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6"/>
  <workbookPr defaultThemeVersion="124226"/>
  <mc:AlternateContent xmlns:mc="http://schemas.openxmlformats.org/markup-compatibility/2006">
    <mc:Choice Requires="x15">
      <x15ac:absPath xmlns:x15ac="http://schemas.microsoft.com/office/spreadsheetml/2010/11/ac" url="C:\Users\업무망 PC\Desktop\"/>
    </mc:Choice>
  </mc:AlternateContent>
  <xr:revisionPtr revIDLastSave="0" documentId="13_ncr:1_{32226B4F-F52A-4B4C-8720-CFF18F3D77F4}" xr6:coauthVersionLast="36" xr6:coauthVersionMax="36" xr10:uidLastSave="{00000000-0000-0000-0000-000000000000}"/>
  <bookViews>
    <workbookView xWindow="330" yWindow="900" windowWidth="24240" windowHeight="11355" xr2:uid="{00000000-000D-0000-FFFF-FFFF00000000}"/>
  </bookViews>
  <sheets>
    <sheet name="국립도서관" sheetId="10" r:id="rId1"/>
    <sheet name="공공도서관" sheetId="11" r:id="rId2"/>
    <sheet name="박물관" sheetId="8" r:id="rId3"/>
    <sheet name="미술관" sheetId="9" r:id="rId4"/>
    <sheet name="생활문화센터" sheetId="15" r:id="rId5"/>
    <sheet name="문예회관" sheetId="12" r:id="rId6"/>
    <sheet name="지방문화원" sheetId="14" r:id="rId7"/>
    <sheet name="문화의집" sheetId="16" r:id="rId8"/>
    <sheet name="문학관" sheetId="13" r:id="rId9"/>
    <sheet name="(부록)지역문화재단" sheetId="17" r:id="rId10"/>
  </sheets>
  <definedNames>
    <definedName name="_xlnm._FilterDatabase" localSheetId="9" hidden="1">'(부록)지역문화재단'!$A$4:$AF$5</definedName>
    <definedName name="_xlnm._FilterDatabase" localSheetId="1" hidden="1">공공도서관!$A$6:$AK$1363</definedName>
    <definedName name="_xlnm._FilterDatabase" localSheetId="5" hidden="1">문예회관!$A$5:$BH$286</definedName>
    <definedName name="_xlnm._FilterDatabase" localSheetId="8" hidden="1">문학관!$A$8:$DT$8</definedName>
    <definedName name="_xlnm._FilterDatabase" localSheetId="7" hidden="1">문화의집!$A$6:$AS$51</definedName>
    <definedName name="_xlnm._FilterDatabase" localSheetId="3" hidden="1">미술관!$A$8:$EJ$380</definedName>
    <definedName name="_xlnm._FilterDatabase" localSheetId="2" hidden="1">박물관!$A$8:$EJ$1034</definedName>
    <definedName name="_xlnm._FilterDatabase" localSheetId="4" hidden="1">생활문화센터!$A$5:$AD$229</definedName>
    <definedName name="_xlnm._FilterDatabase" localSheetId="6" hidden="1">지방문화원!$A$2:$AB$254</definedName>
    <definedName name="_xlnm._FilterDatabase" hidden="1">#REF!</definedName>
    <definedName name="_xlnm.Print_Area" localSheetId="9">#REF!</definedName>
    <definedName name="_xlnm.Print_Area" localSheetId="1">공공도서관!$A$1:$AK$7</definedName>
    <definedName name="_xlnm.Print_Area" localSheetId="5">#REF!</definedName>
    <definedName name="_xlnm.Print_Area" localSheetId="8">문학관!$A$1:$BL$55</definedName>
    <definedName name="_xlnm.Print_Area" localSheetId="7">#REF!</definedName>
    <definedName name="_xlnm.Print_Area" localSheetId="3">미술관!$A$1:$CC$380</definedName>
    <definedName name="_xlnm.Print_Area" localSheetId="2">박물관!$A$1:$CC$1034</definedName>
    <definedName name="_xlnm.Print_Area" localSheetId="4">#REF!</definedName>
    <definedName name="_xlnm.Print_Area" localSheetId="6">#REF!</definedName>
    <definedName name="_xlnm.Print_Area">#REF!</definedName>
  </definedNames>
  <calcPr calcId="191029"/>
</workbook>
</file>

<file path=xl/calcChain.xml><?xml version="1.0" encoding="utf-8"?>
<calcChain xmlns="http://schemas.openxmlformats.org/spreadsheetml/2006/main">
  <c r="Z144" i="17" l="1"/>
  <c r="Z148" i="17"/>
  <c r="Z147" i="17"/>
  <c r="Z146" i="17"/>
  <c r="S6" i="17"/>
  <c r="Z6" i="17"/>
  <c r="AE6" i="17"/>
  <c r="AE148" i="17"/>
  <c r="AE147" i="17"/>
  <c r="S147" i="17"/>
  <c r="AE146" i="17"/>
  <c r="S146" i="17"/>
  <c r="AE145" i="17"/>
  <c r="Z145" i="17"/>
  <c r="S145" i="17"/>
  <c r="AE144" i="17"/>
  <c r="S144" i="17"/>
  <c r="AE143" i="17"/>
  <c r="Z143" i="17"/>
  <c r="S143" i="17"/>
  <c r="AE142" i="17"/>
  <c r="Z142" i="17"/>
  <c r="S142" i="17"/>
  <c r="AE141" i="17"/>
  <c r="Z141" i="17"/>
  <c r="S141" i="17"/>
  <c r="AE140" i="17"/>
  <c r="Z140" i="17"/>
  <c r="S140" i="17"/>
  <c r="AE139" i="17"/>
  <c r="Z139" i="17"/>
  <c r="S139" i="17"/>
  <c r="AE138" i="17"/>
  <c r="Z138" i="17"/>
  <c r="S138" i="17"/>
  <c r="AE137" i="17"/>
  <c r="Z137" i="17"/>
  <c r="S137" i="17"/>
  <c r="AE136" i="17"/>
  <c r="Z136" i="17"/>
  <c r="S136" i="17"/>
  <c r="AE135" i="17"/>
  <c r="Z135" i="17"/>
  <c r="S135" i="17"/>
  <c r="AE134" i="17"/>
  <c r="Z134" i="17"/>
  <c r="S134" i="17"/>
  <c r="AE133" i="17"/>
  <c r="Z133" i="17"/>
  <c r="S133" i="17"/>
  <c r="AE132" i="17"/>
  <c r="Z132" i="17"/>
  <c r="S132" i="17"/>
  <c r="AE131" i="17"/>
  <c r="Z131" i="17"/>
  <c r="S131" i="17"/>
  <c r="AE130" i="17"/>
  <c r="Z130" i="17"/>
  <c r="S130" i="17"/>
  <c r="AE129" i="17"/>
  <c r="Z129" i="17"/>
  <c r="S129" i="17"/>
  <c r="AE128" i="17"/>
  <c r="Z128" i="17"/>
  <c r="S128" i="17"/>
  <c r="AE127" i="17"/>
  <c r="Z127" i="17"/>
  <c r="S127" i="17"/>
  <c r="AE126" i="17"/>
  <c r="Z126" i="17"/>
  <c r="S126" i="17"/>
  <c r="AE125" i="17"/>
  <c r="Z125" i="17"/>
  <c r="S125" i="17"/>
  <c r="AE124" i="17"/>
  <c r="Z124" i="17"/>
  <c r="S124" i="17"/>
  <c r="AE123" i="17"/>
  <c r="Z123" i="17"/>
  <c r="S123" i="17"/>
  <c r="AE122" i="17"/>
  <c r="Z122" i="17"/>
  <c r="S122" i="17"/>
  <c r="AE121" i="17"/>
  <c r="Z121" i="17"/>
  <c r="S121" i="17"/>
  <c r="AE120" i="17"/>
  <c r="Z120" i="17"/>
  <c r="S120" i="17"/>
  <c r="AE119" i="17"/>
  <c r="Z119" i="17"/>
  <c r="S119" i="17"/>
  <c r="AE118" i="17"/>
  <c r="Z118" i="17"/>
  <c r="S118" i="17"/>
  <c r="AE117" i="17"/>
  <c r="Z117" i="17"/>
  <c r="S117" i="17"/>
  <c r="AE116" i="17"/>
  <c r="Z116" i="17"/>
  <c r="S116" i="17"/>
  <c r="AE115" i="17"/>
  <c r="Z115" i="17"/>
  <c r="S115" i="17"/>
  <c r="AE114" i="17"/>
  <c r="Z114" i="17"/>
  <c r="S114" i="17"/>
  <c r="AE113" i="17"/>
  <c r="Z113" i="17"/>
  <c r="S113" i="17"/>
  <c r="AE112" i="17"/>
  <c r="Z112" i="17"/>
  <c r="S112" i="17"/>
  <c r="AE111" i="17"/>
  <c r="Z111" i="17"/>
  <c r="S111" i="17"/>
  <c r="AE110" i="17"/>
  <c r="Z110" i="17"/>
  <c r="S110" i="17"/>
  <c r="AE109" i="17"/>
  <c r="Z109" i="17"/>
  <c r="S109" i="17"/>
  <c r="AE108" i="17"/>
  <c r="Z108" i="17"/>
  <c r="S108" i="17"/>
  <c r="AE107" i="17"/>
  <c r="Z107" i="17"/>
  <c r="S107" i="17"/>
  <c r="AE106" i="17"/>
  <c r="Z106" i="17"/>
  <c r="S106" i="17"/>
  <c r="AE105" i="17"/>
  <c r="Z105" i="17"/>
  <c r="S105" i="17"/>
  <c r="AE104" i="17"/>
  <c r="Z104" i="17"/>
  <c r="S104" i="17"/>
  <c r="AE103" i="17"/>
  <c r="Z103" i="17"/>
  <c r="S103" i="17"/>
  <c r="AE102" i="17"/>
  <c r="Z102" i="17"/>
  <c r="S102" i="17"/>
  <c r="AE101" i="17"/>
  <c r="Z101" i="17"/>
  <c r="S101" i="17"/>
  <c r="AE100" i="17"/>
  <c r="Z100" i="17"/>
  <c r="S100" i="17"/>
  <c r="AE99" i="17"/>
  <c r="Z99" i="17"/>
  <c r="S99" i="17"/>
  <c r="AE98" i="17"/>
  <c r="Z98" i="17"/>
  <c r="S98" i="17"/>
  <c r="AE97" i="17"/>
  <c r="Z97" i="17"/>
  <c r="S97" i="17"/>
  <c r="AE96" i="17"/>
  <c r="Z96" i="17"/>
  <c r="S96" i="17"/>
  <c r="AE95" i="17"/>
  <c r="Z95" i="17"/>
  <c r="S95" i="17"/>
  <c r="AE94" i="17"/>
  <c r="Z94" i="17"/>
  <c r="S94" i="17"/>
  <c r="AE93" i="17"/>
  <c r="Z93" i="17"/>
  <c r="S93" i="17"/>
  <c r="AE92" i="17"/>
  <c r="Z92" i="17"/>
  <c r="S92" i="17"/>
  <c r="AE91" i="17"/>
  <c r="Z91" i="17"/>
  <c r="S91" i="17"/>
  <c r="AE90" i="17"/>
  <c r="Z90" i="17"/>
  <c r="S90" i="17"/>
  <c r="AE89" i="17"/>
  <c r="Z89" i="17"/>
  <c r="S89" i="17"/>
  <c r="AE88" i="17"/>
  <c r="Z88" i="17"/>
  <c r="S88" i="17"/>
  <c r="AE87" i="17"/>
  <c r="Z87" i="17"/>
  <c r="S87" i="17"/>
  <c r="AE86" i="17"/>
  <c r="Z86" i="17"/>
  <c r="S86" i="17"/>
  <c r="AE85" i="17"/>
  <c r="Z85" i="17"/>
  <c r="S85" i="17"/>
  <c r="AE84" i="17"/>
  <c r="Z84" i="17"/>
  <c r="S84" i="17"/>
  <c r="AE83" i="17"/>
  <c r="Z83" i="17"/>
  <c r="S83" i="17"/>
  <c r="AE82" i="17"/>
  <c r="Z82" i="17"/>
  <c r="S82" i="17"/>
  <c r="AE81" i="17"/>
  <c r="Z81" i="17"/>
  <c r="S81" i="17"/>
  <c r="AE80" i="17"/>
  <c r="Z80" i="17"/>
  <c r="S80" i="17"/>
  <c r="AE79" i="17"/>
  <c r="Z79" i="17"/>
  <c r="S79" i="17"/>
  <c r="AE78" i="17"/>
  <c r="Z78" i="17"/>
  <c r="S78" i="17"/>
  <c r="AE77" i="17"/>
  <c r="Z77" i="17"/>
  <c r="S77" i="17"/>
  <c r="AE76" i="17"/>
  <c r="Z76" i="17"/>
  <c r="S76" i="17"/>
  <c r="AE75" i="17"/>
  <c r="Z75" i="17"/>
  <c r="S75" i="17"/>
  <c r="AE74" i="17"/>
  <c r="Z74" i="17"/>
  <c r="S74" i="17"/>
  <c r="AE73" i="17"/>
  <c r="Z73" i="17"/>
  <c r="S73" i="17"/>
  <c r="AE72" i="17"/>
  <c r="Z72" i="17"/>
  <c r="S72" i="17"/>
  <c r="AE71" i="17"/>
  <c r="Z71" i="17"/>
  <c r="S71" i="17"/>
  <c r="AE70" i="17"/>
  <c r="Z70" i="17"/>
  <c r="S70" i="17"/>
  <c r="AE69" i="17"/>
  <c r="Z69" i="17"/>
  <c r="S69" i="17"/>
  <c r="AE68" i="17"/>
  <c r="Z68" i="17"/>
  <c r="S68" i="17"/>
  <c r="AE67" i="17"/>
  <c r="Z67" i="17"/>
  <c r="S67" i="17"/>
  <c r="AE66" i="17"/>
  <c r="Z66" i="17"/>
  <c r="S66" i="17"/>
  <c r="AE65" i="17"/>
  <c r="Z65" i="17"/>
  <c r="S65" i="17"/>
  <c r="AE64" i="17"/>
  <c r="Z64" i="17"/>
  <c r="S64" i="17"/>
  <c r="AE63" i="17"/>
  <c r="Z63" i="17"/>
  <c r="S63" i="17"/>
  <c r="AE62" i="17"/>
  <c r="Z62" i="17"/>
  <c r="S62" i="17"/>
  <c r="AE61" i="17"/>
  <c r="Z61" i="17"/>
  <c r="S61" i="17"/>
  <c r="AE60" i="17"/>
  <c r="Z60" i="17"/>
  <c r="S60" i="17"/>
  <c r="AE59" i="17"/>
  <c r="Z59" i="17"/>
  <c r="S59" i="17"/>
  <c r="AE58" i="17"/>
  <c r="Z58" i="17"/>
  <c r="S58" i="17"/>
  <c r="AE57" i="17"/>
  <c r="Z57" i="17"/>
  <c r="S57" i="17"/>
  <c r="AE56" i="17"/>
  <c r="Z56" i="17"/>
  <c r="S56" i="17"/>
  <c r="AE55" i="17"/>
  <c r="Z55" i="17"/>
  <c r="S55" i="17"/>
  <c r="AE54" i="17"/>
  <c r="Z54" i="17"/>
  <c r="S54" i="17"/>
  <c r="AE53" i="17"/>
  <c r="Z53" i="17"/>
  <c r="S53" i="17"/>
  <c r="AE52" i="17"/>
  <c r="Z52" i="17"/>
  <c r="S52" i="17"/>
  <c r="AE51" i="17"/>
  <c r="Z51" i="17"/>
  <c r="S51" i="17"/>
  <c r="AE50" i="17"/>
  <c r="Z50" i="17"/>
  <c r="S50" i="17"/>
  <c r="AE49" i="17"/>
  <c r="Z49" i="17"/>
  <c r="S49" i="17"/>
  <c r="AE48" i="17"/>
  <c r="Z48" i="17"/>
  <c r="S48" i="17"/>
  <c r="AE47" i="17"/>
  <c r="Z47" i="17"/>
  <c r="S47" i="17"/>
  <c r="AE46" i="17"/>
  <c r="Z46" i="17"/>
  <c r="S46" i="17"/>
  <c r="AE45" i="17"/>
  <c r="Z45" i="17"/>
  <c r="S45" i="17"/>
  <c r="AE44" i="17"/>
  <c r="Z44" i="17"/>
  <c r="AE43" i="17"/>
  <c r="Z43" i="17"/>
  <c r="S43" i="17"/>
  <c r="AE42" i="17"/>
  <c r="Z42" i="17"/>
  <c r="S42" i="17"/>
  <c r="AE41" i="17"/>
  <c r="Z41" i="17"/>
  <c r="S41" i="17"/>
  <c r="AE40" i="17"/>
  <c r="Z40" i="17"/>
  <c r="S40" i="17"/>
  <c r="AE39" i="17"/>
  <c r="Z39" i="17"/>
  <c r="S39" i="17"/>
  <c r="AE38" i="17"/>
  <c r="Z38" i="17"/>
  <c r="S38" i="17"/>
  <c r="AE37" i="17"/>
  <c r="Z37" i="17"/>
  <c r="S37" i="17"/>
  <c r="AE36" i="17"/>
  <c r="Z36" i="17"/>
  <c r="S36" i="17"/>
  <c r="AE35" i="17"/>
  <c r="Z35" i="17"/>
  <c r="S35" i="17"/>
  <c r="AE34" i="17"/>
  <c r="Z34" i="17"/>
  <c r="S34" i="17"/>
  <c r="AE33" i="17"/>
  <c r="Z33" i="17"/>
  <c r="S33" i="17"/>
  <c r="AE32" i="17"/>
  <c r="Z32" i="17"/>
  <c r="S32" i="17"/>
  <c r="AE31" i="17"/>
  <c r="Z31" i="17"/>
  <c r="S31" i="17"/>
  <c r="AE30" i="17"/>
  <c r="Z30" i="17"/>
  <c r="S30" i="17"/>
  <c r="AE29" i="17"/>
  <c r="Z29" i="17"/>
  <c r="S29" i="17"/>
  <c r="AE28" i="17"/>
  <c r="Z28" i="17"/>
  <c r="S28" i="17"/>
  <c r="AE27" i="17"/>
  <c r="Z27" i="17"/>
  <c r="S27" i="17"/>
  <c r="AE26" i="17"/>
  <c r="Z26" i="17"/>
  <c r="S26" i="17"/>
  <c r="AE25" i="17"/>
  <c r="Z25" i="17"/>
  <c r="S25" i="17"/>
  <c r="AE24" i="17"/>
  <c r="Z24" i="17"/>
  <c r="S24" i="17"/>
  <c r="AE22" i="17"/>
  <c r="Z22" i="17"/>
  <c r="S22" i="17"/>
  <c r="AE21" i="17"/>
  <c r="Z21" i="17"/>
  <c r="S21" i="17"/>
  <c r="AE20" i="17"/>
  <c r="Z20" i="17"/>
  <c r="S20" i="17"/>
  <c r="AE19" i="17"/>
  <c r="Z19" i="17"/>
  <c r="S19" i="17"/>
  <c r="AE18" i="17"/>
  <c r="Z18" i="17"/>
  <c r="S18" i="17"/>
  <c r="AE17" i="17"/>
  <c r="Z17" i="17"/>
  <c r="S17" i="17"/>
  <c r="AE16" i="17"/>
  <c r="Z16" i="17"/>
  <c r="S16" i="17"/>
  <c r="AE15" i="17"/>
  <c r="Z15" i="17"/>
  <c r="S15" i="17"/>
  <c r="AE14" i="17"/>
  <c r="Z14" i="17"/>
  <c r="S14" i="17"/>
  <c r="AE13" i="17"/>
  <c r="Z13" i="17"/>
  <c r="S13" i="17"/>
  <c r="AE12" i="17"/>
  <c r="Z12" i="17"/>
  <c r="S12" i="17"/>
  <c r="AE11" i="17"/>
  <c r="Z11" i="17"/>
  <c r="S11" i="17"/>
  <c r="AE10" i="17"/>
  <c r="Z10" i="17"/>
  <c r="S10" i="17"/>
  <c r="AE9" i="17"/>
  <c r="Z9" i="17"/>
  <c r="S9" i="17"/>
  <c r="AE8" i="17"/>
  <c r="Z8" i="17"/>
  <c r="S8" i="17"/>
  <c r="AE7" i="17"/>
  <c r="Z7" i="17"/>
  <c r="S7" i="17"/>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7" i="16"/>
  <c r="U40" i="16"/>
  <c r="U30" i="16"/>
  <c r="AF51" i="16"/>
  <c r="AF50" i="16"/>
  <c r="AF49" i="16"/>
  <c r="AF48" i="16"/>
  <c r="AF47" i="16"/>
  <c r="AF46" i="16"/>
  <c r="AF45" i="16"/>
  <c r="AF44" i="16"/>
  <c r="AF43" i="16"/>
  <c r="AF42" i="16"/>
  <c r="AF41" i="16"/>
  <c r="AF40" i="16"/>
  <c r="AF39" i="16"/>
  <c r="AF38" i="16"/>
  <c r="AF37" i="16"/>
  <c r="AF36" i="16"/>
  <c r="AF35" i="16"/>
  <c r="AF34" i="16"/>
  <c r="AF33" i="16"/>
  <c r="AF32" i="16"/>
  <c r="AF31" i="16"/>
  <c r="AF30" i="16"/>
  <c r="AF29" i="16"/>
  <c r="AF28" i="16"/>
  <c r="AF27" i="16"/>
  <c r="AF26" i="16"/>
  <c r="AF25" i="16"/>
  <c r="AF24" i="16"/>
  <c r="AF23" i="16"/>
  <c r="AF22" i="16"/>
  <c r="AF21" i="16"/>
  <c r="AF20" i="16"/>
  <c r="AF19" i="16"/>
  <c r="AF18" i="16"/>
  <c r="AF17" i="16"/>
  <c r="AF16" i="16"/>
  <c r="AF15" i="16"/>
  <c r="AF14" i="16"/>
  <c r="AF13" i="16"/>
  <c r="AF12" i="16"/>
  <c r="AF11" i="16"/>
  <c r="AF10" i="16"/>
  <c r="AF9" i="16"/>
  <c r="AF8" i="16"/>
  <c r="AF7" i="16"/>
  <c r="W229" i="15"/>
  <c r="T229" i="15"/>
  <c r="W228" i="15"/>
  <c r="T228" i="15"/>
  <c r="W227" i="15"/>
  <c r="T227" i="15"/>
  <c r="W226" i="15"/>
  <c r="T226" i="15"/>
  <c r="W225" i="15"/>
  <c r="T225" i="15"/>
  <c r="W224" i="15"/>
  <c r="T224" i="15"/>
  <c r="W223" i="15"/>
  <c r="T223" i="15"/>
  <c r="W222" i="15"/>
  <c r="T222" i="15"/>
  <c r="W221" i="15"/>
  <c r="T221" i="15"/>
  <c r="W220" i="15"/>
  <c r="T220" i="15"/>
  <c r="W219" i="15"/>
  <c r="T219" i="15"/>
  <c r="W218" i="15"/>
  <c r="T218" i="15"/>
  <c r="W217" i="15"/>
  <c r="T217" i="15"/>
  <c r="W216" i="15"/>
  <c r="T216" i="15"/>
  <c r="W215" i="15"/>
  <c r="T215" i="15"/>
  <c r="W214" i="15"/>
  <c r="T214" i="15"/>
  <c r="W213" i="15"/>
  <c r="T213" i="15"/>
  <c r="W212" i="15"/>
  <c r="T212" i="15"/>
  <c r="W211" i="15"/>
  <c r="T211" i="15"/>
  <c r="W210" i="15"/>
  <c r="T210" i="15"/>
  <c r="W209" i="15"/>
  <c r="T209" i="15"/>
  <c r="W208" i="15"/>
  <c r="T208" i="15"/>
  <c r="W207" i="15"/>
  <c r="T207" i="15"/>
  <c r="W206" i="15"/>
  <c r="T206" i="15"/>
  <c r="W205" i="15"/>
  <c r="T205" i="15"/>
  <c r="W204" i="15"/>
  <c r="T204" i="15"/>
  <c r="W203" i="15"/>
  <c r="T203" i="15"/>
  <c r="W202" i="15"/>
  <c r="T202" i="15"/>
  <c r="W201" i="15"/>
  <c r="T201" i="15"/>
  <c r="W200" i="15"/>
  <c r="T200" i="15"/>
  <c r="W199" i="15"/>
  <c r="T199" i="15"/>
  <c r="W198" i="15"/>
  <c r="T198" i="15"/>
  <c r="W197" i="15"/>
  <c r="T197" i="15"/>
  <c r="W196" i="15"/>
  <c r="T196" i="15"/>
  <c r="W195" i="15"/>
  <c r="T195" i="15"/>
  <c r="W194" i="15"/>
  <c r="T194" i="15"/>
  <c r="W193" i="15"/>
  <c r="T193" i="15"/>
  <c r="W192" i="15"/>
  <c r="T192" i="15"/>
  <c r="W191" i="15"/>
  <c r="T191" i="15"/>
  <c r="W190" i="15"/>
  <c r="T190" i="15"/>
  <c r="W189" i="15"/>
  <c r="T189" i="15"/>
  <c r="W188" i="15"/>
  <c r="T188" i="15"/>
  <c r="W187" i="15"/>
  <c r="T187" i="15"/>
  <c r="W186" i="15"/>
  <c r="T186" i="15"/>
  <c r="W185" i="15"/>
  <c r="T185" i="15"/>
  <c r="W184" i="15"/>
  <c r="T184" i="15"/>
  <c r="W183" i="15"/>
  <c r="T183" i="15"/>
  <c r="W182" i="15"/>
  <c r="T182" i="15"/>
  <c r="W181" i="15"/>
  <c r="T181" i="15"/>
  <c r="W180" i="15"/>
  <c r="T180" i="15"/>
  <c r="W179" i="15"/>
  <c r="T179" i="15"/>
  <c r="W178" i="15"/>
  <c r="T178" i="15"/>
  <c r="W177" i="15"/>
  <c r="T177" i="15"/>
  <c r="W176" i="15"/>
  <c r="T176" i="15"/>
  <c r="W175" i="15"/>
  <c r="T175" i="15"/>
  <c r="W174" i="15"/>
  <c r="T174" i="15"/>
  <c r="W173" i="15"/>
  <c r="T173" i="15"/>
  <c r="W172" i="15"/>
  <c r="T172" i="15"/>
  <c r="W171" i="15"/>
  <c r="T171" i="15"/>
  <c r="W170" i="15"/>
  <c r="T170" i="15"/>
  <c r="W169" i="15"/>
  <c r="T169" i="15"/>
  <c r="W168" i="15"/>
  <c r="T168" i="15"/>
  <c r="W167" i="15"/>
  <c r="T167" i="15"/>
  <c r="W166" i="15"/>
  <c r="T166" i="15"/>
  <c r="W165" i="15"/>
  <c r="T165" i="15"/>
  <c r="W164" i="15"/>
  <c r="T164" i="15"/>
  <c r="W163" i="15"/>
  <c r="T163" i="15"/>
  <c r="W162" i="15"/>
  <c r="T162" i="15"/>
  <c r="W161" i="15"/>
  <c r="T161" i="15"/>
  <c r="W160" i="15"/>
  <c r="T160" i="15"/>
  <c r="W159" i="15"/>
  <c r="T159" i="15"/>
  <c r="W158" i="15"/>
  <c r="T158" i="15"/>
  <c r="W157" i="15"/>
  <c r="T157" i="15"/>
  <c r="W156" i="15"/>
  <c r="T156" i="15"/>
  <c r="W155" i="15"/>
  <c r="T155" i="15"/>
  <c r="W154" i="15"/>
  <c r="T154" i="15"/>
  <c r="W153" i="15"/>
  <c r="T153" i="15"/>
  <c r="W152" i="15"/>
  <c r="T152" i="15"/>
  <c r="W151" i="15"/>
  <c r="T151" i="15"/>
  <c r="W150" i="15"/>
  <c r="T150" i="15"/>
  <c r="W149" i="15"/>
  <c r="T149" i="15"/>
  <c r="W148" i="15"/>
  <c r="T148" i="15"/>
  <c r="W147" i="15"/>
  <c r="T147" i="15"/>
  <c r="W146" i="15"/>
  <c r="T146" i="15"/>
  <c r="W145" i="15"/>
  <c r="T145" i="15"/>
  <c r="W144" i="15"/>
  <c r="T144" i="15"/>
  <c r="W143" i="15"/>
  <c r="T143" i="15"/>
  <c r="W142" i="15"/>
  <c r="T142" i="15"/>
  <c r="W141" i="15"/>
  <c r="T141" i="15"/>
  <c r="W140" i="15"/>
  <c r="T140" i="15"/>
  <c r="W139" i="15"/>
  <c r="T139" i="15"/>
  <c r="W138" i="15"/>
  <c r="T138" i="15"/>
  <c r="W137" i="15"/>
  <c r="T137" i="15"/>
  <c r="W136" i="15"/>
  <c r="T136" i="15"/>
  <c r="W135" i="15"/>
  <c r="T135" i="15"/>
  <c r="W134" i="15"/>
  <c r="T134" i="15"/>
  <c r="W133" i="15"/>
  <c r="T133" i="15"/>
  <c r="W132" i="15"/>
  <c r="T132" i="15"/>
  <c r="W131" i="15"/>
  <c r="T131" i="15"/>
  <c r="W130" i="15"/>
  <c r="T130" i="15"/>
  <c r="W129" i="15"/>
  <c r="T129" i="15"/>
  <c r="W128" i="15"/>
  <c r="T128" i="15"/>
  <c r="W127" i="15"/>
  <c r="T127" i="15"/>
  <c r="W126" i="15"/>
  <c r="T126" i="15"/>
  <c r="W125" i="15"/>
  <c r="T125" i="15"/>
  <c r="W124" i="15"/>
  <c r="T124" i="15"/>
  <c r="W123" i="15"/>
  <c r="T123" i="15"/>
  <c r="W122" i="15"/>
  <c r="T122" i="15"/>
  <c r="W121" i="15"/>
  <c r="T121" i="15"/>
  <c r="W120" i="15"/>
  <c r="T120" i="15"/>
  <c r="W119" i="15"/>
  <c r="T119" i="15"/>
  <c r="W118" i="15"/>
  <c r="T118" i="15"/>
  <c r="W117" i="15"/>
  <c r="T117" i="15"/>
  <c r="W116" i="15"/>
  <c r="T116" i="15"/>
  <c r="W115" i="15"/>
  <c r="T115" i="15"/>
  <c r="W114" i="15"/>
  <c r="T114" i="15"/>
  <c r="W113" i="15"/>
  <c r="T113" i="15"/>
  <c r="W112" i="15"/>
  <c r="T112" i="15"/>
  <c r="W111" i="15"/>
  <c r="T111" i="15"/>
  <c r="W110" i="15"/>
  <c r="T110" i="15"/>
  <c r="W109" i="15"/>
  <c r="T109" i="15"/>
  <c r="W108" i="15"/>
  <c r="T108" i="15"/>
  <c r="W107" i="15"/>
  <c r="T107" i="15"/>
  <c r="W106" i="15"/>
  <c r="T106" i="15"/>
  <c r="W105" i="15"/>
  <c r="T105" i="15"/>
  <c r="W104" i="15"/>
  <c r="T104" i="15"/>
  <c r="W103" i="15"/>
  <c r="T103" i="15"/>
  <c r="W102" i="15"/>
  <c r="T102" i="15"/>
  <c r="W101" i="15"/>
  <c r="T101" i="15"/>
  <c r="W100" i="15"/>
  <c r="T100" i="15"/>
  <c r="W99" i="15"/>
  <c r="T99" i="15"/>
  <c r="W98" i="15"/>
  <c r="T98" i="15"/>
  <c r="W97" i="15"/>
  <c r="T97" i="15"/>
  <c r="W96" i="15"/>
  <c r="T96" i="15"/>
  <c r="W95" i="15"/>
  <c r="T95" i="15"/>
  <c r="W94" i="15"/>
  <c r="T94" i="15"/>
  <c r="W93" i="15"/>
  <c r="T93" i="15"/>
  <c r="W92" i="15"/>
  <c r="T92" i="15"/>
  <c r="W91" i="15"/>
  <c r="T91" i="15"/>
  <c r="W90" i="15"/>
  <c r="T90" i="15"/>
  <c r="W89" i="15"/>
  <c r="T89" i="15"/>
  <c r="W88" i="15"/>
  <c r="T88" i="15"/>
  <c r="W87" i="15"/>
  <c r="T87" i="15"/>
  <c r="W86" i="15"/>
  <c r="T86" i="15"/>
  <c r="W85" i="15"/>
  <c r="T85" i="15"/>
  <c r="W84" i="15"/>
  <c r="T84" i="15"/>
  <c r="W83" i="15"/>
  <c r="T83" i="15"/>
  <c r="W82" i="15"/>
  <c r="T82" i="15"/>
  <c r="W81" i="15"/>
  <c r="T81" i="15"/>
  <c r="W80" i="15"/>
  <c r="T80" i="15"/>
  <c r="W79" i="15"/>
  <c r="T79" i="15"/>
  <c r="W78" i="15"/>
  <c r="T78" i="15"/>
  <c r="W77" i="15"/>
  <c r="T77" i="15"/>
  <c r="W76" i="15"/>
  <c r="T76" i="15"/>
  <c r="W75" i="15"/>
  <c r="T75" i="15"/>
  <c r="W74" i="15"/>
  <c r="T74" i="15"/>
  <c r="W73" i="15"/>
  <c r="T73" i="15"/>
  <c r="W72" i="15"/>
  <c r="T72" i="15"/>
  <c r="W71" i="15"/>
  <c r="T71" i="15"/>
  <c r="W70" i="15"/>
  <c r="T70" i="15"/>
  <c r="W69" i="15"/>
  <c r="T69" i="15"/>
  <c r="W68" i="15"/>
  <c r="T68" i="15"/>
  <c r="W67" i="15"/>
  <c r="T67" i="15"/>
  <c r="W66" i="15"/>
  <c r="T66" i="15"/>
  <c r="W65" i="15"/>
  <c r="T65" i="15"/>
  <c r="W64" i="15"/>
  <c r="T64" i="15"/>
  <c r="W63" i="15"/>
  <c r="T63" i="15"/>
  <c r="W62" i="15"/>
  <c r="T62" i="15"/>
  <c r="W61" i="15"/>
  <c r="T61" i="15"/>
  <c r="W60" i="15"/>
  <c r="T60" i="15"/>
  <c r="W59" i="15"/>
  <c r="T59" i="15"/>
  <c r="W58" i="15"/>
  <c r="T58" i="15"/>
  <c r="W57" i="15"/>
  <c r="T57" i="15"/>
  <c r="W56" i="15"/>
  <c r="T56" i="15"/>
  <c r="W55" i="15"/>
  <c r="T55" i="15"/>
  <c r="W54" i="15"/>
  <c r="T54" i="15"/>
  <c r="W53" i="15"/>
  <c r="T53" i="15"/>
  <c r="W52" i="15"/>
  <c r="T52" i="15"/>
  <c r="W51" i="15"/>
  <c r="T51" i="15"/>
  <c r="W50" i="15"/>
  <c r="T50" i="15"/>
  <c r="W49" i="15"/>
  <c r="T49" i="15"/>
  <c r="W48" i="15"/>
  <c r="T48" i="15"/>
  <c r="W47" i="15"/>
  <c r="T47" i="15"/>
  <c r="W46" i="15"/>
  <c r="T46" i="15"/>
  <c r="W45" i="15"/>
  <c r="T45" i="15"/>
  <c r="W44" i="15"/>
  <c r="T44" i="15"/>
  <c r="W43" i="15"/>
  <c r="T43" i="15"/>
  <c r="W42" i="15"/>
  <c r="T42" i="15"/>
  <c r="W41" i="15"/>
  <c r="T41" i="15"/>
  <c r="W40" i="15"/>
  <c r="T40" i="15"/>
  <c r="W39" i="15"/>
  <c r="T39" i="15"/>
  <c r="W38" i="15"/>
  <c r="T38" i="15"/>
  <c r="W37" i="15"/>
  <c r="T37" i="15"/>
  <c r="W36" i="15"/>
  <c r="T36" i="15"/>
  <c r="W35" i="15"/>
  <c r="T35" i="15"/>
  <c r="W34" i="15"/>
  <c r="T34" i="15"/>
  <c r="W33" i="15"/>
  <c r="T33" i="15"/>
  <c r="W32" i="15"/>
  <c r="T32" i="15"/>
  <c r="W31" i="15"/>
  <c r="T31" i="15"/>
  <c r="W30" i="15"/>
  <c r="T30" i="15"/>
  <c r="W29" i="15"/>
  <c r="T29" i="15"/>
  <c r="W28" i="15"/>
  <c r="T28" i="15"/>
  <c r="W27" i="15"/>
  <c r="T27" i="15"/>
  <c r="W26" i="15"/>
  <c r="T26" i="15"/>
  <c r="W25" i="15"/>
  <c r="T25" i="15"/>
  <c r="W24" i="15"/>
  <c r="T24" i="15"/>
  <c r="W23" i="15"/>
  <c r="T23" i="15"/>
  <c r="W22" i="15"/>
  <c r="T22" i="15"/>
  <c r="W21" i="15"/>
  <c r="T21" i="15"/>
  <c r="W20" i="15"/>
  <c r="T20" i="15"/>
  <c r="W19" i="15"/>
  <c r="T19" i="15"/>
  <c r="W18" i="15"/>
  <c r="T18" i="15"/>
  <c r="W17" i="15"/>
  <c r="T17" i="15"/>
  <c r="W16" i="15"/>
  <c r="T16" i="15"/>
  <c r="W15" i="15"/>
  <c r="T15" i="15"/>
  <c r="W14" i="15"/>
  <c r="T14" i="15"/>
  <c r="W13" i="15"/>
  <c r="T13" i="15"/>
  <c r="W12" i="15"/>
  <c r="T12" i="15"/>
  <c r="W11" i="15"/>
  <c r="T11" i="15"/>
  <c r="W10" i="15"/>
  <c r="T10" i="15"/>
  <c r="W9" i="15"/>
  <c r="T9" i="15"/>
  <c r="W8" i="15"/>
  <c r="T8" i="15"/>
  <c r="W7" i="15"/>
  <c r="T7" i="15"/>
  <c r="W6" i="15"/>
  <c r="T6" i="15"/>
  <c r="Z209" i="14"/>
  <c r="Z7" i="14"/>
  <c r="N253" i="14"/>
  <c r="N252" i="14"/>
  <c r="N232" i="14"/>
  <c r="N233" i="14"/>
  <c r="N234" i="14"/>
  <c r="N235" i="14"/>
  <c r="N236" i="14"/>
  <c r="N237" i="14"/>
  <c r="N238" i="14"/>
  <c r="N239" i="14"/>
  <c r="N240" i="14"/>
  <c r="N241" i="14"/>
  <c r="N242" i="14"/>
  <c r="N243" i="14"/>
  <c r="N244" i="14"/>
  <c r="N245" i="14"/>
  <c r="N246" i="14"/>
  <c r="N247" i="14"/>
  <c r="N248" i="14"/>
  <c r="N249" i="14"/>
  <c r="N250" i="14"/>
  <c r="N231" i="14"/>
  <c r="N209" i="14"/>
  <c r="N210" i="14"/>
  <c r="N211" i="14"/>
  <c r="N212" i="14"/>
  <c r="N213" i="14"/>
  <c r="N214" i="14"/>
  <c r="N215" i="14"/>
  <c r="N216" i="14"/>
  <c r="N217" i="14"/>
  <c r="N218" i="14"/>
  <c r="N219" i="14"/>
  <c r="N220" i="14"/>
  <c r="N221" i="14"/>
  <c r="N222" i="14"/>
  <c r="N223" i="14"/>
  <c r="N224" i="14"/>
  <c r="N225" i="14"/>
  <c r="N226" i="14"/>
  <c r="N227" i="14"/>
  <c r="N228" i="14"/>
  <c r="N229" i="14"/>
  <c r="N208" i="14"/>
  <c r="N186" i="14"/>
  <c r="N187" i="14"/>
  <c r="N188" i="14"/>
  <c r="N189" i="14"/>
  <c r="N190" i="14"/>
  <c r="N191" i="14"/>
  <c r="N192" i="14"/>
  <c r="N193" i="14"/>
  <c r="N194" i="14"/>
  <c r="N195" i="14"/>
  <c r="N196" i="14"/>
  <c r="N197" i="14"/>
  <c r="N198" i="14"/>
  <c r="N199" i="14"/>
  <c r="N200" i="14"/>
  <c r="N201" i="14"/>
  <c r="N202" i="14"/>
  <c r="N203" i="14"/>
  <c r="N204" i="14"/>
  <c r="N205" i="14"/>
  <c r="N206" i="14"/>
  <c r="N185" i="14"/>
  <c r="N171" i="14"/>
  <c r="N172" i="14"/>
  <c r="N173" i="14"/>
  <c r="N174" i="14"/>
  <c r="N175" i="14"/>
  <c r="N176" i="14"/>
  <c r="N177" i="14"/>
  <c r="N178" i="14"/>
  <c r="N179" i="14"/>
  <c r="N180" i="14"/>
  <c r="N181" i="14"/>
  <c r="N182" i="14"/>
  <c r="N183" i="14"/>
  <c r="N170" i="14"/>
  <c r="N154" i="14"/>
  <c r="N155" i="14"/>
  <c r="N156" i="14"/>
  <c r="N157" i="14"/>
  <c r="N158" i="14"/>
  <c r="N159" i="14"/>
  <c r="N160" i="14"/>
  <c r="N161" i="14"/>
  <c r="N162" i="14"/>
  <c r="N163" i="14"/>
  <c r="N164" i="14"/>
  <c r="N165" i="14"/>
  <c r="N166" i="14"/>
  <c r="N167" i="14"/>
  <c r="N168" i="14"/>
  <c r="N153" i="14"/>
  <c r="N142" i="14"/>
  <c r="N143" i="14"/>
  <c r="N144" i="14"/>
  <c r="N145" i="14"/>
  <c r="N146" i="14"/>
  <c r="N147" i="14"/>
  <c r="N148" i="14"/>
  <c r="N149" i="14"/>
  <c r="N150" i="14"/>
  <c r="N151" i="14"/>
  <c r="N141" i="14"/>
  <c r="N123" i="14"/>
  <c r="N124" i="14"/>
  <c r="N125" i="14"/>
  <c r="N126" i="14"/>
  <c r="N127" i="14"/>
  <c r="N128" i="14"/>
  <c r="N129" i="14"/>
  <c r="N130" i="14"/>
  <c r="N131" i="14"/>
  <c r="N132" i="14"/>
  <c r="N133" i="14"/>
  <c r="N134" i="14"/>
  <c r="N135" i="14"/>
  <c r="N136" i="14"/>
  <c r="N137" i="14"/>
  <c r="N138" i="14"/>
  <c r="N139" i="14"/>
  <c r="N122"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90" i="14"/>
  <c r="N88" i="14"/>
  <c r="N83" i="14"/>
  <c r="N84" i="14"/>
  <c r="N85" i="14"/>
  <c r="N86" i="14"/>
  <c r="N82" i="14"/>
  <c r="N77" i="14"/>
  <c r="N78" i="14"/>
  <c r="N79" i="14"/>
  <c r="N80" i="14"/>
  <c r="N76" i="14"/>
  <c r="N71" i="14"/>
  <c r="N72" i="14"/>
  <c r="N73" i="14"/>
  <c r="N74" i="14"/>
  <c r="N70" i="14"/>
  <c r="N60" i="14"/>
  <c r="N61" i="14"/>
  <c r="N62" i="14"/>
  <c r="N63" i="14"/>
  <c r="N64" i="14"/>
  <c r="N65" i="14"/>
  <c r="N66" i="14"/>
  <c r="N67" i="14"/>
  <c r="N68" i="14"/>
  <c r="N59" i="14"/>
  <c r="N50" i="14"/>
  <c r="N51" i="14"/>
  <c r="N52" i="14"/>
  <c r="N53" i="14"/>
  <c r="N54" i="14"/>
  <c r="N55" i="14"/>
  <c r="N56" i="14"/>
  <c r="N57" i="14"/>
  <c r="N49" i="14"/>
  <c r="N33" i="14"/>
  <c r="N34" i="14"/>
  <c r="N35" i="14"/>
  <c r="N36" i="14"/>
  <c r="N37" i="14"/>
  <c r="N38" i="14"/>
  <c r="N39" i="14"/>
  <c r="N40" i="14"/>
  <c r="N41" i="14"/>
  <c r="N42" i="14"/>
  <c r="N43" i="14"/>
  <c r="N44" i="14"/>
  <c r="N45" i="14"/>
  <c r="N46" i="14"/>
  <c r="N47" i="14"/>
  <c r="N32" i="14"/>
  <c r="N30" i="14"/>
  <c r="Z247" i="14" l="1"/>
  <c r="S247" i="14"/>
  <c r="Z246" i="14"/>
  <c r="S246" i="14"/>
  <c r="Z245" i="14"/>
  <c r="S245" i="14"/>
  <c r="Z243" i="14"/>
  <c r="S243" i="14"/>
  <c r="Z242" i="14"/>
  <c r="S242" i="14"/>
  <c r="S240" i="14"/>
  <c r="Z238" i="14"/>
  <c r="S238" i="14"/>
  <c r="S237" i="14"/>
  <c r="S232" i="14"/>
  <c r="S231" i="14"/>
  <c r="Z229" i="14"/>
  <c r="S229" i="14"/>
  <c r="Z228" i="14"/>
  <c r="S228" i="14"/>
  <c r="Z227" i="14"/>
  <c r="S227" i="14"/>
  <c r="S226" i="14"/>
  <c r="Z225" i="14"/>
  <c r="S225" i="14"/>
  <c r="Z224" i="14"/>
  <c r="S224" i="14"/>
  <c r="Z223" i="14"/>
  <c r="S223" i="14"/>
  <c r="Z222" i="14"/>
  <c r="S222" i="14"/>
  <c r="Z221" i="14"/>
  <c r="S221" i="14"/>
  <c r="Z220" i="14"/>
  <c r="S220" i="14"/>
  <c r="Z219" i="14"/>
  <c r="S219" i="14"/>
  <c r="Z218" i="14"/>
  <c r="S218" i="14"/>
  <c r="Z217" i="14"/>
  <c r="S217" i="14"/>
  <c r="Z216" i="14"/>
  <c r="S216" i="14"/>
  <c r="Z215" i="14"/>
  <c r="S215" i="14"/>
  <c r="Z214" i="14"/>
  <c r="S214" i="14"/>
  <c r="Z213" i="14"/>
  <c r="S213" i="14"/>
  <c r="Z212" i="14"/>
  <c r="S212" i="14"/>
  <c r="Z211" i="14"/>
  <c r="S211" i="14"/>
  <c r="Z208" i="14"/>
  <c r="S208" i="14"/>
  <c r="S206" i="14"/>
  <c r="S205" i="14"/>
  <c r="Z204" i="14"/>
  <c r="S204" i="14"/>
  <c r="Z203" i="14"/>
  <c r="S203" i="14"/>
  <c r="S202" i="14"/>
  <c r="Z201" i="14"/>
  <c r="S201" i="14"/>
  <c r="Z200" i="14"/>
  <c r="S200" i="14"/>
  <c r="Z199" i="14"/>
  <c r="S199" i="14"/>
  <c r="S198" i="14"/>
  <c r="Z197" i="14"/>
  <c r="S197" i="14"/>
  <c r="S196" i="14"/>
  <c r="Y195" i="14"/>
  <c r="T195" i="14"/>
  <c r="Z195" i="14" s="1"/>
  <c r="O195" i="14"/>
  <c r="S195" i="14" s="1"/>
  <c r="S194" i="14"/>
  <c r="Z193" i="14"/>
  <c r="S193" i="14"/>
  <c r="S192" i="14"/>
  <c r="Z191" i="14"/>
  <c r="S191" i="14"/>
  <c r="Z190" i="14"/>
  <c r="S190" i="14"/>
  <c r="Z189" i="14"/>
  <c r="S189" i="14"/>
  <c r="Z188" i="14"/>
  <c r="S188" i="14"/>
  <c r="S187" i="14"/>
  <c r="S185" i="14"/>
  <c r="Z183" i="14"/>
  <c r="S183" i="14"/>
  <c r="Z182" i="14"/>
  <c r="S182" i="14"/>
  <c r="Z181" i="14"/>
  <c r="S181" i="14"/>
  <c r="Z180" i="14"/>
  <c r="S180" i="14"/>
  <c r="Z179" i="14"/>
  <c r="S179" i="14"/>
  <c r="Z178" i="14"/>
  <c r="S178" i="14"/>
  <c r="Z177" i="14"/>
  <c r="S177" i="14"/>
  <c r="Z176" i="14"/>
  <c r="S176" i="14"/>
  <c r="S175" i="14"/>
  <c r="Z174" i="14"/>
  <c r="S174" i="14"/>
  <c r="Z173" i="14"/>
  <c r="S173" i="14"/>
  <c r="Z172" i="14"/>
  <c r="S172" i="14"/>
  <c r="Z171" i="14"/>
  <c r="S171" i="14"/>
  <c r="Z170" i="14"/>
  <c r="S170" i="14"/>
  <c r="Z166" i="14"/>
  <c r="S166" i="14"/>
  <c r="S164" i="14"/>
  <c r="Z163" i="14"/>
  <c r="S163" i="14"/>
  <c r="Z162" i="14"/>
  <c r="S162" i="14"/>
  <c r="Z161" i="14"/>
  <c r="S161" i="14"/>
  <c r="Z159" i="14"/>
  <c r="S159" i="14"/>
  <c r="S157" i="14"/>
  <c r="Z156" i="14"/>
  <c r="S156" i="14"/>
  <c r="S155" i="14"/>
  <c r="Z154" i="14"/>
  <c r="S154" i="14"/>
  <c r="Z153" i="14"/>
  <c r="S153" i="14"/>
  <c r="Z151" i="14"/>
  <c r="S151" i="14"/>
  <c r="Z150" i="14"/>
  <c r="S150" i="14"/>
  <c r="S149" i="14"/>
  <c r="Z148" i="14"/>
  <c r="S148" i="14"/>
  <c r="Z147" i="14"/>
  <c r="S147" i="14"/>
  <c r="Z146" i="14"/>
  <c r="S146" i="14"/>
  <c r="Z145" i="14"/>
  <c r="S145" i="14"/>
  <c r="Z144" i="14"/>
  <c r="S144" i="14"/>
  <c r="Z143" i="14"/>
  <c r="S143" i="14"/>
  <c r="Z142" i="14"/>
  <c r="S142" i="14"/>
  <c r="Z141" i="14"/>
  <c r="S141" i="14"/>
  <c r="Z139" i="14"/>
  <c r="S139" i="14"/>
  <c r="Z137" i="14"/>
  <c r="S137" i="14"/>
  <c r="Z136" i="14"/>
  <c r="S136" i="14"/>
  <c r="S135" i="14"/>
  <c r="Z134" i="14"/>
  <c r="S134" i="14"/>
  <c r="Z133" i="14"/>
  <c r="S133" i="14"/>
  <c r="Z132" i="14"/>
  <c r="S132" i="14"/>
  <c r="S131" i="14"/>
  <c r="Z130" i="14"/>
  <c r="S130" i="14"/>
  <c r="Z129" i="14"/>
  <c r="S129" i="14"/>
  <c r="Z128" i="14"/>
  <c r="S128" i="14"/>
  <c r="Z127" i="14"/>
  <c r="S127" i="14"/>
  <c r="Z126" i="14"/>
  <c r="S126" i="14"/>
  <c r="Z125" i="14"/>
  <c r="S125" i="14"/>
  <c r="Z124" i="14"/>
  <c r="S124" i="14"/>
  <c r="Z123" i="14"/>
  <c r="S123" i="14"/>
  <c r="Z122" i="14"/>
  <c r="S122" i="14"/>
  <c r="Z120" i="14"/>
  <c r="S120" i="14"/>
  <c r="Z119" i="14"/>
  <c r="S119" i="14"/>
  <c r="Z118" i="14"/>
  <c r="S118" i="14"/>
  <c r="Z117" i="14"/>
  <c r="S117" i="14"/>
  <c r="Z116" i="14"/>
  <c r="S116" i="14"/>
  <c r="Z115" i="14"/>
  <c r="S115" i="14"/>
  <c r="Z114" i="14"/>
  <c r="S114" i="14"/>
  <c r="Z113" i="14"/>
  <c r="S113" i="14"/>
  <c r="Z112" i="14"/>
  <c r="S112" i="14"/>
  <c r="Z111" i="14"/>
  <c r="S111" i="14"/>
  <c r="Z110" i="14"/>
  <c r="S110" i="14"/>
  <c r="Z109" i="14"/>
  <c r="S109" i="14"/>
  <c r="Y108" i="14"/>
  <c r="W108" i="14"/>
  <c r="Z108" i="14" s="1"/>
  <c r="U108" i="14"/>
  <c r="T108" i="14"/>
  <c r="S108" i="14"/>
  <c r="Z107" i="14"/>
  <c r="S107" i="14"/>
  <c r="Z106" i="14"/>
  <c r="S106" i="14"/>
  <c r="Z105" i="14"/>
  <c r="S105" i="14"/>
  <c r="Z104" i="14"/>
  <c r="S104" i="14"/>
  <c r="Z101" i="14"/>
  <c r="S101" i="14"/>
  <c r="Z100" i="14"/>
  <c r="S100" i="14"/>
  <c r="Z98" i="14"/>
  <c r="S98" i="14"/>
  <c r="Z97" i="14"/>
  <c r="S97" i="14"/>
  <c r="Z96" i="14"/>
  <c r="S96" i="14"/>
  <c r="Z95" i="14"/>
  <c r="S95" i="14"/>
  <c r="Z94" i="14"/>
  <c r="S94" i="14"/>
  <c r="Z93" i="14"/>
  <c r="S93" i="14"/>
  <c r="Z92" i="14"/>
  <c r="S92" i="14"/>
  <c r="Z91" i="14"/>
  <c r="S91" i="14"/>
  <c r="Z90" i="14"/>
  <c r="S90" i="14"/>
  <c r="Z88" i="14"/>
  <c r="S88" i="14"/>
  <c r="Z86" i="14"/>
  <c r="S86" i="14"/>
  <c r="Z85" i="14"/>
  <c r="S85" i="14"/>
  <c r="Z84" i="14"/>
  <c r="S84" i="14"/>
  <c r="Z83" i="14"/>
  <c r="S83" i="14"/>
  <c r="Z82" i="14"/>
  <c r="S82" i="14"/>
  <c r="Z80" i="14"/>
  <c r="S80" i="14"/>
  <c r="Z79" i="14"/>
  <c r="S79" i="14"/>
  <c r="Z78" i="14"/>
  <c r="S78" i="14"/>
  <c r="Z77" i="14"/>
  <c r="W77" i="14"/>
  <c r="V77" i="14"/>
  <c r="S77" i="14"/>
  <c r="Z76" i="14"/>
  <c r="S76" i="14"/>
  <c r="Z74" i="14"/>
  <c r="S74" i="14"/>
  <c r="Z73" i="14"/>
  <c r="S73" i="14"/>
  <c r="Z72" i="14"/>
  <c r="S72" i="14"/>
  <c r="Z71" i="14"/>
  <c r="S71" i="14"/>
  <c r="Z70" i="14"/>
  <c r="S70" i="14"/>
  <c r="Z68" i="14"/>
  <c r="S68" i="14"/>
  <c r="Z67" i="14"/>
  <c r="S67" i="14"/>
  <c r="Z66" i="14"/>
  <c r="S66" i="14"/>
  <c r="Y64" i="14"/>
  <c r="Z64" i="14" s="1"/>
  <c r="S64" i="14"/>
  <c r="Z63" i="14"/>
  <c r="S63" i="14"/>
  <c r="Z62" i="14"/>
  <c r="S62" i="14"/>
  <c r="Z61" i="14"/>
  <c r="S61" i="14"/>
  <c r="Z60" i="14"/>
  <c r="S60" i="14"/>
  <c r="Z59" i="14"/>
  <c r="S59" i="14"/>
  <c r="Z57" i="14"/>
  <c r="S57" i="14"/>
  <c r="Z56" i="14"/>
  <c r="S56" i="14"/>
  <c r="Z55" i="14"/>
  <c r="S55" i="14"/>
  <c r="Z54" i="14"/>
  <c r="S54" i="14"/>
  <c r="Z53" i="14"/>
  <c r="S53" i="14"/>
  <c r="Z52" i="14"/>
  <c r="S52" i="14"/>
  <c r="Z51" i="14"/>
  <c r="S51" i="14"/>
  <c r="Z49" i="14"/>
  <c r="S49" i="14"/>
  <c r="Z47" i="14"/>
  <c r="S47" i="14"/>
  <c r="S43" i="14"/>
  <c r="Z42" i="14"/>
  <c r="S42" i="14"/>
  <c r="Z41" i="14"/>
  <c r="S41" i="14"/>
  <c r="Z40" i="14"/>
  <c r="S40" i="14"/>
  <c r="Z39" i="14"/>
  <c r="R39" i="14"/>
  <c r="S39" i="14" s="1"/>
  <c r="S38" i="14"/>
  <c r="Z37" i="14"/>
  <c r="S37" i="14"/>
  <c r="Z36" i="14"/>
  <c r="S36" i="14"/>
  <c r="Z35" i="14"/>
  <c r="S35" i="14"/>
  <c r="S34" i="14"/>
  <c r="Z32" i="14"/>
  <c r="S32" i="14"/>
  <c r="Z30" i="14"/>
  <c r="S30" i="14"/>
  <c r="Z29" i="14"/>
  <c r="S29" i="14"/>
  <c r="N29" i="14"/>
  <c r="Z28" i="14"/>
  <c r="S28" i="14"/>
  <c r="N28" i="14"/>
  <c r="Z27" i="14"/>
  <c r="S27" i="14"/>
  <c r="N27" i="14"/>
  <c r="Z26" i="14"/>
  <c r="S26" i="14"/>
  <c r="N26" i="14"/>
  <c r="Z24" i="14"/>
  <c r="S24" i="14"/>
  <c r="N24" i="14"/>
  <c r="Z23" i="14"/>
  <c r="S23" i="14"/>
  <c r="N23" i="14"/>
  <c r="Z22" i="14"/>
  <c r="S22" i="14"/>
  <c r="N22" i="14"/>
  <c r="Z21" i="14"/>
  <c r="S21" i="14"/>
  <c r="N21" i="14"/>
  <c r="Z20" i="14"/>
  <c r="S20" i="14"/>
  <c r="N20" i="14"/>
  <c r="Z19" i="14"/>
  <c r="S19" i="14"/>
  <c r="N19" i="14"/>
  <c r="Z18" i="14"/>
  <c r="S18" i="14"/>
  <c r="N18" i="14"/>
  <c r="Z17" i="14"/>
  <c r="S17" i="14"/>
  <c r="N17" i="14"/>
  <c r="Z16" i="14"/>
  <c r="S16" i="14"/>
  <c r="N16" i="14"/>
  <c r="Z15" i="14"/>
  <c r="S15" i="14"/>
  <c r="N15" i="14"/>
  <c r="Z14" i="14"/>
  <c r="S14" i="14"/>
  <c r="N14" i="14"/>
  <c r="Z13" i="14"/>
  <c r="S13" i="14"/>
  <c r="N13" i="14"/>
  <c r="Z12" i="14"/>
  <c r="S12" i="14"/>
  <c r="N12" i="14"/>
  <c r="M12" i="14"/>
  <c r="Z11" i="14"/>
  <c r="S11" i="14"/>
  <c r="N11" i="14"/>
  <c r="Z10" i="14"/>
  <c r="S10" i="14"/>
  <c r="N10" i="14"/>
  <c r="Z9" i="14"/>
  <c r="S9" i="14"/>
  <c r="N9" i="14"/>
  <c r="Z8" i="14"/>
  <c r="S8" i="14"/>
  <c r="N8" i="14"/>
  <c r="N7" i="14"/>
  <c r="Z6" i="14"/>
  <c r="S6" i="14"/>
  <c r="N6" i="14"/>
  <c r="AT7" i="12" l="1"/>
  <c r="AT281" i="12"/>
  <c r="AT6" i="12"/>
  <c r="AT8" i="12"/>
  <c r="AT9" i="12"/>
  <c r="AT10" i="12"/>
  <c r="AT11" i="12"/>
  <c r="AT12" i="12"/>
  <c r="AT13" i="12"/>
  <c r="AT14" i="12"/>
  <c r="AT15" i="12"/>
  <c r="AT16" i="12"/>
  <c r="AT17" i="12"/>
  <c r="AT18" i="12"/>
  <c r="AT19" i="12"/>
  <c r="AT20" i="12"/>
  <c r="AT21" i="12"/>
  <c r="AT22" i="12"/>
  <c r="AT23" i="12"/>
  <c r="AT24" i="12"/>
  <c r="AT25" i="12"/>
  <c r="AT26" i="12"/>
  <c r="AT27" i="12"/>
  <c r="AT28" i="12"/>
  <c r="AT29" i="12"/>
  <c r="AT30" i="12"/>
  <c r="AT31" i="12"/>
  <c r="AT32" i="12"/>
  <c r="AT33" i="12"/>
  <c r="AT34" i="12"/>
  <c r="AT35" i="12"/>
  <c r="AT36" i="12"/>
  <c r="AT37" i="12"/>
  <c r="AT38" i="12"/>
  <c r="AT39" i="12"/>
  <c r="AT40" i="12"/>
  <c r="AT41" i="12"/>
  <c r="AT42" i="12"/>
  <c r="AT43" i="12"/>
  <c r="AT44" i="12"/>
  <c r="AT45" i="12"/>
  <c r="AT46" i="12"/>
  <c r="AT47" i="12"/>
  <c r="AT48" i="12"/>
  <c r="AT49" i="12"/>
  <c r="AT50" i="12"/>
  <c r="AT51" i="12"/>
  <c r="AT52" i="12"/>
  <c r="AT53" i="12"/>
  <c r="AT54" i="12"/>
  <c r="AT55" i="12"/>
  <c r="AT56" i="12"/>
  <c r="AT57" i="12"/>
  <c r="AT58" i="12"/>
  <c r="AT59" i="12"/>
  <c r="AT60" i="12"/>
  <c r="AT61" i="12"/>
  <c r="AT62" i="12"/>
  <c r="AT63" i="12"/>
  <c r="AT64" i="12"/>
  <c r="AT65" i="12"/>
  <c r="AT66" i="12"/>
  <c r="AT67" i="12"/>
  <c r="AT68" i="12"/>
  <c r="AT69" i="12"/>
  <c r="AT70" i="12"/>
  <c r="AT71" i="12"/>
  <c r="AT72" i="12"/>
  <c r="AT73" i="12"/>
  <c r="AT74" i="12"/>
  <c r="AT75" i="12"/>
  <c r="AT76" i="12"/>
  <c r="AT77" i="12"/>
  <c r="AT78" i="12"/>
  <c r="AT79" i="12"/>
  <c r="AT80" i="12"/>
  <c r="AT81" i="12"/>
  <c r="AT82" i="12"/>
  <c r="AT83" i="12"/>
  <c r="AT84" i="12"/>
  <c r="AT85" i="12"/>
  <c r="AT86" i="12"/>
  <c r="AT87" i="12"/>
  <c r="AT88" i="12"/>
  <c r="AT89" i="12"/>
  <c r="AT90" i="12"/>
  <c r="AT91" i="12"/>
  <c r="AT92" i="12"/>
  <c r="AT93" i="12"/>
  <c r="AT94" i="12"/>
  <c r="AT95" i="12"/>
  <c r="AT96" i="12"/>
  <c r="AT97" i="12"/>
  <c r="AT98" i="12"/>
  <c r="AT99" i="12"/>
  <c r="AT100" i="12"/>
  <c r="AT101" i="12"/>
  <c r="AT102" i="12"/>
  <c r="AT103" i="12"/>
  <c r="AT104" i="12"/>
  <c r="AT105" i="12"/>
  <c r="AT106" i="12"/>
  <c r="AT107" i="12"/>
  <c r="AT108" i="12"/>
  <c r="AT109" i="12"/>
  <c r="AT110" i="12"/>
  <c r="AT111" i="12"/>
  <c r="AT112" i="12"/>
  <c r="AT113" i="12"/>
  <c r="AT114" i="12"/>
  <c r="AT115" i="12"/>
  <c r="AT116" i="12"/>
  <c r="AT117" i="12"/>
  <c r="AT118" i="12"/>
  <c r="AT119" i="12"/>
  <c r="AT120" i="12"/>
  <c r="AT121" i="12"/>
  <c r="AT122" i="12"/>
  <c r="AT123" i="12"/>
  <c r="AT124" i="12"/>
  <c r="AT125" i="12"/>
  <c r="AT126" i="12"/>
  <c r="AT127" i="12"/>
  <c r="AT128" i="12"/>
  <c r="AT129" i="12"/>
  <c r="AT130" i="12"/>
  <c r="AT131" i="12"/>
  <c r="AT132" i="12"/>
  <c r="AT133" i="12"/>
  <c r="AT134" i="12"/>
  <c r="AT135" i="12"/>
  <c r="AT136" i="12"/>
  <c r="AT137" i="12"/>
  <c r="AT138" i="12"/>
  <c r="AT139" i="12"/>
  <c r="AT140" i="12"/>
  <c r="AT141" i="12"/>
  <c r="AT142" i="12"/>
  <c r="AT143" i="12"/>
  <c r="AT144" i="12"/>
  <c r="AT145" i="12"/>
  <c r="AT146" i="12"/>
  <c r="AT147" i="12"/>
  <c r="AT148" i="12"/>
  <c r="AT149" i="12"/>
  <c r="AT150" i="12"/>
  <c r="AT151" i="12"/>
  <c r="AT152" i="12"/>
  <c r="AT153" i="12"/>
  <c r="AT154" i="12"/>
  <c r="AT155" i="12"/>
  <c r="AT156" i="12"/>
  <c r="AT157" i="12"/>
  <c r="AT158" i="12"/>
  <c r="AT159" i="12"/>
  <c r="AT160" i="12"/>
  <c r="AT161" i="12"/>
  <c r="AT162" i="12"/>
  <c r="AT163" i="12"/>
  <c r="AT164" i="12"/>
  <c r="AT165" i="12"/>
  <c r="AT166" i="12"/>
  <c r="AT167" i="12"/>
  <c r="AT168" i="12"/>
  <c r="AT169" i="12"/>
  <c r="AT170" i="12"/>
  <c r="AT171" i="12"/>
  <c r="AT172" i="12"/>
  <c r="AT173" i="12"/>
  <c r="AT174" i="12"/>
  <c r="AT175" i="12"/>
  <c r="AT176" i="12"/>
  <c r="AT177" i="12"/>
  <c r="AT178" i="12"/>
  <c r="AT179" i="12"/>
  <c r="AT180" i="12"/>
  <c r="AT181" i="12"/>
  <c r="AT182" i="12"/>
  <c r="AT183" i="12"/>
  <c r="AT184" i="12"/>
  <c r="AT185" i="12"/>
  <c r="AT186" i="12"/>
  <c r="AT187" i="12"/>
  <c r="AT188" i="12"/>
  <c r="AT189" i="12"/>
  <c r="AT190" i="12"/>
  <c r="AT191" i="12"/>
  <c r="AT192" i="12"/>
  <c r="AT193" i="12"/>
  <c r="AT194" i="12"/>
  <c r="AT195" i="12"/>
  <c r="AT196" i="12"/>
  <c r="AT197" i="12"/>
  <c r="AT198" i="12"/>
  <c r="AT199" i="12"/>
  <c r="AT200" i="12"/>
  <c r="AT201" i="12"/>
  <c r="AT202" i="12"/>
  <c r="AT203" i="12"/>
  <c r="AT204" i="12"/>
  <c r="AT205" i="12"/>
  <c r="AT206" i="12"/>
  <c r="AT207" i="12"/>
  <c r="AT208" i="12"/>
  <c r="AT209" i="12"/>
  <c r="AT210" i="12"/>
  <c r="AT211" i="12"/>
  <c r="AT212" i="12"/>
  <c r="AT213" i="12"/>
  <c r="AT214" i="12"/>
  <c r="AT215" i="12"/>
  <c r="AT216" i="12"/>
  <c r="AT217" i="12"/>
  <c r="AT218" i="12"/>
  <c r="AT219" i="12"/>
  <c r="AT220" i="12"/>
  <c r="AT221" i="12"/>
  <c r="AT222" i="12"/>
  <c r="AT223" i="12"/>
  <c r="AT224" i="12"/>
  <c r="AT225" i="12"/>
  <c r="AT226" i="12"/>
  <c r="AT227" i="12"/>
  <c r="AT228" i="12"/>
  <c r="AT229" i="12"/>
  <c r="AT230" i="12"/>
  <c r="AT231" i="12"/>
  <c r="AT232" i="12"/>
  <c r="AT233" i="12"/>
  <c r="AT234" i="12"/>
  <c r="AT235" i="12"/>
  <c r="AT236" i="12"/>
  <c r="AT237" i="12"/>
  <c r="AT238" i="12"/>
  <c r="AT239" i="12"/>
  <c r="AT240" i="12"/>
  <c r="AT241" i="12"/>
  <c r="AT242" i="12"/>
  <c r="AT243" i="12"/>
  <c r="AT244" i="12"/>
  <c r="AT245" i="12"/>
  <c r="AT246" i="12"/>
  <c r="AT247" i="12"/>
  <c r="AT248" i="12"/>
  <c r="AT249" i="12"/>
  <c r="AT250" i="12"/>
  <c r="AT251" i="12"/>
  <c r="AT252" i="12"/>
  <c r="AT253" i="12"/>
  <c r="AT254" i="12"/>
  <c r="AT255" i="12"/>
  <c r="AT256" i="12"/>
  <c r="AT257" i="12"/>
  <c r="AT258" i="12"/>
  <c r="AT259" i="12"/>
  <c r="AT260" i="12"/>
  <c r="AT261" i="12"/>
  <c r="AT262" i="12"/>
  <c r="AT263" i="12"/>
  <c r="AT264" i="12"/>
  <c r="AT265" i="12"/>
  <c r="AT266" i="12"/>
  <c r="AT267" i="12"/>
  <c r="AT268" i="12"/>
  <c r="AT269" i="12"/>
  <c r="AT270" i="12"/>
  <c r="AT271" i="12"/>
  <c r="AT272" i="12"/>
  <c r="AT273" i="12"/>
  <c r="AT274" i="12"/>
  <c r="AT275" i="12"/>
  <c r="AT276" i="12"/>
  <c r="AT277" i="12"/>
  <c r="AT278" i="12"/>
  <c r="AT279" i="12"/>
  <c r="AT280" i="12"/>
  <c r="AT282" i="12"/>
  <c r="AT283" i="12"/>
  <c r="AT284" i="12"/>
  <c r="AT285" i="12"/>
  <c r="AT286" i="12"/>
  <c r="AL47" i="13" l="1"/>
  <c r="AK47" i="13"/>
  <c r="AL46" i="13"/>
  <c r="AK46" i="13"/>
  <c r="AL45" i="13"/>
  <c r="AL44" i="13"/>
  <c r="AK44" i="13"/>
  <c r="AL43" i="13"/>
  <c r="AK43" i="13"/>
  <c r="AL42" i="13"/>
  <c r="AK42" i="13"/>
  <c r="AL41" i="13"/>
  <c r="AL36" i="13"/>
  <c r="AL29" i="13"/>
  <c r="AK29" i="13"/>
  <c r="AL24" i="13"/>
  <c r="AK24" i="13"/>
  <c r="AL21" i="13"/>
  <c r="AK21" i="13"/>
  <c r="Y13" i="13"/>
  <c r="X13" i="13"/>
  <c r="V13" i="13"/>
  <c r="R13" i="13"/>
  <c r="BG286" i="12" l="1"/>
  <c r="BA286" i="12"/>
  <c r="AH286" i="12"/>
  <c r="BG285" i="12"/>
  <c r="BA285" i="12"/>
  <c r="AH285" i="12"/>
  <c r="BG284" i="12"/>
  <c r="BA284" i="12"/>
  <c r="AH284" i="12"/>
  <c r="BG283" i="12"/>
  <c r="BA283" i="12"/>
  <c r="AH283" i="12"/>
  <c r="BG282" i="12"/>
  <c r="BA282" i="12"/>
  <c r="AH282" i="12"/>
  <c r="BG281" i="12"/>
  <c r="BA281" i="12"/>
  <c r="AH281" i="12"/>
  <c r="BG280" i="12"/>
  <c r="BA280" i="12"/>
  <c r="AH280" i="12"/>
  <c r="BG279" i="12"/>
  <c r="BA279" i="12"/>
  <c r="AH279" i="12"/>
  <c r="BG278" i="12"/>
  <c r="BA278" i="12"/>
  <c r="AH278" i="12"/>
  <c r="BG277" i="12"/>
  <c r="BA277" i="12"/>
  <c r="AH277" i="12"/>
  <c r="BG276" i="12"/>
  <c r="BA276" i="12"/>
  <c r="AH276" i="12"/>
  <c r="BG275" i="12"/>
  <c r="BA275" i="12"/>
  <c r="AH275" i="12"/>
  <c r="BG274" i="12"/>
  <c r="BA274" i="12"/>
  <c r="AH274" i="12"/>
  <c r="BG273" i="12"/>
  <c r="BA273" i="12"/>
  <c r="AH273" i="12"/>
  <c r="BG272" i="12"/>
  <c r="BA272" i="12"/>
  <c r="AH272" i="12"/>
  <c r="BG271" i="12"/>
  <c r="BA271" i="12"/>
  <c r="AH271" i="12"/>
  <c r="BG270" i="12"/>
  <c r="BA270" i="12"/>
  <c r="AH270" i="12"/>
  <c r="BG269" i="12"/>
  <c r="BA269" i="12"/>
  <c r="AH269" i="12"/>
  <c r="BG268" i="12"/>
  <c r="BA268" i="12"/>
  <c r="AH268" i="12"/>
  <c r="BG267" i="12"/>
  <c r="BA267" i="12"/>
  <c r="AH267" i="12"/>
  <c r="BG266" i="12"/>
  <c r="BA266" i="12"/>
  <c r="AH266" i="12"/>
  <c r="BG265" i="12"/>
  <c r="BA265" i="12"/>
  <c r="AH265" i="12"/>
  <c r="BG264" i="12"/>
  <c r="BA264" i="12"/>
  <c r="AH264" i="12"/>
  <c r="BG263" i="12"/>
  <c r="BA263" i="12"/>
  <c r="AH263" i="12"/>
  <c r="BG262" i="12"/>
  <c r="BA262" i="12"/>
  <c r="AH262" i="12"/>
  <c r="BG261" i="12"/>
  <c r="BA261" i="12"/>
  <c r="AH261" i="12"/>
  <c r="BG260" i="12"/>
  <c r="BA260" i="12"/>
  <c r="AH260" i="12"/>
  <c r="BG259" i="12"/>
  <c r="BA259" i="12"/>
  <c r="AH259" i="12"/>
  <c r="BG258" i="12"/>
  <c r="BA258" i="12"/>
  <c r="AH258" i="12"/>
  <c r="BG257" i="12"/>
  <c r="BA257" i="12"/>
  <c r="AH257" i="12"/>
  <c r="BG256" i="12"/>
  <c r="BA256" i="12"/>
  <c r="AH256" i="12"/>
  <c r="BG255" i="12"/>
  <c r="BA255" i="12"/>
  <c r="AH255" i="12"/>
  <c r="BG254" i="12"/>
  <c r="BA254" i="12"/>
  <c r="AH254" i="12"/>
  <c r="BG253" i="12"/>
  <c r="BA253" i="12"/>
  <c r="AH253" i="12"/>
  <c r="BG252" i="12"/>
  <c r="BA252" i="12"/>
  <c r="AH252" i="12"/>
  <c r="BG251" i="12"/>
  <c r="BA251" i="12"/>
  <c r="AH251" i="12"/>
  <c r="BG250" i="12"/>
  <c r="BA250" i="12"/>
  <c r="AH250" i="12"/>
  <c r="BG249" i="12"/>
  <c r="BA249" i="12"/>
  <c r="AH249" i="12"/>
  <c r="BG248" i="12"/>
  <c r="BA248" i="12"/>
  <c r="AH248" i="12"/>
  <c r="BG247" i="12"/>
  <c r="BA247" i="12"/>
  <c r="AH247" i="12"/>
  <c r="BG246" i="12"/>
  <c r="BA246" i="12"/>
  <c r="AH246" i="12"/>
  <c r="BG245" i="12"/>
  <c r="BA245" i="12"/>
  <c r="AH245" i="12"/>
  <c r="BG244" i="12"/>
  <c r="BA244" i="12"/>
  <c r="AH244" i="12"/>
  <c r="BG243" i="12"/>
  <c r="BA243" i="12"/>
  <c r="AH243" i="12"/>
  <c r="BG242" i="12"/>
  <c r="BA242" i="12"/>
  <c r="AH242" i="12"/>
  <c r="BG241" i="12"/>
  <c r="BA241" i="12"/>
  <c r="AH241" i="12"/>
  <c r="BG240" i="12"/>
  <c r="BA240" i="12"/>
  <c r="AH240" i="12"/>
  <c r="BG239" i="12"/>
  <c r="BA239" i="12"/>
  <c r="AH239" i="12"/>
  <c r="BG238" i="12"/>
  <c r="BA238" i="12"/>
  <c r="AH238" i="12"/>
  <c r="BG237" i="12"/>
  <c r="BA237" i="12"/>
  <c r="AH237" i="12"/>
  <c r="BG236" i="12"/>
  <c r="BA236" i="12"/>
  <c r="AH236" i="12"/>
  <c r="BG235" i="12"/>
  <c r="BA235" i="12"/>
  <c r="AH235" i="12"/>
  <c r="BG234" i="12"/>
  <c r="BA234" i="12"/>
  <c r="AH234" i="12"/>
  <c r="BG233" i="12"/>
  <c r="BA233" i="12"/>
  <c r="AH233" i="12"/>
  <c r="BG232" i="12"/>
  <c r="BA232" i="12"/>
  <c r="AH232" i="12"/>
  <c r="BG231" i="12"/>
  <c r="BA231" i="12"/>
  <c r="AH231" i="12"/>
  <c r="BG230" i="12"/>
  <c r="BA230" i="12"/>
  <c r="AH230" i="12"/>
  <c r="BG229" i="12"/>
  <c r="BA229" i="12"/>
  <c r="AH229" i="12"/>
  <c r="BG228" i="12"/>
  <c r="BA228" i="12"/>
  <c r="AH228" i="12"/>
  <c r="BG227" i="12"/>
  <c r="BA227" i="12"/>
  <c r="AH227" i="12"/>
  <c r="BG226" i="12"/>
  <c r="BA226" i="12"/>
  <c r="AH226" i="12"/>
  <c r="BG225" i="12"/>
  <c r="BA225" i="12"/>
  <c r="AH225" i="12"/>
  <c r="BG224" i="12"/>
  <c r="BA224" i="12"/>
  <c r="AH224" i="12"/>
  <c r="BG223" i="12"/>
  <c r="BA223" i="12"/>
  <c r="AH223" i="12"/>
  <c r="BG222" i="12"/>
  <c r="BA222" i="12"/>
  <c r="AH222" i="12"/>
  <c r="BG221" i="12"/>
  <c r="BA221" i="12"/>
  <c r="AH221" i="12"/>
  <c r="BG220" i="12"/>
  <c r="BA220" i="12"/>
  <c r="AH220" i="12"/>
  <c r="BG219" i="12"/>
  <c r="BA219" i="12"/>
  <c r="AH219" i="12"/>
  <c r="BG218" i="12"/>
  <c r="BA218" i="12"/>
  <c r="AH218" i="12"/>
  <c r="BG217" i="12"/>
  <c r="BA217" i="12"/>
  <c r="AH217" i="12"/>
  <c r="BG216" i="12"/>
  <c r="BA216" i="12"/>
  <c r="AH216" i="12"/>
  <c r="BG215" i="12"/>
  <c r="BA215" i="12"/>
  <c r="AH215" i="12"/>
  <c r="BG214" i="12"/>
  <c r="BA214" i="12"/>
  <c r="AH214" i="12"/>
  <c r="BG213" i="12"/>
  <c r="BA213" i="12"/>
  <c r="AH213" i="12"/>
  <c r="BG212" i="12"/>
  <c r="BA212" i="12"/>
  <c r="AH212" i="12"/>
  <c r="BG211" i="12"/>
  <c r="BA211" i="12"/>
  <c r="AH211" i="12"/>
  <c r="BG210" i="12"/>
  <c r="BA210" i="12"/>
  <c r="AH210" i="12"/>
  <c r="BG209" i="12"/>
  <c r="BA209" i="12"/>
  <c r="AH209" i="12"/>
  <c r="BG208" i="12"/>
  <c r="BA208" i="12"/>
  <c r="AH208" i="12"/>
  <c r="BG207" i="12"/>
  <c r="BA207" i="12"/>
  <c r="AH207" i="12"/>
  <c r="BG206" i="12"/>
  <c r="BA206" i="12"/>
  <c r="AH206" i="12"/>
  <c r="BG205" i="12"/>
  <c r="BA205" i="12"/>
  <c r="AH205" i="12"/>
  <c r="BG204" i="12"/>
  <c r="BA204" i="12"/>
  <c r="AH204" i="12"/>
  <c r="BG203" i="12"/>
  <c r="BA203" i="12"/>
  <c r="AH203" i="12"/>
  <c r="BG202" i="12"/>
  <c r="BA202" i="12"/>
  <c r="AH202" i="12"/>
  <c r="BG201" i="12"/>
  <c r="BA201" i="12"/>
  <c r="AH201" i="12"/>
  <c r="BG200" i="12"/>
  <c r="BA200" i="12"/>
  <c r="AH200" i="12"/>
  <c r="BG199" i="12"/>
  <c r="BA199" i="12"/>
  <c r="AH199" i="12"/>
  <c r="BG198" i="12"/>
  <c r="BA198" i="12"/>
  <c r="AH198" i="12"/>
  <c r="BG197" i="12"/>
  <c r="BA197" i="12"/>
  <c r="AH197" i="12"/>
  <c r="BG196" i="12"/>
  <c r="BA196" i="12"/>
  <c r="AH196" i="12"/>
  <c r="BG195" i="12"/>
  <c r="BA195" i="12"/>
  <c r="AH195" i="12"/>
  <c r="BG194" i="12"/>
  <c r="BA194" i="12"/>
  <c r="AH194" i="12"/>
  <c r="BG193" i="12"/>
  <c r="BA193" i="12"/>
  <c r="AH193" i="12"/>
  <c r="BG192" i="12"/>
  <c r="BA192" i="12"/>
  <c r="AH192" i="12"/>
  <c r="BG191" i="12"/>
  <c r="BA191" i="12"/>
  <c r="AH191" i="12"/>
  <c r="BG190" i="12"/>
  <c r="BA190" i="12"/>
  <c r="AH190" i="12"/>
  <c r="BG189" i="12"/>
  <c r="BA189" i="12"/>
  <c r="AH189" i="12"/>
  <c r="BG188" i="12"/>
  <c r="BA188" i="12"/>
  <c r="AH188" i="12"/>
  <c r="BG187" i="12"/>
  <c r="BA187" i="12"/>
  <c r="AH187" i="12"/>
  <c r="BG186" i="12"/>
  <c r="BA186" i="12"/>
  <c r="AH186" i="12"/>
  <c r="BG185" i="12"/>
  <c r="BA185" i="12"/>
  <c r="AH185" i="12"/>
  <c r="BG184" i="12"/>
  <c r="BA184" i="12"/>
  <c r="AH184" i="12"/>
  <c r="BG183" i="12"/>
  <c r="BA183" i="12"/>
  <c r="AH183" i="12"/>
  <c r="BG182" i="12"/>
  <c r="BA182" i="12"/>
  <c r="AH182" i="12"/>
  <c r="BG181" i="12"/>
  <c r="BA181" i="12"/>
  <c r="AH181" i="12"/>
  <c r="BG180" i="12"/>
  <c r="BA180" i="12"/>
  <c r="AH180" i="12"/>
  <c r="BG179" i="12"/>
  <c r="BA179" i="12"/>
  <c r="AH179" i="12"/>
  <c r="BG178" i="12"/>
  <c r="BA178" i="12"/>
  <c r="AH178" i="12"/>
  <c r="BG177" i="12"/>
  <c r="BA177" i="12"/>
  <c r="AH177" i="12"/>
  <c r="BG176" i="12"/>
  <c r="BA176" i="12"/>
  <c r="AH176" i="12"/>
  <c r="BG175" i="12"/>
  <c r="BA175" i="12"/>
  <c r="AH175" i="12"/>
  <c r="BG174" i="12"/>
  <c r="BA174" i="12"/>
  <c r="AH174" i="12"/>
  <c r="BG173" i="12"/>
  <c r="BA173" i="12"/>
  <c r="AH173" i="12"/>
  <c r="BG172" i="12"/>
  <c r="BA172" i="12"/>
  <c r="AH172" i="12"/>
  <c r="BG171" i="12"/>
  <c r="BA171" i="12"/>
  <c r="AH171" i="12"/>
  <c r="BG170" i="12"/>
  <c r="BA170" i="12"/>
  <c r="AH170" i="12"/>
  <c r="BG169" i="12"/>
  <c r="BA169" i="12"/>
  <c r="AH169" i="12"/>
  <c r="BG168" i="12"/>
  <c r="BA168" i="12"/>
  <c r="AH168" i="12"/>
  <c r="BG167" i="12"/>
  <c r="BA167" i="12"/>
  <c r="AH167" i="12"/>
  <c r="BG166" i="12"/>
  <c r="BA166" i="12"/>
  <c r="AH166" i="12"/>
  <c r="BG165" i="12"/>
  <c r="BA165" i="12"/>
  <c r="AH165" i="12"/>
  <c r="BG164" i="12"/>
  <c r="BA164" i="12"/>
  <c r="AH164" i="12"/>
  <c r="BG163" i="12"/>
  <c r="BA163" i="12"/>
  <c r="AH163" i="12"/>
  <c r="BG162" i="12"/>
  <c r="BA162" i="12"/>
  <c r="AH162" i="12"/>
  <c r="BG161" i="12"/>
  <c r="BA161" i="12"/>
  <c r="AH161" i="12"/>
  <c r="BG160" i="12"/>
  <c r="BA160" i="12"/>
  <c r="AH160" i="12"/>
  <c r="BG159" i="12"/>
  <c r="BA159" i="12"/>
  <c r="AH159" i="12"/>
  <c r="BG158" i="12"/>
  <c r="BA158" i="12"/>
  <c r="AH158" i="12"/>
  <c r="BG157" i="12"/>
  <c r="BA157" i="12"/>
  <c r="AH157" i="12"/>
  <c r="BG156" i="12"/>
  <c r="BA156" i="12"/>
  <c r="AH156" i="12"/>
  <c r="BG155" i="12"/>
  <c r="BA155" i="12"/>
  <c r="AH155" i="12"/>
  <c r="BG154" i="12"/>
  <c r="BA154" i="12"/>
  <c r="AH154" i="12"/>
  <c r="BG153" i="12"/>
  <c r="BA153" i="12"/>
  <c r="AH153" i="12"/>
  <c r="BG152" i="12"/>
  <c r="BA152" i="12"/>
  <c r="AH152" i="12"/>
  <c r="BG151" i="12"/>
  <c r="BA151" i="12"/>
  <c r="AH151" i="12"/>
  <c r="BG150" i="12"/>
  <c r="BA150" i="12"/>
  <c r="AH150" i="12"/>
  <c r="BG149" i="12"/>
  <c r="BA149" i="12"/>
  <c r="AH149" i="12"/>
  <c r="BG148" i="12"/>
  <c r="BA148" i="12"/>
  <c r="AH148" i="12"/>
  <c r="BG147" i="12"/>
  <c r="BA147" i="12"/>
  <c r="AH147" i="12"/>
  <c r="BG146" i="12"/>
  <c r="BA146" i="12"/>
  <c r="AH146" i="12"/>
  <c r="BG145" i="12"/>
  <c r="BA145" i="12"/>
  <c r="AH145" i="12"/>
  <c r="BG144" i="12"/>
  <c r="BA144" i="12"/>
  <c r="AH144" i="12"/>
  <c r="BG143" i="12"/>
  <c r="BA143" i="12"/>
  <c r="AH143" i="12"/>
  <c r="BG142" i="12"/>
  <c r="BA142" i="12"/>
  <c r="AH142" i="12"/>
  <c r="BG141" i="12"/>
  <c r="BA141" i="12"/>
  <c r="AH141" i="12"/>
  <c r="BG140" i="12"/>
  <c r="BA140" i="12"/>
  <c r="AH140" i="12"/>
  <c r="BG139" i="12"/>
  <c r="BA139" i="12"/>
  <c r="AH139" i="12"/>
  <c r="BG138" i="12"/>
  <c r="BA138" i="12"/>
  <c r="AH138" i="12"/>
  <c r="BG137" i="12"/>
  <c r="BA137" i="12"/>
  <c r="AH137" i="12"/>
  <c r="BG136" i="12"/>
  <c r="BA136" i="12"/>
  <c r="AH136" i="12"/>
  <c r="BG135" i="12"/>
  <c r="BA135" i="12"/>
  <c r="AH135" i="12"/>
  <c r="BG134" i="12"/>
  <c r="BA134" i="12"/>
  <c r="AH134" i="12"/>
  <c r="BG133" i="12"/>
  <c r="BA133" i="12"/>
  <c r="AH133" i="12"/>
  <c r="BG132" i="12"/>
  <c r="BA132" i="12"/>
  <c r="AH132" i="12"/>
  <c r="BG131" i="12"/>
  <c r="BA131" i="12"/>
  <c r="AH131" i="12"/>
  <c r="BG130" i="12"/>
  <c r="BA130" i="12"/>
  <c r="AH130" i="12"/>
  <c r="BG129" i="12"/>
  <c r="BA129" i="12"/>
  <c r="AH129" i="12"/>
  <c r="BG128" i="12"/>
  <c r="BA128" i="12"/>
  <c r="AH128" i="12"/>
  <c r="BG127" i="12"/>
  <c r="BA127" i="12"/>
  <c r="AH127" i="12"/>
  <c r="BG126" i="12"/>
  <c r="BA126" i="12"/>
  <c r="AH126" i="12"/>
  <c r="BG125" i="12"/>
  <c r="BA125" i="12"/>
  <c r="AH125" i="12"/>
  <c r="BG124" i="12"/>
  <c r="BA124" i="12"/>
  <c r="AH124" i="12"/>
  <c r="BG123" i="12"/>
  <c r="BA123" i="12"/>
  <c r="AH123" i="12"/>
  <c r="BG122" i="12"/>
  <c r="BA122" i="12"/>
  <c r="AH122" i="12"/>
  <c r="BG121" i="12"/>
  <c r="BA121" i="12"/>
  <c r="AH121" i="12"/>
  <c r="BG120" i="12"/>
  <c r="BA120" i="12"/>
  <c r="AH120" i="12"/>
  <c r="BG119" i="12"/>
  <c r="BA119" i="12"/>
  <c r="AH119" i="12"/>
  <c r="BG118" i="12"/>
  <c r="BA118" i="12"/>
  <c r="AH118" i="12"/>
  <c r="BG117" i="12"/>
  <c r="BA117" i="12"/>
  <c r="AH117" i="12"/>
  <c r="BG116" i="12"/>
  <c r="BA116" i="12"/>
  <c r="AH116" i="12"/>
  <c r="BG115" i="12"/>
  <c r="BA115" i="12"/>
  <c r="AH115" i="12"/>
  <c r="BG114" i="12"/>
  <c r="BA114" i="12"/>
  <c r="AH114" i="12"/>
  <c r="BG113" i="12"/>
  <c r="BA113" i="12"/>
  <c r="AH113" i="12"/>
  <c r="BG112" i="12"/>
  <c r="BA112" i="12"/>
  <c r="AH112" i="12"/>
  <c r="BG111" i="12"/>
  <c r="BA111" i="12"/>
  <c r="AH111" i="12"/>
  <c r="BG110" i="12"/>
  <c r="BA110" i="12"/>
  <c r="AH110" i="12"/>
  <c r="BG109" i="12"/>
  <c r="BA109" i="12"/>
  <c r="AH109" i="12"/>
  <c r="BG108" i="12"/>
  <c r="BA108" i="12"/>
  <c r="AH108" i="12"/>
  <c r="BG107" i="12"/>
  <c r="BA107" i="12"/>
  <c r="AH107" i="12"/>
  <c r="BG106" i="12"/>
  <c r="BA106" i="12"/>
  <c r="AH106" i="12"/>
  <c r="BG105" i="12"/>
  <c r="BA105" i="12"/>
  <c r="AH105" i="12"/>
  <c r="BG104" i="12"/>
  <c r="BA104" i="12"/>
  <c r="AH104" i="12"/>
  <c r="BG103" i="12"/>
  <c r="BA103" i="12"/>
  <c r="AH103" i="12"/>
  <c r="BG102" i="12"/>
  <c r="BA102" i="12"/>
  <c r="AH102" i="12"/>
  <c r="BG101" i="12"/>
  <c r="BA101" i="12"/>
  <c r="AH101" i="12"/>
  <c r="BG100" i="12"/>
  <c r="BA100" i="12"/>
  <c r="AH100" i="12"/>
  <c r="BG99" i="12"/>
  <c r="BA99" i="12"/>
  <c r="AH99" i="12"/>
  <c r="BG98" i="12"/>
  <c r="BA98" i="12"/>
  <c r="AH98" i="12"/>
  <c r="BG97" i="12"/>
  <c r="BA97" i="12"/>
  <c r="AH97" i="12"/>
  <c r="BG96" i="12"/>
  <c r="BA96" i="12"/>
  <c r="AH96" i="12"/>
  <c r="BG95" i="12"/>
  <c r="BA95" i="12"/>
  <c r="AH95" i="12"/>
  <c r="BG94" i="12"/>
  <c r="BA94" i="12"/>
  <c r="AH94" i="12"/>
  <c r="BG93" i="12"/>
  <c r="BA93" i="12"/>
  <c r="AH93" i="12"/>
  <c r="BG92" i="12"/>
  <c r="BA92" i="12"/>
  <c r="AH92" i="12"/>
  <c r="BG91" i="12"/>
  <c r="BA91" i="12"/>
  <c r="AH91" i="12"/>
  <c r="BG90" i="12"/>
  <c r="BA90" i="12"/>
  <c r="AH90" i="12"/>
  <c r="BG89" i="12"/>
  <c r="BA89" i="12"/>
  <c r="AH89" i="12"/>
  <c r="BG88" i="12"/>
  <c r="BA88" i="12"/>
  <c r="AH88" i="12"/>
  <c r="BG87" i="12"/>
  <c r="BA87" i="12"/>
  <c r="AH87" i="12"/>
  <c r="BG86" i="12"/>
  <c r="BA86" i="12"/>
  <c r="AH86" i="12"/>
  <c r="BG85" i="12"/>
  <c r="BA85" i="12"/>
  <c r="AH85" i="12"/>
  <c r="BG84" i="12"/>
  <c r="BA84" i="12"/>
  <c r="AH84" i="12"/>
  <c r="BG83" i="12"/>
  <c r="BA83" i="12"/>
  <c r="AH83" i="12"/>
  <c r="BG82" i="12"/>
  <c r="BA82" i="12"/>
  <c r="AH82" i="12"/>
  <c r="BG81" i="12"/>
  <c r="BA81" i="12"/>
  <c r="AH81" i="12"/>
  <c r="BG80" i="12"/>
  <c r="BA80" i="12"/>
  <c r="AH80" i="12"/>
  <c r="BG79" i="12"/>
  <c r="BA79" i="12"/>
  <c r="AH79" i="12"/>
  <c r="BG78" i="12"/>
  <c r="BA78" i="12"/>
  <c r="AH78" i="12"/>
  <c r="BG77" i="12"/>
  <c r="BA77" i="12"/>
  <c r="AH77" i="12"/>
  <c r="BG76" i="12"/>
  <c r="BA76" i="12"/>
  <c r="AH76" i="12"/>
  <c r="BG75" i="12"/>
  <c r="BA75" i="12"/>
  <c r="AH75" i="12"/>
  <c r="BG74" i="12"/>
  <c r="BA74" i="12"/>
  <c r="AH74" i="12"/>
  <c r="BG73" i="12"/>
  <c r="BA73" i="12"/>
  <c r="AH73" i="12"/>
  <c r="BG72" i="12"/>
  <c r="BA72" i="12"/>
  <c r="AH72" i="12"/>
  <c r="BG71" i="12"/>
  <c r="BA71" i="12"/>
  <c r="AH71" i="12"/>
  <c r="BG70" i="12"/>
  <c r="BA70" i="12"/>
  <c r="AH70" i="12"/>
  <c r="BG69" i="12"/>
  <c r="BA69" i="12"/>
  <c r="AH69" i="12"/>
  <c r="BG68" i="12"/>
  <c r="BA68" i="12"/>
  <c r="AH68" i="12"/>
  <c r="BG67" i="12"/>
  <c r="BA67" i="12"/>
  <c r="AH67" i="12"/>
  <c r="BG66" i="12"/>
  <c r="BA66" i="12"/>
  <c r="AH66" i="12"/>
  <c r="BG65" i="12"/>
  <c r="BA65" i="12"/>
  <c r="AH65" i="12"/>
  <c r="BG64" i="12"/>
  <c r="BA64" i="12"/>
  <c r="AH64" i="12"/>
  <c r="BG63" i="12"/>
  <c r="BA63" i="12"/>
  <c r="AH63" i="12"/>
  <c r="BG62" i="12"/>
  <c r="BA62" i="12"/>
  <c r="AH62" i="12"/>
  <c r="BG61" i="12"/>
  <c r="BA61" i="12"/>
  <c r="AH61" i="12"/>
  <c r="BG60" i="12"/>
  <c r="BA60" i="12"/>
  <c r="AH60" i="12"/>
  <c r="BG59" i="12"/>
  <c r="BA59" i="12"/>
  <c r="AH59" i="12"/>
  <c r="BG58" i="12"/>
  <c r="BA58" i="12"/>
  <c r="AH58" i="12"/>
  <c r="BG57" i="12"/>
  <c r="BA57" i="12"/>
  <c r="AH57" i="12"/>
  <c r="BG56" i="12"/>
  <c r="BA56" i="12"/>
  <c r="AH56" i="12"/>
  <c r="BG55" i="12"/>
  <c r="BA55" i="12"/>
  <c r="AH55" i="12"/>
  <c r="BG54" i="12"/>
  <c r="BA54" i="12"/>
  <c r="AH54" i="12"/>
  <c r="BG53" i="12"/>
  <c r="BA53" i="12"/>
  <c r="AH53" i="12"/>
  <c r="BG52" i="12"/>
  <c r="BA52" i="12"/>
  <c r="AH52" i="12"/>
  <c r="BG51" i="12"/>
  <c r="BA51" i="12"/>
  <c r="AH51" i="12"/>
  <c r="BG50" i="12"/>
  <c r="BA50" i="12"/>
  <c r="AH50" i="12"/>
  <c r="BG49" i="12"/>
  <c r="BA49" i="12"/>
  <c r="AH49" i="12"/>
  <c r="BG48" i="12"/>
  <c r="BA48" i="12"/>
  <c r="AH48" i="12"/>
  <c r="BG47" i="12"/>
  <c r="BA47" i="12"/>
  <c r="AH47" i="12"/>
  <c r="BG46" i="12"/>
  <c r="BA46" i="12"/>
  <c r="AH46" i="12"/>
  <c r="BG45" i="12"/>
  <c r="BA45" i="12"/>
  <c r="AH45" i="12"/>
  <c r="BG44" i="12"/>
  <c r="BA44" i="12"/>
  <c r="AH44" i="12"/>
  <c r="BG43" i="12"/>
  <c r="BA43" i="12"/>
  <c r="AH43" i="12"/>
  <c r="BG42" i="12"/>
  <c r="BA42" i="12"/>
  <c r="AH42" i="12"/>
  <c r="BG41" i="12"/>
  <c r="BA41" i="12"/>
  <c r="AH41" i="12"/>
  <c r="BG40" i="12"/>
  <c r="BA40" i="12"/>
  <c r="AH40" i="12"/>
  <c r="BG39" i="12"/>
  <c r="BA39" i="12"/>
  <c r="AH39" i="12"/>
  <c r="BG38" i="12"/>
  <c r="BA38" i="12"/>
  <c r="AH38" i="12"/>
  <c r="BG37" i="12"/>
  <c r="BA37" i="12"/>
  <c r="AH37" i="12"/>
  <c r="BG36" i="12"/>
  <c r="BA36" i="12"/>
  <c r="AH36" i="12"/>
  <c r="BG35" i="12"/>
  <c r="BA35" i="12"/>
  <c r="AH35" i="12"/>
  <c r="BG34" i="12"/>
  <c r="BA34" i="12"/>
  <c r="AH34" i="12"/>
  <c r="BG33" i="12"/>
  <c r="BA33" i="12"/>
  <c r="AH33" i="12"/>
  <c r="BG32" i="12"/>
  <c r="BA32" i="12"/>
  <c r="AH32" i="12"/>
  <c r="BG31" i="12"/>
  <c r="BA31" i="12"/>
  <c r="AH31" i="12"/>
  <c r="BG30" i="12"/>
  <c r="BA30" i="12"/>
  <c r="AH30" i="12"/>
  <c r="BG29" i="12"/>
  <c r="BA29" i="12"/>
  <c r="AH29" i="12"/>
  <c r="BG28" i="12"/>
  <c r="BA28" i="12"/>
  <c r="AH28" i="12"/>
  <c r="BG27" i="12"/>
  <c r="BA27" i="12"/>
  <c r="AH27" i="12"/>
  <c r="BG26" i="12"/>
  <c r="BA26" i="12"/>
  <c r="AH26" i="12"/>
  <c r="BG25" i="12"/>
  <c r="BA25" i="12"/>
  <c r="AH25" i="12"/>
  <c r="BG24" i="12"/>
  <c r="BA24" i="12"/>
  <c r="AH24" i="12"/>
  <c r="BG23" i="12"/>
  <c r="BA23" i="12"/>
  <c r="AH23" i="12"/>
  <c r="BG22" i="12"/>
  <c r="BA22" i="12"/>
  <c r="AH22" i="12"/>
  <c r="BG21" i="12"/>
  <c r="BA21" i="12"/>
  <c r="AH21" i="12"/>
  <c r="BG20" i="12"/>
  <c r="BA20" i="12"/>
  <c r="AH20" i="12"/>
  <c r="BG19" i="12"/>
  <c r="BA19" i="12"/>
  <c r="AH19" i="12"/>
  <c r="BG18" i="12"/>
  <c r="BA18" i="12"/>
  <c r="AH18" i="12"/>
  <c r="BG17" i="12"/>
  <c r="BA17" i="12"/>
  <c r="AH17" i="12"/>
  <c r="BG16" i="12"/>
  <c r="BA16" i="12"/>
  <c r="AH16" i="12"/>
  <c r="BG15" i="12"/>
  <c r="BA15" i="12"/>
  <c r="AH15" i="12"/>
  <c r="BG14" i="12"/>
  <c r="BA14" i="12"/>
  <c r="AH14" i="12"/>
  <c r="BG13" i="12"/>
  <c r="BA13" i="12"/>
  <c r="AH13" i="12"/>
  <c r="BG12" i="12"/>
  <c r="BA12" i="12"/>
  <c r="AH12" i="12"/>
  <c r="BG11" i="12"/>
  <c r="BA11" i="12"/>
  <c r="AH11" i="12"/>
  <c r="BG10" i="12"/>
  <c r="BA10" i="12"/>
  <c r="AH10" i="12"/>
  <c r="BG9" i="12"/>
  <c r="BA9" i="12"/>
  <c r="AH9" i="12"/>
  <c r="BG8" i="12"/>
  <c r="BA8" i="12"/>
  <c r="AH8" i="12"/>
  <c r="BG7" i="12"/>
  <c r="BA7" i="12"/>
  <c r="AH7" i="12"/>
  <c r="BG6" i="12"/>
  <c r="BA6" i="12"/>
  <c r="AH6" i="12"/>
</calcChain>
</file>

<file path=xl/sharedStrings.xml><?xml version="1.0" encoding="utf-8"?>
<sst xmlns="http://schemas.openxmlformats.org/spreadsheetml/2006/main" count="49463" uniqueCount="24870">
  <si>
    <t>국립</t>
  </si>
  <si>
    <t>연번</t>
  </si>
  <si>
    <t>소재지</t>
  </si>
  <si>
    <t>구분</t>
  </si>
  <si>
    <t>등록연월일</t>
  </si>
  <si>
    <t>등록번호</t>
  </si>
  <si>
    <t>온라인 주소</t>
  </si>
  <si>
    <t>전시실</t>
  </si>
  <si>
    <t>수장고</t>
  </si>
  <si>
    <t>일평균 
관람인원(명)</t>
  </si>
  <si>
    <t>시·도</t>
  </si>
  <si>
    <t>개수(점)</t>
  </si>
  <si>
    <t>일반</t>
  </si>
  <si>
    <t>청소년
(중/고)</t>
  </si>
  <si>
    <t>할인</t>
  </si>
  <si>
    <t>학예직공무원</t>
  </si>
  <si>
    <t>건</t>
  </si>
  <si>
    <t>점</t>
  </si>
  <si>
    <t>학예연구관</t>
  </si>
  <si>
    <t>학예연구사</t>
  </si>
  <si>
    <t>1종</t>
  </si>
  <si>
    <t>연관람인원
(명)</t>
    <phoneticPr fontId="3" type="noConversion"/>
  </si>
  <si>
    <t>오디오가이드
이용료(원)</t>
    <phoneticPr fontId="3" type="noConversion"/>
  </si>
  <si>
    <t>명칭</t>
    <phoneticPr fontId="3" type="noConversion"/>
  </si>
  <si>
    <t>일반인력</t>
    <phoneticPr fontId="3" type="noConversion"/>
  </si>
  <si>
    <t>기타 인력</t>
    <phoneticPr fontId="3" type="noConversion"/>
  </si>
  <si>
    <t>강좌
 프로그램(종)</t>
    <phoneticPr fontId="3" type="noConversion"/>
  </si>
  <si>
    <t>답사
프로그램
(종)</t>
    <phoneticPr fontId="3" type="noConversion"/>
  </si>
  <si>
    <t>비정기 
프로그램
(종)</t>
    <phoneticPr fontId="3" type="noConversion"/>
  </si>
  <si>
    <t>체험 프로그램</t>
    <phoneticPr fontId="3" type="noConversion"/>
  </si>
  <si>
    <t>X</t>
  </si>
  <si>
    <t>O</t>
    <phoneticPr fontId="3" type="noConversion"/>
  </si>
  <si>
    <t>서울</t>
    <phoneticPr fontId="3" type="noConversion"/>
  </si>
  <si>
    <t>중앙</t>
  </si>
  <si>
    <t>시군구</t>
    <phoneticPr fontId="3" type="noConversion"/>
  </si>
  <si>
    <t xml:space="preserve">국립/공립/
사립/대학 </t>
    <phoneticPr fontId="3" type="noConversion"/>
  </si>
  <si>
    <t>1종/
2종/
미등록</t>
    <phoneticPr fontId="3" type="noConversion"/>
  </si>
  <si>
    <t>개관연월일</t>
    <phoneticPr fontId="3" type="noConversion"/>
  </si>
  <si>
    <t>서비스 제공
(전시설명)</t>
    <phoneticPr fontId="3" type="noConversion"/>
  </si>
  <si>
    <t>자료·도서실
(단독설치된 경우)</t>
    <phoneticPr fontId="3" type="noConversion"/>
  </si>
  <si>
    <t>청소년
(중/고)</t>
    <phoneticPr fontId="3" type="noConversion"/>
  </si>
  <si>
    <t>오디오
가이드 제공
여부
(O/X)</t>
  </si>
  <si>
    <t>어플 등
모바일
서비스
제공
여부
(O/X)</t>
  </si>
  <si>
    <t>면적
(㎡)</t>
    <phoneticPr fontId="3" type="noConversion"/>
  </si>
  <si>
    <t>사무실
면적
(㎡)</t>
    <phoneticPr fontId="3" type="noConversion"/>
  </si>
  <si>
    <t>문화상품점
면적
(㎡)</t>
    <phoneticPr fontId="3" type="noConversion"/>
  </si>
  <si>
    <t>매점
면적
(㎡)</t>
    <phoneticPr fontId="3" type="noConversion"/>
  </si>
  <si>
    <t>소장자료
(권)</t>
    <phoneticPr fontId="3" type="noConversion"/>
  </si>
  <si>
    <t>상설전시실
유물 
교체횟수
(0회/0년)</t>
    <phoneticPr fontId="3" type="noConversion"/>
  </si>
  <si>
    <t>정기 
프로그램
(종)</t>
    <phoneticPr fontId="3" type="noConversion"/>
  </si>
  <si>
    <t>자원
봉사자</t>
    <phoneticPr fontId="3" type="noConversion"/>
  </si>
  <si>
    <t>자원
봉사
자</t>
    <phoneticPr fontId="3" type="noConversion"/>
  </si>
  <si>
    <t>할인</t>
    <phoneticPr fontId="3" type="noConversion"/>
  </si>
  <si>
    <t>항온항습
(개별/
 중앙)</t>
    <phoneticPr fontId="3" type="noConversion"/>
  </si>
  <si>
    <r>
      <rPr>
        <b/>
        <u/>
        <sz val="8"/>
        <color theme="1"/>
        <rFont val="돋움"/>
        <family val="3"/>
        <charset val="129"/>
      </rPr>
      <t>프로그램
총계</t>
    </r>
    <r>
      <rPr>
        <b/>
        <sz val="8"/>
        <color theme="1"/>
        <rFont val="돋움"/>
        <family val="3"/>
        <charset val="129"/>
      </rPr>
      <t xml:space="preserve">
(종)</t>
    </r>
    <phoneticPr fontId="3" type="noConversion"/>
  </si>
  <si>
    <t>사회교육시설
면적
(세미나, 강당)
(㎡)</t>
    <phoneticPr fontId="3" type="noConversion"/>
  </si>
  <si>
    <t>주차
대수
(대)</t>
    <phoneticPr fontId="3" type="noConversion"/>
  </si>
  <si>
    <t>지정문화재 등</t>
    <phoneticPr fontId="3" type="noConversion"/>
  </si>
  <si>
    <t>연개관일수(일)</t>
    <phoneticPr fontId="3" type="noConversion"/>
  </si>
  <si>
    <t>초등학생</t>
    <phoneticPr fontId="3" type="noConversion"/>
  </si>
  <si>
    <t>미취학
(유치원포함)</t>
    <phoneticPr fontId="3" type="noConversion"/>
  </si>
  <si>
    <t>기타할인 정책</t>
    <phoneticPr fontId="3" type="noConversion"/>
  </si>
  <si>
    <t>단체
할인률
(%)</t>
    <phoneticPr fontId="3" type="noConversion"/>
  </si>
  <si>
    <t>기타
할인률
(%)</t>
    <phoneticPr fontId="3" type="noConversion"/>
  </si>
  <si>
    <t>무료대상</t>
    <phoneticPr fontId="3" type="noConversion"/>
  </si>
  <si>
    <t>무료대상</t>
    <phoneticPr fontId="3" type="noConversion"/>
  </si>
  <si>
    <t>기타할인 정책</t>
    <phoneticPr fontId="3" type="noConversion"/>
  </si>
  <si>
    <t>19~25세
(대학생 포함)</t>
    <phoneticPr fontId="3" type="noConversion"/>
  </si>
  <si>
    <t>상설 전시</t>
    <phoneticPr fontId="3" type="noConversion"/>
  </si>
  <si>
    <t>학예 인력</t>
    <phoneticPr fontId="3" type="noConversion"/>
  </si>
  <si>
    <t>부지면적
(㎡)</t>
    <phoneticPr fontId="3" type="noConversion"/>
  </si>
  <si>
    <t>(B)
기획 또는
특별전시실
면적
(㎡)</t>
    <phoneticPr fontId="3" type="noConversion"/>
  </si>
  <si>
    <t>(A)
상설
전시실
면적
(㎡)</t>
    <phoneticPr fontId="3" type="noConversion"/>
  </si>
  <si>
    <t>(A+B)
전시실
면적합계
(㎡)</t>
    <phoneticPr fontId="3" type="noConversion"/>
  </si>
  <si>
    <t>1. 기본현황</t>
    <phoneticPr fontId="3" type="noConversion"/>
  </si>
  <si>
    <t>경기</t>
    <phoneticPr fontId="3" type="noConversion"/>
  </si>
  <si>
    <t>과천시</t>
    <phoneticPr fontId="3" type="noConversion"/>
  </si>
  <si>
    <t>오디오
가이드 제공
여부
(O/X)</t>
    <phoneticPr fontId="3" type="noConversion"/>
  </si>
  <si>
    <t>등록현황
(O/X)</t>
    <phoneticPr fontId="3" type="noConversion"/>
  </si>
  <si>
    <t>평일
개관시간
(시작-종료)</t>
    <phoneticPr fontId="3" type="noConversion"/>
  </si>
  <si>
    <t>공휴일
관람시간
(시작-종료)</t>
    <phoneticPr fontId="3" type="noConversion"/>
  </si>
  <si>
    <t>휴관정보</t>
    <phoneticPr fontId="3" type="noConversion"/>
  </si>
  <si>
    <t xml:space="preserve">국립/공립/
사립/대학 </t>
    <phoneticPr fontId="3" type="noConversion"/>
  </si>
  <si>
    <t>운영 홈페이지
(또는 블로그 등 웹주소)</t>
    <phoneticPr fontId="3" type="noConversion"/>
  </si>
  <si>
    <t>소장자료</t>
    <phoneticPr fontId="3" type="noConversion"/>
  </si>
  <si>
    <t>소장자료 종류</t>
    <phoneticPr fontId="3" type="noConversion"/>
  </si>
  <si>
    <t>미술관명</t>
    <phoneticPr fontId="3" type="noConversion"/>
  </si>
  <si>
    <t>미술관 주소</t>
    <phoneticPr fontId="3" type="noConversion"/>
  </si>
  <si>
    <t>박물관명</t>
    <phoneticPr fontId="3" type="noConversion"/>
  </si>
  <si>
    <t>박물관 주소</t>
    <phoneticPr fontId="3" type="noConversion"/>
  </si>
  <si>
    <t>건축물 
연면적
(㎡)</t>
    <phoneticPr fontId="3" type="noConversion"/>
  </si>
  <si>
    <t>공무원 외</t>
    <phoneticPr fontId="3" type="noConversion"/>
  </si>
  <si>
    <t>공무직 등 정규직</t>
    <phoneticPr fontId="3" type="noConversion"/>
  </si>
  <si>
    <t>공무원 외</t>
    <phoneticPr fontId="3" type="noConversion"/>
  </si>
  <si>
    <t>일반직, 공무직 등 
정규직</t>
    <phoneticPr fontId="3" type="noConversion"/>
  </si>
  <si>
    <t>용산구</t>
    <phoneticPr fontId="3" type="noConversion"/>
  </si>
  <si>
    <t>국립</t>
    <phoneticPr fontId="3" type="noConversion"/>
  </si>
  <si>
    <t>1종</t>
    <phoneticPr fontId="3" type="noConversion"/>
  </si>
  <si>
    <t>국립중앙박물관</t>
    <phoneticPr fontId="3" type="noConversion"/>
  </si>
  <si>
    <t>서울특별시 용산구 서빙고로 137</t>
  </si>
  <si>
    <t>02-2077-9000</t>
  </si>
  <si>
    <t>1945.12.03</t>
    <phoneticPr fontId="3" type="noConversion"/>
  </si>
  <si>
    <t>O</t>
  </si>
  <si>
    <t>2012.12.05</t>
    <phoneticPr fontId="3" type="noConversion"/>
  </si>
  <si>
    <t>국립11-2012-04호</t>
  </si>
  <si>
    <t>서울</t>
  </si>
  <si>
    <t>종로구</t>
  </si>
  <si>
    <t>국립민속박물관</t>
  </si>
  <si>
    <t>서울특별시 종로구 삼청로 37</t>
  </si>
  <si>
    <t>02-3704-3114</t>
  </si>
  <si>
    <t>1946.04.25</t>
    <phoneticPr fontId="3" type="noConversion"/>
  </si>
  <si>
    <t>경기</t>
  </si>
  <si>
    <t>파주시</t>
  </si>
  <si>
    <t>미등록</t>
  </si>
  <si>
    <t>국립민속박물관 파주
(개방형 수장고 및 정보센터)</t>
    <phoneticPr fontId="3" type="noConversion"/>
  </si>
  <si>
    <t xml:space="preserve">경기도 파주시 헤이리로 30 </t>
  </si>
  <si>
    <t>031-580-5800</t>
  </si>
  <si>
    <t>2021.07.23</t>
    <phoneticPr fontId="3" type="noConversion"/>
  </si>
  <si>
    <t>종로구</t>
    <phoneticPr fontId="3" type="noConversion"/>
  </si>
  <si>
    <t>대한민국역사박물관</t>
    <phoneticPr fontId="3" type="noConversion"/>
  </si>
  <si>
    <t>서울특별시 종로구 세종대로 198</t>
    <phoneticPr fontId="3" type="noConversion"/>
  </si>
  <si>
    <t>02-3703-9200</t>
  </si>
  <si>
    <t>2012.12.26</t>
    <phoneticPr fontId="3" type="noConversion"/>
  </si>
  <si>
    <t>2016.01.02</t>
    <phoneticPr fontId="3" type="noConversion"/>
  </si>
  <si>
    <t>국립11-2012-08호</t>
    <phoneticPr fontId="3" type="noConversion"/>
  </si>
  <si>
    <t>용산구</t>
  </si>
  <si>
    <t>국립한글박물관</t>
  </si>
  <si>
    <t>서울특별시 용산구 서빙고로 139</t>
    <phoneticPr fontId="3" type="noConversion"/>
  </si>
  <si>
    <t>02-2124-6200</t>
  </si>
  <si>
    <t>2014.10.09</t>
    <phoneticPr fontId="3" type="noConversion"/>
  </si>
  <si>
    <t>2013.10.18</t>
    <phoneticPr fontId="3" type="noConversion"/>
  </si>
  <si>
    <t>국립11-2013-06호</t>
  </si>
  <si>
    <t>서초구</t>
    <phoneticPr fontId="3" type="noConversion"/>
  </si>
  <si>
    <t>국립국악원 국악박물관</t>
    <phoneticPr fontId="3" type="noConversion"/>
  </si>
  <si>
    <t>02-580-3130</t>
  </si>
  <si>
    <t>1995.02.23</t>
  </si>
  <si>
    <t>2015.05.01</t>
  </si>
  <si>
    <t>국립12-2015-02호</t>
  </si>
  <si>
    <t>중구</t>
    <phoneticPr fontId="3" type="noConversion"/>
  </si>
  <si>
    <t>국립극장 공연예술박물관</t>
    <phoneticPr fontId="3" type="noConversion"/>
  </si>
  <si>
    <t>서울특별시 중구 장충단로 59</t>
  </si>
  <si>
    <t>2009.12.23</t>
    <phoneticPr fontId="3" type="noConversion"/>
  </si>
  <si>
    <t>2014.12.29</t>
    <phoneticPr fontId="3" type="noConversion"/>
  </si>
  <si>
    <t>서울특별시 종로구 송월길 162</t>
    <phoneticPr fontId="3" type="noConversion"/>
  </si>
  <si>
    <t>02-3150-3681</t>
    <phoneticPr fontId="3" type="noConversion"/>
  </si>
  <si>
    <t>2005.10.14</t>
  </si>
  <si>
    <t>2022.05.03</t>
  </si>
  <si>
    <t>국립12-2022-03호</t>
    <phoneticPr fontId="3" type="noConversion"/>
  </si>
  <si>
    <t>국립고궁박물관</t>
    <phoneticPr fontId="3" type="noConversion"/>
  </si>
  <si>
    <t>서울특별시 종로구 효자로 12</t>
    <phoneticPr fontId="3" type="noConversion"/>
  </si>
  <si>
    <t>02-3701-7500</t>
  </si>
  <si>
    <t>2006.08.15</t>
  </si>
  <si>
    <t>2017.12.14</t>
    <phoneticPr fontId="3" type="noConversion"/>
  </si>
  <si>
    <t>국립12-2017-04호</t>
  </si>
  <si>
    <t>강남구</t>
  </si>
  <si>
    <t>국립관세박물관</t>
  </si>
  <si>
    <t>서울특별시 강남구 언주로 721</t>
  </si>
  <si>
    <t>02-510-1089</t>
  </si>
  <si>
    <t>2000.08.30</t>
  </si>
  <si>
    <t>2001.03.19</t>
  </si>
  <si>
    <t>국립12-2001-02호</t>
  </si>
  <si>
    <t>국립기상박물관</t>
    <phoneticPr fontId="3" type="noConversion"/>
  </si>
  <si>
    <t>서울특별시 종로구 송월길 52</t>
  </si>
  <si>
    <t>070-7850-8495</t>
  </si>
  <si>
    <t>2020.10.30</t>
    <phoneticPr fontId="3" type="noConversion"/>
  </si>
  <si>
    <t>2020.11.30</t>
    <phoneticPr fontId="3" type="noConversion"/>
  </si>
  <si>
    <t>국립12-2020-01호</t>
    <phoneticPr fontId="3" type="noConversion"/>
  </si>
  <si>
    <t xml:space="preserve">국립 </t>
    <phoneticPr fontId="3" type="noConversion"/>
  </si>
  <si>
    <t>국토발전전시관</t>
    <phoneticPr fontId="3" type="noConversion"/>
  </si>
  <si>
    <t>서울특별시 중구 정동길 18</t>
  </si>
  <si>
    <t>02-3425-8900</t>
  </si>
  <si>
    <t>2017.11.02</t>
  </si>
  <si>
    <t>국립12-2017-03호</t>
  </si>
  <si>
    <t>영등포구</t>
    <phoneticPr fontId="3" type="noConversion"/>
  </si>
  <si>
    <t>국회박물관</t>
    <phoneticPr fontId="3" type="noConversion"/>
  </si>
  <si>
    <t>서울특별시 영등포구 의사당대로 1</t>
    <phoneticPr fontId="3" type="noConversion"/>
  </si>
  <si>
    <t>02-6788-3664</t>
  </si>
  <si>
    <t>1998.05.29</t>
  </si>
  <si>
    <t>2015.09.15</t>
    <phoneticPr fontId="3" type="noConversion"/>
  </si>
  <si>
    <t>국립12-2015-03호</t>
  </si>
  <si>
    <t>2종</t>
    <phoneticPr fontId="3" type="noConversion"/>
  </si>
  <si>
    <t>석조전 대한제국역사관</t>
    <phoneticPr fontId="3" type="noConversion"/>
  </si>
  <si>
    <t>서울특별시 중구 세종대로 99</t>
  </si>
  <si>
    <t>2018.05.31</t>
    <phoneticPr fontId="3" type="noConversion"/>
  </si>
  <si>
    <t>국립21-2018-02호</t>
  </si>
  <si>
    <t>노원구</t>
  </si>
  <si>
    <t>육군박물관</t>
  </si>
  <si>
    <t>02-2197-6608</t>
  </si>
  <si>
    <t>1985.05.01</t>
  </si>
  <si>
    <t>2001.03.19</t>
    <phoneticPr fontId="3" type="noConversion"/>
  </si>
  <si>
    <t>국립12-2001-01호</t>
  </si>
  <si>
    <t>마포구</t>
    <phoneticPr fontId="3" type="noConversion"/>
  </si>
  <si>
    <t>한국영화박물관</t>
    <phoneticPr fontId="3" type="noConversion"/>
  </si>
  <si>
    <t>서울특별시 마포구 월드컵북로 400</t>
  </si>
  <si>
    <t>02-3153-2072</t>
  </si>
  <si>
    <t>2008.05.09</t>
  </si>
  <si>
    <t>국립12-2015-04호</t>
  </si>
  <si>
    <t>강서구</t>
    <phoneticPr fontId="3" type="noConversion"/>
  </si>
  <si>
    <t>국립항공박물관</t>
    <phoneticPr fontId="3" type="noConversion"/>
  </si>
  <si>
    <t>서울특별시 강서구 하늘길 177</t>
    <phoneticPr fontId="3" type="noConversion"/>
  </si>
  <si>
    <t>02-6940-3198</t>
  </si>
  <si>
    <t>2022.01.14</t>
    <phoneticPr fontId="3" type="noConversion"/>
  </si>
  <si>
    <t>국립11-2022-01호</t>
  </si>
  <si>
    <t>서대문구</t>
    <phoneticPr fontId="3" type="noConversion"/>
  </si>
  <si>
    <t>국립대한민국임시정부기념관</t>
    <phoneticPr fontId="3" type="noConversion"/>
  </si>
  <si>
    <t>서울특별시 서대문구 통일로 279-24</t>
    <phoneticPr fontId="3" type="noConversion"/>
  </si>
  <si>
    <t>02-772-8708</t>
  </si>
  <si>
    <t>2022.03.01</t>
    <phoneticPr fontId="3" type="noConversion"/>
  </si>
  <si>
    <t>2022.03.16</t>
    <phoneticPr fontId="3" type="noConversion"/>
  </si>
  <si>
    <t>국립12-2022-02호</t>
    <phoneticPr fontId="3" type="noConversion"/>
  </si>
  <si>
    <t>서울 국립 총계</t>
    <phoneticPr fontId="3" type="noConversion"/>
  </si>
  <si>
    <t xml:space="preserve">서울 </t>
  </si>
  <si>
    <t>도봉구</t>
  </si>
  <si>
    <t>공립</t>
  </si>
  <si>
    <t>둘리뮤지엄</t>
    <phoneticPr fontId="46" type="noConversion"/>
  </si>
  <si>
    <t>02-990-2200</t>
  </si>
  <si>
    <t>2015.07.24</t>
    <phoneticPr fontId="3" type="noConversion"/>
  </si>
  <si>
    <t>2015.10.07</t>
    <phoneticPr fontId="3" type="noConversion"/>
  </si>
  <si>
    <t>서울-공립12-2015-06호</t>
  </si>
  <si>
    <t>서대문구</t>
  </si>
  <si>
    <t>서대문자연사박물관</t>
    <phoneticPr fontId="46" type="noConversion"/>
  </si>
  <si>
    <t>02-330-8899</t>
  </si>
  <si>
    <t>2003.07.10</t>
  </si>
  <si>
    <t>서울-공립11-2004-01호</t>
  </si>
  <si>
    <t>서대문형무소역사관</t>
    <phoneticPr fontId="46" type="noConversion"/>
  </si>
  <si>
    <t>서울특별시 서대문구 통일로 251</t>
  </si>
  <si>
    <t>02-360-8590</t>
  </si>
  <si>
    <t>1998.11.05</t>
  </si>
  <si>
    <t>2007.03.06</t>
  </si>
  <si>
    <t>서울-공립12-2007-01호</t>
  </si>
  <si>
    <t>중구</t>
  </si>
  <si>
    <t>서소문성지 역사박물관</t>
    <phoneticPr fontId="46" type="noConversion"/>
  </si>
  <si>
    <t>02-3147-2404</t>
  </si>
  <si>
    <t>2019.06.01</t>
    <phoneticPr fontId="3" type="noConversion"/>
  </si>
  <si>
    <t>2020.11.03</t>
    <phoneticPr fontId="3" type="noConversion"/>
  </si>
  <si>
    <t>서울-공립12-2020-04호</t>
  </si>
  <si>
    <t>서울공예박물관</t>
    <phoneticPr fontId="46" type="noConversion"/>
  </si>
  <si>
    <t xml:space="preserve"> 02-6450-7000 </t>
  </si>
  <si>
    <t>2021.11.29</t>
    <phoneticPr fontId="3" type="noConversion"/>
  </si>
  <si>
    <t>2021.03.30</t>
    <phoneticPr fontId="3" type="noConversion"/>
  </si>
  <si>
    <t xml:space="preserve"> 서울-공립12-2021-01호 </t>
  </si>
  <si>
    <t>서울교육박물관</t>
    <phoneticPr fontId="46" type="noConversion"/>
  </si>
  <si>
    <t>서울특별시 종로구 북촌로 5길 48</t>
    <phoneticPr fontId="3" type="noConversion"/>
  </si>
  <si>
    <t>02-2022-5780</t>
  </si>
  <si>
    <t>1994.06.10</t>
    <phoneticPr fontId="3" type="noConversion"/>
  </si>
  <si>
    <t>1996.04.22</t>
    <phoneticPr fontId="3" type="noConversion"/>
  </si>
  <si>
    <t>서울-공립12-1996-01호</t>
    <phoneticPr fontId="3" type="noConversion"/>
  </si>
  <si>
    <t>광진구</t>
  </si>
  <si>
    <t>서울상상나라</t>
    <phoneticPr fontId="46" type="noConversion"/>
  </si>
  <si>
    <t>서울특별시 광진구 능동로 216</t>
    <phoneticPr fontId="3" type="noConversion"/>
  </si>
  <si>
    <t>02-6450-9500</t>
  </si>
  <si>
    <t>2013.05.02</t>
    <phoneticPr fontId="3" type="noConversion"/>
  </si>
  <si>
    <t>2013.07.15</t>
    <phoneticPr fontId="3" type="noConversion"/>
  </si>
  <si>
    <t>서울-공립12-1013-05호</t>
  </si>
  <si>
    <t>서울생활사박물관</t>
    <phoneticPr fontId="46" type="noConversion"/>
  </si>
  <si>
    <t>서울특별시 노원구 동일로 174길 27</t>
    <phoneticPr fontId="3" type="noConversion"/>
  </si>
  <si>
    <t>02-3399-2900</t>
  </si>
  <si>
    <t>2019.09.26</t>
    <phoneticPr fontId="3" type="noConversion"/>
  </si>
  <si>
    <t>서울-공립12-2020-06호</t>
  </si>
  <si>
    <t>동대문구</t>
  </si>
  <si>
    <t>서울약령시한의약박물관</t>
    <phoneticPr fontId="46" type="noConversion"/>
  </si>
  <si>
    <t>서울특별시 동대문구 약령중앙로 26</t>
  </si>
  <si>
    <t>02-969-9241</t>
  </si>
  <si>
    <t>2017.10.27</t>
    <phoneticPr fontId="3" type="noConversion"/>
  </si>
  <si>
    <t>2007.05.29</t>
    <phoneticPr fontId="3" type="noConversion"/>
  </si>
  <si>
    <t>서울-공립12-2007-03호</t>
  </si>
  <si>
    <t>서울역사박물관</t>
    <phoneticPr fontId="46" type="noConversion"/>
  </si>
  <si>
    <t>서울특별시 종로구 새문안로 55</t>
    <phoneticPr fontId="3" type="noConversion"/>
  </si>
  <si>
    <t>02-724-0274~6</t>
  </si>
  <si>
    <t>2002.05.21</t>
    <phoneticPr fontId="3" type="noConversion"/>
  </si>
  <si>
    <t>2003.06.23</t>
    <phoneticPr fontId="3" type="noConversion"/>
  </si>
  <si>
    <t>서울-공립11-2003-02호</t>
  </si>
  <si>
    <t>서울우리소리박물관</t>
    <phoneticPr fontId="46" type="noConversion"/>
  </si>
  <si>
    <t>서울특별시 종로구 율곡로 96</t>
  </si>
  <si>
    <t>02-742-2600</t>
  </si>
  <si>
    <t>2019.11.21</t>
    <phoneticPr fontId="3" type="noConversion"/>
  </si>
  <si>
    <t>서울-공립12-2020-05호</t>
  </si>
  <si>
    <t>성북구</t>
  </si>
  <si>
    <t>2종</t>
  </si>
  <si>
    <t>성북선잠박물관</t>
    <phoneticPr fontId="46" type="noConversion"/>
  </si>
  <si>
    <t>서울특별시 성북구 성북로 96</t>
    <phoneticPr fontId="3" type="noConversion"/>
  </si>
  <si>
    <t>02-744-0025</t>
  </si>
  <si>
    <t>2018.04.10</t>
    <phoneticPr fontId="3" type="noConversion"/>
  </si>
  <si>
    <t>2018.06.26</t>
    <phoneticPr fontId="3" type="noConversion"/>
  </si>
  <si>
    <t>손기정기념관</t>
    <phoneticPr fontId="46" type="noConversion"/>
  </si>
  <si>
    <t>서울특별시 중구 손기정로 101</t>
  </si>
  <si>
    <t>02-364-1936</t>
  </si>
  <si>
    <t>2012.10.14</t>
    <phoneticPr fontId="3" type="noConversion"/>
  </si>
  <si>
    <t>서울-공립12-2013-06호</t>
  </si>
  <si>
    <t>송파구</t>
  </si>
  <si>
    <t>송파책박물관</t>
    <phoneticPr fontId="46" type="noConversion"/>
  </si>
  <si>
    <t>02-2147-2486</t>
  </si>
  <si>
    <t>2019.04.23</t>
    <phoneticPr fontId="3" type="noConversion"/>
  </si>
  <si>
    <t>2019.06.24</t>
    <phoneticPr fontId="3" type="noConversion"/>
  </si>
  <si>
    <t>서울-공립12-2019-01호</t>
  </si>
  <si>
    <t>성동구</t>
  </si>
  <si>
    <t>수도박물관</t>
    <phoneticPr fontId="46" type="noConversion"/>
  </si>
  <si>
    <t>서울특별시 성동구 왕십리로 27</t>
  </si>
  <si>
    <t>02-3146-5921</t>
  </si>
  <si>
    <t>2008.04.24</t>
    <phoneticPr fontId="3" type="noConversion"/>
  </si>
  <si>
    <t>2008.09.26</t>
  </si>
  <si>
    <t>서울-공립12-2008-11호</t>
  </si>
  <si>
    <t>강동구</t>
  </si>
  <si>
    <t>암사동선사유적박물관</t>
    <phoneticPr fontId="46" type="noConversion"/>
  </si>
  <si>
    <t>서울특별시 강동구 올림픽로 875</t>
  </si>
  <si>
    <t>02-3425-6520</t>
  </si>
  <si>
    <t>1988.08.30</t>
    <phoneticPr fontId="3" type="noConversion"/>
  </si>
  <si>
    <t>2018.09.12</t>
    <phoneticPr fontId="3" type="noConversion"/>
  </si>
  <si>
    <t>서울-공립12-2018-04호</t>
  </si>
  <si>
    <t>공립</t>
    <phoneticPr fontId="3" type="noConversion"/>
  </si>
  <si>
    <t>용산역사박물관</t>
    <phoneticPr fontId="3" type="noConversion"/>
  </si>
  <si>
    <t>02-2199-7270</t>
  </si>
  <si>
    <t>2022.03.23</t>
    <phoneticPr fontId="3" type="noConversion"/>
  </si>
  <si>
    <t>2022.06.07</t>
    <phoneticPr fontId="3" type="noConversion"/>
  </si>
  <si>
    <t>서울-공립12-2022-01호</t>
  </si>
  <si>
    <t>은평구</t>
  </si>
  <si>
    <t>은평역사한옥박물관</t>
    <phoneticPr fontId="46" type="noConversion"/>
  </si>
  <si>
    <t>02-351-8556</t>
  </si>
  <si>
    <t>2014.10.07</t>
    <phoneticPr fontId="3" type="noConversion"/>
  </si>
  <si>
    <t>2014.08.18</t>
  </si>
  <si>
    <t>청계천박물관</t>
    <phoneticPr fontId="46" type="noConversion"/>
  </si>
  <si>
    <t>서울특별시 성동구 청계천로 530</t>
    <phoneticPr fontId="3" type="noConversion"/>
  </si>
  <si>
    <t>02-2286-3410</t>
  </si>
  <si>
    <t>2005.09.26</t>
    <phoneticPr fontId="3" type="noConversion"/>
  </si>
  <si>
    <t>2008.03.19</t>
    <phoneticPr fontId="3" type="noConversion"/>
  </si>
  <si>
    <t>서울-공립12-2008-02호</t>
    <phoneticPr fontId="3" type="noConversion"/>
  </si>
  <si>
    <t>한성백제박물관</t>
    <phoneticPr fontId="46" type="noConversion"/>
  </si>
  <si>
    <t>서울특별시 송파구 위례성대로 71</t>
    <phoneticPr fontId="3" type="noConversion"/>
  </si>
  <si>
    <t>02-2152-5800</t>
  </si>
  <si>
    <t>2012.04.30</t>
    <phoneticPr fontId="3" type="noConversion"/>
  </si>
  <si>
    <t>2011.11.14</t>
    <phoneticPr fontId="3" type="noConversion"/>
  </si>
  <si>
    <t>서울-공립11-2011-04호</t>
    <phoneticPr fontId="3" type="noConversion"/>
  </si>
  <si>
    <t>강서구</t>
  </si>
  <si>
    <t>허준박물관</t>
    <phoneticPr fontId="46" type="noConversion"/>
  </si>
  <si>
    <t>서울특별시 강서구 허준로 87</t>
    <phoneticPr fontId="3" type="noConversion"/>
  </si>
  <si>
    <t>02-3661-8686</t>
  </si>
  <si>
    <t>2005.05.12</t>
    <phoneticPr fontId="3" type="noConversion"/>
  </si>
  <si>
    <t>서울-공립12-2005-03호</t>
    <phoneticPr fontId="3" type="noConversion"/>
  </si>
  <si>
    <t>종로구립 고희동미술관</t>
    <phoneticPr fontId="3" type="noConversion"/>
  </si>
  <si>
    <t>서울특별시 종로구 창덕궁5길 40</t>
    <phoneticPr fontId="3" type="noConversion"/>
  </si>
  <si>
    <t>02-741-8424</t>
    <phoneticPr fontId="3" type="noConversion"/>
  </si>
  <si>
    <t>2012.11.23</t>
    <phoneticPr fontId="3" type="noConversion"/>
  </si>
  <si>
    <t>2017.11.29</t>
    <phoneticPr fontId="3" type="noConversion"/>
  </si>
  <si>
    <t>서울-공립21-2017-04호</t>
    <phoneticPr fontId="3" type="noConversion"/>
  </si>
  <si>
    <t>구로구</t>
    <phoneticPr fontId="3" type="noConversion"/>
  </si>
  <si>
    <t>G밸리산업박물관</t>
    <phoneticPr fontId="3" type="noConversion"/>
  </si>
  <si>
    <t>02-6734-6900~1</t>
    <phoneticPr fontId="3" type="noConversion"/>
  </si>
  <si>
    <t>2022.12.22</t>
    <phoneticPr fontId="3" type="noConversion"/>
  </si>
  <si>
    <t>서울-공립12-2022-02호</t>
  </si>
  <si>
    <t>서울 공립 총계</t>
    <phoneticPr fontId="3" type="noConversion"/>
  </si>
  <si>
    <t>사립</t>
  </si>
  <si>
    <t>가회민화박물관</t>
    <phoneticPr fontId="46" type="noConversion"/>
  </si>
  <si>
    <t>서울특별시 종로구 북촌로 52</t>
    <phoneticPr fontId="3" type="noConversion"/>
  </si>
  <si>
    <t>02-741-0466</t>
  </si>
  <si>
    <t>2002.07.01</t>
    <phoneticPr fontId="3" type="noConversion"/>
  </si>
  <si>
    <t>2003.08.24</t>
    <phoneticPr fontId="3" type="noConversion"/>
  </si>
  <si>
    <t>서울-사립12-2003-05호</t>
  </si>
  <si>
    <t>간송박물관</t>
    <phoneticPr fontId="46" type="noConversion"/>
  </si>
  <si>
    <t>서울특별시 성북구 성북로 102-11</t>
    <phoneticPr fontId="3" type="noConversion"/>
  </si>
  <si>
    <t>02-744-7830</t>
  </si>
  <si>
    <t>1938.07.05</t>
    <phoneticPr fontId="3" type="noConversion"/>
  </si>
  <si>
    <t>2019.09.27</t>
    <phoneticPr fontId="3" type="noConversion"/>
  </si>
  <si>
    <t>서울-사립12-2019-02호</t>
  </si>
  <si>
    <t>경기여자고등학교 경운박물관</t>
    <phoneticPr fontId="46" type="noConversion"/>
  </si>
  <si>
    <t>서울특별시 강남구 삼성로 29</t>
    <phoneticPr fontId="3" type="noConversion"/>
  </si>
  <si>
    <t>02-3463-1336</t>
  </si>
  <si>
    <t>2003.04.15</t>
  </si>
  <si>
    <t>2006.03.24</t>
  </si>
  <si>
    <t>서울-사립12-2006-02호</t>
  </si>
  <si>
    <t>고촌이종근기념관</t>
    <phoneticPr fontId="46" type="noConversion"/>
  </si>
  <si>
    <t>서울특별시 서대문구 충정로 8</t>
    <phoneticPr fontId="3" type="noConversion"/>
  </si>
  <si>
    <t>02-365-6940</t>
  </si>
  <si>
    <t>2013.11.12</t>
    <phoneticPr fontId="3" type="noConversion"/>
  </si>
  <si>
    <t>2015.01.19</t>
    <phoneticPr fontId="3" type="noConversion"/>
  </si>
  <si>
    <t>서울-사립21-2015-01호</t>
  </si>
  <si>
    <t>서초구</t>
  </si>
  <si>
    <t>관문사성보 박물관</t>
    <phoneticPr fontId="46" type="noConversion"/>
  </si>
  <si>
    <t>02-3460-5300</t>
  </si>
  <si>
    <t>2006.10.01</t>
    <phoneticPr fontId="3" type="noConversion"/>
  </si>
  <si>
    <t>2006.09.04</t>
    <phoneticPr fontId="3" type="noConversion"/>
  </si>
  <si>
    <t>서울-사립12-2006-06호</t>
  </si>
  <si>
    <t>기생충박물관</t>
    <phoneticPr fontId="46" type="noConversion"/>
  </si>
  <si>
    <t>서울특별시 강서구 화곡로 333</t>
    <phoneticPr fontId="3" type="noConversion"/>
  </si>
  <si>
    <t>02-2601-3284</t>
  </si>
  <si>
    <t>2017.12.19</t>
    <phoneticPr fontId="3" type="noConversion"/>
  </si>
  <si>
    <t>서울-사립12-2018-02호</t>
    <phoneticPr fontId="3" type="noConversion"/>
  </si>
  <si>
    <t>김달진미술자료박물관</t>
    <phoneticPr fontId="46" type="noConversion"/>
  </si>
  <si>
    <t>02-730-6216</t>
  </si>
  <si>
    <t>서울-사립21-2008-04호</t>
  </si>
  <si>
    <t>꼭두박물관(휴관)</t>
    <phoneticPr fontId="46" type="noConversion"/>
  </si>
  <si>
    <t>서울특별시 종로구 동숭길 122, 동숭아트센터 2층</t>
  </si>
  <si>
    <t>02-766-3315</t>
  </si>
  <si>
    <t>2010.04.29</t>
    <phoneticPr fontId="3" type="noConversion"/>
  </si>
  <si>
    <t>2010.12.10</t>
    <phoneticPr fontId="3" type="noConversion"/>
  </si>
  <si>
    <t>서울-사립12-2010-05호</t>
  </si>
  <si>
    <t>농협 농업박물관</t>
    <phoneticPr fontId="46" type="noConversion"/>
  </si>
  <si>
    <t>서울특별시 중구 새문안로 16</t>
  </si>
  <si>
    <t>1987.11.18</t>
    <phoneticPr fontId="3" type="noConversion"/>
  </si>
  <si>
    <t>서울-사립12-1987-01호</t>
  </si>
  <si>
    <t>다문화박물관</t>
    <phoneticPr fontId="46" type="noConversion"/>
  </si>
  <si>
    <t>서울특별시 은평구 불광로 135</t>
    <phoneticPr fontId="3" type="noConversion"/>
  </si>
  <si>
    <t>2002.10.17</t>
    <phoneticPr fontId="3" type="noConversion"/>
  </si>
  <si>
    <t>2014.01.14</t>
    <phoneticPr fontId="3" type="noConversion"/>
  </si>
  <si>
    <t>서울-사립12-2014-01호</t>
  </si>
  <si>
    <t>도산안창호기념관</t>
    <phoneticPr fontId="46" type="noConversion"/>
  </si>
  <si>
    <t>서울특별시 강남구 도산대로 45길 20</t>
  </si>
  <si>
    <t>02-541-1800</t>
    <phoneticPr fontId="3" type="noConversion"/>
  </si>
  <si>
    <t>1998.11.09</t>
    <phoneticPr fontId="3" type="noConversion"/>
  </si>
  <si>
    <t>서울-사립21-2001-03호</t>
  </si>
  <si>
    <t>떡박물관</t>
    <phoneticPr fontId="46" type="noConversion"/>
  </si>
  <si>
    <t>서울특별시 종로구 돈화문로 71</t>
    <phoneticPr fontId="3" type="noConversion"/>
  </si>
  <si>
    <t>02-741-5447</t>
    <phoneticPr fontId="3" type="noConversion"/>
  </si>
  <si>
    <t>2002.01.19</t>
    <phoneticPr fontId="3" type="noConversion"/>
  </si>
  <si>
    <t>2007.10.18</t>
    <phoneticPr fontId="3" type="noConversion"/>
  </si>
  <si>
    <t>서울-사립12-2007-07호</t>
  </si>
  <si>
    <t>롯데월드 민속박물관</t>
    <phoneticPr fontId="46" type="noConversion"/>
  </si>
  <si>
    <t>02-411-4764</t>
  </si>
  <si>
    <t>1989.01.14</t>
    <phoneticPr fontId="3" type="noConversion"/>
  </si>
  <si>
    <t>1993.03.25</t>
    <phoneticPr fontId="3" type="noConversion"/>
  </si>
  <si>
    <t>서울-사립12-1993-02호</t>
  </si>
  <si>
    <t>매헌윤봉길의사기념관</t>
    <phoneticPr fontId="46" type="noConversion"/>
  </si>
  <si>
    <t>02-578-3388</t>
  </si>
  <si>
    <t>1988.12.01</t>
    <phoneticPr fontId="3" type="noConversion"/>
  </si>
  <si>
    <t>2020.06.23</t>
    <phoneticPr fontId="3" type="noConversion"/>
  </si>
  <si>
    <t>서울-사립21-2020-03호</t>
  </si>
  <si>
    <t>명인박물관</t>
    <phoneticPr fontId="46" type="noConversion"/>
  </si>
  <si>
    <t>02-766-0272</t>
  </si>
  <si>
    <t>서울-사립21-2008-05호</t>
    <phoneticPr fontId="3" type="noConversion"/>
  </si>
  <si>
    <t>목인박물관 목석원</t>
    <phoneticPr fontId="46" type="noConversion"/>
  </si>
  <si>
    <t>02-722-5055</t>
  </si>
  <si>
    <t>2006.03.23</t>
    <phoneticPr fontId="3" type="noConversion"/>
  </si>
  <si>
    <t>2005.11.25</t>
    <phoneticPr fontId="3" type="noConversion"/>
  </si>
  <si>
    <t>서울-사립12-2005-09호</t>
    <phoneticPr fontId="3" type="noConversion"/>
  </si>
  <si>
    <t xml:space="preserve">사립 </t>
  </si>
  <si>
    <t>뮤지엄김치간</t>
    <phoneticPr fontId="46" type="noConversion"/>
  </si>
  <si>
    <t>서울특별시 종로구 인사동길 35-4, 인사동마루 본관 4~6층</t>
    <phoneticPr fontId="3" type="noConversion"/>
  </si>
  <si>
    <t>1986.09.29</t>
    <phoneticPr fontId="3" type="noConversion"/>
  </si>
  <si>
    <t>서울-사립12-1993-03호</t>
  </si>
  <si>
    <t>강북구</t>
    <phoneticPr fontId="3" type="noConversion"/>
  </si>
  <si>
    <t>박을복자수박물관</t>
    <phoneticPr fontId="46" type="noConversion"/>
  </si>
  <si>
    <t>02-990-7000</t>
  </si>
  <si>
    <t>2002.05.25</t>
  </si>
  <si>
    <t>2010.02.11</t>
  </si>
  <si>
    <t>서울-사립12-2010-01호</t>
  </si>
  <si>
    <t>배재학당역사박물관</t>
    <phoneticPr fontId="46" type="noConversion"/>
  </si>
  <si>
    <t>서울특별시 중구 서소문로 11길 19</t>
    <phoneticPr fontId="3" type="noConversion"/>
  </si>
  <si>
    <t>02-319-5578</t>
  </si>
  <si>
    <t>2008.07.24</t>
    <phoneticPr fontId="3" type="noConversion"/>
  </si>
  <si>
    <t>2008.11.24</t>
    <phoneticPr fontId="3" type="noConversion"/>
  </si>
  <si>
    <t>서울-사립12-2008-14호</t>
    <phoneticPr fontId="3" type="noConversion"/>
  </si>
  <si>
    <t>백범김구기념관</t>
    <phoneticPr fontId="46" type="noConversion"/>
  </si>
  <si>
    <t>서울특별시 용산구 임정로 26</t>
  </si>
  <si>
    <t>02-799-3400</t>
  </si>
  <si>
    <t>2002.10.22</t>
    <phoneticPr fontId="3" type="noConversion"/>
  </si>
  <si>
    <t>2003.11.21</t>
    <phoneticPr fontId="3" type="noConversion"/>
  </si>
  <si>
    <t>서울-사립12-2003-06호</t>
  </si>
  <si>
    <t>보나장신구박물관(휴관)</t>
    <phoneticPr fontId="46" type="noConversion"/>
  </si>
  <si>
    <t>02-732-6621</t>
  </si>
  <si>
    <t>2003.10.05</t>
    <phoneticPr fontId="3" type="noConversion"/>
  </si>
  <si>
    <t>2006.02.24</t>
    <phoneticPr fontId="3" type="noConversion"/>
  </si>
  <si>
    <t>서울-사립12-2006-01호</t>
  </si>
  <si>
    <t>북촌동양문화박물관</t>
    <phoneticPr fontId="46" type="noConversion"/>
  </si>
  <si>
    <t>02-723-0190</t>
  </si>
  <si>
    <t>2009.06.01</t>
    <phoneticPr fontId="3" type="noConversion"/>
  </si>
  <si>
    <t>2009.11.17</t>
    <phoneticPr fontId="3" type="noConversion"/>
  </si>
  <si>
    <t>서울-사립12-2009-02호</t>
  </si>
  <si>
    <t>북촌박물관</t>
    <phoneticPr fontId="46" type="noConversion"/>
  </si>
  <si>
    <t>서울특별시 종로구 북촌로 39</t>
  </si>
  <si>
    <t>02-766-8402</t>
  </si>
  <si>
    <t>2012.03.08</t>
    <phoneticPr fontId="3" type="noConversion"/>
  </si>
  <si>
    <t>2012.11.26</t>
    <phoneticPr fontId="3" type="noConversion"/>
  </si>
  <si>
    <t>서울-사립21-2012-03호</t>
  </si>
  <si>
    <t>북촌생활사박물관</t>
    <phoneticPr fontId="46" type="noConversion"/>
  </si>
  <si>
    <t>02-736-3957</t>
  </si>
  <si>
    <t>2003.10.01</t>
    <phoneticPr fontId="3" type="noConversion"/>
  </si>
  <si>
    <t>2008.04.14</t>
    <phoneticPr fontId="3" type="noConversion"/>
  </si>
  <si>
    <t>서울-사립12-2008-06호</t>
  </si>
  <si>
    <t>불교중앙박물관</t>
    <phoneticPr fontId="46" type="noConversion"/>
  </si>
  <si>
    <t>서울특별시 종로구 우정국로 55</t>
  </si>
  <si>
    <t>02-2011-1960</t>
  </si>
  <si>
    <t>2007.03.27</t>
    <phoneticPr fontId="3" type="noConversion"/>
  </si>
  <si>
    <t>서울-사립12-2007-04호</t>
  </si>
  <si>
    <t>삼성출판박물관</t>
    <phoneticPr fontId="46" type="noConversion"/>
  </si>
  <si>
    <t>서울특별시 종로구 비봉길 2-2</t>
    <phoneticPr fontId="3" type="noConversion"/>
  </si>
  <si>
    <t>02-394-6544</t>
  </si>
  <si>
    <t>1990.06.29</t>
    <phoneticPr fontId="3" type="noConversion"/>
  </si>
  <si>
    <t>1990.03.25</t>
  </si>
  <si>
    <t>서울-사립12-1993-04호</t>
  </si>
  <si>
    <t>서울특별시 중구 명동길 74-2</t>
  </si>
  <si>
    <t>2004.06.26</t>
    <phoneticPr fontId="3" type="noConversion"/>
  </si>
  <si>
    <t>2005.06.30</t>
    <phoneticPr fontId="3" type="noConversion"/>
  </si>
  <si>
    <t>서울-사립12-2005-06호</t>
  </si>
  <si>
    <t>서울대학교병원 의학박물관</t>
    <phoneticPr fontId="46" type="noConversion"/>
  </si>
  <si>
    <t>서울특별시 종로구 대학로 101</t>
    <phoneticPr fontId="3" type="noConversion"/>
  </si>
  <si>
    <t>1992.04.06</t>
    <phoneticPr fontId="3" type="noConversion"/>
  </si>
  <si>
    <t>1999.07.30</t>
    <phoneticPr fontId="3" type="noConversion"/>
  </si>
  <si>
    <t>서울-사립12-1999-04호</t>
  </si>
  <si>
    <t xml:space="preserve">1종 </t>
  </si>
  <si>
    <t>서울올림픽기념관(휴관)</t>
    <phoneticPr fontId="46" type="noConversion"/>
  </si>
  <si>
    <t>서울특별시 송파구 올림픽로 424</t>
  </si>
  <si>
    <t>02-410-1822</t>
  </si>
  <si>
    <t>2001.09.27</t>
  </si>
  <si>
    <t>서울-사립12-2001-08호</t>
  </si>
  <si>
    <t>세계골프역사박물관</t>
    <phoneticPr fontId="46" type="noConversion"/>
  </si>
  <si>
    <t>서울특별시 강남구 테헤란로 528 B2</t>
    <phoneticPr fontId="3" type="noConversion"/>
  </si>
  <si>
    <t>02-2192-3005</t>
  </si>
  <si>
    <t>2014.03.20</t>
    <phoneticPr fontId="3" type="noConversion"/>
  </si>
  <si>
    <t>서울-사립12-2014-02호</t>
  </si>
  <si>
    <t>세계장신구박물관</t>
    <phoneticPr fontId="46" type="noConversion"/>
  </si>
  <si>
    <t>서울특별시 종로구 북촌로5나길 2</t>
  </si>
  <si>
    <t>02-730-1610</t>
  </si>
  <si>
    <t>2004.05.12</t>
    <phoneticPr fontId="3" type="noConversion"/>
  </si>
  <si>
    <t>2009.09.14</t>
    <phoneticPr fontId="3" type="noConversion"/>
  </si>
  <si>
    <t>서울-사립12-2004-05호</t>
  </si>
  <si>
    <t>서울특별시 종로구 세검정로 209-17</t>
    <phoneticPr fontId="3" type="noConversion"/>
  </si>
  <si>
    <t>02-396-9277</t>
  </si>
  <si>
    <t>2007.10.17</t>
    <phoneticPr fontId="3" type="noConversion"/>
  </si>
  <si>
    <t>2007.10.08</t>
    <phoneticPr fontId="3" type="noConversion"/>
  </si>
  <si>
    <t>서울-사립12-2007-06호</t>
    <phoneticPr fontId="3" type="noConversion"/>
  </si>
  <si>
    <t>신문박물관 PRESSEUM</t>
    <phoneticPr fontId="46" type="noConversion"/>
  </si>
  <si>
    <t>서울특별시 종로구 세종대로 152 일민미술관 건물 5~6층</t>
    <phoneticPr fontId="3" type="noConversion"/>
  </si>
  <si>
    <t>02-2020-1880</t>
  </si>
  <si>
    <t>2000.12.15</t>
    <phoneticPr fontId="3" type="noConversion"/>
  </si>
  <si>
    <t>2001.04.13</t>
    <phoneticPr fontId="3" type="noConversion"/>
  </si>
  <si>
    <t>서울-사립12-2001-05호</t>
  </si>
  <si>
    <t>안중근의사기념관</t>
    <phoneticPr fontId="46" type="noConversion"/>
  </si>
  <si>
    <t>02-3789-1016</t>
  </si>
  <si>
    <t>1970.10.26</t>
    <phoneticPr fontId="3" type="noConversion"/>
  </si>
  <si>
    <t>2011.06.21</t>
    <phoneticPr fontId="3" type="noConversion"/>
  </si>
  <si>
    <t>서울-사립12-2011-01호</t>
  </si>
  <si>
    <t>영인문학관</t>
    <phoneticPr fontId="46" type="noConversion"/>
  </si>
  <si>
    <t>02-379-3182</t>
  </si>
  <si>
    <t>2001.04.13</t>
  </si>
  <si>
    <t>2001.01.26</t>
  </si>
  <si>
    <t>서울-사립12-2001-01호</t>
  </si>
  <si>
    <t>우리옛돌박물관</t>
    <phoneticPr fontId="46" type="noConversion"/>
  </si>
  <si>
    <t>서울특별시 성북구 대사관로 13길 66</t>
    <phoneticPr fontId="3" type="noConversion"/>
  </si>
  <si>
    <t>02-986-1001</t>
  </si>
  <si>
    <t>2015.11.11</t>
    <phoneticPr fontId="3" type="noConversion"/>
  </si>
  <si>
    <t>2015.11.05</t>
    <phoneticPr fontId="3" type="noConversion"/>
  </si>
  <si>
    <t>서울-사립12-2015-07호</t>
  </si>
  <si>
    <t>우리은행 은행사박물관</t>
    <phoneticPr fontId="46" type="noConversion"/>
  </si>
  <si>
    <t>서울특별시 중구 소공로 51, 지하 1층</t>
  </si>
  <si>
    <t>02-2002-5090</t>
  </si>
  <si>
    <t>2004.07.14</t>
  </si>
  <si>
    <t>2004.09.14</t>
  </si>
  <si>
    <t>서울-사립12-2004-06호</t>
    <phoneticPr fontId="3" type="noConversion"/>
  </si>
  <si>
    <t>우석뮤지엄</t>
    <phoneticPr fontId="46" type="noConversion"/>
  </si>
  <si>
    <t>서울특별시 서대문구 신촌로 129, 5층</t>
    <phoneticPr fontId="3" type="noConversion"/>
  </si>
  <si>
    <t>02-364-8900</t>
  </si>
  <si>
    <t>2014.02.26</t>
    <phoneticPr fontId="3" type="noConversion"/>
  </si>
  <si>
    <t>2014.06.16</t>
    <phoneticPr fontId="3" type="noConversion"/>
  </si>
  <si>
    <t>서울-사립12-2014-04호</t>
  </si>
  <si>
    <t>유금와당박물관</t>
    <phoneticPr fontId="46" type="noConversion"/>
  </si>
  <si>
    <t>서울특별시 종로구 창의문로 11가길 4</t>
    <phoneticPr fontId="3" type="noConversion"/>
  </si>
  <si>
    <t>02-394-3451</t>
  </si>
  <si>
    <t>2008.03.08</t>
    <phoneticPr fontId="3" type="noConversion"/>
  </si>
  <si>
    <t>2008.01.18</t>
    <phoneticPr fontId="3" type="noConversion"/>
  </si>
  <si>
    <t>서울-사립12-2008-01호</t>
  </si>
  <si>
    <t>마포구</t>
  </si>
  <si>
    <t>이한열기념관</t>
    <phoneticPr fontId="46" type="noConversion"/>
  </si>
  <si>
    <t>서울특별시 마포구 신촌로 12나길 26</t>
  </si>
  <si>
    <t>02-325-7216</t>
  </si>
  <si>
    <t>2005.06.09</t>
    <phoneticPr fontId="3" type="noConversion"/>
  </si>
  <si>
    <t>2014.08.18</t>
    <phoneticPr fontId="3" type="noConversion"/>
  </si>
  <si>
    <t>서울-사립21-2014-05호</t>
    <phoneticPr fontId="3" type="noConversion"/>
  </si>
  <si>
    <t>이화박물관</t>
    <phoneticPr fontId="46" type="noConversion"/>
  </si>
  <si>
    <t>서울특별시 중구 정동길 26</t>
  </si>
  <si>
    <t>2006.05.31</t>
    <phoneticPr fontId="3" type="noConversion"/>
  </si>
  <si>
    <t>2013.01.16</t>
    <phoneticPr fontId="3" type="noConversion"/>
  </si>
  <si>
    <t>전기박물관</t>
    <phoneticPr fontId="46" type="noConversion"/>
  </si>
  <si>
    <t>서울특별시 서초구 효령로 72길 60</t>
    <phoneticPr fontId="3" type="noConversion"/>
  </si>
  <si>
    <t>02-2105-8191~2</t>
  </si>
  <si>
    <t>2001.08.10</t>
    <phoneticPr fontId="3" type="noConversion"/>
  </si>
  <si>
    <t>2001.12.28</t>
    <phoneticPr fontId="3" type="noConversion"/>
  </si>
  <si>
    <t>서울-사립12-2001-11호</t>
  </si>
  <si>
    <t>전쟁과여성인권박물관</t>
    <phoneticPr fontId="46" type="noConversion"/>
  </si>
  <si>
    <t>02-392-5252</t>
  </si>
  <si>
    <t>2012.05.05</t>
    <phoneticPr fontId="3" type="noConversion"/>
  </si>
  <si>
    <t>서울-사립21-2013-02호</t>
  </si>
  <si>
    <t>전쟁기념관</t>
    <phoneticPr fontId="46" type="noConversion"/>
  </si>
  <si>
    <t>서울특별시 용산구 이태원로 29</t>
  </si>
  <si>
    <t>02-709-3114</t>
  </si>
  <si>
    <t>1989.01.31</t>
    <phoneticPr fontId="3" type="noConversion"/>
  </si>
  <si>
    <t>서울-사립12-1989-01호</t>
  </si>
  <si>
    <t>종이나라박물관</t>
    <phoneticPr fontId="46" type="noConversion"/>
  </si>
  <si>
    <t>02-2279-7901</t>
  </si>
  <si>
    <t>1999.12.01</t>
    <phoneticPr fontId="3" type="noConversion"/>
  </si>
  <si>
    <t>2008.07.16</t>
    <phoneticPr fontId="3" type="noConversion"/>
  </si>
  <si>
    <t>서울-사립12-2008-07호</t>
  </si>
  <si>
    <t>짚풀생활사박물관</t>
    <phoneticPr fontId="46" type="noConversion"/>
  </si>
  <si>
    <t>02-743-8787</t>
  </si>
  <si>
    <t>1993.01.18</t>
    <phoneticPr fontId="3" type="noConversion"/>
  </si>
  <si>
    <t>서울-사립12-1993-05호</t>
  </si>
  <si>
    <t>초전섬유·퀼트박물관</t>
    <phoneticPr fontId="46" type="noConversion"/>
  </si>
  <si>
    <t>서울특별시 중구 퇴계로 18길 66</t>
  </si>
  <si>
    <t>02-753-4075</t>
  </si>
  <si>
    <t>1998.10.27</t>
  </si>
  <si>
    <t>1999.06.17</t>
  </si>
  <si>
    <t>서울-사립12-1999-03호</t>
  </si>
  <si>
    <t>춘원당한의약박물관</t>
    <phoneticPr fontId="46" type="noConversion"/>
  </si>
  <si>
    <t>02-3672-2005</t>
  </si>
  <si>
    <t>2008.11.02</t>
    <phoneticPr fontId="3" type="noConversion"/>
  </si>
  <si>
    <t>2008.09.26</t>
    <phoneticPr fontId="3" type="noConversion"/>
  </si>
  <si>
    <t>서울-사립12-2008-12호</t>
  </si>
  <si>
    <t>코리아나 화장박물관</t>
    <phoneticPr fontId="46" type="noConversion"/>
  </si>
  <si>
    <t>서울특별시 강남구 언주로 827</t>
  </si>
  <si>
    <t>02-547-9177</t>
  </si>
  <si>
    <t>2003.11.20</t>
    <phoneticPr fontId="3" type="noConversion"/>
  </si>
  <si>
    <t>2004.08.11</t>
    <phoneticPr fontId="3" type="noConversion"/>
  </si>
  <si>
    <t>서울-사립12-2004-03호</t>
    <phoneticPr fontId="3" type="noConversion"/>
  </si>
  <si>
    <t>탄허기념불교박물관</t>
    <phoneticPr fontId="46" type="noConversion"/>
  </si>
  <si>
    <t>서울특별시 강남구 밤고개로14길 13-51</t>
    <phoneticPr fontId="3" type="noConversion"/>
  </si>
  <si>
    <t>02-445-8486</t>
  </si>
  <si>
    <t>2010.11.26</t>
    <phoneticPr fontId="3" type="noConversion"/>
  </si>
  <si>
    <t>2010.11.17</t>
    <phoneticPr fontId="3" type="noConversion"/>
  </si>
  <si>
    <t>서울-사립12-2010-04호</t>
  </si>
  <si>
    <t>구로구</t>
  </si>
  <si>
    <t>02-2686-9496</t>
  </si>
  <si>
    <t>1998.11.07</t>
  </si>
  <si>
    <t>1999.03.23</t>
  </si>
  <si>
    <t>서울-사립12-1999-02호</t>
  </si>
  <si>
    <t>피규어뮤지엄W</t>
    <phoneticPr fontId="46" type="noConversion"/>
  </si>
  <si>
    <t>02-512-8865</t>
  </si>
  <si>
    <t>2015.02.28</t>
    <phoneticPr fontId="3" type="noConversion"/>
  </si>
  <si>
    <t>2015.11.02</t>
    <phoneticPr fontId="3" type="noConversion"/>
  </si>
  <si>
    <t>서울-사립12-2015-08호</t>
  </si>
  <si>
    <t xml:space="preserve">한국가구박물관 </t>
    <phoneticPr fontId="46" type="noConversion"/>
  </si>
  <si>
    <t>서울특별시 성북구 대사관로 121</t>
    <phoneticPr fontId="3" type="noConversion"/>
  </si>
  <si>
    <t>02-745-0181</t>
  </si>
  <si>
    <t>2009.09.01</t>
    <phoneticPr fontId="3" type="noConversion"/>
  </si>
  <si>
    <t>1993.09.28</t>
    <phoneticPr fontId="3" type="noConversion"/>
  </si>
  <si>
    <t>서울-사립12-1993-10호</t>
  </si>
  <si>
    <t>한국광고박물관</t>
    <phoneticPr fontId="46" type="noConversion"/>
  </si>
  <si>
    <t>서울특별시 송파구 올림픽로 35길 137, 한국광고문화회관 3층</t>
    <phoneticPr fontId="3" type="noConversion"/>
  </si>
  <si>
    <t>02-2144-0116</t>
  </si>
  <si>
    <t>2008.11.07</t>
    <phoneticPr fontId="3" type="noConversion"/>
  </si>
  <si>
    <t>2012.02.15</t>
    <phoneticPr fontId="3" type="noConversion"/>
  </si>
  <si>
    <t>서울-사립12-2012-01호</t>
  </si>
  <si>
    <t>한국금융사박물관</t>
    <phoneticPr fontId="46" type="noConversion"/>
  </si>
  <si>
    <t>서울특별시 중구 세종대로 135-5(태평로1가) 3,4층</t>
    <phoneticPr fontId="3" type="noConversion"/>
  </si>
  <si>
    <t>02-2151-7677</t>
  </si>
  <si>
    <t>1997.03.01</t>
    <phoneticPr fontId="3" type="noConversion"/>
  </si>
  <si>
    <t>1996.08.14</t>
    <phoneticPr fontId="3" type="noConversion"/>
  </si>
  <si>
    <t>서울-사립12-2006-03호</t>
  </si>
  <si>
    <t>한국색동박물관</t>
    <phoneticPr fontId="46" type="noConversion"/>
  </si>
  <si>
    <t>서울특별시 종로구 율곡로 10길 85-7</t>
    <phoneticPr fontId="3" type="noConversion"/>
  </si>
  <si>
    <t>02-765-9286</t>
  </si>
  <si>
    <t>2014.03.01</t>
    <phoneticPr fontId="3" type="noConversion"/>
  </si>
  <si>
    <t>2015.04.30</t>
    <phoneticPr fontId="3" type="noConversion"/>
  </si>
  <si>
    <t>서울-사립21-2015-03호</t>
  </si>
  <si>
    <t>한국은행 화폐박물관</t>
    <phoneticPr fontId="46" type="noConversion"/>
  </si>
  <si>
    <t>서울특별시 중구 남대문로 39</t>
    <phoneticPr fontId="3" type="noConversion"/>
  </si>
  <si>
    <t>02-759-4114</t>
  </si>
  <si>
    <t>2001.06.12</t>
    <phoneticPr fontId="3" type="noConversion"/>
  </si>
  <si>
    <t>서울-사립12-2003-03호</t>
  </si>
  <si>
    <t>영등포구</t>
  </si>
  <si>
    <t>한국잡지박물관</t>
    <phoneticPr fontId="46" type="noConversion"/>
  </si>
  <si>
    <t>02-360-0041</t>
  </si>
  <si>
    <t>2002.03.21</t>
  </si>
  <si>
    <t>1993.07.21</t>
  </si>
  <si>
    <t>서울-사립12-1993-08호</t>
  </si>
  <si>
    <t>한국천주교순교자박물관</t>
    <phoneticPr fontId="46" type="noConversion"/>
  </si>
  <si>
    <t>서울특별시 마포구 토정로 6</t>
  </si>
  <si>
    <t>02-3142-4504</t>
  </si>
  <si>
    <t>1967.10.21</t>
    <phoneticPr fontId="3" type="noConversion"/>
  </si>
  <si>
    <t>2008.08.19</t>
    <phoneticPr fontId="3" type="noConversion"/>
  </si>
  <si>
    <t>서울-사립12-2008-08호</t>
  </si>
  <si>
    <t>서울특별시 중구 동호로 268</t>
  </si>
  <si>
    <t>2013.12.24</t>
  </si>
  <si>
    <t>서울-사립12-2013-09호</t>
  </si>
  <si>
    <t>한무숙문학관</t>
    <phoneticPr fontId="46" type="noConversion"/>
  </si>
  <si>
    <t>02-762-3093</t>
  </si>
  <si>
    <t>1993.02.01</t>
    <phoneticPr fontId="3" type="noConversion"/>
  </si>
  <si>
    <t>2010.03.18</t>
    <phoneticPr fontId="3" type="noConversion"/>
  </si>
  <si>
    <t>서울-사립12-2010-02호</t>
  </si>
  <si>
    <t>한익환서울아트박물관</t>
    <phoneticPr fontId="46" type="noConversion"/>
  </si>
  <si>
    <t>서울특별시 용산구 한남대로 108</t>
    <phoneticPr fontId="3" type="noConversion"/>
  </si>
  <si>
    <t>02-796-0100</t>
  </si>
  <si>
    <t>2012.04.20</t>
    <phoneticPr fontId="3" type="noConversion"/>
  </si>
  <si>
    <t>2012.06.15</t>
    <phoneticPr fontId="3" type="noConversion"/>
  </si>
  <si>
    <t>서울-사립12-2012-02호</t>
  </si>
  <si>
    <t>혜곡최순우기념관</t>
    <phoneticPr fontId="46" type="noConversion"/>
  </si>
  <si>
    <t>서울특별시 성북구 성북로 15길 9</t>
    <phoneticPr fontId="3" type="noConversion"/>
  </si>
  <si>
    <t>02-3675-3401</t>
  </si>
  <si>
    <t>2004.04.10</t>
    <phoneticPr fontId="3" type="noConversion"/>
  </si>
  <si>
    <t>서울-사립21-2006-07호</t>
  </si>
  <si>
    <t>관악구</t>
  </si>
  <si>
    <t>호림박물관 신림본관</t>
    <phoneticPr fontId="46" type="noConversion"/>
  </si>
  <si>
    <t>서울특별시 관악구 남부순환로 152길 53</t>
  </si>
  <si>
    <t>02-858-2500</t>
  </si>
  <si>
    <t>1982.10.20</t>
  </si>
  <si>
    <t>1993.03.25 (최초등록은 1981.07.19)</t>
    <phoneticPr fontId="3" type="noConversion"/>
  </si>
  <si>
    <t>서울-사립12-1993-06호</t>
  </si>
  <si>
    <t>호림박물관 신사분관</t>
    <phoneticPr fontId="46" type="noConversion"/>
  </si>
  <si>
    <t>서울특별시 강남구 도산대로 317</t>
    <phoneticPr fontId="3" type="noConversion"/>
  </si>
  <si>
    <t>2009.06.19</t>
    <phoneticPr fontId="3" type="noConversion"/>
  </si>
  <si>
    <t>화정박물관</t>
    <phoneticPr fontId="46" type="noConversion"/>
  </si>
  <si>
    <t>02-2075-0114</t>
  </si>
  <si>
    <t>1999.09.16</t>
    <phoneticPr fontId="3" type="noConversion"/>
  </si>
  <si>
    <t>서울-사립12-1999-06호</t>
    <phoneticPr fontId="3" type="noConversion"/>
  </si>
  <si>
    <t>사립</t>
    <phoneticPr fontId="2" type="noConversion"/>
  </si>
  <si>
    <t>사립</t>
    <phoneticPr fontId="3" type="noConversion"/>
  </si>
  <si>
    <t>성재전통건축박물관</t>
    <phoneticPr fontId="3" type="noConversion"/>
  </si>
  <si>
    <t>서울-사립21-2023-01호</t>
    <phoneticPr fontId="3" type="noConversion"/>
  </si>
  <si>
    <t>독도체험관</t>
    <phoneticPr fontId="3" type="noConversion"/>
  </si>
  <si>
    <t>서울-사립12-2023-01호</t>
    <phoneticPr fontId="3" type="noConversion"/>
  </si>
  <si>
    <t>서울 사립 총계</t>
    <phoneticPr fontId="3" type="noConversion"/>
  </si>
  <si>
    <t>대학</t>
  </si>
  <si>
    <t>건국대학교 박물관</t>
  </si>
  <si>
    <t>서울특별시 광진구 능동로 120</t>
  </si>
  <si>
    <t>02-450-3881</t>
  </si>
  <si>
    <t>1963.03.01</t>
  </si>
  <si>
    <t>2001.06.11</t>
  </si>
  <si>
    <t>서울-대학11-2001-07호</t>
  </si>
  <si>
    <t>경희대학교 자연사박물관</t>
  </si>
  <si>
    <t>서울특별시 동대문구 경희대로 26 경희대학교 자연사박물관</t>
    <phoneticPr fontId="3" type="noConversion"/>
  </si>
  <si>
    <t>02-961-0142</t>
  </si>
  <si>
    <t>1978.06.13</t>
    <phoneticPr fontId="3" type="noConversion"/>
  </si>
  <si>
    <t>2005.06.24</t>
    <phoneticPr fontId="3" type="noConversion"/>
  </si>
  <si>
    <t>서울-대학11-2005-05호</t>
  </si>
  <si>
    <t>경희대학교 중앙박물관</t>
  </si>
  <si>
    <t>서울특별시 동대문구 경희대로 26</t>
    <phoneticPr fontId="3" type="noConversion"/>
  </si>
  <si>
    <t>02-961-0141</t>
  </si>
  <si>
    <t>1955.10.01</t>
  </si>
  <si>
    <t>서울-대학11-2001-04호</t>
  </si>
  <si>
    <t>경희대학교 한의학역사박물관</t>
  </si>
  <si>
    <t>서울특별시 동대문구 경희대로 26 경희대학교 168호 한의학역사박물관</t>
    <phoneticPr fontId="3" type="noConversion"/>
  </si>
  <si>
    <t>02-961-2274</t>
  </si>
  <si>
    <t>2000.03.02</t>
  </si>
  <si>
    <t>2007.07.12</t>
  </si>
  <si>
    <t>서울-대학12-2007-05호</t>
  </si>
  <si>
    <t>고려대학교박물관</t>
  </si>
  <si>
    <t xml:space="preserve">서울특별시 성북구 안암로 145 </t>
    <phoneticPr fontId="3" type="noConversion"/>
  </si>
  <si>
    <t>02-3290-1517</t>
  </si>
  <si>
    <t>2001.11.27</t>
    <phoneticPr fontId="3" type="noConversion"/>
  </si>
  <si>
    <t>서울-대학12-2001-02호</t>
  </si>
  <si>
    <t>서울특별시 성북구 정릉로 9길68</t>
    <phoneticPr fontId="3" type="noConversion"/>
  </si>
  <si>
    <t>02-909-4210</t>
  </si>
  <si>
    <t>1973.07.05</t>
    <phoneticPr fontId="3" type="noConversion"/>
  </si>
  <si>
    <t>2000.10.09</t>
    <phoneticPr fontId="3" type="noConversion"/>
  </si>
  <si>
    <t>서울-대학11-2000-01호</t>
  </si>
  <si>
    <t>덕성여자대학교박물관</t>
  </si>
  <si>
    <t>서울특별시 도봉구 삼양로 144길 33</t>
    <phoneticPr fontId="3" type="noConversion"/>
  </si>
  <si>
    <t>02-901-8132</t>
    <phoneticPr fontId="3" type="noConversion"/>
  </si>
  <si>
    <t>1971.05.03</t>
    <phoneticPr fontId="3" type="noConversion"/>
  </si>
  <si>
    <t>2007.05.10</t>
    <phoneticPr fontId="3" type="noConversion"/>
  </si>
  <si>
    <t>서울-대학11-2007-02호</t>
  </si>
  <si>
    <t>동국대학교박물관</t>
  </si>
  <si>
    <t>서울특별시 중구 필동로 1길 30</t>
    <phoneticPr fontId="3" type="noConversion"/>
  </si>
  <si>
    <t>02-2260-3723</t>
  </si>
  <si>
    <t>1963.09.01</t>
    <phoneticPr fontId="3" type="noConversion"/>
  </si>
  <si>
    <t>2001.06.11</t>
    <phoneticPr fontId="3" type="noConversion"/>
  </si>
  <si>
    <t>서울-대학11-2001-06호</t>
  </si>
  <si>
    <t>동덕여자대학교 박물관</t>
  </si>
  <si>
    <t>서울특별시 성북구 화랑로 13길 60 (하월곡동)</t>
  </si>
  <si>
    <t>02-940-4232</t>
  </si>
  <si>
    <t>1977.05.27</t>
    <phoneticPr fontId="3" type="noConversion"/>
  </si>
  <si>
    <t>서울-대학12-2020-02호</t>
  </si>
  <si>
    <t>삼육대학교 박물관</t>
  </si>
  <si>
    <t>서울특별시 노원구 화랑로 815</t>
  </si>
  <si>
    <t>02-3355-3065</t>
  </si>
  <si>
    <t>2000.10.10</t>
    <phoneticPr fontId="3" type="noConversion"/>
  </si>
  <si>
    <t>2013.02.18</t>
    <phoneticPr fontId="3" type="noConversion"/>
  </si>
  <si>
    <t>서울-대학12-2013-03호</t>
  </si>
  <si>
    <t>상명대학교박물관</t>
  </si>
  <si>
    <t>서울특별시 종로구 평창문화로 151</t>
  </si>
  <si>
    <t>02-781-7923</t>
  </si>
  <si>
    <t>2003.02.28</t>
  </si>
  <si>
    <t>서울-대학12-2003-01호</t>
  </si>
  <si>
    <t>서울특별시 종로구 대학로 103</t>
  </si>
  <si>
    <t>02-740-8799</t>
  </si>
  <si>
    <t>2008.09.23</t>
    <phoneticPr fontId="3" type="noConversion"/>
  </si>
  <si>
    <t>서울-대학12-2008-10호</t>
  </si>
  <si>
    <t>서울대학교박물관</t>
  </si>
  <si>
    <t>02-880-5333</t>
  </si>
  <si>
    <t>2000.11.20</t>
  </si>
  <si>
    <t>서울시립대학교 박물관</t>
  </si>
  <si>
    <t>02-6490-6586~8</t>
  </si>
  <si>
    <t>1984.09.04</t>
  </si>
  <si>
    <t>2008.08.19</t>
  </si>
  <si>
    <t>서울-대학12-2008-09호</t>
  </si>
  <si>
    <t>서울여자대학교 박물관</t>
  </si>
  <si>
    <t>서울특별시 노원구 화랑로 621</t>
    <phoneticPr fontId="3" type="noConversion"/>
  </si>
  <si>
    <t>02-970-5311</t>
  </si>
  <si>
    <t>1998.09.01</t>
    <phoneticPr fontId="3" type="noConversion"/>
  </si>
  <si>
    <t>2009.10.08</t>
    <phoneticPr fontId="3" type="noConversion"/>
  </si>
  <si>
    <t>서울-대학12-2009-01호</t>
  </si>
  <si>
    <t>성균관대학교박물관</t>
  </si>
  <si>
    <t>서울특별시 종로구 성균관로 25-2</t>
  </si>
  <si>
    <t>02-760-1216</t>
  </si>
  <si>
    <t>1964.06.22</t>
    <phoneticPr fontId="3" type="noConversion"/>
  </si>
  <si>
    <t>2000.12.30</t>
    <phoneticPr fontId="3" type="noConversion"/>
  </si>
  <si>
    <t>서울-대학11-2000-05호</t>
  </si>
  <si>
    <t>성신여자대학교박물관</t>
  </si>
  <si>
    <t>02-920-7324</t>
  </si>
  <si>
    <t>1966.09.01</t>
    <phoneticPr fontId="3" type="noConversion"/>
  </si>
  <si>
    <t>서울-대학11-2000-04호</t>
  </si>
  <si>
    <t>강북구</t>
  </si>
  <si>
    <t>성신여자대학교 자연사박물관</t>
    <phoneticPr fontId="46" type="noConversion"/>
  </si>
  <si>
    <t>서울특별시 강북구 도봉로 76가길 55 A동 지하 1층</t>
    <phoneticPr fontId="3" type="noConversion"/>
  </si>
  <si>
    <t>02-920-2057</t>
  </si>
  <si>
    <t>2011.11.23</t>
  </si>
  <si>
    <t>2017.11.30</t>
  </si>
  <si>
    <t>서울-대학12-2017-05호</t>
    <phoneticPr fontId="3" type="noConversion"/>
  </si>
  <si>
    <t>성신여자대학교 정원박광훈복식박물관</t>
    <phoneticPr fontId="46" type="noConversion"/>
  </si>
  <si>
    <t>서울특별시 강북구 도봉로 76가길 55 A동 1층</t>
    <phoneticPr fontId="3" type="noConversion"/>
  </si>
  <si>
    <t>02-920-2657</t>
  </si>
  <si>
    <t>서울-대학12-2017-06호</t>
    <phoneticPr fontId="3" type="noConversion"/>
  </si>
  <si>
    <t>02-3408-3876</t>
  </si>
  <si>
    <t>1973.05.05</t>
  </si>
  <si>
    <t>서울-대학11-2001-09호</t>
  </si>
  <si>
    <t>숙명여자대학교박물관</t>
  </si>
  <si>
    <t>서울특별시 용산구 청파로 47길 100</t>
  </si>
  <si>
    <t>02-710-9134</t>
  </si>
  <si>
    <t>2004.05.11</t>
  </si>
  <si>
    <t>2004.08.11</t>
  </si>
  <si>
    <t>서울-대학12-2004-04호</t>
  </si>
  <si>
    <t>숙명여자대학교 정영양자수박물관</t>
  </si>
  <si>
    <t>1971.06.10</t>
  </si>
  <si>
    <t>2000.10.09</t>
  </si>
  <si>
    <t>서울-대학11-2000-02호</t>
  </si>
  <si>
    <t>동작구</t>
  </si>
  <si>
    <t>숭실대학교 한국기독교박물관</t>
  </si>
  <si>
    <t>서울특별시 동작구 상도로 369</t>
  </si>
  <si>
    <t>02-820-0752</t>
  </si>
  <si>
    <t>1967.10.10</t>
    <phoneticPr fontId="3" type="noConversion"/>
  </si>
  <si>
    <t>서울-대학12-2015-02호</t>
    <phoneticPr fontId="3" type="noConversion"/>
  </si>
  <si>
    <t>연세대학교박물관</t>
  </si>
  <si>
    <t>서울특별시 서대문구 연세로 50 연세대학교 백주년기념관 내</t>
  </si>
  <si>
    <t>02-2123-3340</t>
  </si>
  <si>
    <t>2005.10.24</t>
  </si>
  <si>
    <t>서울-대학11-2005-08호</t>
  </si>
  <si>
    <t>이화여자대학교박물관</t>
  </si>
  <si>
    <t>서울특별시 서대문구 이화여대길 52</t>
    <phoneticPr fontId="3" type="noConversion"/>
  </si>
  <si>
    <t>02-3277-3152</t>
  </si>
  <si>
    <t>1935.04.06</t>
    <phoneticPr fontId="3" type="noConversion"/>
  </si>
  <si>
    <t>서울-대학11-2000-06호</t>
  </si>
  <si>
    <t>이화여자대학교 자연사박물관</t>
  </si>
  <si>
    <t>서울특별시 서대문구 이화여대길 52</t>
  </si>
  <si>
    <t>02-3277-4700</t>
  </si>
  <si>
    <t>1969.11.20</t>
  </si>
  <si>
    <t>서울-대학11-2001-10호</t>
  </si>
  <si>
    <t>한양대학교박물관</t>
  </si>
  <si>
    <t>서울특별시 성동구 왕십리로 222</t>
  </si>
  <si>
    <t>02-2220-1394~6</t>
  </si>
  <si>
    <t>1978.12.01</t>
  </si>
  <si>
    <t>2003.07.29</t>
  </si>
  <si>
    <t>서울-대학11-2003-04호</t>
  </si>
  <si>
    <t>홍익대학교박물관</t>
  </si>
  <si>
    <t>서울특별시 마포구 와우산로 95 홍익대학교 문헌관 3층</t>
  </si>
  <si>
    <t>02-320-1323</t>
  </si>
  <si>
    <t>1967.02.01</t>
    <phoneticPr fontId="3" type="noConversion"/>
  </si>
  <si>
    <t>서울-대학12-2012-04호</t>
  </si>
  <si>
    <t>서울 대학 총계</t>
    <phoneticPr fontId="3" type="noConversion"/>
  </si>
  <si>
    <t>서울 총계</t>
    <phoneticPr fontId="3" type="noConversion"/>
  </si>
  <si>
    <t>부산</t>
    <phoneticPr fontId="3" type="noConversion"/>
  </si>
  <si>
    <t>남구</t>
    <phoneticPr fontId="3" type="noConversion"/>
  </si>
  <si>
    <t>국립일제강제동원역사관</t>
    <phoneticPr fontId="3" type="noConversion"/>
  </si>
  <si>
    <t>부산광역시 남구 홍곡로 320번길 100</t>
  </si>
  <si>
    <t>051-629-8600</t>
  </si>
  <si>
    <t>2016.07.11</t>
    <phoneticPr fontId="3" type="noConversion"/>
  </si>
  <si>
    <t>국립12-2016-08호</t>
  </si>
  <si>
    <t>영도구</t>
    <phoneticPr fontId="3" type="noConversion"/>
  </si>
  <si>
    <t>국립해양박물관</t>
    <phoneticPr fontId="3" type="noConversion"/>
  </si>
  <si>
    <t>부산광역시 영도구 해양로 301번길 45</t>
  </si>
  <si>
    <t>051-309-1900</t>
  </si>
  <si>
    <t>2012.07.09</t>
    <phoneticPr fontId="3" type="noConversion"/>
  </si>
  <si>
    <t>2012.05.21</t>
    <phoneticPr fontId="3" type="noConversion"/>
  </si>
  <si>
    <t>국립11-2012-01호</t>
  </si>
  <si>
    <t>부산 국립 총계</t>
    <phoneticPr fontId="3" type="noConversion"/>
  </si>
  <si>
    <t xml:space="preserve">부산 </t>
  </si>
  <si>
    <t>영도구</t>
  </si>
  <si>
    <t>동삼동패총전시관</t>
  </si>
  <si>
    <t>부산광역시 영도구 태종로 729</t>
  </si>
  <si>
    <t>051-403-1193</t>
  </si>
  <si>
    <t>2002.04.24</t>
  </si>
  <si>
    <t>동래구</t>
    <phoneticPr fontId="3" type="noConversion"/>
  </si>
  <si>
    <t>복천박물관</t>
    <phoneticPr fontId="3" type="noConversion"/>
  </si>
  <si>
    <t>051-554-4263</t>
  </si>
  <si>
    <t>부산-공립12-2003-01호</t>
  </si>
  <si>
    <t>051-607-8021</t>
  </si>
  <si>
    <t>2003.07.03</t>
    <phoneticPr fontId="3" type="noConversion"/>
  </si>
  <si>
    <t>2006.03.30</t>
    <phoneticPr fontId="3" type="noConversion"/>
  </si>
  <si>
    <t>부산-공립12-2006-01호</t>
  </si>
  <si>
    <t>부산광역시립박물관</t>
    <phoneticPr fontId="3" type="noConversion"/>
  </si>
  <si>
    <t>051-610-7111</t>
  </si>
  <si>
    <t>1992.12.21</t>
  </si>
  <si>
    <t>부산-공립11-1992-01호</t>
  </si>
  <si>
    <t>부산</t>
  </si>
  <si>
    <t>부산진구</t>
  </si>
  <si>
    <t>부산시민공원역사관</t>
  </si>
  <si>
    <t>부산광역시 부산진구 시민공원로 73</t>
  </si>
  <si>
    <t>051-888-6851</t>
  </si>
  <si>
    <t>2014.05.01</t>
  </si>
  <si>
    <t>북구</t>
    <phoneticPr fontId="3" type="noConversion"/>
  </si>
  <si>
    <t>미등록</t>
    <phoneticPr fontId="3" type="noConversion"/>
  </si>
  <si>
    <t>부산어촌민속관</t>
    <phoneticPr fontId="3" type="noConversion"/>
  </si>
  <si>
    <t>부산광역시 북구 학사로 128(화명동)</t>
  </si>
  <si>
    <t>2007.02.23</t>
    <phoneticPr fontId="3" type="noConversion"/>
  </si>
  <si>
    <t>부산영화체험박물관</t>
    <phoneticPr fontId="3" type="noConversion"/>
  </si>
  <si>
    <t>051-715-4200</t>
  </si>
  <si>
    <t>2017.07.04</t>
  </si>
  <si>
    <t>2017.08.23</t>
  </si>
  <si>
    <t>부산-공립12-2007-01호</t>
    <phoneticPr fontId="3" type="noConversion"/>
  </si>
  <si>
    <t>부산해양자연사박물관</t>
    <phoneticPr fontId="3" type="noConversion"/>
  </si>
  <si>
    <t>부산광역시 동래구 우장춘로 175(온천동)</t>
  </si>
  <si>
    <t>051-553-4944</t>
  </si>
  <si>
    <t>사상구</t>
    <phoneticPr fontId="3" type="noConversion"/>
  </si>
  <si>
    <t>사상생활사박물관</t>
    <phoneticPr fontId="3" type="noConversion"/>
  </si>
  <si>
    <t>051-310-5136</t>
  </si>
  <si>
    <t>2016.05.06</t>
    <phoneticPr fontId="3" type="noConversion"/>
  </si>
  <si>
    <t>2016.03.17</t>
    <phoneticPr fontId="3" type="noConversion"/>
  </si>
  <si>
    <t>부산-공립21-2016-01호</t>
  </si>
  <si>
    <t>서구</t>
  </si>
  <si>
    <t>임시수도기념관</t>
  </si>
  <si>
    <t>부산광역시 서구 임시수도기념로 45</t>
  </si>
  <si>
    <t>051-244-6345</t>
  </si>
  <si>
    <t>1984.06.25</t>
    <phoneticPr fontId="3" type="noConversion"/>
  </si>
  <si>
    <t>2012.10.10</t>
  </si>
  <si>
    <t>부산-공립12-2012-02호</t>
  </si>
  <si>
    <t>기장군</t>
  </si>
  <si>
    <t>정관박물관</t>
  </si>
  <si>
    <t>051-720-6900</t>
  </si>
  <si>
    <t>2015.01.26</t>
    <phoneticPr fontId="3" type="noConversion"/>
  </si>
  <si>
    <t>2015.12.21</t>
    <phoneticPr fontId="3" type="noConversion"/>
  </si>
  <si>
    <t>부산-공립12-2015-04호</t>
  </si>
  <si>
    <t>부산 공립 총계</t>
    <phoneticPr fontId="3" type="noConversion"/>
  </si>
  <si>
    <t>록봉민속교육박물관(휴관)</t>
    <phoneticPr fontId="3" type="noConversion"/>
  </si>
  <si>
    <t>부산광역시 강서구 가덕해안로 741</t>
  </si>
  <si>
    <t>051-892-5597</t>
  </si>
  <si>
    <t>2011.11.26</t>
    <phoneticPr fontId="3" type="noConversion"/>
  </si>
  <si>
    <t>2012.06.05</t>
    <phoneticPr fontId="3" type="noConversion"/>
  </si>
  <si>
    <t>부산-사립12-2012-01호</t>
  </si>
  <si>
    <t>금정구</t>
  </si>
  <si>
    <t>범어사 성보박물관(휴관)</t>
    <phoneticPr fontId="3" type="noConversion"/>
  </si>
  <si>
    <t>부산광역시 금정구 범어사로 250</t>
  </si>
  <si>
    <t>051-508-6139</t>
  </si>
  <si>
    <t>2003.03.26</t>
  </si>
  <si>
    <t>2008.06.25</t>
  </si>
  <si>
    <t>부산-사립12-2008-01호</t>
  </si>
  <si>
    <t>범어사 성보박물관(성보관)</t>
    <phoneticPr fontId="3" type="noConversion"/>
  </si>
  <si>
    <t>부산광역시 금정구 범어사로 296</t>
  </si>
  <si>
    <t>2021.11.16</t>
  </si>
  <si>
    <t>X</t>
    <phoneticPr fontId="3" type="noConversion"/>
  </si>
  <si>
    <t>부산광역시 부산진구 중앙대로 702번길 21(부전동)</t>
  </si>
  <si>
    <t>051-803-4300</t>
  </si>
  <si>
    <t>2006.05.02</t>
  </si>
  <si>
    <t>2006.05.25</t>
  </si>
  <si>
    <t>부산-사립12-2006-02호</t>
  </si>
  <si>
    <t>해운대구</t>
    <phoneticPr fontId="3" type="noConversion"/>
  </si>
  <si>
    <t>아세안문화박물관</t>
    <phoneticPr fontId="3" type="noConversion"/>
  </si>
  <si>
    <t>부산광역시 해운대구 좌동로 162</t>
    <phoneticPr fontId="3" type="noConversion"/>
  </si>
  <si>
    <t>051-775-2000</t>
    <phoneticPr fontId="3" type="noConversion"/>
  </si>
  <si>
    <t>2017.09.01</t>
    <phoneticPr fontId="3" type="noConversion"/>
  </si>
  <si>
    <t>2021.03.24</t>
    <phoneticPr fontId="3" type="noConversion"/>
  </si>
  <si>
    <t>부산-사립12-2021-02호</t>
  </si>
  <si>
    <t>금정구</t>
    <phoneticPr fontId="3" type="noConversion"/>
  </si>
  <si>
    <t>부산광역시 금정구 오륜대로 106-1</t>
    <phoneticPr fontId="3" type="noConversion"/>
  </si>
  <si>
    <t>051-583-2923</t>
  </si>
  <si>
    <t>1982.09.25</t>
    <phoneticPr fontId="3" type="noConversion"/>
  </si>
  <si>
    <t>2009.03.02</t>
  </si>
  <si>
    <t>부산-사립12-2009-01호</t>
  </si>
  <si>
    <t>남구</t>
  </si>
  <si>
    <t>유엔평화기념관</t>
  </si>
  <si>
    <t>부산광역시 남구 홍곡로 320번길 106</t>
    <phoneticPr fontId="3" type="noConversion"/>
  </si>
  <si>
    <t>051-901-1400</t>
  </si>
  <si>
    <t>2014.11.11</t>
  </si>
  <si>
    <t>2015.03.27</t>
    <phoneticPr fontId="3" type="noConversion"/>
  </si>
  <si>
    <t>부산-사립12-2015-02호</t>
  </si>
  <si>
    <t>증권박물관(부산관)</t>
    <phoneticPr fontId="3" type="noConversion"/>
  </si>
  <si>
    <t>부산광역시 남구 전포대로 133</t>
  </si>
  <si>
    <t>051-519-0600</t>
  </si>
  <si>
    <t>2019.12.09</t>
  </si>
  <si>
    <t>2020.03.12</t>
  </si>
  <si>
    <t>부산-사립12-2020-01호</t>
  </si>
  <si>
    <t>한국거래소 자본시장역사박물관</t>
    <phoneticPr fontId="3" type="noConversion"/>
  </si>
  <si>
    <t>051-662-2424</t>
  </si>
  <si>
    <t>2019.04.04</t>
    <phoneticPr fontId="3" type="noConversion"/>
  </si>
  <si>
    <t>2019.01.23</t>
    <phoneticPr fontId="3" type="noConversion"/>
  </si>
  <si>
    <t>부산-사립12-2019-01호</t>
    <phoneticPr fontId="3" type="noConversion"/>
  </si>
  <si>
    <t>한국기독교선교박물관</t>
    <phoneticPr fontId="3" type="noConversion"/>
  </si>
  <si>
    <t>부산광역시 동래구 충렬대로 202번가길 13(예람비전센터 3층)</t>
  </si>
  <si>
    <t>051-555-3096</t>
  </si>
  <si>
    <t>2009.09.27</t>
    <phoneticPr fontId="3" type="noConversion"/>
  </si>
  <si>
    <t>부산 사립 총계</t>
    <phoneticPr fontId="3" type="noConversion"/>
  </si>
  <si>
    <t>서구</t>
    <phoneticPr fontId="3" type="noConversion"/>
  </si>
  <si>
    <t>대학</t>
    <phoneticPr fontId="3" type="noConversion"/>
  </si>
  <si>
    <t>동아대학교 박물관</t>
    <phoneticPr fontId="3" type="noConversion"/>
  </si>
  <si>
    <t>부산광역시 서구 구덕로 225</t>
  </si>
  <si>
    <t>051-200-8493</t>
  </si>
  <si>
    <t>1959.11.01</t>
    <phoneticPr fontId="3" type="noConversion"/>
  </si>
  <si>
    <t>부산-대학12-2001-03호</t>
  </si>
  <si>
    <t>동의대학교박물관</t>
  </si>
  <si>
    <t>부산광역시 부산진구 엄광로 176</t>
  </si>
  <si>
    <t>051-890-1741</t>
  </si>
  <si>
    <t>1986.05.07</t>
  </si>
  <si>
    <t>2004.12.09</t>
  </si>
  <si>
    <t>부산-대학12-2004-01호</t>
  </si>
  <si>
    <t>사하구</t>
    <phoneticPr fontId="3" type="noConversion"/>
  </si>
  <si>
    <t>051-200-3247</t>
  </si>
  <si>
    <t>1995.10.18</t>
    <phoneticPr fontId="3" type="noConversion"/>
  </si>
  <si>
    <t>부경대학교박물관</t>
    <phoneticPr fontId="3" type="noConversion"/>
  </si>
  <si>
    <t>부산광역시 남구 용소로 45</t>
    <phoneticPr fontId="3" type="noConversion"/>
  </si>
  <si>
    <t>051-629-6771</t>
  </si>
  <si>
    <t>1984.05.24</t>
  </si>
  <si>
    <t>2009.11.18</t>
  </si>
  <si>
    <t>부산-대학12-2009-03호</t>
  </si>
  <si>
    <t>부산광역시 북구 시랑로 132번길 88(구포3동) 청우관 5층 민속자료실</t>
    <phoneticPr fontId="3" type="noConversion"/>
  </si>
  <si>
    <t>051-330-7076</t>
  </si>
  <si>
    <t>1993.11.12</t>
  </si>
  <si>
    <t>연제구</t>
    <phoneticPr fontId="3" type="noConversion"/>
  </si>
  <si>
    <t>부산광역시 연제구 교대로 24</t>
  </si>
  <si>
    <t>051-500-7653</t>
  </si>
  <si>
    <t>부산대학교박물관</t>
    <phoneticPr fontId="3" type="noConversion"/>
  </si>
  <si>
    <t>051-510-1838</t>
  </si>
  <si>
    <t>1964.05.15</t>
  </si>
  <si>
    <t>2003.10.08</t>
  </si>
  <si>
    <t>부산-대학12-2003-02호</t>
  </si>
  <si>
    <t>부산여자대학교 한국차박물관</t>
    <phoneticPr fontId="3" type="noConversion"/>
  </si>
  <si>
    <t>051-850-3112</t>
  </si>
  <si>
    <t>1983.07.07</t>
    <phoneticPr fontId="3" type="noConversion"/>
  </si>
  <si>
    <t>신라대학교박물관</t>
    <phoneticPr fontId="3" type="noConversion"/>
  </si>
  <si>
    <t>부산광역시 사상구 백양대로 700번길 140</t>
  </si>
  <si>
    <t>051-999-6339</t>
  </si>
  <si>
    <t>1984.12.04</t>
    <phoneticPr fontId="3" type="noConversion"/>
  </si>
  <si>
    <t>2001.09.27</t>
    <phoneticPr fontId="3" type="noConversion"/>
  </si>
  <si>
    <t>부산-대학12-2001-02호</t>
  </si>
  <si>
    <t>한국해양대학교박물관</t>
    <phoneticPr fontId="3" type="noConversion"/>
  </si>
  <si>
    <t>부산광역시 영도구 태종로 727</t>
  </si>
  <si>
    <t>051-410-4086</t>
  </si>
  <si>
    <t>1985.05.29</t>
    <phoneticPr fontId="3" type="noConversion"/>
  </si>
  <si>
    <t>부산 대학 총계</t>
    <phoneticPr fontId="3" type="noConversion"/>
  </si>
  <si>
    <t>부산 총계</t>
    <phoneticPr fontId="3" type="noConversion"/>
  </si>
  <si>
    <t>대구</t>
    <phoneticPr fontId="3" type="noConversion"/>
  </si>
  <si>
    <t>수성구</t>
    <phoneticPr fontId="3" type="noConversion"/>
  </si>
  <si>
    <t>국립대구박물관</t>
  </si>
  <si>
    <t>대구광역시 수성구 청호로 321</t>
  </si>
  <si>
    <t>053-768-6051</t>
  </si>
  <si>
    <t>1994.12.07</t>
    <phoneticPr fontId="3" type="noConversion"/>
  </si>
  <si>
    <t>국립11-2012-06호</t>
  </si>
  <si>
    <t>대구 국립 총계</t>
    <phoneticPr fontId="3" type="noConversion"/>
  </si>
  <si>
    <t>국채보상운동기념관</t>
    <phoneticPr fontId="3" type="noConversion"/>
  </si>
  <si>
    <t>대구광역시 중구 국채보상로 670</t>
  </si>
  <si>
    <t>053-745-6753</t>
  </si>
  <si>
    <t>2011.10.05</t>
    <phoneticPr fontId="3" type="noConversion"/>
  </si>
  <si>
    <t>2012.12.31</t>
    <phoneticPr fontId="3" type="noConversion"/>
  </si>
  <si>
    <t>대구-공립21-2012-02호</t>
  </si>
  <si>
    <t>대구교육박물관</t>
    <phoneticPr fontId="3" type="noConversion"/>
  </si>
  <si>
    <t>대구광역시 북구 대동로1길 40</t>
    <phoneticPr fontId="3" type="noConversion"/>
  </si>
  <si>
    <t>053-231-1790</t>
  </si>
  <si>
    <t>2018.06.15</t>
    <phoneticPr fontId="3" type="noConversion"/>
  </si>
  <si>
    <t>2018.06.11</t>
    <phoneticPr fontId="3" type="noConversion"/>
  </si>
  <si>
    <t>대구-공립12-2018-01호</t>
  </si>
  <si>
    <t>대구</t>
  </si>
  <si>
    <t>대구근대역사관</t>
  </si>
  <si>
    <t>대구광역시 중구 경상감영길 67</t>
    <phoneticPr fontId="3" type="noConversion"/>
  </si>
  <si>
    <t>2011.01.24</t>
    <phoneticPr fontId="3" type="noConversion"/>
  </si>
  <si>
    <t>대구-공립12-2012-03호</t>
  </si>
  <si>
    <t>동구</t>
    <phoneticPr fontId="3" type="noConversion"/>
  </si>
  <si>
    <t>대구섬유박물관</t>
    <phoneticPr fontId="3" type="noConversion"/>
  </si>
  <si>
    <t>대구광역시 동구 팔공로 227</t>
  </si>
  <si>
    <t>053-980-1004</t>
  </si>
  <si>
    <t>2015.05.29</t>
  </si>
  <si>
    <t>2015.08.12</t>
  </si>
  <si>
    <t>대구-공립11-2015-02호</t>
  </si>
  <si>
    <t>대구약령시한의약박물관</t>
    <phoneticPr fontId="3" type="noConversion"/>
  </si>
  <si>
    <t>053-253-4729</t>
  </si>
  <si>
    <t>1985.09.25</t>
    <phoneticPr fontId="3" type="noConversion"/>
  </si>
  <si>
    <t>2011.12.12</t>
    <phoneticPr fontId="3" type="noConversion"/>
  </si>
  <si>
    <t>대구-공립12-2011-03호</t>
  </si>
  <si>
    <t>대구향토역사관</t>
    <phoneticPr fontId="3" type="noConversion"/>
  </si>
  <si>
    <t>대구광역시 중구 달성공원로 35</t>
  </si>
  <si>
    <t>1997.10.01</t>
  </si>
  <si>
    <t>2008.02.26</t>
    <phoneticPr fontId="3" type="noConversion"/>
  </si>
  <si>
    <t>대구-공립21-2008-02호</t>
  </si>
  <si>
    <t>방짜유기박물관</t>
    <phoneticPr fontId="3" type="noConversion"/>
  </si>
  <si>
    <t>대구광역시 동구 도장길 29</t>
    <phoneticPr fontId="3" type="noConversion"/>
  </si>
  <si>
    <t>2007.05.25</t>
  </si>
  <si>
    <t>대구-공립12-2008-01호</t>
  </si>
  <si>
    <t>대구 공립 총계</t>
    <phoneticPr fontId="3" type="noConversion"/>
  </si>
  <si>
    <t>2015.08.12</t>
    <phoneticPr fontId="3" type="noConversion"/>
  </si>
  <si>
    <t>대구은행 금융박물관</t>
    <phoneticPr fontId="3" type="noConversion"/>
  </si>
  <si>
    <t>053-740-2061</t>
  </si>
  <si>
    <t>2007.10.01</t>
    <phoneticPr fontId="3" type="noConversion"/>
  </si>
  <si>
    <t>2009.02.05</t>
    <phoneticPr fontId="3" type="noConversion"/>
  </si>
  <si>
    <t>대구-사립21-2009-01호</t>
  </si>
  <si>
    <t>박물관 수</t>
    <phoneticPr fontId="3" type="noConversion"/>
  </si>
  <si>
    <t>대구광역시 수성구 국채보상로 186길 79</t>
  </si>
  <si>
    <t>053-744-5500</t>
  </si>
  <si>
    <t>2010.12.24</t>
  </si>
  <si>
    <t>2011.03.15</t>
  </si>
  <si>
    <t>대구-사립12-2011-01호</t>
  </si>
  <si>
    <t>박물관 휴르</t>
    <phoneticPr fontId="3" type="noConversion"/>
  </si>
  <si>
    <t>대구광역시 수성구 국채보상로 186길47</t>
  </si>
  <si>
    <t>053-759-3902</t>
  </si>
  <si>
    <t>2017.10.26</t>
  </si>
  <si>
    <t>2020.03.16</t>
  </si>
  <si>
    <t>대구-사립12-2020-01호</t>
  </si>
  <si>
    <t>자연염색박물관</t>
    <phoneticPr fontId="3" type="noConversion"/>
  </si>
  <si>
    <t>대구광역시 동구 파계로 112길 17(중대동 467)</t>
    <phoneticPr fontId="3" type="noConversion"/>
  </si>
  <si>
    <t>053-981-4330</t>
  </si>
  <si>
    <t>2005.06.30</t>
  </si>
  <si>
    <t>2005.07.21</t>
  </si>
  <si>
    <t>대구-사립12-2005-02호</t>
  </si>
  <si>
    <t>동구</t>
  </si>
  <si>
    <t>대구광역시 동구 팔공산로 225-34</t>
  </si>
  <si>
    <t>053-981-4562</t>
  </si>
  <si>
    <t>2002.05.20</t>
  </si>
  <si>
    <t>대구-사립21-2002-01호</t>
  </si>
  <si>
    <t>대구 사립 총계</t>
    <phoneticPr fontId="3" type="noConversion"/>
  </si>
  <si>
    <t>경북대학교박물관</t>
    <phoneticPr fontId="3" type="noConversion"/>
  </si>
  <si>
    <t>대구광역시 북구 대학로 80</t>
  </si>
  <si>
    <t>053-950-6537</t>
  </si>
  <si>
    <t>1959.05.28</t>
  </si>
  <si>
    <t>대구-대학12-2005-01호</t>
  </si>
  <si>
    <t>달서구</t>
    <phoneticPr fontId="3" type="noConversion"/>
  </si>
  <si>
    <t>계명대학교 행소박물관</t>
    <phoneticPr fontId="3" type="noConversion"/>
  </si>
  <si>
    <t>대구광역시 달서구 달구벌대로 1095</t>
  </si>
  <si>
    <t>053-580-6992</t>
  </si>
  <si>
    <t>1978.05.20</t>
    <phoneticPr fontId="3" type="noConversion"/>
  </si>
  <si>
    <t>대구-대학12-2001-01호</t>
  </si>
  <si>
    <t>대구보건대학교 인당뮤지엄</t>
    <phoneticPr fontId="3" type="noConversion"/>
  </si>
  <si>
    <t>053-320-1857</t>
  </si>
  <si>
    <t>2002.06.09</t>
    <phoneticPr fontId="3" type="noConversion"/>
  </si>
  <si>
    <t>2007.04.18</t>
    <phoneticPr fontId="3" type="noConversion"/>
  </si>
  <si>
    <t>대구-대학12-2007-01호</t>
  </si>
  <si>
    <t>대구 대학 총계</t>
    <phoneticPr fontId="3" type="noConversion"/>
  </si>
  <si>
    <t>대구 총계</t>
    <phoneticPr fontId="3" type="noConversion"/>
  </si>
  <si>
    <t>인천</t>
    <phoneticPr fontId="3" type="noConversion"/>
  </si>
  <si>
    <t>연수구</t>
    <phoneticPr fontId="3" type="noConversion"/>
  </si>
  <si>
    <t>국립세계문자박물관</t>
    <phoneticPr fontId="3" type="noConversion"/>
  </si>
  <si>
    <t>인천광역시 연수구 센트럴로 217</t>
    <phoneticPr fontId="3" type="noConversion"/>
  </si>
  <si>
    <t>인천 국립 총계</t>
    <phoneticPr fontId="3" type="noConversion"/>
  </si>
  <si>
    <t>강화군</t>
    <phoneticPr fontId="3" type="noConversion"/>
  </si>
  <si>
    <t>강화역사박물관</t>
    <phoneticPr fontId="3" type="noConversion"/>
  </si>
  <si>
    <t>032-934-4296</t>
  </si>
  <si>
    <t>2010.10.23</t>
  </si>
  <si>
    <t>2010.10.19</t>
  </si>
  <si>
    <t>인천-공립11-2010-02호</t>
  </si>
  <si>
    <t>강화자연사박물관</t>
    <phoneticPr fontId="3" type="noConversion"/>
  </si>
  <si>
    <t>인천광역시 강화군 하점면 강화대로 994-33</t>
  </si>
  <si>
    <t>2015.11.06</t>
  </si>
  <si>
    <t>2015.12.04</t>
  </si>
  <si>
    <t>인천-공립11-2015-03호</t>
  </si>
  <si>
    <t>강화전쟁박물관</t>
    <phoneticPr fontId="3" type="noConversion"/>
  </si>
  <si>
    <t>인천광역시 강화군 강화읍 해안동로 1366번길 18</t>
  </si>
  <si>
    <t>2015.04.17</t>
  </si>
  <si>
    <t>2015.06.01</t>
  </si>
  <si>
    <t>인천-공립11-2015-01호</t>
  </si>
  <si>
    <t>인천</t>
  </si>
  <si>
    <t>검단선사박물관</t>
    <phoneticPr fontId="3" type="noConversion"/>
  </si>
  <si>
    <t>032-440-6790</t>
  </si>
  <si>
    <t>2008.11.27</t>
  </si>
  <si>
    <t>인천-공립12-2009-02호</t>
  </si>
  <si>
    <t>계양구</t>
    <phoneticPr fontId="3" type="noConversion"/>
  </si>
  <si>
    <t>계양산성박물관</t>
    <phoneticPr fontId="3" type="noConversion"/>
  </si>
  <si>
    <t>032-552-8313</t>
  </si>
  <si>
    <t>2020.05.28</t>
    <phoneticPr fontId="3" type="noConversion"/>
  </si>
  <si>
    <t>2020.02.07</t>
    <phoneticPr fontId="3" type="noConversion"/>
  </si>
  <si>
    <t>인천-공립12-2020-01호</t>
  </si>
  <si>
    <t>녹청자박물관</t>
    <phoneticPr fontId="3" type="noConversion"/>
  </si>
  <si>
    <t>032-563-4341</t>
  </si>
  <si>
    <t>2010.11.19</t>
  </si>
  <si>
    <t>2012.02.29</t>
  </si>
  <si>
    <t>인천-공립12-2012-01호</t>
  </si>
  <si>
    <t>부평구</t>
    <phoneticPr fontId="3" type="noConversion"/>
  </si>
  <si>
    <t>부평역사박물관</t>
    <phoneticPr fontId="3" type="noConversion"/>
  </si>
  <si>
    <t>인천광역시 부평구 굴포로 151</t>
  </si>
  <si>
    <t>032-515-6471</t>
  </si>
  <si>
    <t>2007.03.29</t>
    <phoneticPr fontId="3" type="noConversion"/>
  </si>
  <si>
    <t>2007.10.12</t>
    <phoneticPr fontId="3" type="noConversion"/>
  </si>
  <si>
    <t>남동구</t>
    <phoneticPr fontId="3" type="noConversion"/>
  </si>
  <si>
    <t>소래역사관</t>
    <phoneticPr fontId="3" type="noConversion"/>
  </si>
  <si>
    <t>인천광역시 남동구 아암대로 1605</t>
    <phoneticPr fontId="3" type="noConversion"/>
  </si>
  <si>
    <t>032-439-5003</t>
  </si>
  <si>
    <t>2012.06.29</t>
    <phoneticPr fontId="3" type="noConversion"/>
  </si>
  <si>
    <t>인천-공립21-2012-04호</t>
    <phoneticPr fontId="3" type="noConversion"/>
  </si>
  <si>
    <t>인천광역시 동구 솔빛로 51</t>
    <phoneticPr fontId="3" type="noConversion"/>
  </si>
  <si>
    <t>032-770-6130</t>
  </si>
  <si>
    <t>2005.10.25</t>
    <phoneticPr fontId="3" type="noConversion"/>
  </si>
  <si>
    <t>2006.01.10</t>
    <phoneticPr fontId="3" type="noConversion"/>
  </si>
  <si>
    <t>인천-공립12-2006-01호</t>
  </si>
  <si>
    <t>영종역사관</t>
    <phoneticPr fontId="3" type="noConversion"/>
  </si>
  <si>
    <t>인천광역시 중구 구읍로 63 (중산동)</t>
  </si>
  <si>
    <t>032-746-9901</t>
  </si>
  <si>
    <t>2018.04.12</t>
    <phoneticPr fontId="3" type="noConversion"/>
  </si>
  <si>
    <t>2017.12.07</t>
    <phoneticPr fontId="3" type="noConversion"/>
  </si>
  <si>
    <t>인천-공립12-2017-02호</t>
  </si>
  <si>
    <t>인천개항박물관</t>
    <phoneticPr fontId="3" type="noConversion"/>
  </si>
  <si>
    <t>인천광역시 중구 신포로 23번길 89</t>
  </si>
  <si>
    <t>032-764-0488</t>
  </si>
  <si>
    <t>2010.10.02</t>
    <phoneticPr fontId="3" type="noConversion"/>
  </si>
  <si>
    <t>2013.02.06</t>
    <phoneticPr fontId="3" type="noConversion"/>
  </si>
  <si>
    <t>인천-공립12-2013-01호</t>
  </si>
  <si>
    <t>연수구</t>
  </si>
  <si>
    <t>인천광역시립박물관</t>
    <phoneticPr fontId="3" type="noConversion"/>
  </si>
  <si>
    <t>인천광역시 연수구 청량로 160번길 26</t>
  </si>
  <si>
    <t>032-440-6750</t>
  </si>
  <si>
    <t>1946.04.01</t>
  </si>
  <si>
    <t>1995.12.29</t>
  </si>
  <si>
    <t>인천-공립11-1995-01호</t>
  </si>
  <si>
    <t>인천도시역사관</t>
    <phoneticPr fontId="3" type="noConversion"/>
  </si>
  <si>
    <t>인천광역시 연수구 인천타워대로 238</t>
  </si>
  <si>
    <t>032-850-6000</t>
  </si>
  <si>
    <t>2009.08.05</t>
  </si>
  <si>
    <t>2020.02.07</t>
  </si>
  <si>
    <t>인천-공립12-2020-02호</t>
  </si>
  <si>
    <t>짜장면박물관</t>
    <phoneticPr fontId="3" type="noConversion"/>
  </si>
  <si>
    <t>인천광역시 중구 차이나타운로 56-14</t>
  </si>
  <si>
    <t>032-773-9812</t>
  </si>
  <si>
    <t>2012.04.28</t>
    <phoneticPr fontId="3" type="noConversion"/>
  </si>
  <si>
    <t>2016.12.27</t>
    <phoneticPr fontId="3" type="noConversion"/>
  </si>
  <si>
    <t>인천-공립12-2016-01호</t>
  </si>
  <si>
    <t>2013.09.27</t>
    <phoneticPr fontId="3" type="noConversion"/>
  </si>
  <si>
    <t>한국이민사박물관</t>
    <phoneticPr fontId="3" type="noConversion"/>
  </si>
  <si>
    <t>인천광역시 중구 월미로 329</t>
  </si>
  <si>
    <t>032-440-4710</t>
  </si>
  <si>
    <t>2008.06.13</t>
    <phoneticPr fontId="3" type="noConversion"/>
  </si>
  <si>
    <t>2008.06.26</t>
    <phoneticPr fontId="3" type="noConversion"/>
  </si>
  <si>
    <t>인천-공립12-2008-01호</t>
  </si>
  <si>
    <t>인천 공립 총계</t>
    <phoneticPr fontId="3" type="noConversion"/>
  </si>
  <si>
    <t>가천박물관</t>
  </si>
  <si>
    <t>032-833-4747</t>
  </si>
  <si>
    <t>1995.10.31</t>
  </si>
  <si>
    <t>1995.10.23</t>
  </si>
  <si>
    <t>인천-사립12-1995-02호</t>
  </si>
  <si>
    <t>미추홀구</t>
    <phoneticPr fontId="3" type="noConversion"/>
  </si>
  <si>
    <t>국제성서박물관</t>
    <phoneticPr fontId="3" type="noConversion"/>
  </si>
  <si>
    <t>인천광역시 미추홀구 경인로 349번길 16</t>
  </si>
  <si>
    <t>032-874-0385</t>
  </si>
  <si>
    <t>1995.04.30</t>
    <phoneticPr fontId="3" type="noConversion"/>
  </si>
  <si>
    <t>2010.09.20</t>
    <phoneticPr fontId="3" type="noConversion"/>
  </si>
  <si>
    <t>인천-사립12-2010-01호</t>
  </si>
  <si>
    <t>미추홀구</t>
  </si>
  <si>
    <t>범패민속문화박물관</t>
  </si>
  <si>
    <t>인천광역시 미추홀구 경인로 70번길 11-13</t>
  </si>
  <si>
    <t>032-884-8904</t>
  </si>
  <si>
    <t>2006.07.01</t>
    <phoneticPr fontId="3" type="noConversion"/>
  </si>
  <si>
    <t>2008.08.01</t>
    <phoneticPr fontId="3" type="noConversion"/>
  </si>
  <si>
    <t>인천-사립12-2008-02호</t>
    <phoneticPr fontId="3" type="noConversion"/>
  </si>
  <si>
    <t>심장박물관</t>
    <phoneticPr fontId="3" type="noConversion"/>
  </si>
  <si>
    <t>2019.04.10</t>
    <phoneticPr fontId="3" type="noConversion"/>
  </si>
  <si>
    <t>2021.07.08</t>
    <phoneticPr fontId="3" type="noConversion"/>
  </si>
  <si>
    <t>인천-사립12-2021-01호</t>
    <phoneticPr fontId="3" type="noConversion"/>
  </si>
  <si>
    <t>남동구</t>
  </si>
  <si>
    <t>032-466-3181</t>
  </si>
  <si>
    <t>2009.07.24</t>
    <phoneticPr fontId="3" type="noConversion"/>
  </si>
  <si>
    <t>2009.01.05</t>
    <phoneticPr fontId="3" type="noConversion"/>
  </si>
  <si>
    <t>인천-사립12-2009-01호</t>
  </si>
  <si>
    <t>강화군</t>
  </si>
  <si>
    <t>옥토끼우주센터</t>
  </si>
  <si>
    <t>인천광역시 강화군 불은면 강화동로 403</t>
    <phoneticPr fontId="3" type="noConversion"/>
  </si>
  <si>
    <t>032-937-6918</t>
  </si>
  <si>
    <t>2007.05.02</t>
    <phoneticPr fontId="3" type="noConversion"/>
  </si>
  <si>
    <t>인천-사립12-2007-03호</t>
  </si>
  <si>
    <t>인천어린이박물관</t>
  </si>
  <si>
    <t>인천광역시 미추홀구 매소홀로 618 문학경기장 내</t>
    <phoneticPr fontId="3" type="noConversion"/>
  </si>
  <si>
    <t>032-432-5600</t>
  </si>
  <si>
    <t>2005.05.05</t>
    <phoneticPr fontId="3" type="noConversion"/>
  </si>
  <si>
    <t>인천-사립12-2006-02호</t>
  </si>
  <si>
    <t>인천학생6.25참전관</t>
  </si>
  <si>
    <t>인천광역시 중구 우현로 66</t>
    <phoneticPr fontId="3" type="noConversion"/>
  </si>
  <si>
    <t>032-766-1218</t>
  </si>
  <si>
    <t>2004.12.18</t>
    <phoneticPr fontId="3" type="noConversion"/>
  </si>
  <si>
    <t>2015.10.08</t>
    <phoneticPr fontId="3" type="noConversion"/>
  </si>
  <si>
    <t>인천-사립21-2015-02호</t>
  </si>
  <si>
    <t>재미난박물관</t>
  </si>
  <si>
    <t>032-765-0780</t>
  </si>
  <si>
    <t>2005.12.24</t>
  </si>
  <si>
    <t>032-772-9779</t>
  </si>
  <si>
    <t>2015.04.09</t>
    <phoneticPr fontId="3" type="noConversion"/>
  </si>
  <si>
    <t>2015.12.09</t>
    <phoneticPr fontId="3" type="noConversion"/>
  </si>
  <si>
    <t>인천-사립21-2015-04호</t>
    <phoneticPr fontId="3" type="noConversion"/>
  </si>
  <si>
    <t>한국선교역사기념관(휴관)</t>
    <phoneticPr fontId="3" type="noConversion"/>
  </si>
  <si>
    <t>인천광역시 부평구 장제로 393</t>
  </si>
  <si>
    <t>032-515-5995</t>
  </si>
  <si>
    <t>2008.12.22</t>
    <phoneticPr fontId="3" type="noConversion"/>
  </si>
  <si>
    <t>2009.03.02</t>
    <phoneticPr fontId="3" type="noConversion"/>
  </si>
  <si>
    <t>인천-사립12-2009-03호</t>
  </si>
  <si>
    <t>한국전통음식박물관</t>
  </si>
  <si>
    <t xml:space="preserve">인천광역시 남동구 만의골로 71 </t>
    <phoneticPr fontId="3" type="noConversion"/>
  </si>
  <si>
    <t>032-466-3182</t>
  </si>
  <si>
    <t>2012.05.04</t>
    <phoneticPr fontId="3" type="noConversion"/>
  </si>
  <si>
    <t>2012.05.29</t>
    <phoneticPr fontId="3" type="noConversion"/>
  </si>
  <si>
    <t>인천-사립12-2012-02호</t>
  </si>
  <si>
    <t>혜명단청박물관</t>
  </si>
  <si>
    <t>2009.04.04</t>
    <phoneticPr fontId="3" type="noConversion"/>
  </si>
  <si>
    <t>2009.12.09</t>
    <phoneticPr fontId="3" type="noConversion"/>
  </si>
  <si>
    <t>인천-사립12-2009-04호</t>
    <phoneticPr fontId="3" type="noConversion"/>
  </si>
  <si>
    <t>인천공항박물관</t>
    <phoneticPr fontId="3" type="noConversion"/>
  </si>
  <si>
    <t>인천광역시 중구 공항로 272</t>
    <phoneticPr fontId="3" type="noConversion"/>
  </si>
  <si>
    <t>인천 사립 총계</t>
    <phoneticPr fontId="3" type="noConversion"/>
  </si>
  <si>
    <t>인하대학교박물관</t>
  </si>
  <si>
    <t>인천광역시 미추홀구 인하로 100 1-013</t>
  </si>
  <si>
    <t>032-860-8260</t>
  </si>
  <si>
    <t>1976.03.01</t>
    <phoneticPr fontId="3" type="noConversion"/>
  </si>
  <si>
    <t>인천-대학12-2007-02호</t>
  </si>
  <si>
    <t>인천 대학 총계</t>
    <phoneticPr fontId="3" type="noConversion"/>
  </si>
  <si>
    <t>인천 총계</t>
    <phoneticPr fontId="3" type="noConversion"/>
  </si>
  <si>
    <t>광주</t>
    <phoneticPr fontId="3" type="noConversion"/>
  </si>
  <si>
    <t>국립광주박물관</t>
  </si>
  <si>
    <t>062-570-7000</t>
  </si>
  <si>
    <t>1978.12.06</t>
    <phoneticPr fontId="3" type="noConversion"/>
  </si>
  <si>
    <t>1978.08.19</t>
    <phoneticPr fontId="3" type="noConversion"/>
  </si>
  <si>
    <t>국립11-2013-02호</t>
    <phoneticPr fontId="3" type="noConversion"/>
  </si>
  <si>
    <t>아시아문화박물관</t>
    <phoneticPr fontId="3" type="noConversion"/>
  </si>
  <si>
    <t>광주광역시 동구 문화전당로 38</t>
  </si>
  <si>
    <t>1899-5566</t>
  </si>
  <si>
    <t>2015.11.25</t>
    <phoneticPr fontId="3" type="noConversion"/>
  </si>
  <si>
    <t>2017.06.01</t>
    <phoneticPr fontId="3" type="noConversion"/>
  </si>
  <si>
    <t>국립12-2017-01호</t>
    <phoneticPr fontId="3" type="noConversion"/>
  </si>
  <si>
    <t>광주 국립 총계</t>
    <phoneticPr fontId="3" type="noConversion"/>
  </si>
  <si>
    <t>광주</t>
  </si>
  <si>
    <t>광주김치박물관</t>
  </si>
  <si>
    <t>광주광역시 남구 김치로 60</t>
  </si>
  <si>
    <t>062-613-8222</t>
  </si>
  <si>
    <t>2010.12.21</t>
    <phoneticPr fontId="3" type="noConversion"/>
  </si>
  <si>
    <t>광주-공립12-2010-01호</t>
  </si>
  <si>
    <t>북구</t>
  </si>
  <si>
    <t>062-613-5378</t>
  </si>
  <si>
    <t>1987.11.01</t>
    <phoneticPr fontId="3" type="noConversion"/>
  </si>
  <si>
    <t>1992.11.23</t>
    <phoneticPr fontId="3" type="noConversion"/>
  </si>
  <si>
    <t>광주-공립11-1992-01호</t>
  </si>
  <si>
    <t>남도향토음식박물관</t>
  </si>
  <si>
    <t>광주광역시 북구 설죽로 477</t>
  </si>
  <si>
    <t>2009.11.12</t>
    <phoneticPr fontId="3" type="noConversion"/>
  </si>
  <si>
    <t>광주 공립 총계</t>
    <phoneticPr fontId="3" type="noConversion"/>
  </si>
  <si>
    <t>KJB금융박물관(휴관)</t>
    <phoneticPr fontId="3" type="noConversion"/>
  </si>
  <si>
    <t>062-239-5065</t>
  </si>
  <si>
    <t>2012.11.20</t>
    <phoneticPr fontId="3" type="noConversion"/>
  </si>
  <si>
    <t>광주-사립12-2012-02호</t>
  </si>
  <si>
    <t>광주가톨릭박물관</t>
    <phoneticPr fontId="3" type="noConversion"/>
  </si>
  <si>
    <t>광주광역시 서구 상무대로 980</t>
  </si>
  <si>
    <t>062-380-2295</t>
  </si>
  <si>
    <t>2022.10.13</t>
    <phoneticPr fontId="3" type="noConversion"/>
  </si>
  <si>
    <t>광주-사립21-2022-01호</t>
    <phoneticPr fontId="3" type="noConversion"/>
  </si>
  <si>
    <t>비움박물관</t>
  </si>
  <si>
    <t>광주광역시 동구 제봉로 143-1</t>
  </si>
  <si>
    <t>062-222-6668</t>
  </si>
  <si>
    <t>2017.06.22</t>
    <phoneticPr fontId="3" type="noConversion"/>
  </si>
  <si>
    <t>광주-사립12-2017-01호</t>
    <phoneticPr fontId="3" type="noConversion"/>
  </si>
  <si>
    <t>한국미용박물관</t>
  </si>
  <si>
    <t>광주광역시 북구 용봉로 116</t>
  </si>
  <si>
    <t>062-514-6622</t>
  </si>
  <si>
    <t>2008.09.09</t>
    <phoneticPr fontId="3" type="noConversion"/>
  </si>
  <si>
    <t>광주-사립21-2010-02호</t>
  </si>
  <si>
    <t>광주 사립 총계</t>
    <phoneticPr fontId="3" type="noConversion"/>
  </si>
  <si>
    <t>광주교육대학교 교육박물관</t>
    <phoneticPr fontId="3" type="noConversion"/>
  </si>
  <si>
    <t>광주광역시 북구 필문대로 55</t>
  </si>
  <si>
    <t>062-520-4422</t>
  </si>
  <si>
    <t>1986.03.06</t>
    <phoneticPr fontId="3" type="noConversion"/>
  </si>
  <si>
    <t>광주-대학21-2001-01호</t>
    <phoneticPr fontId="3" type="noConversion"/>
  </si>
  <si>
    <t xml:space="preserve">광주 </t>
  </si>
  <si>
    <t>전남대학교박물관</t>
  </si>
  <si>
    <t>광주광역시 북구 용봉로 77</t>
  </si>
  <si>
    <t>062-530-3584</t>
  </si>
  <si>
    <t>1957.04.15</t>
    <phoneticPr fontId="3" type="noConversion"/>
  </si>
  <si>
    <t>광주-대학12-2000-01호</t>
  </si>
  <si>
    <t>전남대학교 의학박물관</t>
    <phoneticPr fontId="3" type="noConversion"/>
  </si>
  <si>
    <t>광주광역시 동구 백서로 160</t>
  </si>
  <si>
    <t>062-220-4381</t>
  </si>
  <si>
    <t>2012.08.21</t>
    <phoneticPr fontId="3" type="noConversion"/>
  </si>
  <si>
    <t>2012.09.28</t>
    <phoneticPr fontId="3" type="noConversion"/>
  </si>
  <si>
    <t>광주-대학12-2012-01호</t>
  </si>
  <si>
    <t>조선대학교박물관</t>
  </si>
  <si>
    <t>062-230-6130</t>
  </si>
  <si>
    <t>1992.05.15</t>
    <phoneticPr fontId="3" type="noConversion"/>
  </si>
  <si>
    <t>2016.07.20</t>
    <phoneticPr fontId="3" type="noConversion"/>
  </si>
  <si>
    <t>광주-대학12-2016-01호</t>
  </si>
  <si>
    <t>광주 대학 총계</t>
    <phoneticPr fontId="3" type="noConversion"/>
  </si>
  <si>
    <t>광주 총계</t>
    <phoneticPr fontId="3" type="noConversion"/>
  </si>
  <si>
    <t>대전</t>
    <phoneticPr fontId="3" type="noConversion"/>
  </si>
  <si>
    <t>대전</t>
  </si>
  <si>
    <t>유성구</t>
  </si>
  <si>
    <t>대전선사박물관</t>
  </si>
  <si>
    <t>대전광역시 유성구 노은동로 126</t>
  </si>
  <si>
    <t>042-270-8640</t>
  </si>
  <si>
    <t>2007.03.29</t>
  </si>
  <si>
    <t>2007.03.23</t>
  </si>
  <si>
    <t>대전-공립12-2007-01호</t>
  </si>
  <si>
    <t>대전시립박물관</t>
  </si>
  <si>
    <t>대전광역시 유성구 도안대로 398</t>
  </si>
  <si>
    <t>042-270-8600</t>
  </si>
  <si>
    <t>2012.10.16</t>
  </si>
  <si>
    <t>2012.11.01</t>
  </si>
  <si>
    <t>대전-공립12-2012-02호</t>
  </si>
  <si>
    <t>한국족보박물관</t>
  </si>
  <si>
    <t>대전광역시 중구 뿌리공원로 79</t>
  </si>
  <si>
    <t>042-288-8310</t>
  </si>
  <si>
    <t>2010.04.17</t>
    <phoneticPr fontId="3" type="noConversion"/>
  </si>
  <si>
    <t>대전-공립12-2010-01호</t>
  </si>
  <si>
    <t>한밭교육박물관</t>
    <phoneticPr fontId="3" type="noConversion"/>
  </si>
  <si>
    <t>대전광역시 동구 우암로 96</t>
  </si>
  <si>
    <t>042-670-2200</t>
  </si>
  <si>
    <t>1992.07.10</t>
  </si>
  <si>
    <t>1992.11.23</t>
  </si>
  <si>
    <t>대전-공립12-1992-02호</t>
  </si>
  <si>
    <t>대전 공립 총계</t>
    <phoneticPr fontId="3" type="noConversion"/>
  </si>
  <si>
    <t>옛터민속박물관</t>
  </si>
  <si>
    <t>대전광역시 동구 산내로 321-35(하소동)</t>
  </si>
  <si>
    <t>042-274-4008</t>
  </si>
  <si>
    <t>2001.03.02</t>
    <phoneticPr fontId="3" type="noConversion"/>
  </si>
  <si>
    <t>2006.03.07</t>
    <phoneticPr fontId="3" type="noConversion"/>
  </si>
  <si>
    <t>대전-사립21-2006-01호</t>
  </si>
  <si>
    <t xml:space="preserve">대덕구 </t>
  </si>
  <si>
    <t xml:space="preserve">한국수자원공사 대청댐물문화관 </t>
    <phoneticPr fontId="3" type="noConversion"/>
  </si>
  <si>
    <t>대전광역시 대덕구 대청로 618-136</t>
  </si>
  <si>
    <t>042-930-7332</t>
  </si>
  <si>
    <t>2004.07.06</t>
  </si>
  <si>
    <t>2005.04.30</t>
  </si>
  <si>
    <t>대전-사립21-2005-02호</t>
  </si>
  <si>
    <t>한국조폐공사 화폐박물관</t>
    <phoneticPr fontId="3" type="noConversion"/>
  </si>
  <si>
    <t>대전광역시 유성구 과학로 80-67(가정동)</t>
  </si>
  <si>
    <t>042-870-1200</t>
  </si>
  <si>
    <t>1988.06.22</t>
    <phoneticPr fontId="3" type="noConversion"/>
  </si>
  <si>
    <t>대전-사립12-1992-01호</t>
  </si>
  <si>
    <t>한국지질자원연구원 지질박물관</t>
    <phoneticPr fontId="3" type="noConversion"/>
  </si>
  <si>
    <t>대전광역시 유성구 과학로 124</t>
  </si>
  <si>
    <t>042-868-3797</t>
  </si>
  <si>
    <t>2001.11.09</t>
    <phoneticPr fontId="3" type="noConversion"/>
  </si>
  <si>
    <t>2002.10.15</t>
    <phoneticPr fontId="3" type="noConversion"/>
  </si>
  <si>
    <t>대전-사립12-2002-02호</t>
  </si>
  <si>
    <t>대전 사립 총계</t>
    <phoneticPr fontId="3" type="noConversion"/>
  </si>
  <si>
    <t>유성구</t>
    <phoneticPr fontId="3" type="noConversion"/>
  </si>
  <si>
    <t>KAIST비전관</t>
    <phoneticPr fontId="3" type="noConversion"/>
  </si>
  <si>
    <t>대전광역시 유성구 대학로 291</t>
  </si>
  <si>
    <t>042-350-4470</t>
  </si>
  <si>
    <t>2018.03.19</t>
    <phoneticPr fontId="3" type="noConversion"/>
  </si>
  <si>
    <t>2019.05.30</t>
    <phoneticPr fontId="3" type="noConversion"/>
  </si>
  <si>
    <t>대전-대학12-2019-01호</t>
  </si>
  <si>
    <t>대전대학교 박물관</t>
    <phoneticPr fontId="3" type="noConversion"/>
  </si>
  <si>
    <t>대전광역시 동구 대학로 62</t>
  </si>
  <si>
    <t>042-280-2691</t>
  </si>
  <si>
    <t>1984.10.26</t>
    <phoneticPr fontId="3" type="noConversion"/>
  </si>
  <si>
    <t>2002.12.26</t>
    <phoneticPr fontId="3" type="noConversion"/>
  </si>
  <si>
    <t>대전-대학12-2002-03호</t>
  </si>
  <si>
    <t>배재대학교 박물관</t>
    <phoneticPr fontId="3" type="noConversion"/>
  </si>
  <si>
    <t>대전광역시 서구 배재로 155-40</t>
  </si>
  <si>
    <t>042-520-5259</t>
  </si>
  <si>
    <t>1988.03.01</t>
    <phoneticPr fontId="3" type="noConversion"/>
  </si>
  <si>
    <t>2014.05.08</t>
    <phoneticPr fontId="3" type="noConversion"/>
  </si>
  <si>
    <t>대전-대학12-2014-01호</t>
  </si>
  <si>
    <t>충남대학교 박물관</t>
    <phoneticPr fontId="3" type="noConversion"/>
  </si>
  <si>
    <t>대전광역시 유성구 대학로 99</t>
  </si>
  <si>
    <t>042-821-6041</t>
  </si>
  <si>
    <t>1968.04.24</t>
  </si>
  <si>
    <t>대전-대학11-2000-01호</t>
  </si>
  <si>
    <t>충남대학교 자연사박물관</t>
    <phoneticPr fontId="3" type="noConversion"/>
  </si>
  <si>
    <t>042-821-5292</t>
  </si>
  <si>
    <t>2004.09.13</t>
  </si>
  <si>
    <t>2005.03.22</t>
  </si>
  <si>
    <t>대전-대학12-2005-01호</t>
  </si>
  <si>
    <t>대덕구</t>
  </si>
  <si>
    <t>한남대학교 자연사박물관</t>
    <phoneticPr fontId="3" type="noConversion"/>
  </si>
  <si>
    <t xml:space="preserve">대전광역시 대덕구 한남로 70 </t>
  </si>
  <si>
    <t>042-629-7492</t>
  </si>
  <si>
    <t>1983.04.18</t>
    <phoneticPr fontId="3" type="noConversion"/>
  </si>
  <si>
    <t>2002.03.22</t>
    <phoneticPr fontId="3" type="noConversion"/>
  </si>
  <si>
    <t>대전-대학12-2002-01호</t>
  </si>
  <si>
    <t>한남대학교 중앙박물관</t>
    <phoneticPr fontId="3" type="noConversion"/>
  </si>
  <si>
    <t>대전광역시 대덕구 한남로 70(오정동)</t>
  </si>
  <si>
    <t>042-629-7696</t>
  </si>
  <si>
    <t>1982.06.01</t>
    <phoneticPr fontId="3" type="noConversion"/>
  </si>
  <si>
    <t>2001.01.26</t>
    <phoneticPr fontId="3" type="noConversion"/>
  </si>
  <si>
    <t>대전 대학 총계</t>
    <phoneticPr fontId="3" type="noConversion"/>
  </si>
  <si>
    <t>대전 총계</t>
    <phoneticPr fontId="3" type="noConversion"/>
  </si>
  <si>
    <t>울산</t>
    <phoneticPr fontId="3" type="noConversion"/>
  </si>
  <si>
    <t>약사동제방유적전시관</t>
    <phoneticPr fontId="3" type="noConversion"/>
  </si>
  <si>
    <t>울산광역시 중구 종가14길 22-28(약사동)</t>
  </si>
  <si>
    <t>052-229-4727</t>
  </si>
  <si>
    <t>2017.05.24</t>
    <phoneticPr fontId="3" type="noConversion"/>
  </si>
  <si>
    <t>2020.12.17</t>
    <phoneticPr fontId="3" type="noConversion"/>
  </si>
  <si>
    <t>울산-공립21-2020-01호</t>
  </si>
  <si>
    <t>울산</t>
  </si>
  <si>
    <t>외솔기념관</t>
  </si>
  <si>
    <t>울산광역시 중구 병영12길 15</t>
    <phoneticPr fontId="3" type="noConversion"/>
  </si>
  <si>
    <t>052-290-4828</t>
  </si>
  <si>
    <t>2010.03.23</t>
    <phoneticPr fontId="3" type="noConversion"/>
  </si>
  <si>
    <t>2013.09.26</t>
    <phoneticPr fontId="3" type="noConversion"/>
  </si>
  <si>
    <t>울산-공립12-2013-03호</t>
  </si>
  <si>
    <t>울주군</t>
    <phoneticPr fontId="3" type="noConversion"/>
  </si>
  <si>
    <t>울산대곡박물관</t>
    <phoneticPr fontId="3" type="noConversion"/>
  </si>
  <si>
    <t>울산광역시 울주군 두동면 서하천전로 257</t>
  </si>
  <si>
    <t>052-229-6638</t>
  </si>
  <si>
    <t>2009.06.24</t>
    <phoneticPr fontId="3" type="noConversion"/>
  </si>
  <si>
    <t>2010.04.19</t>
    <phoneticPr fontId="3" type="noConversion"/>
  </si>
  <si>
    <t>울산-공립12-2010-01호</t>
  </si>
  <si>
    <t>울산박물관</t>
    <phoneticPr fontId="3" type="noConversion"/>
  </si>
  <si>
    <t>울산광역시 남구 두왕로 277(신정동)</t>
  </si>
  <si>
    <t>052-229-4766</t>
  </si>
  <si>
    <t>2011.06.22</t>
    <phoneticPr fontId="3" type="noConversion"/>
  </si>
  <si>
    <t>2011.03.03</t>
    <phoneticPr fontId="3" type="noConversion"/>
  </si>
  <si>
    <t>울산-공립12-2011-01호</t>
  </si>
  <si>
    <t>울산암각화박물관</t>
    <phoneticPr fontId="3" type="noConversion"/>
  </si>
  <si>
    <t>울산광역시 울주군 두동면 반구대안길 254</t>
  </si>
  <si>
    <t>052-229-4797</t>
  </si>
  <si>
    <t>2008.05.30</t>
    <phoneticPr fontId="3" type="noConversion"/>
  </si>
  <si>
    <t>울산-공립12-2010-02호</t>
  </si>
  <si>
    <t>울주군</t>
  </si>
  <si>
    <t>울산옹기박물관</t>
    <phoneticPr fontId="3" type="noConversion"/>
  </si>
  <si>
    <t>052-237-7894</t>
  </si>
  <si>
    <t>2013.08.08</t>
  </si>
  <si>
    <t>울산-공립12-2013-02호</t>
  </si>
  <si>
    <t>울주민속박물관</t>
  </si>
  <si>
    <t>울산광역시 울주군 온양읍 외고산 1길 4-19</t>
  </si>
  <si>
    <t>2013.05.02</t>
  </si>
  <si>
    <t>2013.08.01</t>
  </si>
  <si>
    <t>울산-공립12-2013-01호</t>
  </si>
  <si>
    <t>장생포고래박물관</t>
    <phoneticPr fontId="3" type="noConversion"/>
  </si>
  <si>
    <t>052-256-6301</t>
  </si>
  <si>
    <t>2005.05.31</t>
    <phoneticPr fontId="3" type="noConversion"/>
  </si>
  <si>
    <t>2005.07.14</t>
    <phoneticPr fontId="3" type="noConversion"/>
  </si>
  <si>
    <t>울산-공립12-2005-02호</t>
  </si>
  <si>
    <t>충렬공박제상기념관</t>
  </si>
  <si>
    <t>울산광역시 울주군 두동면 박제상로 200</t>
  </si>
  <si>
    <t>2009.09.19</t>
  </si>
  <si>
    <t>울산 공립 총계</t>
    <phoneticPr fontId="3" type="noConversion"/>
  </si>
  <si>
    <t>울산해양박물관</t>
    <phoneticPr fontId="3" type="noConversion"/>
  </si>
  <si>
    <t>울산광역시 울주군 서생면 해맞이로 1251</t>
  </si>
  <si>
    <t>052-239-6709</t>
  </si>
  <si>
    <t>2011.07.16</t>
  </si>
  <si>
    <t>2011.12.29</t>
  </si>
  <si>
    <t>울산-사립12-2011-02호</t>
    <phoneticPr fontId="3" type="noConversion"/>
  </si>
  <si>
    <t>울산 사립 총계</t>
    <phoneticPr fontId="3" type="noConversion"/>
  </si>
  <si>
    <t>울산 총계</t>
    <phoneticPr fontId="3" type="noConversion"/>
  </si>
  <si>
    <t>세종</t>
    <phoneticPr fontId="3" type="noConversion"/>
  </si>
  <si>
    <t>세종시</t>
    <phoneticPr fontId="3" type="noConversion"/>
  </si>
  <si>
    <t>국립조세박물관</t>
    <phoneticPr fontId="3" type="noConversion"/>
  </si>
  <si>
    <t>세종특별자치시 국세청로 8-14</t>
    <phoneticPr fontId="3" type="noConversion"/>
  </si>
  <si>
    <t>044-204-4646</t>
  </si>
  <si>
    <t>2002.10.05</t>
  </si>
  <si>
    <t>국립12-2005-01호</t>
  </si>
  <si>
    <t>세종 국립 총계</t>
    <phoneticPr fontId="3" type="noConversion"/>
  </si>
  <si>
    <t>세종시립민속박물관</t>
    <phoneticPr fontId="3" type="noConversion"/>
  </si>
  <si>
    <t>세종특별자치시 전의면 금사길 75</t>
  </si>
  <si>
    <t>044-300-8831</t>
  </si>
  <si>
    <t>2012.10.23</t>
    <phoneticPr fontId="3" type="noConversion"/>
  </si>
  <si>
    <t>2019.06.27</t>
    <phoneticPr fontId="3" type="noConversion"/>
  </si>
  <si>
    <t>세종-공립12-2019-01호</t>
  </si>
  <si>
    <t>충청남도산림박물관</t>
    <phoneticPr fontId="3" type="noConversion"/>
  </si>
  <si>
    <t>세종특별자치시 금남면 산림박물관길 110</t>
    <phoneticPr fontId="3" type="noConversion"/>
  </si>
  <si>
    <t>041-635-7401</t>
  </si>
  <si>
    <t>1997.10.31</t>
    <phoneticPr fontId="3" type="noConversion"/>
  </si>
  <si>
    <t>2014.01.06</t>
    <phoneticPr fontId="3" type="noConversion"/>
  </si>
  <si>
    <t>세종 공립 총계</t>
    <phoneticPr fontId="3" type="noConversion"/>
  </si>
  <si>
    <t>교과서박물관</t>
    <phoneticPr fontId="3" type="noConversion"/>
  </si>
  <si>
    <t>세종특별자치시 연동면 청연로 492-14</t>
  </si>
  <si>
    <t>044-861-3141</t>
  </si>
  <si>
    <t>2003.09.24</t>
    <phoneticPr fontId="3" type="noConversion"/>
  </si>
  <si>
    <t>2004.08.09</t>
    <phoneticPr fontId="3" type="noConversion"/>
  </si>
  <si>
    <t>세종-사립12-2004-01호</t>
  </si>
  <si>
    <t>세종전통장류박물관</t>
    <phoneticPr fontId="3" type="noConversion"/>
  </si>
  <si>
    <t>세종특별자치시 조치원읍 전동면 배일길 90-43</t>
    <phoneticPr fontId="3" type="noConversion"/>
  </si>
  <si>
    <t>1588-0093</t>
  </si>
  <si>
    <t>2013.03.29</t>
    <phoneticPr fontId="3" type="noConversion"/>
  </si>
  <si>
    <t>세종-사립12-2013-01호</t>
  </si>
  <si>
    <t>한국여인생활사박물관</t>
    <phoneticPr fontId="3" type="noConversion"/>
  </si>
  <si>
    <t>세종특별자치시 조치원읍 안터길 107</t>
  </si>
  <si>
    <t>044-866-4451</t>
  </si>
  <si>
    <t>2015.11.01</t>
    <phoneticPr fontId="3" type="noConversion"/>
  </si>
  <si>
    <t>세종-사립12-2017-01호</t>
  </si>
  <si>
    <t>세종 사립 총계</t>
    <phoneticPr fontId="3" type="noConversion"/>
  </si>
  <si>
    <t>세종 총계</t>
    <phoneticPr fontId="3" type="noConversion"/>
  </si>
  <si>
    <t>파주시</t>
    <phoneticPr fontId="3" type="noConversion"/>
  </si>
  <si>
    <t>국립6.25전쟁납북자기념관</t>
    <phoneticPr fontId="3" type="noConversion"/>
  </si>
  <si>
    <t>경기도 파주시 문산읍 임진각로 153</t>
    <phoneticPr fontId="3" type="noConversion"/>
  </si>
  <si>
    <t>031-960-6000</t>
  </si>
  <si>
    <t>2017.11.29</t>
  </si>
  <si>
    <t>2018.02.28</t>
    <phoneticPr fontId="3" type="noConversion"/>
  </si>
  <si>
    <t>국립12-2018-01호</t>
  </si>
  <si>
    <t>포천시</t>
  </si>
  <si>
    <t>국립수목원 산림박물관</t>
  </si>
  <si>
    <t>경기도 포천시 소흘읍 광릉수목원로 509</t>
  </si>
  <si>
    <t>031-540-2000</t>
  </si>
  <si>
    <t>1987.04.05</t>
    <phoneticPr fontId="3" type="noConversion"/>
  </si>
  <si>
    <t>2015.02.16</t>
    <phoneticPr fontId="3" type="noConversion"/>
  </si>
  <si>
    <t>국립12-2015-01호</t>
  </si>
  <si>
    <t>고양시</t>
    <phoneticPr fontId="3" type="noConversion"/>
  </si>
  <si>
    <t>국립여성사전시관</t>
    <phoneticPr fontId="3" type="noConversion"/>
  </si>
  <si>
    <t>경기도 고양시 덕양구 화중로104번길 50</t>
  </si>
  <si>
    <t>031-819-2288</t>
  </si>
  <si>
    <t>2002.12.09</t>
  </si>
  <si>
    <t>2018.06.28</t>
    <phoneticPr fontId="3" type="noConversion"/>
  </si>
  <si>
    <t>국립12-2018-03호</t>
  </si>
  <si>
    <t>여주시</t>
    <phoneticPr fontId="3" type="noConversion"/>
  </si>
  <si>
    <t>세종대왕역사문화관</t>
    <phoneticPr fontId="3" type="noConversion"/>
  </si>
  <si>
    <t>경기도 여주시 세종대왕면 영릉로 269-10</t>
  </si>
  <si>
    <t>031-880-4700</t>
  </si>
  <si>
    <t>2017.05.15</t>
    <phoneticPr fontId="3" type="noConversion"/>
  </si>
  <si>
    <t>2017.12.14</t>
  </si>
  <si>
    <t>국립12-2017-06호</t>
  </si>
  <si>
    <t>수원시</t>
    <phoneticPr fontId="3" type="noConversion"/>
  </si>
  <si>
    <t>경기도 수원시 영통구 월드컵로 92</t>
  </si>
  <si>
    <t>031-210-2614</t>
  </si>
  <si>
    <t>2004.11.01</t>
  </si>
  <si>
    <t>2007.02.09</t>
  </si>
  <si>
    <t>국립12-2007-01호</t>
  </si>
  <si>
    <t>국립농업박물관</t>
    <phoneticPr fontId="3" type="noConversion"/>
  </si>
  <si>
    <t>경기도 수원시 권선구 수인로 154</t>
    <phoneticPr fontId="3" type="noConversion"/>
  </si>
  <si>
    <t>경기 국립 총계</t>
    <phoneticPr fontId="3" type="noConversion"/>
  </si>
  <si>
    <t>용인시</t>
    <phoneticPr fontId="3" type="noConversion"/>
  </si>
  <si>
    <t>경기도박물관</t>
    <phoneticPr fontId="3" type="noConversion"/>
  </si>
  <si>
    <t>경기도 용인시 기흥구 상갈로 6</t>
  </si>
  <si>
    <t>031-288-5400</t>
  </si>
  <si>
    <t>1996.06.21</t>
    <phoneticPr fontId="3" type="noConversion"/>
  </si>
  <si>
    <t>경기-공립12-1992-01호</t>
  </si>
  <si>
    <t>용인시</t>
  </si>
  <si>
    <t>경기도어린이박물관</t>
  </si>
  <si>
    <t>031-270-8600</t>
  </si>
  <si>
    <t>2011.09.26</t>
  </si>
  <si>
    <t>2012.01.09</t>
    <phoneticPr fontId="3" type="noConversion"/>
  </si>
  <si>
    <t>경기-공립12-2012-01호</t>
  </si>
  <si>
    <t xml:space="preserve">광주시 </t>
  </si>
  <si>
    <t xml:space="preserve">공립 </t>
  </si>
  <si>
    <t xml:space="preserve">경기도자박물관 </t>
    <phoneticPr fontId="3" type="noConversion"/>
  </si>
  <si>
    <t>경기도 광주시 곤지암읍 경충대로 727</t>
  </si>
  <si>
    <t>031-799-1500</t>
  </si>
  <si>
    <t>2001.08.11</t>
    <phoneticPr fontId="3" type="noConversion"/>
  </si>
  <si>
    <t>2003.02.28</t>
    <phoneticPr fontId="3" type="noConversion"/>
  </si>
  <si>
    <t>경기-공립12-2003-02호</t>
  </si>
  <si>
    <t>동두천시</t>
  </si>
  <si>
    <t>경기북부어린이박물관</t>
  </si>
  <si>
    <t>경기도 동두천시 평화로 2910번길 46</t>
  </si>
  <si>
    <t>031-868-9610</t>
  </si>
  <si>
    <t>2016.05.04</t>
    <phoneticPr fontId="3" type="noConversion"/>
  </si>
  <si>
    <t>2016.07.27</t>
    <phoneticPr fontId="3" type="noConversion"/>
  </si>
  <si>
    <t>경기-공립12-2016-06호</t>
  </si>
  <si>
    <t>구리시</t>
  </si>
  <si>
    <t>고구려대장간마을</t>
  </si>
  <si>
    <t>경기도 구리시 우미내길 41</t>
  </si>
  <si>
    <t>031-550-2363</t>
  </si>
  <si>
    <t>2008.04.25</t>
    <phoneticPr fontId="3" type="noConversion"/>
  </si>
  <si>
    <t>2009.04.14</t>
    <phoneticPr fontId="3" type="noConversion"/>
  </si>
  <si>
    <t>경기-공립21-2009-01호</t>
  </si>
  <si>
    <t>고양가와지볍씨박물관</t>
    <phoneticPr fontId="3" type="noConversion"/>
  </si>
  <si>
    <t>경기도 고양시 덕양구 고양대로 1695</t>
  </si>
  <si>
    <t>2001.11.20</t>
    <phoneticPr fontId="3" type="noConversion"/>
  </si>
  <si>
    <t>2019.04.29</t>
    <phoneticPr fontId="3" type="noConversion"/>
  </si>
  <si>
    <t>경기-공립12-2019-01호</t>
  </si>
  <si>
    <t>고양어린이박물관</t>
    <phoneticPr fontId="3" type="noConversion"/>
  </si>
  <si>
    <t>경기도 고양시 덕양구 화중로 26</t>
  </si>
  <si>
    <t>031-839-0300</t>
  </si>
  <si>
    <t>2016.06.07</t>
    <phoneticPr fontId="3" type="noConversion"/>
  </si>
  <si>
    <t>2016.11.30</t>
    <phoneticPr fontId="3" type="noConversion"/>
  </si>
  <si>
    <t>경기-공립12-2016-10호</t>
  </si>
  <si>
    <t>과천시</t>
  </si>
  <si>
    <t>과천시 추사박물관</t>
    <phoneticPr fontId="3" type="noConversion"/>
  </si>
  <si>
    <t>경기도 과천시 추사로 78</t>
  </si>
  <si>
    <t>02-2150-3650</t>
  </si>
  <si>
    <t>2013.06.03</t>
  </si>
  <si>
    <t>2013.10.01</t>
  </si>
  <si>
    <t>경기-공립12-2013-15호</t>
  </si>
  <si>
    <t>안양시</t>
  </si>
  <si>
    <t>김중업건축박물관</t>
  </si>
  <si>
    <t>경기도 안양시 만안구 예술공원로 103번길 4</t>
  </si>
  <si>
    <t>031-687-0909</t>
  </si>
  <si>
    <t>2014.03.28</t>
  </si>
  <si>
    <t>2014.11.25</t>
  </si>
  <si>
    <t>경기-공립12-2014-09호</t>
  </si>
  <si>
    <t>김포시</t>
    <phoneticPr fontId="3" type="noConversion"/>
  </si>
  <si>
    <t>김포시독립운동기념관</t>
    <phoneticPr fontId="3" type="noConversion"/>
  </si>
  <si>
    <t>경기도 김포시 양촌읍 양곡2로 30번길 46</t>
  </si>
  <si>
    <t>031-996-6271</t>
  </si>
  <si>
    <t>2013.02.21</t>
    <phoneticPr fontId="3" type="noConversion"/>
  </si>
  <si>
    <t>2021.06.02</t>
    <phoneticPr fontId="3" type="noConversion"/>
  </si>
  <si>
    <t>경기-공립21-2021-01호</t>
  </si>
  <si>
    <t>남양주시</t>
    <phoneticPr fontId="3" type="noConversion"/>
  </si>
  <si>
    <t>남양주시립박물관</t>
  </si>
  <si>
    <t>경기도 남양주시 와부읍 팔당로 121</t>
  </si>
  <si>
    <t>031-590-8600</t>
    <phoneticPr fontId="3" type="noConversion"/>
  </si>
  <si>
    <t>2010.04.27</t>
    <phoneticPr fontId="3" type="noConversion"/>
  </si>
  <si>
    <t>2009.05.10</t>
    <phoneticPr fontId="3" type="noConversion"/>
  </si>
  <si>
    <t>경기-공립12-2010-05호</t>
  </si>
  <si>
    <t>여주시</t>
  </si>
  <si>
    <t>명성황후기념관</t>
  </si>
  <si>
    <t>경기도 여주시 명성로 71</t>
  </si>
  <si>
    <t>031-881-9730</t>
  </si>
  <si>
    <t>2000.11.17</t>
  </si>
  <si>
    <t>2017.12.01</t>
    <phoneticPr fontId="3" type="noConversion"/>
  </si>
  <si>
    <t>경기-공립21-2017-07호</t>
  </si>
  <si>
    <t>양평군</t>
  </si>
  <si>
    <t>몽양기념관</t>
  </si>
  <si>
    <t>031-775-5600</t>
  </si>
  <si>
    <t>2011.11.27</t>
  </si>
  <si>
    <t>2012.10.08</t>
  </si>
  <si>
    <t>경기 공립21-2012-10호</t>
  </si>
  <si>
    <t>부천시</t>
    <phoneticPr fontId="3" type="noConversion"/>
  </si>
  <si>
    <t>부천시립박물관</t>
    <phoneticPr fontId="3" type="noConversion"/>
  </si>
  <si>
    <t>032-684-9057</t>
  </si>
  <si>
    <t>2020.12.10</t>
  </si>
  <si>
    <t>부천자연생태박물관</t>
    <phoneticPr fontId="3" type="noConversion"/>
  </si>
  <si>
    <t>경기도 부천시 길주로 660</t>
    <phoneticPr fontId="3" type="noConversion"/>
  </si>
  <si>
    <t>032-625-3503</t>
  </si>
  <si>
    <t>2000.09.22</t>
    <phoneticPr fontId="3" type="noConversion"/>
  </si>
  <si>
    <t>2004.09.06</t>
    <phoneticPr fontId="3" type="noConversion"/>
  </si>
  <si>
    <t>경기-공립12-2004-04호</t>
    <phoneticPr fontId="3" type="noConversion"/>
  </si>
  <si>
    <t>부천펄벅기념관</t>
    <phoneticPr fontId="3" type="noConversion"/>
  </si>
  <si>
    <t>032-668-7565</t>
  </si>
  <si>
    <t>2006.09.30</t>
    <phoneticPr fontId="3" type="noConversion"/>
  </si>
  <si>
    <t>2008.03.24</t>
    <phoneticPr fontId="3" type="noConversion"/>
  </si>
  <si>
    <t>경기-공립12-2008-04호</t>
  </si>
  <si>
    <t>부천활박물관</t>
    <phoneticPr fontId="3" type="noConversion"/>
  </si>
  <si>
    <t>경기도 부천시 소사로 482</t>
  </si>
  <si>
    <t>032-614-2678</t>
  </si>
  <si>
    <t>2004.12.14</t>
  </si>
  <si>
    <t>2007.05.31</t>
    <phoneticPr fontId="3" type="noConversion"/>
  </si>
  <si>
    <t>경기-공립12-2007-09호</t>
  </si>
  <si>
    <t>안산시</t>
    <phoneticPr fontId="3" type="noConversion"/>
  </si>
  <si>
    <t>성호박물관</t>
    <phoneticPr fontId="3" type="noConversion"/>
  </si>
  <si>
    <t>경기도 안산시 상록구 성호로 131</t>
  </si>
  <si>
    <t>031-481-2574</t>
  </si>
  <si>
    <t>2002.05.25</t>
    <phoneticPr fontId="3" type="noConversion"/>
  </si>
  <si>
    <t>2003.10.08</t>
    <phoneticPr fontId="3" type="noConversion"/>
  </si>
  <si>
    <t>경기-공립12-2003-06호</t>
  </si>
  <si>
    <t>경기도 양평군 양서면 양수로 93</t>
  </si>
  <si>
    <t>031-775-1835</t>
  </si>
  <si>
    <t>2009.01.03</t>
    <phoneticPr fontId="3" type="noConversion"/>
  </si>
  <si>
    <t>2010.07.16</t>
    <phoneticPr fontId="3" type="noConversion"/>
  </si>
  <si>
    <t>경기-공립21-2010-07호</t>
  </si>
  <si>
    <t>수원광교박물관</t>
  </si>
  <si>
    <t xml:space="preserve">경기도 수원시 영통구 광교로 182 </t>
  </si>
  <si>
    <t>031-228-4175</t>
  </si>
  <si>
    <t>2014.03.07</t>
    <phoneticPr fontId="3" type="noConversion"/>
  </si>
  <si>
    <t>2014.10.14</t>
    <phoneticPr fontId="3" type="noConversion"/>
  </si>
  <si>
    <t>경기-공립12-2014-08호</t>
  </si>
  <si>
    <t>수원박물관</t>
    <phoneticPr fontId="3" type="noConversion"/>
  </si>
  <si>
    <t xml:space="preserve">경기도 수원시 영통구 창룡대로 265 </t>
  </si>
  <si>
    <t>031-228-4150</t>
  </si>
  <si>
    <t>2008.10.01</t>
    <phoneticPr fontId="3" type="noConversion"/>
  </si>
  <si>
    <t>2008.12.16</t>
    <phoneticPr fontId="3" type="noConversion"/>
  </si>
  <si>
    <t>경기-공립11-2008-20호</t>
  </si>
  <si>
    <t>수원시</t>
  </si>
  <si>
    <t>수원화성박물관</t>
  </si>
  <si>
    <t>경기도 수원시 팔달구 창룡대로 21</t>
    <phoneticPr fontId="3" type="noConversion"/>
  </si>
  <si>
    <t>031-228-4242</t>
  </si>
  <si>
    <t>2009.04.27</t>
  </si>
  <si>
    <t>2009.05.19</t>
  </si>
  <si>
    <t>경기-공립12-2009-03호</t>
  </si>
  <si>
    <t>시흥시</t>
    <phoneticPr fontId="3" type="noConversion"/>
  </si>
  <si>
    <t>시흥오이도박물관</t>
    <phoneticPr fontId="3" type="noConversion"/>
  </si>
  <si>
    <t>경기도 시흥시 오이도로 332</t>
    <phoneticPr fontId="3" type="noConversion"/>
  </si>
  <si>
    <t>031-310-3456</t>
  </si>
  <si>
    <t>2019.07.30</t>
    <phoneticPr fontId="3" type="noConversion"/>
  </si>
  <si>
    <t>2019.06.25</t>
    <phoneticPr fontId="3" type="noConversion"/>
  </si>
  <si>
    <t>경기-공립12-2019-02호</t>
  </si>
  <si>
    <t>실학박물관</t>
  </si>
  <si>
    <t>경기도 남양주시 조안면 다산로 747번길 16</t>
  </si>
  <si>
    <t>031-579-6000</t>
  </si>
  <si>
    <t>2009.10.23</t>
    <phoneticPr fontId="3" type="noConversion"/>
  </si>
  <si>
    <t>경기-공립12-2009-06호</t>
  </si>
  <si>
    <t>안산산업역사박물관</t>
    <phoneticPr fontId="3" type="noConversion"/>
  </si>
  <si>
    <t>031-369-1694</t>
  </si>
  <si>
    <t>2022.09.30</t>
    <phoneticPr fontId="3" type="noConversion"/>
  </si>
  <si>
    <t>2022.05.12</t>
    <phoneticPr fontId="3" type="noConversion"/>
  </si>
  <si>
    <t>안산-공립12-2022-01호</t>
  </si>
  <si>
    <t>안산어촌민속박물관</t>
    <phoneticPr fontId="3" type="noConversion"/>
  </si>
  <si>
    <t>031-440-8310</t>
  </si>
  <si>
    <t>2006.03.10</t>
    <phoneticPr fontId="3" type="noConversion"/>
  </si>
  <si>
    <t>2007.02.16</t>
    <phoneticPr fontId="3" type="noConversion"/>
  </si>
  <si>
    <t>경기-공립12-2007-05호</t>
  </si>
  <si>
    <t>안산향토사박물관</t>
    <phoneticPr fontId="3" type="noConversion"/>
  </si>
  <si>
    <t>경기도 안산시 상록구 석호로 144</t>
  </si>
  <si>
    <t>2005.12.16</t>
  </si>
  <si>
    <t>2008.08.06</t>
  </si>
  <si>
    <t>경기-공립12-2008-15호</t>
  </si>
  <si>
    <t>안성시</t>
  </si>
  <si>
    <t>안성3·1운동기념관</t>
  </si>
  <si>
    <t>경기도 안성시 원곡면 만세로 868</t>
  </si>
  <si>
    <t>2001.11.17</t>
    <phoneticPr fontId="3" type="noConversion"/>
  </si>
  <si>
    <t>경기-공립12-2013-05호</t>
  </si>
  <si>
    <t>안성맞춤박물관</t>
  </si>
  <si>
    <t>경기도 안성시 대덕면 서동대로 4726-15</t>
  </si>
  <si>
    <t>031-676-4352</t>
  </si>
  <si>
    <t>2002.08.01</t>
    <phoneticPr fontId="3" type="noConversion"/>
  </si>
  <si>
    <t>경기-공립12-2003-03호</t>
  </si>
  <si>
    <t>안양박물관</t>
  </si>
  <si>
    <t>2007.09.22</t>
  </si>
  <si>
    <t>2006.04.21</t>
  </si>
  <si>
    <t>경기-공립12-2006-05호</t>
  </si>
  <si>
    <t>양주시</t>
  </si>
  <si>
    <t>양주시립회암사지박물관</t>
  </si>
  <si>
    <t>경기도 양주시 회암사길 11</t>
  </si>
  <si>
    <t>031-8082-4172</t>
  </si>
  <si>
    <t>2012.10.19</t>
    <phoneticPr fontId="3" type="noConversion"/>
  </si>
  <si>
    <t>2012.03.15</t>
    <phoneticPr fontId="3" type="noConversion"/>
  </si>
  <si>
    <t>경기-공립12-2012-03호</t>
  </si>
  <si>
    <t>양평곤충박물관</t>
  </si>
  <si>
    <t>경기도 양평군 옥천면 경강로 1496</t>
  </si>
  <si>
    <t>031-775-8022</t>
  </si>
  <si>
    <t>2011.11.18</t>
    <phoneticPr fontId="3" type="noConversion"/>
  </si>
  <si>
    <t>2011.07.28</t>
    <phoneticPr fontId="3" type="noConversion"/>
  </si>
  <si>
    <t>경기-공립12-2011-06호</t>
  </si>
  <si>
    <t>양평친환경농업박물관</t>
  </si>
  <si>
    <t>경기도 양평군 용문면 용문산로 670</t>
  </si>
  <si>
    <t>031-772-3370</t>
  </si>
  <si>
    <t>2007.10.26</t>
    <phoneticPr fontId="3" type="noConversion"/>
  </si>
  <si>
    <t>2008.12.30</t>
    <phoneticPr fontId="3" type="noConversion"/>
  </si>
  <si>
    <t>경기-공립12-2008-21호</t>
  </si>
  <si>
    <t>여주박물관</t>
    <phoneticPr fontId="3" type="noConversion"/>
  </si>
  <si>
    <t>경기도 여주시 신륵사길 6-12</t>
  </si>
  <si>
    <t>경기-공립12-2000-02호</t>
  </si>
  <si>
    <t>여주시립폰박물관</t>
    <phoneticPr fontId="3" type="noConversion"/>
  </si>
  <si>
    <t>경기도 여주시 강변유원지길 105 폰박물관</t>
  </si>
  <si>
    <t>2016.08.25</t>
  </si>
  <si>
    <t>경기-공립12-2016-08호</t>
  </si>
  <si>
    <t>용인시박물관</t>
    <phoneticPr fontId="3" type="noConversion"/>
  </si>
  <si>
    <t>2009.11.13</t>
    <phoneticPr fontId="3" type="noConversion"/>
  </si>
  <si>
    <t>2009.12.30</t>
    <phoneticPr fontId="3" type="noConversion"/>
  </si>
  <si>
    <t>경기-공립12-2009-09호</t>
  </si>
  <si>
    <t>오산시</t>
  </si>
  <si>
    <t>유엔군 초전기념관</t>
    <phoneticPr fontId="3" type="noConversion"/>
  </si>
  <si>
    <t>경기도 오산시 경기대로 742</t>
  </si>
  <si>
    <t>031-377-1625</t>
  </si>
  <si>
    <t>2013.08.07</t>
    <phoneticPr fontId="3" type="noConversion"/>
  </si>
  <si>
    <t>경기-공립12-2013-11호</t>
  </si>
  <si>
    <t>의왕시</t>
  </si>
  <si>
    <t>의왕향토사료관</t>
    <phoneticPr fontId="3" type="noConversion"/>
  </si>
  <si>
    <t>경기도 의왕시 골우물길 49</t>
  </si>
  <si>
    <t>031-345-3669</t>
  </si>
  <si>
    <t>2010.02.05</t>
    <phoneticPr fontId="3" type="noConversion"/>
  </si>
  <si>
    <t>경기-공립21-2010-02호</t>
  </si>
  <si>
    <t>이천시</t>
    <phoneticPr fontId="3" type="noConversion"/>
  </si>
  <si>
    <t>이천시립박물관</t>
  </si>
  <si>
    <t>경기도 이천시 경충대로 2697번길 172</t>
  </si>
  <si>
    <t>031-633-9734</t>
  </si>
  <si>
    <t>2002.05.24</t>
    <phoneticPr fontId="3" type="noConversion"/>
  </si>
  <si>
    <t>경기-공립21-2003-01호</t>
  </si>
  <si>
    <t>자유수호평화박물관</t>
  </si>
  <si>
    <t>031-860-3330</t>
  </si>
  <si>
    <t>2002.05.20</t>
    <phoneticPr fontId="3" type="noConversion"/>
  </si>
  <si>
    <t>2004.10.12</t>
    <phoneticPr fontId="3" type="noConversion"/>
  </si>
  <si>
    <t>경기-공립12-2004-05호</t>
  </si>
  <si>
    <t>연천군</t>
    <phoneticPr fontId="3" type="noConversion"/>
  </si>
  <si>
    <t>전곡선사박물관</t>
    <phoneticPr fontId="3" type="noConversion"/>
  </si>
  <si>
    <t>031-830-5600</t>
  </si>
  <si>
    <t>2011.04.25</t>
    <phoneticPr fontId="3" type="noConversion"/>
  </si>
  <si>
    <t>2011.04.14</t>
    <phoneticPr fontId="3" type="noConversion"/>
  </si>
  <si>
    <t>경기-공립12-2011-05호</t>
  </si>
  <si>
    <t>화성시</t>
    <phoneticPr fontId="3" type="noConversion"/>
  </si>
  <si>
    <t>제암리3.1운동순국기념관</t>
    <phoneticPr fontId="3" type="noConversion"/>
  </si>
  <si>
    <t>경기도 화성시 향남읍 제암길 50</t>
  </si>
  <si>
    <t>031-366-1604</t>
  </si>
  <si>
    <t>2001.03.01</t>
    <phoneticPr fontId="3" type="noConversion"/>
  </si>
  <si>
    <t>최용신기념관</t>
    <phoneticPr fontId="3" type="noConversion"/>
  </si>
  <si>
    <t>경기도 안산시 상록구 샘골서길 64</t>
  </si>
  <si>
    <t>031-481-3040</t>
  </si>
  <si>
    <t>2007.11.20</t>
  </si>
  <si>
    <t>2008.04.08</t>
  </si>
  <si>
    <t>경기-공립12-2008-08호</t>
  </si>
  <si>
    <t>성남시</t>
    <phoneticPr fontId="3" type="noConversion"/>
  </si>
  <si>
    <t>판교박물관</t>
    <phoneticPr fontId="3" type="noConversion"/>
  </si>
  <si>
    <t xml:space="preserve">경기도 성남시 분당구 판교로 191 </t>
  </si>
  <si>
    <t>031-729-1791</t>
  </si>
  <si>
    <t>2013.04.02</t>
    <phoneticPr fontId="3" type="noConversion"/>
  </si>
  <si>
    <t>2013.02.04</t>
    <phoneticPr fontId="3" type="noConversion"/>
  </si>
  <si>
    <t>경기-공립12-2013-01호</t>
  </si>
  <si>
    <t>포천시</t>
    <phoneticPr fontId="3" type="noConversion"/>
  </si>
  <si>
    <t>포천 역사문화관</t>
    <phoneticPr fontId="3" type="noConversion"/>
  </si>
  <si>
    <t>2015.07.16</t>
    <phoneticPr fontId="3" type="noConversion"/>
  </si>
  <si>
    <t>2008.03.12</t>
    <phoneticPr fontId="3" type="noConversion"/>
  </si>
  <si>
    <t>경기-공립21-2017-03호</t>
  </si>
  <si>
    <t>하남시</t>
    <phoneticPr fontId="3" type="noConversion"/>
  </si>
  <si>
    <t>하남역사박물관</t>
    <phoneticPr fontId="3" type="noConversion"/>
  </si>
  <si>
    <t>경기도 하남시 덕풍동로 30</t>
  </si>
  <si>
    <t>031-790-7990</t>
  </si>
  <si>
    <t>2004.06.04</t>
  </si>
  <si>
    <t>2004.04.30</t>
    <phoneticPr fontId="3" type="noConversion"/>
  </si>
  <si>
    <t>경기-공립12-2004-01호</t>
  </si>
  <si>
    <t>한국만화박물관</t>
    <phoneticPr fontId="3" type="noConversion"/>
  </si>
  <si>
    <t>032-310-3090</t>
  </si>
  <si>
    <t>2001.10.12</t>
    <phoneticPr fontId="3" type="noConversion"/>
  </si>
  <si>
    <t>한탄강 세계지질공원센터</t>
    <phoneticPr fontId="3" type="noConversion"/>
  </si>
  <si>
    <t>경기도 포천시 영북면 비둘기낭길 55</t>
    <phoneticPr fontId="3" type="noConversion"/>
  </si>
  <si>
    <t>031-538-3030</t>
  </si>
  <si>
    <t>2019.04.18</t>
    <phoneticPr fontId="3" type="noConversion"/>
  </si>
  <si>
    <t>경기-공립12-2020-02호</t>
  </si>
  <si>
    <t>화성시</t>
  </si>
  <si>
    <t>화성시 역사박물관</t>
    <phoneticPr fontId="3" type="noConversion"/>
  </si>
  <si>
    <t>경기도 화성시 향남읍 행정동로 96</t>
  </si>
  <si>
    <t>2011.05.03</t>
    <phoneticPr fontId="3" type="noConversion"/>
  </si>
  <si>
    <t>2011.03.13</t>
    <phoneticPr fontId="3" type="noConversion"/>
  </si>
  <si>
    <t>경기-공립12-2011-03호</t>
  </si>
  <si>
    <t>양평군</t>
    <phoneticPr fontId="3" type="noConversion"/>
  </si>
  <si>
    <t>황순원문학촌 소나기마을</t>
    <phoneticPr fontId="3" type="noConversion"/>
  </si>
  <si>
    <t>경기도 양평군 서종면 소나기마을길 24</t>
  </si>
  <si>
    <t>031-773-2299</t>
  </si>
  <si>
    <t>2009.06.13</t>
  </si>
  <si>
    <t>2013.06.13</t>
  </si>
  <si>
    <t>경기-공립12-2013-06호</t>
  </si>
  <si>
    <t>과천사료박물관</t>
    <phoneticPr fontId="3" type="noConversion"/>
  </si>
  <si>
    <t>경기도 관천시 문원로 40-1</t>
    <phoneticPr fontId="3" type="noConversion"/>
  </si>
  <si>
    <t>경기 공립 총계</t>
    <phoneticPr fontId="3" type="noConversion"/>
  </si>
  <si>
    <t>고양로봇박물관</t>
    <phoneticPr fontId="3" type="noConversion"/>
  </si>
  <si>
    <t>031-963-8511</t>
  </si>
  <si>
    <t>2020.08.01</t>
    <phoneticPr fontId="3" type="noConversion"/>
  </si>
  <si>
    <t>2020.07.13</t>
    <phoneticPr fontId="3" type="noConversion"/>
  </si>
  <si>
    <t>경기-사립21-2020-05호</t>
  </si>
  <si>
    <t>김포다도박물관</t>
    <phoneticPr fontId="3" type="noConversion"/>
  </si>
  <si>
    <t>031-998-1000</t>
  </si>
  <si>
    <t>2001.05.20</t>
  </si>
  <si>
    <t>2007.03.26</t>
    <phoneticPr fontId="3" type="noConversion"/>
  </si>
  <si>
    <t>경기-사립12-2007-07호</t>
  </si>
  <si>
    <t>대한불교조계종봉녕사 세주묘엄박물관</t>
    <phoneticPr fontId="3" type="noConversion"/>
  </si>
  <si>
    <t>경기도 수원시 팔달구 창룡대로 236-54</t>
  </si>
  <si>
    <t>031-256-4127</t>
  </si>
  <si>
    <t>2012.12.19</t>
    <phoneticPr fontId="3" type="noConversion"/>
  </si>
  <si>
    <t>2013.04.02</t>
  </si>
  <si>
    <t>경기-사립12-2013-02호</t>
  </si>
  <si>
    <t>남양주시</t>
  </si>
  <si>
    <t>덕소자연사박물관</t>
  </si>
  <si>
    <t>경기도 남양주시 와부읍 석실로 46-11</t>
  </si>
  <si>
    <t>031-521-7166</t>
  </si>
  <si>
    <t>2013.09.01</t>
    <phoneticPr fontId="3" type="noConversion"/>
  </si>
  <si>
    <t>2013.08.23</t>
    <phoneticPr fontId="3" type="noConversion"/>
  </si>
  <si>
    <t>경기-사립12-2013-12호</t>
    <phoneticPr fontId="3" type="noConversion"/>
  </si>
  <si>
    <t>덕포진교육박물관</t>
  </si>
  <si>
    <t>경기도 김포시 대곶면 덕포진로 103번길 90</t>
  </si>
  <si>
    <t>031-989-8580</t>
  </si>
  <si>
    <t>1996.06.08</t>
  </si>
  <si>
    <t>1996.06.07</t>
    <phoneticPr fontId="3" type="noConversion"/>
  </si>
  <si>
    <t>경기-사립12-1996-01호</t>
  </si>
  <si>
    <t>경기도 안양시 만안구 병목안로 306</t>
  </si>
  <si>
    <t>031-464-7734</t>
  </si>
  <si>
    <t>2008.08.22</t>
  </si>
  <si>
    <t>2008.10.20</t>
  </si>
  <si>
    <t>경기-사립12-2008-18호</t>
  </si>
  <si>
    <t>두루뫼사료관</t>
  </si>
  <si>
    <t>경기도 파주시 법원읍 초리골길 278</t>
  </si>
  <si>
    <t>02-958-6101</t>
  </si>
  <si>
    <t>1998.11.07</t>
    <phoneticPr fontId="3" type="noConversion"/>
  </si>
  <si>
    <t>2000.08.29</t>
    <phoneticPr fontId="3" type="noConversion"/>
  </si>
  <si>
    <t>경기-사립21-2000-01호</t>
  </si>
  <si>
    <t>디자인코리아뮤지엄</t>
    <phoneticPr fontId="3" type="noConversion"/>
  </si>
  <si>
    <t>경기도 성남시 분당구 양현로322 코리아디자인센터 지하1층</t>
    <phoneticPr fontId="3" type="noConversion"/>
  </si>
  <si>
    <t>031-788-7840</t>
  </si>
  <si>
    <t>2020.02.21</t>
    <phoneticPr fontId="3" type="noConversion"/>
  </si>
  <si>
    <t>2020.08.05</t>
    <phoneticPr fontId="3" type="noConversion"/>
  </si>
  <si>
    <t>경기-사립12-2020-06호</t>
  </si>
  <si>
    <t>광주시</t>
  </si>
  <si>
    <t>만해기념관</t>
  </si>
  <si>
    <t>031-744-3100</t>
  </si>
  <si>
    <t>1981.10.30</t>
    <phoneticPr fontId="3" type="noConversion"/>
  </si>
  <si>
    <t>2002.03.12</t>
    <phoneticPr fontId="3" type="noConversion"/>
  </si>
  <si>
    <t>경기-사립12-2002-01호</t>
  </si>
  <si>
    <t>말박물관</t>
    <phoneticPr fontId="3" type="noConversion"/>
  </si>
  <si>
    <t>02-509-1275</t>
  </si>
  <si>
    <t>1988.09.13</t>
    <phoneticPr fontId="3" type="noConversion"/>
  </si>
  <si>
    <t>경기-사립12-1992-02호</t>
  </si>
  <si>
    <t>목아박물관</t>
    <phoneticPr fontId="3" type="noConversion"/>
  </si>
  <si>
    <t>경기도 여주시 강천면 이문안길 21</t>
    <phoneticPr fontId="3" type="noConversion"/>
  </si>
  <si>
    <t>031-885-9952</t>
  </si>
  <si>
    <t>경기-사립12-1992-03호</t>
  </si>
  <si>
    <t>미호박물관</t>
  </si>
  <si>
    <t>경기도 남양주시 고산로 126번길 15-2</t>
  </si>
  <si>
    <t>2014.07.15</t>
    <phoneticPr fontId="3" type="noConversion"/>
  </si>
  <si>
    <t>2015.02.04</t>
    <phoneticPr fontId="3" type="noConversion"/>
  </si>
  <si>
    <t>경기-사립12-2015-03호</t>
  </si>
  <si>
    <t>배다골민속박물관</t>
    <phoneticPr fontId="3" type="noConversion"/>
  </si>
  <si>
    <t>경기도 고양시 덕양구 배다골길 131 배다골테마파크</t>
    <phoneticPr fontId="3" type="noConversion"/>
  </si>
  <si>
    <t>031-970-6330</t>
  </si>
  <si>
    <t>2011.05.10</t>
    <phoneticPr fontId="3" type="noConversion"/>
  </si>
  <si>
    <t>2011.03.16</t>
    <phoneticPr fontId="3" type="noConversion"/>
  </si>
  <si>
    <t>벽봉한국장신구박물관</t>
  </si>
  <si>
    <t>031-949-0848</t>
  </si>
  <si>
    <t>2017.04.19</t>
  </si>
  <si>
    <t>경기-사립12-2014-07호</t>
  </si>
  <si>
    <t>부천로보파크 전시관</t>
    <phoneticPr fontId="3" type="noConversion"/>
  </si>
  <si>
    <t>경기도 부천시 평천로 655, 401동 1~3층</t>
  </si>
  <si>
    <t>032-716-6442</t>
  </si>
  <si>
    <t>2005.12.28</t>
  </si>
  <si>
    <t>2006.04.21</t>
    <phoneticPr fontId="3" type="noConversion"/>
  </si>
  <si>
    <t>경기-사립21-2006-06호</t>
  </si>
  <si>
    <t>광주시</t>
    <phoneticPr fontId="3" type="noConversion"/>
  </si>
  <si>
    <t>사람박물관얼굴</t>
  </si>
  <si>
    <t>031-765-3522</t>
  </si>
  <si>
    <t>2004.07.30</t>
  </si>
  <si>
    <t>경기-사립12-2004-02호</t>
  </si>
  <si>
    <t>삶의이야기가있는집</t>
  </si>
  <si>
    <t>경기도 용인시 처인구 내동로 50-13</t>
  </si>
  <si>
    <t>031-334-4115</t>
  </si>
  <si>
    <t>2007.06.06</t>
  </si>
  <si>
    <t>2008.02.05</t>
    <phoneticPr fontId="3" type="noConversion"/>
  </si>
  <si>
    <t>경기-사립21-2008-02호</t>
  </si>
  <si>
    <t>삼성화재 모빌리티 뮤지엄</t>
    <phoneticPr fontId="3" type="noConversion"/>
  </si>
  <si>
    <t>경기도 용인시 처인구 포곡읍 에버랜드로 376번길 171</t>
    <phoneticPr fontId="3" type="noConversion"/>
  </si>
  <si>
    <t>031-320-9900</t>
  </si>
  <si>
    <t>1998.05.01</t>
    <phoneticPr fontId="3" type="noConversion"/>
  </si>
  <si>
    <t>2008.06.20</t>
    <phoneticPr fontId="3" type="noConversion"/>
  </si>
  <si>
    <t>세계민속악기박물관</t>
    <phoneticPr fontId="3" type="noConversion"/>
  </si>
  <si>
    <t>경기도 파주시 탄현면 헤이리마을길 63-26</t>
  </si>
  <si>
    <t>031-946-9838</t>
  </si>
  <si>
    <t>2003.09.27</t>
  </si>
  <si>
    <t>2012.08.14</t>
  </si>
  <si>
    <t>경기-사립12-2012-08호</t>
  </si>
  <si>
    <t>세계인형박물관</t>
  </si>
  <si>
    <t>경기도 파주시 탄현면 헤이리마을길 76-100, 1층</t>
  </si>
  <si>
    <t>031-947-2575</t>
  </si>
  <si>
    <t>2017.01.16</t>
  </si>
  <si>
    <t>경기-사립12-2017-01호</t>
  </si>
  <si>
    <t>아프리카예술박물관</t>
    <phoneticPr fontId="3" type="noConversion"/>
  </si>
  <si>
    <t>031-543-3600</t>
  </si>
  <si>
    <t>2006.06.27</t>
    <phoneticPr fontId="3" type="noConversion"/>
  </si>
  <si>
    <t>경기-사립12-2008-03호</t>
  </si>
  <si>
    <t>아해한국전통문화어린이박물관</t>
    <phoneticPr fontId="3" type="noConversion"/>
  </si>
  <si>
    <t>경기도 과천시 추사로 133</t>
  </si>
  <si>
    <t>02-3418-5501</t>
  </si>
  <si>
    <t>2011.02.07</t>
  </si>
  <si>
    <t>2011.02.07</t>
    <phoneticPr fontId="3" type="noConversion"/>
  </si>
  <si>
    <t>경기-사립12-2011-02호</t>
  </si>
  <si>
    <t>양평아프리카문화예술박물관</t>
  </si>
  <si>
    <t>경기도 양평군 용문면 금곡길 40</t>
  </si>
  <si>
    <t>031-772-5722</t>
  </si>
  <si>
    <t>2016.03.07</t>
  </si>
  <si>
    <t>2016.06.15</t>
    <phoneticPr fontId="3" type="noConversion"/>
  </si>
  <si>
    <t>경기-사립21-2016-03호</t>
  </si>
  <si>
    <t>여성생활사박물관</t>
    <phoneticPr fontId="3" type="noConversion"/>
  </si>
  <si>
    <t>031-882-8100</t>
  </si>
  <si>
    <t>2001.06.24</t>
  </si>
  <si>
    <t>2001.12.28</t>
  </si>
  <si>
    <t>경기-사립12-2001-04호</t>
  </si>
  <si>
    <t>여주곤충박물관</t>
    <phoneticPr fontId="3" type="noConversion"/>
  </si>
  <si>
    <t>경기도 여주시 명성로 114-146</t>
  </si>
  <si>
    <t>031-885-1400</t>
  </si>
  <si>
    <t>2012.04.07</t>
  </si>
  <si>
    <t>2017.11.09</t>
  </si>
  <si>
    <t>경기-사립12-2017-04호</t>
  </si>
  <si>
    <t>영집궁시박물관</t>
    <phoneticPr fontId="3" type="noConversion"/>
  </si>
  <si>
    <t>경기도 파주시 국원말길 168</t>
  </si>
  <si>
    <t>031-944-6800</t>
  </si>
  <si>
    <t>2000.12.30</t>
  </si>
  <si>
    <t>경기-사립21-2000-05호</t>
  </si>
  <si>
    <t>예아리박물관</t>
    <phoneticPr fontId="3" type="noConversion"/>
  </si>
  <si>
    <t>031-323-7277</t>
  </si>
  <si>
    <t>2013.04.24</t>
    <phoneticPr fontId="3" type="noConversion"/>
  </si>
  <si>
    <t>2013.06.05</t>
  </si>
  <si>
    <t>경기-사립12-2013-04호</t>
  </si>
  <si>
    <t>경기도 여주시 산북면 금품2로 132</t>
  </si>
  <si>
    <t>031-881-4170</t>
  </si>
  <si>
    <t>2009.08.11</t>
    <phoneticPr fontId="3" type="noConversion"/>
  </si>
  <si>
    <t>경기-사립12-2009-05호</t>
  </si>
  <si>
    <t>왈츠와 닥터만 커피박물관</t>
    <phoneticPr fontId="3" type="noConversion"/>
  </si>
  <si>
    <t>경기도 남양주 북한강로 856-37</t>
    <phoneticPr fontId="3" type="noConversion"/>
  </si>
  <si>
    <t>031-576-0020</t>
  </si>
  <si>
    <t>2007.07.01</t>
    <phoneticPr fontId="3" type="noConversion"/>
  </si>
  <si>
    <t>2007.06.27</t>
    <phoneticPr fontId="3" type="noConversion"/>
  </si>
  <si>
    <t>경기-사립12-2007-10호</t>
  </si>
  <si>
    <t>김포시</t>
  </si>
  <si>
    <t>외할머니의 부엌</t>
    <phoneticPr fontId="3" type="noConversion"/>
  </si>
  <si>
    <t>경기도 김포시 대곶면 덕포진로 103번길95-7</t>
  </si>
  <si>
    <t>031-984-1993</t>
  </si>
  <si>
    <t>2016.08.16</t>
    <phoneticPr fontId="3" type="noConversion"/>
  </si>
  <si>
    <t>경기 사립21-2016-07호</t>
  </si>
  <si>
    <t>용주사효행박물관(휴관)</t>
    <phoneticPr fontId="3" type="noConversion"/>
  </si>
  <si>
    <t>경기도 화성시 용주로 136</t>
  </si>
  <si>
    <t>031-234-0040</t>
  </si>
  <si>
    <t>2005.01.28</t>
    <phoneticPr fontId="3" type="noConversion"/>
  </si>
  <si>
    <t>경기-사립12-2007-04호</t>
  </si>
  <si>
    <t>우석헌자연사박물관</t>
  </si>
  <si>
    <t>경기도 남양주시 진접읍 금강로 1095</t>
  </si>
  <si>
    <t>031-572-9555</t>
  </si>
  <si>
    <t>2003.12.27</t>
    <phoneticPr fontId="3" type="noConversion"/>
  </si>
  <si>
    <t>2004.08.18</t>
    <phoneticPr fontId="3" type="noConversion"/>
  </si>
  <si>
    <t>고양시</t>
  </si>
  <si>
    <t>유진민속박물관</t>
  </si>
  <si>
    <t>경기도 고양시 덕양구 고양대로 1670번길 78-11</t>
  </si>
  <si>
    <t>031-966-5262</t>
  </si>
  <si>
    <t>2009.11.30</t>
    <phoneticPr fontId="3" type="noConversion"/>
  </si>
  <si>
    <t>2012.03.14</t>
    <phoneticPr fontId="3" type="noConversion"/>
  </si>
  <si>
    <t>경기-사립12-2012-02호</t>
  </si>
  <si>
    <t>유니스의정원 보타닉하우스</t>
    <phoneticPr fontId="3" type="noConversion"/>
  </si>
  <si>
    <t>경기도 안산시 상록구 반월천북길 139-18</t>
    <phoneticPr fontId="3" type="noConversion"/>
  </si>
  <si>
    <t>2014.06.25</t>
    <phoneticPr fontId="3" type="noConversion"/>
  </si>
  <si>
    <t>2017.05.17</t>
  </si>
  <si>
    <t>경기-사립15-2017-02호</t>
  </si>
  <si>
    <t>일본군'위안부'역사관</t>
    <phoneticPr fontId="3" type="noConversion"/>
  </si>
  <si>
    <t>경기도 광주시 퇴촌면 가새골길 85</t>
  </si>
  <si>
    <t>031-768-0065</t>
    <phoneticPr fontId="3" type="noConversion"/>
  </si>
  <si>
    <t>1998.08.14</t>
    <phoneticPr fontId="3" type="noConversion"/>
  </si>
  <si>
    <t>경기-사립12-2003-04호</t>
  </si>
  <si>
    <t>잔아박물관</t>
    <phoneticPr fontId="3" type="noConversion"/>
  </si>
  <si>
    <t>031-771-8577</t>
  </si>
  <si>
    <t>2010.06.01</t>
    <phoneticPr fontId="3" type="noConversion"/>
  </si>
  <si>
    <t>경기-사립12-2010-06호</t>
  </si>
  <si>
    <t>조명박물관</t>
  </si>
  <si>
    <t>경기도 양주시 광적면 광적로 235-48</t>
  </si>
  <si>
    <t>070-7780-8911</t>
  </si>
  <si>
    <t>2004.05.15</t>
  </si>
  <si>
    <t>2005.09.15</t>
  </si>
  <si>
    <t>경기-사립12-2005-05호</t>
  </si>
  <si>
    <t>조병화문학관</t>
  </si>
  <si>
    <t>경기도 안성시 양성면 난실길 14-1</t>
  </si>
  <si>
    <t>031-674-0307</t>
  </si>
  <si>
    <t>2014.09.11</t>
  </si>
  <si>
    <t>경기-사립12-2014-06호</t>
  </si>
  <si>
    <t>연천군</t>
  </si>
  <si>
    <t>종자와 시인박물관</t>
    <phoneticPr fontId="3" type="noConversion"/>
  </si>
  <si>
    <t>경기도 연천군 연천읍 현문로 433-27</t>
  </si>
  <si>
    <t>031-834-9493</t>
  </si>
  <si>
    <t>경기-사립12-2019-04호</t>
  </si>
  <si>
    <t>(재)중남미문화원병설박물관</t>
  </si>
  <si>
    <t>경기도 고양시 덕양구 대양로 285번길 33-15</t>
    <phoneticPr fontId="3" type="noConversion"/>
  </si>
  <si>
    <t>1994.10.07</t>
  </si>
  <si>
    <t>1994.11.01</t>
    <phoneticPr fontId="3" type="noConversion"/>
  </si>
  <si>
    <t>경기-사립12-1994-01호</t>
  </si>
  <si>
    <t>경기도 고양시 일산동구 호수로 358-8</t>
  </si>
  <si>
    <t>2004.05.27</t>
    <phoneticPr fontId="3" type="noConversion"/>
  </si>
  <si>
    <t>2006.01.31</t>
    <phoneticPr fontId="3" type="noConversion"/>
  </si>
  <si>
    <t>경기-사립12-2006-03호</t>
  </si>
  <si>
    <t>창조자연사박물관</t>
    <phoneticPr fontId="3" type="noConversion"/>
  </si>
  <si>
    <t>경기도 시흥시 두문로 71번길 4</t>
  </si>
  <si>
    <t>031-435-1009</t>
  </si>
  <si>
    <t>2005.03.28</t>
  </si>
  <si>
    <t>2006.01.06</t>
  </si>
  <si>
    <t>경기-사립12-2006-01호</t>
  </si>
  <si>
    <t>의왕시</t>
    <phoneticPr fontId="3" type="noConversion"/>
  </si>
  <si>
    <t>철도박물관</t>
    <phoneticPr fontId="3" type="noConversion"/>
  </si>
  <si>
    <t>경기도 의왕시 철도박물관로 142</t>
  </si>
  <si>
    <t>031-461-3610</t>
  </si>
  <si>
    <t>1988.01.26</t>
    <phoneticPr fontId="3" type="noConversion"/>
  </si>
  <si>
    <t>2010.02.01</t>
    <phoneticPr fontId="3" type="noConversion"/>
  </si>
  <si>
    <t>경기-사립12-2010-01호</t>
  </si>
  <si>
    <t>광명시</t>
  </si>
  <si>
    <t>충현박물관</t>
  </si>
  <si>
    <t>경기도 광명시 오리로347번길 5-6</t>
  </si>
  <si>
    <t>02-898-0505</t>
  </si>
  <si>
    <t>2003.10.24</t>
    <phoneticPr fontId="3" type="noConversion"/>
  </si>
  <si>
    <t>2007.10.10</t>
    <phoneticPr fontId="3" type="noConversion"/>
  </si>
  <si>
    <t>경기-사립12-2007-11호</t>
  </si>
  <si>
    <t>타임앤블레이드박물관</t>
  </si>
  <si>
    <t>2009.12.18</t>
  </si>
  <si>
    <t>경기-사립12-2009-07호</t>
  </si>
  <si>
    <t>파주나비나라박물관</t>
  </si>
  <si>
    <t>경기도 파주시 광인사길 161</t>
  </si>
  <si>
    <t>031-955-3727</t>
  </si>
  <si>
    <t>2008.04.15</t>
    <phoneticPr fontId="3" type="noConversion"/>
  </si>
  <si>
    <t>2011.10.17</t>
    <phoneticPr fontId="3" type="noConversion"/>
  </si>
  <si>
    <t>경기도 광주시 오포읍 문형산길 76</t>
  </si>
  <si>
    <t>031-717-4538</t>
  </si>
  <si>
    <t>2006.06.06</t>
    <phoneticPr fontId="3" type="noConversion"/>
  </si>
  <si>
    <t>2008.04.08</t>
    <phoneticPr fontId="3" type="noConversion"/>
  </si>
  <si>
    <t>경기-사립12-2008-07호</t>
  </si>
  <si>
    <t>프라움악기박물관</t>
  </si>
  <si>
    <t>경기도 남양주시 와부읍 경강로 756</t>
    <phoneticPr fontId="3" type="noConversion"/>
  </si>
  <si>
    <t>031-521-6043</t>
  </si>
  <si>
    <t>2011.09.29</t>
    <phoneticPr fontId="3" type="noConversion"/>
  </si>
  <si>
    <t>경기-사립12-2011-08호</t>
  </si>
  <si>
    <t>한과문화박물관</t>
    <phoneticPr fontId="3" type="noConversion"/>
  </si>
  <si>
    <t>031-533-8121</t>
  </si>
  <si>
    <t>2008.04.03</t>
    <phoneticPr fontId="3" type="noConversion"/>
  </si>
  <si>
    <t>경기도 파주시 탄현면 헤이리마을길 59-85</t>
  </si>
  <si>
    <t>031-957-1125</t>
  </si>
  <si>
    <t>2012.04.23</t>
    <phoneticPr fontId="3" type="noConversion"/>
  </si>
  <si>
    <t>경기-사립12-2012-04호</t>
  </si>
  <si>
    <t>이천시</t>
  </si>
  <si>
    <t>한국기독교역사박물관</t>
  </si>
  <si>
    <t>경기도 이천시 대월면 대평로 214번길 10-13</t>
  </si>
  <si>
    <t>031-632-1391</t>
  </si>
  <si>
    <t>2001.11.30</t>
    <phoneticPr fontId="3" type="noConversion"/>
  </si>
  <si>
    <t>2008.10.06</t>
    <phoneticPr fontId="3" type="noConversion"/>
  </si>
  <si>
    <t>경기-사립21-2008-17호</t>
  </si>
  <si>
    <t>(재)한국등잔박물관</t>
  </si>
  <si>
    <t>031-334-0797</t>
  </si>
  <si>
    <t>1997.09.28</t>
    <phoneticPr fontId="3" type="noConversion"/>
  </si>
  <si>
    <t>한국민속촌 박물관</t>
    <phoneticPr fontId="3" type="noConversion"/>
  </si>
  <si>
    <t>경기도 용인시 기흥구 민속촌로 90</t>
  </si>
  <si>
    <t>031-288-0000</t>
  </si>
  <si>
    <t>1996.12.16</t>
    <phoneticPr fontId="3" type="noConversion"/>
  </si>
  <si>
    <t>1998.10.19</t>
    <phoneticPr fontId="3" type="noConversion"/>
  </si>
  <si>
    <t>경기</t>
    <phoneticPr fontId="91" type="noConversion"/>
  </si>
  <si>
    <t>안성시</t>
    <phoneticPr fontId="91" type="noConversion"/>
  </si>
  <si>
    <t>사립</t>
    <phoneticPr fontId="91" type="noConversion"/>
  </si>
  <si>
    <t>1종</t>
    <phoneticPr fontId="91" type="noConversion"/>
  </si>
  <si>
    <t>한국조리박물관</t>
    <phoneticPr fontId="91" type="noConversion"/>
  </si>
  <si>
    <t>경기도 안성시 일죽면 주래본죽로 158-60</t>
  </si>
  <si>
    <t>031-673-9966</t>
  </si>
  <si>
    <t>2020.07.21</t>
  </si>
  <si>
    <t>경기-사립12-2020-07호</t>
  </si>
  <si>
    <t>한국카메라박물관</t>
  </si>
  <si>
    <t>경기도 과천시 대공원광장로 8</t>
  </si>
  <si>
    <t>02-502-4123</t>
  </si>
  <si>
    <t>2000.10.06</t>
  </si>
  <si>
    <t>2002.12.26(문광부 제257호 등록)
2007.06.29(경기도 제07-박-12호 이전 등록)</t>
    <phoneticPr fontId="3" type="noConversion"/>
  </si>
  <si>
    <t>경기-사립12-2009-02호</t>
  </si>
  <si>
    <t>한길책박물관</t>
  </si>
  <si>
    <t>경기도 파주시 헤이리마을길 59-6</t>
    <phoneticPr fontId="3" type="noConversion"/>
  </si>
  <si>
    <t>031-949-9786</t>
  </si>
  <si>
    <t>2012.05.04</t>
  </si>
  <si>
    <t>경기-사립12-2012-06호</t>
  </si>
  <si>
    <t>한향림옹기박물관</t>
  </si>
  <si>
    <t>경기도 파주시 탄현면 법흥리 헤이리마을길 96-43</t>
  </si>
  <si>
    <t>2009.12.21</t>
  </si>
  <si>
    <t>경기-사립12-2009-08호</t>
  </si>
  <si>
    <t>허브아일랜드식물원</t>
    <phoneticPr fontId="3" type="noConversion"/>
  </si>
  <si>
    <t>경기도 포천시 신북면 청신로 947번길 35</t>
  </si>
  <si>
    <t>031-535-6495</t>
  </si>
  <si>
    <t>1998.10.03</t>
    <phoneticPr fontId="3" type="noConversion"/>
  </si>
  <si>
    <t>2010.11.29</t>
    <phoneticPr fontId="3" type="noConversion"/>
  </si>
  <si>
    <t>경기-사립15-2010-08호</t>
  </si>
  <si>
    <t>호암미술관</t>
  </si>
  <si>
    <t>031-320-1801</t>
  </si>
  <si>
    <t>1982.04.22</t>
    <phoneticPr fontId="3" type="noConversion"/>
  </si>
  <si>
    <t>2008.07.04</t>
    <phoneticPr fontId="3" type="noConversion"/>
  </si>
  <si>
    <t>경기-사립11-2008-11호</t>
  </si>
  <si>
    <t>화폐박물관</t>
  </si>
  <si>
    <t>경기도 파주시 탄현면 헤이리마을길 93-89</t>
  </si>
  <si>
    <t>031-949-6592</t>
  </si>
  <si>
    <t>2008.06.06</t>
  </si>
  <si>
    <t>2013.11.13</t>
  </si>
  <si>
    <t>경기-사립21-2013-16호</t>
  </si>
  <si>
    <t>경기 사립 총계</t>
    <phoneticPr fontId="3" type="noConversion"/>
  </si>
  <si>
    <t>경기도 수원시 영통구 광교산로 154-42</t>
  </si>
  <si>
    <t>031-249-8901</t>
  </si>
  <si>
    <t>1983.10.27</t>
    <phoneticPr fontId="3" type="noConversion"/>
  </si>
  <si>
    <t>경기-대학12-2007-03호</t>
  </si>
  <si>
    <t>경희대학교 혜정박물관</t>
    <phoneticPr fontId="3" type="noConversion"/>
  </si>
  <si>
    <t>경기도 용인시 기흥구 덕영대로 1732</t>
    <phoneticPr fontId="3" type="noConversion"/>
  </si>
  <si>
    <t>031-201-2014</t>
    <phoneticPr fontId="3" type="noConversion"/>
  </si>
  <si>
    <t>2005.05.10</t>
    <phoneticPr fontId="3" type="noConversion"/>
  </si>
  <si>
    <t>2005.02.01</t>
    <phoneticPr fontId="3" type="noConversion"/>
  </si>
  <si>
    <t>경기-대학12-2001-01호</t>
    <phoneticPr fontId="3" type="noConversion"/>
  </si>
  <si>
    <t>단국대학교 석주선기념박물관</t>
    <phoneticPr fontId="3" type="noConversion"/>
  </si>
  <si>
    <t>경기도 용인시 수지구 죽전로 152</t>
  </si>
  <si>
    <t>031-8005-2389</t>
  </si>
  <si>
    <t>1967.11.03</t>
    <phoneticPr fontId="3" type="noConversion"/>
  </si>
  <si>
    <t>2008.05.06</t>
    <phoneticPr fontId="3" type="noConversion"/>
  </si>
  <si>
    <t>경기-대학12-2008-09호</t>
  </si>
  <si>
    <t>단국역사관</t>
    <phoneticPr fontId="3" type="noConversion"/>
  </si>
  <si>
    <t>경기도 용인시 수지구 죽전로 152</t>
    <phoneticPr fontId="3" type="noConversion"/>
  </si>
  <si>
    <t>031-8005-2089</t>
  </si>
  <si>
    <t>2019.11.01</t>
  </si>
  <si>
    <t>2022.07.25</t>
  </si>
  <si>
    <t>용인-대학12-2022-01호</t>
  </si>
  <si>
    <t>명지대학교박물관</t>
    <phoneticPr fontId="3" type="noConversion"/>
  </si>
  <si>
    <t>031-330-6074</t>
  </si>
  <si>
    <t>1979.03.15</t>
  </si>
  <si>
    <t>수원대학교박물관</t>
    <phoneticPr fontId="3" type="noConversion"/>
  </si>
  <si>
    <t xml:space="preserve">경기도 화성시 봉담읍 와우안길 17 </t>
  </si>
  <si>
    <t>031-220-2341</t>
  </si>
  <si>
    <t>1987.09.25</t>
    <phoneticPr fontId="3" type="noConversion"/>
  </si>
  <si>
    <t>성남시</t>
  </si>
  <si>
    <t>신구대학교 우촌박물관</t>
    <phoneticPr fontId="3" type="noConversion"/>
  </si>
  <si>
    <t>경기도 성남시 중원구 광명로 377</t>
  </si>
  <si>
    <t>031-740-1258</t>
  </si>
  <si>
    <t>2011.01.19</t>
    <phoneticPr fontId="3" type="noConversion"/>
  </si>
  <si>
    <t>경기-대학12-2011-01호</t>
  </si>
  <si>
    <t>아주대학교 도구박물관</t>
    <phoneticPr fontId="3" type="noConversion"/>
  </si>
  <si>
    <t>경기도 수원시 영통구 월드컵로 206</t>
  </si>
  <si>
    <t>031-219-2907</t>
  </si>
  <si>
    <t>1993.11.07</t>
    <phoneticPr fontId="3" type="noConversion"/>
  </si>
  <si>
    <t>2016.07.22</t>
    <phoneticPr fontId="3" type="noConversion"/>
  </si>
  <si>
    <t>경기-대학12-2016-05호</t>
  </si>
  <si>
    <t>용인대학교박물관</t>
  </si>
  <si>
    <t>경기도 용인시 처인구 용인대학로 134</t>
    <phoneticPr fontId="3" type="noConversion"/>
  </si>
  <si>
    <t>031-8020-3001</t>
  </si>
  <si>
    <t>2005.09.01</t>
    <phoneticPr fontId="3" type="noConversion"/>
  </si>
  <si>
    <t>2005.09.01</t>
  </si>
  <si>
    <t>청강만화역사박물관</t>
  </si>
  <si>
    <t>경기도 이천시 마장면 청강가창로 389-94</t>
    <phoneticPr fontId="3" type="noConversion"/>
  </si>
  <si>
    <t>031-639-5790</t>
  </si>
  <si>
    <t>2002.12.10</t>
    <phoneticPr fontId="3" type="noConversion"/>
  </si>
  <si>
    <t>2011.12.05</t>
    <phoneticPr fontId="3" type="noConversion"/>
  </si>
  <si>
    <t>한국항공대학교 항공우주박물관</t>
    <phoneticPr fontId="3" type="noConversion"/>
  </si>
  <si>
    <t>경기도 고양시 덕양구 항공대학로 76</t>
    <phoneticPr fontId="3" type="noConversion"/>
  </si>
  <si>
    <t>02-300-0467</t>
  </si>
  <si>
    <t>2004.08.04</t>
    <phoneticPr fontId="3" type="noConversion"/>
  </si>
  <si>
    <t>경기-대학12-2006-02호</t>
  </si>
  <si>
    <t xml:space="preserve">경기 </t>
  </si>
  <si>
    <t>한신대학교 박물관</t>
    <phoneticPr fontId="3" type="noConversion"/>
  </si>
  <si>
    <t>경기도 오산시 한신대길 137</t>
  </si>
  <si>
    <t>031-379-0195</t>
  </si>
  <si>
    <t>1991.03.02</t>
  </si>
  <si>
    <t>2006.07.26</t>
    <phoneticPr fontId="3" type="noConversion"/>
  </si>
  <si>
    <t>경기-대학12-2006-07호</t>
  </si>
  <si>
    <t>경기 대학 총계</t>
    <phoneticPr fontId="3" type="noConversion"/>
  </si>
  <si>
    <t>경기 총계</t>
    <phoneticPr fontId="3" type="noConversion"/>
  </si>
  <si>
    <t>강원</t>
  </si>
  <si>
    <t>강원</t>
    <phoneticPr fontId="91" type="noConversion"/>
  </si>
  <si>
    <t>춘천시</t>
    <phoneticPr fontId="91" type="noConversion"/>
  </si>
  <si>
    <t>국립</t>
    <phoneticPr fontId="91" type="noConversion"/>
  </si>
  <si>
    <t>국립춘천박물관</t>
    <phoneticPr fontId="91" type="noConversion"/>
  </si>
  <si>
    <t>강원특별자치도 춘천시 우석로 70</t>
    <phoneticPr fontId="3" type="noConversion"/>
  </si>
  <si>
    <t>033-260-1500</t>
  </si>
  <si>
    <t>2002.10.30</t>
    <phoneticPr fontId="3" type="noConversion"/>
  </si>
  <si>
    <t>2016.03.16</t>
    <phoneticPr fontId="3" type="noConversion"/>
  </si>
  <si>
    <t>국립11-2016-02호</t>
  </si>
  <si>
    <t>춘천시</t>
  </si>
  <si>
    <t>강원경찰박물관</t>
  </si>
  <si>
    <t>강원특별자치도 춘천시 신샘밭로 361</t>
    <phoneticPr fontId="3" type="noConversion"/>
  </si>
  <si>
    <t>033-245-0481</t>
  </si>
  <si>
    <t>2002.07.11</t>
    <phoneticPr fontId="3" type="noConversion"/>
  </si>
  <si>
    <t>속초시</t>
  </si>
  <si>
    <t>국립산악박물관</t>
  </si>
  <si>
    <t>강원특별자치도 속초시 미시령로 3054</t>
    <phoneticPr fontId="3" type="noConversion"/>
  </si>
  <si>
    <t>033-638-4459</t>
  </si>
  <si>
    <t>2014.11.08</t>
    <phoneticPr fontId="3" type="noConversion"/>
  </si>
  <si>
    <t>2015.11.03</t>
  </si>
  <si>
    <t>국립12-2015-06호</t>
  </si>
  <si>
    <t>강원 국립 총계</t>
    <phoneticPr fontId="3" type="noConversion"/>
  </si>
  <si>
    <t>고성군</t>
  </si>
  <si>
    <t>6.25전쟁체험기념관</t>
    <phoneticPr fontId="3" type="noConversion"/>
  </si>
  <si>
    <t>강원특별자치도 고성군 현내면 통일전망대로 453</t>
    <phoneticPr fontId="3" type="noConversion"/>
  </si>
  <si>
    <t>033-680-3353</t>
  </si>
  <si>
    <t>2007.06.25</t>
    <phoneticPr fontId="3" type="noConversion"/>
  </si>
  <si>
    <t>강원특별자치도 고성군 현내면 통일전망대로 369</t>
    <phoneticPr fontId="3" type="noConversion"/>
  </si>
  <si>
    <t>033-681-0625</t>
  </si>
  <si>
    <t>2009.08.14</t>
    <phoneticPr fontId="3" type="noConversion"/>
  </si>
  <si>
    <t>2009.07.07</t>
    <phoneticPr fontId="3" type="noConversion"/>
  </si>
  <si>
    <t>강원특별자치도 춘천시 화목원길 24</t>
    <phoneticPr fontId="3" type="noConversion"/>
  </si>
  <si>
    <t>033-248-6691</t>
  </si>
  <si>
    <t>2002.10.31</t>
  </si>
  <si>
    <t>2012.03.29</t>
  </si>
  <si>
    <t>영월군</t>
  </si>
  <si>
    <t xml:space="preserve">강원특별자치도 영월군 북면 밤재로351 </t>
    <phoneticPr fontId="3" type="noConversion"/>
  </si>
  <si>
    <t>033-372-1520</t>
  </si>
  <si>
    <t>2009.10.20</t>
    <phoneticPr fontId="3" type="noConversion"/>
  </si>
  <si>
    <t>2012.12.28</t>
    <phoneticPr fontId="3" type="noConversion"/>
  </si>
  <si>
    <t>강릉시</t>
  </si>
  <si>
    <t>김시습기념관</t>
    <phoneticPr fontId="3" type="noConversion"/>
  </si>
  <si>
    <t>강원특별자치도 강릉시 운정길 85</t>
    <phoneticPr fontId="3" type="noConversion"/>
  </si>
  <si>
    <t>033-644-4600</t>
  </si>
  <si>
    <t>2007.06.15</t>
    <phoneticPr fontId="3" type="noConversion"/>
  </si>
  <si>
    <t>난고 김삿갓 문학관</t>
    <phoneticPr fontId="3" type="noConversion"/>
  </si>
  <si>
    <t>강원특별자치도 영월군 김삿갓면 김삿갓로 216-22</t>
    <phoneticPr fontId="3" type="noConversion"/>
  </si>
  <si>
    <t>033-375-7900</t>
  </si>
  <si>
    <t>2003.10.11</t>
  </si>
  <si>
    <t>2012.12.28</t>
  </si>
  <si>
    <t>강원-공립12-2012-35호</t>
  </si>
  <si>
    <t>단종역사관</t>
    <phoneticPr fontId="3" type="noConversion"/>
  </si>
  <si>
    <t>강원특별자치도 영월군 영월읍 단종로 190</t>
    <phoneticPr fontId="3" type="noConversion"/>
  </si>
  <si>
    <t>033-370-2656</t>
  </si>
  <si>
    <t>2002.04.05</t>
  </si>
  <si>
    <t>강원-공립12-2012-36호</t>
  </si>
  <si>
    <t>대관령박물관</t>
    <phoneticPr fontId="3" type="noConversion"/>
  </si>
  <si>
    <t>강원특별자치도 강릉시 대관령옛길 1</t>
  </si>
  <si>
    <t>033-660-3830</t>
  </si>
  <si>
    <t>2003.11.28</t>
    <phoneticPr fontId="3" type="noConversion"/>
  </si>
  <si>
    <t>2004.09.02</t>
    <phoneticPr fontId="3" type="noConversion"/>
  </si>
  <si>
    <t>강원-공립21-1993-03호</t>
  </si>
  <si>
    <t>동강사진박물관</t>
    <phoneticPr fontId="3" type="noConversion"/>
  </si>
  <si>
    <t>강원특별자치도 영월군 영월읍 영월로 1909-10</t>
    <phoneticPr fontId="3" type="noConversion"/>
  </si>
  <si>
    <t>033-375-4554</t>
  </si>
  <si>
    <t>2005.07.23</t>
    <phoneticPr fontId="3" type="noConversion"/>
  </si>
  <si>
    <t>2006.01.17</t>
    <phoneticPr fontId="3" type="noConversion"/>
  </si>
  <si>
    <t>강원-공립12-2006-04호</t>
  </si>
  <si>
    <t>동강생태정보센터</t>
    <phoneticPr fontId="3" type="noConversion"/>
  </si>
  <si>
    <t>강원특별자치도 영월군 영월읍 동강로 716</t>
    <phoneticPr fontId="3" type="noConversion"/>
  </si>
  <si>
    <t>033-375-1155</t>
  </si>
  <si>
    <t>2010.08.25</t>
    <phoneticPr fontId="3" type="noConversion"/>
  </si>
  <si>
    <t>강원-공립12-2012-39호</t>
  </si>
  <si>
    <t>라디오스타박물관</t>
    <phoneticPr fontId="3" type="noConversion"/>
  </si>
  <si>
    <t>강원특별자치도 영월군 영월읍 금강공원길 84-3</t>
    <phoneticPr fontId="3" type="noConversion"/>
  </si>
  <si>
    <t>033-372-8123</t>
  </si>
  <si>
    <t>2015.08.14</t>
  </si>
  <si>
    <t>2017.11.22</t>
  </si>
  <si>
    <t>강원-공립12-2017-05호</t>
  </si>
  <si>
    <t>홍천군</t>
  </si>
  <si>
    <t>마리소리골악기박물관</t>
    <phoneticPr fontId="3" type="noConversion"/>
  </si>
  <si>
    <t>강원특별자치도 홍천군 서석면 마리소리길 207</t>
    <phoneticPr fontId="3" type="noConversion"/>
  </si>
  <si>
    <t>033-430-4385</t>
  </si>
  <si>
    <t>2007.10.29</t>
  </si>
  <si>
    <t>2018.09.10</t>
    <phoneticPr fontId="3" type="noConversion"/>
  </si>
  <si>
    <t>강원-공립21-2018-05호</t>
  </si>
  <si>
    <t>인제군</t>
  </si>
  <si>
    <t>박인환문학관</t>
    <phoneticPr fontId="3" type="noConversion"/>
  </si>
  <si>
    <t>강원특별자치도 인제군 인제로 156번길 50</t>
    <phoneticPr fontId="3" type="noConversion"/>
  </si>
  <si>
    <t>033-462-2086</t>
  </si>
  <si>
    <t>2018.11.19</t>
    <phoneticPr fontId="3" type="noConversion"/>
  </si>
  <si>
    <t>강원-공립21-2018-06호</t>
  </si>
  <si>
    <t>별마로천문대</t>
    <phoneticPr fontId="3" type="noConversion"/>
  </si>
  <si>
    <t>강원특별자치도 영월군 영월읍 천문대길 397</t>
    <phoneticPr fontId="3" type="noConversion"/>
  </si>
  <si>
    <t>033-372-8445</t>
  </si>
  <si>
    <t>2001.10.13</t>
    <phoneticPr fontId="3" type="noConversion"/>
  </si>
  <si>
    <t>강원-공립12-2012-08호</t>
  </si>
  <si>
    <t>삼척시</t>
  </si>
  <si>
    <t>삼척시립박물관</t>
    <phoneticPr fontId="3" type="noConversion"/>
  </si>
  <si>
    <t>강원특별자치도 삼척시 엑스포로 54</t>
    <phoneticPr fontId="3" type="noConversion"/>
  </si>
  <si>
    <t>033-575-0768</t>
  </si>
  <si>
    <t>2000.03.29</t>
    <phoneticPr fontId="3" type="noConversion"/>
  </si>
  <si>
    <t>2000.08.12</t>
    <phoneticPr fontId="3" type="noConversion"/>
  </si>
  <si>
    <t>강원-공립12-2000-02호</t>
  </si>
  <si>
    <t>속초시립박물관</t>
    <phoneticPr fontId="3" type="noConversion"/>
  </si>
  <si>
    <t>강원특별자치도 속초시 신흥2길16</t>
    <phoneticPr fontId="3" type="noConversion"/>
  </si>
  <si>
    <t>033-639-2978</t>
  </si>
  <si>
    <t>2005.11.04</t>
    <phoneticPr fontId="3" type="noConversion"/>
  </si>
  <si>
    <t>2006.05.24</t>
    <phoneticPr fontId="3" type="noConversion"/>
  </si>
  <si>
    <t>강원-공립12-2006-05호</t>
  </si>
  <si>
    <t>숲사랑홍보관</t>
    <phoneticPr fontId="3" type="noConversion"/>
  </si>
  <si>
    <t>강원특별자치도 강릉시 사천면 미노길1</t>
    <phoneticPr fontId="3" type="noConversion"/>
  </si>
  <si>
    <t>033-640-4852</t>
  </si>
  <si>
    <t>2006.02.23</t>
  </si>
  <si>
    <t>정선군</t>
  </si>
  <si>
    <t>아리랑박물관</t>
    <phoneticPr fontId="3" type="noConversion"/>
  </si>
  <si>
    <t>강원특별자치도 정선군 정선읍 애산로 51</t>
    <phoneticPr fontId="3" type="noConversion"/>
  </si>
  <si>
    <t>033-560-3031</t>
  </si>
  <si>
    <t>2016.05.19</t>
    <phoneticPr fontId="3" type="noConversion"/>
  </si>
  <si>
    <t>2017.12.27</t>
  </si>
  <si>
    <t>강원-공립12-2017-06호</t>
  </si>
  <si>
    <t>애니메이션박물관</t>
    <phoneticPr fontId="3" type="noConversion"/>
  </si>
  <si>
    <t>강원특별자치도 춘천시 서면 박사로 854</t>
    <phoneticPr fontId="3" type="noConversion"/>
  </si>
  <si>
    <t>033-245-6470</t>
  </si>
  <si>
    <t>2004.08.27</t>
    <phoneticPr fontId="3" type="noConversion"/>
  </si>
  <si>
    <t>강원-공립12-2004-02호</t>
  </si>
  <si>
    <t>양구군</t>
  </si>
  <si>
    <t>양구근현대사박물관</t>
    <phoneticPr fontId="3" type="noConversion"/>
  </si>
  <si>
    <t>강원특별자치도 양구군 양구읍 금강산로 439-51</t>
    <phoneticPr fontId="3" type="noConversion"/>
  </si>
  <si>
    <t>2014.09.04</t>
  </si>
  <si>
    <t>2015.11.23</t>
    <phoneticPr fontId="3" type="noConversion"/>
  </si>
  <si>
    <t>강원-공립12-2015-67호</t>
  </si>
  <si>
    <t>양구백자박물관</t>
    <phoneticPr fontId="3" type="noConversion"/>
  </si>
  <si>
    <t>강원특별자치도 양구군 방산면 평화로 5182</t>
    <phoneticPr fontId="3" type="noConversion"/>
  </si>
  <si>
    <t>033-480-7238</t>
  </si>
  <si>
    <t>2007.01.09</t>
  </si>
  <si>
    <t>강원-공립12-2007-02호</t>
  </si>
  <si>
    <t>양구선사박물관</t>
    <phoneticPr fontId="3" type="noConversion"/>
  </si>
  <si>
    <t>강원특별자치도 양구군 양구읍 금강산로 439-52</t>
    <phoneticPr fontId="3" type="noConversion"/>
  </si>
  <si>
    <t>033-480-7221</t>
  </si>
  <si>
    <t>1997.10.20</t>
    <phoneticPr fontId="3" type="noConversion"/>
  </si>
  <si>
    <t>1997.10.02</t>
    <phoneticPr fontId="3" type="noConversion"/>
  </si>
  <si>
    <t>강원-공립12-1997-111호</t>
  </si>
  <si>
    <t>양구인문학박물관</t>
    <phoneticPr fontId="3" type="noConversion"/>
  </si>
  <si>
    <t>강원특별자치도 양구군 양구읍 파로호로 869번길 101</t>
    <phoneticPr fontId="3" type="noConversion"/>
  </si>
  <si>
    <t>033-482-9800</t>
  </si>
  <si>
    <t>2012.12.01</t>
    <phoneticPr fontId="3" type="noConversion"/>
  </si>
  <si>
    <t>강원-공립12-2015-06호</t>
  </si>
  <si>
    <t>어촌민속전시관</t>
    <phoneticPr fontId="3" type="noConversion"/>
  </si>
  <si>
    <t>강원특별자치도 삼척시 원덕읍 삼척로 1852-6</t>
    <phoneticPr fontId="3" type="noConversion"/>
  </si>
  <si>
    <t>033-570-4611</t>
  </si>
  <si>
    <t>2002.07.10</t>
    <phoneticPr fontId="3" type="noConversion"/>
  </si>
  <si>
    <t>강원-공립21-2018-03호</t>
    <phoneticPr fontId="3" type="noConversion"/>
  </si>
  <si>
    <t>여초서예관</t>
    <phoneticPr fontId="3" type="noConversion"/>
  </si>
  <si>
    <t>강원특별자치도 인제군 북면 만해로 154</t>
    <phoneticPr fontId="3" type="noConversion"/>
  </si>
  <si>
    <t>033-461-4081</t>
  </si>
  <si>
    <t>2013.06.05</t>
    <phoneticPr fontId="3" type="noConversion"/>
  </si>
  <si>
    <t>2013.07.24</t>
    <phoneticPr fontId="3" type="noConversion"/>
  </si>
  <si>
    <t>강원-공립12-2013-05호</t>
  </si>
  <si>
    <t>영월Y파크(술샘박물관)</t>
    <phoneticPr fontId="3" type="noConversion"/>
  </si>
  <si>
    <t>강원특별자치도 영월군 주천면 송학주천로 1467-9</t>
    <phoneticPr fontId="3" type="noConversion"/>
  </si>
  <si>
    <t>033-372-9411</t>
  </si>
  <si>
    <t>2019.06.14</t>
    <phoneticPr fontId="3" type="noConversion"/>
  </si>
  <si>
    <t>2017.05.16</t>
    <phoneticPr fontId="3" type="noConversion"/>
  </si>
  <si>
    <t>강원-공립12-2017-01호</t>
  </si>
  <si>
    <t>영월동굴생태관</t>
    <phoneticPr fontId="3" type="noConversion"/>
  </si>
  <si>
    <t>강원특별자치도 영월군 김삿갓면 영월동로 1121-15</t>
    <phoneticPr fontId="3" type="noConversion"/>
  </si>
  <si>
    <t>033-375-6828</t>
  </si>
  <si>
    <t>2009.09.04</t>
  </si>
  <si>
    <t>2010.02.03</t>
  </si>
  <si>
    <t>강원-공립12-2010-20호</t>
  </si>
  <si>
    <t>양양군</t>
  </si>
  <si>
    <t>오산리선사유적박물관</t>
    <phoneticPr fontId="3" type="noConversion"/>
  </si>
  <si>
    <t>강원특별자치도 양양군 손양면 학포길 33</t>
    <phoneticPr fontId="3" type="noConversion"/>
  </si>
  <si>
    <t>033-670-2884</t>
  </si>
  <si>
    <t>2007.07.26</t>
    <phoneticPr fontId="3" type="noConversion"/>
  </si>
  <si>
    <t>2007.06.29</t>
    <phoneticPr fontId="3" type="noConversion"/>
  </si>
  <si>
    <t>강원-공립12-2007-03호</t>
  </si>
  <si>
    <t>오죽헌시립박물관</t>
    <phoneticPr fontId="3" type="noConversion"/>
  </si>
  <si>
    <t>강원특별자치도 강릉시 율곡로 3139번길 24</t>
    <phoneticPr fontId="3" type="noConversion"/>
  </si>
  <si>
    <t>033-660-3301</t>
  </si>
  <si>
    <t>1992.11.15</t>
    <phoneticPr fontId="3" type="noConversion"/>
  </si>
  <si>
    <t>1993.07.21</t>
    <phoneticPr fontId="3" type="noConversion"/>
  </si>
  <si>
    <t>강원-공립12-1993-02호</t>
  </si>
  <si>
    <t>원주시</t>
  </si>
  <si>
    <t>원주시역사박물관</t>
    <phoneticPr fontId="3" type="noConversion"/>
  </si>
  <si>
    <t>강원특별자치도 원주시 봉산로 134</t>
    <phoneticPr fontId="3" type="noConversion"/>
  </si>
  <si>
    <t>033-737-4371</t>
  </si>
  <si>
    <t>2000.11.14</t>
    <phoneticPr fontId="3" type="noConversion"/>
  </si>
  <si>
    <t>강원-공립12-2012-10호</t>
  </si>
  <si>
    <t>의암류인석기념관</t>
    <phoneticPr fontId="3" type="noConversion"/>
  </si>
  <si>
    <t>강원특별자치도 춘천시 남면 충효로 1503(남면 가정리 540)</t>
    <phoneticPr fontId="3" type="noConversion"/>
  </si>
  <si>
    <t>033-264-3980</t>
  </si>
  <si>
    <t>2018.03.09</t>
    <phoneticPr fontId="3" type="noConversion"/>
  </si>
  <si>
    <t>강원-공립12-2018-02호</t>
  </si>
  <si>
    <t>인제산촌민속박물관</t>
    <phoneticPr fontId="3" type="noConversion"/>
  </si>
  <si>
    <t>강원-공립12-2006-03호</t>
  </si>
  <si>
    <t>강원특별자치도 춘천시 영서로 3017 춘천인형극장</t>
    <phoneticPr fontId="3" type="noConversion"/>
  </si>
  <si>
    <t>033-242-8452</t>
  </si>
  <si>
    <t>2004.08.06</t>
  </si>
  <si>
    <t>태백시</t>
  </si>
  <si>
    <t>태백고생대자연사박물관</t>
    <phoneticPr fontId="3" type="noConversion"/>
  </si>
  <si>
    <t>강원특별자치도 태백시 태백로 2249</t>
    <phoneticPr fontId="3" type="noConversion"/>
  </si>
  <si>
    <t>033-581-8181</t>
  </si>
  <si>
    <t>2010.10.27</t>
    <phoneticPr fontId="3" type="noConversion"/>
  </si>
  <si>
    <t>2010.12.07</t>
    <phoneticPr fontId="3" type="noConversion"/>
  </si>
  <si>
    <t>강원-공립12-2010-05호</t>
  </si>
  <si>
    <t>태백석탄박물관</t>
    <phoneticPr fontId="3" type="noConversion"/>
  </si>
  <si>
    <t>강원특별자치도 태백시 천제단길 195</t>
    <phoneticPr fontId="3" type="noConversion"/>
  </si>
  <si>
    <t>033-552-7730</t>
  </si>
  <si>
    <t>1997.05.27</t>
    <phoneticPr fontId="3" type="noConversion"/>
  </si>
  <si>
    <t>1997.04.26</t>
    <phoneticPr fontId="3" type="noConversion"/>
  </si>
  <si>
    <t>강원-공립12-1997-01호</t>
  </si>
  <si>
    <t>강원</t>
    <phoneticPr fontId="2" type="noConversion"/>
  </si>
  <si>
    <t>강원</t>
    <phoneticPr fontId="3" type="noConversion"/>
  </si>
  <si>
    <t>화천군</t>
    <phoneticPr fontId="3" type="noConversion"/>
  </si>
  <si>
    <t>파로호 안보전시관</t>
    <phoneticPr fontId="3" type="noConversion"/>
  </si>
  <si>
    <t>033-440-2563</t>
  </si>
  <si>
    <t>2006.01.02</t>
    <phoneticPr fontId="3" type="noConversion"/>
  </si>
  <si>
    <t>강원특별자치도 양구군 동면 바랑길158번길 5</t>
    <phoneticPr fontId="3" type="noConversion"/>
  </si>
  <si>
    <t>1998.12.08</t>
  </si>
  <si>
    <t>한국시집박물관</t>
    <phoneticPr fontId="3" type="noConversion"/>
  </si>
  <si>
    <t>강원특별자치도 인제군 북면 만해로 136</t>
    <phoneticPr fontId="3" type="noConversion"/>
  </si>
  <si>
    <t>033-463-4082</t>
  </si>
  <si>
    <t>2014.10.03</t>
  </si>
  <si>
    <t>2014.12.02</t>
    <phoneticPr fontId="3" type="noConversion"/>
  </si>
  <si>
    <t>강원-공립12-2014-05호</t>
  </si>
  <si>
    <t>허균, 허난설헌기념관</t>
    <phoneticPr fontId="3" type="noConversion"/>
  </si>
  <si>
    <t>강원특별자치도 강릉시 난설헌로 193번길 1-16</t>
    <phoneticPr fontId="3" type="noConversion"/>
  </si>
  <si>
    <t>033-640-4798</t>
  </si>
  <si>
    <t>2007.02.01</t>
  </si>
  <si>
    <t>홍천박물관</t>
    <phoneticPr fontId="3" type="noConversion"/>
  </si>
  <si>
    <t>강원특별자치도 홍천군 홍천읍 장전평로 18</t>
    <phoneticPr fontId="3" type="noConversion"/>
  </si>
  <si>
    <t>033-430-2427</t>
  </si>
  <si>
    <t>2003.08.13</t>
  </si>
  <si>
    <t>강원-공립21-2018-04호</t>
  </si>
  <si>
    <t>화천박물관</t>
    <phoneticPr fontId="3" type="noConversion"/>
  </si>
  <si>
    <t>2006.03.28</t>
    <phoneticPr fontId="3" type="noConversion"/>
  </si>
  <si>
    <t>2015.01.29</t>
    <phoneticPr fontId="3" type="noConversion"/>
  </si>
  <si>
    <t>강원-공립12-2015-61호</t>
  </si>
  <si>
    <t>황영조기념관</t>
    <phoneticPr fontId="3" type="noConversion"/>
  </si>
  <si>
    <t>강원특별자치도 삼척시 근덕면 초곡길 176</t>
    <phoneticPr fontId="3" type="noConversion"/>
  </si>
  <si>
    <t>033-576-0009</t>
  </si>
  <si>
    <t>1999.08.09</t>
    <phoneticPr fontId="3" type="noConversion"/>
  </si>
  <si>
    <t>강원 공립 총계</t>
    <phoneticPr fontId="3" type="noConversion"/>
  </si>
  <si>
    <t>LISEUM세계민족악기전시관</t>
    <phoneticPr fontId="3" type="noConversion"/>
  </si>
  <si>
    <t>강원특별자치도 춘천시 남산면 남이섬길 1</t>
    <phoneticPr fontId="3" type="noConversion"/>
  </si>
  <si>
    <t>031-580-8016</t>
  </si>
  <si>
    <t>2004.12.01</t>
    <phoneticPr fontId="3" type="noConversion"/>
  </si>
  <si>
    <t>2010.07.28</t>
    <phoneticPr fontId="3" type="noConversion"/>
  </si>
  <si>
    <t>강릉선교장박물관</t>
    <phoneticPr fontId="3" type="noConversion"/>
  </si>
  <si>
    <t>강원특별자치도 강릉시 운정길 63</t>
    <phoneticPr fontId="3" type="noConversion"/>
  </si>
  <si>
    <t>033-648-5303</t>
  </si>
  <si>
    <t>1980.05.29</t>
  </si>
  <si>
    <t>2013.12.31</t>
  </si>
  <si>
    <t>강원-사립12-2013-08호</t>
  </si>
  <si>
    <t>강릉커피박물관</t>
    <phoneticPr fontId="3" type="noConversion"/>
  </si>
  <si>
    <t>강원특별자치도 강릉시 왕산면 왕산로 2171-19</t>
    <phoneticPr fontId="3" type="noConversion"/>
  </si>
  <si>
    <t>070-8888-0077</t>
  </si>
  <si>
    <t>2010.04.10</t>
    <phoneticPr fontId="3" type="noConversion"/>
  </si>
  <si>
    <t>2011.03.29</t>
    <phoneticPr fontId="3" type="noConversion"/>
  </si>
  <si>
    <t>강원-사립21-2011-01호</t>
    <phoneticPr fontId="3" type="noConversion"/>
  </si>
  <si>
    <t>강아지숲 박물관</t>
    <phoneticPr fontId="3" type="noConversion"/>
  </si>
  <si>
    <t>강원특별자치도 춘천시 충효로 437</t>
    <phoneticPr fontId="3" type="noConversion"/>
  </si>
  <si>
    <t>033-913-1400</t>
  </si>
  <si>
    <t>2021.04.16</t>
    <phoneticPr fontId="3" type="noConversion"/>
  </si>
  <si>
    <t>2020.09.29</t>
    <phoneticPr fontId="3" type="noConversion"/>
  </si>
  <si>
    <t>강원-사립12-2020-01호</t>
    <phoneticPr fontId="3" type="noConversion"/>
  </si>
  <si>
    <t>강원감영관찰사박물관</t>
    <phoneticPr fontId="3" type="noConversion"/>
  </si>
  <si>
    <t>강원특별자치도 원주시 흥업면 사제로 399-10</t>
    <phoneticPr fontId="3" type="noConversion"/>
  </si>
  <si>
    <t>033-763-1534</t>
  </si>
  <si>
    <t>2013.01.31</t>
    <phoneticPr fontId="3" type="noConversion"/>
  </si>
  <si>
    <t>2015.12.30</t>
    <phoneticPr fontId="3" type="noConversion"/>
  </si>
  <si>
    <t>강원-사립12-2015-68호</t>
  </si>
  <si>
    <t>강원랜드뿌리관</t>
    <phoneticPr fontId="3" type="noConversion"/>
  </si>
  <si>
    <t>강원특별자치도 정선군 사북읍 삼삼길 33</t>
    <phoneticPr fontId="3" type="noConversion"/>
  </si>
  <si>
    <t>033-592-0103</t>
  </si>
  <si>
    <t>2008.06.10</t>
    <phoneticPr fontId="3" type="noConversion"/>
  </si>
  <si>
    <t>평창군</t>
  </si>
  <si>
    <t>금강산자연사박물관(휴관)</t>
    <phoneticPr fontId="3" type="noConversion"/>
  </si>
  <si>
    <t>강원특별자치도 고성군 현내면 동해대로 7961</t>
    <phoneticPr fontId="3" type="noConversion"/>
  </si>
  <si>
    <t>033-681-1800</t>
  </si>
  <si>
    <t>2003.04.06</t>
    <phoneticPr fontId="3" type="noConversion"/>
  </si>
  <si>
    <t>강릉시</t>
    <phoneticPr fontId="3" type="noConversion"/>
  </si>
  <si>
    <t>동양자수박물관</t>
    <phoneticPr fontId="3" type="noConversion"/>
  </si>
  <si>
    <t>강원특별자치도 강릉시 죽헌길 140-12</t>
    <phoneticPr fontId="3" type="noConversion"/>
  </si>
  <si>
    <t>033-644-0600</t>
  </si>
  <si>
    <t>2011.01.11</t>
  </si>
  <si>
    <t>2011.06.27</t>
  </si>
  <si>
    <t>강원-사립12-2011-28호</t>
  </si>
  <si>
    <t>디자인씽킹뮤지엄</t>
    <phoneticPr fontId="3" type="noConversion"/>
  </si>
  <si>
    <t>강원특별자치도 강릉시 구정면 정등로 130</t>
    <phoneticPr fontId="3" type="noConversion"/>
  </si>
  <si>
    <t>033-823-2700</t>
  </si>
  <si>
    <t>2015.07.09</t>
    <phoneticPr fontId="3" type="noConversion"/>
  </si>
  <si>
    <t>강원-사립12-2015-64호</t>
  </si>
  <si>
    <t>만봉불화박물관</t>
    <phoneticPr fontId="3" type="noConversion"/>
  </si>
  <si>
    <t>강원특별자치도 영월군 김삿갓면 망경대산길 135-3</t>
    <phoneticPr fontId="3" type="noConversion"/>
  </si>
  <si>
    <t>033-372-5009</t>
  </si>
  <si>
    <t>2013.05.28</t>
  </si>
  <si>
    <t>2013.07.18</t>
  </si>
  <si>
    <t>강원-사립12-2013-51호</t>
  </si>
  <si>
    <t>만해문학박물관</t>
    <phoneticPr fontId="3" type="noConversion"/>
  </si>
  <si>
    <t>강원특별자치도 인제군 북면 만해로 91</t>
    <phoneticPr fontId="3" type="noConversion"/>
  </si>
  <si>
    <t>033-460-0432</t>
  </si>
  <si>
    <t>2003.08.12</t>
    <phoneticPr fontId="3" type="noConversion"/>
  </si>
  <si>
    <t>2007.12.03</t>
    <phoneticPr fontId="3" type="noConversion"/>
  </si>
  <si>
    <t>무릉고서화미술박물관</t>
    <phoneticPr fontId="3" type="noConversion"/>
  </si>
  <si>
    <t>033-763-1535</t>
  </si>
  <si>
    <t>2000.03.10</t>
    <phoneticPr fontId="3" type="noConversion"/>
  </si>
  <si>
    <t>2005.09.13</t>
    <phoneticPr fontId="3" type="noConversion"/>
  </si>
  <si>
    <t>강원-사립12-2005-02호</t>
  </si>
  <si>
    <t>뮤지엄 산(페이퍼갤러리)</t>
    <phoneticPr fontId="3" type="noConversion"/>
  </si>
  <si>
    <t>강원특별자치도 원주시 지정면 오크밸리2길 260</t>
    <phoneticPr fontId="3" type="noConversion"/>
  </si>
  <si>
    <t>033-730-9000</t>
    <phoneticPr fontId="3" type="noConversion"/>
  </si>
  <si>
    <t>2013.05.12</t>
    <phoneticPr fontId="3" type="noConversion"/>
  </si>
  <si>
    <t>2012.06.29</t>
  </si>
  <si>
    <t>강원-사립12-2012-32호</t>
    <phoneticPr fontId="3" type="noConversion"/>
  </si>
  <si>
    <t>원주시</t>
    <phoneticPr fontId="3" type="noConversion"/>
  </si>
  <si>
    <t>박경리 뮤지엄</t>
    <phoneticPr fontId="3" type="noConversion"/>
  </si>
  <si>
    <t>강원특별자치도 원주시 매지회촌길 79-1</t>
    <phoneticPr fontId="3" type="noConversion"/>
  </si>
  <si>
    <t>033-763-7178</t>
  </si>
  <si>
    <t>2021.10.28</t>
    <phoneticPr fontId="3" type="noConversion"/>
  </si>
  <si>
    <t>2021.05.27</t>
    <phoneticPr fontId="3" type="noConversion"/>
  </si>
  <si>
    <t>강원-사립12-2021-02호</t>
  </si>
  <si>
    <t>붓이야기박물관</t>
    <phoneticPr fontId="3" type="noConversion"/>
  </si>
  <si>
    <t>강원특별자치도 춘천시 서면 박사로 906</t>
    <phoneticPr fontId="3" type="noConversion"/>
  </si>
  <si>
    <t>033-255-0580</t>
  </si>
  <si>
    <t>2017.08.11</t>
  </si>
  <si>
    <t>2021.04.22</t>
    <phoneticPr fontId="3" type="noConversion"/>
  </si>
  <si>
    <t>강원-사립12-2021-01호</t>
  </si>
  <si>
    <t>비엔나인형박물관</t>
    <phoneticPr fontId="3" type="noConversion"/>
  </si>
  <si>
    <t>강원특별자치도 평창군 대관령면 솔봉로 296</t>
    <phoneticPr fontId="3" type="noConversion"/>
  </si>
  <si>
    <t>033-333-3330</t>
  </si>
  <si>
    <t>2019.06.20</t>
    <phoneticPr fontId="3" type="noConversion"/>
  </si>
  <si>
    <t>2019.11.11</t>
    <phoneticPr fontId="3" type="noConversion"/>
  </si>
  <si>
    <t>강원-사립21-2019-05호</t>
  </si>
  <si>
    <t>사립강원종합박물관</t>
    <phoneticPr fontId="3" type="noConversion"/>
  </si>
  <si>
    <t>강원특별자치도 삼척시 신기면 강원남부로 3016</t>
    <phoneticPr fontId="3" type="noConversion"/>
  </si>
  <si>
    <t>033-541-1523</t>
  </si>
  <si>
    <t>2004.10.04</t>
    <phoneticPr fontId="3" type="noConversion"/>
  </si>
  <si>
    <t>2017.09.22</t>
  </si>
  <si>
    <t>강원-사립12-2017-04호</t>
  </si>
  <si>
    <t>삼탄아트마인</t>
    <phoneticPr fontId="3" type="noConversion"/>
  </si>
  <si>
    <t>강원특별자치도 정선군 고한읍 함백산로 1445-44</t>
    <phoneticPr fontId="3" type="noConversion"/>
  </si>
  <si>
    <t>033-591-3001</t>
  </si>
  <si>
    <t>2013.05.24</t>
    <phoneticPr fontId="3" type="noConversion"/>
  </si>
  <si>
    <t>2016.11.14</t>
  </si>
  <si>
    <t>강원-사립12-2016-71호</t>
  </si>
  <si>
    <t>손성목영화박물관</t>
    <phoneticPr fontId="3" type="noConversion"/>
  </si>
  <si>
    <t>강원특별자치도 강릉시 경포로 399</t>
    <phoneticPr fontId="3" type="noConversion"/>
  </si>
  <si>
    <t>033-655-1132</t>
    <phoneticPr fontId="3" type="noConversion"/>
  </si>
  <si>
    <t>2014.08.30</t>
  </si>
  <si>
    <t>강원-사립12-2014-02호</t>
  </si>
  <si>
    <t>아라리인형의집</t>
    <phoneticPr fontId="3" type="noConversion"/>
  </si>
  <si>
    <t>강원특별자치도 정선군 북평면 명주내길 43-1</t>
    <phoneticPr fontId="3" type="noConversion"/>
  </si>
  <si>
    <t>033-563-9667</t>
  </si>
  <si>
    <t>에디슨과학박물관</t>
    <phoneticPr fontId="3" type="noConversion"/>
  </si>
  <si>
    <t>강원특별자치도 강릉시 경포로 371번길 26</t>
    <phoneticPr fontId="3" type="noConversion"/>
  </si>
  <si>
    <t>033-655-1131</t>
    <phoneticPr fontId="3" type="noConversion"/>
  </si>
  <si>
    <t>1992.11.28</t>
  </si>
  <si>
    <t>2012.03.02</t>
    <phoneticPr fontId="3" type="noConversion"/>
  </si>
  <si>
    <t>강원-사립12-2012-01호</t>
  </si>
  <si>
    <t>동해시</t>
    <phoneticPr fontId="3" type="noConversion"/>
  </si>
  <si>
    <t>연필뮤지엄</t>
    <phoneticPr fontId="3" type="noConversion"/>
  </si>
  <si>
    <t>강원특별자치도 동해시 발한로 183-6</t>
    <phoneticPr fontId="3" type="noConversion"/>
  </si>
  <si>
    <t>033-532-1010</t>
  </si>
  <si>
    <t>2021.11.19</t>
    <phoneticPr fontId="3" type="noConversion"/>
  </si>
  <si>
    <t>2022.12.08</t>
    <phoneticPr fontId="3" type="noConversion"/>
  </si>
  <si>
    <t>강원-사립21-2022-02호</t>
  </si>
  <si>
    <t>영월곤충박물관</t>
    <phoneticPr fontId="3" type="noConversion"/>
  </si>
  <si>
    <t>033-374-5888</t>
  </si>
  <si>
    <t>2002.05.05</t>
  </si>
  <si>
    <t>2013.08.05</t>
  </si>
  <si>
    <t>강원-사립12-2013-53호</t>
  </si>
  <si>
    <t>강원특별자치도 영월군 한반도면 서강로 1094</t>
    <phoneticPr fontId="3" type="noConversion"/>
  </si>
  <si>
    <t>033-372-1094</t>
  </si>
  <si>
    <t>2012.05.24</t>
  </si>
  <si>
    <t>2012.12.31</t>
  </si>
  <si>
    <t>강원-사립12-2012-45호</t>
  </si>
  <si>
    <t>영월아프리카미술박물관</t>
    <phoneticPr fontId="3" type="noConversion"/>
  </si>
  <si>
    <t>강원특별자치도 영월군 김삿갓면 영월동로 1107-1</t>
    <phoneticPr fontId="3" type="noConversion"/>
  </si>
  <si>
    <t>033-372-3229</t>
  </si>
  <si>
    <t>강원-사립12-2010-23호</t>
  </si>
  <si>
    <t>영월종교미술박물관</t>
    <phoneticPr fontId="3" type="noConversion"/>
  </si>
  <si>
    <t>강원특별자치도 영월군 북면 시루산길 122-2</t>
    <phoneticPr fontId="3" type="noConversion"/>
  </si>
  <si>
    <t>033-378-0153</t>
  </si>
  <si>
    <t>2009.11.02</t>
  </si>
  <si>
    <t>강원-사립12-2012-47호</t>
  </si>
  <si>
    <t>영월군</t>
    <phoneticPr fontId="3" type="noConversion"/>
  </si>
  <si>
    <t>영월지오뮤지엄</t>
    <phoneticPr fontId="3" type="noConversion"/>
  </si>
  <si>
    <t>강원특별자치도 영월군 북면 밤재로 7</t>
    <phoneticPr fontId="3" type="noConversion"/>
  </si>
  <si>
    <t>033-375-0370</t>
  </si>
  <si>
    <t>2022.03.02</t>
    <phoneticPr fontId="3" type="noConversion"/>
  </si>
  <si>
    <t>2022.03.02</t>
  </si>
  <si>
    <t>강원-사립12-2022-01호</t>
  </si>
  <si>
    <t>영월초등교육박물관</t>
    <phoneticPr fontId="3" type="noConversion"/>
  </si>
  <si>
    <t>033-375-1223</t>
  </si>
  <si>
    <t>2012.04.28</t>
  </si>
  <si>
    <t>영월화석박물관</t>
    <phoneticPr fontId="3" type="noConversion"/>
  </si>
  <si>
    <t>강원특별자치도 영월군 주천면 평창강로 139</t>
    <phoneticPr fontId="3" type="noConversion"/>
  </si>
  <si>
    <t>033-375-0088</t>
  </si>
  <si>
    <t>2007.12.08</t>
  </si>
  <si>
    <t>2009.12.23</t>
  </si>
  <si>
    <t>강원-사립12-2009-19호</t>
  </si>
  <si>
    <t>033-339-7000</t>
  </si>
  <si>
    <t>원주허브팜식물박물관(휴관)</t>
    <phoneticPr fontId="3" type="noConversion"/>
  </si>
  <si>
    <t>강원특별자치도 원주시 마장2길 33</t>
    <phoneticPr fontId="3" type="noConversion"/>
  </si>
  <si>
    <t>033-762-3113</t>
  </si>
  <si>
    <t>2008.05.10</t>
    <phoneticPr fontId="3" type="noConversion"/>
  </si>
  <si>
    <t>2008.05.13</t>
    <phoneticPr fontId="3" type="noConversion"/>
  </si>
  <si>
    <t>강원-사립12-2008-02호</t>
  </si>
  <si>
    <t>월정사성보박물관</t>
    <phoneticPr fontId="3" type="noConversion"/>
  </si>
  <si>
    <t>강원특별자치도 평창군 진부면 오대산로 176</t>
    <phoneticPr fontId="3" type="noConversion"/>
  </si>
  <si>
    <t>1999.10.13</t>
    <phoneticPr fontId="3" type="noConversion"/>
  </si>
  <si>
    <t>강원-사립12-2000-01호</t>
  </si>
  <si>
    <t>인도미술박물관</t>
    <phoneticPr fontId="3" type="noConversion"/>
  </si>
  <si>
    <t>강원특별자치도 영월군 주천면 송학주천로 899-6</t>
    <phoneticPr fontId="3" type="noConversion"/>
  </si>
  <si>
    <t>033-375-2883</t>
  </si>
  <si>
    <t>2012.05.26</t>
  </si>
  <si>
    <t>강원-사립12-2012-46호</t>
  </si>
  <si>
    <t>인제스피디움 클래식카 박물관</t>
    <phoneticPr fontId="3" type="noConversion"/>
  </si>
  <si>
    <t>강원특별자치도 인제군 기린면 상하답로 130</t>
    <phoneticPr fontId="3" type="noConversion"/>
  </si>
  <si>
    <t>1644-3366</t>
  </si>
  <si>
    <t>2017.12.21</t>
    <phoneticPr fontId="3" type="noConversion"/>
  </si>
  <si>
    <t>2018.01.29</t>
    <phoneticPr fontId="3" type="noConversion"/>
  </si>
  <si>
    <t>강원-사립12-2018-01호</t>
  </si>
  <si>
    <t>정동진시간박물관</t>
    <phoneticPr fontId="3" type="noConversion"/>
  </si>
  <si>
    <t>강원특별자치도 강릉시 강동면 헌화로 990-1</t>
    <phoneticPr fontId="3" type="noConversion"/>
  </si>
  <si>
    <t>033-645-4540</t>
  </si>
  <si>
    <t>2013.07.03</t>
  </si>
  <si>
    <t>2013.03.12</t>
  </si>
  <si>
    <t>강원-사립12-2013-01호</t>
  </si>
  <si>
    <t>조선민화박물관</t>
    <phoneticPr fontId="3" type="noConversion"/>
  </si>
  <si>
    <t>강원특별자치도 영월군 김삿갓면 김삿갓로 432-10</t>
    <phoneticPr fontId="3" type="noConversion"/>
  </si>
  <si>
    <t>033-375-6100</t>
  </si>
  <si>
    <t>2000.07.29</t>
  </si>
  <si>
    <t>2007.07.16</t>
  </si>
  <si>
    <t>강원-사립12-2007-10호</t>
  </si>
  <si>
    <t>참소리축음기박물관</t>
    <phoneticPr fontId="3" type="noConversion"/>
  </si>
  <si>
    <t>강원특별자치도 강릉시 경포로 393</t>
    <phoneticPr fontId="3" type="noConversion"/>
  </si>
  <si>
    <t>033-655-1130</t>
    <phoneticPr fontId="3" type="noConversion"/>
  </si>
  <si>
    <t>강원-사립12-1993-01호</t>
  </si>
  <si>
    <t>책과인쇄박물관</t>
    <phoneticPr fontId="3" type="noConversion"/>
  </si>
  <si>
    <t>강원특별자치도 춘천시 신동면 풍류1길 156</t>
    <phoneticPr fontId="3" type="noConversion"/>
  </si>
  <si>
    <t>033-264-9923</t>
  </si>
  <si>
    <t>2015.07.14</t>
    <phoneticPr fontId="3" type="noConversion"/>
  </si>
  <si>
    <t>2019.10.14</t>
    <phoneticPr fontId="3" type="noConversion"/>
  </si>
  <si>
    <t>강원-사립12-2019-03호</t>
  </si>
  <si>
    <t>치악민속박물관(휴관)</t>
    <phoneticPr fontId="3" type="noConversion"/>
  </si>
  <si>
    <t>강원특별자치도 원주시 고문골길 113</t>
    <phoneticPr fontId="3" type="noConversion"/>
  </si>
  <si>
    <t>033-747-6956</t>
  </si>
  <si>
    <t>1997.06.04</t>
    <phoneticPr fontId="3" type="noConversion"/>
  </si>
  <si>
    <t>강원-사립12-1997-106호</t>
  </si>
  <si>
    <t>치악산고판화박물관</t>
    <phoneticPr fontId="3" type="noConversion"/>
  </si>
  <si>
    <t>033-761-7885</t>
  </si>
  <si>
    <t>2003.06.20</t>
    <phoneticPr fontId="3" type="noConversion"/>
  </si>
  <si>
    <t>2004.07.01</t>
    <phoneticPr fontId="3" type="noConversion"/>
  </si>
  <si>
    <t>강원-사립12-2004-01호</t>
  </si>
  <si>
    <t>피노키오박물관</t>
    <phoneticPr fontId="3" type="noConversion"/>
  </si>
  <si>
    <t>강원특별자치도 강릉시 강동면 율곡로 1441</t>
    <phoneticPr fontId="3" type="noConversion"/>
  </si>
  <si>
    <t>033-644-9411</t>
  </si>
  <si>
    <t>2011.10.06</t>
    <phoneticPr fontId="3" type="noConversion"/>
  </si>
  <si>
    <t>2014.01.24</t>
    <phoneticPr fontId="3" type="noConversion"/>
  </si>
  <si>
    <t>강원-사립12-2014-01호</t>
  </si>
  <si>
    <t>횡성군</t>
  </si>
  <si>
    <t>한얼문예박물관</t>
    <phoneticPr fontId="3" type="noConversion"/>
  </si>
  <si>
    <t>강원특별자치도 횡성군 우천면 경강로 2885-2</t>
    <phoneticPr fontId="3" type="noConversion"/>
  </si>
  <si>
    <t>033-345-0151</t>
    <phoneticPr fontId="3" type="noConversion"/>
  </si>
  <si>
    <t>2008.04.18</t>
    <phoneticPr fontId="3" type="noConversion"/>
  </si>
  <si>
    <t>강원-사립12-2008-01호</t>
  </si>
  <si>
    <t>호안다구박물관</t>
    <phoneticPr fontId="3" type="noConversion"/>
  </si>
  <si>
    <t>강원특별자치도 영월군 김삿갓면 내리계곡로 1088</t>
    <phoneticPr fontId="3" type="noConversion"/>
  </si>
  <si>
    <t>033-378-5779</t>
  </si>
  <si>
    <t>2007.12.15</t>
  </si>
  <si>
    <t>강원-사립12-2010-24호</t>
  </si>
  <si>
    <t>호야지리박물관</t>
    <phoneticPr fontId="3" type="noConversion"/>
  </si>
  <si>
    <t>강원특별자치도 영월군 무릉도원면 무릉법흥로 303</t>
    <phoneticPr fontId="3" type="noConversion"/>
  </si>
  <si>
    <t>033-372-8872</t>
  </si>
  <si>
    <t>2007.05.04</t>
  </si>
  <si>
    <t>2008.12.08</t>
  </si>
  <si>
    <t>강원-사립12-2008-17호</t>
  </si>
  <si>
    <t>환희컵박물관</t>
    <phoneticPr fontId="3" type="noConversion"/>
  </si>
  <si>
    <t>033-661-3413</t>
  </si>
  <si>
    <t>2013.04.15</t>
    <phoneticPr fontId="3" type="noConversion"/>
  </si>
  <si>
    <t>2013.06.11</t>
    <phoneticPr fontId="3" type="noConversion"/>
  </si>
  <si>
    <t>강원-사립12-2013-50호</t>
    <phoneticPr fontId="3" type="noConversion"/>
  </si>
  <si>
    <t>강원 사립 총계</t>
    <phoneticPr fontId="3" type="noConversion"/>
  </si>
  <si>
    <t>가톨릭관동대학교박물관</t>
    <phoneticPr fontId="3" type="noConversion"/>
  </si>
  <si>
    <t>강원특별자치도 강릉시 범일로 579번길 24</t>
    <phoneticPr fontId="3" type="noConversion"/>
  </si>
  <si>
    <t>033-649-7851</t>
  </si>
  <si>
    <t>1976.04.10</t>
  </si>
  <si>
    <t>강원-대학12-2001-02호</t>
  </si>
  <si>
    <t>강릉원주대학교박물관</t>
    <phoneticPr fontId="3" type="noConversion"/>
  </si>
  <si>
    <t>강원특별자치도 강릉시 죽헌길 7</t>
    <phoneticPr fontId="3" type="noConversion"/>
  </si>
  <si>
    <t>033-640-2596</t>
  </si>
  <si>
    <t>1979.03.01</t>
    <phoneticPr fontId="3" type="noConversion"/>
  </si>
  <si>
    <t>2000.11.20</t>
    <phoneticPr fontId="3" type="noConversion"/>
  </si>
  <si>
    <t>강원대학교 중앙박물관</t>
    <phoneticPr fontId="3" type="noConversion"/>
  </si>
  <si>
    <t>강원특별자치도 춘천시 강원대학길 1</t>
    <phoneticPr fontId="3" type="noConversion"/>
  </si>
  <si>
    <t>033-250-8077</t>
  </si>
  <si>
    <t>1979.05.01</t>
  </si>
  <si>
    <t>강원-대학12-2001-01호</t>
  </si>
  <si>
    <t>연세대학교 원주박물관</t>
    <phoneticPr fontId="3" type="noConversion"/>
  </si>
  <si>
    <t>033-760-2732</t>
  </si>
  <si>
    <t>2001.05.31</t>
    <phoneticPr fontId="3" type="noConversion"/>
  </si>
  <si>
    <t>강원-대학11-2005-01호</t>
    <phoneticPr fontId="3" type="noConversion"/>
  </si>
  <si>
    <t xml:space="preserve">한림대학교 박물관 </t>
    <phoneticPr fontId="3" type="noConversion"/>
  </si>
  <si>
    <t>033-248-2851</t>
  </si>
  <si>
    <t>1988.05.18</t>
    <phoneticPr fontId="3" type="noConversion"/>
  </si>
  <si>
    <t>강원-대학11-2001-69호</t>
  </si>
  <si>
    <t>강원 대학 총계</t>
    <phoneticPr fontId="3" type="noConversion"/>
  </si>
  <si>
    <t>강원 총계</t>
    <phoneticPr fontId="3" type="noConversion"/>
  </si>
  <si>
    <t>충북</t>
    <phoneticPr fontId="3" type="noConversion"/>
  </si>
  <si>
    <t>충북</t>
  </si>
  <si>
    <t>청주시</t>
  </si>
  <si>
    <t>국립청주박물관</t>
  </si>
  <si>
    <t>충청북도 청주시 상당구 명암로 143</t>
  </si>
  <si>
    <t>043-229-6300</t>
  </si>
  <si>
    <t>1987.10.30</t>
    <phoneticPr fontId="3" type="noConversion"/>
  </si>
  <si>
    <t>국립11-2016-06호</t>
  </si>
  <si>
    <t xml:space="preserve">국립 </t>
  </si>
  <si>
    <t>충청북도 청주시 상당구 남일면 단재로 635 공군박물관</t>
  </si>
  <si>
    <t>043-290-6161</t>
  </si>
  <si>
    <t>1979.03.22</t>
    <phoneticPr fontId="3" type="noConversion"/>
  </si>
  <si>
    <t>충북 국립 총계</t>
    <phoneticPr fontId="3" type="noConversion"/>
  </si>
  <si>
    <t>음성군</t>
    <phoneticPr fontId="3" type="noConversion"/>
  </si>
  <si>
    <t>감우재전승기념관</t>
    <phoneticPr fontId="3" type="noConversion"/>
  </si>
  <si>
    <t>충청북도 음성군 음성읍 생음대로 594</t>
  </si>
  <si>
    <t>043-871-5930</t>
  </si>
  <si>
    <t>2003.11.01</t>
    <phoneticPr fontId="3" type="noConversion"/>
  </si>
  <si>
    <t>영동군</t>
  </si>
  <si>
    <t>난계국악박물관</t>
    <phoneticPr fontId="3" type="noConversion"/>
  </si>
  <si>
    <t>충청북도 영동군 심천면 국악로 9</t>
  </si>
  <si>
    <t>043-740-3886</t>
  </si>
  <si>
    <t>2000.09.23</t>
    <phoneticPr fontId="3" type="noConversion"/>
  </si>
  <si>
    <t>충북-공립21-2000-01호</t>
  </si>
  <si>
    <t>괴산군</t>
  </si>
  <si>
    <t>농업역사박물관</t>
    <phoneticPr fontId="3" type="noConversion"/>
  </si>
  <si>
    <t>충청북도 괴산군 괴산읍 충민로 검승1길 6</t>
    <phoneticPr fontId="3" type="noConversion"/>
  </si>
  <si>
    <t>043-830-2684</t>
  </si>
  <si>
    <t>2015.01.01</t>
    <phoneticPr fontId="3" type="noConversion"/>
  </si>
  <si>
    <t>보은군</t>
    <phoneticPr fontId="3" type="noConversion"/>
  </si>
  <si>
    <t>솔향공원 소나무전시관</t>
    <phoneticPr fontId="3" type="noConversion"/>
  </si>
  <si>
    <t>충청북도 보은군 속리산면 속리산로 600</t>
  </si>
  <si>
    <t>043-540-3774</t>
  </si>
  <si>
    <t>2007.05.01</t>
  </si>
  <si>
    <t>단양군</t>
    <phoneticPr fontId="3" type="noConversion"/>
  </si>
  <si>
    <t>수양개선사유물전시관</t>
    <phoneticPr fontId="3" type="noConversion"/>
  </si>
  <si>
    <t>충청북도 단양군 적성면 수양개유적로 390</t>
    <phoneticPr fontId="3" type="noConversion"/>
  </si>
  <si>
    <t>2006.07.25</t>
    <phoneticPr fontId="3" type="noConversion"/>
  </si>
  <si>
    <t>충청북도 영동군 심천면 국악로 18</t>
  </si>
  <si>
    <t>043-740-3207</t>
  </si>
  <si>
    <t>1994.06.18</t>
  </si>
  <si>
    <t>옥천군</t>
    <phoneticPr fontId="3" type="noConversion"/>
  </si>
  <si>
    <t>옥천향토전시관</t>
    <phoneticPr fontId="3" type="noConversion"/>
  </si>
  <si>
    <t>충청북도 옥천군 안내면 장계1길 57</t>
  </si>
  <si>
    <t>043-732-6081</t>
  </si>
  <si>
    <t>1996.05.01</t>
    <phoneticPr fontId="3" type="noConversion"/>
  </si>
  <si>
    <t>제천시</t>
    <phoneticPr fontId="3" type="noConversion"/>
  </si>
  <si>
    <t>의림지 역사박물관</t>
    <phoneticPr fontId="3" type="noConversion"/>
  </si>
  <si>
    <t>043-641-6565</t>
  </si>
  <si>
    <t>2019.04.09</t>
  </si>
  <si>
    <t>충북-공립12-2019-01호</t>
  </si>
  <si>
    <t>제8대유엔사무총장 반기문 평화기념관</t>
    <phoneticPr fontId="3" type="noConversion"/>
  </si>
  <si>
    <t>충청북도 음성군 원남면 행치길 15-5</t>
  </si>
  <si>
    <t>043-872-3122</t>
  </si>
  <si>
    <t>2018.12.06</t>
    <phoneticPr fontId="3" type="noConversion"/>
  </si>
  <si>
    <t>2019.04.09</t>
    <phoneticPr fontId="3" type="noConversion"/>
  </si>
  <si>
    <t>충북-공립12-2019-02호</t>
  </si>
  <si>
    <t>제천국제발효박물관</t>
    <phoneticPr fontId="3" type="noConversion"/>
  </si>
  <si>
    <t>충청북도 제천시 한방엑스포로 19</t>
  </si>
  <si>
    <t>2010.08.10</t>
  </si>
  <si>
    <t>제천유물전시관</t>
    <phoneticPr fontId="3" type="noConversion"/>
  </si>
  <si>
    <t>충청북도 제천시 청풍면 청풍호로 2048</t>
  </si>
  <si>
    <t>043-641-5536</t>
  </si>
  <si>
    <t>2001.10.26</t>
    <phoneticPr fontId="3" type="noConversion"/>
  </si>
  <si>
    <t>제천의병전시관</t>
    <phoneticPr fontId="3" type="noConversion"/>
  </si>
  <si>
    <t>충청북도 제천시 봉양읍 의암로 566-7</t>
  </si>
  <si>
    <t>043-641-4811</t>
  </si>
  <si>
    <t>2001.10.26</t>
  </si>
  <si>
    <t>충북-공립21-2018-02호</t>
  </si>
  <si>
    <t>충주시</t>
    <phoneticPr fontId="3" type="noConversion"/>
  </si>
  <si>
    <t>조동리선사유적박물관</t>
    <phoneticPr fontId="3" type="noConversion"/>
  </si>
  <si>
    <t>충청북도 충주시 동량면 조동1길 15</t>
    <phoneticPr fontId="3" type="noConversion"/>
  </si>
  <si>
    <t>043-850-3928</t>
  </si>
  <si>
    <t>2005.11.09</t>
  </si>
  <si>
    <t>2012.02.01</t>
  </si>
  <si>
    <t>충북-공립21-2012-01호</t>
  </si>
  <si>
    <t>증평군</t>
    <phoneticPr fontId="3" type="noConversion"/>
  </si>
  <si>
    <t>증평민속체험박물관</t>
    <phoneticPr fontId="3" type="noConversion"/>
  </si>
  <si>
    <t>충청북도 증평군 증평읍 둔덕길 89</t>
  </si>
  <si>
    <t>043-835-4154</t>
  </si>
  <si>
    <t>2010.06.12</t>
    <phoneticPr fontId="3" type="noConversion"/>
  </si>
  <si>
    <t>2012.12.20</t>
    <phoneticPr fontId="3" type="noConversion"/>
  </si>
  <si>
    <t>충북-공립12-2012-03호</t>
  </si>
  <si>
    <t>진천군</t>
    <phoneticPr fontId="3" type="noConversion"/>
  </si>
  <si>
    <t>진천종박물관</t>
    <phoneticPr fontId="3" type="noConversion"/>
  </si>
  <si>
    <t xml:space="preserve">충청북도 진천군 진천읍 백곡로 1504-12 </t>
    <phoneticPr fontId="3" type="noConversion"/>
  </si>
  <si>
    <t>043-539-3847</t>
  </si>
  <si>
    <t>2005.12.28</t>
    <phoneticPr fontId="3" type="noConversion"/>
  </si>
  <si>
    <t>충북-공립12-2005-03호</t>
    <phoneticPr fontId="3" type="noConversion"/>
  </si>
  <si>
    <t>청주시</t>
    <phoneticPr fontId="3" type="noConversion"/>
  </si>
  <si>
    <t>청주고인쇄박물관</t>
    <phoneticPr fontId="3" type="noConversion"/>
  </si>
  <si>
    <t>043-201-4266</t>
  </si>
  <si>
    <t>1992.12.21</t>
    <phoneticPr fontId="3" type="noConversion"/>
  </si>
  <si>
    <t>충북-공립12-1992-02호</t>
  </si>
  <si>
    <t>청주백제유물전시관</t>
    <phoneticPr fontId="3" type="noConversion"/>
  </si>
  <si>
    <t>충청북도 청주시 흥덕구 1순환로 438번길 1</t>
    <phoneticPr fontId="3" type="noConversion"/>
  </si>
  <si>
    <t>043-201-4256</t>
  </si>
  <si>
    <t>2001.11.29</t>
  </si>
  <si>
    <t>충북-공립21-2002-01호</t>
  </si>
  <si>
    <t>충렬사유물전시관</t>
    <phoneticPr fontId="3" type="noConversion"/>
  </si>
  <si>
    <t>충청북도 충주시 중렬1길 6(단월동)</t>
  </si>
  <si>
    <t>043-850-7302</t>
  </si>
  <si>
    <t>1978.11.23</t>
    <phoneticPr fontId="3" type="noConversion"/>
  </si>
  <si>
    <t>충북교육박물관</t>
    <phoneticPr fontId="3" type="noConversion"/>
  </si>
  <si>
    <t>충청북도 청주시 상당구 교서로 17</t>
    <phoneticPr fontId="3" type="noConversion"/>
  </si>
  <si>
    <t>043-256-5225</t>
  </si>
  <si>
    <t>2006.07.14</t>
  </si>
  <si>
    <t>충주박물관</t>
    <phoneticPr fontId="3" type="noConversion"/>
  </si>
  <si>
    <t>충청북도 충주시 중앙탑면 중앙탑길 112-28</t>
    <phoneticPr fontId="3" type="noConversion"/>
  </si>
  <si>
    <t>043-850-3927</t>
  </si>
  <si>
    <t>1986.11.25</t>
  </si>
  <si>
    <t>충북-공립11-1992-01호</t>
  </si>
  <si>
    <t>충주세계무술박물관</t>
    <phoneticPr fontId="3" type="noConversion"/>
  </si>
  <si>
    <t>충청북도 충주시 남한강로 26</t>
    <phoneticPr fontId="3" type="noConversion"/>
  </si>
  <si>
    <t>2011.07.08</t>
    <phoneticPr fontId="3" type="noConversion"/>
  </si>
  <si>
    <t>2012.12.20</t>
  </si>
  <si>
    <t>충북-공립21-2012-04호</t>
  </si>
  <si>
    <t>한지체험박물관</t>
    <phoneticPr fontId="3" type="noConversion"/>
  </si>
  <si>
    <t>충청북도 괴산군 연풍면 원풍로 233</t>
  </si>
  <si>
    <t>043-832-3223</t>
  </si>
  <si>
    <t>2013.01.01</t>
    <phoneticPr fontId="3" type="noConversion"/>
  </si>
  <si>
    <t>충북 공립 총계</t>
    <phoneticPr fontId="3" type="noConversion"/>
  </si>
  <si>
    <t>가산박물관</t>
    <phoneticPr fontId="3" type="noConversion"/>
  </si>
  <si>
    <t>043-733-9129</t>
  </si>
  <si>
    <t>충북-사립21-2008-01호</t>
  </si>
  <si>
    <t>농민문학기념관</t>
    <phoneticPr fontId="3" type="noConversion"/>
  </si>
  <si>
    <t>충청북도 영동군 매곡면 노천2길 5-1</t>
  </si>
  <si>
    <t>043-743-5186</t>
  </si>
  <si>
    <t>2005.02.10</t>
    <phoneticPr fontId="3" type="noConversion"/>
  </si>
  <si>
    <t>충북-사립21-2009-02호</t>
  </si>
  <si>
    <t>동곡박물관(휴관)</t>
    <phoneticPr fontId="3" type="noConversion"/>
  </si>
  <si>
    <t>충청북도 영동군 영동읍 대학로 10</t>
    <phoneticPr fontId="3" type="noConversion"/>
  </si>
  <si>
    <t>043-742-3652</t>
  </si>
  <si>
    <t>2000.03.01</t>
    <phoneticPr fontId="3" type="noConversion"/>
  </si>
  <si>
    <t>음성군</t>
  </si>
  <si>
    <t>매괴박물관</t>
    <phoneticPr fontId="3" type="noConversion"/>
  </si>
  <si>
    <t>충청북도 음성군 감곡면 성당길10</t>
    <phoneticPr fontId="3" type="noConversion"/>
  </si>
  <si>
    <t>043-881-2809</t>
  </si>
  <si>
    <t>2002.10.10</t>
  </si>
  <si>
    <t>불교천태중앙박물관</t>
    <phoneticPr fontId="3" type="noConversion"/>
  </si>
  <si>
    <t>충청북도 단양군 영춘면 백자길 9</t>
    <phoneticPr fontId="3" type="noConversion"/>
  </si>
  <si>
    <t>043-423-9103</t>
  </si>
  <si>
    <t>2013.08.25</t>
    <phoneticPr fontId="3" type="noConversion"/>
  </si>
  <si>
    <t>2013.06.25</t>
    <phoneticPr fontId="3" type="noConversion"/>
  </si>
  <si>
    <t>충북-사립12-2013-01호</t>
  </si>
  <si>
    <t>지적박물관</t>
    <phoneticPr fontId="3" type="noConversion"/>
  </si>
  <si>
    <t>충청북도 제천시 금성면 양월로 34</t>
  </si>
  <si>
    <t>043-651-5115</t>
  </si>
  <si>
    <t>1999.10.16</t>
  </si>
  <si>
    <t>1999.12.29</t>
  </si>
  <si>
    <t>충북-사립21-1999-02호</t>
  </si>
  <si>
    <t>철박물관</t>
    <phoneticPr fontId="3" type="noConversion"/>
  </si>
  <si>
    <t>충청북도 음성군 감곡면 영산로 360</t>
  </si>
  <si>
    <t>043-883-2321</t>
  </si>
  <si>
    <t>2000.07.21</t>
    <phoneticPr fontId="3" type="noConversion"/>
  </si>
  <si>
    <t>1999.12.29</t>
    <phoneticPr fontId="3" type="noConversion"/>
  </si>
  <si>
    <t>충북-사립12-1999-01호</t>
  </si>
  <si>
    <t>한국잠사박물관</t>
    <phoneticPr fontId="3" type="noConversion"/>
  </si>
  <si>
    <t>충청북도 청주시 흥덕구강내면 청주역로 213-52</t>
    <phoneticPr fontId="3" type="noConversion"/>
  </si>
  <si>
    <t>043-235-1267</t>
  </si>
  <si>
    <t>1995.10.27</t>
    <phoneticPr fontId="3" type="noConversion"/>
  </si>
  <si>
    <t>충북-사립12-1996-01호</t>
    <phoneticPr fontId="3" type="noConversion"/>
  </si>
  <si>
    <t>한국차문화박물관</t>
    <phoneticPr fontId="3" type="noConversion"/>
  </si>
  <si>
    <t>충청북도 제천시 봉양읍 국사봉로 741</t>
  </si>
  <si>
    <t>043-651-8800</t>
  </si>
  <si>
    <t>2017.05.18</t>
  </si>
  <si>
    <t>한독의약박물관</t>
    <phoneticPr fontId="3" type="noConversion"/>
  </si>
  <si>
    <t>충청북도 음성군 대소면 대풍산단로 78</t>
    <phoneticPr fontId="3" type="noConversion"/>
  </si>
  <si>
    <t>043-530-1004</t>
  </si>
  <si>
    <t>1964.04.27</t>
    <phoneticPr fontId="3" type="noConversion"/>
  </si>
  <si>
    <t>2016.06.29</t>
    <phoneticPr fontId="3" type="noConversion"/>
  </si>
  <si>
    <t>충북-사립12-2016-01호</t>
  </si>
  <si>
    <t>1종</t>
    <phoneticPr fontId="46" type="noConversion"/>
  </si>
  <si>
    <t>예뿌리민속박물관(휴관)</t>
    <phoneticPr fontId="3" type="noConversion"/>
  </si>
  <si>
    <t>충청북도 청주시 상당구 가덕면 금거1길 10</t>
    <phoneticPr fontId="3" type="noConversion"/>
  </si>
  <si>
    <t>043-283-6127</t>
  </si>
  <si>
    <t>2006.05.21</t>
    <phoneticPr fontId="3" type="noConversion"/>
  </si>
  <si>
    <t>충북-사립12-2006-01호</t>
  </si>
  <si>
    <t>충북 사립 총계</t>
    <phoneticPr fontId="3" type="noConversion"/>
  </si>
  <si>
    <t>중원대학교박물관</t>
    <phoneticPr fontId="3" type="noConversion"/>
  </si>
  <si>
    <t>043-830-8283</t>
  </si>
  <si>
    <t>2009.07.01</t>
    <phoneticPr fontId="3" type="noConversion"/>
  </si>
  <si>
    <t>충북-대학12-2009-01호</t>
  </si>
  <si>
    <t>대학</t>
    <phoneticPr fontId="46" type="noConversion"/>
  </si>
  <si>
    <t>충청북도 청주시 청원구 대성로 298</t>
    <phoneticPr fontId="3" type="noConversion"/>
  </si>
  <si>
    <t>1967.11.10</t>
  </si>
  <si>
    <t>충북-대학12-2000-03호</t>
  </si>
  <si>
    <t>충북대학교박물관</t>
    <phoneticPr fontId="3" type="noConversion"/>
  </si>
  <si>
    <t>충청북도 청주시 서원구 충대로 1</t>
    <phoneticPr fontId="3" type="noConversion"/>
  </si>
  <si>
    <t>043-261-2900</t>
  </si>
  <si>
    <t>1970.09.27</t>
    <phoneticPr fontId="3" type="noConversion"/>
  </si>
  <si>
    <t>충북-대학12-2000-02호</t>
  </si>
  <si>
    <t>한국교원대학교 교육박물관</t>
    <phoneticPr fontId="3" type="noConversion"/>
  </si>
  <si>
    <t xml:space="preserve">충청북도 청주시 흥덕구 강내면 태성탑연로 250 </t>
  </si>
  <si>
    <t>043-230-3361</t>
  </si>
  <si>
    <t>2010.11.16 (1987.10.31)</t>
    <phoneticPr fontId="3" type="noConversion"/>
  </si>
  <si>
    <t>2013.03.20 
(2001.01.16)</t>
    <phoneticPr fontId="3" type="noConversion"/>
  </si>
  <si>
    <t>충북-대학12-2013-01호</t>
  </si>
  <si>
    <t>한국교통대학교박물관</t>
    <phoneticPr fontId="3" type="noConversion"/>
  </si>
  <si>
    <t>충청북도 충주시 대소원면 대학로 50</t>
  </si>
  <si>
    <t>043-841-5696</t>
  </si>
  <si>
    <t>1980.04.01</t>
    <phoneticPr fontId="3" type="noConversion"/>
  </si>
  <si>
    <t>2011.01.20</t>
    <phoneticPr fontId="3" type="noConversion"/>
  </si>
  <si>
    <t>충북-대학12-2011-02호</t>
  </si>
  <si>
    <t>충북 대학 총계</t>
    <phoneticPr fontId="3" type="noConversion"/>
  </si>
  <si>
    <t>충북 총계</t>
    <phoneticPr fontId="3" type="noConversion"/>
  </si>
  <si>
    <t>충남</t>
    <phoneticPr fontId="3" type="noConversion"/>
  </si>
  <si>
    <t>충남</t>
  </si>
  <si>
    <t>공주시</t>
  </si>
  <si>
    <t>국립공주박물관</t>
  </si>
  <si>
    <t>충청남도 공주시 관광단지길 34</t>
  </si>
  <si>
    <t>041-850-6300</t>
  </si>
  <si>
    <t>1946.04.01</t>
    <phoneticPr fontId="3" type="noConversion"/>
  </si>
  <si>
    <t>부여군</t>
  </si>
  <si>
    <t>국립부여박물관</t>
  </si>
  <si>
    <t>충청남도 부여군 부여읍 금성로 5</t>
  </si>
  <si>
    <t>041-833-8562</t>
  </si>
  <si>
    <t>1945.10.13</t>
    <phoneticPr fontId="3" type="noConversion"/>
  </si>
  <si>
    <t>서천군</t>
  </si>
  <si>
    <t>국립해양생물자원관 씨큐리움</t>
  </si>
  <si>
    <t>충청남도 서천군 장항읍 장산로101번길 75</t>
  </si>
  <si>
    <t>041-950-0600</t>
  </si>
  <si>
    <t>2015.04.20</t>
    <phoneticPr fontId="3" type="noConversion"/>
  </si>
  <si>
    <t>2016.10.20</t>
    <phoneticPr fontId="3" type="noConversion"/>
  </si>
  <si>
    <t>국립12-2016-09호</t>
  </si>
  <si>
    <t>천안시</t>
  </si>
  <si>
    <t>우정박물관</t>
  </si>
  <si>
    <t>충청남도 천안시 양지말1길 11-14</t>
    <phoneticPr fontId="3" type="noConversion"/>
  </si>
  <si>
    <t>041-560-5900</t>
  </si>
  <si>
    <t>1985.05.01</t>
    <phoneticPr fontId="3" type="noConversion"/>
  </si>
  <si>
    <t>2019.04.30</t>
    <phoneticPr fontId="3" type="noConversion"/>
  </si>
  <si>
    <t>국립12-2019-02호</t>
  </si>
  <si>
    <t>아산시</t>
    <phoneticPr fontId="3" type="noConversion"/>
  </si>
  <si>
    <t>충무공이순신기념관</t>
    <phoneticPr fontId="3" type="noConversion"/>
  </si>
  <si>
    <t>충청남도 아산시 염치읍 현충사길 126</t>
    <phoneticPr fontId="3" type="noConversion"/>
  </si>
  <si>
    <t>041-539-4600</t>
  </si>
  <si>
    <t>2011.04.28</t>
    <phoneticPr fontId="3" type="noConversion"/>
  </si>
  <si>
    <t>2017.08.02</t>
    <phoneticPr fontId="3" type="noConversion"/>
  </si>
  <si>
    <t>국립12-2017-02호</t>
  </si>
  <si>
    <t>금산군</t>
    <phoneticPr fontId="3" type="noConversion"/>
  </si>
  <si>
    <t>칠백의총관리소(기념관)</t>
    <phoneticPr fontId="3" type="noConversion"/>
  </si>
  <si>
    <t>충청남도 금산군 금성면 의총길 50</t>
    <phoneticPr fontId="3" type="noConversion"/>
  </si>
  <si>
    <t>041-753-8701</t>
    <phoneticPr fontId="3" type="noConversion"/>
  </si>
  <si>
    <t>1976.09.20</t>
    <phoneticPr fontId="3" type="noConversion"/>
  </si>
  <si>
    <t>충남 국립 총계</t>
    <phoneticPr fontId="3" type="noConversion"/>
  </si>
  <si>
    <t>홍성군</t>
  </si>
  <si>
    <t>결성농요농사박물관</t>
    <phoneticPr fontId="3" type="noConversion"/>
  </si>
  <si>
    <t>충청남도 홍성군 결성면 구성남로 91</t>
  </si>
  <si>
    <t>041-642-3256</t>
  </si>
  <si>
    <t>태안군</t>
  </si>
  <si>
    <t>고남패총박물관</t>
    <phoneticPr fontId="3" type="noConversion"/>
  </si>
  <si>
    <t>충청남도 태안군 고남면 안면대로 4270-6</t>
  </si>
  <si>
    <t>2002.04.03</t>
    <phoneticPr fontId="3" type="noConversion"/>
  </si>
  <si>
    <t>충남-공립12-2002-01호</t>
  </si>
  <si>
    <t>고불맹사성기념관</t>
    <phoneticPr fontId="46" type="noConversion"/>
  </si>
  <si>
    <t>충청남도 아산시 배방읍 행단길 22</t>
  </si>
  <si>
    <t>2021.08.09</t>
    <phoneticPr fontId="3" type="noConversion"/>
  </si>
  <si>
    <t>충남-공립21-2021-02호</t>
  </si>
  <si>
    <t>금산군</t>
  </si>
  <si>
    <t>금산역사문화박물관</t>
    <phoneticPr fontId="3" type="noConversion"/>
  </si>
  <si>
    <t>2018.05.28</t>
    <phoneticPr fontId="3" type="noConversion"/>
  </si>
  <si>
    <t>2018.05.10</t>
    <phoneticPr fontId="3" type="noConversion"/>
  </si>
  <si>
    <t>충남-공립12-2018-07호</t>
  </si>
  <si>
    <t>금산인삼관</t>
    <phoneticPr fontId="3" type="noConversion"/>
  </si>
  <si>
    <t>충청남도 금산군 금산읍 인삼광장로 30</t>
  </si>
  <si>
    <t>1998.05.13</t>
  </si>
  <si>
    <t xml:space="preserve">충남 </t>
  </si>
  <si>
    <t>당진시</t>
  </si>
  <si>
    <t>기지시줄다리기박물관</t>
    <phoneticPr fontId="3" type="noConversion"/>
  </si>
  <si>
    <t>충청남도 당진시 송악읍 안틀모시길 11</t>
  </si>
  <si>
    <t>041-350-4929</t>
  </si>
  <si>
    <t>2011.04.08</t>
    <phoneticPr fontId="3" type="noConversion"/>
  </si>
  <si>
    <t>2011.11.29</t>
    <phoneticPr fontId="3" type="noConversion"/>
  </si>
  <si>
    <t>충남-공립12-2011-05호</t>
  </si>
  <si>
    <t>능산리고분군아트뮤지엄</t>
    <phoneticPr fontId="3" type="noConversion"/>
  </si>
  <si>
    <t>충청남도 부여군 부여읍 왕릉로 61</t>
  </si>
  <si>
    <t>041-830-2890</t>
  </si>
  <si>
    <t>1987.12.01</t>
    <phoneticPr fontId="3" type="noConversion"/>
  </si>
  <si>
    <t>논산시</t>
  </si>
  <si>
    <t>백제군사박물관</t>
    <phoneticPr fontId="3" type="noConversion"/>
  </si>
  <si>
    <t>충청남도 논산시 부적면 충곡로 311-54</t>
  </si>
  <si>
    <t>041-746-8431</t>
  </si>
  <si>
    <t>2005.03.07</t>
    <phoneticPr fontId="3" type="noConversion"/>
  </si>
  <si>
    <t>2008.05.02</t>
    <phoneticPr fontId="3" type="noConversion"/>
  </si>
  <si>
    <t>충남-공립12-2008-01호</t>
  </si>
  <si>
    <t>백제역사문화관</t>
    <phoneticPr fontId="3" type="noConversion"/>
  </si>
  <si>
    <t>충청남도 부여군 백제문호 455</t>
  </si>
  <si>
    <t>2006.03.16</t>
    <phoneticPr fontId="3" type="noConversion"/>
  </si>
  <si>
    <t>2010.07.06</t>
    <phoneticPr fontId="3" type="noConversion"/>
  </si>
  <si>
    <t>충남-공립12-2010-01호</t>
    <phoneticPr fontId="3" type="noConversion"/>
  </si>
  <si>
    <t>보령시</t>
  </si>
  <si>
    <t>보령박물관</t>
    <phoneticPr fontId="3" type="noConversion"/>
  </si>
  <si>
    <t>충청남도 보령시 대흥로 63</t>
  </si>
  <si>
    <t>041-930-3447</t>
  </si>
  <si>
    <t>2013.11.11</t>
    <phoneticPr fontId="3" type="noConversion"/>
  </si>
  <si>
    <t>충남-공립12-2013-02호</t>
  </si>
  <si>
    <t>보령석탄박물관</t>
    <phoneticPr fontId="3" type="noConversion"/>
  </si>
  <si>
    <t>충청남도 보령시 성주산로 508</t>
    <phoneticPr fontId="3" type="noConversion"/>
  </si>
  <si>
    <t>041-934-1902</t>
  </si>
  <si>
    <t>1995.05.18</t>
  </si>
  <si>
    <t>1995.05.16</t>
  </si>
  <si>
    <t>충남-공립12-1995-01호</t>
  </si>
  <si>
    <t>서천 이하복 고택 전시관</t>
    <phoneticPr fontId="3" type="noConversion"/>
  </si>
  <si>
    <t>041-950-4230</t>
  </si>
  <si>
    <t>2018.11.08</t>
  </si>
  <si>
    <t>2018.05.10</t>
  </si>
  <si>
    <t>충남-공립21-2018-05호</t>
  </si>
  <si>
    <t>석오이동녕기념관</t>
    <phoneticPr fontId="3" type="noConversion"/>
  </si>
  <si>
    <t>충청남도 천안시 동남구 목천읍 동리4길 35</t>
  </si>
  <si>
    <t>041-521-3355</t>
  </si>
  <si>
    <t>2010.02.23</t>
  </si>
  <si>
    <t>2020.07.22</t>
  </si>
  <si>
    <t>충남-공립21-2020-02호</t>
  </si>
  <si>
    <t>석장리박물관</t>
    <phoneticPr fontId="3" type="noConversion"/>
  </si>
  <si>
    <t>충청남도 공주시 금벽로 990</t>
  </si>
  <si>
    <t>041-840-8924</t>
  </si>
  <si>
    <t>2006.09.26</t>
  </si>
  <si>
    <t>2006.02.09</t>
  </si>
  <si>
    <t>충남-공립12-2006-01호</t>
  </si>
  <si>
    <t>송산리고분군 모형전시관</t>
    <phoneticPr fontId="3" type="noConversion"/>
  </si>
  <si>
    <t>충청남도 공주시 왕릉로 37</t>
  </si>
  <si>
    <t>041-840-2214</t>
  </si>
  <si>
    <t>2003.05.01</t>
    <phoneticPr fontId="3" type="noConversion"/>
  </si>
  <si>
    <t>심훈기념관</t>
    <phoneticPr fontId="3" type="noConversion"/>
  </si>
  <si>
    <t>충청남도 당진시 송악읍 상록수길 105</t>
  </si>
  <si>
    <t>041-360-6883</t>
  </si>
  <si>
    <t>2014.09.16</t>
    <phoneticPr fontId="3" type="noConversion"/>
  </si>
  <si>
    <t>아산시</t>
  </si>
  <si>
    <t>영인산산림박물관</t>
    <phoneticPr fontId="3" type="noConversion"/>
  </si>
  <si>
    <t>충청남도 아산시 염치읍 아산온천로 16-30</t>
    <phoneticPr fontId="3" type="noConversion"/>
  </si>
  <si>
    <t>041-538-1947</t>
  </si>
  <si>
    <t>2012.05.11</t>
  </si>
  <si>
    <t>2012.11.26</t>
  </si>
  <si>
    <t>충남-공립12-2012-02호</t>
  </si>
  <si>
    <t>예산군</t>
  </si>
  <si>
    <t>예산보부상박물관</t>
    <phoneticPr fontId="3" type="noConversion"/>
  </si>
  <si>
    <t>충청남도 예산군 덕산면 온천단지1로 55</t>
  </si>
  <si>
    <t>2020.07.24</t>
    <phoneticPr fontId="3" type="noConversion"/>
  </si>
  <si>
    <t>2021.02.05</t>
    <phoneticPr fontId="3" type="noConversion"/>
  </si>
  <si>
    <t>충남-공립12-2021-01호</t>
    <phoneticPr fontId="3" type="noConversion"/>
  </si>
  <si>
    <t>충남</t>
    <phoneticPr fontId="46" type="noConversion"/>
  </si>
  <si>
    <t>아산시</t>
    <phoneticPr fontId="46" type="noConversion"/>
  </si>
  <si>
    <t>공립</t>
    <phoneticPr fontId="46" type="noConversion"/>
  </si>
  <si>
    <t>외암민속관</t>
    <phoneticPr fontId="3" type="noConversion"/>
  </si>
  <si>
    <t>충청남도 아산시 송악면 외암민속길 5</t>
  </si>
  <si>
    <t>041-540-2654</t>
  </si>
  <si>
    <t>2004.10.30</t>
    <phoneticPr fontId="3" type="noConversion"/>
  </si>
  <si>
    <t>유관순열사기념관</t>
    <phoneticPr fontId="3" type="noConversion"/>
  </si>
  <si>
    <t>041-564-1223</t>
  </si>
  <si>
    <t>2003.04.01</t>
    <phoneticPr fontId="3" type="noConversion"/>
  </si>
  <si>
    <t>2018.01.16</t>
    <phoneticPr fontId="3" type="noConversion"/>
  </si>
  <si>
    <t>충남-공립21-2018-02호</t>
  </si>
  <si>
    <t>유류피해극복기념관</t>
    <phoneticPr fontId="3" type="noConversion"/>
  </si>
  <si>
    <t>충청남도 태안군 소원면 천리포1길 120</t>
  </si>
  <si>
    <t>041-670-2925</t>
  </si>
  <si>
    <t>2017.09.15</t>
    <phoneticPr fontId="3" type="noConversion"/>
  </si>
  <si>
    <t>충남-공립12-2018-03호</t>
  </si>
  <si>
    <t>윤봉길의사기념관</t>
    <phoneticPr fontId="3" type="noConversion"/>
  </si>
  <si>
    <t>041-339-8238</t>
  </si>
  <si>
    <t>2001.12.21</t>
    <phoneticPr fontId="3" type="noConversion"/>
  </si>
  <si>
    <t>2021.11.03</t>
    <phoneticPr fontId="3" type="noConversion"/>
  </si>
  <si>
    <t>충남-공립12-2021-02호</t>
  </si>
  <si>
    <t>정림사지박물관</t>
    <phoneticPr fontId="3" type="noConversion"/>
  </si>
  <si>
    <t>충청남도 부여군 부여읍 정림로 83</t>
  </si>
  <si>
    <t>041-832-2721</t>
  </si>
  <si>
    <t>2006.09.29</t>
    <phoneticPr fontId="3" type="noConversion"/>
  </si>
  <si>
    <t>충남-공립12-2008-02호</t>
  </si>
  <si>
    <t>충청남도 천안시 동남구 천안삼거리길 27</t>
    <phoneticPr fontId="3" type="noConversion"/>
  </si>
  <si>
    <t>041-521-2891</t>
  </si>
  <si>
    <t>2008.09.22</t>
    <phoneticPr fontId="3" type="noConversion"/>
  </si>
  <si>
    <t>2008.12.03</t>
    <phoneticPr fontId="3" type="noConversion"/>
  </si>
  <si>
    <t>충남-공립11-2008-04호</t>
  </si>
  <si>
    <t>천안흥타령관</t>
    <phoneticPr fontId="3" type="noConversion"/>
  </si>
  <si>
    <t>충청남도 천안시 동남구 천안대로 412</t>
    <phoneticPr fontId="3" type="noConversion"/>
  </si>
  <si>
    <t>041-521-3461</t>
  </si>
  <si>
    <t>2014.04.03</t>
    <phoneticPr fontId="3" type="noConversion"/>
  </si>
  <si>
    <t>충남-공립21-2018-01호</t>
  </si>
  <si>
    <t>청양군</t>
    <phoneticPr fontId="3" type="noConversion"/>
  </si>
  <si>
    <t>청양군백제문화체험박물관</t>
    <phoneticPr fontId="3" type="noConversion"/>
  </si>
  <si>
    <t>충청남도 청양군 대치면 장곡길 43-24</t>
  </si>
  <si>
    <t>041-940-4871</t>
  </si>
  <si>
    <t>2016.10.28</t>
    <phoneticPr fontId="3" type="noConversion"/>
  </si>
  <si>
    <t>충남-공립12-2018-06호</t>
  </si>
  <si>
    <t>충청남도역사박물관</t>
    <phoneticPr fontId="3" type="noConversion"/>
  </si>
  <si>
    <t>충청남도 공주시 국고개길 24</t>
  </si>
  <si>
    <t>041-856-8608</t>
  </si>
  <si>
    <t>2006.09.28</t>
    <phoneticPr fontId="3" type="noConversion"/>
  </si>
  <si>
    <t>2011.01.11</t>
    <phoneticPr fontId="3" type="noConversion"/>
  </si>
  <si>
    <t>충남-공립12-2011-01호</t>
  </si>
  <si>
    <t>태안동학농민혁명기념관</t>
    <phoneticPr fontId="3" type="noConversion"/>
  </si>
  <si>
    <t>041-670-5966</t>
  </si>
  <si>
    <t>2021.10.22</t>
    <phoneticPr fontId="3" type="noConversion"/>
  </si>
  <si>
    <t>합덕수리민속박물관</t>
    <phoneticPr fontId="3" type="noConversion"/>
  </si>
  <si>
    <t>충청남도 당진시 합덕읍 덕평로 379-9</t>
  </si>
  <si>
    <t>041-350-4931</t>
  </si>
  <si>
    <t>2005.10.26</t>
    <phoneticPr fontId="3" type="noConversion"/>
  </si>
  <si>
    <t>충남-공립12-2008-03호</t>
  </si>
  <si>
    <t>홍주성역사관</t>
    <phoneticPr fontId="3" type="noConversion"/>
  </si>
  <si>
    <t>충청남도 홍성군 홍성읍 아문길 20</t>
  </si>
  <si>
    <t>041-630-9240</t>
  </si>
  <si>
    <t>2011.05.06</t>
    <phoneticPr fontId="3" type="noConversion"/>
  </si>
  <si>
    <t>2011.07.01</t>
    <phoneticPr fontId="3" type="noConversion"/>
  </si>
  <si>
    <t>충남-공립12-2011-04호</t>
  </si>
  <si>
    <t>공주시</t>
    <phoneticPr fontId="3" type="noConversion"/>
  </si>
  <si>
    <t>마곡사 성보박물관</t>
    <phoneticPr fontId="3" type="noConversion"/>
  </si>
  <si>
    <t>충청남도 공주시 사곡면 마곡사로 966</t>
    <phoneticPr fontId="3" type="noConversion"/>
  </si>
  <si>
    <t>충남 공립 총계</t>
    <phoneticPr fontId="3" type="noConversion"/>
  </si>
  <si>
    <t>LX국토정보박물관</t>
    <phoneticPr fontId="3" type="noConversion"/>
  </si>
  <si>
    <t>충청남도 공주시 사곡면 연수단지길 182</t>
  </si>
  <si>
    <t>041-401-0200</t>
  </si>
  <si>
    <t>2021.06.01</t>
    <phoneticPr fontId="3" type="noConversion"/>
  </si>
  <si>
    <t>충남-사립12-2021-03호</t>
  </si>
  <si>
    <t>공세리 성지성당 박물관</t>
    <phoneticPr fontId="3" type="noConversion"/>
  </si>
  <si>
    <t>충청남도 아산시 인주면 공세리성당길10</t>
    <phoneticPr fontId="3" type="noConversion"/>
  </si>
  <si>
    <t>041-533-8181</t>
    <phoneticPr fontId="3" type="noConversion"/>
  </si>
  <si>
    <t>2020.07.22</t>
    <phoneticPr fontId="3" type="noConversion"/>
  </si>
  <si>
    <t>충남-시립12-2020-01호</t>
  </si>
  <si>
    <t>공주기독교박물관</t>
    <phoneticPr fontId="3" type="noConversion"/>
  </si>
  <si>
    <t>충청남도 공주시 제민1길 18</t>
  </si>
  <si>
    <t>041-853-7007</t>
  </si>
  <si>
    <t>충남-사립21-2018-04호</t>
  </si>
  <si>
    <t>충청남도 예산군 덕산면 신평1길 14-7</t>
  </si>
  <si>
    <t>041-337-5687</t>
  </si>
  <si>
    <t>2021.04.06</t>
    <phoneticPr fontId="3" type="noConversion"/>
  </si>
  <si>
    <t>충남-사립21-2021-02호</t>
  </si>
  <si>
    <t>도계민화박물관(휴관)</t>
    <phoneticPr fontId="3" type="noConversion"/>
  </si>
  <si>
    <t>충청남도 천안시 동남구 정골1길 73-9</t>
  </si>
  <si>
    <t>2016.01.28</t>
    <phoneticPr fontId="3" type="noConversion"/>
  </si>
  <si>
    <t>2016.01.04</t>
    <phoneticPr fontId="3" type="noConversion"/>
  </si>
  <si>
    <t>충남-사립21-2016-01호</t>
  </si>
  <si>
    <t>독립기념관</t>
    <phoneticPr fontId="3" type="noConversion"/>
  </si>
  <si>
    <t>041-560-0114</t>
  </si>
  <si>
    <t>1987.08.15</t>
    <phoneticPr fontId="3" type="noConversion"/>
  </si>
  <si>
    <t>충남-사립11-1992-01호</t>
  </si>
  <si>
    <t>동산박물관</t>
    <phoneticPr fontId="3" type="noConversion"/>
  </si>
  <si>
    <t>충청남도 공주시 반포면 정광터1길 108-8</t>
  </si>
  <si>
    <t>041-858-5009</t>
  </si>
  <si>
    <t>충남-사립12-2013-01호</t>
  </si>
  <si>
    <t>복권박물관(휴관)</t>
    <phoneticPr fontId="3" type="noConversion"/>
  </si>
  <si>
    <t>충청남도 천안시 동남구 문암로 283</t>
  </si>
  <si>
    <t>1997.03.03</t>
  </si>
  <si>
    <t>1997.06.04</t>
  </si>
  <si>
    <t>충남-사립21-1997-01호</t>
  </si>
  <si>
    <t>부여생활사박물관</t>
    <phoneticPr fontId="3" type="noConversion"/>
  </si>
  <si>
    <t>충청남도 부여군 규암면 백제문로553</t>
  </si>
  <si>
    <t>041-835-0041</t>
  </si>
  <si>
    <t>2010.10.01</t>
    <phoneticPr fontId="3" type="noConversion"/>
  </si>
  <si>
    <t>2018.07.20</t>
    <phoneticPr fontId="3" type="noConversion"/>
  </si>
  <si>
    <t>충남-사립12-2018-08호</t>
  </si>
  <si>
    <t>수덕사근역성보관</t>
    <phoneticPr fontId="3" type="noConversion"/>
  </si>
  <si>
    <t>충청남도 예산군 덕산면 수덕사안길 78</t>
  </si>
  <si>
    <t>1999.09.10</t>
  </si>
  <si>
    <t>아산정린박물관</t>
    <phoneticPr fontId="46" type="noConversion"/>
  </si>
  <si>
    <t>충청남도 아산시 배방읍 휴대길 142</t>
    <phoneticPr fontId="3" type="noConversion"/>
  </si>
  <si>
    <t>041-549-4005</t>
  </si>
  <si>
    <t>2015.01.06</t>
    <phoneticPr fontId="3" type="noConversion"/>
  </si>
  <si>
    <t>충남-사립12-2015-01호</t>
  </si>
  <si>
    <t>안면도쥬라기박물관</t>
    <phoneticPr fontId="3" type="noConversion"/>
  </si>
  <si>
    <t>충청남도 태안군 남면 곰섬로 37-20</t>
  </si>
  <si>
    <t>041-674-5660</t>
  </si>
  <si>
    <t>2011.07.11</t>
    <phoneticPr fontId="3" type="noConversion"/>
  </si>
  <si>
    <t>2011.05.15</t>
    <phoneticPr fontId="3" type="noConversion"/>
  </si>
  <si>
    <t>온양민속박물관</t>
    <phoneticPr fontId="3" type="noConversion"/>
  </si>
  <si>
    <t>충청남도 아산시 충무로 123</t>
    <phoneticPr fontId="3" type="noConversion"/>
  </si>
  <si>
    <t>041-542-6001</t>
  </si>
  <si>
    <t>1978.10.25</t>
  </si>
  <si>
    <t>2006.11.30</t>
  </si>
  <si>
    <t>충남-사립11-2006-02호</t>
  </si>
  <si>
    <t>태영민속박물관</t>
    <phoneticPr fontId="3" type="noConversion"/>
  </si>
  <si>
    <t>041-754-7942</t>
  </si>
  <si>
    <t>2000.10.21</t>
  </si>
  <si>
    <t>충남-사립12-2001-02호</t>
  </si>
  <si>
    <t>한국고건축박물관(휴관)</t>
    <phoneticPr fontId="3" type="noConversion"/>
  </si>
  <si>
    <t>충청남도 예산군 덕산면 홍덕서로 543</t>
  </si>
  <si>
    <t>041-330-7708</t>
  </si>
  <si>
    <t>1998.10.24</t>
  </si>
  <si>
    <t>충남-사립12-1999-01호</t>
  </si>
  <si>
    <t>한국도량형박물관</t>
    <phoneticPr fontId="3" type="noConversion"/>
  </si>
  <si>
    <t>충청남도 당진시 산곡길 219-4</t>
    <phoneticPr fontId="3" type="noConversion"/>
  </si>
  <si>
    <t>041-356-9739</t>
  </si>
  <si>
    <t>2012.08.01</t>
  </si>
  <si>
    <t>2012.09.21</t>
  </si>
  <si>
    <t>충남-사립12-2012-01호</t>
    <phoneticPr fontId="3" type="noConversion"/>
  </si>
  <si>
    <t>한국문인인장박물관</t>
    <phoneticPr fontId="3" type="noConversion"/>
  </si>
  <si>
    <t>충청남도 예산군 광시면 운산2길 111-3</t>
  </si>
  <si>
    <t>041-332-0592</t>
  </si>
  <si>
    <t>2000.07.17</t>
  </si>
  <si>
    <t>충남-사립12-2006-01호</t>
  </si>
  <si>
    <t>한국민속극박물관</t>
    <phoneticPr fontId="3" type="noConversion"/>
  </si>
  <si>
    <t>충청남도 공주시 의당면 돌모루2길 17-15</t>
  </si>
  <si>
    <t>041-855-4933</t>
  </si>
  <si>
    <t>1996.10.04</t>
  </si>
  <si>
    <t>1999.11.22</t>
  </si>
  <si>
    <t>충남-사립12-1999-04호</t>
  </si>
  <si>
    <t>한국식기박물관</t>
    <phoneticPr fontId="3" type="noConversion"/>
  </si>
  <si>
    <t>충청남도 홍성군 장곡면 무한로 957-24</t>
  </si>
  <si>
    <t>041-642-3833</t>
  </si>
  <si>
    <t>2010.09.10</t>
    <phoneticPr fontId="3" type="noConversion"/>
  </si>
  <si>
    <t>충남-사립12-2010-02호</t>
  </si>
  <si>
    <t>한국자연사박물관</t>
    <phoneticPr fontId="3" type="noConversion"/>
  </si>
  <si>
    <t>충청남도 공주시 반포면 임금봉길 49-25</t>
  </si>
  <si>
    <t>042-824-4055</t>
  </si>
  <si>
    <t>2004.10.28</t>
    <phoneticPr fontId="3" type="noConversion"/>
  </si>
  <si>
    <t>충남-사립11-2004-01호</t>
  </si>
  <si>
    <t>한국토종씨앗박물관</t>
    <phoneticPr fontId="3" type="noConversion"/>
  </si>
  <si>
    <t>충청남도 예산군 대술면 시산서길 64-9</t>
  </si>
  <si>
    <t>041-333-5613</t>
  </si>
  <si>
    <t>2015.05.18</t>
  </si>
  <si>
    <t>2016.12.12</t>
  </si>
  <si>
    <t>충남-사립12-2016-03호</t>
  </si>
  <si>
    <t>충남 사립 총계</t>
    <phoneticPr fontId="3" type="noConversion"/>
  </si>
  <si>
    <t>공주대학교역사박물관</t>
    <phoneticPr fontId="3" type="noConversion"/>
  </si>
  <si>
    <t>충청남도 공주시 공주대학로 56</t>
  </si>
  <si>
    <t>041-850-8733</t>
  </si>
  <si>
    <t>1964.08.12</t>
  </si>
  <si>
    <t>충남-대학12-2001-01호</t>
  </si>
  <si>
    <t>공주교육대학교 박물관</t>
    <phoneticPr fontId="3" type="noConversion"/>
  </si>
  <si>
    <t>충청남도 공주시 웅진로 27</t>
  </si>
  <si>
    <t>041-850-1630</t>
  </si>
  <si>
    <t>1974.05.15</t>
  </si>
  <si>
    <t>2008.12.03</t>
  </si>
  <si>
    <t>충남-대학12-2008-05호</t>
  </si>
  <si>
    <t>백석대학교 기독교박물관</t>
    <phoneticPr fontId="3" type="noConversion"/>
  </si>
  <si>
    <t>충청남도 천안시 동남구 백석대학로 1</t>
  </si>
  <si>
    <t>041-550-9102</t>
  </si>
  <si>
    <t>2003.01.01</t>
  </si>
  <si>
    <t>충남-대학12-2011-02호</t>
  </si>
  <si>
    <t>미등록</t>
    <phoneticPr fontId="46" type="noConversion"/>
  </si>
  <si>
    <t>선문대학교박물관</t>
    <phoneticPr fontId="46" type="noConversion"/>
  </si>
  <si>
    <t>충청남도 아산시 탕정면 선문로 221번길 70</t>
    <phoneticPr fontId="3" type="noConversion"/>
  </si>
  <si>
    <t>041-530-2782</t>
  </si>
  <si>
    <t>2006.10.27</t>
  </si>
  <si>
    <t>부여군</t>
    <phoneticPr fontId="3" type="noConversion"/>
  </si>
  <si>
    <t>한국전통문화대학교박물관</t>
    <phoneticPr fontId="46" type="noConversion"/>
  </si>
  <si>
    <t>041-830-4773</t>
  </si>
  <si>
    <t>2020.12.21</t>
    <phoneticPr fontId="3" type="noConversion"/>
  </si>
  <si>
    <t>2021.02.10</t>
    <phoneticPr fontId="3" type="noConversion"/>
  </si>
  <si>
    <t>충남-대학11-2021-01호</t>
  </si>
  <si>
    <t>서산시</t>
  </si>
  <si>
    <t>한서대학교박물관</t>
  </si>
  <si>
    <t>041-660-1720</t>
  </si>
  <si>
    <t>1995.12.12</t>
    <phoneticPr fontId="3" type="noConversion"/>
  </si>
  <si>
    <t>2019.05.20</t>
    <phoneticPr fontId="3" type="noConversion"/>
  </si>
  <si>
    <t>충남-대학12-2019-01호</t>
  </si>
  <si>
    <t>충남 대학 총계</t>
    <phoneticPr fontId="3" type="noConversion"/>
  </si>
  <si>
    <t>충남 총계</t>
    <phoneticPr fontId="3" type="noConversion"/>
  </si>
  <si>
    <t>전북</t>
    <phoneticPr fontId="3" type="noConversion"/>
  </si>
  <si>
    <t>전북</t>
  </si>
  <si>
    <t>익산시</t>
  </si>
  <si>
    <t>국립익산박물관</t>
  </si>
  <si>
    <t>063-830-0900</t>
  </si>
  <si>
    <t>2020.01.10</t>
  </si>
  <si>
    <t>2019.03.07</t>
  </si>
  <si>
    <t>국립11-2019-01호</t>
  </si>
  <si>
    <t>전주시</t>
  </si>
  <si>
    <t>국립전주박물관</t>
    <phoneticPr fontId="3" type="noConversion"/>
  </si>
  <si>
    <t>063-223-5651</t>
  </si>
  <si>
    <t>1990.10.26</t>
    <phoneticPr fontId="3" type="noConversion"/>
  </si>
  <si>
    <t>국립11-2016-03호</t>
  </si>
  <si>
    <t>전주시</t>
    <phoneticPr fontId="3" type="noConversion"/>
  </si>
  <si>
    <t>국립무형유산원</t>
    <phoneticPr fontId="3" type="noConversion"/>
  </si>
  <si>
    <t>063-280-1400</t>
  </si>
  <si>
    <t>2013.10.01</t>
    <phoneticPr fontId="3" type="noConversion"/>
  </si>
  <si>
    <t>국립12-2019-03호</t>
  </si>
  <si>
    <t>무주군</t>
    <phoneticPr fontId="3" type="noConversion"/>
  </si>
  <si>
    <t>국립태권도박물관</t>
    <phoneticPr fontId="3" type="noConversion"/>
  </si>
  <si>
    <t>063-320-0500</t>
  </si>
  <si>
    <t>2014.09.04</t>
    <phoneticPr fontId="3" type="noConversion"/>
  </si>
  <si>
    <t>국립12-2014-02호</t>
  </si>
  <si>
    <t>국립전사박물관</t>
  </si>
  <si>
    <t>2015.09.21</t>
  </si>
  <si>
    <t>2015.09.17</t>
  </si>
  <si>
    <t>국립12-2015-05호</t>
  </si>
  <si>
    <t>부안군</t>
    <phoneticPr fontId="3" type="noConversion"/>
  </si>
  <si>
    <t>국립새만금간척박물관</t>
    <phoneticPr fontId="3" type="noConversion"/>
  </si>
  <si>
    <t>국립12-2023-04호</t>
    <phoneticPr fontId="3" type="noConversion"/>
  </si>
  <si>
    <t>전북 국립 총계</t>
    <phoneticPr fontId="3" type="noConversion"/>
  </si>
  <si>
    <t>정읍시</t>
    <phoneticPr fontId="3" type="noConversion"/>
  </si>
  <si>
    <t>고부역사문화관</t>
    <phoneticPr fontId="3" type="noConversion"/>
  </si>
  <si>
    <t>063-539-7242</t>
  </si>
  <si>
    <t>2019.07.08</t>
    <phoneticPr fontId="3" type="noConversion"/>
  </si>
  <si>
    <t>고창군</t>
    <phoneticPr fontId="3" type="noConversion"/>
  </si>
  <si>
    <t>고창고인돌박물관</t>
    <phoneticPr fontId="3" type="noConversion"/>
  </si>
  <si>
    <t>063-560-8666</t>
  </si>
  <si>
    <t>2008.09.25</t>
    <phoneticPr fontId="3" type="noConversion"/>
  </si>
  <si>
    <t>2018.12.27</t>
  </si>
  <si>
    <t>전북-공립12-2018-02호</t>
  </si>
  <si>
    <t>고창판소리박물관</t>
    <phoneticPr fontId="3" type="noConversion"/>
  </si>
  <si>
    <t>063-560-8061</t>
  </si>
  <si>
    <t>2001.06.25</t>
    <phoneticPr fontId="3" type="noConversion"/>
  </si>
  <si>
    <t>2005.04.28</t>
    <phoneticPr fontId="3" type="noConversion"/>
  </si>
  <si>
    <t>전북-공립12-2005-01호</t>
  </si>
  <si>
    <t>군산시</t>
    <phoneticPr fontId="3" type="noConversion"/>
  </si>
  <si>
    <t xml:space="preserve">1종 </t>
    <phoneticPr fontId="3" type="noConversion"/>
  </si>
  <si>
    <t>군산근대역사박물관</t>
    <phoneticPr fontId="3" type="noConversion"/>
  </si>
  <si>
    <t>2011.09.21</t>
    <phoneticPr fontId="3" type="noConversion"/>
  </si>
  <si>
    <t>전북-공립12-2011-04호</t>
    <phoneticPr fontId="3" type="noConversion"/>
  </si>
  <si>
    <t>남원시</t>
    <phoneticPr fontId="3" type="noConversion"/>
  </si>
  <si>
    <t>남원향토박물관</t>
    <phoneticPr fontId="3" type="noConversion"/>
  </si>
  <si>
    <t>2004.05.01</t>
    <phoneticPr fontId="3" type="noConversion"/>
  </si>
  <si>
    <t>2006.11.01</t>
    <phoneticPr fontId="3" type="noConversion"/>
  </si>
  <si>
    <t>전북-공립12-2006-04호</t>
    <phoneticPr fontId="3" type="noConversion"/>
  </si>
  <si>
    <t>완주군</t>
    <phoneticPr fontId="3" type="noConversion"/>
  </si>
  <si>
    <t>대한민국술테마박물관</t>
    <phoneticPr fontId="3" type="noConversion"/>
  </si>
  <si>
    <t>063-290-3847</t>
  </si>
  <si>
    <t>2015.10.15</t>
    <phoneticPr fontId="3" type="noConversion"/>
  </si>
  <si>
    <t>2015.09.02</t>
    <phoneticPr fontId="3" type="noConversion"/>
  </si>
  <si>
    <t>전북-공립12-2015-02호</t>
  </si>
  <si>
    <t>063-530-9454</t>
  </si>
  <si>
    <t>2004.05.11</t>
    <phoneticPr fontId="3" type="noConversion"/>
  </si>
  <si>
    <t>2012.02.08</t>
    <phoneticPr fontId="3" type="noConversion"/>
  </si>
  <si>
    <t>전북-공립12-2012-01호</t>
  </si>
  <si>
    <t>마한박물관</t>
  </si>
  <si>
    <t>063-859-4633</t>
  </si>
  <si>
    <t>2013.01.04</t>
    <phoneticPr fontId="3" type="noConversion"/>
  </si>
  <si>
    <t>전북-공립12-2013-05호</t>
    <phoneticPr fontId="3" type="noConversion"/>
  </si>
  <si>
    <t xml:space="preserve">전북 </t>
    <phoneticPr fontId="3" type="noConversion"/>
  </si>
  <si>
    <t>무주곤충박물관</t>
    <phoneticPr fontId="3" type="noConversion"/>
  </si>
  <si>
    <t>063-324-1155</t>
  </si>
  <si>
    <t>2007.05.05</t>
    <phoneticPr fontId="3" type="noConversion"/>
  </si>
  <si>
    <t>2017.03.20</t>
    <phoneticPr fontId="3" type="noConversion"/>
  </si>
  <si>
    <t>전북-공립12-2017-01호</t>
  </si>
  <si>
    <t>백정기의사기념관</t>
    <phoneticPr fontId="3" type="noConversion"/>
  </si>
  <si>
    <t>063-539-5237</t>
  </si>
  <si>
    <t>2004.06.05</t>
  </si>
  <si>
    <t xml:space="preserve">익산시 </t>
  </si>
  <si>
    <t>백제왕궁박물관</t>
    <phoneticPr fontId="3" type="noConversion"/>
  </si>
  <si>
    <t>063-859-4631</t>
  </si>
  <si>
    <t>2008.12.23</t>
    <phoneticPr fontId="3" type="noConversion"/>
  </si>
  <si>
    <t>2008.02.15</t>
    <phoneticPr fontId="3" type="noConversion"/>
  </si>
  <si>
    <t>전북-공립12-2008-01호</t>
    <phoneticPr fontId="3" type="noConversion"/>
  </si>
  <si>
    <t>김제시</t>
    <phoneticPr fontId="3" type="noConversion"/>
  </si>
  <si>
    <t>벽골제농경문화박물관</t>
    <phoneticPr fontId="3" type="noConversion"/>
  </si>
  <si>
    <t>전라북도 김제시 부량면 벽골제로 442</t>
  </si>
  <si>
    <t>063-540-4993</t>
  </si>
  <si>
    <t>1998.04.21</t>
    <phoneticPr fontId="3" type="noConversion"/>
  </si>
  <si>
    <t>2006.12.15</t>
    <phoneticPr fontId="3" type="noConversion"/>
  </si>
  <si>
    <t>전북-공립12-2006-05호</t>
    <phoneticPr fontId="3" type="noConversion"/>
  </si>
  <si>
    <t>익산시</t>
    <phoneticPr fontId="3" type="noConversion"/>
  </si>
  <si>
    <t>보석박물관</t>
    <phoneticPr fontId="3" type="noConversion"/>
  </si>
  <si>
    <t>063-859-4641</t>
  </si>
  <si>
    <t>2002.05.22</t>
    <phoneticPr fontId="3" type="noConversion"/>
  </si>
  <si>
    <t>2006.03.20</t>
    <phoneticPr fontId="3" type="noConversion"/>
  </si>
  <si>
    <t>전북-공립12-2006-02호</t>
  </si>
  <si>
    <t>부안청자박물관</t>
    <phoneticPr fontId="3" type="noConversion"/>
  </si>
  <si>
    <t>063-580-3964</t>
  </si>
  <si>
    <t>2011.04.07</t>
    <phoneticPr fontId="3" type="noConversion"/>
  </si>
  <si>
    <t>2011.04.26</t>
    <phoneticPr fontId="3" type="noConversion"/>
  </si>
  <si>
    <t>전북-공립12-2011-02호</t>
    <phoneticPr fontId="3" type="noConversion"/>
  </si>
  <si>
    <t>순창군</t>
    <phoneticPr fontId="3" type="noConversion"/>
  </si>
  <si>
    <t>순창장류박물관</t>
    <phoneticPr fontId="3" type="noConversion"/>
  </si>
  <si>
    <t>063-650-1627</t>
  </si>
  <si>
    <t>2007.11.01</t>
    <phoneticPr fontId="3" type="noConversion"/>
  </si>
  <si>
    <t>2013.01.03</t>
    <phoneticPr fontId="3" type="noConversion"/>
  </si>
  <si>
    <t>전북-공립12-2013-02호</t>
    <phoneticPr fontId="3" type="noConversion"/>
  </si>
  <si>
    <t>임실군</t>
    <phoneticPr fontId="3" type="noConversion"/>
  </si>
  <si>
    <t>신평면 생활사박물관</t>
    <phoneticPr fontId="3" type="noConversion"/>
  </si>
  <si>
    <t>063-640-4121</t>
  </si>
  <si>
    <t>2002.12.24</t>
    <phoneticPr fontId="3" type="noConversion"/>
  </si>
  <si>
    <t>어진박물관</t>
    <phoneticPr fontId="3" type="noConversion"/>
  </si>
  <si>
    <t>063-231-0090</t>
  </si>
  <si>
    <t>2011.11.06</t>
  </si>
  <si>
    <t>2011.02.23</t>
  </si>
  <si>
    <t>전북-공립12-2011-01호</t>
    <phoneticPr fontId="3" type="noConversion"/>
  </si>
  <si>
    <t>일제강점기군산역사관</t>
    <phoneticPr fontId="3" type="noConversion"/>
  </si>
  <si>
    <t>063-454-5946</t>
  </si>
  <si>
    <t>2019.06.04</t>
  </si>
  <si>
    <t>2019.06.17</t>
    <phoneticPr fontId="3" type="noConversion"/>
  </si>
  <si>
    <t>전북-공립12-2020-01호</t>
    <phoneticPr fontId="3" type="noConversion"/>
  </si>
  <si>
    <t>입점리고분전시관</t>
    <phoneticPr fontId="3" type="noConversion"/>
  </si>
  <si>
    <t>063-859-4634</t>
  </si>
  <si>
    <t>2004.04.21</t>
    <phoneticPr fontId="3" type="noConversion"/>
  </si>
  <si>
    <t>순창군</t>
  </si>
  <si>
    <t>전북산림박물관</t>
  </si>
  <si>
    <t>2002.03.25</t>
  </si>
  <si>
    <t>2012.02.17</t>
  </si>
  <si>
    <t>전북-공립12-2012-02호</t>
  </si>
  <si>
    <t>전주역사박물관</t>
    <phoneticPr fontId="3" type="noConversion"/>
  </si>
  <si>
    <t>063-228-6485</t>
  </si>
  <si>
    <t>전북-공립12-2002-01호</t>
    <phoneticPr fontId="3" type="noConversion"/>
  </si>
  <si>
    <t>전주전통술박물관</t>
    <phoneticPr fontId="3" type="noConversion"/>
  </si>
  <si>
    <t>063-287-6305</t>
  </si>
  <si>
    <t>2002.06.12</t>
    <phoneticPr fontId="3" type="noConversion"/>
  </si>
  <si>
    <t>전북-사립21-2008-02호</t>
    <phoneticPr fontId="3" type="noConversion"/>
  </si>
  <si>
    <t>정읍시립박물관</t>
    <phoneticPr fontId="3" type="noConversion"/>
  </si>
  <si>
    <t>063-539-6791</t>
  </si>
  <si>
    <t>2012.06.22</t>
    <phoneticPr fontId="3" type="noConversion"/>
  </si>
  <si>
    <t>전북-공립12-2013-01호</t>
    <phoneticPr fontId="3" type="noConversion"/>
  </si>
  <si>
    <t>진안군</t>
    <phoneticPr fontId="3" type="noConversion"/>
  </si>
  <si>
    <t>진안가위박물관</t>
    <phoneticPr fontId="3" type="noConversion"/>
  </si>
  <si>
    <t>063-430-8744</t>
  </si>
  <si>
    <t>2016.12.09</t>
    <phoneticPr fontId="3" type="noConversion"/>
  </si>
  <si>
    <t>2017.03.02</t>
    <phoneticPr fontId="3" type="noConversion"/>
  </si>
  <si>
    <t>전북-공립21-2017-02호</t>
    <phoneticPr fontId="3" type="noConversion"/>
  </si>
  <si>
    <t>진안역사박물관</t>
    <phoneticPr fontId="3" type="noConversion"/>
  </si>
  <si>
    <t>063-430-8086</t>
  </si>
  <si>
    <t>2006.06.21</t>
  </si>
  <si>
    <t>2012.07.05</t>
  </si>
  <si>
    <t>전북-공립11-2012-03호</t>
  </si>
  <si>
    <t>장수군</t>
    <phoneticPr fontId="3" type="noConversion"/>
  </si>
  <si>
    <t>장수역사전시관</t>
    <phoneticPr fontId="3" type="noConversion"/>
  </si>
  <si>
    <t>전북 공립 총계</t>
    <phoneticPr fontId="3" type="noConversion"/>
  </si>
  <si>
    <t>063-548-7844</t>
  </si>
  <si>
    <t>2011.10.16</t>
    <phoneticPr fontId="3" type="noConversion"/>
  </si>
  <si>
    <t>2015.07.10</t>
    <phoneticPr fontId="3" type="noConversion"/>
  </si>
  <si>
    <t>전북-사립21-2015-01호</t>
  </si>
  <si>
    <t>063-230-8778</t>
  </si>
  <si>
    <t>063-291-7820</t>
  </si>
  <si>
    <t>2016.06.05</t>
    <phoneticPr fontId="3" type="noConversion"/>
  </si>
  <si>
    <t>2013.08.29</t>
    <phoneticPr fontId="3" type="noConversion"/>
  </si>
  <si>
    <t>전북-사립12-2013-08호</t>
  </si>
  <si>
    <t>원불교역사박물관</t>
    <phoneticPr fontId="3" type="noConversion"/>
  </si>
  <si>
    <t>063-850-3240</t>
  </si>
  <si>
    <t>1979.03.02</t>
    <phoneticPr fontId="3" type="noConversion"/>
  </si>
  <si>
    <t>전북-사립12-2003-01호</t>
  </si>
  <si>
    <t>원숭이학교 자연사박물관(휴관)</t>
    <phoneticPr fontId="3" type="noConversion"/>
  </si>
  <si>
    <t>063-584-0708</t>
  </si>
  <si>
    <t>2002.06.29</t>
    <phoneticPr fontId="3" type="noConversion"/>
  </si>
  <si>
    <t>2006.09.14</t>
    <phoneticPr fontId="3" type="noConversion"/>
  </si>
  <si>
    <t>전북-사립12-2006-03호</t>
  </si>
  <si>
    <t>전주한지박물관(휴관)</t>
    <phoneticPr fontId="3" type="noConversion"/>
  </si>
  <si>
    <t>063-210-8103</t>
  </si>
  <si>
    <t>1997.10.21</t>
  </si>
  <si>
    <t>2007.07.31</t>
    <phoneticPr fontId="3" type="noConversion"/>
  </si>
  <si>
    <t>전북-사립12-2007-01호</t>
    <phoneticPr fontId="3" type="noConversion"/>
  </si>
  <si>
    <t>063-262-0801</t>
  </si>
  <si>
    <t>2013.12.14</t>
  </si>
  <si>
    <t>충간공보물제651호박물관</t>
  </si>
  <si>
    <t>063-841-7277</t>
  </si>
  <si>
    <t>2013.04.13</t>
    <phoneticPr fontId="3" type="noConversion"/>
  </si>
  <si>
    <t>2013.05.14</t>
    <phoneticPr fontId="3" type="noConversion"/>
  </si>
  <si>
    <t>전북-사립21-2013-06호</t>
  </si>
  <si>
    <t>완주군</t>
  </si>
  <si>
    <t>063-243-8090</t>
  </si>
  <si>
    <t>2009.12.16</t>
    <phoneticPr fontId="3" type="noConversion"/>
  </si>
  <si>
    <t>전북-사립12-2009-02호</t>
    <phoneticPr fontId="3" type="noConversion"/>
  </si>
  <si>
    <t>전북 사립 총계</t>
    <phoneticPr fontId="3" type="noConversion"/>
  </si>
  <si>
    <t>군산대학교박물관</t>
    <phoneticPr fontId="3" type="noConversion"/>
  </si>
  <si>
    <t>063-469-4193</t>
  </si>
  <si>
    <t>1984.05.01</t>
    <phoneticPr fontId="3" type="noConversion"/>
  </si>
  <si>
    <t>전북-대학11-2000-03호</t>
  </si>
  <si>
    <t>원광대학교 박물관</t>
    <phoneticPr fontId="3" type="noConversion"/>
  </si>
  <si>
    <t>1968.01.01</t>
    <phoneticPr fontId="3" type="noConversion"/>
  </si>
  <si>
    <t>전북-대학11-2000-02호</t>
  </si>
  <si>
    <t>전북대학교박물관</t>
    <phoneticPr fontId="3" type="noConversion"/>
  </si>
  <si>
    <t>063-270-3488</t>
  </si>
  <si>
    <t>1961.05.01</t>
  </si>
  <si>
    <t>전북-대학11-2001-01호</t>
  </si>
  <si>
    <t>전주대학교박물관</t>
    <phoneticPr fontId="3" type="noConversion"/>
  </si>
  <si>
    <t>063-220-2158</t>
  </si>
  <si>
    <t>1985.02.25</t>
    <phoneticPr fontId="3" type="noConversion"/>
  </si>
  <si>
    <t>전북-대학11-2000-01호</t>
    <phoneticPr fontId="3" type="noConversion"/>
  </si>
  <si>
    <t>전북 대학 총계</t>
    <phoneticPr fontId="3" type="noConversion"/>
  </si>
  <si>
    <t>전북 총계</t>
    <phoneticPr fontId="3" type="noConversion"/>
  </si>
  <si>
    <t>전남</t>
    <phoneticPr fontId="3" type="noConversion"/>
  </si>
  <si>
    <t>전남</t>
  </si>
  <si>
    <t>나주시</t>
  </si>
  <si>
    <t>국립나주박물관</t>
  </si>
  <si>
    <t>전라남도 나주시 반남면 고분로 747</t>
  </si>
  <si>
    <t>061-330-7800</t>
  </si>
  <si>
    <t>국립11-2013-05호</t>
  </si>
  <si>
    <t>고흥군</t>
    <phoneticPr fontId="3" type="noConversion"/>
  </si>
  <si>
    <t>전라남도 고흥군 도양읍 소록해안길 82</t>
    <phoneticPr fontId="3" type="noConversion"/>
  </si>
  <si>
    <t>061-840-0692</t>
  </si>
  <si>
    <t>2016.05.17</t>
    <phoneticPr fontId="3" type="noConversion"/>
  </si>
  <si>
    <t>2019.06.04</t>
    <phoneticPr fontId="3" type="noConversion"/>
  </si>
  <si>
    <t>국립12-2019-04호</t>
    <phoneticPr fontId="3" type="noConversion"/>
  </si>
  <si>
    <t>목포시</t>
  </si>
  <si>
    <t>전라남도 목포시 남농로 136</t>
  </si>
  <si>
    <t>061-270-2000</t>
  </si>
  <si>
    <t>1994.12.14</t>
  </si>
  <si>
    <t>충청남도 태안군 근흥면 신진대교길 94-33</t>
    <phoneticPr fontId="3" type="noConversion"/>
  </si>
  <si>
    <t>041-419-7000</t>
  </si>
  <si>
    <t>2018.12.14</t>
  </si>
  <si>
    <t>전남 국립 총계</t>
    <phoneticPr fontId="3" type="noConversion"/>
  </si>
  <si>
    <t>강진군</t>
    <phoneticPr fontId="3" type="noConversion"/>
  </si>
  <si>
    <t>고려청자박물관</t>
    <phoneticPr fontId="3" type="noConversion"/>
  </si>
  <si>
    <t>전라남도 강진군 대구면 청자촌길 33</t>
  </si>
  <si>
    <t>061-430-3755</t>
  </si>
  <si>
    <t>1997.09.03</t>
  </si>
  <si>
    <t>2006.05.19</t>
  </si>
  <si>
    <t>전남-공립12-2006-02호</t>
  </si>
  <si>
    <t>해남군</t>
    <phoneticPr fontId="3" type="noConversion"/>
  </si>
  <si>
    <t>전라남도 해남군 해남읍 녹우당길 130</t>
    <phoneticPr fontId="3" type="noConversion"/>
  </si>
  <si>
    <t>061-530-5548</t>
  </si>
  <si>
    <t>1991.07.19</t>
    <phoneticPr fontId="3" type="noConversion"/>
  </si>
  <si>
    <t>2015.08.20</t>
    <phoneticPr fontId="3" type="noConversion"/>
  </si>
  <si>
    <t>전남-공립12-1991-01호</t>
  </si>
  <si>
    <t>고흥갑재민속전시관</t>
    <phoneticPr fontId="3" type="noConversion"/>
  </si>
  <si>
    <t>전라남도 고흥군 두원면 두원운석길 9</t>
    <phoneticPr fontId="3" type="noConversion"/>
  </si>
  <si>
    <t>061-830-5995</t>
  </si>
  <si>
    <t>2018.06.25</t>
    <phoneticPr fontId="3" type="noConversion"/>
  </si>
  <si>
    <t>2018.06.19</t>
    <phoneticPr fontId="3" type="noConversion"/>
  </si>
  <si>
    <t>전남-공립21-2018-02호</t>
  </si>
  <si>
    <t>고흥분청문화박물관</t>
    <phoneticPr fontId="3" type="noConversion"/>
  </si>
  <si>
    <t>전라남도 고흥군 두원면 분청문화박물관길 99</t>
    <phoneticPr fontId="3" type="noConversion"/>
  </si>
  <si>
    <t>2017.10.31</t>
    <phoneticPr fontId="3" type="noConversion"/>
  </si>
  <si>
    <t>2017.07.04</t>
    <phoneticPr fontId="3" type="noConversion"/>
  </si>
  <si>
    <t>전남-공립11-2017-05호</t>
  </si>
  <si>
    <t>순천시</t>
    <phoneticPr fontId="3" type="noConversion"/>
  </si>
  <si>
    <t>기독교역사박물관</t>
    <phoneticPr fontId="3" type="noConversion"/>
  </si>
  <si>
    <t>전라남도 순천시 매산길 61</t>
  </si>
  <si>
    <t>061-749-4530</t>
  </si>
  <si>
    <t>2014.11.21</t>
    <phoneticPr fontId="3" type="noConversion"/>
  </si>
  <si>
    <t>전남-공립12-2014-07호</t>
  </si>
  <si>
    <t>목포시</t>
    <phoneticPr fontId="3" type="noConversion"/>
  </si>
  <si>
    <t>김대중노벨평화상기념관</t>
    <phoneticPr fontId="3" type="noConversion"/>
  </si>
  <si>
    <t>전라남도 목포시 삼학로92번길 68</t>
  </si>
  <si>
    <t>061-245-5660</t>
  </si>
  <si>
    <t>2013.06.15</t>
  </si>
  <si>
    <t>2013.12.05</t>
  </si>
  <si>
    <t>전남-공립12-2013-03호</t>
  </si>
  <si>
    <t>나주시</t>
    <phoneticPr fontId="3" type="noConversion"/>
  </si>
  <si>
    <t>나주배박물관</t>
    <phoneticPr fontId="3" type="noConversion"/>
  </si>
  <si>
    <t>1992.04.20</t>
    <phoneticPr fontId="3" type="noConversion"/>
  </si>
  <si>
    <t>2017.08.01</t>
    <phoneticPr fontId="3" type="noConversion"/>
  </si>
  <si>
    <t>전남-공립12-2017-06호</t>
  </si>
  <si>
    <t>나주복암리고분전시관</t>
    <phoneticPr fontId="3" type="noConversion"/>
  </si>
  <si>
    <t>전라남도 나주시 다시면 백호로 287</t>
    <phoneticPr fontId="3" type="noConversion"/>
  </si>
  <si>
    <t>061-337-0090</t>
    <phoneticPr fontId="3" type="noConversion"/>
  </si>
  <si>
    <t>2016.04.30</t>
  </si>
  <si>
    <t>2020.03.13</t>
  </si>
  <si>
    <t>전남-공립12-2020-03호</t>
  </si>
  <si>
    <t>다산박물관</t>
    <phoneticPr fontId="3" type="noConversion"/>
  </si>
  <si>
    <t>전라남도 강진군 도암면 다산로 766-20</t>
  </si>
  <si>
    <t>061-430-3911~6</t>
  </si>
  <si>
    <t>2014.07.26</t>
    <phoneticPr fontId="3" type="noConversion"/>
  </si>
  <si>
    <t>2014.10.28</t>
    <phoneticPr fontId="3" type="noConversion"/>
  </si>
  <si>
    <t>전남-공립12-2014-06호</t>
    <phoneticPr fontId="3" type="noConversion"/>
  </si>
  <si>
    <t>장흥군</t>
    <phoneticPr fontId="3" type="noConversion"/>
  </si>
  <si>
    <t>전라남도 장흥군 장흥읍 읍성로 2</t>
  </si>
  <si>
    <t>061-864-6531</t>
  </si>
  <si>
    <t>2015.04.26</t>
    <phoneticPr fontId="3" type="noConversion"/>
  </si>
  <si>
    <t>2020.01.20</t>
  </si>
  <si>
    <t>전남-공립12-2020-01호</t>
  </si>
  <si>
    <t>목포근대역사관1관</t>
    <phoneticPr fontId="3" type="noConversion"/>
  </si>
  <si>
    <t>전라남도 목포시 영산로 29번길 6</t>
  </si>
  <si>
    <t>061-242-0340</t>
  </si>
  <si>
    <t>2014.03.01</t>
  </si>
  <si>
    <t>2017.03.30</t>
  </si>
  <si>
    <t>전남-공립12-2017-02호</t>
  </si>
  <si>
    <t>목포근대역사관2관</t>
    <phoneticPr fontId="3" type="noConversion"/>
  </si>
  <si>
    <t>061-270-8728</t>
  </si>
  <si>
    <t>목포생활도자박물관</t>
    <phoneticPr fontId="3" type="noConversion"/>
  </si>
  <si>
    <t>전라남도 목포시 남농로 117</t>
  </si>
  <si>
    <t>061-270-8480</t>
  </si>
  <si>
    <t>2006.08.04</t>
    <phoneticPr fontId="3" type="noConversion"/>
  </si>
  <si>
    <t>전남-공립12-2008-01호</t>
  </si>
  <si>
    <t>목포자연사박물관</t>
    <phoneticPr fontId="3" type="noConversion"/>
  </si>
  <si>
    <t>061-270-3655</t>
  </si>
  <si>
    <t>2004.09.10</t>
    <phoneticPr fontId="3" type="noConversion"/>
  </si>
  <si>
    <t>2006.08.25</t>
    <phoneticPr fontId="3" type="noConversion"/>
  </si>
  <si>
    <t>전남-공립12-2006-03호</t>
  </si>
  <si>
    <t>방촌유물전시관</t>
    <phoneticPr fontId="3" type="noConversion"/>
  </si>
  <si>
    <t>전라남도 장흥군 관산읍 장흥대로 1645</t>
  </si>
  <si>
    <t>061-860-6926</t>
  </si>
  <si>
    <t>2005.09.06</t>
  </si>
  <si>
    <t>전남-공립12-2020-02호</t>
  </si>
  <si>
    <t xml:space="preserve">전남 </t>
    <phoneticPr fontId="3" type="noConversion"/>
  </si>
  <si>
    <t>전라남도 순천시 낙안면 평촌3길 45</t>
  </si>
  <si>
    <t>061-749-8855</t>
  </si>
  <si>
    <t>2011.11.21</t>
    <phoneticPr fontId="3" type="noConversion"/>
  </si>
  <si>
    <t>2012.10.08</t>
    <phoneticPr fontId="3" type="noConversion"/>
  </si>
  <si>
    <t>전남-공립12-2012-07호</t>
  </si>
  <si>
    <t>신안군</t>
    <phoneticPr fontId="3" type="noConversion"/>
  </si>
  <si>
    <t>세계조개박물관</t>
    <phoneticPr fontId="3" type="noConversion"/>
  </si>
  <si>
    <t>전라남도 신안군 자은면 자은서부2길 508-65</t>
  </si>
  <si>
    <t>2020.12.11</t>
    <phoneticPr fontId="3" type="noConversion"/>
  </si>
  <si>
    <t>전남-공립12-2020-07호</t>
  </si>
  <si>
    <t>세계화석광물박물관</t>
    <phoneticPr fontId="3" type="noConversion"/>
  </si>
  <si>
    <t>전라남도 신안군 안좌면 대리길 18-20</t>
  </si>
  <si>
    <t>061-262-0230</t>
  </si>
  <si>
    <t xml:space="preserve">신안갯벌박물관 </t>
    <phoneticPr fontId="3" type="noConversion"/>
  </si>
  <si>
    <t>전라남도 신안군 증도면 지도증도로 1766-4</t>
  </si>
  <si>
    <t>061-275-8400</t>
  </si>
  <si>
    <t>신안철새박물관</t>
    <phoneticPr fontId="3" type="noConversion"/>
  </si>
  <si>
    <t>전라남도 신안군 흑산면 흑산일주로 212</t>
  </si>
  <si>
    <t>061-246-1005</t>
  </si>
  <si>
    <t>에로스서각박물관</t>
    <phoneticPr fontId="3" type="noConversion"/>
  </si>
  <si>
    <t>전라남도 신안군 암태면 박달로 362-26</t>
  </si>
  <si>
    <t>061-240-8656</t>
  </si>
  <si>
    <t>여수시</t>
    <phoneticPr fontId="3" type="noConversion"/>
  </si>
  <si>
    <t>여수민속전시관</t>
    <phoneticPr fontId="3" type="noConversion"/>
  </si>
  <si>
    <t>전라남도 여수시 율촌면 서부로 1442</t>
    <phoneticPr fontId="3" type="noConversion"/>
  </si>
  <si>
    <t>061-683-2231</t>
  </si>
  <si>
    <t>2012.06.21</t>
    <phoneticPr fontId="3" type="noConversion"/>
  </si>
  <si>
    <t>전남-공립21-2013-02호</t>
  </si>
  <si>
    <t>영암군</t>
  </si>
  <si>
    <t>영암도기박물관</t>
    <phoneticPr fontId="3" type="noConversion"/>
  </si>
  <si>
    <t>전라남도 영암군 군서면 서호정길 5</t>
  </si>
  <si>
    <t>061-470-6851</t>
  </si>
  <si>
    <t>2009.04.10</t>
    <phoneticPr fontId="3" type="noConversion"/>
  </si>
  <si>
    <t>전남-공립12-2009-02호</t>
  </si>
  <si>
    <t>왕인박사기념관</t>
    <phoneticPr fontId="3" type="noConversion"/>
  </si>
  <si>
    <t>전라남도 영암군 군서면 왕인로 440</t>
  </si>
  <si>
    <t>061-470-6656</t>
  </si>
  <si>
    <t>2006.03.01</t>
    <phoneticPr fontId="3" type="noConversion"/>
  </si>
  <si>
    <t>완도군</t>
    <phoneticPr fontId="3" type="noConversion"/>
  </si>
  <si>
    <t>장보고기념관</t>
    <phoneticPr fontId="3" type="noConversion"/>
  </si>
  <si>
    <t>061-550-6932</t>
  </si>
  <si>
    <t>2008.02.29</t>
    <phoneticPr fontId="3" type="noConversion"/>
  </si>
  <si>
    <t>2017.11.13</t>
    <phoneticPr fontId="3" type="noConversion"/>
  </si>
  <si>
    <t>전라남도농업박물관</t>
    <phoneticPr fontId="3" type="noConversion"/>
  </si>
  <si>
    <t>전라남도 영암군 삼호읍 녹색로 653-15</t>
  </si>
  <si>
    <t>061-462-2796</t>
  </si>
  <si>
    <t>1993.09.24</t>
    <phoneticPr fontId="3" type="noConversion"/>
  </si>
  <si>
    <t>1993.11.20</t>
    <phoneticPr fontId="3" type="noConversion"/>
  </si>
  <si>
    <t>전남-공립12-1993-01호</t>
  </si>
  <si>
    <t>전라남도산림박물관</t>
    <phoneticPr fontId="3" type="noConversion"/>
  </si>
  <si>
    <t>전라남도 완도군 군외면 초평1길 156</t>
  </si>
  <si>
    <t>061-550-3541</t>
  </si>
  <si>
    <t>2009.11.27</t>
    <phoneticPr fontId="3" type="noConversion"/>
  </si>
  <si>
    <t>2009.12.24</t>
    <phoneticPr fontId="3" type="noConversion"/>
  </si>
  <si>
    <t>전남-공립12-2009-06호</t>
  </si>
  <si>
    <t>진도군</t>
    <phoneticPr fontId="3" type="noConversion"/>
  </si>
  <si>
    <t>진도역사관</t>
    <phoneticPr fontId="3" type="noConversion"/>
  </si>
  <si>
    <t>전라남도 진도군 의신면 운림산방로 315</t>
  </si>
  <si>
    <t>061-540-6286</t>
  </si>
  <si>
    <t>2003.10.31</t>
  </si>
  <si>
    <t>2017.06.19</t>
  </si>
  <si>
    <t>전남-공립12-2017-04호</t>
  </si>
  <si>
    <t>장성군</t>
  </si>
  <si>
    <t>필암서원 유물전시관</t>
    <phoneticPr fontId="3" type="noConversion"/>
  </si>
  <si>
    <t>전라남도 장성군 황룡면 필암서원로 187</t>
  </si>
  <si>
    <t>061-390-7224</t>
  </si>
  <si>
    <t>2008.05.26</t>
    <phoneticPr fontId="3" type="noConversion"/>
  </si>
  <si>
    <t>하의3도농민운동기념관</t>
    <phoneticPr fontId="3" type="noConversion"/>
  </si>
  <si>
    <t>전라남도 신안군 하의면 대리 35-9</t>
  </si>
  <si>
    <t>061-275-5025</t>
  </si>
  <si>
    <t>담양군</t>
    <phoneticPr fontId="3" type="noConversion"/>
  </si>
  <si>
    <t>한국대나무박물관</t>
    <phoneticPr fontId="3" type="noConversion"/>
  </si>
  <si>
    <t>061-380-2902</t>
  </si>
  <si>
    <t>1998.03.12</t>
    <phoneticPr fontId="3" type="noConversion"/>
  </si>
  <si>
    <t>2016.05.29</t>
    <phoneticPr fontId="3" type="noConversion"/>
  </si>
  <si>
    <t>한국민화뮤지엄</t>
    <phoneticPr fontId="3" type="noConversion"/>
  </si>
  <si>
    <t>전라남도 강진군 대구면 청자촌길 61-5</t>
  </si>
  <si>
    <t>061-433-9770</t>
  </si>
  <si>
    <t>2015.05.02</t>
  </si>
  <si>
    <t>2015.12.24</t>
    <phoneticPr fontId="3" type="noConversion"/>
  </si>
  <si>
    <t>전남-공립12-2015-06호</t>
  </si>
  <si>
    <t>구례군</t>
    <phoneticPr fontId="3" type="noConversion"/>
  </si>
  <si>
    <t>한국압화박물관</t>
    <phoneticPr fontId="3" type="noConversion"/>
  </si>
  <si>
    <t>전라남도 구례군 구례읍 동산1길 29</t>
  </si>
  <si>
    <t>061-781-7117</t>
  </si>
  <si>
    <t>2016.06.23</t>
  </si>
  <si>
    <t>2016.05.26</t>
  </si>
  <si>
    <t>전남-공립12-2016-01호</t>
  </si>
  <si>
    <t>보성군</t>
    <phoneticPr fontId="3" type="noConversion"/>
  </si>
  <si>
    <t>한국차박물관</t>
    <phoneticPr fontId="3" type="noConversion"/>
  </si>
  <si>
    <t>061-852-0918</t>
  </si>
  <si>
    <t>2010.09.11</t>
    <phoneticPr fontId="3" type="noConversion"/>
  </si>
  <si>
    <t>2011.03.23</t>
    <phoneticPr fontId="3" type="noConversion"/>
  </si>
  <si>
    <t>전남-공립12-2011-01호</t>
  </si>
  <si>
    <t>한국천연염색박물관</t>
    <phoneticPr fontId="3" type="noConversion"/>
  </si>
  <si>
    <t>전라남도 나주시 다시면 백호로 379</t>
  </si>
  <si>
    <t>061-335-0091</t>
  </si>
  <si>
    <t>2006.05.14</t>
    <phoneticPr fontId="3" type="noConversion"/>
  </si>
  <si>
    <t>2009.05.14</t>
    <phoneticPr fontId="3" type="noConversion"/>
  </si>
  <si>
    <t>전남-공립12-2009-13호</t>
    <phoneticPr fontId="3" type="noConversion"/>
  </si>
  <si>
    <t>해남군</t>
  </si>
  <si>
    <t>해남공룡박물관</t>
    <phoneticPr fontId="3" type="noConversion"/>
  </si>
  <si>
    <t>전라남도 해남군 황산면 공룡박물관길 234</t>
    <phoneticPr fontId="3" type="noConversion"/>
  </si>
  <si>
    <t>061-530-5949</t>
    <phoneticPr fontId="3" type="noConversion"/>
  </si>
  <si>
    <t>2007.04.27</t>
    <phoneticPr fontId="3" type="noConversion"/>
  </si>
  <si>
    <t>2012.08.06</t>
    <phoneticPr fontId="3" type="noConversion"/>
  </si>
  <si>
    <t>전남-공립12-2012-04호</t>
  </si>
  <si>
    <t>홍길동 전시관</t>
    <phoneticPr fontId="3" type="noConversion"/>
  </si>
  <si>
    <t>전라남도 장성군 황룡면 홍길동로 431</t>
  </si>
  <si>
    <t>061-390-7253</t>
  </si>
  <si>
    <t>2004.05.03</t>
    <phoneticPr fontId="3" type="noConversion"/>
  </si>
  <si>
    <t>전남 공립 총계</t>
    <phoneticPr fontId="3" type="noConversion"/>
  </si>
  <si>
    <t>장흥군</t>
  </si>
  <si>
    <t>전라남도 장흥군 장흥읍 남부관광로 56-90</t>
  </si>
  <si>
    <t>061-862-9944</t>
  </si>
  <si>
    <t>2002.11.15</t>
  </si>
  <si>
    <t>2009.12.30</t>
  </si>
  <si>
    <t>전남-사립12-2009-07호</t>
  </si>
  <si>
    <t>화순군</t>
  </si>
  <si>
    <t>규남박물관</t>
  </si>
  <si>
    <t>전라남도 화순군 이서면 백아로 3109</t>
    <phoneticPr fontId="3" type="noConversion"/>
  </si>
  <si>
    <t>070-4233-9060</t>
  </si>
  <si>
    <t>2011.11.01</t>
    <phoneticPr fontId="3" type="noConversion"/>
  </si>
  <si>
    <t>2012.04.01</t>
    <phoneticPr fontId="3" type="noConversion"/>
  </si>
  <si>
    <t>전남-사립12-2012-02호</t>
    <phoneticPr fontId="3" type="noConversion"/>
  </si>
  <si>
    <t>전라남도 담양군 담양읍 향교리 352-5</t>
  </si>
  <si>
    <t>061-382-0080</t>
  </si>
  <si>
    <t>2017.08.20</t>
    <phoneticPr fontId="3" type="noConversion"/>
  </si>
  <si>
    <t>2017.11.02</t>
    <phoneticPr fontId="3" type="noConversion"/>
  </si>
  <si>
    <t>전남-사립12-2017-08호</t>
  </si>
  <si>
    <t>담양우표박물관</t>
    <phoneticPr fontId="3" type="noConversion"/>
  </si>
  <si>
    <t>전라남도 담양군 대전면 대치9길 16</t>
  </si>
  <si>
    <t>061-383-3863</t>
  </si>
  <si>
    <t>2015.03.14</t>
    <phoneticPr fontId="3" type="noConversion"/>
  </si>
  <si>
    <t>2015.08.18</t>
    <phoneticPr fontId="3" type="noConversion"/>
  </si>
  <si>
    <t>전남-사립12-2015-03호</t>
  </si>
  <si>
    <t>보성군</t>
  </si>
  <si>
    <t>대원사 티벳박물관</t>
  </si>
  <si>
    <t>전라남도 보성군 문덕면 죽산길 520-1</t>
  </si>
  <si>
    <t>062-852-3038</t>
  </si>
  <si>
    <t>2001.06.15</t>
  </si>
  <si>
    <t>전남 사립12-2001-03호</t>
    <phoneticPr fontId="3" type="noConversion"/>
  </si>
  <si>
    <t>대흥사성보박물관</t>
  </si>
  <si>
    <t>전라남도 해남군 삼산면 대흥사길 400</t>
    <phoneticPr fontId="3" type="noConversion"/>
  </si>
  <si>
    <t>2018.08.12</t>
    <phoneticPr fontId="3" type="noConversion"/>
  </si>
  <si>
    <t>전남-사립12-2012-05호</t>
  </si>
  <si>
    <t>전라남도 영암군 군서면 도갑사로 306</t>
  </si>
  <si>
    <t>061-473-5122</t>
  </si>
  <si>
    <t>전남-사립21-2002-01호</t>
  </si>
  <si>
    <t>땅끝해양자연사박물관</t>
    <phoneticPr fontId="3" type="noConversion"/>
  </si>
  <si>
    <t>전라남도 해남군 송지면 땅끝마을길 89</t>
    <phoneticPr fontId="3" type="noConversion"/>
  </si>
  <si>
    <t>061-535-2110</t>
  </si>
  <si>
    <t>2002.12.27</t>
    <phoneticPr fontId="3" type="noConversion"/>
  </si>
  <si>
    <t>2009.09.09</t>
  </si>
  <si>
    <t>전남-사립12-2009-05호</t>
  </si>
  <si>
    <t>전라남도 담양군 대덕면 장동길 76</t>
  </si>
  <si>
    <t>061-381-1239</t>
  </si>
  <si>
    <t>2015.07.01</t>
    <phoneticPr fontId="3" type="noConversion"/>
  </si>
  <si>
    <t>전남-사립12-2017-07호</t>
  </si>
  <si>
    <t>선암사 성보박물관(휴관)</t>
    <phoneticPr fontId="3" type="noConversion"/>
  </si>
  <si>
    <t>전라남도 순천시 승주읍 선암사길 450</t>
  </si>
  <si>
    <t>061-754-6062</t>
  </si>
  <si>
    <t>2001.03.23</t>
    <phoneticPr fontId="3" type="noConversion"/>
  </si>
  <si>
    <t>전남-사립12-2001-01호</t>
  </si>
  <si>
    <t>송광사성보박물관</t>
    <phoneticPr fontId="3" type="noConversion"/>
  </si>
  <si>
    <t>전라남도 순천시 송광면 송광사국사길 216-2</t>
  </si>
  <si>
    <t>061-755-0407</t>
  </si>
  <si>
    <t>1936.10.04</t>
    <phoneticPr fontId="3" type="noConversion"/>
  </si>
  <si>
    <t>전남-사립12-2001-02호</t>
  </si>
  <si>
    <t>영광군</t>
    <phoneticPr fontId="3" type="noConversion"/>
  </si>
  <si>
    <t>수다라성보박물관</t>
    <phoneticPr fontId="3" type="noConversion"/>
  </si>
  <si>
    <t>061-352-8097</t>
  </si>
  <si>
    <t>2009.09.12</t>
    <phoneticPr fontId="3" type="noConversion"/>
  </si>
  <si>
    <t>2009.08.17</t>
    <phoneticPr fontId="3" type="noConversion"/>
  </si>
  <si>
    <t>전남-사립12-2009-04호</t>
  </si>
  <si>
    <t>시에그린한국시화박물관</t>
  </si>
  <si>
    <t>전라남도 진도군 임회면 죽림길 97</t>
    <phoneticPr fontId="3" type="noConversion"/>
  </si>
  <si>
    <t>2020.12.15</t>
  </si>
  <si>
    <t>2021.06.23</t>
  </si>
  <si>
    <t>전남-사립12-2021-02호</t>
  </si>
  <si>
    <t>영암곤충박물관</t>
  </si>
  <si>
    <t>전라남도 영암군 기찬랜드로 41</t>
  </si>
  <si>
    <t>061-461-4300</t>
  </si>
  <si>
    <t>2020.04.30</t>
    <phoneticPr fontId="3" type="noConversion"/>
  </si>
  <si>
    <t>2020.04.14</t>
    <phoneticPr fontId="3" type="noConversion"/>
  </si>
  <si>
    <t>전남-사립12-2020-04호</t>
  </si>
  <si>
    <t>와보랑께박물관</t>
  </si>
  <si>
    <t>전라남도 강진군 병영면 장강로 804-6</t>
  </si>
  <si>
    <t>061-432-1465</t>
  </si>
  <si>
    <t>전남-사립12-2015-02호</t>
  </si>
  <si>
    <t>영광군</t>
  </si>
  <si>
    <t>우리삶옥당문화박물관</t>
    <phoneticPr fontId="3" type="noConversion"/>
  </si>
  <si>
    <t>전라남도 영광군 백수읍 대신길 3길 3</t>
    <phoneticPr fontId="3" type="noConversion"/>
  </si>
  <si>
    <t>070-7011-6887</t>
  </si>
  <si>
    <t>2007.09.27</t>
    <phoneticPr fontId="3" type="noConversion"/>
  </si>
  <si>
    <t>전남-사립12-2008-03호</t>
    <phoneticPr fontId="3" type="noConversion"/>
  </si>
  <si>
    <t>청우요도자기박물관</t>
    <phoneticPr fontId="3" type="noConversion"/>
  </si>
  <si>
    <t>전라남도 강진군 대구면 청자촌길 30-11</t>
  </si>
  <si>
    <t>061-434-3477</t>
  </si>
  <si>
    <t>2019.08.08</t>
    <phoneticPr fontId="3" type="noConversion"/>
  </si>
  <si>
    <t>전남-사립12-2019-01호</t>
  </si>
  <si>
    <t>호남호국기념관</t>
    <phoneticPr fontId="3" type="noConversion"/>
  </si>
  <si>
    <t>061-749-9625</t>
  </si>
  <si>
    <t>2020.11.13</t>
    <phoneticPr fontId="3" type="noConversion"/>
  </si>
  <si>
    <t>2021.06.11</t>
    <phoneticPr fontId="3" type="noConversion"/>
  </si>
  <si>
    <t>전남-사립12-2021-01호</t>
    <phoneticPr fontId="3" type="noConversion"/>
  </si>
  <si>
    <t>화엄사성보박물관</t>
    <phoneticPr fontId="3" type="noConversion"/>
  </si>
  <si>
    <t>전라남도 구례군 마산면 화엄사로 539</t>
  </si>
  <si>
    <t>061-783-7610</t>
  </si>
  <si>
    <t>2014.07.22</t>
    <phoneticPr fontId="3" type="noConversion"/>
  </si>
  <si>
    <t>전남-사립12-2014-03호</t>
  </si>
  <si>
    <t>히든트릭박물관(휴관)</t>
    <phoneticPr fontId="3" type="noConversion"/>
  </si>
  <si>
    <t>전라남도 담양군 담양읍 학동리 642</t>
  </si>
  <si>
    <t>2012.07.28</t>
  </si>
  <si>
    <t>전남-사립21-2012-08호</t>
  </si>
  <si>
    <t>순천세계수석정원박물관</t>
    <phoneticPr fontId="3" type="noConversion"/>
  </si>
  <si>
    <t>전라남도 순천시 상사면 오실길 117-5</t>
    <phoneticPr fontId="3" type="noConversion"/>
  </si>
  <si>
    <t>전남-사립12-2023-01호</t>
    <phoneticPr fontId="3" type="noConversion"/>
  </si>
  <si>
    <t>전남 사립 총계</t>
    <phoneticPr fontId="3" type="noConversion"/>
  </si>
  <si>
    <t>전라남도 나주시 동신대길 67</t>
  </si>
  <si>
    <t>061-330-3827</t>
  </si>
  <si>
    <t>1996.11.11</t>
    <phoneticPr fontId="3" type="noConversion"/>
  </si>
  <si>
    <t>2011.10.24</t>
    <phoneticPr fontId="3" type="noConversion"/>
  </si>
  <si>
    <t>전남-대학12-2011-05호</t>
  </si>
  <si>
    <t>무안군</t>
  </si>
  <si>
    <t>061-450-2934</t>
  </si>
  <si>
    <t>1981.03.01</t>
  </si>
  <si>
    <t>순천대학교박물관</t>
    <phoneticPr fontId="3" type="noConversion"/>
  </si>
  <si>
    <t>전라남도 순천시 중앙로 255</t>
  </si>
  <si>
    <t>061-750-5041</t>
  </si>
  <si>
    <t>1987.09.01</t>
  </si>
  <si>
    <t>전남-대학12-2003-02호</t>
  </si>
  <si>
    <t>전남 대학 총계</t>
    <phoneticPr fontId="3" type="noConversion"/>
  </si>
  <si>
    <t>전남 총계</t>
    <phoneticPr fontId="3" type="noConversion"/>
  </si>
  <si>
    <t>경북</t>
    <phoneticPr fontId="3" type="noConversion"/>
  </si>
  <si>
    <t>경북</t>
  </si>
  <si>
    <t>경주시</t>
  </si>
  <si>
    <t>국립경주박물관</t>
  </si>
  <si>
    <t>경상북도 경주시 일정로 186</t>
  </si>
  <si>
    <t>054-740-7500</t>
  </si>
  <si>
    <t>1945.10.07</t>
    <phoneticPr fontId="3" type="noConversion"/>
  </si>
  <si>
    <t>국립11-2013-03호</t>
  </si>
  <si>
    <t>상주시</t>
    <phoneticPr fontId="3" type="noConversion"/>
  </si>
  <si>
    <t>국립낙동강생물자원관</t>
    <phoneticPr fontId="3" type="noConversion"/>
  </si>
  <si>
    <t>경상북도 상주시 도남2길 137</t>
  </si>
  <si>
    <t>054-530-0700</t>
  </si>
  <si>
    <t>2015.06.03</t>
    <phoneticPr fontId="3" type="noConversion"/>
  </si>
  <si>
    <t>국립12-2016-07호</t>
  </si>
  <si>
    <t>포항시</t>
    <phoneticPr fontId="3" type="noConversion"/>
  </si>
  <si>
    <t>국립등대박물관</t>
    <phoneticPr fontId="3" type="noConversion"/>
  </si>
  <si>
    <t>경상북도 포항시 남구 호미곶면 해맞이로150번길 20</t>
  </si>
  <si>
    <t>054-284-4857</t>
  </si>
  <si>
    <t>1985.02.07</t>
    <phoneticPr fontId="3" type="noConversion"/>
  </si>
  <si>
    <t>국립12-1993-01호</t>
  </si>
  <si>
    <t>경북 국립 총계</t>
    <phoneticPr fontId="3" type="noConversion"/>
  </si>
  <si>
    <t>경산시</t>
  </si>
  <si>
    <t>053-804-7314</t>
  </si>
  <si>
    <t>2007.02.09</t>
    <phoneticPr fontId="3" type="noConversion"/>
  </si>
  <si>
    <t>2007.04.16</t>
    <phoneticPr fontId="3" type="noConversion"/>
  </si>
  <si>
    <t>경북-공립12-2007-01호</t>
  </si>
  <si>
    <t>안동시</t>
  </si>
  <si>
    <t>경상북도 안동시 도산면 퇴계로 2189</t>
  </si>
  <si>
    <t>2004.05.24</t>
    <phoneticPr fontId="3" type="noConversion"/>
  </si>
  <si>
    <t>2007.11.08</t>
    <phoneticPr fontId="3" type="noConversion"/>
  </si>
  <si>
    <t>경북-공립12-2007-03호</t>
  </si>
  <si>
    <t>구미시</t>
  </si>
  <si>
    <t>구미성리학역사관</t>
  </si>
  <si>
    <t>경상북도 구미시 금오산로 336-13</t>
  </si>
  <si>
    <t>054-480-2681</t>
  </si>
  <si>
    <t>2020.10.23</t>
    <phoneticPr fontId="3" type="noConversion"/>
  </si>
  <si>
    <t>2020.12.18</t>
    <phoneticPr fontId="3" type="noConversion"/>
  </si>
  <si>
    <t>경북-공립12-2020-06호</t>
  </si>
  <si>
    <t>구미시립민속관(휴관)</t>
    <phoneticPr fontId="3" type="noConversion"/>
  </si>
  <si>
    <t>경상북도 구미시 산책길 51(원평동)</t>
  </si>
  <si>
    <t>1994.02.17</t>
    <phoneticPr fontId="3" type="noConversion"/>
  </si>
  <si>
    <t>군위군</t>
  </si>
  <si>
    <t>군위숭덕박물관</t>
  </si>
  <si>
    <t>2015.05.08</t>
  </si>
  <si>
    <t>김천시</t>
  </si>
  <si>
    <t>감문역사문화전시관</t>
    <phoneticPr fontId="3" type="noConversion"/>
  </si>
  <si>
    <t>054-421-1691</t>
  </si>
  <si>
    <t>2023.04.03</t>
    <phoneticPr fontId="3" type="noConversion"/>
  </si>
  <si>
    <t>2022.11.22</t>
    <phoneticPr fontId="3" type="noConversion"/>
  </si>
  <si>
    <t>경북-공립12-2022-02호</t>
  </si>
  <si>
    <t>경상북도 김천시 대항면 직지사길 130</t>
  </si>
  <si>
    <t>2020.06.22</t>
    <phoneticPr fontId="3" type="noConversion"/>
  </si>
  <si>
    <t>2020.04.10</t>
  </si>
  <si>
    <t>경북-공립12-2020-02호</t>
  </si>
  <si>
    <t>고령군</t>
  </si>
  <si>
    <t>2005.04.02</t>
    <phoneticPr fontId="3" type="noConversion"/>
  </si>
  <si>
    <t>경북-공립12-2005-04호</t>
  </si>
  <si>
    <t>울릉군</t>
  </si>
  <si>
    <t>독도박물관</t>
  </si>
  <si>
    <t>경상북도 울릉군 울릉읍 약수터길 90-17</t>
  </si>
  <si>
    <t>054-790-6436</t>
  </si>
  <si>
    <t>1997.08.08</t>
  </si>
  <si>
    <t>경북-공립12-1999-03호</t>
  </si>
  <si>
    <t>문경시</t>
  </si>
  <si>
    <t>문경도자기박물관</t>
  </si>
  <si>
    <t>경상북도 문경시 문경읍 문경대로 2416</t>
    <phoneticPr fontId="3" type="noConversion"/>
  </si>
  <si>
    <t>054-550-6454</t>
  </si>
  <si>
    <t>2009.10.26</t>
    <phoneticPr fontId="3" type="noConversion"/>
  </si>
  <si>
    <t>경북-공립12-2009-01호</t>
  </si>
  <si>
    <t>054-572-6854</t>
  </si>
  <si>
    <t>1999.05.20</t>
    <phoneticPr fontId="3" type="noConversion"/>
  </si>
  <si>
    <t>경북-공립12-1999-02호</t>
  </si>
  <si>
    <t>문경자연생태박물관</t>
  </si>
  <si>
    <t>경상북도 문경시 문경읍 새재1길 45</t>
  </si>
  <si>
    <t>2015.12.29</t>
    <phoneticPr fontId="3" type="noConversion"/>
  </si>
  <si>
    <t>경북-공립12-2015-05호</t>
  </si>
  <si>
    <t>경상북도 문경시 마성면 샘골길 44</t>
  </si>
  <si>
    <t>054-572-3396</t>
  </si>
  <si>
    <t>2012.10.09</t>
  </si>
  <si>
    <t>구미시</t>
    <phoneticPr fontId="3" type="noConversion"/>
  </si>
  <si>
    <t>박정희대통령역사자료관</t>
    <phoneticPr fontId="3" type="noConversion"/>
  </si>
  <si>
    <t>054-480-4940</t>
  </si>
  <si>
    <t>2021.06.30</t>
    <phoneticPr fontId="3" type="noConversion"/>
  </si>
  <si>
    <t>2021.09.17</t>
    <phoneticPr fontId="3" type="noConversion"/>
  </si>
  <si>
    <t>경북-공립12-2021-02호</t>
  </si>
  <si>
    <t>의성군</t>
  </si>
  <si>
    <t>사촌마을자료관</t>
  </si>
  <si>
    <t>경상북도 의성군 점곡면 점곡길 28</t>
  </si>
  <si>
    <t>삼성현역사문화관</t>
  </si>
  <si>
    <t>053-804-7329</t>
  </si>
  <si>
    <t>2015.11.03</t>
    <phoneticPr fontId="3" type="noConversion"/>
  </si>
  <si>
    <t>경북-공립12-2015-02호</t>
  </si>
  <si>
    <t>상주시</t>
  </si>
  <si>
    <t>상주동학교당유물전시관</t>
  </si>
  <si>
    <t>경상북도 상주시 은척면 우기1길 64</t>
  </si>
  <si>
    <t>054-541-4288</t>
  </si>
  <si>
    <t>상주박물관</t>
  </si>
  <si>
    <t>경상북도 상주시 사벌국면 경천로 684</t>
    <phoneticPr fontId="3" type="noConversion"/>
  </si>
  <si>
    <t>054-537-6752</t>
  </si>
  <si>
    <t>2007.11.02</t>
  </si>
  <si>
    <t>2007.11.02</t>
    <phoneticPr fontId="3" type="noConversion"/>
  </si>
  <si>
    <t>경북-공립12-2007-06호</t>
  </si>
  <si>
    <t>상주자전거박물관</t>
  </si>
  <si>
    <t>경상북도 상주시 용마로 415</t>
    <phoneticPr fontId="3" type="noConversion"/>
  </si>
  <si>
    <t>2010.10.27</t>
  </si>
  <si>
    <t>경북-공립12-2014-03호</t>
  </si>
  <si>
    <t>성주군</t>
  </si>
  <si>
    <t>성주성산동고분군전시관</t>
  </si>
  <si>
    <t>054-930-8384</t>
  </si>
  <si>
    <t>2020.05.12</t>
    <phoneticPr fontId="3" type="noConversion"/>
  </si>
  <si>
    <t>2020.11.25</t>
    <phoneticPr fontId="3" type="noConversion"/>
  </si>
  <si>
    <t>경북-공립12-2020-05호</t>
  </si>
  <si>
    <t>안동시</t>
    <phoneticPr fontId="3" type="noConversion"/>
  </si>
  <si>
    <t>세계유교문화박물관</t>
    <phoneticPr fontId="3" type="noConversion"/>
  </si>
  <si>
    <t>경상북도 안동시 도산면 월천길 301</t>
  </si>
  <si>
    <t>2022.08.31</t>
    <phoneticPr fontId="3" type="noConversion"/>
  </si>
  <si>
    <t>2022.09.01</t>
    <phoneticPr fontId="3" type="noConversion"/>
  </si>
  <si>
    <t>경북-공립12-2022-01호</t>
  </si>
  <si>
    <t>영주시</t>
    <phoneticPr fontId="3" type="noConversion"/>
  </si>
  <si>
    <t>경상북도 영주시 순흥면 소백로 2780</t>
    <phoneticPr fontId="3" type="noConversion"/>
  </si>
  <si>
    <t>2004.09.22</t>
    <phoneticPr fontId="3" type="noConversion"/>
  </si>
  <si>
    <t>2008.06.23</t>
    <phoneticPr fontId="3" type="noConversion"/>
  </si>
  <si>
    <t>경북-공립12-2008-01호</t>
  </si>
  <si>
    <t>경상북도 안동시 민속촌길 13</t>
    <phoneticPr fontId="3" type="noConversion"/>
  </si>
  <si>
    <t>054-821-0649</t>
  </si>
  <si>
    <t>1992.06.26</t>
    <phoneticPr fontId="3" type="noConversion"/>
  </si>
  <si>
    <t>경북-공립12-1993-01호</t>
  </si>
  <si>
    <t>영양군</t>
  </si>
  <si>
    <t>영양산촌생활박물관</t>
  </si>
  <si>
    <t>경북-공립12-2007-02호</t>
    <phoneticPr fontId="3" type="noConversion"/>
  </si>
  <si>
    <t>포항시</t>
  </si>
  <si>
    <t>영일민속박물관</t>
  </si>
  <si>
    <t>경상북도 포항시 북구 흥해읍 한동로 51</t>
  </si>
  <si>
    <t>054-270-5811</t>
  </si>
  <si>
    <t>1983.10.29</t>
  </si>
  <si>
    <t>1993.03.25</t>
  </si>
  <si>
    <t>경북-공립12-1993-02호</t>
  </si>
  <si>
    <t>예천군</t>
  </si>
  <si>
    <t>054-650-8311</t>
  </si>
  <si>
    <t>2010.05.11</t>
    <phoneticPr fontId="3" type="noConversion"/>
  </si>
  <si>
    <t>경북-공립12-2015-06호</t>
  </si>
  <si>
    <t>옛길박물관</t>
  </si>
  <si>
    <t>경상북도 문경시 문경읍 새재로 944</t>
  </si>
  <si>
    <t>054-550-8366</t>
  </si>
  <si>
    <t>2009.04.28</t>
    <phoneticPr fontId="3" type="noConversion"/>
  </si>
  <si>
    <t>경북-공립12-1997-01호</t>
  </si>
  <si>
    <t>경상북도 안동시 도산면 도산서원길 154</t>
  </si>
  <si>
    <t>054-856-1073</t>
  </si>
  <si>
    <t>1971.01.01</t>
    <phoneticPr fontId="3" type="noConversion"/>
  </si>
  <si>
    <t>054-950-7136</t>
  </si>
  <si>
    <t>2006.03.31</t>
    <phoneticPr fontId="3" type="noConversion"/>
  </si>
  <si>
    <t>2017.08.25</t>
    <phoneticPr fontId="3" type="noConversion"/>
  </si>
  <si>
    <t>경북-공립12-2017-03호</t>
  </si>
  <si>
    <t>운강이강년기념관</t>
  </si>
  <si>
    <t>경상북도 문경시 가은읍 대야로 1683</t>
  </si>
  <si>
    <t>054-550-6415</t>
  </si>
  <si>
    <t>2002.04.11</t>
  </si>
  <si>
    <t>울진군</t>
  </si>
  <si>
    <t>울진 봉평리 신라비 전시관</t>
    <phoneticPr fontId="3" type="noConversion"/>
  </si>
  <si>
    <t>경상북도 울진군 죽변면 봉화길 9</t>
  </si>
  <si>
    <t>054-789-5460</t>
  </si>
  <si>
    <t>2011.06.23</t>
    <phoneticPr fontId="3" type="noConversion"/>
  </si>
  <si>
    <t>의성조문국박물관</t>
  </si>
  <si>
    <t>경상북도 의성군 금성면 초전1길 83</t>
  </si>
  <si>
    <t>054-830-6909</t>
  </si>
  <si>
    <t>2013.04.25</t>
    <phoneticPr fontId="3" type="noConversion"/>
  </si>
  <si>
    <t>2012.12.24</t>
  </si>
  <si>
    <t>경북-공립11-2012-04호</t>
  </si>
  <si>
    <t>영주시</t>
  </si>
  <si>
    <t>인삼박물관</t>
    <phoneticPr fontId="3" type="noConversion"/>
  </si>
  <si>
    <t>경상북도 영주시 풍기읍 죽령로 1378</t>
    <phoneticPr fontId="3" type="noConversion"/>
  </si>
  <si>
    <t>054-639-7681</t>
  </si>
  <si>
    <t>2013.05.03</t>
    <phoneticPr fontId="3" type="noConversion"/>
  </si>
  <si>
    <t>2014.04.10</t>
  </si>
  <si>
    <t>경북-공립12-2014-05호</t>
  </si>
  <si>
    <t>전통문화콘텐츠박물관</t>
  </si>
  <si>
    <t>경상북도 안동시 서동문로 203</t>
  </si>
  <si>
    <t>054-843-7900</t>
  </si>
  <si>
    <t>2007.09.01</t>
  </si>
  <si>
    <t>2009.11.05</t>
  </si>
  <si>
    <t>경북-공립12-2009-02호</t>
  </si>
  <si>
    <t>정기룡장군유물전시관</t>
  </si>
  <si>
    <t>경상북도 상주시 사벌면 충의로 230</t>
  </si>
  <si>
    <t>청도군</t>
  </si>
  <si>
    <t>청도박물관</t>
  </si>
  <si>
    <t>경상북도 청도군 이서면 이서로 567</t>
  </si>
  <si>
    <t>054-370-2281</t>
  </si>
  <si>
    <t>2014.03.31</t>
  </si>
  <si>
    <t>경북-공립12-2014-04호</t>
  </si>
  <si>
    <t>봉화군</t>
  </si>
  <si>
    <t>2004.06.11</t>
    <phoneticPr fontId="3" type="noConversion"/>
  </si>
  <si>
    <t>2004.03.23</t>
    <phoneticPr fontId="3" type="noConversion"/>
  </si>
  <si>
    <t>경북-공립12-2004-02호</t>
  </si>
  <si>
    <t>청송군</t>
  </si>
  <si>
    <t>청송수석꽃돌박물관</t>
    <phoneticPr fontId="3" type="noConversion"/>
  </si>
  <si>
    <t>2014.09.03</t>
    <phoneticPr fontId="3" type="noConversion"/>
  </si>
  <si>
    <t>충재박물관</t>
  </si>
  <si>
    <t>경상북도 봉화군 봉화읍 충재길 60</t>
  </si>
  <si>
    <t>054-674-0963</t>
  </si>
  <si>
    <t>2007.09.15</t>
    <phoneticPr fontId="3" type="noConversion"/>
  </si>
  <si>
    <t>칠곡군</t>
  </si>
  <si>
    <t>칠곡호국평화기념관</t>
  </si>
  <si>
    <t>경상북도 칠곡군 석적읍 강변대로 1580</t>
  </si>
  <si>
    <t>054-979-5512</t>
  </si>
  <si>
    <t>함창명주박물관</t>
  </si>
  <si>
    <t>경상북도 상주시 함창읍 무운로 1593</t>
  </si>
  <si>
    <t>054-541-9260</t>
  </si>
  <si>
    <t>2013.04.18</t>
  </si>
  <si>
    <t>경북 공립 총계</t>
    <phoneticPr fontId="3" type="noConversion"/>
  </si>
  <si>
    <t>경상북도독립운동기념관</t>
  </si>
  <si>
    <t>경상북도 안동시 임하면 독립기념관길 2</t>
  </si>
  <si>
    <t>054-820-2600</t>
  </si>
  <si>
    <t>2017.06.30</t>
    <phoneticPr fontId="3" type="noConversion"/>
  </si>
  <si>
    <t>경북-사립12-2007-04호</t>
  </si>
  <si>
    <t>영천시</t>
  </si>
  <si>
    <t>경상북도문화재연구원박물관</t>
  </si>
  <si>
    <t>경상북도 영천시 금호읍 원제 2길 38</t>
  </si>
  <si>
    <t>054-331-9711</t>
    <phoneticPr fontId="3" type="noConversion"/>
  </si>
  <si>
    <t>2008.11.17</t>
    <phoneticPr fontId="3" type="noConversion"/>
  </si>
  <si>
    <t>2017.04.21</t>
    <phoneticPr fontId="3" type="noConversion"/>
  </si>
  <si>
    <t>경북-사립12-2017-02호</t>
  </si>
  <si>
    <t>경주세계자동차박물관</t>
  </si>
  <si>
    <t xml:space="preserve">경상북도 경주시 보문로 132-22 </t>
  </si>
  <si>
    <t>054-742-8900</t>
  </si>
  <si>
    <t>2017.03.29</t>
  </si>
  <si>
    <t>2020.07.20</t>
  </si>
  <si>
    <t>경북-사립12-2020-03호</t>
  </si>
  <si>
    <t>바니베어뮤지엄</t>
    <phoneticPr fontId="3" type="noConversion"/>
  </si>
  <si>
    <t>경상북도 경주시 보문로 280-34</t>
  </si>
  <si>
    <t>054-746-1991</t>
  </si>
  <si>
    <t>2021.08.01</t>
  </si>
  <si>
    <t>2011.07.07</t>
  </si>
  <si>
    <t>경북-사립21-2011-01호</t>
  </si>
  <si>
    <t>보경사성보박물관</t>
    <phoneticPr fontId="3" type="noConversion"/>
  </si>
  <si>
    <t>경상북도 포항시 북구 송라면 보경로 523</t>
  </si>
  <si>
    <t>054-262-1117</t>
  </si>
  <si>
    <t>2017.05.03</t>
    <phoneticPr fontId="3" type="noConversion"/>
  </si>
  <si>
    <t>경북-사립21-2017-04호</t>
  </si>
  <si>
    <t>부석사성보박물관(휴관)</t>
    <phoneticPr fontId="3" type="noConversion"/>
  </si>
  <si>
    <t>경상북도 영주시 부석면 부석사로 345</t>
    <phoneticPr fontId="3" type="noConversion"/>
  </si>
  <si>
    <t>054-633-3464</t>
  </si>
  <si>
    <t>2011.10.01</t>
    <phoneticPr fontId="3" type="noConversion"/>
  </si>
  <si>
    <t>경북-사립12-2011-03호</t>
  </si>
  <si>
    <t>불국사박물관</t>
  </si>
  <si>
    <t>경상북도 경주시 불국로 385</t>
  </si>
  <si>
    <t>054-745-8911</t>
  </si>
  <si>
    <t>2018.11.06</t>
  </si>
  <si>
    <t>2018.09.11</t>
  </si>
  <si>
    <t>경북-사립12-2018-02호</t>
  </si>
  <si>
    <t>경상북도 칠곡군 기산면 강정길 47-10</t>
    <phoneticPr fontId="3" type="noConversion"/>
  </si>
  <si>
    <t>054-972-0747</t>
  </si>
  <si>
    <t>2013.09.09</t>
    <phoneticPr fontId="3" type="noConversion"/>
  </si>
  <si>
    <t>2019.09.03</t>
    <phoneticPr fontId="3" type="noConversion"/>
  </si>
  <si>
    <t>경북-사립21-2019-01호</t>
  </si>
  <si>
    <t>안동선비문화박물관</t>
    <phoneticPr fontId="3" type="noConversion"/>
  </si>
  <si>
    <t>2014.11.24</t>
    <phoneticPr fontId="3" type="noConversion"/>
  </si>
  <si>
    <t>2021.06.09</t>
    <phoneticPr fontId="3" type="noConversion"/>
  </si>
  <si>
    <t>경북-사립12-2021-01호</t>
  </si>
  <si>
    <t>경상북도 안동시 강남로 71-1</t>
    <phoneticPr fontId="3" type="noConversion"/>
  </si>
  <si>
    <t>054-858-4541</t>
  </si>
  <si>
    <t>1996.07.26</t>
    <phoneticPr fontId="3" type="noConversion"/>
  </si>
  <si>
    <t>경북-사립12-2000-02호</t>
  </si>
  <si>
    <t>영천역사박물관</t>
  </si>
  <si>
    <t>경상북도 영천시 선창길 9</t>
  </si>
  <si>
    <t>054-337-7990</t>
  </si>
  <si>
    <t>2014.05.14</t>
  </si>
  <si>
    <t>2020.10.29</t>
  </si>
  <si>
    <t>경북-사립12-2020-04호</t>
  </si>
  <si>
    <t>경상북도 예천군 용문면 용문사길 285-30</t>
  </si>
  <si>
    <t>2006.11.09</t>
  </si>
  <si>
    <t>2007.12.31</t>
  </si>
  <si>
    <t>경북-사립12-2007-07호</t>
  </si>
  <si>
    <t>한국국학진흥원 유교문화박물관</t>
    <phoneticPr fontId="3" type="noConversion"/>
  </si>
  <si>
    <t>경상북도 안동시 도산면 퇴계로 1997</t>
  </si>
  <si>
    <t>054-851-0800</t>
  </si>
  <si>
    <t>2006.06.20</t>
  </si>
  <si>
    <t>2008.06.23</t>
  </si>
  <si>
    <t>경북-사립12-2008-02호</t>
  </si>
  <si>
    <t>은해사성보박물관</t>
  </si>
  <si>
    <t>경상북도 영천시 청통면 청통로 951</t>
  </si>
  <si>
    <t>054-335-6991</t>
  </si>
  <si>
    <t>2009.05.02</t>
    <phoneticPr fontId="3" type="noConversion"/>
  </si>
  <si>
    <t>2012.08.23</t>
    <phoneticPr fontId="3" type="noConversion"/>
  </si>
  <si>
    <t>경북-사립12-2012-03호</t>
  </si>
  <si>
    <t>잉카마야박물관</t>
  </si>
  <si>
    <t>경상북도 문경시 전곡길 13-10</t>
  </si>
  <si>
    <t>054-572-3170</t>
  </si>
  <si>
    <t>2014.07.15</t>
  </si>
  <si>
    <t>경북-사립12-2015-04호</t>
  </si>
  <si>
    <t>054-429-1720</t>
  </si>
  <si>
    <t>1995.10.05</t>
  </si>
  <si>
    <t>1996.11.22</t>
  </si>
  <si>
    <t>경북-사립12-1996-02호</t>
  </si>
  <si>
    <t>경상북도 김천시 남면 오봉로 717</t>
    <phoneticPr fontId="3" type="noConversion"/>
  </si>
  <si>
    <t>054-435-0029</t>
  </si>
  <si>
    <t>2018.05.01</t>
    <phoneticPr fontId="3" type="noConversion"/>
  </si>
  <si>
    <t>2020.02.24</t>
  </si>
  <si>
    <t>경북-사립12-2020-01호</t>
    <phoneticPr fontId="3" type="noConversion"/>
  </si>
  <si>
    <t>경상북도 포항시 남구 동해안로 6213-14</t>
  </si>
  <si>
    <t>054-220-7703</t>
  </si>
  <si>
    <t>경북-사립12-2004-01호</t>
  </si>
  <si>
    <t>포항바다화석박물관</t>
  </si>
  <si>
    <t>경상북도 포항시 남구 호미곶면 해맞이로 136</t>
  </si>
  <si>
    <t>054-284-9229</t>
  </si>
  <si>
    <t>경북-사립12-2012-02호</t>
  </si>
  <si>
    <t>경상북도 안동시 풍천면 전서로 206</t>
    <phoneticPr fontId="3" type="noConversion"/>
  </si>
  <si>
    <t>054-853-2288</t>
  </si>
  <si>
    <t>1995.08.01</t>
  </si>
  <si>
    <t>경북-사립12-1996-01호</t>
  </si>
  <si>
    <t>한국대중음악박물관</t>
    <phoneticPr fontId="3" type="noConversion"/>
  </si>
  <si>
    <t>054-776-5502</t>
  </si>
  <si>
    <t>2015.04.25</t>
  </si>
  <si>
    <t>경북-사립12-2015-03호</t>
  </si>
  <si>
    <t>한국전통창조박물관</t>
    <phoneticPr fontId="3" type="noConversion"/>
  </si>
  <si>
    <t>054-861-9190</t>
  </si>
  <si>
    <t>2003.05.03</t>
    <phoneticPr fontId="3" type="noConversion"/>
  </si>
  <si>
    <t>경북-사립12-2003-01호</t>
  </si>
  <si>
    <t>경북 사립 총계</t>
    <phoneticPr fontId="3" type="noConversion"/>
  </si>
  <si>
    <t>경북과학대학교박물관</t>
  </si>
  <si>
    <t>경상북도 칠곡군 기산면 지산로 483</t>
  </si>
  <si>
    <t>054-972-9796</t>
  </si>
  <si>
    <t>1996.03.01</t>
  </si>
  <si>
    <t>경북-대학12-2002-01호</t>
  </si>
  <si>
    <t>054-383-7026</t>
  </si>
  <si>
    <t>2004.05.06</t>
  </si>
  <si>
    <t>2005.03.31</t>
  </si>
  <si>
    <t>경주대학교박물관</t>
  </si>
  <si>
    <t>경상북도 경주시 태종로 188</t>
  </si>
  <si>
    <t>054-770-5081</t>
  </si>
  <si>
    <t>2005.09.08</t>
  </si>
  <si>
    <t>경북-대학12-2005-03호</t>
  </si>
  <si>
    <t>대구가톨릭대학교 박물관</t>
    <phoneticPr fontId="3" type="noConversion"/>
  </si>
  <si>
    <t>경상북도 경산시 하양읍 하양로 13-13</t>
    <phoneticPr fontId="3" type="noConversion"/>
  </si>
  <si>
    <t>1977.05.19</t>
    <phoneticPr fontId="3" type="noConversion"/>
  </si>
  <si>
    <t>경북-대학11-2000-06호</t>
    <phoneticPr fontId="3" type="noConversion"/>
  </si>
  <si>
    <t>대구대학교 중앙박물관</t>
    <phoneticPr fontId="3" type="noConversion"/>
  </si>
  <si>
    <t>경상북도 경산시 진량읍 대구대로 201</t>
  </si>
  <si>
    <t>053-850-5621</t>
  </si>
  <si>
    <t>1980.05.01</t>
    <phoneticPr fontId="3" type="noConversion"/>
  </si>
  <si>
    <t>경북-대학12-2000-05호</t>
  </si>
  <si>
    <t xml:space="preserve">경상북도 경산시 한의대로 1 </t>
    <phoneticPr fontId="3" type="noConversion"/>
  </si>
  <si>
    <t>053-819-1146~7</t>
    <phoneticPr fontId="3" type="noConversion"/>
  </si>
  <si>
    <t>1995.09.15</t>
    <phoneticPr fontId="3" type="noConversion"/>
  </si>
  <si>
    <t>경북-대학12-2005-05호</t>
  </si>
  <si>
    <t>동국대학교 경주캠퍼스 박물관</t>
    <phoneticPr fontId="3" type="noConversion"/>
  </si>
  <si>
    <t>경상북도 경주시 동대로 123 동국대학교 WISE캠퍼스 박물관</t>
    <phoneticPr fontId="3" type="noConversion"/>
  </si>
  <si>
    <t>054-770-2462</t>
  </si>
  <si>
    <t>1983.04.10</t>
  </si>
  <si>
    <t>2005.01.15</t>
  </si>
  <si>
    <t>경북-대학12-2005-01호</t>
    <phoneticPr fontId="3" type="noConversion"/>
  </si>
  <si>
    <t>안동대학교박물관</t>
  </si>
  <si>
    <t>경상북도 안동시 경동로 1375</t>
  </si>
  <si>
    <t>054-820-7422</t>
  </si>
  <si>
    <t>1979.03.12</t>
    <phoneticPr fontId="3" type="noConversion"/>
  </si>
  <si>
    <t>경북-대학12-2000-03호</t>
  </si>
  <si>
    <t>영남대학교박물관</t>
  </si>
  <si>
    <t>경상북도 경산시 대학로 280</t>
    <phoneticPr fontId="3" type="noConversion"/>
  </si>
  <si>
    <t>053-810-1707</t>
  </si>
  <si>
    <t>경북-대학11-2000-04호</t>
  </si>
  <si>
    <t>영남대학교 자연박물관</t>
    <phoneticPr fontId="3" type="noConversion"/>
  </si>
  <si>
    <t>경상북도 경산시 대학로 280</t>
  </si>
  <si>
    <t>053-810-3865</t>
  </si>
  <si>
    <t>1998.04.28</t>
  </si>
  <si>
    <t>2006.11.06</t>
  </si>
  <si>
    <t>경북-대학12-2006-02호</t>
  </si>
  <si>
    <t>경북 대학 총계</t>
    <phoneticPr fontId="3" type="noConversion"/>
  </si>
  <si>
    <t>경북 총계</t>
    <phoneticPr fontId="3" type="noConversion"/>
  </si>
  <si>
    <t>경남</t>
    <phoneticPr fontId="3" type="noConversion"/>
  </si>
  <si>
    <t>경남</t>
  </si>
  <si>
    <t>김해시</t>
  </si>
  <si>
    <t>국립김해박물관</t>
  </si>
  <si>
    <t>경상남도 김해시 가야의길 190</t>
  </si>
  <si>
    <t>055-320-6800</t>
  </si>
  <si>
    <t>1998.07.29</t>
    <phoneticPr fontId="3" type="noConversion"/>
  </si>
  <si>
    <t>국립11-2012-07호</t>
  </si>
  <si>
    <t>진주시</t>
  </si>
  <si>
    <t>국립진주박물관</t>
  </si>
  <si>
    <t>경상남도 진주시 남강로 626-35</t>
  </si>
  <si>
    <t>055-742-5951</t>
  </si>
  <si>
    <t>1984.11.02</t>
    <phoneticPr fontId="3" type="noConversion"/>
  </si>
  <si>
    <t>국립11-2016-04호</t>
  </si>
  <si>
    <t>창원시</t>
  </si>
  <si>
    <t>해군사관학교박물관(휴관)</t>
    <phoneticPr fontId="3" type="noConversion"/>
  </si>
  <si>
    <t>경상남도 창원시 진해구 중원로 1, 사서함88-2-6호</t>
    <phoneticPr fontId="3" type="noConversion"/>
  </si>
  <si>
    <t>055-907-5372</t>
  </si>
  <si>
    <t>1976.01.17</t>
    <phoneticPr fontId="3" type="noConversion"/>
  </si>
  <si>
    <t>2001.07.28</t>
    <phoneticPr fontId="3" type="noConversion"/>
  </si>
  <si>
    <t>국립12-2001-03호</t>
  </si>
  <si>
    <t>진주시</t>
    <phoneticPr fontId="3" type="noConversion"/>
  </si>
  <si>
    <t>국립저작권박물관</t>
    <phoneticPr fontId="3" type="noConversion"/>
  </si>
  <si>
    <t>경남 국립 총계</t>
    <phoneticPr fontId="3" type="noConversion"/>
  </si>
  <si>
    <t>거제시</t>
    <phoneticPr fontId="3" type="noConversion"/>
  </si>
  <si>
    <t>거제어촌민속전시관</t>
    <phoneticPr fontId="3" type="noConversion"/>
  </si>
  <si>
    <t>경상남도 거제시 일운면 지세포해안로 41</t>
  </si>
  <si>
    <t>055-639-8270</t>
  </si>
  <si>
    <t>2003.10.15</t>
    <phoneticPr fontId="3" type="noConversion"/>
  </si>
  <si>
    <t>경남-공립12-2008-05호</t>
  </si>
  <si>
    <t>거창군</t>
    <phoneticPr fontId="3" type="noConversion"/>
  </si>
  <si>
    <t>거창박물관</t>
    <phoneticPr fontId="3" type="noConversion"/>
  </si>
  <si>
    <t>055-940-8740</t>
  </si>
  <si>
    <t>1988.05.20</t>
    <phoneticPr fontId="3" type="noConversion"/>
  </si>
  <si>
    <t>경남-공립11-1992-03호</t>
  </si>
  <si>
    <t>경상남도산림박물관</t>
    <phoneticPr fontId="3" type="noConversion"/>
  </si>
  <si>
    <t>경상남도 진주시 이반성면 수목원로 386</t>
    <phoneticPr fontId="3" type="noConversion"/>
  </si>
  <si>
    <t>055-254-3821</t>
  </si>
  <si>
    <t>2001.11.01</t>
    <phoneticPr fontId="3" type="noConversion"/>
  </si>
  <si>
    <t>경남-공립12-2008-04호</t>
  </si>
  <si>
    <t>고성군</t>
    <phoneticPr fontId="2" type="noConversion"/>
  </si>
  <si>
    <t>고성군</t>
    <phoneticPr fontId="3" type="noConversion"/>
  </si>
  <si>
    <t>고성공룡박물관</t>
    <phoneticPr fontId="3" type="noConversion"/>
  </si>
  <si>
    <t>경상남도 고성군 하이면 자란만로 618</t>
    <phoneticPr fontId="3" type="noConversion"/>
  </si>
  <si>
    <t>055-670-4451</t>
  </si>
  <si>
    <t>2004.11.09</t>
    <phoneticPr fontId="3" type="noConversion"/>
  </si>
  <si>
    <t>2005.11.15</t>
    <phoneticPr fontId="3" type="noConversion"/>
  </si>
  <si>
    <t>경남-공립12-2005-03호</t>
  </si>
  <si>
    <t>고성박물관</t>
    <phoneticPr fontId="3" type="noConversion"/>
  </si>
  <si>
    <t>경상남도 고성군 고성읍 송학로 113번길 50</t>
  </si>
  <si>
    <t>055-670-5822</t>
  </si>
  <si>
    <t>2012.05.17</t>
    <phoneticPr fontId="3" type="noConversion"/>
  </si>
  <si>
    <t>경남-공립12-2011-02호</t>
  </si>
  <si>
    <t>고성수석전시관</t>
    <phoneticPr fontId="3" type="noConversion"/>
  </si>
  <si>
    <t>경상남도 고성군 회화면 1116</t>
  </si>
  <si>
    <t>고성자연사박물관</t>
    <phoneticPr fontId="3" type="noConversion"/>
  </si>
  <si>
    <t>고성탈박물관</t>
    <phoneticPr fontId="3" type="noConversion"/>
  </si>
  <si>
    <t>경상남도 고성군 고성읍 율대2길 23</t>
    <phoneticPr fontId="3" type="noConversion"/>
  </si>
  <si>
    <t>055-672-8829</t>
  </si>
  <si>
    <t>경남-공립12-2014-01호</t>
  </si>
  <si>
    <t>김해시</t>
    <phoneticPr fontId="3" type="noConversion"/>
  </si>
  <si>
    <t>김해목재문화박물관</t>
    <phoneticPr fontId="3" type="noConversion"/>
  </si>
  <si>
    <t>055-324-6006</t>
  </si>
  <si>
    <t>2015.11.16</t>
    <phoneticPr fontId="3" type="noConversion"/>
  </si>
  <si>
    <t>김해-공립12-2022-01호</t>
    <phoneticPr fontId="3" type="noConversion"/>
  </si>
  <si>
    <t>김해민속박물관</t>
    <phoneticPr fontId="3" type="noConversion"/>
  </si>
  <si>
    <t>055-328-2646</t>
  </si>
  <si>
    <t>2005.10.01</t>
    <phoneticPr fontId="3" type="noConversion"/>
  </si>
  <si>
    <t>2017.09.29</t>
    <phoneticPr fontId="3" type="noConversion"/>
  </si>
  <si>
    <t>경남-공립12-2017-04호</t>
  </si>
  <si>
    <t>김해분청도자박물관</t>
    <phoneticPr fontId="3" type="noConversion"/>
  </si>
  <si>
    <t>2009.05.15</t>
    <phoneticPr fontId="3" type="noConversion"/>
  </si>
  <si>
    <t>2018.08.31</t>
    <phoneticPr fontId="3" type="noConversion"/>
  </si>
  <si>
    <t>경남-공립21-2018-04호</t>
  </si>
  <si>
    <t>김해시수도박물관</t>
    <phoneticPr fontId="3" type="noConversion"/>
  </si>
  <si>
    <t>경상남도 김해시 한림면 김해대로1347</t>
  </si>
  <si>
    <t>055-330-6710</t>
  </si>
  <si>
    <t>2019.01.02</t>
  </si>
  <si>
    <t>2019.02.21</t>
  </si>
  <si>
    <t>경남-공립21-2019-02호</t>
  </si>
  <si>
    <t>김해한글박물관</t>
    <phoneticPr fontId="3" type="noConversion"/>
  </si>
  <si>
    <t>경상남도 김해시 분성로 221</t>
    <phoneticPr fontId="3" type="noConversion"/>
  </si>
  <si>
    <t>2021.11.09</t>
    <phoneticPr fontId="3" type="noConversion"/>
  </si>
  <si>
    <t>김해-공립12-2021-01호</t>
  </si>
  <si>
    <t>산청군</t>
    <phoneticPr fontId="3" type="noConversion"/>
  </si>
  <si>
    <t>남명기념관</t>
    <phoneticPr fontId="3" type="noConversion"/>
  </si>
  <si>
    <t>경상남도 산청군 시천면 남명로 311</t>
  </si>
  <si>
    <t>055-973-9721</t>
  </si>
  <si>
    <t>남해군</t>
    <phoneticPr fontId="3" type="noConversion"/>
  </si>
  <si>
    <t>남해유배문학관</t>
    <phoneticPr fontId="3" type="noConversion"/>
  </si>
  <si>
    <t>경상남도 남해군 남해읍 남해대로 2745</t>
  </si>
  <si>
    <t>055-860-8888</t>
  </si>
  <si>
    <t>2010.11.01</t>
    <phoneticPr fontId="3" type="noConversion"/>
  </si>
  <si>
    <t>2011.05.11</t>
    <phoneticPr fontId="3" type="noConversion"/>
  </si>
  <si>
    <t xml:space="preserve"> 경남-공립12-2011-01호 </t>
  </si>
  <si>
    <t>남해탈공연박물관</t>
    <phoneticPr fontId="3" type="noConversion"/>
  </si>
  <si>
    <t>경상남도 남해군 이동면 남해대로 2412</t>
  </si>
  <si>
    <t>055-860-3790</t>
  </si>
  <si>
    <t>2008.05.15</t>
    <phoneticPr fontId="3" type="noConversion"/>
  </si>
  <si>
    <t>2022.11.18</t>
    <phoneticPr fontId="3" type="noConversion"/>
  </si>
  <si>
    <t>경남-공립12-2022-02호</t>
  </si>
  <si>
    <t>대성동고분박물관</t>
    <phoneticPr fontId="3" type="noConversion"/>
  </si>
  <si>
    <t>경상남도 김해시 가야의길 126</t>
  </si>
  <si>
    <t>055-350-0401</t>
  </si>
  <si>
    <t>2003.08.29</t>
    <phoneticPr fontId="3" type="noConversion"/>
  </si>
  <si>
    <t>2004.03.30</t>
    <phoneticPr fontId="3" type="noConversion"/>
  </si>
  <si>
    <t>경남-공립12-2004-01호</t>
  </si>
  <si>
    <t>목면시배유지</t>
    <phoneticPr fontId="3" type="noConversion"/>
  </si>
  <si>
    <t>밀양시</t>
    <phoneticPr fontId="3" type="noConversion"/>
  </si>
  <si>
    <t>밀양시립박물관</t>
    <phoneticPr fontId="3" type="noConversion"/>
  </si>
  <si>
    <t>1993.11.20</t>
  </si>
  <si>
    <t>경남-공립12-1993-02호</t>
  </si>
  <si>
    <t>창녕군</t>
    <phoneticPr fontId="3" type="noConversion"/>
  </si>
  <si>
    <t>박진전쟁기념관</t>
    <phoneticPr fontId="3" type="noConversion"/>
  </si>
  <si>
    <t>경상남도 창녕군 남지읍 월상길 27</t>
    <phoneticPr fontId="3" type="noConversion"/>
  </si>
  <si>
    <t>055-530-1511</t>
  </si>
  <si>
    <t>2004.06.25</t>
    <phoneticPr fontId="3" type="noConversion"/>
  </si>
  <si>
    <t>2018.03.27</t>
    <phoneticPr fontId="3" type="noConversion"/>
  </si>
  <si>
    <t>경남-공립21-2018-03호</t>
  </si>
  <si>
    <t>봉황동유적 패총단면전시관</t>
    <phoneticPr fontId="3" type="noConversion"/>
  </si>
  <si>
    <t>경상남도 김해시 봉황대길 39-32</t>
  </si>
  <si>
    <t>2006.10.13</t>
    <phoneticPr fontId="3" type="noConversion"/>
  </si>
  <si>
    <t>산청박물관</t>
    <phoneticPr fontId="3" type="noConversion"/>
  </si>
  <si>
    <t>경상남도 산청군 생초면 산수로 1064</t>
  </si>
  <si>
    <t>070-8990-2133</t>
  </si>
  <si>
    <t>2017.10.23</t>
    <phoneticPr fontId="3" type="noConversion"/>
  </si>
  <si>
    <t>경남-공립12-2017-05호</t>
  </si>
  <si>
    <t>산청한의학박물관</t>
    <phoneticPr fontId="3" type="noConversion"/>
  </si>
  <si>
    <t>2007.05.04</t>
    <phoneticPr fontId="3" type="noConversion"/>
  </si>
  <si>
    <t>2007.07.13</t>
    <phoneticPr fontId="3" type="noConversion"/>
  </si>
  <si>
    <t>경남-공립12-2007-03호</t>
    <phoneticPr fontId="3" type="noConversion"/>
  </si>
  <si>
    <t>성산패총유물전시관</t>
  </si>
  <si>
    <t>경상남도 창원시 성산구 성산패총로 137</t>
  </si>
  <si>
    <t>1979.06.01</t>
    <phoneticPr fontId="3" type="noConversion"/>
  </si>
  <si>
    <t>양산시</t>
    <phoneticPr fontId="3" type="noConversion"/>
  </si>
  <si>
    <t>양산시립박물관</t>
    <phoneticPr fontId="3" type="noConversion"/>
  </si>
  <si>
    <t>경상남도 양산시 북정로 78</t>
    <phoneticPr fontId="3" type="noConversion"/>
  </si>
  <si>
    <t>055-392-3311</t>
  </si>
  <si>
    <t>2013.04.11</t>
    <phoneticPr fontId="3" type="noConversion"/>
  </si>
  <si>
    <t>경남-공립11-2012-04호</t>
  </si>
  <si>
    <t>웅천도요지전시관</t>
  </si>
  <si>
    <t>경상남도 창원시 진해구 두동도요로 198</t>
    <phoneticPr fontId="3" type="noConversion"/>
  </si>
  <si>
    <t>055-225-6851</t>
  </si>
  <si>
    <t>2011.11.23</t>
    <phoneticPr fontId="3" type="noConversion"/>
  </si>
  <si>
    <t>2018.10.30</t>
    <phoneticPr fontId="3" type="noConversion"/>
  </si>
  <si>
    <t>경남-공립12-2018-06호</t>
  </si>
  <si>
    <t>의령군</t>
    <phoneticPr fontId="3" type="noConversion"/>
  </si>
  <si>
    <t>의병박물관</t>
    <phoneticPr fontId="3" type="noConversion"/>
  </si>
  <si>
    <t>055-570-2845</t>
  </si>
  <si>
    <t>1993.04.21</t>
    <phoneticPr fontId="3" type="noConversion"/>
  </si>
  <si>
    <t>경남-공립12-1993-01호</t>
  </si>
  <si>
    <t>지리산빨치산토벌전시관</t>
    <phoneticPr fontId="3" type="noConversion"/>
  </si>
  <si>
    <t>경상남도 산청군 시천면 지리산대로 536</t>
  </si>
  <si>
    <t>055-974-0160</t>
  </si>
  <si>
    <t>2022.05.01</t>
    <phoneticPr fontId="3" type="noConversion"/>
  </si>
  <si>
    <t>하동군</t>
    <phoneticPr fontId="3" type="noConversion"/>
  </si>
  <si>
    <t>지리산역사관</t>
    <phoneticPr fontId="3" type="noConversion"/>
  </si>
  <si>
    <t>경상남도 하동군 화개면 화개로 1438</t>
  </si>
  <si>
    <t>2002.06.03</t>
  </si>
  <si>
    <t>진영역철도박물관</t>
    <phoneticPr fontId="3" type="noConversion"/>
  </si>
  <si>
    <t>경상남도 김해시 진영읍 진영로 145-1</t>
  </si>
  <si>
    <t>055-344-0799</t>
  </si>
  <si>
    <t>2019.10.07</t>
    <phoneticPr fontId="3" type="noConversion"/>
  </si>
  <si>
    <t>2019.10.25</t>
    <phoneticPr fontId="3" type="noConversion"/>
  </si>
  <si>
    <t>경남-공립21-2019-06호</t>
  </si>
  <si>
    <t>진주익룡발자국전시관</t>
    <phoneticPr fontId="3" type="noConversion"/>
  </si>
  <si>
    <t>055-749-7401</t>
  </si>
  <si>
    <t>2019.11.19</t>
  </si>
  <si>
    <t>2019.12.20</t>
  </si>
  <si>
    <t>경남-공립12-2019-07호</t>
  </si>
  <si>
    <t>진주청동기문화박물관</t>
    <phoneticPr fontId="3" type="noConversion"/>
  </si>
  <si>
    <t>경상남도 진주시 대평면 호반로 1353</t>
  </si>
  <si>
    <t>055-749-5172</t>
  </si>
  <si>
    <t>2009.06.11</t>
  </si>
  <si>
    <t>2009.04.15</t>
  </si>
  <si>
    <t>경남-공립12-2009-01호</t>
  </si>
  <si>
    <t>창녕박물관</t>
    <phoneticPr fontId="3" type="noConversion"/>
  </si>
  <si>
    <t>055-530-1500</t>
  </si>
  <si>
    <t>1997.07.02</t>
    <phoneticPr fontId="3" type="noConversion"/>
  </si>
  <si>
    <t>경남-공립12-1997-01호</t>
  </si>
  <si>
    <t>창녕비봉리패총전시관</t>
    <phoneticPr fontId="3" type="noConversion"/>
  </si>
  <si>
    <t>경상남도 창녕군 부곡면 비봉길 7</t>
    <phoneticPr fontId="3" type="noConversion"/>
  </si>
  <si>
    <t>055-530-1515</t>
  </si>
  <si>
    <t>2017.02.13</t>
    <phoneticPr fontId="3" type="noConversion"/>
  </si>
  <si>
    <t>경남-공립21-2017-02호</t>
  </si>
  <si>
    <t>창원시</t>
    <phoneticPr fontId="3" type="noConversion"/>
  </si>
  <si>
    <t>창원시립마산박물관</t>
    <phoneticPr fontId="3" type="noConversion"/>
  </si>
  <si>
    <t>경상남도 창원시 마산합포구 문신길 105</t>
    <phoneticPr fontId="3" type="noConversion"/>
  </si>
  <si>
    <t>055-225-7171</t>
  </si>
  <si>
    <t>2001.09.12</t>
    <phoneticPr fontId="3" type="noConversion"/>
  </si>
  <si>
    <t>2008.01.23</t>
    <phoneticPr fontId="3" type="noConversion"/>
  </si>
  <si>
    <t>경남-공립12-2008-03호</t>
  </si>
  <si>
    <t>창원역사민속관</t>
  </si>
  <si>
    <t>055-714-7646</t>
  </si>
  <si>
    <t>2012.08.24</t>
    <phoneticPr fontId="3" type="noConversion"/>
  </si>
  <si>
    <t>경남-공립12-2012-05호</t>
  </si>
  <si>
    <t>청마기념관</t>
    <phoneticPr fontId="3" type="noConversion"/>
  </si>
  <si>
    <t>경상남도 거제시 방하2길 6</t>
  </si>
  <si>
    <t>055-635-8340</t>
  </si>
  <si>
    <t>2019.10.16</t>
    <phoneticPr fontId="3" type="noConversion"/>
  </si>
  <si>
    <t>경남-공립21-2019-05호</t>
  </si>
  <si>
    <t>통영시</t>
    <phoneticPr fontId="3" type="noConversion"/>
  </si>
  <si>
    <t>통영시립박물관</t>
    <phoneticPr fontId="3" type="noConversion"/>
  </si>
  <si>
    <t>경상남도 통영시 중앙로 65</t>
  </si>
  <si>
    <t>055-646-8371</t>
  </si>
  <si>
    <t>2013.08.26</t>
    <phoneticPr fontId="3" type="noConversion"/>
  </si>
  <si>
    <t>경남-공립12-2013-01호</t>
  </si>
  <si>
    <t>하동야생차박물관</t>
    <phoneticPr fontId="3" type="noConversion"/>
  </si>
  <si>
    <t>경상남도 하동군 화개면 화개로 571-25</t>
  </si>
  <si>
    <t>055-880-2935</t>
  </si>
  <si>
    <t>경남-공립12-2017-01호</t>
  </si>
  <si>
    <t>함안군</t>
    <phoneticPr fontId="3" type="noConversion"/>
  </si>
  <si>
    <t>함안박물관</t>
    <phoneticPr fontId="3" type="noConversion"/>
  </si>
  <si>
    <t>경상남도 함안군 가야읍 고분길 153-31</t>
    <phoneticPr fontId="3" type="noConversion"/>
  </si>
  <si>
    <t>055-580-3901</t>
  </si>
  <si>
    <t>2003.10.30</t>
    <phoneticPr fontId="3" type="noConversion"/>
  </si>
  <si>
    <t>2005.06.13</t>
    <phoneticPr fontId="3" type="noConversion"/>
  </si>
  <si>
    <t>경남-공립12-2005-01호</t>
  </si>
  <si>
    <t>함양군</t>
    <phoneticPr fontId="3" type="noConversion"/>
  </si>
  <si>
    <t>함양박물관</t>
  </si>
  <si>
    <t>경상남도 함양군 함양읍 필봉산길 55</t>
    <phoneticPr fontId="3" type="noConversion"/>
  </si>
  <si>
    <t>055-960-5546</t>
  </si>
  <si>
    <t>2014.12.18</t>
    <phoneticPr fontId="3" type="noConversion"/>
  </si>
  <si>
    <t>2014.08.07</t>
    <phoneticPr fontId="3" type="noConversion"/>
  </si>
  <si>
    <t>경남-공립12-2014-05호</t>
  </si>
  <si>
    <t>합천군</t>
    <phoneticPr fontId="3" type="noConversion"/>
  </si>
  <si>
    <t>합천박물관</t>
    <phoneticPr fontId="3" type="noConversion"/>
  </si>
  <si>
    <t>경상남도 합천군 쌍책면 황강옥전로 1558</t>
    <phoneticPr fontId="3" type="noConversion"/>
  </si>
  <si>
    <t>055-930-4882</t>
  </si>
  <si>
    <t>2004.12.09</t>
    <phoneticPr fontId="3" type="noConversion"/>
  </si>
  <si>
    <t>2005.08.29</t>
    <phoneticPr fontId="3" type="noConversion"/>
  </si>
  <si>
    <t>경남-공립12-2005-02호</t>
  </si>
  <si>
    <t>경남 공립 총계</t>
    <phoneticPr fontId="3" type="noConversion"/>
  </si>
  <si>
    <t>MG새마을금고역사관</t>
    <phoneticPr fontId="3" type="noConversion"/>
  </si>
  <si>
    <t>경상남도 산청군 산청읍 친환경로 2742-26</t>
    <phoneticPr fontId="3" type="noConversion"/>
  </si>
  <si>
    <t>055-970-0800</t>
  </si>
  <si>
    <t>2021.11.18</t>
    <phoneticPr fontId="3" type="noConversion"/>
  </si>
  <si>
    <t>2022.10.12</t>
    <phoneticPr fontId="3" type="noConversion"/>
  </si>
  <si>
    <t>경남-사립12-2022-01호</t>
  </si>
  <si>
    <t>거제민속박물관</t>
    <phoneticPr fontId="3" type="noConversion"/>
  </si>
  <si>
    <t>경상남도 거제시 연초면 명동리 390</t>
    <phoneticPr fontId="3" type="noConversion"/>
  </si>
  <si>
    <t>055-637-3722</t>
  </si>
  <si>
    <t>2000.04.26</t>
    <phoneticPr fontId="3" type="noConversion"/>
  </si>
  <si>
    <t>거제박물관</t>
    <phoneticPr fontId="3" type="noConversion"/>
  </si>
  <si>
    <t>경상남도 거제시 거제대로 3791</t>
    <phoneticPr fontId="3" type="noConversion"/>
  </si>
  <si>
    <t>055-687-6790</t>
  </si>
  <si>
    <t>1991.12.21</t>
    <phoneticPr fontId="3" type="noConversion"/>
  </si>
  <si>
    <t>1992.10.17</t>
    <phoneticPr fontId="3" type="noConversion"/>
  </si>
  <si>
    <t>경남-사립12-1992-01호</t>
    <phoneticPr fontId="3" type="noConversion"/>
  </si>
  <si>
    <t xml:space="preserve">경남 </t>
    <phoneticPr fontId="3" type="noConversion"/>
  </si>
  <si>
    <t>경상남도 김해시 한림면 김해대로 1029-20</t>
  </si>
  <si>
    <t>055-345-1016</t>
  </si>
  <si>
    <t>2006.03.25</t>
  </si>
  <si>
    <t>2006.11.21</t>
    <phoneticPr fontId="3" type="noConversion"/>
  </si>
  <si>
    <t>경남-사립12-2006-04호</t>
  </si>
  <si>
    <t>남가람박물관</t>
    <phoneticPr fontId="3" type="noConversion"/>
  </si>
  <si>
    <t>경상남도 진주시 내동면 칠봉산길 190</t>
  </si>
  <si>
    <t>055-756-8280</t>
  </si>
  <si>
    <t>2020.06.11</t>
  </si>
  <si>
    <t>2020.03.09</t>
  </si>
  <si>
    <t>경남-사립12-2020-02호</t>
  </si>
  <si>
    <t>밀양시</t>
  </si>
  <si>
    <t>미리벌민속박물관</t>
  </si>
  <si>
    <t>경상남도 밀양시 초동면 초동중앙로 439</t>
    <phoneticPr fontId="3" type="noConversion"/>
  </si>
  <si>
    <t>055-391-2882</t>
  </si>
  <si>
    <t>1998.05.20</t>
    <phoneticPr fontId="3" type="noConversion"/>
  </si>
  <si>
    <t>1999.03.23</t>
    <phoneticPr fontId="3" type="noConversion"/>
  </si>
  <si>
    <t>경남-사립12-1999-01호</t>
  </si>
  <si>
    <t>경상남도 산청군 신안면 중촌갈전로 859</t>
  </si>
  <si>
    <t>055-972-7895</t>
  </si>
  <si>
    <t>2015.05.01</t>
    <phoneticPr fontId="3" type="noConversion"/>
  </si>
  <si>
    <t>2015.06.19</t>
    <phoneticPr fontId="3" type="noConversion"/>
  </si>
  <si>
    <t>경남-사립12-2015-01호</t>
  </si>
  <si>
    <t>경상남도 밀양시 산내면 산내로 926-1</t>
    <phoneticPr fontId="3" type="noConversion"/>
  </si>
  <si>
    <t>055-353-8878</t>
  </si>
  <si>
    <t>2016.04.20</t>
  </si>
  <si>
    <t>2016.05.18</t>
  </si>
  <si>
    <t>경남-사립12-2016-01호</t>
    <phoneticPr fontId="3" type="noConversion"/>
  </si>
  <si>
    <t>영산정사성보박물관</t>
    <phoneticPr fontId="3" type="noConversion"/>
  </si>
  <si>
    <t>경상남도 밀양시 무안면 가례로 233</t>
  </si>
  <si>
    <t>055-356-0181</t>
  </si>
  <si>
    <t>2012.05.20</t>
  </si>
  <si>
    <t>2012.09.10</t>
  </si>
  <si>
    <t>경남-사립12-2012-02호</t>
  </si>
  <si>
    <t>경상남도 고성군 개천면 연화산 1로 471-9</t>
  </si>
  <si>
    <t>055-673-4951</t>
  </si>
  <si>
    <t>1999.10.11</t>
    <phoneticPr fontId="3" type="noConversion"/>
  </si>
  <si>
    <t>2017.06.29</t>
    <phoneticPr fontId="3" type="noConversion"/>
  </si>
  <si>
    <t>경남-사립12-2017-03호</t>
  </si>
  <si>
    <t>외도조경식물원</t>
    <phoneticPr fontId="3" type="noConversion"/>
  </si>
  <si>
    <t>경상남도 거제시 외도길 17</t>
    <phoneticPr fontId="3" type="noConversion"/>
  </si>
  <si>
    <t>055-681-4541</t>
  </si>
  <si>
    <t>경남-사립15-2001-01호</t>
    <phoneticPr fontId="3" type="noConversion"/>
  </si>
  <si>
    <t>장사도해상공원</t>
    <phoneticPr fontId="3" type="noConversion"/>
  </si>
  <si>
    <t>경상남도 통영시 한산면 장사도길 95</t>
    <phoneticPr fontId="3" type="noConversion"/>
  </si>
  <si>
    <t>055-633-0362</t>
  </si>
  <si>
    <t>2012.01.01</t>
    <phoneticPr fontId="3" type="noConversion"/>
  </si>
  <si>
    <t>2015.12.23</t>
    <phoneticPr fontId="3" type="noConversion"/>
  </si>
  <si>
    <t>경남-사립15-2015-04호</t>
  </si>
  <si>
    <t>055-771-1000</t>
  </si>
  <si>
    <t>2013.08.19</t>
  </si>
  <si>
    <t>경남-사립21-2014-02호</t>
  </si>
  <si>
    <t xml:space="preserve">2종 </t>
    <phoneticPr fontId="3" type="noConversion"/>
  </si>
  <si>
    <t>진주어린이박물관</t>
    <phoneticPr fontId="3" type="noConversion"/>
  </si>
  <si>
    <t>경상남도 진주시 망경로 224번길 40</t>
    <phoneticPr fontId="3" type="noConversion"/>
  </si>
  <si>
    <t>055-754-0007</t>
  </si>
  <si>
    <t>2017.09.26</t>
    <phoneticPr fontId="3" type="noConversion"/>
  </si>
  <si>
    <t>2018.02.12</t>
    <phoneticPr fontId="3" type="noConversion"/>
  </si>
  <si>
    <t>토지주택박물관</t>
    <phoneticPr fontId="3" type="noConversion"/>
  </si>
  <si>
    <t>경상남도 진주시 충의로 19</t>
    <phoneticPr fontId="3" type="noConversion"/>
  </si>
  <si>
    <t>055-922-5432</t>
  </si>
  <si>
    <t>2015.06.26</t>
    <phoneticPr fontId="3" type="noConversion"/>
  </si>
  <si>
    <t>경남-사립12-2015-02호</t>
  </si>
  <si>
    <t>통도사성보박물관</t>
    <phoneticPr fontId="3" type="noConversion"/>
  </si>
  <si>
    <t>경상남도 양산시 하북면 통도사로 108</t>
    <phoneticPr fontId="3" type="noConversion"/>
  </si>
  <si>
    <t>1987.09.23</t>
  </si>
  <si>
    <t>경남-사립12-1992-02호</t>
  </si>
  <si>
    <t>포로수용소유적박물관</t>
    <phoneticPr fontId="3" type="noConversion"/>
  </si>
  <si>
    <t>경상남도 거제시 계룡로 61</t>
  </si>
  <si>
    <t>055-639-0625</t>
  </si>
  <si>
    <t>1999.10.15</t>
    <phoneticPr fontId="3" type="noConversion"/>
  </si>
  <si>
    <t>경남-사립12-2012-03호</t>
  </si>
  <si>
    <t>표충사호국박물관</t>
  </si>
  <si>
    <t>경상남도 밀양시 단장면 표충로 1338</t>
    <phoneticPr fontId="3" type="noConversion"/>
  </si>
  <si>
    <t>055-352-1150</t>
  </si>
  <si>
    <t>2002.12.20</t>
  </si>
  <si>
    <t>경남-사립12-2003-01호</t>
  </si>
  <si>
    <t>한국궁중꽃박물관</t>
    <phoneticPr fontId="3" type="noConversion"/>
  </si>
  <si>
    <t>경상남도 양산시 매곡외산로 232</t>
    <phoneticPr fontId="3" type="noConversion"/>
  </si>
  <si>
    <t>055-362-3661</t>
  </si>
  <si>
    <t>2020.05.09</t>
    <phoneticPr fontId="3" type="noConversion"/>
  </si>
  <si>
    <t>2020.03.03</t>
    <phoneticPr fontId="3" type="noConversion"/>
  </si>
  <si>
    <t>경남-사립12-2020-01호</t>
  </si>
  <si>
    <t>합천한의학박물관</t>
    <phoneticPr fontId="3" type="noConversion"/>
  </si>
  <si>
    <t>경상남도 합천군 용주면 고품길 42</t>
    <phoneticPr fontId="3" type="noConversion"/>
  </si>
  <si>
    <t>055-934-0601</t>
  </si>
  <si>
    <t>2013.08.02</t>
    <phoneticPr fontId="3" type="noConversion"/>
  </si>
  <si>
    <t>2014.03.05</t>
  </si>
  <si>
    <t>사천시</t>
  </si>
  <si>
    <t>항공우주박물관</t>
  </si>
  <si>
    <t>경상남도 사천시 사남면 공단1로 78</t>
  </si>
  <si>
    <t>055-851-6565</t>
  </si>
  <si>
    <t>경남-사립12-2002-02호</t>
    <phoneticPr fontId="3" type="noConversion"/>
  </si>
  <si>
    <t>해금강테마박물관</t>
    <phoneticPr fontId="3" type="noConversion"/>
  </si>
  <si>
    <t>경상남도 거제시 남부면 해금강로 120</t>
  </si>
  <si>
    <t>055-632-0670</t>
  </si>
  <si>
    <t>2005.08.05</t>
  </si>
  <si>
    <t>2006.10.23</t>
  </si>
  <si>
    <t>경남-사립12-2006-03호</t>
  </si>
  <si>
    <t>합천군</t>
  </si>
  <si>
    <t>해인사성보박물관</t>
  </si>
  <si>
    <t>경상남도 합천군 가야산로 1742-17</t>
    <phoneticPr fontId="3" type="noConversion"/>
  </si>
  <si>
    <t>055-934-3150</t>
  </si>
  <si>
    <t>2002.07.05</t>
  </si>
  <si>
    <t>2002.09.12</t>
  </si>
  <si>
    <t>경남-사립12-2002-01호</t>
  </si>
  <si>
    <t>경남 사립 총계</t>
    <phoneticPr fontId="3" type="noConversion"/>
  </si>
  <si>
    <t>경남대학교박물관</t>
    <phoneticPr fontId="3" type="noConversion"/>
  </si>
  <si>
    <t>경상남도 창원시 마산합포구 경남대학로7</t>
  </si>
  <si>
    <t>055-249-2924</t>
  </si>
  <si>
    <t>1976.11.18</t>
    <phoneticPr fontId="3" type="noConversion"/>
  </si>
  <si>
    <t>2006.01.16</t>
    <phoneticPr fontId="3" type="noConversion"/>
  </si>
  <si>
    <t>경남-대학12-2006-01호</t>
  </si>
  <si>
    <t>경상국립대학교박물관</t>
    <phoneticPr fontId="3" type="noConversion"/>
  </si>
  <si>
    <t>경상남도 진주시 진주대로 501</t>
  </si>
  <si>
    <t>055-772-0601</t>
  </si>
  <si>
    <t>1984.07.06</t>
    <phoneticPr fontId="3" type="noConversion"/>
  </si>
  <si>
    <t>경남-대학12-2000-02호</t>
    <phoneticPr fontId="3" type="noConversion"/>
  </si>
  <si>
    <t>대구보건대학교 보현박물관</t>
    <phoneticPr fontId="3" type="noConversion"/>
  </si>
  <si>
    <t>경상남도 밀양시 단장면 고례로 766-21</t>
    <phoneticPr fontId="3" type="noConversion"/>
  </si>
  <si>
    <t>055-356-9300</t>
  </si>
  <si>
    <t>2016.06.01</t>
  </si>
  <si>
    <t>2021.01.05</t>
  </si>
  <si>
    <t>경남-대학21-2021-01호</t>
  </si>
  <si>
    <t>인제대학교 박물관</t>
    <phoneticPr fontId="3" type="noConversion"/>
  </si>
  <si>
    <t>경상남도 김해시 인제로 197</t>
  </si>
  <si>
    <t>055-320-3178</t>
  </si>
  <si>
    <t>2006.06.01</t>
    <phoneticPr fontId="3" type="noConversion"/>
  </si>
  <si>
    <t>2008.01.02</t>
    <phoneticPr fontId="3" type="noConversion"/>
  </si>
  <si>
    <t>경남-대학21-2008-02호</t>
  </si>
  <si>
    <t>진주교육대학교박물관</t>
    <phoneticPr fontId="3" type="noConversion"/>
  </si>
  <si>
    <t>경상남도 진주시 진양호로 369번길 3</t>
  </si>
  <si>
    <t>055-740-1531</t>
  </si>
  <si>
    <t>1988.03.02</t>
    <phoneticPr fontId="3" type="noConversion"/>
  </si>
  <si>
    <t>2014.02.06</t>
    <phoneticPr fontId="3" type="noConversion"/>
  </si>
  <si>
    <t>경남-대학12-2014-03호</t>
  </si>
  <si>
    <t>창원대학교박물관</t>
    <phoneticPr fontId="3" type="noConversion"/>
  </si>
  <si>
    <t>경상남도 창원시 의창구 창원대학로 20</t>
  </si>
  <si>
    <t>055-213-2431</t>
    <phoneticPr fontId="3" type="noConversion"/>
  </si>
  <si>
    <t>1981.03.01</t>
    <phoneticPr fontId="3" type="noConversion"/>
  </si>
  <si>
    <t>경남-대학12-2008-01호</t>
  </si>
  <si>
    <t>경남 대학 총계</t>
    <phoneticPr fontId="3" type="noConversion"/>
  </si>
  <si>
    <t>경남 총계</t>
    <phoneticPr fontId="3" type="noConversion"/>
  </si>
  <si>
    <t>제주</t>
    <phoneticPr fontId="3" type="noConversion"/>
  </si>
  <si>
    <t>제주시</t>
    <phoneticPr fontId="3" type="noConversion"/>
  </si>
  <si>
    <t>국립제주박물관</t>
    <phoneticPr fontId="3" type="noConversion"/>
  </si>
  <si>
    <t>제주특별자치도 제주시 일주동로 17</t>
    <phoneticPr fontId="3" type="noConversion"/>
  </si>
  <si>
    <t>064-720-8000</t>
  </si>
  <si>
    <t>2001.06.15</t>
    <phoneticPr fontId="3" type="noConversion"/>
  </si>
  <si>
    <t>국립11-2013-04호</t>
  </si>
  <si>
    <t>제주 국립 총계</t>
    <phoneticPr fontId="3" type="noConversion"/>
  </si>
  <si>
    <t>서귀포시</t>
    <phoneticPr fontId="3" type="noConversion"/>
  </si>
  <si>
    <t>감귤박물관</t>
    <phoneticPr fontId="3" type="noConversion"/>
  </si>
  <si>
    <t>제주특별자치도 서귀포시 효돈순환로 441</t>
    <phoneticPr fontId="3" type="noConversion"/>
  </si>
  <si>
    <t>064-760-6400</t>
  </si>
  <si>
    <t>2005.02.04</t>
  </si>
  <si>
    <t>제주-공립12-2005-01호</t>
  </si>
  <si>
    <t>제주특별자치도 제주시 산지로 7</t>
  </si>
  <si>
    <t>064-759-6090</t>
  </si>
  <si>
    <t>2015.05.29</t>
    <phoneticPr fontId="3" type="noConversion"/>
  </si>
  <si>
    <t>2016.03.28</t>
  </si>
  <si>
    <t>제주-공립12-2016-03호</t>
    <phoneticPr fontId="3" type="noConversion"/>
  </si>
  <si>
    <t>서복전시관</t>
    <phoneticPr fontId="3" type="noConversion"/>
  </si>
  <si>
    <t>제주특별자치도 서귀포시 칠십리로 156-8</t>
  </si>
  <si>
    <t>064-760-6361</t>
  </si>
  <si>
    <t>2003.09.06</t>
    <phoneticPr fontId="3" type="noConversion"/>
  </si>
  <si>
    <t>설문대여성문화센터 여성역사문화전시관</t>
  </si>
  <si>
    <t>064-710-4246</t>
  </si>
  <si>
    <t>2010.01.13</t>
    <phoneticPr fontId="3" type="noConversion"/>
  </si>
  <si>
    <t>제주-공립21-2011-04호</t>
    <phoneticPr fontId="3" type="noConversion"/>
  </si>
  <si>
    <t>제주 삼양동 유적</t>
    <phoneticPr fontId="3" type="noConversion"/>
  </si>
  <si>
    <t>064-710-6806</t>
  </si>
  <si>
    <t>2010.03.28</t>
    <phoneticPr fontId="3" type="noConversion"/>
  </si>
  <si>
    <t>제주교육박물관</t>
  </si>
  <si>
    <t>제주특별자치도 제주시 오복4길 25(이도2동 539-14)</t>
  </si>
  <si>
    <t>064-720-9114</t>
  </si>
  <si>
    <t>1995.04.29</t>
    <phoneticPr fontId="3" type="noConversion"/>
  </si>
  <si>
    <t>1995.09.13</t>
    <phoneticPr fontId="3" type="noConversion"/>
  </si>
  <si>
    <t>제주-공립12-1995-01호</t>
    <phoneticPr fontId="3" type="noConversion"/>
  </si>
  <si>
    <t>제주돌문화공원</t>
    <phoneticPr fontId="3" type="noConversion"/>
  </si>
  <si>
    <t>제주특별자치도 제주시 조천읍 남조로 2023</t>
    <phoneticPr fontId="3" type="noConversion"/>
  </si>
  <si>
    <t>064-710-7731</t>
  </si>
  <si>
    <t>2006.05.09</t>
    <phoneticPr fontId="3" type="noConversion"/>
  </si>
  <si>
    <t>제주-공립12-2006-05호</t>
    <phoneticPr fontId="3" type="noConversion"/>
  </si>
  <si>
    <t>제주목 관아</t>
    <phoneticPr fontId="3" type="noConversion"/>
  </si>
  <si>
    <t>제주특별자치도 제주시 관덕로 25</t>
  </si>
  <si>
    <t>064-710-6717</t>
  </si>
  <si>
    <t>제주세계자연유산센터 세계유산전시관</t>
    <phoneticPr fontId="3" type="noConversion"/>
  </si>
  <si>
    <t>제주특별자치도 제주시 조천읍 선교로 569-36</t>
    <phoneticPr fontId="3" type="noConversion"/>
  </si>
  <si>
    <t>2012.09.04</t>
    <phoneticPr fontId="3" type="noConversion"/>
  </si>
  <si>
    <t>2017.06.05</t>
    <phoneticPr fontId="3" type="noConversion"/>
  </si>
  <si>
    <t>제주-공립21-2017-01호</t>
  </si>
  <si>
    <t>제주특별자치도 민속자연사박물관</t>
    <phoneticPr fontId="3" type="noConversion"/>
  </si>
  <si>
    <t>제주특별자치도 제주시 삼성로 40(일도이동)</t>
  </si>
  <si>
    <t>064-710-7707</t>
  </si>
  <si>
    <t>1984.12.13</t>
    <phoneticPr fontId="3" type="noConversion"/>
  </si>
  <si>
    <t>제주-공립12-1984-01호</t>
    <phoneticPr fontId="3" type="noConversion"/>
  </si>
  <si>
    <t>제주항일기념관</t>
    <phoneticPr fontId="3" type="noConversion"/>
  </si>
  <si>
    <t>제주특별자치도 제주시 조천읍 신북로 303</t>
  </si>
  <si>
    <t>064-783-2008</t>
  </si>
  <si>
    <t>1997.08.15</t>
    <phoneticPr fontId="3" type="noConversion"/>
  </si>
  <si>
    <t>제주-공립21-2020-01호</t>
    <phoneticPr fontId="3" type="noConversion"/>
  </si>
  <si>
    <t>한국야구명예의전당</t>
    <phoneticPr fontId="3" type="noConversion"/>
  </si>
  <si>
    <t>제주특별자치도 서귀포시 중산간서로 97-1</t>
  </si>
  <si>
    <t>064-760-6411</t>
  </si>
  <si>
    <t>한라산국립공원 산악박물관</t>
    <phoneticPr fontId="3" type="noConversion"/>
  </si>
  <si>
    <t>064-710-4632</t>
  </si>
  <si>
    <t>2015.03.24</t>
  </si>
  <si>
    <t>2019.05.10</t>
  </si>
  <si>
    <t>제주-공립12-2019-01호</t>
  </si>
  <si>
    <t>항몽유적지</t>
    <phoneticPr fontId="3" type="noConversion"/>
  </si>
  <si>
    <t>제주특별자치도 제주시 애월읍 항파두리로 50</t>
  </si>
  <si>
    <t>064-710-6721</t>
  </si>
  <si>
    <t>1978.04.10</t>
    <phoneticPr fontId="3" type="noConversion"/>
  </si>
  <si>
    <t>해녀박물관</t>
    <phoneticPr fontId="3" type="noConversion"/>
  </si>
  <si>
    <t>064-710-7770</t>
  </si>
  <si>
    <t>2006.06.09</t>
    <phoneticPr fontId="3" type="noConversion"/>
  </si>
  <si>
    <t>2008.02.29</t>
  </si>
  <si>
    <t>제주-공립12-2008-02호</t>
  </si>
  <si>
    <t>제주 공립 총계</t>
    <phoneticPr fontId="3" type="noConversion"/>
  </si>
  <si>
    <t>제주</t>
  </si>
  <si>
    <t>제주시</t>
  </si>
  <si>
    <t>SN박물관</t>
    <phoneticPr fontId="3" type="noConversion"/>
  </si>
  <si>
    <t>제주특별자치도 제주시 구좌읍 금백조로 930</t>
  </si>
  <si>
    <t>064-903-1111</t>
  </si>
  <si>
    <t>2013.01.10</t>
  </si>
  <si>
    <t>2020.07.24</t>
  </si>
  <si>
    <t>제주-사립12-2020-02호</t>
    <phoneticPr fontId="3" type="noConversion"/>
  </si>
  <si>
    <t>서귀포시</t>
  </si>
  <si>
    <t>제주특별자치도 서귀포시 월드컵로 31</t>
  </si>
  <si>
    <t>064-739-7707</t>
  </si>
  <si>
    <t>2012.08.17</t>
    <phoneticPr fontId="3" type="noConversion"/>
  </si>
  <si>
    <t>제주-사립21-2012-04호</t>
  </si>
  <si>
    <t>그 시절 추억의 테마공원 선녀와 나무꾼</t>
    <phoneticPr fontId="3" type="noConversion"/>
  </si>
  <si>
    <t>제주특별자치도 제주시 조천읍 선교로 267</t>
  </si>
  <si>
    <t>064-784-9001</t>
  </si>
  <si>
    <t>2008.05.04</t>
    <phoneticPr fontId="3" type="noConversion"/>
  </si>
  <si>
    <t>2008.10.24</t>
    <phoneticPr fontId="3" type="noConversion"/>
  </si>
  <si>
    <t>제주-사립21-2008-05호</t>
    <phoneticPr fontId="3" type="noConversion"/>
  </si>
  <si>
    <t>그리스신화박물관</t>
    <phoneticPr fontId="3" type="noConversion"/>
  </si>
  <si>
    <t xml:space="preserve">제주특별자치도 제주시 한림읍 광산로 942 </t>
    <phoneticPr fontId="3" type="noConversion"/>
  </si>
  <si>
    <t>064-773-5800</t>
  </si>
  <si>
    <t>2012.02.07</t>
  </si>
  <si>
    <t>제주-사립12-2012-05호</t>
    <phoneticPr fontId="3" type="noConversion"/>
  </si>
  <si>
    <t>넥슨컴퓨터박물관</t>
    <phoneticPr fontId="3" type="noConversion"/>
  </si>
  <si>
    <t>제주특별자치도 제주 제주시 1100로 3198-8</t>
    <phoneticPr fontId="3" type="noConversion"/>
  </si>
  <si>
    <t>064-745-1994</t>
  </si>
  <si>
    <t>2013.07.27</t>
  </si>
  <si>
    <t>2013.07.26</t>
  </si>
  <si>
    <t>제주-사립12-2013-04호</t>
    <phoneticPr fontId="3" type="noConversion"/>
  </si>
  <si>
    <t>메이즈뮤지움</t>
    <phoneticPr fontId="3" type="noConversion"/>
  </si>
  <si>
    <t>제주특별자치도 제주시 구좌읍 비자림로 2134-47</t>
  </si>
  <si>
    <t>064-784-3838</t>
  </si>
  <si>
    <t>제주-사립12-2011-05호</t>
    <phoneticPr fontId="3" type="noConversion"/>
  </si>
  <si>
    <t>방림원 식물원</t>
    <phoneticPr fontId="3" type="noConversion"/>
  </si>
  <si>
    <t>제주특별자치도 제주시 한경면 용금로 864</t>
  </si>
  <si>
    <t>064-773-0090</t>
  </si>
  <si>
    <t>2005.11.15</t>
  </si>
  <si>
    <t>제주-사립12-2005-03호</t>
    <phoneticPr fontId="3" type="noConversion"/>
  </si>
  <si>
    <t>보석앤화석박물관(휴관)</t>
    <phoneticPr fontId="3" type="noConversion"/>
  </si>
  <si>
    <t>제주특별자치도 서귀포시 표선면 하천리 357-1</t>
  </si>
  <si>
    <t>064-787-7831</t>
  </si>
  <si>
    <t>2008.02.09</t>
    <phoneticPr fontId="3" type="noConversion"/>
  </si>
  <si>
    <t>제주-사립12-2008-01호</t>
  </si>
  <si>
    <t>본태박물관</t>
    <phoneticPr fontId="3" type="noConversion"/>
  </si>
  <si>
    <t>064-792-8108</t>
  </si>
  <si>
    <t>2012.11.03</t>
    <phoneticPr fontId="3" type="noConversion"/>
  </si>
  <si>
    <t>2012.11.29</t>
    <phoneticPr fontId="3" type="noConversion"/>
  </si>
  <si>
    <t>제주-사립12-2012-08호</t>
    <phoneticPr fontId="3" type="noConversion"/>
  </si>
  <si>
    <t>생각하는 정원</t>
    <phoneticPr fontId="3" type="noConversion"/>
  </si>
  <si>
    <t>제주특별자치도 제주시 한경면 녹차분재로 675</t>
    <phoneticPr fontId="3" type="noConversion"/>
  </si>
  <si>
    <t>064-772-3701</t>
    <phoneticPr fontId="3" type="noConversion"/>
  </si>
  <si>
    <t>1992.07.30</t>
  </si>
  <si>
    <t>제주-사립15-2006-03호</t>
    <phoneticPr fontId="3" type="noConversion"/>
  </si>
  <si>
    <t>제주</t>
    <phoneticPr fontId="91" type="noConversion"/>
  </si>
  <si>
    <t>제주시</t>
    <phoneticPr fontId="91" type="noConversion"/>
  </si>
  <si>
    <t>2종</t>
    <phoneticPr fontId="91" type="noConversion"/>
  </si>
  <si>
    <t>세계미니어처 전시관</t>
    <phoneticPr fontId="3" type="noConversion"/>
  </si>
  <si>
    <t>제주특별자치도 제주시 조천읍 비자림로606</t>
  </si>
  <si>
    <t>064-782-7720</t>
  </si>
  <si>
    <t>2001.06.21</t>
    <phoneticPr fontId="3" type="noConversion"/>
  </si>
  <si>
    <t>제주-사립21-2006-04호</t>
    <phoneticPr fontId="3" type="noConversion"/>
  </si>
  <si>
    <t>세계술박물관</t>
    <phoneticPr fontId="3" type="noConversion"/>
  </si>
  <si>
    <t>064-787-9500</t>
  </si>
  <si>
    <t>2016.06.28</t>
  </si>
  <si>
    <t>2016.02.26</t>
    <phoneticPr fontId="3" type="noConversion"/>
  </si>
  <si>
    <t>제주-사립21-2016-01호</t>
  </si>
  <si>
    <t>세계오지민속박물관(휴관)</t>
    <phoneticPr fontId="3" type="noConversion"/>
  </si>
  <si>
    <t>2014.04.01</t>
    <phoneticPr fontId="3" type="noConversion"/>
  </si>
  <si>
    <t>2015.06.02</t>
    <phoneticPr fontId="3" type="noConversion"/>
  </si>
  <si>
    <t>제주-사립12-2015-05호</t>
    <phoneticPr fontId="3" type="noConversion"/>
  </si>
  <si>
    <t>세계자동차&amp;피아노박물관</t>
    <phoneticPr fontId="3" type="noConversion"/>
  </si>
  <si>
    <t>제주특별자치도 서귀포시 안덕면 중산간서로 1610</t>
  </si>
  <si>
    <t>064-792-3000</t>
  </si>
  <si>
    <t>제주-사립21-2008-03호</t>
    <phoneticPr fontId="3" type="noConversion"/>
  </si>
  <si>
    <t>세계조가비박물관</t>
    <phoneticPr fontId="3" type="noConversion"/>
  </si>
  <si>
    <t>제주특별자치도 서귀포시 태평로 284</t>
    <phoneticPr fontId="3" type="noConversion"/>
  </si>
  <si>
    <t>064-762-5551</t>
  </si>
  <si>
    <t>2011.08.02</t>
    <phoneticPr fontId="3" type="noConversion"/>
  </si>
  <si>
    <t>제주-사립21-2011-08호</t>
    <phoneticPr fontId="3" type="noConversion"/>
  </si>
  <si>
    <t>소인국테마파크 전시관</t>
    <phoneticPr fontId="3" type="noConversion"/>
  </si>
  <si>
    <t>제주특별자치도 서귀포시 안덕면 중산간서로 1878</t>
    <phoneticPr fontId="3" type="noConversion"/>
  </si>
  <si>
    <t>064-793-5400</t>
  </si>
  <si>
    <t>2001.09.01</t>
    <phoneticPr fontId="3" type="noConversion"/>
  </si>
  <si>
    <t>2007.04.02</t>
    <phoneticPr fontId="3" type="noConversion"/>
  </si>
  <si>
    <t>제주-사립21-2007-03호</t>
    <phoneticPr fontId="3" type="noConversion"/>
  </si>
  <si>
    <t xml:space="preserve">제주 </t>
  </si>
  <si>
    <t>064-739-3331</t>
  </si>
  <si>
    <t>2007.07.17</t>
    <phoneticPr fontId="3" type="noConversion"/>
  </si>
  <si>
    <t>2007.09.03</t>
    <phoneticPr fontId="3" type="noConversion"/>
  </si>
  <si>
    <t>제주-사립21-2007-11호</t>
  </si>
  <si>
    <t>아프리카박물관</t>
    <phoneticPr fontId="3" type="noConversion"/>
  </si>
  <si>
    <t>제주특별자치도 서귀포시 이어도로 49</t>
  </si>
  <si>
    <t>064-738-6565</t>
  </si>
  <si>
    <t>1998.11.19</t>
  </si>
  <si>
    <t>2005.05.06</t>
  </si>
  <si>
    <t>제주-사립12-2005-02호</t>
    <phoneticPr fontId="3" type="noConversion"/>
  </si>
  <si>
    <t>에코랜드</t>
    <phoneticPr fontId="3" type="noConversion"/>
  </si>
  <si>
    <t>제주특별자치도 제주시 조천읍 번영로 1278-169</t>
  </si>
  <si>
    <t>064-802-8054</t>
  </si>
  <si>
    <t>제주-사립15-2013-02호</t>
    <phoneticPr fontId="3" type="noConversion"/>
  </si>
  <si>
    <t>여미지식물원</t>
    <phoneticPr fontId="3" type="noConversion"/>
  </si>
  <si>
    <t>제주특별자치도 서귀포시 중문관광로93</t>
  </si>
  <si>
    <t>064-735-1100</t>
  </si>
  <si>
    <t>제주-사립15-2006-02호</t>
    <phoneticPr fontId="3" type="noConversion"/>
  </si>
  <si>
    <t>예나르공예박물관</t>
    <phoneticPr fontId="3" type="noConversion"/>
  </si>
  <si>
    <t>2020.10.24</t>
  </si>
  <si>
    <t>2020.10.08</t>
  </si>
  <si>
    <t>제주-사립12-2020-03호</t>
  </si>
  <si>
    <t xml:space="preserve">이랜드뮤지엄 </t>
    <phoneticPr fontId="3" type="noConversion"/>
  </si>
  <si>
    <t>제주특별자치도 제주시 한림해안로 530</t>
  </si>
  <si>
    <t>064-796-9600</t>
  </si>
  <si>
    <t>2015.06.30</t>
    <phoneticPr fontId="3" type="noConversion"/>
  </si>
  <si>
    <t>제주-사립21-2015-03호</t>
    <phoneticPr fontId="3" type="noConversion"/>
  </si>
  <si>
    <t>일출랜드 식물원</t>
    <phoneticPr fontId="3" type="noConversion"/>
  </si>
  <si>
    <t>제주특별자치도 서귀포시 성산읍 중산간동로 4150-30</t>
  </si>
  <si>
    <t>064-784-2080</t>
  </si>
  <si>
    <t>2002.04.28</t>
    <phoneticPr fontId="3" type="noConversion"/>
  </si>
  <si>
    <t>2007.01.15</t>
    <phoneticPr fontId="3" type="noConversion"/>
  </si>
  <si>
    <t>제주-사립15-2007-01호</t>
  </si>
  <si>
    <t>제주건강과 性 박물관</t>
    <phoneticPr fontId="3" type="noConversion"/>
  </si>
  <si>
    <t>제주특별자치도 서귀포시 안덕면 일주서로 1611</t>
  </si>
  <si>
    <t>064-792-5700</t>
  </si>
  <si>
    <t>2006.05.09</t>
  </si>
  <si>
    <t>제주-사립12-2006-06호</t>
    <phoneticPr fontId="3" type="noConversion"/>
  </si>
  <si>
    <t>제주공룡랜드전시관(휴관)</t>
    <phoneticPr fontId="3" type="noConversion"/>
  </si>
  <si>
    <t>제주특별자치도 애월읍 광령평화2길 1</t>
    <phoneticPr fontId="3" type="noConversion"/>
  </si>
  <si>
    <t>064-746-3060</t>
  </si>
  <si>
    <t>2007.07.30</t>
    <phoneticPr fontId="3" type="noConversion"/>
  </si>
  <si>
    <t>제주-사립21-2007-06호</t>
  </si>
  <si>
    <t>제주민속촌</t>
    <phoneticPr fontId="3" type="noConversion"/>
  </si>
  <si>
    <t>제주특별자치도 서귀포시 표선면 민속해안로 631-34</t>
  </si>
  <si>
    <t>064-787-4501</t>
  </si>
  <si>
    <t>제주-사립12-2001-01호</t>
    <phoneticPr fontId="3" type="noConversion"/>
  </si>
  <si>
    <t>제주아이스뮤지엄종합전시관</t>
    <phoneticPr fontId="3" type="noConversion"/>
  </si>
  <si>
    <t>제주특별자치도 제주시 은수길 69</t>
  </si>
  <si>
    <t>064-742-3700</t>
  </si>
  <si>
    <t>2012.07.15</t>
    <phoneticPr fontId="3" type="noConversion"/>
  </si>
  <si>
    <t>제주-사립21-2012-06호</t>
    <phoneticPr fontId="3" type="noConversion"/>
  </si>
  <si>
    <t>제주옹기박물관</t>
    <phoneticPr fontId="3" type="noConversion"/>
  </si>
  <si>
    <t>제주특별자치도 서귀포시 대정읍 무영로 254번길 3-1</t>
  </si>
  <si>
    <t>064-792-7955</t>
  </si>
  <si>
    <t>2010.11.27</t>
    <phoneticPr fontId="3" type="noConversion"/>
  </si>
  <si>
    <t>2010.05.28</t>
    <phoneticPr fontId="3" type="noConversion"/>
  </si>
  <si>
    <t>제주-사립21-2010-03호</t>
    <phoneticPr fontId="3" type="noConversion"/>
  </si>
  <si>
    <t>제주유리박물관</t>
    <phoneticPr fontId="3" type="noConversion"/>
  </si>
  <si>
    <t>제주특별자치도 서귀포시 중산간서로 1403</t>
    <phoneticPr fontId="3" type="noConversion"/>
  </si>
  <si>
    <t>064-792-6262</t>
  </si>
  <si>
    <t>2011.04.05</t>
    <phoneticPr fontId="3" type="noConversion"/>
  </si>
  <si>
    <t>2010.11.02</t>
  </si>
  <si>
    <t>제주-사립21-2010-06호</t>
  </si>
  <si>
    <t>제주커피박물관바움</t>
    <phoneticPr fontId="3" type="noConversion"/>
  </si>
  <si>
    <t>제주특별자치도 서귀포시 성산읍 서성일로 1168번길 89-17</t>
  </si>
  <si>
    <t>064-784-2255</t>
  </si>
  <si>
    <t>2016.02.26</t>
  </si>
  <si>
    <t>제주-사립12-2016-02호</t>
    <phoneticPr fontId="3" type="noConversion"/>
  </si>
  <si>
    <t>제주테디베어뮤지엄</t>
    <phoneticPr fontId="3" type="noConversion"/>
  </si>
  <si>
    <t>제주특별자치도 서귀포시 중문관광로 110번길 31</t>
    <phoneticPr fontId="3" type="noConversion"/>
  </si>
  <si>
    <t>064-738-7600</t>
  </si>
  <si>
    <t>2001.04.24</t>
    <phoneticPr fontId="3" type="noConversion"/>
  </si>
  <si>
    <t>제주-사립12-2001-03호</t>
    <phoneticPr fontId="3" type="noConversion"/>
  </si>
  <si>
    <t>제주항공우주박물관</t>
    <phoneticPr fontId="3" type="noConversion"/>
  </si>
  <si>
    <t>제주특별자치도 서귀포시 안덕면 녹차분재로 218</t>
  </si>
  <si>
    <t>064-800-2114</t>
  </si>
  <si>
    <t>2014.04.24</t>
    <phoneticPr fontId="3" type="noConversion"/>
  </si>
  <si>
    <t>2014.04.21</t>
    <phoneticPr fontId="3" type="noConversion"/>
  </si>
  <si>
    <t>제주-사립11-2014-01호</t>
    <phoneticPr fontId="3" type="noConversion"/>
  </si>
  <si>
    <t>제주해양동물박물관</t>
    <phoneticPr fontId="3" type="noConversion"/>
  </si>
  <si>
    <t>제주특별자치도 서귀포시 성산읍 서성일로 689-21</t>
  </si>
  <si>
    <t>064-782-3711</t>
  </si>
  <si>
    <t>2017.09.19</t>
    <phoneticPr fontId="3" type="noConversion"/>
  </si>
  <si>
    <t>2018.04.26</t>
  </si>
  <si>
    <t>제주-사립12-2018-03호</t>
    <phoneticPr fontId="3" type="noConversion"/>
  </si>
  <si>
    <t>제주허브동산</t>
    <phoneticPr fontId="3" type="noConversion"/>
  </si>
  <si>
    <t>제주특별자치도 서귀포시 표선면 돈오름로 170</t>
    <phoneticPr fontId="3" type="noConversion"/>
  </si>
  <si>
    <t>064-787-7362</t>
  </si>
  <si>
    <t>2009.07.15</t>
  </si>
  <si>
    <t>제주-사립15-2009-02호</t>
  </si>
  <si>
    <t>조안베어뮤지엄</t>
    <phoneticPr fontId="3" type="noConversion"/>
  </si>
  <si>
    <t>제주특별자치도 서귀포시 대포로 113</t>
    <phoneticPr fontId="3" type="noConversion"/>
  </si>
  <si>
    <t>2008.08.15</t>
    <phoneticPr fontId="3" type="noConversion"/>
  </si>
  <si>
    <t>제주-사립21-2008-10호</t>
  </si>
  <si>
    <t>초콜릿박물관</t>
    <phoneticPr fontId="3" type="noConversion"/>
  </si>
  <si>
    <t>제주특별자치도 서귀포시 대정읍 일주서로 3000번길144</t>
    <phoneticPr fontId="3" type="noConversion"/>
  </si>
  <si>
    <t>064-792-3121</t>
  </si>
  <si>
    <t>2010.05.28</t>
  </si>
  <si>
    <t>제주-사립21-2010-04호</t>
    <phoneticPr fontId="3" type="noConversion"/>
  </si>
  <si>
    <t>카멜리아힐</t>
    <phoneticPr fontId="3" type="noConversion"/>
  </si>
  <si>
    <t>제주특별자치도 안덕면 병악로 166</t>
  </si>
  <si>
    <t>064-792-0088</t>
  </si>
  <si>
    <t>2010.02.19</t>
  </si>
  <si>
    <t>제주-사립15-2010-02호</t>
  </si>
  <si>
    <t>테지움사파리</t>
    <phoneticPr fontId="3" type="noConversion"/>
  </si>
  <si>
    <t>제주특별자치도 제주시 애월읍 평화로 2157</t>
    <phoneticPr fontId="3" type="noConversion"/>
  </si>
  <si>
    <t>2009.12.14</t>
  </si>
  <si>
    <t>제주-사립21-2009-03호</t>
    <phoneticPr fontId="3" type="noConversion"/>
  </si>
  <si>
    <t>토이파크뮤지엄</t>
    <phoneticPr fontId="3" type="noConversion"/>
  </si>
  <si>
    <t>제주특별자치도 서귀포시 안덕면 동광로 267-7</t>
    <phoneticPr fontId="3" type="noConversion"/>
  </si>
  <si>
    <t>064-794-0333</t>
  </si>
  <si>
    <t>2012.05.01</t>
    <phoneticPr fontId="3" type="noConversion"/>
  </si>
  <si>
    <t>2018.02.01</t>
    <phoneticPr fontId="3" type="noConversion"/>
  </si>
  <si>
    <t>제주-사립21-2018-01호</t>
    <phoneticPr fontId="3" type="noConversion"/>
  </si>
  <si>
    <t>피규어 뮤지엄제주</t>
    <phoneticPr fontId="3" type="noConversion"/>
  </si>
  <si>
    <t>제주특별자치도 서귀포시 안덕면 한창로 243</t>
  </si>
  <si>
    <t>064-792-2244</t>
  </si>
  <si>
    <t>2017.09.28</t>
    <phoneticPr fontId="3" type="noConversion"/>
  </si>
  <si>
    <t>제주-사립21-2018-02호</t>
    <phoneticPr fontId="3" type="noConversion"/>
  </si>
  <si>
    <t>한림공원</t>
    <phoneticPr fontId="3" type="noConversion"/>
  </si>
  <si>
    <t>제주특별자치도 제주시 한림읍 한림로 300</t>
  </si>
  <si>
    <t>064-796-0001</t>
  </si>
  <si>
    <t>1986.07.01</t>
    <phoneticPr fontId="3" type="noConversion"/>
  </si>
  <si>
    <t>2007.12.20</t>
    <phoneticPr fontId="3" type="noConversion"/>
  </si>
  <si>
    <t>제주-사립15-2007-13호</t>
  </si>
  <si>
    <t>헬로키티아일랜드</t>
    <phoneticPr fontId="3" type="noConversion"/>
  </si>
  <si>
    <t>제주특별자치도 서귀포시 안덕면 한창로 340</t>
  </si>
  <si>
    <t>064-792-6114</t>
  </si>
  <si>
    <t>2014.01.01</t>
  </si>
  <si>
    <t>2015.04.20</t>
  </si>
  <si>
    <t>제주-사립12-2015-04호</t>
    <phoneticPr fontId="3" type="noConversion"/>
  </si>
  <si>
    <t xml:space="preserve">휴애리 </t>
    <phoneticPr fontId="3" type="noConversion"/>
  </si>
  <si>
    <t>제주특별자치도 서귀포시 남원읍 신례동로 256</t>
    <phoneticPr fontId="3" type="noConversion"/>
  </si>
  <si>
    <t>제주 사립 총계</t>
    <phoneticPr fontId="3" type="noConversion"/>
  </si>
  <si>
    <t>제주대학교 박물관</t>
    <phoneticPr fontId="3" type="noConversion"/>
  </si>
  <si>
    <t>제주특별자치도 제주시 제주대학로 102</t>
  </si>
  <si>
    <t>1967.03.20</t>
    <phoneticPr fontId="3" type="noConversion"/>
  </si>
  <si>
    <t>제주-대학11-2001-02호</t>
    <phoneticPr fontId="3" type="noConversion"/>
  </si>
  <si>
    <t>제주 대학 총계</t>
    <phoneticPr fontId="3" type="noConversion"/>
  </si>
  <si>
    <t>제주 총계</t>
    <phoneticPr fontId="3" type="noConversion"/>
  </si>
  <si>
    <t>전국 총계</t>
    <phoneticPr fontId="3" type="noConversion"/>
  </si>
  <si>
    <t>박물관 국립 총계</t>
    <phoneticPr fontId="3" type="noConversion"/>
  </si>
  <si>
    <t>박물관 공립 총계</t>
    <phoneticPr fontId="3" type="noConversion"/>
  </si>
  <si>
    <t>박물관 사립 총계</t>
    <phoneticPr fontId="3" type="noConversion"/>
  </si>
  <si>
    <t>박물관 대학 총계</t>
    <phoneticPr fontId="3" type="noConversion"/>
  </si>
  <si>
    <t>국립현대미술관(과천관)</t>
  </si>
  <si>
    <t>경기도 과천시 광명로 313</t>
  </si>
  <si>
    <t>02-2188-6114</t>
  </si>
  <si>
    <t>1986.08.25</t>
    <phoneticPr fontId="3" type="noConversion"/>
  </si>
  <si>
    <t>2023.01.02</t>
    <phoneticPr fontId="3" type="noConversion"/>
  </si>
  <si>
    <t>국립13-2023-01호</t>
    <phoneticPr fontId="3" type="noConversion"/>
  </si>
  <si>
    <t>국립현대미술관(서울관)</t>
  </si>
  <si>
    <t>서울특별시 종로구 삼청로 30</t>
  </si>
  <si>
    <t>02-3701-9500</t>
  </si>
  <si>
    <t>국립현대미술관(덕수궁관)</t>
  </si>
  <si>
    <t>02-2022-0600</t>
  </si>
  <si>
    <t>1998.12.01</t>
    <phoneticPr fontId="3" type="noConversion"/>
  </si>
  <si>
    <t>국립13-2023-01호</t>
  </si>
  <si>
    <t>국립현대미술관 미술품수장센터(청주관)</t>
  </si>
  <si>
    <t>충청북도 청주시 청원구 상당로 314</t>
  </si>
  <si>
    <t>043-261-1400</t>
  </si>
  <si>
    <t>2018.12.27</t>
    <phoneticPr fontId="3" type="noConversion"/>
  </si>
  <si>
    <t>DDP디자인뮤지엄</t>
  </si>
  <si>
    <t>서울특별시 중구 을지로 281</t>
    <phoneticPr fontId="3" type="noConversion"/>
  </si>
  <si>
    <t>2020.02.17</t>
    <phoneticPr fontId="3" type="noConversion"/>
  </si>
  <si>
    <t>서울-공립13-2020-01호</t>
  </si>
  <si>
    <t>겸재정선미술관</t>
  </si>
  <si>
    <t>02-2659-2206</t>
  </si>
  <si>
    <t>2009.04.23</t>
    <phoneticPr fontId="3" type="noConversion"/>
  </si>
  <si>
    <t>2014.02.14</t>
    <phoneticPr fontId="3" type="noConversion"/>
  </si>
  <si>
    <t>서울-공립13-2014-03호</t>
    <phoneticPr fontId="3" type="noConversion"/>
  </si>
  <si>
    <t>서울시립미술관</t>
  </si>
  <si>
    <t>서울특별시 중구 덕수궁길 61</t>
    <phoneticPr fontId="3" type="noConversion"/>
  </si>
  <si>
    <t>1988.08.19</t>
    <phoneticPr fontId="3" type="noConversion"/>
  </si>
  <si>
    <t>1999.03.15</t>
    <phoneticPr fontId="3" type="noConversion"/>
  </si>
  <si>
    <t>서울-공립13-1999-01호</t>
  </si>
  <si>
    <t>성북구립미술관</t>
  </si>
  <si>
    <t>서울특별시 성북구 성북로 134</t>
    <phoneticPr fontId="3" type="noConversion"/>
  </si>
  <si>
    <t>02-6925-5011</t>
  </si>
  <si>
    <t>2009.11.29</t>
  </si>
  <si>
    <t>2010.12.29</t>
  </si>
  <si>
    <t>서울-공립21-2010-07호</t>
  </si>
  <si>
    <t>종로구립 박노수미술관</t>
  </si>
  <si>
    <t>서울특별시 종로구 옥인1길 34</t>
  </si>
  <si>
    <t>02-2148-4171</t>
  </si>
  <si>
    <t>2013.08.13</t>
    <phoneticPr fontId="3" type="noConversion"/>
  </si>
  <si>
    <t>서울-공립13-2013-07호</t>
  </si>
  <si>
    <t>서울 공립 총계</t>
  </si>
  <si>
    <t>JCC아트센터</t>
    <phoneticPr fontId="3" type="noConversion"/>
  </si>
  <si>
    <t>02-2138-7373</t>
  </si>
  <si>
    <t>2016.02.22</t>
  </si>
  <si>
    <t>서울-사립13-2016-01호</t>
  </si>
  <si>
    <t>K현대미술관</t>
  </si>
  <si>
    <t>서울특별시 강남구 선릉로 807</t>
  </si>
  <si>
    <t>02-2138-0952</t>
  </si>
  <si>
    <t>2017.05.26</t>
  </si>
  <si>
    <t>서울-사립21-2017-02호</t>
  </si>
  <si>
    <t>OCI미술관</t>
    <phoneticPr fontId="3" type="noConversion"/>
  </si>
  <si>
    <t>서울특별시 종로구 우정국로 45-14</t>
    <phoneticPr fontId="3" type="noConversion"/>
  </si>
  <si>
    <t>02-734-0440</t>
  </si>
  <si>
    <t>2010.08.17</t>
    <phoneticPr fontId="3" type="noConversion"/>
  </si>
  <si>
    <t>2011.09.30</t>
    <phoneticPr fontId="3" type="noConversion"/>
  </si>
  <si>
    <t>서울-사립13-2011-03호</t>
  </si>
  <si>
    <t>금호미술관</t>
  </si>
  <si>
    <t>서울특별시 종로구 삼청로 18</t>
    <phoneticPr fontId="3" type="noConversion"/>
  </si>
  <si>
    <t>02-720-5114</t>
  </si>
  <si>
    <t>1996.11.22</t>
    <phoneticPr fontId="3" type="noConversion"/>
  </si>
  <si>
    <t>서울-사립13-1996-02호</t>
  </si>
  <si>
    <t>02-717-5129</t>
  </si>
  <si>
    <t>2017.12.12</t>
    <phoneticPr fontId="3" type="noConversion"/>
  </si>
  <si>
    <t>서울-사립21-2017-07호</t>
  </si>
  <si>
    <t>대림미술관</t>
  </si>
  <si>
    <t>서울특별시 종로구 자하문로 4길 21</t>
  </si>
  <si>
    <t>02-720-0667</t>
  </si>
  <si>
    <t>1996.05.21</t>
  </si>
  <si>
    <t>서울-사립13-1996-03호</t>
  </si>
  <si>
    <t>성동구</t>
    <phoneticPr fontId="3" type="noConversion"/>
  </si>
  <si>
    <t>디뮤지엄(대림미술관 분관)</t>
    <phoneticPr fontId="3" type="noConversion"/>
  </si>
  <si>
    <t>서울특별시 성동구 왕십리로 83-21</t>
    <phoneticPr fontId="3" type="noConversion"/>
  </si>
  <si>
    <t>02-6233-7200</t>
  </si>
  <si>
    <t>2015.09.01</t>
  </si>
  <si>
    <t>2017.03.22</t>
  </si>
  <si>
    <t>송파구</t>
    <phoneticPr fontId="3" type="noConversion"/>
  </si>
  <si>
    <t>롯데뮤지엄</t>
    <phoneticPr fontId="3" type="noConversion"/>
  </si>
  <si>
    <t>서울특별시 송파구 올림픽로 300 롯데월드타워 7층</t>
  </si>
  <si>
    <t>1544-7744</t>
  </si>
  <si>
    <t>2018.01.25</t>
    <phoneticPr fontId="3" type="noConversion"/>
  </si>
  <si>
    <t>2022.07.01</t>
    <phoneticPr fontId="3" type="noConversion"/>
  </si>
  <si>
    <t>서울-사립13-2022-02호</t>
  </si>
  <si>
    <t>02-2014-6900</t>
  </si>
  <si>
    <t>2004.10.13</t>
    <phoneticPr fontId="3" type="noConversion"/>
  </si>
  <si>
    <t>2004.12.06</t>
    <phoneticPr fontId="3" type="noConversion"/>
  </si>
  <si>
    <t>서울-사립13-2004-07호</t>
  </si>
  <si>
    <t>밀알미술관</t>
    <phoneticPr fontId="3" type="noConversion"/>
  </si>
  <si>
    <t>서울특별시 강남구 일원로 90</t>
  </si>
  <si>
    <t>02-3412-0061</t>
  </si>
  <si>
    <t>1999.07.30</t>
  </si>
  <si>
    <t>서울-사립13-1999-05호</t>
  </si>
  <si>
    <t>사비나미술관</t>
  </si>
  <si>
    <t>서울특별시 은평구 진관1로 93</t>
  </si>
  <si>
    <t>02-736-4371</t>
  </si>
  <si>
    <t>2002.07.16</t>
  </si>
  <si>
    <t>서울-사립13-2002-04호</t>
  </si>
  <si>
    <t>서울특별시 종로구 평창31길 27</t>
  </si>
  <si>
    <t>02-396-3185</t>
  </si>
  <si>
    <t>2003.09.23</t>
    <phoneticPr fontId="3" type="noConversion"/>
  </si>
  <si>
    <t>서울-사립13-2005-04호</t>
  </si>
  <si>
    <t>서울특별시 서초구 남부순환로 2406</t>
  </si>
  <si>
    <t>1988.02.15</t>
    <phoneticPr fontId="3" type="noConversion"/>
  </si>
  <si>
    <t>서울-사립13-2002-01호</t>
  </si>
  <si>
    <t>서울특별시 종로구 경희궁길 42</t>
    <phoneticPr fontId="3" type="noConversion"/>
  </si>
  <si>
    <t>02-737-7650</t>
  </si>
  <si>
    <t>1995.11.08</t>
    <phoneticPr fontId="3" type="noConversion"/>
  </si>
  <si>
    <t>1995.10.23</t>
    <phoneticPr fontId="3" type="noConversion"/>
  </si>
  <si>
    <t>서울-사립13-1995-02호</t>
  </si>
  <si>
    <t>세종문화회관 미술관</t>
  </si>
  <si>
    <t>서울특별시 종로구 세종대로 175</t>
    <phoneticPr fontId="3" type="noConversion"/>
  </si>
  <si>
    <t>1978.04.14</t>
    <phoneticPr fontId="3" type="noConversion"/>
  </si>
  <si>
    <t>2015.12.16</t>
    <phoneticPr fontId="3" type="noConversion"/>
  </si>
  <si>
    <t>서울-사립21-2015-09호</t>
  </si>
  <si>
    <t>세화미술관</t>
  </si>
  <si>
    <t>서울특별시 종로구 새문안로 68</t>
    <phoneticPr fontId="3" type="noConversion"/>
  </si>
  <si>
    <t>2017.10.30</t>
    <phoneticPr fontId="3" type="noConversion"/>
  </si>
  <si>
    <t>2017.01.31</t>
    <phoneticPr fontId="3" type="noConversion"/>
  </si>
  <si>
    <t>서울-사립13-2017-01호</t>
  </si>
  <si>
    <t>소마미술관</t>
  </si>
  <si>
    <t>02-425-1077</t>
  </si>
  <si>
    <t>2004.09.16
2018.09.14</t>
    <phoneticPr fontId="3" type="noConversion"/>
  </si>
  <si>
    <t>서울특별시 종로구 율곡로 83</t>
    <phoneticPr fontId="3" type="noConversion"/>
  </si>
  <si>
    <t>02-736-5700</t>
  </si>
  <si>
    <t>2014.09.01</t>
  </si>
  <si>
    <t>2014.12.10</t>
  </si>
  <si>
    <t>서울-사립13-2014-08호</t>
  </si>
  <si>
    <t>아르코미술관</t>
  </si>
  <si>
    <t>서울특별시 종로구 동숭길 3 한국문화예술진흥원</t>
    <phoneticPr fontId="3" type="noConversion"/>
  </si>
  <si>
    <t>02-760-4850</t>
  </si>
  <si>
    <t>1979.05.21</t>
    <phoneticPr fontId="3" type="noConversion"/>
  </si>
  <si>
    <t>2006.08.07</t>
    <phoneticPr fontId="3" type="noConversion"/>
  </si>
  <si>
    <t>서울-사립13-2006-05호</t>
  </si>
  <si>
    <t>서울특별시 용산구 한강대로 100</t>
  </si>
  <si>
    <t>02-6040-2345</t>
  </si>
  <si>
    <t>2018.02.23</t>
    <phoneticPr fontId="3" type="noConversion"/>
  </si>
  <si>
    <t>2018.05.02</t>
    <phoneticPr fontId="3" type="noConversion"/>
  </si>
  <si>
    <t>서울-사립13-2018-01호</t>
  </si>
  <si>
    <t>02-733-8949</t>
    <phoneticPr fontId="3" type="noConversion"/>
  </si>
  <si>
    <t>1998.07.04</t>
    <phoneticPr fontId="3" type="noConversion"/>
  </si>
  <si>
    <t>1995.04.22</t>
    <phoneticPr fontId="3" type="noConversion"/>
  </si>
  <si>
    <t>서울-사립13-1995-01호</t>
  </si>
  <si>
    <t>아트센터나비미술관</t>
  </si>
  <si>
    <t>서울특별시 종로구 종로26 SK서린빌딩 4층</t>
  </si>
  <si>
    <t>02-2121-1031</t>
  </si>
  <si>
    <t>2000.12.20</t>
  </si>
  <si>
    <t>서울-사립13-1992-01호</t>
  </si>
  <si>
    <t>유리지공예관</t>
  </si>
  <si>
    <t>서울특별시 서초구 중앙로 555</t>
  </si>
  <si>
    <t>02-578-6663</t>
  </si>
  <si>
    <t>2004.10.08</t>
    <phoneticPr fontId="3" type="noConversion"/>
  </si>
  <si>
    <t>서울-사립13-2005-07호</t>
  </si>
  <si>
    <t>서울특별시 종로구 세종대로 152</t>
    <phoneticPr fontId="3" type="noConversion"/>
  </si>
  <si>
    <t>02-2020-2050</t>
  </si>
  <si>
    <t>1994.07.19</t>
    <phoneticPr fontId="3" type="noConversion"/>
  </si>
  <si>
    <t>1996.12.19</t>
  </si>
  <si>
    <t>서울-사립13-1996-04호</t>
  </si>
  <si>
    <t>02-395-3222</t>
    <phoneticPr fontId="3" type="noConversion"/>
  </si>
  <si>
    <t>2008.03.01</t>
    <phoneticPr fontId="3" type="noConversion"/>
  </si>
  <si>
    <t>2010.12.23</t>
    <phoneticPr fontId="3" type="noConversion"/>
  </si>
  <si>
    <t>서울-사립13-2010-06호</t>
  </si>
  <si>
    <t>(재)한원미술관</t>
  </si>
  <si>
    <t>서울특별시 서초구 남부순환로 2423 한원빌딩 B1</t>
  </si>
  <si>
    <t>02-588-5642</t>
  </si>
  <si>
    <t>1993.12.16</t>
  </si>
  <si>
    <t>1993.05.14</t>
  </si>
  <si>
    <t>서울-사립13-1993-07호</t>
  </si>
  <si>
    <t>코리아나미술관</t>
  </si>
  <si>
    <t>2006.09.05</t>
  </si>
  <si>
    <t>서울-사립13-2006-08호</t>
  </si>
  <si>
    <t>토탈미술관</t>
    <phoneticPr fontId="3" type="noConversion"/>
  </si>
  <si>
    <t>서울특별시 종로구 평창 32길 8</t>
    <phoneticPr fontId="3" type="noConversion"/>
  </si>
  <si>
    <t>02-379-7037</t>
  </si>
  <si>
    <t>2006.11.17</t>
  </si>
  <si>
    <t>서울-사립13-2006-09호</t>
  </si>
  <si>
    <t>포스코미술관</t>
  </si>
  <si>
    <t>서울특별시 강남구 테헤란로 440 지하1층</t>
  </si>
  <si>
    <t>02-3457-1665</t>
  </si>
  <si>
    <t>1998.02.13</t>
    <phoneticPr fontId="3" type="noConversion"/>
  </si>
  <si>
    <t>서울-사립13-1998-01호</t>
    <phoneticPr fontId="3" type="noConversion"/>
  </si>
  <si>
    <t>1999.11.01</t>
    <phoneticPr fontId="3" type="noConversion"/>
  </si>
  <si>
    <t>서울-사립13-2002-02호</t>
  </si>
  <si>
    <t>1990.10.17</t>
    <phoneticPr fontId="3" type="noConversion"/>
  </si>
  <si>
    <t>서울-사립13-2002-03호</t>
  </si>
  <si>
    <t>뮤지엄 한미</t>
    <phoneticPr fontId="3" type="noConversion"/>
  </si>
  <si>
    <t>서울특별시 송파구 위례성대로 14</t>
    <phoneticPr fontId="3" type="noConversion"/>
  </si>
  <si>
    <t>02-418-1315</t>
  </si>
  <si>
    <t>서울-사립13-2003-07호</t>
  </si>
  <si>
    <t>헬로우뮤지움</t>
  </si>
  <si>
    <t>서울특별시 성동구 성수일로 12길 20</t>
  </si>
  <si>
    <t>02-3217-4222</t>
  </si>
  <si>
    <t>2007.11.14</t>
    <phoneticPr fontId="3" type="noConversion"/>
  </si>
  <si>
    <t>2007.12.06</t>
  </si>
  <si>
    <t>서울-사립13-2007-08호</t>
  </si>
  <si>
    <t>환기미술관</t>
  </si>
  <si>
    <t>서울특별시 종로구 자하문로 40길 63</t>
    <phoneticPr fontId="3" type="noConversion"/>
  </si>
  <si>
    <t>02-391-7701</t>
  </si>
  <si>
    <t>1992.11.05</t>
    <phoneticPr fontId="3" type="noConversion"/>
  </si>
  <si>
    <t>서울-사립13-1993-09호</t>
    <phoneticPr fontId="3" type="noConversion"/>
  </si>
  <si>
    <t>뮤지엄한미삼청</t>
    <phoneticPr fontId="3" type="noConversion"/>
  </si>
  <si>
    <t>서울특별시 종로구 삼청로 9길 45</t>
    <phoneticPr fontId="3" type="noConversion"/>
  </si>
  <si>
    <t>서울-사립13-2023-01호</t>
    <phoneticPr fontId="3" type="noConversion"/>
  </si>
  <si>
    <t>성북구</t>
    <phoneticPr fontId="3" type="noConversion"/>
  </si>
  <si>
    <t>서울특별시 성북구 선잠로 97</t>
    <phoneticPr fontId="3" type="noConversion"/>
  </si>
  <si>
    <t>서울과학기술대학교 미술관</t>
  </si>
  <si>
    <t>02-970-6215</t>
  </si>
  <si>
    <t>2013.05.01</t>
    <phoneticPr fontId="3" type="noConversion"/>
  </si>
  <si>
    <t>서울-대학21-2013-04호</t>
  </si>
  <si>
    <t>02-880-9504</t>
  </si>
  <si>
    <t>서울-대학13-2006-04호</t>
  </si>
  <si>
    <t>02-710-9280</t>
  </si>
  <si>
    <t>2004.05.10</t>
    <phoneticPr fontId="3" type="noConversion"/>
  </si>
  <si>
    <t>2005.03.11</t>
  </si>
  <si>
    <t>서울-대학13-2005-02호</t>
  </si>
  <si>
    <t>부산</t>
    <phoneticPr fontId="91" type="noConversion"/>
  </si>
  <si>
    <t>해운대구</t>
    <phoneticPr fontId="91" type="noConversion"/>
  </si>
  <si>
    <t>공립</t>
    <phoneticPr fontId="91" type="noConversion"/>
  </si>
  <si>
    <t>부산광역시립미술관</t>
    <phoneticPr fontId="91" type="noConversion"/>
  </si>
  <si>
    <t>부산광역시 해운대구 APEC로 58</t>
    <phoneticPr fontId="3" type="noConversion"/>
  </si>
  <si>
    <t>051-740-2602</t>
  </si>
  <si>
    <t>1998.03.20</t>
    <phoneticPr fontId="3" type="noConversion"/>
  </si>
  <si>
    <t>1998.04.06</t>
  </si>
  <si>
    <t>부산-공립13-1998-01호</t>
  </si>
  <si>
    <t>사하구</t>
  </si>
  <si>
    <t>부산현대미술관</t>
  </si>
  <si>
    <t>부산광역시 사하구 낙동남로 1191</t>
  </si>
  <si>
    <t>051-220-7400</t>
  </si>
  <si>
    <t>2018.06.15</t>
  </si>
  <si>
    <t>2018.05.30</t>
  </si>
  <si>
    <t>디오티미술관</t>
    <phoneticPr fontId="3" type="noConversion"/>
  </si>
  <si>
    <t>부산광역시 금정구 금샘로 35</t>
    <phoneticPr fontId="3" type="noConversion"/>
  </si>
  <si>
    <t>051-518-8480</t>
  </si>
  <si>
    <t>2018.05.30</t>
    <phoneticPr fontId="3" type="noConversion"/>
  </si>
  <si>
    <t>부산-사립13-2018-01호</t>
  </si>
  <si>
    <t>고은사진미술관</t>
    <phoneticPr fontId="3" type="noConversion"/>
  </si>
  <si>
    <t>부산광역시 해운대구 해운대로 452번길 16</t>
    <phoneticPr fontId="3" type="noConversion"/>
  </si>
  <si>
    <t>051-746-0055</t>
    <phoneticPr fontId="3" type="noConversion"/>
  </si>
  <si>
    <t>2011.04.16</t>
  </si>
  <si>
    <t>2012.12.03</t>
  </si>
  <si>
    <t>킴스아트필드미술관</t>
    <phoneticPr fontId="3" type="noConversion"/>
  </si>
  <si>
    <t>051-517-6800</t>
  </si>
  <si>
    <t>2006.04.01</t>
    <phoneticPr fontId="3" type="noConversion"/>
  </si>
  <si>
    <t>2009.01.23</t>
    <phoneticPr fontId="3" type="noConversion"/>
  </si>
  <si>
    <t>부산광역시 중구 중앙대로 130</t>
  </si>
  <si>
    <t>051-469-0095</t>
  </si>
  <si>
    <t>부산-사립13-1996-01호</t>
    <phoneticPr fontId="3" type="noConversion"/>
  </si>
  <si>
    <t>KT&amp;G 상상마당 부산미술관</t>
    <phoneticPr fontId="3" type="noConversion"/>
  </si>
  <si>
    <t>051-809-5555</t>
  </si>
  <si>
    <t>2020.09.04</t>
    <phoneticPr fontId="3" type="noConversion"/>
  </si>
  <si>
    <t>2021.01.27</t>
    <phoneticPr fontId="3" type="noConversion"/>
  </si>
  <si>
    <t>부산-사립13-2021-01호</t>
  </si>
  <si>
    <t>경성대학교미술관</t>
    <phoneticPr fontId="3" type="noConversion"/>
  </si>
  <si>
    <t>부산광역시 남구 수영로 309 26호관 B108호</t>
    <phoneticPr fontId="3" type="noConversion"/>
  </si>
  <si>
    <t>051-663-5361</t>
  </si>
  <si>
    <t>1997.09.01</t>
    <phoneticPr fontId="3" type="noConversion"/>
  </si>
  <si>
    <t>부산-대학13-2000-01호</t>
  </si>
  <si>
    <t>동아대학교 석당미술관</t>
    <phoneticPr fontId="3" type="noConversion"/>
  </si>
  <si>
    <t>051-200-8749</t>
  </si>
  <si>
    <t>2013.03.01</t>
    <phoneticPr fontId="3" type="noConversion"/>
  </si>
  <si>
    <t>2015.03.25</t>
    <phoneticPr fontId="3" type="noConversion"/>
  </si>
  <si>
    <t>부산-대학13-2015-01호</t>
  </si>
  <si>
    <t>대구문화예술회관 미술관</t>
    <phoneticPr fontId="3" type="noConversion"/>
  </si>
  <si>
    <t>대구광역시 공원순환로 201</t>
  </si>
  <si>
    <t>1991.10.08</t>
    <phoneticPr fontId="3" type="noConversion"/>
  </si>
  <si>
    <t>2014.03.17</t>
    <phoneticPr fontId="3" type="noConversion"/>
  </si>
  <si>
    <t>대구-공립13-2014-01호</t>
  </si>
  <si>
    <t>대구</t>
    <phoneticPr fontId="91" type="noConversion"/>
  </si>
  <si>
    <t>수성구</t>
    <phoneticPr fontId="91" type="noConversion"/>
  </si>
  <si>
    <t>대구미술관</t>
    <phoneticPr fontId="3" type="noConversion"/>
  </si>
  <si>
    <t>대구광역시 수성구 미술관로 40</t>
  </si>
  <si>
    <t>2011.05.26</t>
  </si>
  <si>
    <t>2011.04.11</t>
  </si>
  <si>
    <t>대구-공립13-2011-02호</t>
  </si>
  <si>
    <t>경북대학교미술관</t>
    <phoneticPr fontId="3" type="noConversion"/>
  </si>
  <si>
    <t>053-950-7968</t>
  </si>
  <si>
    <t>2006.03.02</t>
    <phoneticPr fontId="3" type="noConversion"/>
  </si>
  <si>
    <t>2009.12.31</t>
    <phoneticPr fontId="3" type="noConversion"/>
  </si>
  <si>
    <t>대구-대학13-2009-02호</t>
  </si>
  <si>
    <t>계명대학교 극재미술관</t>
    <phoneticPr fontId="3" type="noConversion"/>
  </si>
  <si>
    <t>대구광역시 남구 명덕로 104 동산관</t>
  </si>
  <si>
    <t>1999.10.28</t>
    <phoneticPr fontId="3" type="noConversion"/>
  </si>
  <si>
    <t>2012.12.04</t>
    <phoneticPr fontId="3" type="noConversion"/>
  </si>
  <si>
    <t>대구-대학13-2012-01호</t>
  </si>
  <si>
    <t>송암미술관</t>
    <phoneticPr fontId="3" type="noConversion"/>
  </si>
  <si>
    <t>인천광역시 미추홀구 비류대로 55번길 68</t>
  </si>
  <si>
    <t>인천-공립13-1992-01호</t>
  </si>
  <si>
    <t>인천아트플랫폼</t>
  </si>
  <si>
    <t>032-760-1000</t>
  </si>
  <si>
    <t>2009.09.25</t>
    <phoneticPr fontId="3" type="noConversion"/>
  </si>
  <si>
    <t>2012.07.26</t>
    <phoneticPr fontId="3" type="noConversion"/>
  </si>
  <si>
    <t>인천-공립13-2012-03호</t>
  </si>
  <si>
    <t>더리미미술관</t>
  </si>
  <si>
    <t>인천광역시 강화군 선원면 선원사지로 51번길 14</t>
    <phoneticPr fontId="3" type="noConversion"/>
  </si>
  <si>
    <t>032-933-9297</t>
  </si>
  <si>
    <t>1995.08.06</t>
  </si>
  <si>
    <t>1996.05.23</t>
  </si>
  <si>
    <t>인천-사립13-1996-01호</t>
    <phoneticPr fontId="3" type="noConversion"/>
  </si>
  <si>
    <t>1995.08.06</t>
    <phoneticPr fontId="3" type="noConversion"/>
  </si>
  <si>
    <t>1996.09.06</t>
    <phoneticPr fontId="3" type="noConversion"/>
  </si>
  <si>
    <t>인천-사립13-1996-02호</t>
  </si>
  <si>
    <t>해든뮤지움</t>
  </si>
  <si>
    <t>032-937-6911~2</t>
  </si>
  <si>
    <t>2013.05.11</t>
    <phoneticPr fontId="3" type="noConversion"/>
  </si>
  <si>
    <t>인천-사립13-2017-01호</t>
  </si>
  <si>
    <t>경원미술관</t>
    <phoneticPr fontId="3" type="noConversion"/>
  </si>
  <si>
    <t>인천광역시 연수구 비류대로 232번길 92</t>
    <phoneticPr fontId="3" type="noConversion"/>
  </si>
  <si>
    <t>인천-사립22-2023-02호</t>
    <phoneticPr fontId="3" type="noConversion"/>
  </si>
  <si>
    <t>경인교육대학교 미술관 지누지움</t>
    <phoneticPr fontId="3" type="noConversion"/>
  </si>
  <si>
    <t>인천광역시 계양구 계산로 62</t>
    <phoneticPr fontId="3" type="noConversion"/>
  </si>
  <si>
    <t>인천-대학13-2023-01호</t>
    <phoneticPr fontId="3" type="noConversion"/>
  </si>
  <si>
    <t>광주시립미술관</t>
    <phoneticPr fontId="3" type="noConversion"/>
  </si>
  <si>
    <t>광주광역시 북구 하서로 52</t>
  </si>
  <si>
    <t>062-613-7100</t>
  </si>
  <si>
    <t>1992.08.01</t>
    <phoneticPr fontId="3" type="noConversion"/>
  </si>
  <si>
    <t>1993.02.11</t>
    <phoneticPr fontId="3" type="noConversion"/>
  </si>
  <si>
    <t>시화문화마을금봉미술관</t>
  </si>
  <si>
    <t>광주광역시 북구 각화대로 91</t>
  </si>
  <si>
    <t>062-269-9883</t>
  </si>
  <si>
    <t>2015.06.04</t>
    <phoneticPr fontId="3" type="noConversion"/>
  </si>
  <si>
    <t>2015.09.21</t>
    <phoneticPr fontId="3" type="noConversion"/>
  </si>
  <si>
    <t>광주-공립13-2015-01호</t>
  </si>
  <si>
    <t>양림미술관</t>
    <phoneticPr fontId="3" type="noConversion"/>
  </si>
  <si>
    <t>광주광역시 남구 제중로 70</t>
  </si>
  <si>
    <t>062-607-2315</t>
  </si>
  <si>
    <t>2012.12.27</t>
  </si>
  <si>
    <t>이강하미술관</t>
    <phoneticPr fontId="3" type="noConversion"/>
  </si>
  <si>
    <t>광주광역시 남구 3.1 만세운동길 6</t>
  </si>
  <si>
    <t>062-674-8515</t>
  </si>
  <si>
    <t>2018.02.09</t>
    <phoneticPr fontId="3" type="noConversion"/>
  </si>
  <si>
    <t>2018.07.02</t>
    <phoneticPr fontId="3" type="noConversion"/>
  </si>
  <si>
    <t>광주-공립13-2018-02호</t>
    <phoneticPr fontId="3" type="noConversion"/>
  </si>
  <si>
    <t>국윤미술관</t>
    <phoneticPr fontId="3" type="noConversion"/>
  </si>
  <si>
    <t>광주광역시 동구 의재로 82</t>
  </si>
  <si>
    <t>062-232-7335</t>
  </si>
  <si>
    <t>2008.07.21</t>
    <phoneticPr fontId="3" type="noConversion"/>
  </si>
  <si>
    <t>2008.06.17</t>
  </si>
  <si>
    <t>광주-사립13-2008-01호</t>
  </si>
  <si>
    <t>드영미술관</t>
  </si>
  <si>
    <t>광주광역시 동구 성촌길 6</t>
  </si>
  <si>
    <t>062-223-6515</t>
  </si>
  <si>
    <t>광주-사립13-2018-01호</t>
    <phoneticPr fontId="3" type="noConversion"/>
  </si>
  <si>
    <t>무등현대미술관</t>
    <phoneticPr fontId="3" type="noConversion"/>
  </si>
  <si>
    <t>광주광역시 동구 증심사길 9</t>
  </si>
  <si>
    <t>2007.07.26</t>
  </si>
  <si>
    <t>소암미술관</t>
    <phoneticPr fontId="3" type="noConversion"/>
  </si>
  <si>
    <t>062-671-7711</t>
  </si>
  <si>
    <t>2017.07.12</t>
    <phoneticPr fontId="3" type="noConversion"/>
  </si>
  <si>
    <t>2017.08.22</t>
    <phoneticPr fontId="3" type="noConversion"/>
  </si>
  <si>
    <t>광주-사립13-2017-02호</t>
    <phoneticPr fontId="3" type="noConversion"/>
  </si>
  <si>
    <t>우제길미술관</t>
    <phoneticPr fontId="3" type="noConversion"/>
  </si>
  <si>
    <t>광주광역시 동구 의재로 140-6</t>
  </si>
  <si>
    <t>062-224-6601</t>
  </si>
  <si>
    <t>1999.09.01</t>
    <phoneticPr fontId="3" type="noConversion"/>
  </si>
  <si>
    <t>광주-사립13-2001-01호</t>
  </si>
  <si>
    <t>은암미술관</t>
    <phoneticPr fontId="3" type="noConversion"/>
  </si>
  <si>
    <t>광주광역시 동구 서석로 85번길 8-12</t>
  </si>
  <si>
    <t>062-226-6677</t>
  </si>
  <si>
    <t>2010.06.18</t>
    <phoneticPr fontId="3" type="noConversion"/>
  </si>
  <si>
    <t>2011.03.15</t>
    <phoneticPr fontId="3" type="noConversion"/>
  </si>
  <si>
    <t>광주-사립21-2011-01호</t>
  </si>
  <si>
    <t>의재미술관</t>
    <phoneticPr fontId="3" type="noConversion"/>
  </si>
  <si>
    <t>광주광역시 동구 증심사길 155</t>
  </si>
  <si>
    <t>062-222-3040</t>
  </si>
  <si>
    <t>광주-사립13-2004-01호</t>
  </si>
  <si>
    <t>주안미술관</t>
    <phoneticPr fontId="3" type="noConversion"/>
  </si>
  <si>
    <t>광주광역시 동구 제봉로 197</t>
    <phoneticPr fontId="3" type="noConversion"/>
  </si>
  <si>
    <t>062-222-2083</t>
  </si>
  <si>
    <t>2015.12.01</t>
    <phoneticPr fontId="3" type="noConversion"/>
  </si>
  <si>
    <t>광주-사립13-2015-02호</t>
  </si>
  <si>
    <t>2종</t>
    <phoneticPr fontId="46" type="noConversion"/>
  </si>
  <si>
    <t>광주대학교 호심미술관</t>
    <phoneticPr fontId="3" type="noConversion"/>
  </si>
  <si>
    <t>광주광역시 남구 효덕로 277</t>
    <phoneticPr fontId="3" type="noConversion"/>
  </si>
  <si>
    <t>062-670-2173</t>
  </si>
  <si>
    <t>2017.01.01</t>
    <phoneticPr fontId="3" type="noConversion"/>
  </si>
  <si>
    <t>2019.10.04</t>
    <phoneticPr fontId="3" type="noConversion"/>
  </si>
  <si>
    <t>광주-대학21-2019-01호</t>
    <phoneticPr fontId="3" type="noConversion"/>
  </si>
  <si>
    <t>조선대학교 미술관</t>
  </si>
  <si>
    <t>광주광역시 동구 필문대로 309 미술대학 3층</t>
  </si>
  <si>
    <t>062-230-7832</t>
  </si>
  <si>
    <t>1989.01.01</t>
    <phoneticPr fontId="3" type="noConversion"/>
  </si>
  <si>
    <t>2008.12.17</t>
  </si>
  <si>
    <t>광주-대학13-2008-02호</t>
    <phoneticPr fontId="3" type="noConversion"/>
  </si>
  <si>
    <t>대전시립미술관</t>
    <phoneticPr fontId="3" type="noConversion"/>
  </si>
  <si>
    <t>대전광역시 서구 둔산대로 155</t>
  </si>
  <si>
    <t>042-270-7370</t>
  </si>
  <si>
    <t>1998.04.15</t>
    <phoneticPr fontId="3" type="noConversion"/>
  </si>
  <si>
    <t>1998.06.29</t>
    <phoneticPr fontId="3" type="noConversion"/>
  </si>
  <si>
    <t>대전-공립13-1998-01호</t>
  </si>
  <si>
    <t>이응노미술관</t>
  </si>
  <si>
    <t>대전광역시 서구 둔산대로 157</t>
  </si>
  <si>
    <t>042-611-9800</t>
    <phoneticPr fontId="3" type="noConversion"/>
  </si>
  <si>
    <t>2007.05.03</t>
    <phoneticPr fontId="3" type="noConversion"/>
  </si>
  <si>
    <t>대전-공립13-2012-01호</t>
  </si>
  <si>
    <t>남철미술관(휴관)</t>
    <phoneticPr fontId="3" type="noConversion"/>
  </si>
  <si>
    <t>대전광역시 서구 갈마로 173-1</t>
  </si>
  <si>
    <t>042-525-2094</t>
  </si>
  <si>
    <t>2001.11.24</t>
    <phoneticPr fontId="3" type="noConversion"/>
  </si>
  <si>
    <t>대전-사립13-2001-02호</t>
  </si>
  <si>
    <t>성암미술관</t>
    <phoneticPr fontId="3" type="noConversion"/>
  </si>
  <si>
    <t>대전광역시 유성구 온천동로 19-1</t>
  </si>
  <si>
    <t>2011.12.27</t>
    <phoneticPr fontId="3" type="noConversion"/>
  </si>
  <si>
    <t>2011.12.22</t>
    <phoneticPr fontId="3" type="noConversion"/>
  </si>
  <si>
    <t>대전-사립13-2011-01호</t>
  </si>
  <si>
    <t>대전광역시 유성구 엑스포로 624</t>
  </si>
  <si>
    <t>042-934-8466</t>
  </si>
  <si>
    <t>2005.11.22</t>
    <phoneticPr fontId="3" type="noConversion"/>
  </si>
  <si>
    <t>2005.11.21</t>
    <phoneticPr fontId="3" type="noConversion"/>
  </si>
  <si>
    <t>대전-사립13-2005-03호</t>
  </si>
  <si>
    <t>울산시립미술관</t>
    <phoneticPr fontId="3" type="noConversion"/>
  </si>
  <si>
    <t>052-211-3800</t>
  </si>
  <si>
    <t>2022.01.06</t>
    <phoneticPr fontId="3" type="noConversion"/>
  </si>
  <si>
    <t>2021.12.23</t>
    <phoneticPr fontId="3" type="noConversion"/>
  </si>
  <si>
    <t>울산-공립13-2021-01호</t>
  </si>
  <si>
    <t>안산시</t>
  </si>
  <si>
    <t>경기도미술관</t>
  </si>
  <si>
    <t>경기도 안산시 단원구 동산로 268</t>
    <phoneticPr fontId="3" type="noConversion"/>
  </si>
  <si>
    <t>031-481-7200</t>
  </si>
  <si>
    <t>2006.10.25</t>
  </si>
  <si>
    <t>2007.01.17</t>
    <phoneticPr fontId="3" type="noConversion"/>
  </si>
  <si>
    <t>경기-공립13-2007-01호</t>
  </si>
  <si>
    <t>경기도자미술관</t>
    <phoneticPr fontId="3" type="noConversion"/>
  </si>
  <si>
    <t>031-645-0730</t>
  </si>
  <si>
    <t>경기-공립13-2007-02호</t>
  </si>
  <si>
    <t>경기생활도자미술관</t>
  </si>
  <si>
    <t>031-887-8250</t>
  </si>
  <si>
    <t>2001.07.01</t>
    <phoneticPr fontId="3" type="noConversion"/>
  </si>
  <si>
    <t>2007.12.20</t>
  </si>
  <si>
    <t>경기-공립13-2007-13호</t>
  </si>
  <si>
    <t>고양시립 아람미술관</t>
    <phoneticPr fontId="3" type="noConversion"/>
  </si>
  <si>
    <t>경기도 고양시 일산동구 중앙로 1286</t>
    <phoneticPr fontId="3" type="noConversion"/>
  </si>
  <si>
    <t>031-960-0180</t>
  </si>
  <si>
    <t>2011.09.01</t>
  </si>
  <si>
    <t>경기-공립13-2011-07호</t>
  </si>
  <si>
    <t>김홍도미술관</t>
  </si>
  <si>
    <t>경기도 안산시 상록구 충장로 422</t>
  </si>
  <si>
    <t>031-481-0505</t>
  </si>
  <si>
    <t>2013.04.05</t>
    <phoneticPr fontId="3" type="noConversion"/>
  </si>
  <si>
    <t>2016.02.17</t>
    <phoneticPr fontId="3" type="noConversion"/>
  </si>
  <si>
    <t>경기-공립13-2016-01호</t>
  </si>
  <si>
    <t>백남준아트센터</t>
  </si>
  <si>
    <t>경기도 용인시 기흥구 백남준로 10</t>
  </si>
  <si>
    <t>031-201-8500</t>
  </si>
  <si>
    <t>2008.10.08</t>
  </si>
  <si>
    <t>2008.09.08</t>
  </si>
  <si>
    <t>경기-공립13-2008-16호</t>
  </si>
  <si>
    <t>성남큐브미술관</t>
  </si>
  <si>
    <t>경기도 성남시 분당구 성남대로 808</t>
  </si>
  <si>
    <t>031-783-8000</t>
  </si>
  <si>
    <t>2010.08.06</t>
    <phoneticPr fontId="3" type="noConversion"/>
  </si>
  <si>
    <t>2012.09.05</t>
    <phoneticPr fontId="3" type="noConversion"/>
  </si>
  <si>
    <t>경기-공립21-2012-09호</t>
  </si>
  <si>
    <t>수원시립미술관</t>
    <phoneticPr fontId="3" type="noConversion"/>
  </si>
  <si>
    <t>031-228-3800</t>
  </si>
  <si>
    <t>2017.11.21</t>
    <phoneticPr fontId="3" type="noConversion"/>
  </si>
  <si>
    <t>경기-공립13-2017-05호</t>
  </si>
  <si>
    <t>양주시립장욱진미술관</t>
    <phoneticPr fontId="3" type="noConversion"/>
  </si>
  <si>
    <t>경기도 양주시 장흥면 권율로 193</t>
    <phoneticPr fontId="3" type="noConversion"/>
  </si>
  <si>
    <t>031-8082-4245</t>
  </si>
  <si>
    <t>2014.04.28</t>
    <phoneticPr fontId="3" type="noConversion"/>
  </si>
  <si>
    <t>2014.07.08</t>
    <phoneticPr fontId="3" type="noConversion"/>
  </si>
  <si>
    <t>경기-공립13-2014-03호</t>
  </si>
  <si>
    <t>양평군립미술관</t>
  </si>
  <si>
    <t>경기도 양평군 양평읍 문화복지길 2</t>
    <phoneticPr fontId="3" type="noConversion"/>
  </si>
  <si>
    <t>031-775-8515</t>
  </si>
  <si>
    <t>2011.12.16</t>
  </si>
  <si>
    <t>2012.12.17</t>
  </si>
  <si>
    <t>경기-공립21-2012-11호</t>
  </si>
  <si>
    <t>여주시 미술관 아트뮤지엄 려</t>
    <phoneticPr fontId="3" type="noConversion"/>
  </si>
  <si>
    <t>031-887-2630</t>
  </si>
  <si>
    <t>경기-공립21-2021-03호</t>
  </si>
  <si>
    <t>오산시</t>
    <phoneticPr fontId="3" type="noConversion"/>
  </si>
  <si>
    <t>오산시립미술관</t>
    <phoneticPr fontId="3" type="noConversion"/>
  </si>
  <si>
    <t>경기도 오산시 현충로 100</t>
  </si>
  <si>
    <t>031-379-9940</t>
  </si>
  <si>
    <t>2012.07.01</t>
    <phoneticPr fontId="3" type="noConversion"/>
  </si>
  <si>
    <t>경기-공립13-2017-06호</t>
  </si>
  <si>
    <t>이천시립월전미술관</t>
    <phoneticPr fontId="3" type="noConversion"/>
  </si>
  <si>
    <t>경기도 이천시 경충대로 2709번길 185</t>
    <phoneticPr fontId="3" type="noConversion"/>
  </si>
  <si>
    <t>031-637-0032</t>
  </si>
  <si>
    <t>2007.08.14</t>
    <phoneticPr fontId="3" type="noConversion"/>
  </si>
  <si>
    <t>2008.03.31</t>
    <phoneticPr fontId="3" type="noConversion"/>
  </si>
  <si>
    <t>경기-공립13-2008-05호</t>
  </si>
  <si>
    <t>양주시</t>
    <phoneticPr fontId="3" type="noConversion"/>
  </si>
  <si>
    <t>양주시립민복진미술관</t>
    <phoneticPr fontId="3" type="noConversion"/>
  </si>
  <si>
    <t>경기도 양주시 장흥면 권율로 192</t>
  </si>
  <si>
    <t>031-8082-4255</t>
  </si>
  <si>
    <t>2022.03.04</t>
    <phoneticPr fontId="3" type="noConversion"/>
  </si>
  <si>
    <t>2022.04.11</t>
    <phoneticPr fontId="3" type="noConversion"/>
  </si>
  <si>
    <t>경기-공립13-2022-01호</t>
  </si>
  <si>
    <t>C ART MUSEUM</t>
    <phoneticPr fontId="3" type="noConversion"/>
  </si>
  <si>
    <t>경기도 양평군 양동면 다락근이길 57-13</t>
    <phoneticPr fontId="3" type="noConversion"/>
  </si>
  <si>
    <t>2021.12.21</t>
  </si>
  <si>
    <t>경기-사립13-2021-04호</t>
  </si>
  <si>
    <t>CICA미술관</t>
    <phoneticPr fontId="3" type="noConversion"/>
  </si>
  <si>
    <t>경기도 김포시 양촌읍 삼도로 196-30</t>
    <phoneticPr fontId="3" type="noConversion"/>
  </si>
  <si>
    <t>031-988-6363</t>
  </si>
  <si>
    <t>2016.08.16</t>
  </si>
  <si>
    <t>2015.07.07</t>
  </si>
  <si>
    <t>경기-사립13-2015-05호</t>
  </si>
  <si>
    <t>가평군</t>
  </si>
  <si>
    <t>가일미술관</t>
    <phoneticPr fontId="3" type="noConversion"/>
  </si>
  <si>
    <t>경기도 가평군 청평면 북한강로 1549</t>
  </si>
  <si>
    <t>031-584-4722</t>
  </si>
  <si>
    <t>2003.05.02</t>
    <phoneticPr fontId="3" type="noConversion"/>
  </si>
  <si>
    <t>2005.02.17</t>
    <phoneticPr fontId="3" type="noConversion"/>
  </si>
  <si>
    <t>경기-사립13-2005-03호</t>
  </si>
  <si>
    <t>구하우스 미술관</t>
    <phoneticPr fontId="3" type="noConversion"/>
  </si>
  <si>
    <t>031-774-7460</t>
  </si>
  <si>
    <t>2016.09.27</t>
    <phoneticPr fontId="3" type="noConversion"/>
  </si>
  <si>
    <t>경기-사립13-2016-09호</t>
  </si>
  <si>
    <t>근현대사미술관담다</t>
    <phoneticPr fontId="3" type="noConversion"/>
  </si>
  <si>
    <t>031-283-7222</t>
  </si>
  <si>
    <t>2020.04.09</t>
  </si>
  <si>
    <t>경기_사립13_2020_03호</t>
  </si>
  <si>
    <t>남송미술관</t>
    <phoneticPr fontId="3" type="noConversion"/>
  </si>
  <si>
    <t>경기도 가평군 북면 백둔로 322</t>
    <phoneticPr fontId="3" type="noConversion"/>
  </si>
  <si>
    <t>031-581-0772</t>
  </si>
  <si>
    <t>2006.02.10</t>
    <phoneticPr fontId="3" type="noConversion"/>
  </si>
  <si>
    <t>2006.07.21</t>
    <phoneticPr fontId="3" type="noConversion"/>
  </si>
  <si>
    <t>경기-사립13-2006-04호</t>
    <phoneticPr fontId="3" type="noConversion"/>
  </si>
  <si>
    <t>닻미술관</t>
    <phoneticPr fontId="3" type="noConversion"/>
  </si>
  <si>
    <t>경기도 광주시 초월읍 진새골길 184</t>
  </si>
  <si>
    <t>031-798-2581</t>
  </si>
  <si>
    <t>2010.10.26</t>
    <phoneticPr fontId="3" type="noConversion"/>
  </si>
  <si>
    <t>2011.12.02</t>
    <phoneticPr fontId="3" type="noConversion"/>
  </si>
  <si>
    <t>경기-사립13-2011-10호</t>
  </si>
  <si>
    <t>마가미술관</t>
    <phoneticPr fontId="3" type="noConversion"/>
  </si>
  <si>
    <t>경기도 용인시 모현읍 문형동림로 101번길 37</t>
    <phoneticPr fontId="3" type="noConversion"/>
  </si>
  <si>
    <t>031-334-0365</t>
  </si>
  <si>
    <t>1998.10.10</t>
  </si>
  <si>
    <t>2002.03.12</t>
  </si>
  <si>
    <t>맥아트미술관</t>
    <phoneticPr fontId="3" type="noConversion"/>
  </si>
  <si>
    <t>경기도 안산시 단원구 부흥로 254</t>
  </si>
  <si>
    <t>032-885-6262</t>
  </si>
  <si>
    <t>모란미술관</t>
    <phoneticPr fontId="3" type="noConversion"/>
  </si>
  <si>
    <t xml:space="preserve">경기도 남양주시 화도읍 경춘로 2110번길 8 </t>
  </si>
  <si>
    <t>031-594-8001</t>
  </si>
  <si>
    <t>1990.04.28</t>
    <phoneticPr fontId="3" type="noConversion"/>
  </si>
  <si>
    <t>경기-사립13-1993-01호</t>
  </si>
  <si>
    <t>미메시스아트뮤지엄</t>
    <phoneticPr fontId="3" type="noConversion"/>
  </si>
  <si>
    <t>경기도 파주시 문발로 253</t>
  </si>
  <si>
    <t>031-761-4100</t>
  </si>
  <si>
    <t>2013.11.18</t>
  </si>
  <si>
    <t>경기-사립13-2013-17호</t>
  </si>
  <si>
    <t>의정부시</t>
  </si>
  <si>
    <t>백영수미술관</t>
    <phoneticPr fontId="3" type="noConversion"/>
  </si>
  <si>
    <t>경기도 의정부시 안말로 58번안길 55-1</t>
  </si>
  <si>
    <t>031-873-4613</t>
  </si>
  <si>
    <t>2018.04.20</t>
    <phoneticPr fontId="3" type="noConversion"/>
  </si>
  <si>
    <t>2018.07.04</t>
    <phoneticPr fontId="3" type="noConversion"/>
  </si>
  <si>
    <t>경기-사립13-2018-01호</t>
  </si>
  <si>
    <t>보름산미술관</t>
    <phoneticPr fontId="3" type="noConversion"/>
  </si>
  <si>
    <t>경기도 김포시 고촌읍 수기로 100-78</t>
  </si>
  <si>
    <t>031-986-2583</t>
  </si>
  <si>
    <t>2009.05.30</t>
    <phoneticPr fontId="3" type="noConversion"/>
  </si>
  <si>
    <t>2010.03.19</t>
    <phoneticPr fontId="3" type="noConversion"/>
  </si>
  <si>
    <t>경기-사립13-2010-03호</t>
  </si>
  <si>
    <t>블루메미술관</t>
    <phoneticPr fontId="3" type="noConversion"/>
  </si>
  <si>
    <t xml:space="preserve">경기도 파주시 탄현면 헤이리마을길 59-30 </t>
  </si>
  <si>
    <t>031-944-6324</t>
  </si>
  <si>
    <t>2013.04.05</t>
  </si>
  <si>
    <t>2013.08.12</t>
  </si>
  <si>
    <t>경기-사립13-2013-19호</t>
  </si>
  <si>
    <t>서호미술관</t>
    <phoneticPr fontId="3" type="noConversion"/>
  </si>
  <si>
    <t>경기도 남양주시 화도읍 북한강로 1344</t>
  </si>
  <si>
    <t>031-592-1865</t>
  </si>
  <si>
    <t>2007.12.07</t>
    <phoneticPr fontId="3" type="noConversion"/>
  </si>
  <si>
    <t>경기-사립13-2007-12호</t>
  </si>
  <si>
    <t>선바위미술관</t>
    <phoneticPr fontId="3" type="noConversion"/>
  </si>
  <si>
    <t>경기도 과천시 무네미길 34</t>
  </si>
  <si>
    <t>02-507-8588</t>
  </si>
  <si>
    <t>2004.12.20</t>
  </si>
  <si>
    <t>2004.08.15</t>
  </si>
  <si>
    <t>경기-사립13-2004-06호</t>
  </si>
  <si>
    <t>설미재미술관</t>
    <phoneticPr fontId="3" type="noConversion"/>
  </si>
  <si>
    <t>경기도 가평군 설악면 유명로 1454-38</t>
    <phoneticPr fontId="3" type="noConversion"/>
  </si>
  <si>
    <t>031-585-6276</t>
  </si>
  <si>
    <t>2013.07.08</t>
    <phoneticPr fontId="3" type="noConversion"/>
  </si>
  <si>
    <t>2013.07.01</t>
  </si>
  <si>
    <t>경기-사립13-2013-08호</t>
  </si>
  <si>
    <t>소다미술관</t>
    <phoneticPr fontId="3" type="noConversion"/>
  </si>
  <si>
    <t>070-8915-9127</t>
  </si>
  <si>
    <t>2014.10.01</t>
    <phoneticPr fontId="3" type="noConversion"/>
  </si>
  <si>
    <t>2019.10.31</t>
    <phoneticPr fontId="3" type="noConversion"/>
  </si>
  <si>
    <t>경기-사립13-2019-05호</t>
  </si>
  <si>
    <t>소전미술관</t>
    <phoneticPr fontId="3" type="noConversion"/>
  </si>
  <si>
    <t>031-313-1211</t>
  </si>
  <si>
    <t>1996.05.09</t>
    <phoneticPr fontId="3" type="noConversion"/>
  </si>
  <si>
    <t>아트린뮤지움</t>
    <phoneticPr fontId="3" type="noConversion"/>
  </si>
  <si>
    <t>경기도 파주시 광탄면 기산로 186번길 59</t>
  </si>
  <si>
    <t>031-946-6428</t>
  </si>
  <si>
    <t>경기-사립13-2019-06호</t>
  </si>
  <si>
    <t>아트센터 화이트블럭</t>
    <phoneticPr fontId="3" type="noConversion"/>
  </si>
  <si>
    <t>경기도 파주시 탄현면 헤이리마을길72</t>
  </si>
  <si>
    <t>경기-사립13-2014-01호</t>
  </si>
  <si>
    <t>안상철미술관</t>
    <phoneticPr fontId="3" type="noConversion"/>
  </si>
  <si>
    <t>경기도 양주시 백석읍 권율로 905</t>
  </si>
  <si>
    <t>031-874-0734</t>
  </si>
  <si>
    <t>2013.09.13</t>
    <phoneticPr fontId="3" type="noConversion"/>
  </si>
  <si>
    <t>경기-사립13-2013-14호</t>
  </si>
  <si>
    <t>031-323-1968</t>
  </si>
  <si>
    <t>2015.05.16</t>
  </si>
  <si>
    <t>2015.01.07</t>
  </si>
  <si>
    <t>엄미술관</t>
    <phoneticPr fontId="3" type="noConversion"/>
  </si>
  <si>
    <t>경기도 화성시 봉담읍 오궁길 37</t>
  </si>
  <si>
    <t>031-222-9188</t>
  </si>
  <si>
    <t>2015.09.17</t>
    <phoneticPr fontId="3" type="noConversion"/>
  </si>
  <si>
    <t>경기-사립13-2015-06호</t>
  </si>
  <si>
    <t>평택시</t>
    <phoneticPr fontId="3" type="noConversion"/>
  </si>
  <si>
    <t>경기도 평택시 포승읍 진목길 6</t>
  </si>
  <si>
    <t>031-647-3359</t>
  </si>
  <si>
    <t>2022.03.31</t>
    <phoneticPr fontId="3" type="noConversion"/>
  </si>
  <si>
    <t>2022.11.01</t>
    <phoneticPr fontId="3" type="noConversion"/>
  </si>
  <si>
    <t>여주미술관</t>
    <phoneticPr fontId="3" type="noConversion"/>
  </si>
  <si>
    <t>영은미술관</t>
    <phoneticPr fontId="3" type="noConversion"/>
  </si>
  <si>
    <t>경기도 광주시 청석로 300</t>
    <phoneticPr fontId="3" type="noConversion"/>
  </si>
  <si>
    <t>031-761-0137</t>
  </si>
  <si>
    <t>2000.11.04</t>
    <phoneticPr fontId="3" type="noConversion"/>
  </si>
  <si>
    <t>경기-사립13-2001-03호</t>
  </si>
  <si>
    <t>유리섬미술관</t>
    <phoneticPr fontId="3" type="noConversion"/>
  </si>
  <si>
    <t>경기-사립21-2012-13호</t>
  </si>
  <si>
    <t>이함미술관</t>
    <phoneticPr fontId="3" type="noConversion"/>
  </si>
  <si>
    <t>경기도 양평군 강하면 강남로 370-10</t>
    <phoneticPr fontId="3" type="noConversion"/>
  </si>
  <si>
    <t>031-773-7888</t>
  </si>
  <si>
    <t>2022.07.19</t>
  </si>
  <si>
    <t>경기-사립13-2022-02호</t>
    <phoneticPr fontId="3" type="noConversion"/>
  </si>
  <si>
    <t>일지미술관</t>
    <phoneticPr fontId="3" type="noConversion"/>
  </si>
  <si>
    <t>경기도 가평군 조종면 운악청계로 140</t>
    <phoneticPr fontId="3" type="noConversion"/>
  </si>
  <si>
    <t>031-585-0180</t>
  </si>
  <si>
    <t>2007.07.19</t>
    <phoneticPr fontId="3" type="noConversion"/>
  </si>
  <si>
    <t>2013.07.30</t>
    <phoneticPr fontId="3" type="noConversion"/>
  </si>
  <si>
    <t>경기-사립21-2013-10호</t>
  </si>
  <si>
    <t>종이미술관</t>
    <phoneticPr fontId="3" type="noConversion"/>
  </si>
  <si>
    <t>032-887-0606</t>
  </si>
  <si>
    <t>2014.12.03</t>
  </si>
  <si>
    <t>2015.05.26</t>
  </si>
  <si>
    <t>경기-사립13-2015-04호</t>
  </si>
  <si>
    <t>죽포미술관</t>
    <phoneticPr fontId="3" type="noConversion"/>
  </si>
  <si>
    <t>경기도 여주시 산북면 고촌길 26-10</t>
    <phoneticPr fontId="3" type="noConversion"/>
  </si>
  <si>
    <t>2001.05.14</t>
    <phoneticPr fontId="3" type="noConversion"/>
  </si>
  <si>
    <t>2002.05.08</t>
    <phoneticPr fontId="3" type="noConversion"/>
  </si>
  <si>
    <t>경기-사립21-2002-06호</t>
    <phoneticPr fontId="3" type="noConversion"/>
  </si>
  <si>
    <t>콩세유미술관</t>
    <phoneticPr fontId="3" type="noConversion"/>
  </si>
  <si>
    <t>경기도 파주시 광탄면 세류길 7, 2층</t>
  </si>
  <si>
    <t>031-949-0654</t>
  </si>
  <si>
    <t>2021.08.24</t>
    <phoneticPr fontId="3" type="noConversion"/>
  </si>
  <si>
    <t>경기-사립13-2021-02호</t>
  </si>
  <si>
    <t>포마자동차디자인미술관</t>
    <phoneticPr fontId="3" type="noConversion"/>
  </si>
  <si>
    <t>경기도 고양시 덕양구 향뫼로 91</t>
  </si>
  <si>
    <t>02-3158-4661</t>
  </si>
  <si>
    <t>2016.03.15</t>
    <phoneticPr fontId="3" type="noConversion"/>
  </si>
  <si>
    <t>2016.06.27</t>
    <phoneticPr fontId="3" type="noConversion"/>
  </si>
  <si>
    <t>경기-사립13-2016-04호</t>
  </si>
  <si>
    <t>한강뮤지엄</t>
    <phoneticPr fontId="3" type="noConversion"/>
  </si>
  <si>
    <t>031-577-2977</t>
  </si>
  <si>
    <t>경기-사립13-2019-03호</t>
  </si>
  <si>
    <t>한국미술관</t>
    <phoneticPr fontId="3" type="noConversion"/>
  </si>
  <si>
    <t>031-283-6418</t>
  </si>
  <si>
    <t>1983.03.01</t>
    <phoneticPr fontId="3" type="noConversion"/>
  </si>
  <si>
    <t>경기-사립13-1993-02호</t>
  </si>
  <si>
    <t>한향림도자미술관</t>
    <phoneticPr fontId="3" type="noConversion"/>
  </si>
  <si>
    <t>경기도 파주시 탄현면 헤이리마을길 82-37</t>
  </si>
  <si>
    <t>070-8872-0432</t>
  </si>
  <si>
    <t>2018.12.17</t>
  </si>
  <si>
    <t>경기-사립13-2018-02호</t>
  </si>
  <si>
    <t>해움미술관</t>
    <phoneticPr fontId="3" type="noConversion"/>
  </si>
  <si>
    <t>031-252-9194</t>
  </si>
  <si>
    <t>2013.09.11</t>
  </si>
  <si>
    <t>경기-사립13-2013-13호</t>
  </si>
  <si>
    <t>현대어린이책미술관 MOKA</t>
    <phoneticPr fontId="3" type="noConversion"/>
  </si>
  <si>
    <t>경기도 성남시 분당구 판교역로 146번길 20</t>
  </si>
  <si>
    <t>031-5170-3700</t>
  </si>
  <si>
    <t>2015.08.21</t>
    <phoneticPr fontId="3" type="noConversion"/>
  </si>
  <si>
    <t>2015.12.14</t>
    <phoneticPr fontId="3" type="noConversion"/>
  </si>
  <si>
    <t>경기-사립13-2015-08호</t>
  </si>
  <si>
    <t>현대어린이책미술관 MOKA GARDEN</t>
    <phoneticPr fontId="3" type="noConversion"/>
  </si>
  <si>
    <t>경기도 남양주시 다산순환로 50</t>
  </si>
  <si>
    <t>031-8078-2900</t>
  </si>
  <si>
    <t>2020.11.06</t>
    <phoneticPr fontId="3" type="noConversion"/>
  </si>
  <si>
    <t>경기-사립21-2020-09호</t>
  </si>
  <si>
    <t>K&amp;L 뮤지엄</t>
    <phoneticPr fontId="3" type="noConversion"/>
  </si>
  <si>
    <t>DIMA 아트센터</t>
  </si>
  <si>
    <t>경기도 안성시 삼죽면 동아예대길 47 엔터테인먼트관 1층</t>
  </si>
  <si>
    <t>031-670-6938</t>
  </si>
  <si>
    <t>2013.02.28</t>
  </si>
  <si>
    <t>2013.11.28</t>
  </si>
  <si>
    <t>경기-대학21-2013-18호</t>
  </si>
  <si>
    <t>KUMA 계원예술대학교 미술관</t>
    <phoneticPr fontId="3" type="noConversion"/>
  </si>
  <si>
    <t>경기도 의왕시 계원대학로 66</t>
  </si>
  <si>
    <t>031-420-1735</t>
  </si>
  <si>
    <t>2004.11.24</t>
    <phoneticPr fontId="3" type="noConversion"/>
  </si>
  <si>
    <t>경기-사립21-2013-03호</t>
  </si>
  <si>
    <t>갤러리 우촌(미술관)</t>
    <phoneticPr fontId="3" type="noConversion"/>
  </si>
  <si>
    <t>031-724-1661</t>
  </si>
  <si>
    <t>경기-대학21-2016-02호</t>
  </si>
  <si>
    <t>강릉시립미술관</t>
    <phoneticPr fontId="3" type="noConversion"/>
  </si>
  <si>
    <t>033-640-4271</t>
  </si>
  <si>
    <t>2013.07.01</t>
    <phoneticPr fontId="3" type="noConversion"/>
  </si>
  <si>
    <t>2013.04.16</t>
    <phoneticPr fontId="3" type="noConversion"/>
  </si>
  <si>
    <t>강원-공립13-2013-02호</t>
  </si>
  <si>
    <t>인제군</t>
    <phoneticPr fontId="3" type="noConversion"/>
  </si>
  <si>
    <t>공립인제내설악미술관</t>
    <phoneticPr fontId="3" type="noConversion"/>
  </si>
  <si>
    <t>033-463-4081</t>
  </si>
  <si>
    <t>2012.10.06</t>
    <phoneticPr fontId="3" type="noConversion"/>
  </si>
  <si>
    <t>2013.09.23</t>
    <phoneticPr fontId="3" type="noConversion"/>
  </si>
  <si>
    <t>강원-공립13-2013-54호</t>
  </si>
  <si>
    <t>양구군립 박수근미술관</t>
  </si>
  <si>
    <t>033-480-7226</t>
  </si>
  <si>
    <t>2002.10.25</t>
  </si>
  <si>
    <t>강원-공립13-2003-263호</t>
  </si>
  <si>
    <t>진부령미술관</t>
    <phoneticPr fontId="3" type="noConversion"/>
  </si>
  <si>
    <t>033-681-7667</t>
  </si>
  <si>
    <t>2004.12.20</t>
    <phoneticPr fontId="3" type="noConversion"/>
  </si>
  <si>
    <t>춘천시</t>
    <phoneticPr fontId="3" type="noConversion"/>
  </si>
  <si>
    <t>춘천미술관</t>
    <phoneticPr fontId="3" type="noConversion"/>
  </si>
  <si>
    <t>033-241-1856</t>
  </si>
  <si>
    <t>2000.12.21</t>
    <phoneticPr fontId="3" type="noConversion"/>
  </si>
  <si>
    <t>KT&amp;G 상상마당 춘천 아트갤러리</t>
    <phoneticPr fontId="91" type="noConversion"/>
  </si>
  <si>
    <t>070-7586-0539</t>
  </si>
  <si>
    <t>2014.08.25</t>
    <phoneticPr fontId="3" type="noConversion"/>
  </si>
  <si>
    <t>국제현대미술관</t>
    <phoneticPr fontId="3" type="noConversion"/>
  </si>
  <si>
    <t>033-375-2752</t>
  </si>
  <si>
    <t>2000.11.02</t>
  </si>
  <si>
    <t>강원-사립13-2012-41호</t>
  </si>
  <si>
    <t>내설악백공미술관</t>
    <phoneticPr fontId="3" type="noConversion"/>
  </si>
  <si>
    <t>033-461-2780</t>
  </si>
  <si>
    <t>2011.08.07</t>
    <phoneticPr fontId="3" type="noConversion"/>
  </si>
  <si>
    <t>강원-사립13-2011-03호</t>
    <phoneticPr fontId="3" type="noConversion"/>
  </si>
  <si>
    <t>뮤지엄 산(청조갤러리)</t>
    <phoneticPr fontId="3" type="noConversion"/>
  </si>
  <si>
    <t>033-730-9000~1</t>
    <phoneticPr fontId="3" type="noConversion"/>
  </si>
  <si>
    <t>강원-사립13-2012-33호</t>
  </si>
  <si>
    <t>바우지움조각미술관</t>
    <phoneticPr fontId="2" type="noConversion"/>
  </si>
  <si>
    <t>033-632-6632</t>
  </si>
  <si>
    <t>2015.06.20</t>
  </si>
  <si>
    <t>2018.11.19</t>
  </si>
  <si>
    <t>강원-사립13-2018-07호</t>
  </si>
  <si>
    <t>속초시</t>
    <phoneticPr fontId="3" type="noConversion"/>
  </si>
  <si>
    <t>석봉도자기미술관</t>
    <phoneticPr fontId="3" type="noConversion"/>
  </si>
  <si>
    <t>033-638-7711</t>
  </si>
  <si>
    <t>강원-사립13-1997-02호</t>
  </si>
  <si>
    <t>033-746-5256</t>
  </si>
  <si>
    <t>2008.10.25</t>
    <phoneticPr fontId="3" type="noConversion"/>
  </si>
  <si>
    <t>강원-사립13-2015-04호</t>
  </si>
  <si>
    <t>월산미술관</t>
    <phoneticPr fontId="3" type="noConversion"/>
  </si>
  <si>
    <t>2016.06.04</t>
  </si>
  <si>
    <t>이상원미술관</t>
    <phoneticPr fontId="3" type="noConversion"/>
  </si>
  <si>
    <t>2014.10.18</t>
    <phoneticPr fontId="3" type="noConversion"/>
  </si>
  <si>
    <t>일현미술관(휴관)</t>
    <phoneticPr fontId="3" type="noConversion"/>
  </si>
  <si>
    <t>033-670-8450</t>
  </si>
  <si>
    <t>2007.01.24</t>
    <phoneticPr fontId="3" type="noConversion"/>
  </si>
  <si>
    <t>강원-사립13-2007-05호</t>
  </si>
  <si>
    <t>장길환미술관</t>
    <phoneticPr fontId="3" type="noConversion"/>
  </si>
  <si>
    <t>2020.12.28</t>
    <phoneticPr fontId="3" type="noConversion"/>
  </si>
  <si>
    <t>강원-사립13-2020-01호</t>
  </si>
  <si>
    <t>정선507미술관</t>
    <phoneticPr fontId="3" type="noConversion"/>
  </si>
  <si>
    <t>02-507-5755</t>
  </si>
  <si>
    <t>2019.03.31</t>
  </si>
  <si>
    <t>2019.06.20</t>
  </si>
  <si>
    <t>강원-사립21-2019-01호</t>
  </si>
  <si>
    <t>피움미술관</t>
    <phoneticPr fontId="3" type="noConversion"/>
  </si>
  <si>
    <t>033-631-0030</t>
  </si>
  <si>
    <t>2020.11.20</t>
    <phoneticPr fontId="3" type="noConversion"/>
  </si>
  <si>
    <t>하슬라미술관</t>
  </si>
  <si>
    <t>2003.10.20</t>
  </si>
  <si>
    <t>2007.07.09</t>
  </si>
  <si>
    <t>강원-사립12-2007-04호</t>
  </si>
  <si>
    <t>관아갤러리</t>
    <phoneticPr fontId="3" type="noConversion"/>
  </si>
  <si>
    <t>2005.07.12</t>
    <phoneticPr fontId="3" type="noConversion"/>
  </si>
  <si>
    <t>진천군립 생거판화미술관</t>
    <phoneticPr fontId="3" type="noConversion"/>
  </si>
  <si>
    <t>충청북도 진천군 진천읍 백곡로 1504-10</t>
    <phoneticPr fontId="3" type="noConversion"/>
  </si>
  <si>
    <t>043-539-3607</t>
  </si>
  <si>
    <t>2010.09.16</t>
    <phoneticPr fontId="3" type="noConversion"/>
  </si>
  <si>
    <t>2014.01.07</t>
    <phoneticPr fontId="3" type="noConversion"/>
  </si>
  <si>
    <t>충북-공립13-2014-01호</t>
  </si>
  <si>
    <t>청주시립미술관</t>
  </si>
  <si>
    <t>충청북도 청주시 서원구 충렬로 18번길 50</t>
    <phoneticPr fontId="3" type="noConversion"/>
  </si>
  <si>
    <t>2016.07.01</t>
    <phoneticPr fontId="3" type="noConversion"/>
  </si>
  <si>
    <t>2018.01.09</t>
    <phoneticPr fontId="3" type="noConversion"/>
  </si>
  <si>
    <t>충북-공립13-2018-01호</t>
  </si>
  <si>
    <t>청주시립미술관 분관(대청호미술관)</t>
  </si>
  <si>
    <t>충청북도 청주시 상당구 문의면 대청호반로721(문의문화재단지내)</t>
    <phoneticPr fontId="3" type="noConversion"/>
  </si>
  <si>
    <t>2004.10.02</t>
    <phoneticPr fontId="3" type="noConversion"/>
  </si>
  <si>
    <t>2007.03.02</t>
    <phoneticPr fontId="3" type="noConversion"/>
  </si>
  <si>
    <t>충북-공립13-2007-01호</t>
  </si>
  <si>
    <t>청주시한국공예관</t>
  </si>
  <si>
    <t>충청북도 청주시 청원구 상당로 314, 문화제조창 본관</t>
  </si>
  <si>
    <t>2001.09.25</t>
    <phoneticPr fontId="3" type="noConversion"/>
  </si>
  <si>
    <t>2005.09.15</t>
    <phoneticPr fontId="3" type="noConversion"/>
  </si>
  <si>
    <t>충북-공립13-2005-01호</t>
  </si>
  <si>
    <t>충주시</t>
  </si>
  <si>
    <t>충청북도 충주시 대소원면 장성길 38-1</t>
    <phoneticPr fontId="3" type="noConversion"/>
  </si>
  <si>
    <t>043-848-7200</t>
  </si>
  <si>
    <t>2007.12.01</t>
    <phoneticPr fontId="3" type="noConversion"/>
  </si>
  <si>
    <t>쉐마미술관</t>
  </si>
  <si>
    <t>충청북도 청주시 청원구 내수로 241</t>
    <phoneticPr fontId="3" type="noConversion"/>
  </si>
  <si>
    <t>043-221-3269</t>
  </si>
  <si>
    <t>2009.06.26</t>
    <phoneticPr fontId="3" type="noConversion"/>
  </si>
  <si>
    <t>2011.01.03</t>
    <phoneticPr fontId="3" type="noConversion"/>
  </si>
  <si>
    <t>충북-사립13-2011-01호</t>
  </si>
  <si>
    <t>스페이스몸미술관</t>
  </si>
  <si>
    <t>043-236-6622</t>
  </si>
  <si>
    <t>2000.07.01</t>
    <phoneticPr fontId="3" type="noConversion"/>
  </si>
  <si>
    <t>충북-사립21-2005-05호</t>
  </si>
  <si>
    <t>043-264-5545</t>
  </si>
  <si>
    <t>2000.07.01</t>
  </si>
  <si>
    <t>충북-사립13-2003-01호</t>
    <phoneticPr fontId="3" type="noConversion"/>
  </si>
  <si>
    <t>우민아트센터</t>
  </si>
  <si>
    <t>충청북도 청주시 상당구 사북로 164 지하1층</t>
  </si>
  <si>
    <t>043-222-0357</t>
  </si>
  <si>
    <t>2011.09.02</t>
    <phoneticPr fontId="3" type="noConversion"/>
  </si>
  <si>
    <t>2012.03.23</t>
    <phoneticPr fontId="3" type="noConversion"/>
  </si>
  <si>
    <t>충북-사립13-2012-02호</t>
  </si>
  <si>
    <t>운보미술관</t>
    <phoneticPr fontId="3" type="noConversion"/>
  </si>
  <si>
    <t>충청북도 청주시 청원구 내수읍 형동2길 92-41</t>
    <phoneticPr fontId="3" type="noConversion"/>
  </si>
  <si>
    <t>043-213-0570</t>
    <phoneticPr fontId="3" type="noConversion"/>
  </si>
  <si>
    <t>2001.05.26</t>
    <phoneticPr fontId="3" type="noConversion"/>
  </si>
  <si>
    <t>충북-사립13-2001-02호</t>
  </si>
  <si>
    <t>홍성군</t>
    <phoneticPr fontId="3" type="noConversion"/>
  </si>
  <si>
    <t xml:space="preserve"> 고암이응노생가기념관</t>
    <phoneticPr fontId="46" type="noConversion"/>
  </si>
  <si>
    <t>충청남도 홍성군 홍북읍 이응노로 61-7</t>
  </si>
  <si>
    <t>041-630-9232</t>
  </si>
  <si>
    <t>2011.11.08</t>
    <phoneticPr fontId="3" type="noConversion"/>
  </si>
  <si>
    <t>2011.11.08</t>
  </si>
  <si>
    <t xml:space="preserve"> 천안시립미술관</t>
  </si>
  <si>
    <t>충청남도 천안시 동남구 성남면 종합휴양지로 185</t>
  </si>
  <si>
    <t>1566-0155</t>
  </si>
  <si>
    <t>2012.09.03</t>
  </si>
  <si>
    <t>2016.01.13</t>
  </si>
  <si>
    <t>충남-공립13-2016-02호</t>
  </si>
  <si>
    <t>당림미술관</t>
    <phoneticPr fontId="46" type="noConversion"/>
  </si>
  <si>
    <t>충청남도 아산시 송악면 외암로 1182번길 34-19</t>
    <phoneticPr fontId="3" type="noConversion"/>
  </si>
  <si>
    <t>041-543-6969</t>
  </si>
  <si>
    <t>1997.06.14</t>
    <phoneticPr fontId="3" type="noConversion"/>
  </si>
  <si>
    <t>1998.04.06</t>
    <phoneticPr fontId="3" type="noConversion"/>
  </si>
  <si>
    <t>충남-사립13-1998-01호</t>
  </si>
  <si>
    <t>리각미술관</t>
    <phoneticPr fontId="3" type="noConversion"/>
  </si>
  <si>
    <t>충청남도 천안시 동남구 태조산길 245</t>
  </si>
  <si>
    <t>070-4111-3463</t>
  </si>
  <si>
    <t>1993.03.02</t>
  </si>
  <si>
    <t>2007.01.17</t>
  </si>
  <si>
    <t>충남-사립13-2007-01호</t>
  </si>
  <si>
    <t>모산조형미술관</t>
    <phoneticPr fontId="3" type="noConversion"/>
  </si>
  <si>
    <t>충청남도 보령시 성주면 성주산로 673-24</t>
    <phoneticPr fontId="3" type="noConversion"/>
  </si>
  <si>
    <t>041-933-8100</t>
  </si>
  <si>
    <t>2001.10.28</t>
  </si>
  <si>
    <t>2004.10.28</t>
  </si>
  <si>
    <t>충남-사립13-2004-02호</t>
    <phoneticPr fontId="3" type="noConversion"/>
  </si>
  <si>
    <t>서해미술관</t>
    <phoneticPr fontId="3" type="noConversion"/>
  </si>
  <si>
    <t>충청남도 서산시 부석면 무학로 152-13</t>
    <phoneticPr fontId="3" type="noConversion"/>
  </si>
  <si>
    <t>2003.07.07</t>
  </si>
  <si>
    <t>2021.11.03</t>
  </si>
  <si>
    <t>충남-사립12-2021-04호</t>
    <phoneticPr fontId="3" type="noConversion"/>
  </si>
  <si>
    <t>수덕사 선미술관</t>
    <phoneticPr fontId="3" type="noConversion"/>
  </si>
  <si>
    <t>충청남도 예산군 덕산면 수덕사안길 79</t>
  </si>
  <si>
    <t>2010.03.21</t>
  </si>
  <si>
    <t>충남-사립13-2011-02호</t>
  </si>
  <si>
    <t>순성미술관</t>
    <phoneticPr fontId="3" type="noConversion"/>
  </si>
  <si>
    <t>충청남도 당진시 순성면 순성로 493-12</t>
  </si>
  <si>
    <t>2021.03.09</t>
  </si>
  <si>
    <t>충남-사립21-2021-01호</t>
  </si>
  <si>
    <t>아미미술관</t>
    <phoneticPr fontId="3" type="noConversion"/>
  </si>
  <si>
    <t>충청남도 당진시 순성면 남부로 753-4</t>
  </si>
  <si>
    <t>041-353-1555</t>
  </si>
  <si>
    <t>2010.10.11</t>
  </si>
  <si>
    <t>충남-사립13-2010-03호</t>
  </si>
  <si>
    <t>임립미술관</t>
    <phoneticPr fontId="3" type="noConversion"/>
  </si>
  <si>
    <t>충청남도 공주시 계룡면 봉곡길 77-13</t>
  </si>
  <si>
    <t>041-856-7749</t>
  </si>
  <si>
    <t>충남-사립13-1997-02호</t>
  </si>
  <si>
    <t>남원시립김병종미술관</t>
    <phoneticPr fontId="3" type="noConversion"/>
  </si>
  <si>
    <t>전라북도 남원시 함파우길 65-14</t>
  </si>
  <si>
    <t>063-620-5660</t>
  </si>
  <si>
    <t>2018.03.01</t>
    <phoneticPr fontId="3" type="noConversion"/>
  </si>
  <si>
    <t>전북-공립13-2018-01호</t>
  </si>
  <si>
    <t>벽천미술관</t>
    <phoneticPr fontId="3" type="noConversion"/>
  </si>
  <si>
    <t>1999.11.13</t>
    <phoneticPr fontId="3" type="noConversion"/>
  </si>
  <si>
    <t>전북-공립13-2019-02호</t>
    <phoneticPr fontId="3" type="noConversion"/>
  </si>
  <si>
    <t>순창공립옥천골미술관</t>
    <phoneticPr fontId="3" type="noConversion"/>
  </si>
  <si>
    <t xml:space="preserve">전라북도 순창군 순창읍 남계로 81    </t>
    <phoneticPr fontId="3" type="noConversion"/>
  </si>
  <si>
    <t>063-650-1638</t>
  </si>
  <si>
    <t>2016.04.22</t>
    <phoneticPr fontId="3" type="noConversion"/>
  </si>
  <si>
    <t>익산예술의전당미술관</t>
    <phoneticPr fontId="3" type="noConversion"/>
  </si>
  <si>
    <t>전라북도 익산시 동서로 490</t>
    <phoneticPr fontId="3" type="noConversion"/>
  </si>
  <si>
    <t>063-859-3254</t>
  </si>
  <si>
    <t>2016.03.31</t>
    <phoneticPr fontId="3" type="noConversion"/>
  </si>
  <si>
    <t>전북-공립13-2016-01호</t>
    <phoneticPr fontId="3" type="noConversion"/>
  </si>
  <si>
    <t>063-290-6888</t>
    <phoneticPr fontId="3" type="noConversion"/>
  </si>
  <si>
    <t>2006.01.05</t>
  </si>
  <si>
    <t>정읍시립미술관</t>
    <phoneticPr fontId="3" type="noConversion"/>
  </si>
  <si>
    <t>전라북도 정읍시 시기4길 7</t>
    <phoneticPr fontId="3" type="noConversion"/>
  </si>
  <si>
    <t>063-539-5178</t>
  </si>
  <si>
    <t>2015.10.24</t>
    <phoneticPr fontId="3" type="noConversion"/>
  </si>
  <si>
    <t>2017.03.23</t>
    <phoneticPr fontId="3" type="noConversion"/>
  </si>
  <si>
    <t>전북-공립13-2017-03호</t>
  </si>
  <si>
    <t>최북미술관</t>
    <phoneticPr fontId="3" type="noConversion"/>
  </si>
  <si>
    <t>전라북도 무주군 무주읍 최북로 15</t>
  </si>
  <si>
    <t>063-320-5636</t>
  </si>
  <si>
    <t>2012.06.08</t>
    <phoneticPr fontId="3" type="noConversion"/>
  </si>
  <si>
    <t>2014.06.11</t>
    <phoneticPr fontId="3" type="noConversion"/>
  </si>
  <si>
    <t>전북-공립13-2014-01호</t>
    <phoneticPr fontId="3" type="noConversion"/>
  </si>
  <si>
    <t>W미술관</t>
  </si>
  <si>
    <t>전라북도 익산시 동서로 504</t>
  </si>
  <si>
    <t>063-835-3033</t>
  </si>
  <si>
    <t>2009.01.01</t>
    <phoneticPr fontId="3" type="noConversion"/>
  </si>
  <si>
    <t>전북-사립13-2013-05호</t>
    <phoneticPr fontId="3" type="noConversion"/>
  </si>
  <si>
    <t>교동미술관</t>
    <phoneticPr fontId="3" type="noConversion"/>
  </si>
  <si>
    <t>063-287-1245</t>
  </si>
  <si>
    <t>2007.04.26</t>
    <phoneticPr fontId="3" type="noConversion"/>
  </si>
  <si>
    <t>전북-사립13-2013-03호</t>
  </si>
  <si>
    <t>부안군</t>
  </si>
  <si>
    <t>금구원야외조각미술관</t>
  </si>
  <si>
    <t>063-584-6770</t>
  </si>
  <si>
    <t>전북-사립13-2003-02호</t>
  </si>
  <si>
    <t>누벨백미술관</t>
    <phoneticPr fontId="3" type="noConversion"/>
  </si>
  <si>
    <t>063-222-7235</t>
  </si>
  <si>
    <t>2016.09.13</t>
  </si>
  <si>
    <t>전북-사립13-2016-04호</t>
  </si>
  <si>
    <t>미술관 솔</t>
    <phoneticPr fontId="3" type="noConversion"/>
  </si>
  <si>
    <t>전라북도 전주시 완산구 팔달로 212-6</t>
    <phoneticPr fontId="3" type="noConversion"/>
  </si>
  <si>
    <t>063-286-0567</t>
  </si>
  <si>
    <t>2021.05.10</t>
    <phoneticPr fontId="3" type="noConversion"/>
  </si>
  <si>
    <t>2021.05.18</t>
    <phoneticPr fontId="3" type="noConversion"/>
  </si>
  <si>
    <t>전주-사립13-2021-03호</t>
  </si>
  <si>
    <t>전라북도 완주군 소양면 원암로 82</t>
    <phoneticPr fontId="3" type="noConversion"/>
  </si>
  <si>
    <t>063-245-2456</t>
    <phoneticPr fontId="3" type="noConversion"/>
  </si>
  <si>
    <t>2019.05.09</t>
    <phoneticPr fontId="3" type="noConversion"/>
  </si>
  <si>
    <t>2019.08.02</t>
    <phoneticPr fontId="3" type="noConversion"/>
  </si>
  <si>
    <t>전북-사립13-2019-01호</t>
  </si>
  <si>
    <t>남원시</t>
  </si>
  <si>
    <t>수지미술관</t>
  </si>
  <si>
    <t>전라북도 남원시 수지면 물머리로 525</t>
  </si>
  <si>
    <t>063-631-1009</t>
  </si>
  <si>
    <t>2015.11.20</t>
    <phoneticPr fontId="3" type="noConversion"/>
  </si>
  <si>
    <t>2015.11.10</t>
    <phoneticPr fontId="3" type="noConversion"/>
  </si>
  <si>
    <t>전북-사립13-2015-03호</t>
    <phoneticPr fontId="3" type="noConversion"/>
  </si>
  <si>
    <t>예깊미술관</t>
    <phoneticPr fontId="3" type="noConversion"/>
  </si>
  <si>
    <t>전라북도 군산시 번영로 2</t>
  </si>
  <si>
    <t>063-911-2207</t>
  </si>
  <si>
    <t>2014.07.04</t>
  </si>
  <si>
    <t>2016.05.11</t>
  </si>
  <si>
    <t>전북-사립13-2016-02호</t>
  </si>
  <si>
    <t>군산시</t>
  </si>
  <si>
    <t>이당미술관</t>
    <phoneticPr fontId="3" type="noConversion"/>
  </si>
  <si>
    <t>전라북도 군산시 구영6길 108</t>
  </si>
  <si>
    <t>063-446-5903</t>
  </si>
  <si>
    <t>2015.05.23</t>
    <phoneticPr fontId="3" type="noConversion"/>
  </si>
  <si>
    <t>전라북도 장수군 계남면 장안산로 317</t>
    <phoneticPr fontId="3" type="noConversion"/>
  </si>
  <si>
    <t>063-351-3383</t>
  </si>
  <si>
    <t>2019.11.27</t>
  </si>
  <si>
    <t>전북-사립13-2019-03호</t>
  </si>
  <si>
    <t>전주현대미술관</t>
    <phoneticPr fontId="3" type="noConversion"/>
  </si>
  <si>
    <t>063-284-0777</t>
  </si>
  <si>
    <t>2017.10.10</t>
    <phoneticPr fontId="3" type="noConversion"/>
  </si>
  <si>
    <t>2021.04.09</t>
  </si>
  <si>
    <t>전주-사립13-2021-01호</t>
  </si>
  <si>
    <t>청목미술관</t>
  </si>
  <si>
    <t>전라북도 전주시 완산구 팔달로 232 청목빌딩 1층</t>
    <phoneticPr fontId="3" type="noConversion"/>
  </si>
  <si>
    <t>063-246-2222</t>
  </si>
  <si>
    <t>2021.06.05</t>
    <phoneticPr fontId="3" type="noConversion"/>
  </si>
  <si>
    <t>전주-사립13-2021-02호</t>
    <phoneticPr fontId="3" type="noConversion"/>
  </si>
  <si>
    <t>휘목미술관</t>
  </si>
  <si>
    <t>전라북도 부안군 진서면 운호길10</t>
  </si>
  <si>
    <t>063-584-0006</t>
  </si>
  <si>
    <t>2007.10.27</t>
  </si>
  <si>
    <t>2011.05.17</t>
  </si>
  <si>
    <t>전북-사립13-2011-03호</t>
  </si>
  <si>
    <t>1004섬수석미술관</t>
    <phoneticPr fontId="3" type="noConversion"/>
  </si>
  <si>
    <t>전라남도 신안군 자은면 자은서부2길 508-68</t>
  </si>
  <si>
    <t>061-240-3223</t>
  </si>
  <si>
    <t>진도군</t>
  </si>
  <si>
    <t>남도전통미술관</t>
  </si>
  <si>
    <t>전라남도 진도군 의신면 운림산방로 315</t>
    <phoneticPr fontId="3" type="noConversion"/>
  </si>
  <si>
    <t>2012.03.07</t>
    <phoneticPr fontId="3" type="noConversion"/>
  </si>
  <si>
    <t>전남-공립13-2012-01호</t>
  </si>
  <si>
    <t>노적봉예술공원미술관</t>
    <phoneticPr fontId="3" type="noConversion"/>
  </si>
  <si>
    <t>전라남도 목포시 유달로 116</t>
    <phoneticPr fontId="3" type="noConversion"/>
  </si>
  <si>
    <t>061-276-8300</t>
  </si>
  <si>
    <t>2009.07.29</t>
    <phoneticPr fontId="3" type="noConversion"/>
  </si>
  <si>
    <t>2014.01.27</t>
  </si>
  <si>
    <t>전남-공립13-2014-01호</t>
  </si>
  <si>
    <t>무안군</t>
    <phoneticPr fontId="3" type="noConversion"/>
  </si>
  <si>
    <t>무안군오승우미술관</t>
    <phoneticPr fontId="3" type="noConversion"/>
  </si>
  <si>
    <t>전라남도 무안군 삼향읍 초의길 7</t>
    <phoneticPr fontId="3" type="noConversion"/>
  </si>
  <si>
    <t>061-450-5482</t>
  </si>
  <si>
    <t>2011.04.22</t>
    <phoneticPr fontId="3" type="noConversion"/>
  </si>
  <si>
    <t>2011.04.22</t>
  </si>
  <si>
    <t>전남-공립13-2011-02호</t>
  </si>
  <si>
    <t>보성군립백민미술관</t>
  </si>
  <si>
    <t>전라남도 보성군 문덕면 죽산길 168-14</t>
  </si>
  <si>
    <t>061-853-0003</t>
  </si>
  <si>
    <t>1993.12.29</t>
    <phoneticPr fontId="3" type="noConversion"/>
  </si>
  <si>
    <t>1997.03.06</t>
    <phoneticPr fontId="3" type="noConversion"/>
  </si>
  <si>
    <t>전남 공립13-1997-01호</t>
  </si>
  <si>
    <t>전남</t>
    <phoneticPr fontId="91" type="noConversion"/>
  </si>
  <si>
    <t>곡성군</t>
    <phoneticPr fontId="91" type="noConversion"/>
  </si>
  <si>
    <t>전라남도 곡성군 옥과면 미술관로 288</t>
    <phoneticPr fontId="3" type="noConversion"/>
  </si>
  <si>
    <t>061-363-7278</t>
  </si>
  <si>
    <t>1996.09.13</t>
  </si>
  <si>
    <t>1996.12.19</t>
    <phoneticPr fontId="3" type="noConversion"/>
  </si>
  <si>
    <t>전남-공립13-1996-01호</t>
  </si>
  <si>
    <t>061-470-6841</t>
  </si>
  <si>
    <t>2012.09.03</t>
    <phoneticPr fontId="3" type="noConversion"/>
  </si>
  <si>
    <t>2012.08.30</t>
    <phoneticPr fontId="3" type="noConversion"/>
  </si>
  <si>
    <t>전남-공립13-2012-06호</t>
  </si>
  <si>
    <t>저녁노을미술관</t>
    <phoneticPr fontId="3" type="noConversion"/>
  </si>
  <si>
    <t>전라남도 신안군 압해읍 무지개길 350</t>
  </si>
  <si>
    <t>061-240-5442</t>
  </si>
  <si>
    <t>2014.03.05</t>
    <phoneticPr fontId="3" type="noConversion"/>
  </si>
  <si>
    <t>2020.05.11</t>
    <phoneticPr fontId="3" type="noConversion"/>
  </si>
  <si>
    <t>전남-공립13-2020-05호</t>
  </si>
  <si>
    <t>광양시</t>
    <phoneticPr fontId="3" type="noConversion"/>
  </si>
  <si>
    <t>전남도립미술관</t>
    <phoneticPr fontId="3" type="noConversion"/>
  </si>
  <si>
    <t>전라남도 광양시 광양읍 순광로 660</t>
    <phoneticPr fontId="3" type="noConversion"/>
  </si>
  <si>
    <t>061-760-3242</t>
  </si>
  <si>
    <t>2021.03.22</t>
    <phoneticPr fontId="3" type="noConversion"/>
  </si>
  <si>
    <t>전남-공립13-2020-08호</t>
  </si>
  <si>
    <t>함평군</t>
    <phoneticPr fontId="3" type="noConversion"/>
  </si>
  <si>
    <t>함평군립미술관</t>
    <phoneticPr fontId="3" type="noConversion"/>
  </si>
  <si>
    <t>전라남도 함평군 곤재로 27</t>
  </si>
  <si>
    <t>061-320-2276</t>
  </si>
  <si>
    <t>2011.04.29</t>
    <phoneticPr fontId="3" type="noConversion"/>
  </si>
  <si>
    <t>2011.06.17</t>
    <phoneticPr fontId="3" type="noConversion"/>
  </si>
  <si>
    <t>전남-공립13-2011-04호</t>
  </si>
  <si>
    <t>061-379-3836</t>
  </si>
  <si>
    <t>2018.10.22</t>
    <phoneticPr fontId="3" type="noConversion"/>
  </si>
  <si>
    <t>2018.11.16</t>
    <phoneticPr fontId="3" type="noConversion"/>
  </si>
  <si>
    <t>전남-공립21-2018-04호</t>
  </si>
  <si>
    <t>갓바위미술관</t>
  </si>
  <si>
    <t>전라남도 목포시 노적봉길 4-1</t>
  </si>
  <si>
    <t>061-279-5763</t>
  </si>
  <si>
    <t>2015.10.27</t>
  </si>
  <si>
    <t>전남-사립21-2015-04호</t>
  </si>
  <si>
    <t>강진미술관</t>
    <phoneticPr fontId="3" type="noConversion"/>
  </si>
  <si>
    <t>전라남도 강진군 강진읍 동문길 39</t>
  </si>
  <si>
    <t>2018.10.19</t>
    <phoneticPr fontId="3" type="noConversion"/>
  </si>
  <si>
    <t>전남-사립13-2018-03호</t>
  </si>
  <si>
    <t>경훈미술관</t>
  </si>
  <si>
    <t xml:space="preserve">전라남도 목포시 산정로 67 정화빌딩 </t>
    <phoneticPr fontId="3" type="noConversion"/>
  </si>
  <si>
    <t>2016.04.15</t>
  </si>
  <si>
    <t>2016.06.24</t>
  </si>
  <si>
    <t>전남-사립21-2016-03호</t>
  </si>
  <si>
    <t>공예미술관 보임쉔</t>
    <phoneticPr fontId="3" type="noConversion"/>
  </si>
  <si>
    <t>전라남도 담양군 대전면 신룡길 79-3</t>
  </si>
  <si>
    <t>061-383-6473</t>
  </si>
  <si>
    <t xml:space="preserve">전남-사립21-2015-01호 </t>
  </si>
  <si>
    <t>나절로미술관</t>
    <phoneticPr fontId="3" type="noConversion"/>
  </si>
  <si>
    <t>전라남도 진도군 임회면 진도대로 3886</t>
  </si>
  <si>
    <t>061-543-8841</t>
  </si>
  <si>
    <t>1996.08.20</t>
  </si>
  <si>
    <t>2007.08.27</t>
    <phoneticPr fontId="3" type="noConversion"/>
  </si>
  <si>
    <t>전남-사립13-2007-01호</t>
  </si>
  <si>
    <t>고흥군</t>
  </si>
  <si>
    <t>남포미술관</t>
  </si>
  <si>
    <t>전라남도 고흥군 영남면 팔영로 1081</t>
  </si>
  <si>
    <t>061-832-0003</t>
  </si>
  <si>
    <t>2005.02.23</t>
    <phoneticPr fontId="3" type="noConversion"/>
  </si>
  <si>
    <t>2005.02.19</t>
  </si>
  <si>
    <t>전남 사립13-2005-01호</t>
  </si>
  <si>
    <t xml:space="preserve">전라남도 화순군 사평면 다공길 25 </t>
    <phoneticPr fontId="3" type="noConversion"/>
  </si>
  <si>
    <t>2001.04.08</t>
  </si>
  <si>
    <t>2006.01.10</t>
  </si>
  <si>
    <t>전남-사립13-2006-01호</t>
  </si>
  <si>
    <t>담양군</t>
  </si>
  <si>
    <t>전라남도 담양군 담양읍 언골길 5-4</t>
    <phoneticPr fontId="3" type="noConversion"/>
  </si>
  <si>
    <t>061-381-0082</t>
  </si>
  <si>
    <t>2010.06.20</t>
  </si>
  <si>
    <t>2010.09.30</t>
  </si>
  <si>
    <t>전남-사립13-2010-01호</t>
  </si>
  <si>
    <t>도화헌미술관</t>
  </si>
  <si>
    <t>전라남도 고흥군 도화면 땅끝로 860-5</t>
  </si>
  <si>
    <t>061-832-1333</t>
  </si>
  <si>
    <t>2009.02.10</t>
  </si>
  <si>
    <t>전남-사립13-2009-01호</t>
  </si>
  <si>
    <t>리:피움미술관</t>
  </si>
  <si>
    <t>전라남도 고흥군 남양면 송정옥천길 214</t>
  </si>
  <si>
    <t>산꽃미술관</t>
    <phoneticPr fontId="3" type="noConversion"/>
  </si>
  <si>
    <t>전라남도 진도군 진도읍 서부해안로 828</t>
  </si>
  <si>
    <t>061-544-0202</t>
  </si>
  <si>
    <t>2010.05.01</t>
    <phoneticPr fontId="3" type="noConversion"/>
  </si>
  <si>
    <t>2022.04.25</t>
    <phoneticPr fontId="3" type="noConversion"/>
  </si>
  <si>
    <t>전남-사립21-2022-01호</t>
  </si>
  <si>
    <t>섬in섬 연홍미술관</t>
  </si>
  <si>
    <t>전라남도 고흥군 금산면 연홍길 94</t>
  </si>
  <si>
    <t>2006.11.11</t>
  </si>
  <si>
    <t>소소미술관</t>
  </si>
  <si>
    <t>061-375-1995</t>
  </si>
  <si>
    <t>2014.08.01</t>
    <phoneticPr fontId="3" type="noConversion"/>
  </si>
  <si>
    <t>2014.10.26</t>
  </si>
  <si>
    <t>전남-사립13-2014-05호</t>
    <phoneticPr fontId="3" type="noConversion"/>
  </si>
  <si>
    <t>아인미술관</t>
    <phoneticPr fontId="3" type="noConversion"/>
  </si>
  <si>
    <t>전라남도 장성군 장성읍 미락단지길 8</t>
  </si>
  <si>
    <t>2020.08.15</t>
    <phoneticPr fontId="3" type="noConversion"/>
  </si>
  <si>
    <t>2021.08.30</t>
    <phoneticPr fontId="3" type="noConversion"/>
  </si>
  <si>
    <t>전남-사립21-2021-03호</t>
  </si>
  <si>
    <t>전라남도 영암군 신북면 하정길 12-7</t>
  </si>
  <si>
    <t>061-472-9220</t>
  </si>
  <si>
    <t>전남-사립13-2003-01호</t>
  </si>
  <si>
    <t>아트센터신선미술관</t>
  </si>
  <si>
    <t>전라남도 목포시 평화로 14번길 3(상동)</t>
    <phoneticPr fontId="3" type="noConversion"/>
  </si>
  <si>
    <t>061-284-7887</t>
  </si>
  <si>
    <t>2014.07.22</t>
  </si>
  <si>
    <t>전남-사립13-2014-02호</t>
  </si>
  <si>
    <t>여귀산미술관</t>
    <phoneticPr fontId="3" type="noConversion"/>
  </si>
  <si>
    <t>061-542-1006</t>
  </si>
  <si>
    <t>2020.12.08</t>
  </si>
  <si>
    <t>전남-사립13-2022-02호</t>
  </si>
  <si>
    <t>여수미술관</t>
    <phoneticPr fontId="3" type="noConversion"/>
  </si>
  <si>
    <t>전라남도 여수시 도원로 263-1</t>
  </si>
  <si>
    <t>061-685-9559</t>
  </si>
  <si>
    <t>2018.03.02</t>
  </si>
  <si>
    <t>2018.01.25</t>
  </si>
  <si>
    <t>전남-사립13-2018-01호</t>
  </si>
  <si>
    <t>이안미술관</t>
    <phoneticPr fontId="3" type="noConversion"/>
  </si>
  <si>
    <t>전라남도 영암군 삼호읍 녹색로 1126-171</t>
  </si>
  <si>
    <t>2007.12.06</t>
    <phoneticPr fontId="3" type="noConversion"/>
  </si>
  <si>
    <t>전남-사립13-2007-02호</t>
  </si>
  <si>
    <t>우종미술관</t>
  </si>
  <si>
    <t>전라남도 보성군 조성면 조성3길 338</t>
  </si>
  <si>
    <t>061-804-1091</t>
  </si>
  <si>
    <t>전남-사립13-2008-04호</t>
  </si>
  <si>
    <t>061-984-8008</t>
  </si>
  <si>
    <t>2020.12.11</t>
  </si>
  <si>
    <t>전남-사립21-2020-06호</t>
  </si>
  <si>
    <t>잠월미술관</t>
    <phoneticPr fontId="3" type="noConversion"/>
  </si>
  <si>
    <t>전라남도 함평군 해보면 산내길 60</t>
  </si>
  <si>
    <t>070-8872-6718</t>
  </si>
  <si>
    <t>2006.10.14</t>
    <phoneticPr fontId="3" type="noConversion"/>
  </si>
  <si>
    <t>2006.12.08</t>
    <phoneticPr fontId="3" type="noConversion"/>
  </si>
  <si>
    <t>전남-사립13-2006-04호</t>
  </si>
  <si>
    <t>장전미술관(휴관)</t>
    <phoneticPr fontId="3" type="noConversion"/>
  </si>
  <si>
    <t>061-543-0706</t>
  </si>
  <si>
    <t>1989.11.19</t>
  </si>
  <si>
    <t>진도솔마루미술관</t>
    <phoneticPr fontId="3" type="noConversion"/>
  </si>
  <si>
    <t>전라남도 진도군 군내면 가흥로 641</t>
  </si>
  <si>
    <t>061-543-8787</t>
  </si>
  <si>
    <t>2007.05.03</t>
  </si>
  <si>
    <t>2017.06.09</t>
  </si>
  <si>
    <t>전남-사립13-2017-03호</t>
  </si>
  <si>
    <t>진도현대미술관</t>
    <phoneticPr fontId="3" type="noConversion"/>
  </si>
  <si>
    <t>전라남도 진도군 진도읍 교동5길 30</t>
  </si>
  <si>
    <t>061-542-6711</t>
  </si>
  <si>
    <t>2015.11.15</t>
  </si>
  <si>
    <t>전남-사립13-2015-05호</t>
  </si>
  <si>
    <t>화순군</t>
    <phoneticPr fontId="3" type="noConversion"/>
  </si>
  <si>
    <t>태곳미술관</t>
    <phoneticPr fontId="3" type="noConversion"/>
  </si>
  <si>
    <t>전라남도 화순군 화순읍 내평길 39-11</t>
  </si>
  <si>
    <t>061-375-1556</t>
  </si>
  <si>
    <t>2021.12.22</t>
    <phoneticPr fontId="3" type="noConversion"/>
  </si>
  <si>
    <t>전남-사립21-2021-04호</t>
  </si>
  <si>
    <t>학명미술관</t>
    <phoneticPr fontId="3" type="noConversion"/>
  </si>
  <si>
    <t>전라남도 강진군 성전면 월남3길 78-2</t>
  </si>
  <si>
    <t>2009.04.01</t>
    <phoneticPr fontId="3" type="noConversion"/>
  </si>
  <si>
    <t>2011.05.26</t>
    <phoneticPr fontId="3" type="noConversion"/>
  </si>
  <si>
    <t>전남-사립13-2011-03호</t>
  </si>
  <si>
    <t>행촌미술관</t>
  </si>
  <si>
    <t>전라남도 해남군 해남읍 해남로 45</t>
    <phoneticPr fontId="3" type="noConversion"/>
  </si>
  <si>
    <t>061-533-3663</t>
  </si>
  <si>
    <t>2014.10.17</t>
  </si>
  <si>
    <t>2014.12.09</t>
    <phoneticPr fontId="3" type="noConversion"/>
  </si>
  <si>
    <t>전남-사립13-2014-08호</t>
  </si>
  <si>
    <t>회정미술관</t>
    <phoneticPr fontId="3" type="noConversion"/>
  </si>
  <si>
    <t xml:space="preserve">전라남도 고흥군 남양면 고흥로 3764 </t>
  </si>
  <si>
    <t>경주솔거미술관</t>
  </si>
  <si>
    <t>경상북도 경주시 경감로 614</t>
  </si>
  <si>
    <t>054-740-3990</t>
  </si>
  <si>
    <t>2018.08.21</t>
    <phoneticPr fontId="3" type="noConversion"/>
  </si>
  <si>
    <t>경북-공립13-2018-01호</t>
  </si>
  <si>
    <t>경주예술의전당 알천미술관</t>
  </si>
  <si>
    <t>경상북도 경주시 알천북로 1</t>
    <phoneticPr fontId="3" type="noConversion"/>
  </si>
  <si>
    <t>1588-4925</t>
  </si>
  <si>
    <t>2010.11.16</t>
  </si>
  <si>
    <t>경북-공립13-2015-01호</t>
    <phoneticPr fontId="3" type="noConversion"/>
  </si>
  <si>
    <t>군립청송야송미술관</t>
  </si>
  <si>
    <t>경상북도 청송군 진보면 경동로 5162</t>
    <phoneticPr fontId="3" type="noConversion"/>
  </si>
  <si>
    <t>054-872-6436</t>
  </si>
  <si>
    <t>2005.04.29</t>
    <phoneticPr fontId="3" type="noConversion"/>
  </si>
  <si>
    <t>김천시립미술관</t>
    <phoneticPr fontId="3" type="noConversion"/>
  </si>
  <si>
    <t>경상북도 김천시 남산공원길 90-14</t>
  </si>
  <si>
    <t>054-420-6724</t>
  </si>
  <si>
    <t>2018.07.01</t>
  </si>
  <si>
    <t>경북-공립13-2014-01호</t>
    <phoneticPr fontId="3" type="noConversion"/>
  </si>
  <si>
    <t>포항시립미술관</t>
    <phoneticPr fontId="3" type="noConversion"/>
  </si>
  <si>
    <t>경상북도 포항시 북구 환호공원길 10</t>
  </si>
  <si>
    <t>054-270-4700</t>
  </si>
  <si>
    <t>2009.12.15</t>
    <phoneticPr fontId="3" type="noConversion"/>
  </si>
  <si>
    <t>2011.08.18</t>
    <phoneticPr fontId="3" type="noConversion"/>
  </si>
  <si>
    <t>경북-공립13-2011-02호</t>
  </si>
  <si>
    <t>시안미술관</t>
  </si>
  <si>
    <t>경상북도 영천시 화산면 가래실로 364</t>
  </si>
  <si>
    <t>054-338-9391</t>
  </si>
  <si>
    <t>2004.04.17</t>
  </si>
  <si>
    <t>2004.12.22</t>
  </si>
  <si>
    <t>경북-사립13-2004-03호</t>
  </si>
  <si>
    <t>신풍미술관</t>
  </si>
  <si>
    <t>경상북도 예천군 지보면 신풍1리길 50</t>
    <phoneticPr fontId="3" type="noConversion"/>
  </si>
  <si>
    <t>054-653-9329</t>
  </si>
  <si>
    <t>2010.07.10</t>
  </si>
  <si>
    <t>2012.06.01</t>
  </si>
  <si>
    <t>경북-사립21-2012-01호</t>
    <phoneticPr fontId="3" type="noConversion"/>
  </si>
  <si>
    <t>경상북도 청도군 운문면 방음길 60</t>
    <phoneticPr fontId="3" type="noConversion"/>
  </si>
  <si>
    <t>054-373-3638</t>
  </si>
  <si>
    <t>2007.11.23</t>
    <phoneticPr fontId="3" type="noConversion"/>
  </si>
  <si>
    <t>경북-사립21-2007-05호</t>
  </si>
  <si>
    <t>우양미술관</t>
  </si>
  <si>
    <t>경상북도 경주시 보문로 484-7</t>
  </si>
  <si>
    <t>054-745-7075</t>
  </si>
  <si>
    <t>1991.05.18</t>
    <phoneticPr fontId="3" type="noConversion"/>
  </si>
  <si>
    <t>1992.12.22</t>
  </si>
  <si>
    <t>경북-사립13-1992-01호</t>
  </si>
  <si>
    <t>054-787-0001</t>
  </si>
  <si>
    <t>경북-사립13-2000-01호</t>
  </si>
  <si>
    <t>송강미술관</t>
    <phoneticPr fontId="3" type="noConversion"/>
  </si>
  <si>
    <t>경상북도 안동시 서후면 이송천길 240-10</t>
    <phoneticPr fontId="3" type="noConversion"/>
  </si>
  <si>
    <t>경북-사립13-2023-02호</t>
    <phoneticPr fontId="3" type="noConversion"/>
  </si>
  <si>
    <t>경상북도 경산시 하양읍 하양로 13-13 대구가톨릭대학교 성바오로관</t>
  </si>
  <si>
    <t>053-859-4000</t>
  </si>
  <si>
    <t>2014.01.13</t>
    <phoneticPr fontId="3" type="noConversion"/>
  </si>
  <si>
    <t>경북-대학13-2014-02호</t>
  </si>
  <si>
    <t>경남도립미술관</t>
    <phoneticPr fontId="3" type="noConversion"/>
  </si>
  <si>
    <t>경상남도 창원시 의창구 용지로 296</t>
  </si>
  <si>
    <t>055-254-4600</t>
  </si>
  <si>
    <t>2004.06.23</t>
    <phoneticPr fontId="3" type="noConversion"/>
  </si>
  <si>
    <t>2004.06.15</t>
    <phoneticPr fontId="3" type="noConversion"/>
  </si>
  <si>
    <t>경남-공립13-2004-02호</t>
  </si>
  <si>
    <t>김해문화의전당 윤슬미술관</t>
    <phoneticPr fontId="3" type="noConversion"/>
  </si>
  <si>
    <t>경상남도 김해시 김해대로 2060</t>
  </si>
  <si>
    <t>055-320-1263</t>
  </si>
  <si>
    <t>2005.11.25</t>
  </si>
  <si>
    <t>2012.06.18</t>
  </si>
  <si>
    <t>경남-공립13-2012-01호</t>
  </si>
  <si>
    <t>055-749-3661</t>
  </si>
  <si>
    <t>2015.07.16</t>
  </si>
  <si>
    <t>2019.01.17</t>
  </si>
  <si>
    <t>경남-공립13-2019-01호</t>
  </si>
  <si>
    <t>창원시립마산문신미술관</t>
    <phoneticPr fontId="3" type="noConversion"/>
  </si>
  <si>
    <t>경상남도 창원시 마산합포구 문신길 147</t>
  </si>
  <si>
    <t>055-225-7181</t>
  </si>
  <si>
    <t>2004.10.06</t>
    <phoneticPr fontId="3" type="noConversion"/>
  </si>
  <si>
    <t>경남-공립13-2004-03호</t>
  </si>
  <si>
    <t>클레이아크김해미술관</t>
    <phoneticPr fontId="3" type="noConversion"/>
  </si>
  <si>
    <t>055-340-7000</t>
  </si>
  <si>
    <t>2006.03.24</t>
    <phoneticPr fontId="3" type="noConversion"/>
  </si>
  <si>
    <t>2008.08.20</t>
    <phoneticPr fontId="3" type="noConversion"/>
  </si>
  <si>
    <t>경남-공립13-2008-06호</t>
  </si>
  <si>
    <t>대산미술관</t>
    <phoneticPr fontId="3" type="noConversion"/>
  </si>
  <si>
    <t>055-291-5237</t>
  </si>
  <si>
    <t>1999.01.09</t>
  </si>
  <si>
    <t>2007.01.03</t>
  </si>
  <si>
    <t>경남-사립13-2007-01호</t>
    <phoneticPr fontId="3" type="noConversion"/>
  </si>
  <si>
    <t>경상남도 남해군 창선면 연곡로 13</t>
  </si>
  <si>
    <t>055-867-2021</t>
  </si>
  <si>
    <t>2015.07.15</t>
    <phoneticPr fontId="3" type="noConversion"/>
  </si>
  <si>
    <t>2015.10.13</t>
    <phoneticPr fontId="3" type="noConversion"/>
  </si>
  <si>
    <t>경남-사립21-2015-03호</t>
    <phoneticPr fontId="3" type="noConversion"/>
  </si>
  <si>
    <t>사천시</t>
    <phoneticPr fontId="3" type="noConversion"/>
  </si>
  <si>
    <t>우주미술관</t>
    <phoneticPr fontId="3" type="noConversion"/>
  </si>
  <si>
    <t>경상남도 사천시 정동면 사천강1길 3</t>
    <phoneticPr fontId="3" type="noConversion"/>
  </si>
  <si>
    <t>055-855-0612</t>
  </si>
  <si>
    <t>2019.06.15</t>
    <phoneticPr fontId="3" type="noConversion"/>
  </si>
  <si>
    <t>경남-사립21-2019-04호</t>
  </si>
  <si>
    <t>전혁림미술관</t>
    <phoneticPr fontId="3" type="noConversion"/>
  </si>
  <si>
    <t>경상남도 통영시 봉수1길 10</t>
    <phoneticPr fontId="3" type="noConversion"/>
  </si>
  <si>
    <t>055-645-7349</t>
  </si>
  <si>
    <t>2003.05.11</t>
    <phoneticPr fontId="3" type="noConversion"/>
  </si>
  <si>
    <t>2010.07.08</t>
    <phoneticPr fontId="3" type="noConversion"/>
  </si>
  <si>
    <t>경남-사립13-2010-01호</t>
  </si>
  <si>
    <t>통영시</t>
  </si>
  <si>
    <t>통영옻칠미술관</t>
    <phoneticPr fontId="3" type="noConversion"/>
  </si>
  <si>
    <t>경상남도 통영시 용남면 용남해안로 36</t>
  </si>
  <si>
    <t>055-649-5257</t>
    <phoneticPr fontId="3" type="noConversion"/>
  </si>
  <si>
    <t>2006.06.15</t>
    <phoneticPr fontId="3" type="noConversion"/>
  </si>
  <si>
    <t>2006.05.23</t>
    <phoneticPr fontId="3" type="noConversion"/>
  </si>
  <si>
    <t>경남-사립13-2006-02호</t>
    <phoneticPr fontId="3" type="noConversion"/>
  </si>
  <si>
    <t>서귀포시기당미술관</t>
    <phoneticPr fontId="3" type="noConversion"/>
  </si>
  <si>
    <t>제주특별자치도 서귀포시 남성중로 153번길 15</t>
  </si>
  <si>
    <t>1987.07.01</t>
  </si>
  <si>
    <t>제주-공립13-1997-01호</t>
  </si>
  <si>
    <t>소암기념관</t>
    <phoneticPr fontId="3" type="noConversion"/>
  </si>
  <si>
    <t>제주특별자치도 서귀포시 소암로 15</t>
  </si>
  <si>
    <t>064-760-3513</t>
  </si>
  <si>
    <t>2008.10.04</t>
    <phoneticPr fontId="3" type="noConversion"/>
  </si>
  <si>
    <t>2008.12.09</t>
    <phoneticPr fontId="3" type="noConversion"/>
  </si>
  <si>
    <t>제주-공립13-2008-09호</t>
  </si>
  <si>
    <t>이중섭미술관</t>
    <phoneticPr fontId="3" type="noConversion"/>
  </si>
  <si>
    <t>제주특별자치도 서귀포시 이중섭로 27-3</t>
    <phoneticPr fontId="3" type="noConversion"/>
  </si>
  <si>
    <t>064-760-3567</t>
  </si>
  <si>
    <t>2002.11.28</t>
    <phoneticPr fontId="3" type="noConversion"/>
  </si>
  <si>
    <t>2004.09.15</t>
    <phoneticPr fontId="3" type="noConversion"/>
  </si>
  <si>
    <t>제주-공립13-2004-02호</t>
  </si>
  <si>
    <t>제주도립 김창열미술관</t>
    <phoneticPr fontId="3" type="noConversion"/>
  </si>
  <si>
    <t>제주특별자치도 제주시 한립음 용금로 883-5</t>
    <phoneticPr fontId="3" type="noConversion"/>
  </si>
  <si>
    <t>064-710-4150</t>
  </si>
  <si>
    <t>2016.09.24</t>
    <phoneticPr fontId="3" type="noConversion"/>
  </si>
  <si>
    <t>2016.09.09</t>
    <phoneticPr fontId="3" type="noConversion"/>
  </si>
  <si>
    <t>제주-공립13-2016-05호</t>
  </si>
  <si>
    <t xml:space="preserve">제주도립미술관 </t>
    <phoneticPr fontId="3" type="noConversion"/>
  </si>
  <si>
    <t>제주특별자치도 제주시 1100로 2894-78</t>
    <phoneticPr fontId="3" type="noConversion"/>
  </si>
  <si>
    <t>064-710-4300</t>
  </si>
  <si>
    <t>제주-공립13-2010-05호</t>
  </si>
  <si>
    <t>제주추사관</t>
    <phoneticPr fontId="3" type="noConversion"/>
  </si>
  <si>
    <t>064-710-6803</t>
  </si>
  <si>
    <t>2010.05.13</t>
    <phoneticPr fontId="3" type="noConversion"/>
  </si>
  <si>
    <t>2010.12.27</t>
    <phoneticPr fontId="3" type="noConversion"/>
  </si>
  <si>
    <t>제주-공립13-2010-08호</t>
  </si>
  <si>
    <t>제주현대미술관</t>
    <phoneticPr fontId="3" type="noConversion"/>
  </si>
  <si>
    <t>064-710-7801</t>
  </si>
  <si>
    <t>2007.07.23</t>
    <phoneticPr fontId="3" type="noConversion"/>
  </si>
  <si>
    <t>제주-공립13-2007-05호</t>
    <phoneticPr fontId="3" type="noConversion"/>
  </si>
  <si>
    <t>김영갑갤러리두모악미술관</t>
    <phoneticPr fontId="3" type="noConversion"/>
  </si>
  <si>
    <t>제주특별자치도 서귀포시 성산읍 삼달로 137</t>
    <phoneticPr fontId="3" type="noConversion"/>
  </si>
  <si>
    <t>064-784-9907</t>
  </si>
  <si>
    <t>제주-사립13-2006-01호</t>
    <phoneticPr fontId="3" type="noConversion"/>
  </si>
  <si>
    <t>김택화미술관</t>
    <phoneticPr fontId="3" type="noConversion"/>
  </si>
  <si>
    <t>064-900-9097</t>
  </si>
  <si>
    <t>2019.12.16</t>
    <phoneticPr fontId="3" type="noConversion"/>
  </si>
  <si>
    <t>2019.11.12</t>
    <phoneticPr fontId="3" type="noConversion"/>
  </si>
  <si>
    <t>제주-사립13-2019-02호</t>
    <phoneticPr fontId="3" type="noConversion"/>
  </si>
  <si>
    <t>돌하르방미술관</t>
    <phoneticPr fontId="3" type="noConversion"/>
  </si>
  <si>
    <t>제주특별자치도 제주시 조천읍 북촌서1길 70</t>
    <phoneticPr fontId="3" type="noConversion"/>
  </si>
  <si>
    <t>2005.10.22</t>
    <phoneticPr fontId="3" type="noConversion"/>
  </si>
  <si>
    <t>2007.08.30</t>
    <phoneticPr fontId="3" type="noConversion"/>
  </si>
  <si>
    <t>제주-사립13-2007-08호</t>
  </si>
  <si>
    <t>제주특별자치도 제주시 1100로 2894-72</t>
  </si>
  <si>
    <t>064-712-6988</t>
  </si>
  <si>
    <t>2004.11.16</t>
    <phoneticPr fontId="3" type="noConversion"/>
  </si>
  <si>
    <t>제주-사립13-2007-04호</t>
  </si>
  <si>
    <t>박물관은 살아있다</t>
    <phoneticPr fontId="3" type="noConversion"/>
  </si>
  <si>
    <t>제주특별자치도 서귀포시 중문관광로 42</t>
  </si>
  <si>
    <t>064-805-0888</t>
  </si>
  <si>
    <t>2012.07.15</t>
  </si>
  <si>
    <t>제주-사립13-2012-03호</t>
    <phoneticPr fontId="3" type="noConversion"/>
  </si>
  <si>
    <t>아라리오뮤지엄 탑동시네마</t>
    <phoneticPr fontId="3" type="noConversion"/>
  </si>
  <si>
    <t>제주특별자치도 제주시 탑동로 14</t>
    <phoneticPr fontId="3" type="noConversion"/>
  </si>
  <si>
    <t>064-720-8201</t>
  </si>
  <si>
    <t>2014.10.30</t>
    <phoneticPr fontId="3" type="noConversion"/>
  </si>
  <si>
    <t>2014.10.30</t>
  </si>
  <si>
    <t>제주-사립13-2014-02호</t>
    <phoneticPr fontId="3" type="noConversion"/>
  </si>
  <si>
    <t>왈종미술관</t>
    <phoneticPr fontId="3" type="noConversion"/>
  </si>
  <si>
    <t>064-763-3600</t>
  </si>
  <si>
    <t>2013.06.01</t>
    <phoneticPr fontId="3" type="noConversion"/>
  </si>
  <si>
    <t>제주-사립13-2012-09호</t>
    <phoneticPr fontId="3" type="noConversion"/>
  </si>
  <si>
    <t xml:space="preserve">서귀포시 </t>
    <phoneticPr fontId="3" type="noConversion"/>
  </si>
  <si>
    <t>유민미술관</t>
    <phoneticPr fontId="3" type="noConversion"/>
  </si>
  <si>
    <t>제주특별자치도 서귀포시 성산읍 섭지코지로 93-66</t>
  </si>
  <si>
    <t>064-731-7791</t>
  </si>
  <si>
    <t>2017.06.09</t>
    <phoneticPr fontId="3" type="noConversion"/>
  </si>
  <si>
    <t>2017.07.05</t>
  </si>
  <si>
    <t>제주-사립13-2017-02호</t>
    <phoneticPr fontId="3" type="noConversion"/>
  </si>
  <si>
    <t>제주옹기숨미술관</t>
    <phoneticPr fontId="3" type="noConversion"/>
  </si>
  <si>
    <t>제주특별자치도 제주시 주르레길 55-19</t>
    <phoneticPr fontId="3" type="noConversion"/>
  </si>
  <si>
    <t>2018.10.18</t>
  </si>
  <si>
    <t>제주특별자치도 제주시 녹차분재로 462</t>
    <phoneticPr fontId="3" type="noConversion"/>
  </si>
  <si>
    <t>064-772-7777</t>
  </si>
  <si>
    <t>2008.10.22</t>
  </si>
  <si>
    <t>제주-사립13-2008-08호</t>
    <phoneticPr fontId="3" type="noConversion"/>
  </si>
  <si>
    <t>064-794-9680</t>
  </si>
  <si>
    <t>1987.10.01</t>
    <phoneticPr fontId="3" type="noConversion"/>
  </si>
  <si>
    <t>포도뮤지엄</t>
    <phoneticPr fontId="3" type="noConversion"/>
  </si>
  <si>
    <t>제주특별자치도 서귀포시 산록남로 788</t>
    <phoneticPr fontId="3" type="noConversion"/>
  </si>
  <si>
    <t>064-794-5115</t>
  </si>
  <si>
    <t>2021.04.24</t>
  </si>
  <si>
    <t>2021.05.03</t>
  </si>
  <si>
    <t>제주-사립13-2021-01호</t>
    <phoneticPr fontId="3" type="noConversion"/>
  </si>
  <si>
    <t>포토갤러리자연사랑미술관</t>
    <phoneticPr fontId="3" type="noConversion"/>
  </si>
  <si>
    <t>제주특별자치도 서귀포시 표선면 가시로 613번길 46</t>
    <phoneticPr fontId="3" type="noConversion"/>
  </si>
  <si>
    <t>064-787-3110</t>
  </si>
  <si>
    <t>2004.04.01</t>
    <phoneticPr fontId="3" type="noConversion"/>
  </si>
  <si>
    <t>제주-사립13-2007-02호</t>
    <phoneticPr fontId="3" type="noConversion"/>
  </si>
  <si>
    <t>유동룡미술관</t>
    <phoneticPr fontId="3" type="noConversion"/>
  </si>
  <si>
    <t>064-745-2678</t>
  </si>
  <si>
    <t>2022.12.05</t>
    <phoneticPr fontId="3" type="noConversion"/>
  </si>
  <si>
    <t>2022.12.12</t>
  </si>
  <si>
    <t>제주-사립13-2022-02호</t>
    <phoneticPr fontId="3" type="noConversion"/>
  </si>
  <si>
    <t>미술관 국립 총계</t>
    <phoneticPr fontId="3" type="noConversion"/>
  </si>
  <si>
    <t>미술관 공립 총계</t>
    <phoneticPr fontId="3" type="noConversion"/>
  </si>
  <si>
    <t>미술관 사립 총계</t>
    <phoneticPr fontId="3" type="noConversion"/>
  </si>
  <si>
    <t>미술관 대학 총계</t>
    <phoneticPr fontId="3" type="noConversion"/>
  </si>
  <si>
    <t>경기-사립12-2004-03호</t>
    <phoneticPr fontId="3" type="noConversion"/>
  </si>
  <si>
    <t>천안시</t>
    <phoneticPr fontId="3" type="noConversion"/>
  </si>
  <si>
    <t>경기도 동두천 평화로 2910번길 96-63 96-63</t>
    <phoneticPr fontId="3" type="noConversion"/>
  </si>
  <si>
    <t>인천광역시 계양구 계양문화로 7 문화빌딩 2층</t>
    <phoneticPr fontId="3" type="noConversion"/>
  </si>
  <si>
    <t>전라남도 화순군 도곡면 지강로 467-1</t>
    <phoneticPr fontId="3" type="noConversion"/>
  </si>
  <si>
    <t>www.koreanstonemuseum.com</t>
  </si>
  <si>
    <t>교체없음</t>
  </si>
  <si>
    <t>개별</t>
  </si>
  <si>
    <t>연12회</t>
  </si>
  <si>
    <t>석조유물</t>
  </si>
  <si>
    <t>10:00-17:00</t>
  </si>
  <si>
    <t>10:00-18:00</t>
  </si>
  <si>
    <t>매주 월요일, 관 지정일</t>
  </si>
  <si>
    <t>부분교체</t>
  </si>
  <si>
    <t>수시</t>
  </si>
  <si>
    <t>금속, 토도, 서화, 탁본 등</t>
  </si>
  <si>
    <t>김천리개국공신 녹권/근묵</t>
  </si>
  <si>
    <t>보물 2점</t>
  </si>
  <si>
    <t>연1회</t>
  </si>
  <si>
    <t>토, 일, 공휴일</t>
  </si>
  <si>
    <t>전체</t>
  </si>
  <si>
    <t>www.ulsan.go.kr/bangudae</t>
  </si>
  <si>
    <t>1회/1년</t>
  </si>
  <si>
    <t>석기, 토기편, 동물유체 등</t>
  </si>
  <si>
    <t>연2회</t>
  </si>
  <si>
    <t>9:00-18:00</t>
  </si>
  <si>
    <t>매주 월요일(단, 월요일이 공휴일인 경우 당일은 개관하고 그 다음 첫번째 평일에 휴관)</t>
  </si>
  <si>
    <t>1회/2년</t>
  </si>
  <si>
    <t>도기류</t>
  </si>
  <si>
    <t>09:00-18:00</t>
  </si>
  <si>
    <t>무</t>
  </si>
  <si>
    <t>2회/1년</t>
  </si>
  <si>
    <t>연1~2회</t>
  </si>
  <si>
    <t>전적류, 유묵, 지류, 족자, 탁본 외 연구자료</t>
  </si>
  <si>
    <t>연3~5회</t>
  </si>
  <si>
    <t>연5회</t>
  </si>
  <si>
    <t>매주 월요일, 신정</t>
  </si>
  <si>
    <t>군인(50%), 장애인(50%)</t>
  </si>
  <si>
    <t>박물관 문화가 있는 날 교육 참여자, 경기도 문화의 날, 국가유공자, 산성리 주민</t>
  </si>
  <si>
    <t>연4회</t>
  </si>
  <si>
    <t>민속품</t>
  </si>
  <si>
    <t>곤충표본</t>
  </si>
  <si>
    <t>연3회</t>
  </si>
  <si>
    <t>명절 전일 및 당일, 매주 월요일(단, 월요일이 공휴일인 경우 당일은 개관하고 그 다음 첫번째 평일에 휴관)</t>
  </si>
  <si>
    <t xml:space="preserve">30개월 미만, 장애 1,2급 </t>
  </si>
  <si>
    <t>museum.suwon.ac.kr</t>
  </si>
  <si>
    <t>0회/1년</t>
  </si>
  <si>
    <t>토도, 서지, 금속, 목석 등</t>
  </si>
  <si>
    <t>휴관</t>
  </si>
  <si>
    <t>공휴일 및 휴교일</t>
  </si>
  <si>
    <t>어촌생활자료, 영상 및 모형, 성민속전시물 등</t>
  </si>
  <si>
    <t>매월 18일</t>
  </si>
  <si>
    <t>다양</t>
  </si>
  <si>
    <t>연11회</t>
  </si>
  <si>
    <t>고고, 민속품 등</t>
  </si>
  <si>
    <t>매주 월요일(단, 월요일이 공휴일인 경우 당일은 개관하고 그 다음 첫번째 평일에 휴관), 1월 1일, 설 당일, 추석 당일</t>
  </si>
  <si>
    <t>나무, 금속, 작물 등</t>
  </si>
  <si>
    <t>이수일 진무공신교서</t>
  </si>
  <si>
    <t>생물표본 등</t>
  </si>
  <si>
    <t>천연기념물</t>
  </si>
  <si>
    <t>고려청자 등</t>
  </si>
  <si>
    <t>오디오 및 비디오 파일</t>
  </si>
  <si>
    <t>토도, 나전칠기, 지류, 금속 등</t>
  </si>
  <si>
    <t>전체</t>
    <phoneticPr fontId="3" type="noConversion"/>
  </si>
  <si>
    <t>1회/3년</t>
    <phoneticPr fontId="3" type="noConversion"/>
  </si>
  <si>
    <t>서지류, 복식류</t>
  </si>
  <si>
    <t>최현배 의복</t>
  </si>
  <si>
    <t>전체</t>
    <phoneticPr fontId="3" type="noConversion"/>
  </si>
  <si>
    <t>6.25참전학생 참전 입증 사진, 참전회고 인터뷰 녹취파일</t>
  </si>
  <si>
    <t>공휴일</t>
  </si>
  <si>
    <t>전쟁관련</t>
  </si>
  <si>
    <t>한국전쟁 피난민 태극기</t>
  </si>
  <si>
    <t>경기도등록문화재 1점</t>
  </si>
  <si>
    <t>매주 월요일(단, 월요일이 공휴일인 경우 당일은 개관하고 그 다음 첫번째 평일에 휴관)</t>
    <phoneticPr fontId="3" type="noConversion"/>
  </si>
  <si>
    <t>석기류, 토도류 등</t>
  </si>
  <si>
    <t>3회/1년</t>
  </si>
  <si>
    <t>금속, 토도, 서화탁본 등</t>
  </si>
  <si>
    <t>선림보훈 등</t>
  </si>
  <si>
    <t>보물1점, 도지정문화재3점, 국가민속문화재 1점, 문화재자료 1점</t>
  </si>
  <si>
    <t>청자상감상약국명합 등</t>
  </si>
  <si>
    <t>9:00-17:00</t>
  </si>
  <si>
    <t>도자기, 지류, 금속 등</t>
  </si>
  <si>
    <t>www.jangheung.go.kr</t>
  </si>
  <si>
    <t>고문서, 민속품, 예술품 등</t>
  </si>
  <si>
    <t>1월 1일, 설날, 추석, 매주 월요일</t>
  </si>
  <si>
    <t>고문서, 고서, 민속품 등</t>
  </si>
  <si>
    <t>장흥군 향토문화유산</t>
  </si>
  <si>
    <t>3점</t>
  </si>
  <si>
    <t>www.hodonamu.com</t>
  </si>
  <si>
    <t>2회/3년</t>
  </si>
  <si>
    <t>종실, 목제, 토제 등</t>
  </si>
  <si>
    <t>1점</t>
  </si>
  <si>
    <t>매주 월요일</t>
  </si>
  <si>
    <t>www.ganghwa.go.kr</t>
  </si>
  <si>
    <t>사인비구제작강화동종</t>
  </si>
  <si>
    <t>월요일</t>
  </si>
  <si>
    <t>17~25</t>
  </si>
  <si>
    <t>15~20</t>
  </si>
  <si>
    <t>동식물 표본</t>
  </si>
  <si>
    <t>17-25</t>
  </si>
  <si>
    <t>15-20</t>
  </si>
  <si>
    <t>관광시설 일괄권</t>
  </si>
  <si>
    <t>경로, 장애인, 강화군민, 노인 등</t>
  </si>
  <si>
    <t>033-440-4548</t>
  </si>
  <si>
    <t>민속 및 고고유물</t>
  </si>
  <si>
    <t>무료</t>
  </si>
  <si>
    <t>서책, 의류 등</t>
  </si>
  <si>
    <t>연중무휴</t>
  </si>
  <si>
    <t>해남 우항리 공룡 익룡 새발자국 화석산지</t>
  </si>
  <si>
    <t>천연기념물 1식</t>
  </si>
  <si>
    <t>해남사랑상품권 환급(입장료 50%)</t>
  </si>
  <si>
    <t>근현대사, 도시사, 생활사, 문화사</t>
  </si>
  <si>
    <t>사복시 살곶이 목장지도</t>
  </si>
  <si>
    <t>토·일요일, 공휴일</t>
  </si>
  <si>
    <t>방짜유기(제기, 식기 등)</t>
  </si>
  <si>
    <t>신정, 설날 및 추석 당일, 매주 월요일(공휴일인 경우 다음 평일)</t>
  </si>
  <si>
    <t>www.한국족보박물관.한국</t>
  </si>
  <si>
    <t>지류(고문서, 고서) 등</t>
  </si>
  <si>
    <t>안동김씨성보 등</t>
  </si>
  <si>
    <t>매주 월요일, 설, 추석 당일</t>
  </si>
  <si>
    <t>전체</t>
    <phoneticPr fontId="3" type="noConversion"/>
  </si>
  <si>
    <t>www.kigam.re.kr/museum</t>
  </si>
  <si>
    <t>지질표본(광물, 암석, 화석)</t>
  </si>
  <si>
    <t>매주 월요일, 신정, 설/추석 연휴, 근로자의날, 창립기념일</t>
  </si>
  <si>
    <t>미취학</t>
  </si>
  <si>
    <t xml:space="preserve">화석, 광물, 암석, 자연사표본 </t>
  </si>
  <si>
    <t xml:space="preserve"> 20~30 </t>
  </si>
  <si>
    <t>36개월 미만, 만 65세 이상</t>
  </si>
  <si>
    <t>고서, 고문서, 서화류, 민예품 등</t>
  </si>
  <si>
    <t>조선왕조의궤(조경단 준경묘 영경묘 영건청의궤)
홍서대, 고천리 석불좌상, 삼척부 관청문서</t>
  </si>
  <si>
    <t>보물 2점, 민속자료 1점, 문화재자료 9점</t>
  </si>
  <si>
    <t>매주 월요일, 1월 1일, 설날 및 추석 당일</t>
  </si>
  <si>
    <t>우표, 도서, 기타용품 등</t>
  </si>
  <si>
    <t>매주 월요일 (단 월요일이 공휴일이면 운영)</t>
  </si>
  <si>
    <t>인장, 친필서신</t>
  </si>
  <si>
    <t>토도자기류</t>
  </si>
  <si>
    <t>청자상감정사색명유로문매병</t>
  </si>
  <si>
    <t>부안 숙박업체, 음식점, 내소사 등 유료 시설 이용시 30%, 군민 50%</t>
  </si>
  <si>
    <t>금속, 토도류 등</t>
  </si>
  <si>
    <t>전주부지도 등</t>
  </si>
  <si>
    <t>식물표본, 민속자료, 생업도구 등</t>
  </si>
  <si>
    <t>매월 첫째주 월요일</t>
  </si>
  <si>
    <t>안동 하회탈 및 병산탈</t>
  </si>
  <si>
    <t>국보 1건 13점</t>
  </si>
  <si>
    <t>전채</t>
  </si>
  <si>
    <t>www.gbcp.or.kr</t>
  </si>
  <si>
    <t>토제, 도자기, 금속 등</t>
  </si>
  <si>
    <t>www.eunhae-sa.org</t>
  </si>
  <si>
    <t>회화, 공예</t>
  </si>
  <si>
    <t>은해사괘불탱 외</t>
  </si>
  <si>
    <t>10:00-17:30</t>
  </si>
  <si>
    <t>매주 일요일</t>
  </si>
  <si>
    <t>금속, 목재, 토기류 등</t>
  </si>
  <si>
    <t>주말, 공휴일</t>
  </si>
  <si>
    <t>고서, 고문서 등</t>
  </si>
  <si>
    <t>이하진 천금물전 등</t>
  </si>
  <si>
    <t>보물1점, 국가민속문화재 1점, 경기도 문화재자료 2점, 경기도유형문화재 1점</t>
  </si>
  <si>
    <t>근현대사유물</t>
  </si>
  <si>
    <t>1월 1일, 설날 및 추석 당일, 매주 월요일(단, 월요일이 공휴일인 경우 그 다음날 휴관)</t>
  </si>
  <si>
    <t>1년/1회</t>
  </si>
  <si>
    <t>금속, 토도, 서지, 서화, 목가구 등</t>
  </si>
  <si>
    <t>복검관행차시하인식료기</t>
  </si>
  <si>
    <t>1점(서울특별시문화재자료 제88호)</t>
  </si>
  <si>
    <t>10:00-18:00(하계), 10:00-17:00(동계)</t>
  </si>
  <si>
    <t>매주 월요일(단, 월요일이 공휴일인 경우 당일은 개관하고 그 다음 첫번째 평일에 휴관), 명절 당일, 신정</t>
  </si>
  <si>
    <t>30~40</t>
  </si>
  <si>
    <t xml:space="preserve"> 동대문구 자원봉사자 30%</t>
  </si>
  <si>
    <t>상설전시 가격에 포함</t>
  </si>
  <si>
    <t>샬트르 성바오로수녀회 역사박물관</t>
    <phoneticPr fontId="46" type="noConversion"/>
  </si>
  <si>
    <t>02-3706-3255</t>
    <phoneticPr fontId="3" type="noConversion"/>
  </si>
  <si>
    <t>www.papermuseum.or.kr</t>
  </si>
  <si>
    <t>종이관련 고서, 민속품 등</t>
  </si>
  <si>
    <t>매주 일요일, 국가 공휴일</t>
  </si>
  <si>
    <t>50~70</t>
  </si>
  <si>
    <t>생물, 화석, 암석(자연사 자료)</t>
  </si>
  <si>
    <t>휴무</t>
  </si>
  <si>
    <t>근사록 등</t>
  </si>
  <si>
    <t>보물 2점, 국가민속문화재 76점, 서울시지정문화재 3점</t>
  </si>
  <si>
    <t>주말, 공휴일, 창학기념일(5월 22일)</t>
  </si>
  <si>
    <t>inmuseum.or.kr/kor/museum/index.php?m_code=MUSEUM1542071281</t>
  </si>
  <si>
    <t>금속, 서화, 탁본 등</t>
  </si>
  <si>
    <t>인천 무형문화재 10-1호</t>
  </si>
  <si>
    <t>www.bakmul.hannam.ac.kr</t>
  </si>
  <si>
    <t>1회/3년</t>
  </si>
  <si>
    <t>법정공휴일</t>
  </si>
  <si>
    <t>지류, 금속류, 목조류 등</t>
  </si>
  <si>
    <t>예녬미타도량참법등</t>
  </si>
  <si>
    <t>지역주민 50%</t>
  </si>
  <si>
    <t>유공자, 장애인, 영유아</t>
  </si>
  <si>
    <t>031-566-7377</t>
  </si>
  <si>
    <t>10:00-19:00</t>
  </si>
  <si>
    <t>신정, 설날, 추석</t>
  </si>
  <si>
    <t>고고, 민속품, 교사자료 등</t>
  </si>
  <si>
    <t>금속, 토도, 서화 등</t>
  </si>
  <si>
    <t>김길통 좌리공신규서 등</t>
  </si>
  <si>
    <t>주말, 공휴일, 학교에서 정한 휴일</t>
  </si>
  <si>
    <t>www.iksan.go.kr/ipjeomri</t>
  </si>
  <si>
    <t>고고유물</t>
  </si>
  <si>
    <t>공예품, 임산물, 박제류, 표본류, 민속품 등</t>
  </si>
  <si>
    <t>매주 월요일(단, 월요일이 공휴일인 경우 당일은 개관하고 그 다음날인 화요일 휴관)</t>
  </si>
  <si>
    <t>www.bogyeongsa.org</t>
  </si>
  <si>
    <t>053-850-3281</t>
    <phoneticPr fontId="3" type="noConversion"/>
  </si>
  <si>
    <t>1년/3회</t>
  </si>
  <si>
    <t xml:space="preserve">서화, 철재, 직물, 도토, 목재류 등 </t>
  </si>
  <si>
    <t>주말, 법정공휴일</t>
  </si>
  <si>
    <t>고고, 민속, 복식 등</t>
  </si>
  <si>
    <t>안동석사자, 역동서원</t>
  </si>
  <si>
    <t>전체</t>
    <phoneticPr fontId="3" type="noConversion"/>
  </si>
  <si>
    <t>목가구, 목생활구, 목공구, 농기구, 목제악기 등</t>
  </si>
  <si>
    <t>철기, 토기, 도자기, 골각, 석기 및 고문서류 등</t>
  </si>
  <si>
    <t>매주 월요일, 1월 1일, 설날 및 추석 당일(단, 월요일이 공휴일인 경우 당일은 개관하고 그 다음 첫번째 평일에 휴관)</t>
  </si>
  <si>
    <t>임시정부관련 자료</t>
  </si>
  <si>
    <t>한중영문중국판 한국애국가 악보</t>
  </si>
  <si>
    <t>www.copyright.or.kr/allco</t>
  </si>
  <si>
    <t>10:00~18:00</t>
  </si>
  <si>
    <t>미디어기자박물관</t>
    <phoneticPr fontId="3" type="noConversion"/>
  </si>
  <si>
    <t>www.museum.ksd.or.kr</t>
  </si>
  <si>
    <t>국내외 증권자료</t>
  </si>
  <si>
    <t>사진, 도면, 스케치 등</t>
  </si>
  <si>
    <t>전적, 금속, 서지, 사진류 등</t>
  </si>
  <si>
    <t>인천광역시 등록문화재</t>
  </si>
  <si>
    <t>10건 13점</t>
  </si>
  <si>
    <t>석기, 토기 등 선사유물</t>
  </si>
  <si>
    <t>신정(1월 1일), 공휴일 아닌 매주 월요일</t>
  </si>
  <si>
    <t>도서(시집 및 문학자료)</t>
  </si>
  <si>
    <t>1회/10년</t>
  </si>
  <si>
    <t>금속, 목죽초칠, 서화탁본, 옥석, 토도, 편직, 기타</t>
  </si>
  <si>
    <t>속초시민, 경로, 장애우, 장애우 동반1인, 미취학, 국가보훈대상자, 법정무료대상, 문화의 날 등</t>
    <phoneticPr fontId="3" type="noConversion"/>
  </si>
  <si>
    <t>화석, 암석, 광물, 근현대 석탄산업사 자료 등</t>
  </si>
  <si>
    <t>고고, 고서, 고문서, 민속품, 매장문화재 등</t>
  </si>
  <si>
    <t xml:space="preserve">검간 조정 일기(보물 제1003호) 등 </t>
  </si>
  <si>
    <t>1회/4년</t>
  </si>
  <si>
    <t>골각, 민속품</t>
  </si>
  <si>
    <t>25~50</t>
  </si>
  <si>
    <t>노인(만65세 이상), 유아(36개월 미만), 장애인, 국가유공자, 독립유공자, 장애인, 국민기초생활보장수급자</t>
  </si>
  <si>
    <t>jeonju.go.kr/eojinmuseum</t>
  </si>
  <si>
    <t>회화, 고서적, 직물, 목기류</t>
  </si>
  <si>
    <t>조선태조어진 등</t>
  </si>
  <si>
    <t>국보 1점, 도지정문화재 14점</t>
  </si>
  <si>
    <t xml:space="preserve">연1회 </t>
  </si>
  <si>
    <t>서책 및 서화류 등</t>
  </si>
  <si>
    <t>www.gogung.go.kr</t>
  </si>
  <si>
    <t>10회/1년</t>
  </si>
  <si>
    <t>연6회</t>
  </si>
  <si>
    <t>회화, 조각, 석조, 공예 등</t>
  </si>
  <si>
    <t>국보 82점, 보물 163점 등</t>
  </si>
  <si>
    <t>교과서, 학교관련자료</t>
  </si>
  <si>
    <t>《훈민정음》 등</t>
  </si>
  <si>
    <t>www.mokinmuseum.com</t>
  </si>
  <si>
    <t>10:30-19:00</t>
  </si>
  <si>
    <t>임산부, 장애인, 경로</t>
  </si>
  <si>
    <t>36개월 미만 영유아</t>
  </si>
  <si>
    <t>blog.naver.com/baamuseum</t>
  </si>
  <si>
    <t>건물주차장(유료)</t>
  </si>
  <si>
    <t>7세 이하 어린이</t>
  </si>
  <si>
    <t>42/기계식주차</t>
  </si>
  <si>
    <t>스포츠 관련 민속품 등</t>
  </si>
  <si>
    <t>매주 토, 일요일, 법정 공휴일</t>
  </si>
  <si>
    <t>전체(상설전시 관람료에 포함)</t>
  </si>
  <si>
    <t>www.presseum.or.kr</t>
  </si>
  <si>
    <t>신문, 지류, 기념품 등</t>
  </si>
  <si>
    <t>배설 만사집, 배설의 유품인 태극기, 영국기, 일제강점기 문자보급교재</t>
  </si>
  <si>
    <t>매주 월요일, 설추석 연휴</t>
  </si>
  <si>
    <t>문화의 날(50%) 할인 등</t>
  </si>
  <si>
    <t>미취학, 경로, 장애우, 국가유공자 등</t>
  </si>
  <si>
    <t>초등학생</t>
    <phoneticPr fontId="3" type="noConversion"/>
  </si>
  <si>
    <t>학교시설이용</t>
  </si>
  <si>
    <t>고서, 고문서, 서화, 도자, 민속품 등</t>
  </si>
  <si>
    <t>동국정운, 이이남매화회문기, 구 서북학회회관, 도정궁 경원당</t>
  </si>
  <si>
    <t>고고, 역사, 민속, 고미술, 현대미술, 학교사 등</t>
  </si>
  <si>
    <t xml:space="preserve">혼천시계 등 </t>
  </si>
  <si>
    <t>금속, 석조, 도토, 서화, 목조</t>
  </si>
  <si>
    <t>보협인석탑 등</t>
  </si>
  <si>
    <t>국보 2점, 보물 8점, 서울시유형문화재 2점</t>
  </si>
  <si>
    <t>주말 및 공휴일</t>
  </si>
  <si>
    <t>암석, 광물, 동물표본, 식물표본, 화석 등</t>
  </si>
  <si>
    <t>수리부엉이, 솔부엉이, 칡부엉이, 소적새, 큰소쩍새, 황조롱이, 참매</t>
  </si>
  <si>
    <t>토요일, 법정공휴일, 개교기념일(4월 28일), 전시교체시기</t>
  </si>
  <si>
    <t>30%할인 : 공연연계관람, 강북구민</t>
  </si>
  <si>
    <t>경로(65세 이상), 국가유공자, 장애인(1급~3급, 동반 1인 포함), 단체 인솔교사, 본교학생 및 교직원</t>
  </si>
  <si>
    <t>8회/1년</t>
  </si>
  <si>
    <t>고고, 민속 등</t>
  </si>
  <si>
    <t>토, 일요일 및 공휴일</t>
  </si>
  <si>
    <t>염색 및 섬유, 도구, 공예품</t>
  </si>
  <si>
    <t>매주 월요일, 명절연휴</t>
  </si>
  <si>
    <t>65세 이상, 장애인, 기초수급자</t>
  </si>
  <si>
    <t>museum.knu.ac.kr</t>
  </si>
  <si>
    <t>금속, 토도, 서화탁본, 옥석 등</t>
  </si>
  <si>
    <t>석조비로자나불좌상 등</t>
  </si>
  <si>
    <t>일, 공휴일</t>
  </si>
  <si>
    <t>식생활관련 민속유물(메주틀, 뒤주, 김칫독 등)</t>
  </si>
  <si>
    <t>한국 근현대 민속품</t>
  </si>
  <si>
    <t>청소년, 어린이, 성인(매년 5월 무료)</t>
    <phoneticPr fontId="3" type="noConversion"/>
  </si>
  <si>
    <t>토기, 철기류 등</t>
  </si>
  <si>
    <t xml:space="preserve">구리 동구릉 숭릉 정자각
보물 제1742호 등 </t>
  </si>
  <si>
    <t xml:space="preserve">보물 4점, 사적 3점 
국가무형문화재 1점 </t>
  </si>
  <si>
    <t>전체</t>
    <phoneticPr fontId="3" type="noConversion"/>
  </si>
  <si>
    <t>초조본 대방광불화엄경 등</t>
  </si>
  <si>
    <t>설날, 추석당일, 매주 월요일</t>
  </si>
  <si>
    <t>4,000(12개월 미만 무료 입장)</t>
  </si>
  <si>
    <t>경기도민, 재단 회원가입, 다자녀 가정(2자녀 이상) 등</t>
  </si>
  <si>
    <t>국가유공자, 보훈보상대상자 등</t>
  </si>
  <si>
    <t>독립운동사 관련 도서, 발간물, 인쇄물</t>
  </si>
  <si>
    <t>제암리3.1운동순국유적</t>
  </si>
  <si>
    <t>사적1개소</t>
  </si>
  <si>
    <t>20~40</t>
  </si>
  <si>
    <t>상시/1년</t>
  </si>
  <si>
    <t>민속품, 농기구, 생활용품 등</t>
  </si>
  <si>
    <t xml:space="preserve">전체 </t>
  </si>
  <si>
    <t>금속, 지류, 목재 등 철도유물</t>
  </si>
  <si>
    <t>파시5-23 증기기관차 등</t>
  </si>
  <si>
    <t>장애인, 국가유공자, 경로, 영유아(만 4세 미만)</t>
  </si>
  <si>
    <t>매주 월요일 (단, 월요일이 공휴일인 경우 정상운영)</t>
    <phoneticPr fontId="3" type="noConversion"/>
  </si>
  <si>
    <t>강원특별자치도 탄광문화촌</t>
    <phoneticPr fontId="3" type="noConversion"/>
  </si>
  <si>
    <t>채탄장비 및 생활용품</t>
  </si>
  <si>
    <t>식물표본, 사진 등</t>
  </si>
  <si>
    <t>교육유물</t>
  </si>
  <si>
    <t>토요일, 관공서 공휴일</t>
  </si>
  <si>
    <t xml:space="preserve"> </t>
  </si>
  <si>
    <t>금속, 목재, 석재, 유리 FRP 등</t>
  </si>
  <si>
    <t>이삼장군 유물</t>
  </si>
  <si>
    <t>도지정문화재 4점</t>
  </si>
  <si>
    <t>1월 1일, 설 및 추석 당일, 매주 월요일</t>
  </si>
  <si>
    <t>www.cheonan.go.kr/yugwansun.do　</t>
  </si>
  <si>
    <t xml:space="preserve"> 1회/1년 </t>
  </si>
  <si>
    <t>서적, 복식 등</t>
  </si>
  <si>
    <t xml:space="preserve">www.history.hongseong.go.kr </t>
  </si>
  <si>
    <t>1회/5년</t>
  </si>
  <si>
    <t>고문서, 전적, 회화 등</t>
  </si>
  <si>
    <t>전운상 영정 전세진 유품 용대기 연산서씨석보 남당 한원진 초상 일괄</t>
  </si>
  <si>
    <t xml:space="preserve">자연사표본(곤충, 화석) </t>
  </si>
  <si>
    <t>월왕전목판</t>
  </si>
  <si>
    <t>6점</t>
  </si>
  <si>
    <t>매주 월요일 휴관</t>
  </si>
  <si>
    <t>남해안 남중권 할인 등</t>
  </si>
  <si>
    <t>소형28, 장애인3</t>
  </si>
  <si>
    <t>서지류, 목판류</t>
  </si>
  <si>
    <t>필암서원 하서선생 문집목판, 필암서원 하서선생 유묵목판</t>
  </si>
  <si>
    <t>필암서원 하서선생 문집목판 650점, 필암서원 하서선생 유묵목판 56점</t>
  </si>
  <si>
    <t>대형18, 소형278, 장애인11</t>
  </si>
  <si>
    <t>학술자료(도서)</t>
  </si>
  <si>
    <t>www.dsum.dsu.ac.kr</t>
  </si>
  <si>
    <t>카메라, 카메라 관련 기타자료, 회화 및 조각</t>
  </si>
  <si>
    <t>동신대학교 문화박물관</t>
    <phoneticPr fontId="3" type="noConversion"/>
  </si>
  <si>
    <t>토도, 금속, 고서, 회화 등</t>
  </si>
  <si>
    <t>보물 1점</t>
  </si>
  <si>
    <t>최문병의병장 말안장</t>
    <phoneticPr fontId="3" type="noConversion"/>
  </si>
  <si>
    <t>고가구, 고문서, 목공예품 등</t>
  </si>
  <si>
    <t>6회/1년</t>
  </si>
  <si>
    <t>김종직 종가 고문서 등</t>
  </si>
  <si>
    <t>보물 2점, 중요민속문화재 1점, 시도지정문화재 1점</t>
  </si>
  <si>
    <t>국악기, 민속품 등</t>
  </si>
  <si>
    <t>고지도, 고문서 등</t>
  </si>
  <si>
    <t>국가귀속문화재 황철석 등</t>
  </si>
  <si>
    <t>장애인복지법의 적용을 받는 장애인, 장애의 정도가 심한 장애인과 동행하는 보호자 1명, 국민기초생활수급자 등</t>
  </si>
  <si>
    <t>전체</t>
    <phoneticPr fontId="3" type="noConversion"/>
  </si>
  <si>
    <t>전적, 복식, 목판 등</t>
  </si>
  <si>
    <t>동학교당 유물</t>
  </si>
  <si>
    <t>설, 추석 휴관</t>
  </si>
  <si>
    <t>안향초상 등</t>
  </si>
  <si>
    <t>영주시민 및 동주도시 시민</t>
  </si>
  <si>
    <t>고서, 고문서, 민속품 등</t>
  </si>
  <si>
    <t>대동운부군옥 목판 및 고본 등</t>
  </si>
  <si>
    <t>교지 등 전체 복제품</t>
  </si>
  <si>
    <t>복제품</t>
  </si>
  <si>
    <t>설, 추석 당일 휴관</t>
  </si>
  <si>
    <t>경질토기, 민속</t>
  </si>
  <si>
    <t>매주 월요일, 설·추석 당일 및 신정</t>
  </si>
  <si>
    <t>6·25전쟁 무기, 장비, 작전명령서, 지도, 전사자유품 등</t>
  </si>
  <si>
    <t>1월 1일, 설날 및 추석 당일, 월요일(월요일이 공휴일일 경우 공휴일 다음의 첫 번째 비공휴일)</t>
  </si>
  <si>
    <t>베틀, 생사검척기, 명주다리미 등</t>
  </si>
  <si>
    <t>추석 당일 휴관</t>
  </si>
  <si>
    <t>금속, 토도, 옥석류 등</t>
  </si>
  <si>
    <t>www.815gb.or.kr</t>
  </si>
  <si>
    <t>교체 없음</t>
  </si>
  <si>
    <t>지류(고근현대 전적), 직류, 금속, 목재, 석재 등</t>
  </si>
  <si>
    <t>매주 월요일, 1월 1일, 설날 및 추석 당일(단, 월요일이 대체공휴일로 지정된 경우 개관)</t>
  </si>
  <si>
    <t>www.pusoksa.org.</t>
  </si>
  <si>
    <t>금속, 토도, 서화, 경판</t>
  </si>
  <si>
    <t>www.andongsoju.net</t>
  </si>
  <si>
    <t>고고, 민속물, 음식모형 등</t>
  </si>
  <si>
    <t>www.yongmunsa.kr/museum</t>
  </si>
  <si>
    <t>전적, 불화, 불교공예 등</t>
  </si>
  <si>
    <t>www.koreastudy.or.kr/cfseum</t>
  </si>
  <si>
    <t>매주 월요일(공휴일 제외), 1월 1일, 설날, 추석</t>
  </si>
  <si>
    <t>www.mask.kr</t>
  </si>
  <si>
    <t xml:space="preserve">50/300㎡ </t>
  </si>
  <si>
    <t>탈, 목조각, 인형 등</t>
  </si>
  <si>
    <t>하회세계탈박물관</t>
    <phoneticPr fontId="3" type="noConversion"/>
  </si>
  <si>
    <t>금속, 토도, 서화, 민속</t>
  </si>
  <si>
    <t>로제타 홀 한글점자 교재</t>
  </si>
  <si>
    <t>국가등록문화재 1점</t>
  </si>
  <si>
    <t>www.epsmuseum.co.kr</t>
  </si>
  <si>
    <t>www.doraji.co.kr</t>
  </si>
  <si>
    <t>고고, 서적, 민속품 등</t>
  </si>
  <si>
    <t>054-421-1632</t>
  </si>
  <si>
    <t>토도류, 크리스탈 등</t>
  </si>
  <si>
    <t>김천시민</t>
  </si>
  <si>
    <t>경로, 유아, 장애인, 국가유공자, 독립유공자 등</t>
  </si>
  <si>
    <t>불교미술품(전적, 회화, 조각, 공예, 탁본)</t>
  </si>
  <si>
    <t>도리사 세존사리탑 금동육각사리함 등</t>
  </si>
  <si>
    <t>www.cheongsol.or.kr</t>
  </si>
  <si>
    <t>수석, 꽃돌</t>
  </si>
  <si>
    <t>보건복지부 재상해자 50%</t>
  </si>
  <si>
    <t>공휴일, 일요일</t>
  </si>
  <si>
    <t>공립</t>
    <phoneticPr fontId="3" type="noConversion"/>
  </si>
  <si>
    <t>미등록</t>
    <phoneticPr fontId="3" type="noConversion"/>
  </si>
  <si>
    <t>강릉화폐전시관</t>
    <phoneticPr fontId="3" type="noConversion"/>
  </si>
  <si>
    <t>1회/7년</t>
  </si>
  <si>
    <t>고서(악서, 악보), 악기, 복식, 장신구 등</t>
  </si>
  <si>
    <t>고지도</t>
  </si>
  <si>
    <t>신정, 설연휴, 추석연휴</t>
    <phoneticPr fontId="3" type="noConversion"/>
  </si>
  <si>
    <t>산악산림자료</t>
  </si>
  <si>
    <t>국가산림문화자산</t>
  </si>
  <si>
    <t>www.lighthouse-museum.or.kr</t>
  </si>
  <si>
    <t>4회/1년</t>
  </si>
  <si>
    <t>금속품, 도토기, 고서, 서화 등</t>
  </si>
  <si>
    <t>계유명전씨아미타불비상 등</t>
  </si>
  <si>
    <t>국보 2점, 보물 16점, 지방유형문화재 등 24점</t>
  </si>
  <si>
    <t>매주 월요일(단, 월요일이 공휴일인 경우 당일은 개관하고 그 다음 첫번째 평일에 휴관), 1월 1일, 설날 및 추석 당일</t>
  </si>
  <si>
    <t>www.customs.go.kr/seoul/main.do</t>
  </si>
  <si>
    <t>서적류, 관인, 모형, 기념품 등</t>
  </si>
  <si>
    <t>인천해관문서</t>
  </si>
  <si>
    <t>www.fomo.or.kr</t>
  </si>
  <si>
    <t>사진, 문서, 직물, 금속 등</t>
  </si>
  <si>
    <t>www.mmk.or.kr</t>
  </si>
  <si>
    <t>지류, 금속류, 목재류 등 해양자료</t>
  </si>
  <si>
    <t>나전대모쌍룡문함 등</t>
  </si>
  <si>
    <t>시지정 12점, 유네스코 등재 4점, 국가과학기술자료 2점</t>
  </si>
  <si>
    <t>www.acc.go.kr</t>
  </si>
  <si>
    <t>민속품, 예술품, 의례용구 등</t>
  </si>
  <si>
    <t>고문서, 민속품, 산림관련자료 등</t>
  </si>
  <si>
    <t>전체(수목원 입장시 박물관 무료)</t>
  </si>
  <si>
    <t>여성사 관련 생활, 민속자료, 문헌자료 등</t>
  </si>
  <si>
    <t>색복장려깃발</t>
  </si>
  <si>
    <t>일요일, 공휴일 및 명절 휴관</t>
  </si>
  <si>
    <t>지류, 복식, 금속 등</t>
  </si>
  <si>
    <t>함정관련 기념물, 총포 및 무기류 등</t>
  </si>
  <si>
    <t>중완구 등</t>
  </si>
  <si>
    <t>www.sorokdo.go.kr/museum/main.do</t>
  </si>
  <si>
    <t>한센인 생활유품 등</t>
  </si>
  <si>
    <t>032-290-2020</t>
  </si>
  <si>
    <t>국립11-2023-05호</t>
    <phoneticPr fontId="3" type="noConversion"/>
  </si>
  <si>
    <t>www.mow.or.kr</t>
  </si>
  <si>
    <t>고서 및 고미술품 등</t>
  </si>
  <si>
    <t>매주 월요일, 신정, 설날 및 추석 당일</t>
  </si>
  <si>
    <t>031-324-9114</t>
  </si>
  <si>
    <t>국립12-2023-02호</t>
  </si>
  <si>
    <t>namuk.or.kr</t>
  </si>
  <si>
    <t xml:space="preserve">농업, 농촌의 생산, 민속, 역사, 회화, 공예, 기계, 기타 관련 유물 </t>
  </si>
  <si>
    <t>보물 정약용 행초 다산사경첩(丁若鏞 行草 茶山四景帖)</t>
  </si>
  <si>
    <t>매주 월요일, 1월 1일, 설·추석 당일</t>
  </si>
  <si>
    <t>전체</t>
    <phoneticPr fontId="3" type="noConversion"/>
  </si>
  <si>
    <t>www.much.go.kr</t>
  </si>
  <si>
    <t>12회/1년</t>
  </si>
  <si>
    <t>도서, 전단, 문서, 생활물품 등</t>
  </si>
  <si>
    <t xml:space="preserve">보물 1점, 등록문화재 6,709점 </t>
  </si>
  <si>
    <t>안중근 의사 유묵, 황금백만냥 불여일교자 등</t>
    <phoneticPr fontId="3" type="noConversion"/>
  </si>
  <si>
    <t>www.postmuseum.go.kr</t>
  </si>
  <si>
    <t>지류, 금속류, 피복류 등</t>
  </si>
  <si>
    <t>우체통</t>
  </si>
  <si>
    <t>토요일, 공휴일</t>
  </si>
  <si>
    <t>www.ulsan.go.kr/museum</t>
  </si>
  <si>
    <t>태화사지 십이지상 사리탑 등</t>
  </si>
  <si>
    <t>1월 1일, 매주 월요일(단, 월요일이 공휴일인 경우 당일은 개관하고 그 다음 첫번째 평일에 휴관)</t>
  </si>
  <si>
    <t>금속, 토도, 도자기 등</t>
  </si>
  <si>
    <t>도기 바퀴장식 뿔잔 등</t>
  </si>
  <si>
    <t>국보 2점, 보물 106점, 시도지정문화재 273점, 시도문화재자료 112점</t>
  </si>
  <si>
    <t>매주 월요일, 1월 1일, 설·추석 당일 (월요일이 공휴일인 경우 개관하고 공휴일 다음의 첫 번째 평일에 휴관)</t>
  </si>
  <si>
    <t>필름, 카메라, 영사기, 의상, 지류 등</t>
  </si>
  <si>
    <t>영화 필름 청춘의 십자로 등</t>
  </si>
  <si>
    <t>매주 일, 월요일/ 1.1/ 설 연휴/ 추석 연휴/ 창립기념일(1.18.)/ 근로자의 날(5.1)</t>
  </si>
  <si>
    <t>가구, 의상, 서지 등</t>
  </si>
  <si>
    <t>museum.kma.ac.kr</t>
  </si>
  <si>
    <t>www.policemuseum.go.kr</t>
  </si>
  <si>
    <t>한국 경찰사 관련 유물</t>
  </si>
  <si>
    <t>매주 월요일(단, 월요일이 공휴일인 경우 당일은 개관하고 그 다음 첫번째 평일에 휴관), 1월 1일, 설날연휴, 추석연휴</t>
  </si>
  <si>
    <t>museum.assembly.go.kr</t>
  </si>
  <si>
    <t>도서 및 문서류, 서화류, 기념품 등</t>
  </si>
  <si>
    <t>뉴욕 월도프 아스토리아 호텔 게양 태극기</t>
  </si>
  <si>
    <t>매주 토요일 13:00 이후, 매주 일요일, 공휴일 등</t>
  </si>
  <si>
    <t>www.ulsan.go.kr/s/dgmuseum</t>
  </si>
  <si>
    <t>금속, 토도, 민속품 등</t>
  </si>
  <si>
    <t>전체</t>
    <phoneticPr fontId="3" type="noConversion"/>
  </si>
  <si>
    <t>토도류, 민속품 등</t>
  </si>
  <si>
    <t>해양생물 박제 및 표본, 패각, 산호 등</t>
  </si>
  <si>
    <t>교육관 이용객, 행사참여자, 예술인패스</t>
  </si>
  <si>
    <t>고고·민속생활용품 등</t>
  </si>
  <si>
    <t>매주 월요일, 1월 1일, 설·추석당일</t>
  </si>
  <si>
    <t>박제, 곤충표본, 목가구</t>
  </si>
  <si>
    <t>www.textbookmuseum.co.kr</t>
  </si>
  <si>
    <t>교과서, 교육자료, 인쇄기계 등</t>
  </si>
  <si>
    <t>월인천강지곡</t>
  </si>
  <si>
    <t>매주 월요일, 신정, 설연휴, 추석연휴, 성탄절</t>
  </si>
  <si>
    <t>www.dweeungbark.co.kr</t>
  </si>
  <si>
    <t>장류 관련 민속품</t>
  </si>
  <si>
    <t>20/790㎡</t>
  </si>
  <si>
    <t>민속품, 가채, 장신구 등</t>
  </si>
  <si>
    <t>www.abductions625.go.kr</t>
  </si>
  <si>
    <t>2회/5년</t>
  </si>
  <si>
    <t>서지, 사진, 섬유, 금속 등</t>
  </si>
  <si>
    <t>매주 월요일, 공휴일(설, 추석 당일은 개관)</t>
  </si>
  <si>
    <t>www.afa.ac.kr/museum</t>
  </si>
  <si>
    <t>항공기 등</t>
  </si>
  <si>
    <t>부활호, L-4연락기, F-51D무스탕, T-6 건국기, 6.25 전쟁 군사 기록물, 서명문 태극기</t>
  </si>
  <si>
    <t>13점</t>
  </si>
  <si>
    <t>9:00-16:20</t>
  </si>
  <si>
    <t>매주 수요일 (설, 신정, 추석 연휴)</t>
  </si>
  <si>
    <t>www.mabik.re.kr</t>
  </si>
  <si>
    <t>박제표본, 골격표본 등</t>
  </si>
  <si>
    <t>www.nnibr.re.kr</t>
  </si>
  <si>
    <t>수시/1년</t>
  </si>
  <si>
    <t>생물표본</t>
  </si>
  <si>
    <t>www.aviation.or.kr</t>
  </si>
  <si>
    <t>항공기, 항공기부품, 지도, 문서, 복식 등</t>
  </si>
  <si>
    <t>연7회</t>
  </si>
  <si>
    <t>063-580-5100</t>
  </si>
  <si>
    <t>www.nsrm.or.kr</t>
  </si>
  <si>
    <t>전적류, 민속품 등</t>
  </si>
  <si>
    <t>www.nihc.go.kr</t>
  </si>
  <si>
    <t>매주 월요일, 1월 1일</t>
    <phoneticPr fontId="3" type="noConversion"/>
  </si>
  <si>
    <t>전체</t>
    <phoneticPr fontId="3" type="noConversion"/>
  </si>
  <si>
    <t>강원-공립12-2012-37호</t>
    <phoneticPr fontId="3" type="noConversion"/>
  </si>
  <si>
    <t>강원특별자치도 디엠제트박물관</t>
    <phoneticPr fontId="3" type="noConversion"/>
  </si>
  <si>
    <t>강원-공립12-2009-01호</t>
    <phoneticPr fontId="3" type="noConversion"/>
  </si>
  <si>
    <t>강원특별자치도 산림박물관</t>
    <phoneticPr fontId="3" type="noConversion"/>
  </si>
  <si>
    <t>강원-공립12-2012-02호</t>
    <phoneticPr fontId="3" type="noConversion"/>
  </si>
  <si>
    <t>강원</t>
    <phoneticPr fontId="3" type="noConversion"/>
  </si>
  <si>
    <t>원주시</t>
    <phoneticPr fontId="3" type="noConversion"/>
  </si>
  <si>
    <t>공립</t>
    <phoneticPr fontId="3" type="noConversion"/>
  </si>
  <si>
    <t>원주 법천사지 유적전시관</t>
    <phoneticPr fontId="3" type="noConversion"/>
  </si>
  <si>
    <t>1종</t>
    <phoneticPr fontId="3" type="noConversion"/>
  </si>
  <si>
    <t>강원-공립12-2023-01호</t>
    <phoneticPr fontId="3" type="noConversion"/>
  </si>
  <si>
    <t>2023.7.10</t>
    <phoneticPr fontId="3" type="noConversion"/>
  </si>
  <si>
    <t>매주 월요일(월요일이 공휴일이면 다음 평일 휴관), 1/1, 설추석 당일</t>
  </si>
  <si>
    <t>고서 및 고문서 등</t>
  </si>
  <si>
    <t>미 해병대원 버스비어 기증 태극기</t>
  </si>
  <si>
    <t>등록문화재 1점</t>
  </si>
  <si>
    <t>1월 1일, 설·추석 당일, 매주 월요일(단, 월요일이 공휴일인 경우 당일은 개관하고 그 다음 첫번째 평일에 휴관)</t>
  </si>
  <si>
    <t>이원익 호성공신도상 등</t>
  </si>
  <si>
    <t>매주 월요일, 신정, 구정당일, 추석당일</t>
  </si>
  <si>
    <t>경기도민, 재단 회원, 경기도공무원, 다자녀(2자녀이상) 가정, SOFA협정군인, 경기도카카오톡친구</t>
  </si>
  <si>
    <t>www.incheon.go.kr/museum/index</t>
  </si>
  <si>
    <t>고고, 민속자료, 역사 등</t>
  </si>
  <si>
    <t>원대철제범종 등</t>
  </si>
  <si>
    <t>매주 월요일(공휴일인 월요일은 제외), 1월 1일</t>
  </si>
  <si>
    <t>www.museum.incheon.go.kr</t>
  </si>
  <si>
    <t>매주 월요일(단, 월요일이 공휴일인 경우 개관), 1월 1일</t>
  </si>
  <si>
    <t>학교시설공유</t>
  </si>
  <si>
    <t>고고, 민속유물 등</t>
  </si>
  <si>
    <t>윤희순의병가사집</t>
  </si>
  <si>
    <t>전체</t>
    <phoneticPr fontId="3" type="noConversion"/>
  </si>
  <si>
    <t>1회 이상/1년</t>
  </si>
  <si>
    <t>애니메이션 필름, 스토리보드, 피규어, 인형, 로봇 등</t>
  </si>
  <si>
    <t>지역관광지 연계할인 20%</t>
  </si>
  <si>
    <t>상설전시 입장객</t>
  </si>
  <si>
    <t>문화관련 서적 등</t>
  </si>
  <si>
    <t>6세이하 어린이, 65세이상 노인, 장애인, 국가보훈대상자, 기초생활수급자</t>
  </si>
  <si>
    <t>선사유물(석기, 토기 등)</t>
  </si>
  <si>
    <t>불상, 불화, 전적류 등</t>
  </si>
  <si>
    <t>상원사중창권선문, 월정사석조보살좌상 등</t>
  </si>
  <si>
    <t>고서류, 사진 등</t>
  </si>
  <si>
    <t>장애 2급이상</t>
  </si>
  <si>
    <t>군민 50%</t>
  </si>
  <si>
    <t>사진작품, 클래식 카메라 등</t>
  </si>
  <si>
    <t>영월군민 50% 할인</t>
  </si>
  <si>
    <t>국빈, 보호자동반7세미만 영유아, 65세이상 노인, 공무수행자, 국공사립 재직교원, 국가유공자, 고엽제후유증 등 환자, 장애인 및 동행보호자1인, 유공자, 의사상자, 국군포로, 투표참여자, 그린카드소지자, 자원봉사마일리지소지자 등</t>
  </si>
  <si>
    <t>7회/1년</t>
  </si>
  <si>
    <t>민화 및 고가구 등</t>
  </si>
  <si>
    <t xml:space="preserve">장애 2급이상 장애인 </t>
  </si>
  <si>
    <t>2급이상 장애인 무료</t>
  </si>
  <si>
    <t>금속, 토도, 서화, 목가구 등</t>
  </si>
  <si>
    <t>일산동오층석탑 등</t>
  </si>
  <si>
    <t>강원도유형문화재 5점</t>
  </si>
  <si>
    <t>초상화, 민속생활품, 서지류 등</t>
  </si>
  <si>
    <t xml:space="preserve">1. 「국민기초생활 보장법」 제2조제1호에 따른 수급권자 및 같은 조 제10호에 따른 차상위계층에 속하는 사람
2. 「국가유공자 등 예우 및 지원에 관한 법률 시행령」 제86조에 따른 국가유공자 및 그 유족 또는 가족
3. 「의사상자 등 예우 및 지원에 관한 법률 시행령」 제17조의2에 따른 의사자 유족, 의상자 및 그 가족
4. 「장애인복지법」제32조에 따라 등록된 장애인(「장애인복지법 시행규칙」별표 1에 따른 장애의 정도가 심한 장애인은 보호자 1명을 포함한다.)&amp;lt;개정 2019.10.11.&amp;gt;
5. 「노인복지법」제26조에 따른 만65세 이상인 사람
6. 「제천시 의림지 역사박물관 유물 수집 및 관리 조례」 제5조와 제6조 또는 그 밖의 사유로 제천시에 유물을 기증하였거나 기탁 중인 기증자와 기탁자 및 그 가족
7. 공무수행을 위해 출입하는 공무원
8. 영유아(만6세 이하인 사람)
9. 「제천시 병역명문가 예우에 관한 조례」에 따른 예우 대상자
10. 학사일정에 따라 단체로 방문하는 제천시 관내 초·중·고등학교 학생, 대학생 및 인솔교사
11. 시장이 필요하다고 인정하는 사람&amp;lt;2019.10.11.&amp;gt;
</t>
    <phoneticPr fontId="3" type="noConversion"/>
  </si>
  <si>
    <t>금속, 도자기, 회화, 사진, 지류, 상훈</t>
  </si>
  <si>
    <t>고서, 고문서, 목판, 사진 등</t>
  </si>
  <si>
    <t>분류두공부시(언해) 등</t>
  </si>
  <si>
    <t>기록류(고서, 고문서), 회화, 민속품, 사진 등</t>
  </si>
  <si>
    <t>전시관 리모델링으로 인해 3월 31일까지 휴관</t>
  </si>
  <si>
    <t>www.hbem.or.kr</t>
  </si>
  <si>
    <t xml:space="preserve">고서, 교과서, 생활민속유물 등 </t>
  </si>
  <si>
    <t>구 삼성초등학교 교사</t>
  </si>
  <si>
    <t>1.1일, 설날, 추석당일</t>
  </si>
  <si>
    <t>서지류, 목가구, 금속류, 합성수지 등</t>
  </si>
  <si>
    <t>매주 월요일(단, 월요일이 공휴일인 경우 당일은 개관하고 그 다음 첫번째 평일에 휴관), 설날, 추석</t>
  </si>
  <si>
    <t>매주 월요일, 1월 1일, 설/추석명절</t>
  </si>
  <si>
    <t>고서, 교과서, 근현대 교육자료 등</t>
  </si>
  <si>
    <t>매주 월요일, 설날, 추석</t>
  </si>
  <si>
    <t>고의서, 한의약기구, 희귀한약재 등</t>
  </si>
  <si>
    <t>성수침필적 등</t>
  </si>
  <si>
    <t xml:space="preserve">보물 1점, 유형 7점, 문화재자료 8점 </t>
  </si>
  <si>
    <t>www.daejeon.go.kr/pre/index.do</t>
  </si>
  <si>
    <t>석기, 금속, 토기, 도자기 등</t>
  </si>
  <si>
    <t>cafe.naver.com/daecheongdam</t>
  </si>
  <si>
    <t>museum.komsco.com</t>
  </si>
  <si>
    <t>지류(지폐) 및 금속류(주화) 등</t>
  </si>
  <si>
    <t>근대압사기</t>
  </si>
  <si>
    <t>국가등록 1점</t>
  </si>
  <si>
    <t>매주 월요일, 1월 1일, 설연휴, 추석연휴</t>
  </si>
  <si>
    <t>museum.cnu.ac.kr</t>
  </si>
  <si>
    <t>토도, 금속, 서화탁본 등</t>
  </si>
  <si>
    <t>충남대학교 구문리과대학 건물</t>
  </si>
  <si>
    <t>공휴일, 개교기념일</t>
  </si>
  <si>
    <t>nhm.cnu.ac.kr</t>
  </si>
  <si>
    <t>자연사</t>
  </si>
  <si>
    <t>독수리, 원앙 등</t>
  </si>
  <si>
    <t>천연기념물 7점</t>
  </si>
  <si>
    <t>토, 일요일 및 법정공휴일, 개교기념일(5.25.)</t>
  </si>
  <si>
    <t xml:space="preserve">도자기 </t>
  </si>
  <si>
    <t xml:space="preserve">백자청화 운룡문 항아리 등 </t>
  </si>
  <si>
    <t xml:space="preserve">경기도 유형문화재 2점 
경기도 문화재자료 2점 </t>
  </si>
  <si>
    <t>연14회</t>
  </si>
  <si>
    <t>어로도구 및 민속유물</t>
  </si>
  <si>
    <t>상설전시 입장객 무료관람</t>
  </si>
  <si>
    <t>031-415-0041</t>
    <phoneticPr fontId="3" type="noConversion"/>
  </si>
  <si>
    <t>광물, 화석, 수석, 조류및 포유류 박제</t>
  </si>
  <si>
    <t>매주 월요일, 1월 1일, 추석, 설날</t>
  </si>
  <si>
    <t>65세 이상, 24개월 미만</t>
  </si>
  <si>
    <t>매주 월, 화요일</t>
  </si>
  <si>
    <t>미취학 아동</t>
  </si>
  <si>
    <t>031-437-2525 (내선312)</t>
  </si>
  <si>
    <t>40회/1년</t>
  </si>
  <si>
    <t>식물, 미술작품</t>
  </si>
  <si>
    <t>현대 분단, 통일 관련 자료(고고, 민속품 등)</t>
  </si>
  <si>
    <t>1월 1일, 매주 월요일</t>
  </si>
  <si>
    <t>동식물박제, 표본, 산림관련 문헌자료 등</t>
  </si>
  <si>
    <t>매월 첫주 월요일, 설날 및 추석 당일, 신정</t>
  </si>
  <si>
    <t>전체(화목원 입장객 박물관 관람무료)</t>
  </si>
  <si>
    <t>음악 악기자료</t>
  </si>
  <si>
    <t>근현대사 자료(생활자료 등)</t>
  </si>
  <si>
    <t>1월 1일, 설날, 추석</t>
  </si>
  <si>
    <t>강원도 기념물 제74호 춘천의암유인석묘역</t>
  </si>
  <si>
    <t>매주 월요일, 1월 1일, 명절 당일</t>
  </si>
  <si>
    <t>인형, 영상, 지류</t>
  </si>
  <si>
    <t>유형소품</t>
  </si>
  <si>
    <t>전체</t>
    <phoneticPr fontId="3" type="noConversion"/>
  </si>
  <si>
    <t>홍천철비</t>
  </si>
  <si>
    <t>화기류, 의상 등(국방부 소장품 대여 전시)</t>
  </si>
  <si>
    <t>통일전망대 입장객</t>
  </si>
  <si>
    <t>별자리 서양자료, 천체관측기구 등</t>
  </si>
  <si>
    <t>1000원 할인</t>
  </si>
  <si>
    <t>폐광지역주민, 자매결연지역, 중부내륙권 협력지역</t>
  </si>
  <si>
    <t xml:space="preserve">서책, 금강산 관련 자료 등 </t>
  </si>
  <si>
    <t xml:space="preserve">표본, 동굴 장비 등 </t>
  </si>
  <si>
    <t xml:space="preserve">민속품, 도자기 등 </t>
  </si>
  <si>
    <t xml:space="preserve">연중무휴 </t>
  </si>
  <si>
    <t>라디오, 전축, 음반  등</t>
  </si>
  <si>
    <t>시왕도 초본, 사자도 초본</t>
  </si>
  <si>
    <t>도 문화재 10점</t>
  </si>
  <si>
    <t>PVC·도기류 인형, 피규어 등</t>
  </si>
  <si>
    <t>매주 수요일</t>
  </si>
  <si>
    <t>장애인, 36개월 미만 유아, 국가유공자</t>
  </si>
  <si>
    <t>강원도민, 박물관 제휴업체 이용객(30%) 대관령면 관광객(20%) 등</t>
    <phoneticPr fontId="3" type="noConversion"/>
  </si>
  <si>
    <t>장애인, 국가유공자</t>
  </si>
  <si>
    <t>공용</t>
  </si>
  <si>
    <t>나무, 청동, 장신구 등</t>
  </si>
  <si>
    <t>목조각, 석조각, 브론즈 등</t>
  </si>
  <si>
    <t>화석</t>
  </si>
  <si>
    <t>회화, 조각, 공예품</t>
  </si>
  <si>
    <t xml:space="preserve">금속, 지류, 나무 등 </t>
  </si>
  <si>
    <t>장애인, 군인, 국가유공자</t>
  </si>
  <si>
    <t>미술, 민속품 등</t>
  </si>
  <si>
    <t>제진언집 등</t>
  </si>
  <si>
    <t>경로, 장애인, 군인 등</t>
  </si>
  <si>
    <t>경로, 장애인 등</t>
  </si>
  <si>
    <t>찻잔, 주자류</t>
  </si>
  <si>
    <t>고지도, 고서, 표본 등</t>
  </si>
  <si>
    <t>장애 2급이상, 지역사회아동 등</t>
  </si>
  <si>
    <t>강원-사립12-2010-04호</t>
    <phoneticPr fontId="3" type="noConversion"/>
  </si>
  <si>
    <t>악기, 기악면</t>
  </si>
  <si>
    <t>휴관 중</t>
  </si>
  <si>
    <t>자기, 민속품, 고서 등</t>
  </si>
  <si>
    <t>65세 이상 무료</t>
  </si>
  <si>
    <t>65세 이상</t>
  </si>
  <si>
    <t>고고, 고서, 민속품 등</t>
  </si>
  <si>
    <t>주말 및 법정 공휴일</t>
  </si>
  <si>
    <t>museum.hallym.ac.kr</t>
  </si>
  <si>
    <t>10:00-15:00</t>
  </si>
  <si>
    <t>매주 금~월요일, 공휴일, 방학기간 중(교육 및 단체관람 사전 예약시 휴관일에도 개관)</t>
  </si>
  <si>
    <t>www.eumseong.go.kr</t>
  </si>
  <si>
    <t>6.25전쟁 관련 유물(국군, 인민군)</t>
  </si>
  <si>
    <t>주말(토,일) 및 공휴일</t>
  </si>
  <si>
    <t>www.yd21.go.kr</t>
  </si>
  <si>
    <t>국악기 등</t>
  </si>
  <si>
    <t>고문서, 민속품 등</t>
  </si>
  <si>
    <t>매주 월요일, 명절</t>
  </si>
  <si>
    <t>민속품 등</t>
  </si>
  <si>
    <t>전체</t>
    <phoneticPr fontId="3" type="noConversion"/>
  </si>
  <si>
    <t>www.yd21.go.kr/gugak/html/sub02/020402.html</t>
  </si>
  <si>
    <t>민속품, 전적류 등</t>
  </si>
  <si>
    <t>도 유형문화재 132호(심원리 승탑, 향토유적 지봉리 불상)</t>
  </si>
  <si>
    <t>10:00-16:00</t>
  </si>
  <si>
    <t>www.expopark.kr</t>
  </si>
  <si>
    <t>매주 월요일(공휴일인 경우 익일 휴무), 1월 1일, 설날, 추석</t>
  </si>
  <si>
    <t>토기, 도자기 등</t>
  </si>
  <si>
    <t>9:00-18:00 (동절기 9:00-17:00)</t>
  </si>
  <si>
    <t>관광택시, 문화가 있는 날(매주 마지막 수요일)</t>
  </si>
  <si>
    <t>1월 1일, 설날, 추석, 어린이(초등학생 미만), 65세 이상 노인, 장애인, 국가유공자</t>
  </si>
  <si>
    <t>www.jecheon.go.kr/jcub/index.do</t>
  </si>
  <si>
    <t>고문서, 전적류, 무기류 등</t>
  </si>
  <si>
    <t xml:space="preserve">의병장 류인석 심의 등 </t>
  </si>
  <si>
    <t>O</t>
    <phoneticPr fontId="3" type="noConversion"/>
  </si>
  <si>
    <t>토기, 고문서 등</t>
  </si>
  <si>
    <t>나무, 금속, 직물 등</t>
  </si>
  <si>
    <t>추련도</t>
  </si>
  <si>
    <t>고문서, 한지유물, 민속품 등</t>
  </si>
  <si>
    <t>매주 월요일, 명절 당일</t>
  </si>
  <si>
    <t>장애인, 국가유공자, 경로(65세이상)</t>
  </si>
  <si>
    <t xml:space="preserve"> 장애인, 국가유공자, 경로(65세이상) </t>
  </si>
  <si>
    <t>www.nongminmk.com</t>
  </si>
  <si>
    <t>문학자료, 서적 등</t>
  </si>
  <si>
    <t>www.ydinter.hs.kr</t>
  </si>
  <si>
    <t>민속품, 교육자료 등</t>
  </si>
  <si>
    <t>www.forjijeok.com</t>
  </si>
  <si>
    <t>독도, 간도, 대마도, 토지조사사업 관련 자료</t>
  </si>
  <si>
    <t>www.ironmuseum.or.kr</t>
  </si>
  <si>
    <t>금속, 목재 등</t>
  </si>
  <si>
    <t>15톤 전기로</t>
  </si>
  <si>
    <t>연10회</t>
  </si>
  <si>
    <t>www.kojams.or.kt</t>
  </si>
  <si>
    <t>고서, 민속품 등</t>
  </si>
  <si>
    <t>www.teacm.modoo.at</t>
  </si>
  <si>
    <t>도기, 자기, 금속, 차</t>
  </si>
  <si>
    <t>10:00-18:00 (동절기 10:00-17:00)</t>
  </si>
  <si>
    <t>영유아(만 24개월 미만)</t>
  </si>
  <si>
    <t>www.maegoe.com</t>
  </si>
  <si>
    <t>museum.jwu.ac.kr</t>
  </si>
  <si>
    <t>매주 월요일, 신정, 설날 및 추석 연휴</t>
  </si>
  <si>
    <t>미취학아동(7세미만), 장애인, 국가유공자, 본교 재학생 및 교직원 등</t>
  </si>
  <si>
    <t>museum.knue.ac.kr</t>
  </si>
  <si>
    <t>교내주차장</t>
  </si>
  <si>
    <t>교육자료, 고고, 민속품 등</t>
  </si>
  <si>
    <t>연13회</t>
  </si>
  <si>
    <t>공휴일 및 매주 월요일</t>
  </si>
  <si>
    <t>www.ut.ac.kr/museum.do</t>
  </si>
  <si>
    <t>평산신씨 종가 고문서</t>
  </si>
  <si>
    <t>충청북도 유형문화재 1점</t>
  </si>
  <si>
    <t>매주 토요일 및 공휴일, 학교가 정하는 휴관일</t>
  </si>
  <si>
    <t>www.bhm.or.kr</t>
  </si>
  <si>
    <t>*국빈 또는 외교사절단과 수행안내자
*「장애인복지법」에 따른 장애인(다만 장애등급 1급~3급에 해당하는 경우에는 동행자 보호자 1명을 추가한다.)
*「국가유공자 등 예우 및 지원에 관한 법률」에 따른 국가유공자 및 유족이나 가족
*「독립유공자예우에 관한 법률」에 따른 독립유공자 및 유족이나 가족*「참전 유공자 예우 및 단체설립에 관한 법률」에 따른 참전유공자
*6세 이하의 취학 전 아동 또는 65세 이상 사람*국민기초생활수급자
*공무수행을 위해 출입하는 사람
*그 밖에 도지사가 필요하다고 인정하는 사람
*매월 마지막 주 수요일에 방문하는 부여군민</t>
    <phoneticPr fontId="3" type="noConversion"/>
  </si>
  <si>
    <t>www.1894.or.kr</t>
  </si>
  <si>
    <t>동학농민혁명 관련 고문서 등</t>
  </si>
  <si>
    <t>사발통문화 일괄문서 등</t>
  </si>
  <si>
    <t>도 유형문화재 4점, 문화재 자료 2건,국가등록문화재 2건</t>
  </si>
  <si>
    <t>www.jam.go.kr</t>
  </si>
  <si>
    <t>3회/9년</t>
  </si>
  <si>
    <t>농기구, 민속품, 고문서, 고서 등</t>
  </si>
  <si>
    <t>www.gmdc.co.kr/_marine</t>
  </si>
  <si>
    <t>민속품, 어구, 어류박제품, 패류 등</t>
  </si>
  <si>
    <t>거제시민, 경로, 관광지통합이용권 이용자, 상호협약체결시설 당일 입장권소지자</t>
  </si>
  <si>
    <t>입장권(상설전시) 소지자</t>
  </si>
  <si>
    <t>목 공예품, 목재 모형, 동식물 표본 등</t>
  </si>
  <si>
    <t>경남 가족할인(아동동반)</t>
  </si>
  <si>
    <t xml:space="preserve">수목원·정원의 조성 및 진흥에 관한 법률 시행규칙 제11조(국빈과 그 수행자, 외국사절단과 그 수행자, 만 6세 이하 만65세 이상인자, 장애인 및 동행보호자, 국가유공자 및 그 유족 또는 가족, 독립유공자 및 그 유족 또는 가족, 참전유공자, 국민기초생활 보장 수급자, 공무수행을 위해 출입하는 자 등), 경상남도 수목원 관리·운영 조례 제8조(경남i다누리카드 소지자와 그 배우자 및 자녀, 수목원소재지 및 인근지역(5개면), 병역명문가증 소지인, 경남도 주최 · 주관행사 참가자, 의상자 및 의상자가족, 도내 그린카드 소지인, 억류지출신 포로가족 등) </t>
  </si>
  <si>
    <t>박물관 상설전시 입장객</t>
  </si>
  <si>
    <t>www.cheongma.or.kr</t>
  </si>
  <si>
    <t>서적, 편지 등</t>
  </si>
  <si>
    <t>경남-사립21-2000-01호</t>
    <phoneticPr fontId="3" type="noConversion"/>
  </si>
  <si>
    <t>gjmuseum.or.kr</t>
  </si>
  <si>
    <t>국가유공자, 병역명문가</t>
  </si>
  <si>
    <t>기치류, 무기류 등</t>
  </si>
  <si>
    <t>거제도 포로수용소 잔존유적지(부분)</t>
  </si>
  <si>
    <t>경남 문화재자료 1개소</t>
  </si>
  <si>
    <t>경로 할인, 거제시민 할인, 문화가 있는 날 할인, 전용어플 다운로드 시 할인 등</t>
  </si>
  <si>
    <t>한국전쟁, 월남전쟁 유물, 해양 유물, 근현대 생활사 유물 등</t>
  </si>
  <si>
    <t>65세 이상, 국가유공자, 장애인, 병역명문가</t>
  </si>
  <si>
    <t>제주여성사 관련 민속품 및 예술품</t>
  </si>
  <si>
    <t>1월 1일, 설날 및 추석 전날, 당일, 다음날</t>
  </si>
  <si>
    <t>효열록(孝烈錄) 등</t>
  </si>
  <si>
    <t>제주특별자치도 유형문화재 3점</t>
    <phoneticPr fontId="3" type="noConversion"/>
  </si>
  <si>
    <t>전적류, 교수학습자료, 문서류, 민속자료, 시청각자료, 역사자료 등</t>
    <phoneticPr fontId="3" type="noConversion"/>
  </si>
  <si>
    <t>민속품, 고문서, 암석류, 미술품</t>
  </si>
  <si>
    <t xml:space="preserve">자연기념물 20점, 민속문화재 1점, 기념물 1점 </t>
    <phoneticPr fontId="3" type="noConversion"/>
  </si>
  <si>
    <t xml:space="preserve">1. 국빈·외교사절단 및 그 수행원
2. 12세 이하인 사람(단체인 경우에는 인솔교사를 포함한다)
3. 65세 이상인 사람
4. 「장애인복지법」제32조제1항에 따른 등록장애인, 장애의 정도가 심한 장애인과 동행하는 보조인 1명
5. 「국가유공자 등 예우 및 지원에 관한 법률」제67조 및 같은 법 시행령 제86조에 해당하는 사람
6. 「독립유공자예우에 관한 법률」제23조 및 같은 법 시행령 제15조에 해당하는 사람
7. 「제주4·3사건 진상규명 및 희생자 명예회복에 관한 특별법」에 따른 희생자 및 유족
8. 「5·18민주유공자예우에 관한 법률」제59조 및 같은 법 시행령 제52조에 해당하는 사람
9. 「참전유공자 예우 및 단체설립에 관한 법률」제10조 및 같은 법 시행령 제12조에 해당하는 사람
10. 「국민기초생활 보장법」에 따른 수급자
11. 공무수행과 학술연구 목적을 위하여 출입하는 사람
14. 「의사상자 등 예우 및 지원에 관한 법률 시행령」 제17조의2에 따른 의사자 유족증이나 의상자증을 발급받은 사람. 다만, 의상자 중 부상등급이 1급 또는 2급에 해당하는 사람이 활동보조자와 동행하는 경우에는 그 활동보조자 중 1명을 포함한다. 
15. 「제주특별자치도 자원봉사활동 지원 조례」 제23조의2에 따라 감면액 이상의 자원봉사마리일지를 소지한 사람
16. 「고엽제 후유의증 등 환자지원 및 단체설립에 관한 법률」 제8조의3 각 호의 어느 하나에 해당하는 사람
17. 「특수임무유공자 예우 및 단체설립에 관한 법률 시행령」 제58조에 해당하는 사람
18. 「국군포로의 송환 및 대우 등에 관한 법률」 제2조제5호에 따른 등록포로 및 같은 조 제3호에 따른 억류지출신 포로가족
19. 「제주특별자치도 병역명문가 예우 및 지원에 관한 조례」 제2조제2호 및 제3호, 제6조제1항제2호 후단에 해당하는 사람
20. 그 밖에 도지사가 필요하다고 인정하는 사람
② 도지사는 다음 각 호의 어느 하나에 해당하는 사람에 대해서는 관람료의 50퍼센트를 감면한다. &amp;lt;개정 2010.11.10., 2016.11.23., 2021.4.14.&amp;gt;
1. 재외도민증을 소지한 자
2. 「제주특별자치도 명예도민증 수여 조례」에 따른 명예도민증 소지자(동행한 배우자와 직계존비속을 포함한다)
3. 제주특별자치도에 주민등록이 되어 있는 자 </t>
    <phoneticPr fontId="3" type="noConversion"/>
  </si>
  <si>
    <t>온라인 구매시 단체 할인률 적용</t>
    <phoneticPr fontId="3" type="noConversion"/>
  </si>
  <si>
    <t>도민할인</t>
  </si>
  <si>
    <t>탐라지도병서
제주삼읍도총지도
귤수소조
병와 이형상 관련자료(남환박물, 탐라장계초)
상여
테왁·망사리
목장신정절목
안민고절목</t>
    <phoneticPr fontId="3" type="noConversion"/>
  </si>
  <si>
    <t>금속, 목기, 사직 등 민속유물</t>
  </si>
  <si>
    <t>제주해녀의 물옷과 물질도구</t>
  </si>
  <si>
    <t>제주특별자치도 민속문화재 14점</t>
  </si>
  <si>
    <t>매주 월요일, 추석, 설날, 1월 1일</t>
  </si>
  <si>
    <t>1. 국빈· 외교사절단 및 그 수행자
2. 12세 이하인 어린이(단체인 경우에는 인솔교사를 포함한다)
3. 65세 이상인 사람
4. 박물관에 자료를 무상기증한 사람
5. 「장애인복지법」제32조에 따라 등록된 장애인 및 장애의 정도가 심한 장애인과 동행하는 보호자 1명
6. 「국가유공자 등 예우 및 지원에 관한 법률」제67조 및 같은 법 시행령 제86조에 해당하는 사람
7. 「독립유공자예우에 관한 법률」제23조 및 같은 법 시행령 제15조에  해당하는 사람
8. 「5·18민주유공자 예우에 관한 법률」제59조 및 같은 법 시행령 제52조에 해당하는 사람
9. 「참전유공자 예우 및 단체설립에 관한 법률」제10조 및 같은 법 시행령 제12조에 해당하는 사람
10. 「제주 4·3사건 진상규명 및 희생자 명예회복에 관한 특별법」에 따른 희생자 및 그 배우자와 직계 존·비속
13. 「고엽제후유의증 등 환자지원 및 단체설립에 관한 법률」제8조의3 및 같은 법 시행령 제10조의3에 해당하는 사람
14. 「특수임무유공자 예우 및 단체설립에 관한 법률」제74조 및 같은 법 시행령 제58조에 해당하는 사람
15.「의사상자 등 예우 및 지원에 관한 법률」제15조 및 같은 법 시행령 제17조의2에 해당하는 사람
16. 각 지자체가 발급하는 다자녀 우대카드 소지자 및 그 배우자와 직계 존·비속
17. 공무수행을 위하여 출입하는 사람
18. 학술연구를 목적으로 출입하는 사람
19. 「제주특별자치도 해녀 진료비 지원조례」에 따라 해녀증을 발급받은 사람으로서 그 소지자
20. 「제주특별자치도 명예도민증 수여 등에 관한 조례」에 따라 제주특별자치도 명예도민증을 수여 받은 사람으로서 그 소지자(동행하는 배우자 및 직계 존·비속을 포함한다)
21. 그 밖에 도지사가 공익상 특별히 필요하다고 인정하는 사람</t>
    <phoneticPr fontId="3" type="noConversion"/>
  </si>
  <si>
    <t>근현대 항일관련 유물(고문서, 군장 등)</t>
  </si>
  <si>
    <t>현대생활자료, 서지, 금속, 목재 등</t>
  </si>
  <si>
    <t>기아 경3륜 트럭 T600 등</t>
  </si>
  <si>
    <t>전체</t>
    <phoneticPr fontId="3" type="noConversion"/>
  </si>
  <si>
    <t>육필원고, 도서, 생활용품 등</t>
  </si>
  <si>
    <t>미취학아동</t>
  </si>
  <si>
    <t>거제시민, 병역명문가</t>
  </si>
  <si>
    <t>해상주의보 및 통제일</t>
    <phoneticPr fontId="3" type="noConversion"/>
  </si>
  <si>
    <t>7/94.58㎡</t>
  </si>
  <si>
    <t>연필</t>
  </si>
  <si>
    <t>만4세 미만</t>
  </si>
  <si>
    <t>붓, 서예, 회화, 도자, 박제 등</t>
  </si>
  <si>
    <t xml:space="preserve"> 암석 </t>
  </si>
  <si>
    <t>서양화, 한국화, 민화 등</t>
  </si>
  <si>
    <t>www.e-musictour.com</t>
    <phoneticPr fontId="3" type="noConversion"/>
  </si>
  <si>
    <t>부정기</t>
  </si>
  <si>
    <t>화석표본, 암석 등</t>
  </si>
  <si>
    <t>폐광지역 7개 시군 주민</t>
  </si>
  <si>
    <t>영유아, 경로, 유공자, 장애인 등</t>
  </si>
  <si>
    <t xml:space="preserve"> 입장객</t>
  </si>
  <si>
    <t>복식, 민속, 산업 등 섬유·패션 관련 유물</t>
  </si>
  <si>
    <t>매주 월요일(월요일이 공휴일인 경우 그 다음 첫번째 평일에 휴관)</t>
  </si>
  <si>
    <t>www.doolymuseum.or.kr</t>
  </si>
  <si>
    <t>체험물, 만화 원화 및 원고 등</t>
  </si>
  <si>
    <t>고고, 민속, 미술</t>
  </si>
  <si>
    <t>상설전시와 통합징수</t>
  </si>
  <si>
    <t>헤이리 주민, 36개월 미만</t>
  </si>
  <si>
    <t>세계의 인형 및 소품</t>
  </si>
  <si>
    <t>전체</t>
    <phoneticPr fontId="3" type="noConversion"/>
  </si>
  <si>
    <t>50~70년대 생활사 자료</t>
  </si>
  <si>
    <t>고서, 삽화, 서양 엔틱북, 지류 등</t>
  </si>
  <si>
    <t>11:00-18:00</t>
  </si>
  <si>
    <t>매주 월, 화요일, 설날, 추석</t>
  </si>
  <si>
    <t>36개월 미만</t>
  </si>
  <si>
    <t>070-4161-7271</t>
  </si>
  <si>
    <t>옹기 및 민속품</t>
  </si>
  <si>
    <t>화폐</t>
  </si>
  <si>
    <t>장애우</t>
  </si>
  <si>
    <t>문화가 있는 날 50% 할인</t>
  </si>
  <si>
    <t>미취학 아동, 만65세 이상, 유공자, 유공자유족, 참전용사, 장애인, 학교 수학여행단</t>
  </si>
  <si>
    <t>도서류</t>
  </si>
  <si>
    <t xml:space="preserve">1회/1년 </t>
  </si>
  <si>
    <t xml:space="preserve">음반류, 고서, 민속품, 근현대자료 등 </t>
  </si>
  <si>
    <t xml:space="preserve">폐광지역주민, 국가유공자 및 장애인 </t>
  </si>
  <si>
    <t>서화, 도서 등</t>
  </si>
  <si>
    <t>1~2회/1년</t>
  </si>
  <si>
    <t>고고, 역사, 민속품 등</t>
  </si>
  <si>
    <t>1월 1일, 설, 추석</t>
  </si>
  <si>
    <t>문화가 있는 날 50%
자매결연도시 시민 50%
오죽헌한옥마을 투숙객 50%
기차할인(내일로, 바다열차) 50%
웰니스관광 30%</t>
    <phoneticPr fontId="3" type="noConversion"/>
  </si>
  <si>
    <t>강릉시민, 경로, 복지카드 전체
설날, 추석 당일 전체
강릉시민의 날(9월 1일) 전체
국가유공자(부부), 유족(본인), 참전용사(부부) 전체
30명 이상 단체 강릉시장 이용(30만원) 증명서 지참</t>
    <phoneticPr fontId="3" type="noConversion"/>
  </si>
  <si>
    <t xml:space="preserve"> 전체 </t>
  </si>
  <si>
    <t>마라톤 역사 등 전시품 등</t>
  </si>
  <si>
    <t>민속, 가구, 서화전적류, 금속류 등</t>
  </si>
  <si>
    <t>커피유물</t>
  </si>
  <si>
    <t>8:30-17:30</t>
  </si>
  <si>
    <t>1인 1음료 무료관람</t>
  </si>
  <si>
    <t>서류, 책, 금속류 등</t>
  </si>
  <si>
    <t xml:space="preserve">국가등록문화재 </t>
  </si>
  <si>
    <t xml:space="preserve">홈페이지 공지 </t>
  </si>
  <si>
    <t>전체</t>
    <phoneticPr fontId="3" type="noConversion"/>
  </si>
  <si>
    <t>화석, 광물, 도자기, 금속공예, 옥, 목공예, 민속 등</t>
  </si>
  <si>
    <t>지역주민, 유공자, 장애인</t>
  </si>
  <si>
    <t>미취학아동, 신기면 주민</t>
  </si>
  <si>
    <t>인형, 인형극제 자료, 인형극 관련 인쇄물 등 자료</t>
  </si>
  <si>
    <t>국가유공자, 복지카드소지자</t>
  </si>
  <si>
    <t>에디슨 발명품</t>
  </si>
  <si>
    <t>시계작품 등</t>
  </si>
  <si>
    <t>49개월 미만 영유아</t>
  </si>
  <si>
    <t>www.museumhaslla.com</t>
  </si>
  <si>
    <t>마리오네트, 조각, 회화, 설치작품</t>
  </si>
  <si>
    <t>국가유공자, 장애인(보호자1인) 등</t>
  </si>
  <si>
    <t>세계의 컵, 저그, 휘겨린, 접시</t>
  </si>
  <si>
    <t>2~3회/년</t>
  </si>
  <si>
    <t>클래식카, 미니카다이캐스트, 미술품 등</t>
  </si>
  <si>
    <t>매주 월요일(단, 월요일이 공휴일인 경우 익일 휴무)</t>
  </si>
  <si>
    <t>지역주민 정상가 50% 할인</t>
  </si>
  <si>
    <t>고고, 역사, 민속, 고문서, 서화, 탁본 등</t>
  </si>
  <si>
    <t>발굴매장문화재 및 민속자료</t>
  </si>
  <si>
    <t>033-660-3302</t>
  </si>
  <si>
    <t>화폐유물</t>
  </si>
  <si>
    <t>곤충표본, 공예, 그림, 사진 등</t>
  </si>
  <si>
    <t>장애인</t>
  </si>
  <si>
    <t>고문서, 금속, 도자기, 유리보석, 나무, 골각패갑 등</t>
  </si>
  <si>
    <t>고산구곡도</t>
  </si>
  <si>
    <t>서울시문화재지정 8</t>
  </si>
  <si>
    <t>전체</t>
    <phoneticPr fontId="3" type="noConversion"/>
  </si>
  <si>
    <t>종이공예 및 전적류</t>
  </si>
  <si>
    <t>식물</t>
  </si>
  <si>
    <t>36개월 미만 어린이</t>
  </si>
  <si>
    <t>휴관</t>
    <phoneticPr fontId="3" type="noConversion"/>
  </si>
  <si>
    <t>암석, 화석, 유화 등</t>
  </si>
  <si>
    <t>매월 첫째주 화요일</t>
  </si>
  <si>
    <t>도민, 유공자, 공무수행자, 경로, 장애 등</t>
  </si>
  <si>
    <t>033-737-2807</t>
    <phoneticPr fontId="3" type="noConversion"/>
  </si>
  <si>
    <t>서울-대학11-2000-03호</t>
    <phoneticPr fontId="3" type="noConversion"/>
  </si>
  <si>
    <t>서화, 고고, 민속품 등</t>
  </si>
  <si>
    <t>곤여만국전도팔폭병풍 등</t>
  </si>
  <si>
    <t>매주 일, 월, 공휴일, 개교기념일(10/15)</t>
  </si>
  <si>
    <t>금속, 초제, 나무 등</t>
  </si>
  <si>
    <t>매주 월요일(단, 월요일이 공휴일인 경우 당일은 개관하고 그 다음 화요일 휴관)</t>
  </si>
  <si>
    <t>고양시민 할인 등</t>
  </si>
  <si>
    <t>36개월 미만, 만 65세 이상 등</t>
  </si>
  <si>
    <t>석기, 고인류 모형, 뼈화석 등</t>
  </si>
  <si>
    <t xml:space="preserve">금속, 토도, 석제, 서화탁본 등 </t>
  </si>
  <si>
    <t>안표 초상화 및 교지</t>
  </si>
  <si>
    <t>경기도 유형문화재 3점</t>
  </si>
  <si>
    <t>양주시민, 동주도시 시민(50%), 예술인패스, 그린카드, 다둥이카드 할인 등</t>
  </si>
  <si>
    <t>만화원고 등 지류</t>
  </si>
  <si>
    <t>3건 439점</t>
  </si>
  <si>
    <t>부천시민, 다자녀, 가족할인 등</t>
  </si>
  <si>
    <t>상설전시 관람료에 포함</t>
  </si>
  <si>
    <t>민속품, 조가비 표본 등</t>
  </si>
  <si>
    <t xml:space="preserve">고고, 고문서, 서예, 회화, 근대 유물 등 </t>
  </si>
  <si>
    <t>수원시 박물관 관리 및 운영조례 별표2에 의거한 면제대상
12세 이하 어린이 및 65세 이상 노인, 단체인솔 및 안내를 목적으로 하는 교원 또는 관광안내사
교육을 목적으로 단체로 방문하는 중고등학교 학생,  다자녀가정 중 두자녀 이상을 동반한 수원시민
보훈보상대상자, 국빈외국사절단 및 그 수행자, 국가유공자, 독립유공자, 참전유공자, 장애인
공무수행을 위하여 출입하는 공무원, 박물관에 자료를 기증한 사람과 그 유족 또는 가족 등</t>
  </si>
  <si>
    <t>12세 이하 및 65세 이상, 국빈·외국사절단 및 그 수행자, 국가유공자, 장애인, 독립유공자, 참전유공자, 고엽제휴유의증 환자, 5·18민주유공자, 특수임무유공자, 의사상자, 국군포로 및 억류지 출신 포로가족, 공무수행 출입 공무원, 박물관에 자료를 기증한 사람과 그 유족 또는 가족, 단체 인솔 및 안내를 목적으로 하는 교원 또는 관광안내사, 단체 인솔자, 교육목적단체방문 중고생, 두자녀이상 동반 수원시민, 보훈보상대상자 등</t>
  </si>
  <si>
    <t>2회/1년
(부분교체)</t>
    <phoneticPr fontId="3" type="noConversion"/>
  </si>
  <si>
    <t>고문헌, 서화, 병장기 등</t>
  </si>
  <si>
    <t>채제공 초상, 무예제보 등</t>
  </si>
  <si>
    <t>보물 13점, 경기도유형문화재 205점, 경기도문화재자료 1점, 경기도등록문화재 94점  수원향토자료 13점</t>
  </si>
  <si>
    <t>고고, 민속품</t>
  </si>
  <si>
    <t>경기도 민속문화재 2점</t>
  </si>
  <si>
    <t>지류</t>
  </si>
  <si>
    <t>매주 월, 화요일, 신정, 설 연휴, 추석 당일</t>
  </si>
  <si>
    <t>mum.mju.ac.kr blog.naver.com/mjmuseum</t>
  </si>
  <si>
    <t>민속품, 문서류 등</t>
  </si>
  <si>
    <t>1월 1일, 설, 추석, 매주 월요일</t>
  </si>
  <si>
    <t>서지, 서책, 토기, 민속유물 등</t>
  </si>
  <si>
    <t>장애인, 미취학아동</t>
  </si>
  <si>
    <t>www.icdonggu.go.kr/museum</t>
  </si>
  <si>
    <t>근현대유물</t>
  </si>
  <si>
    <t>www.cheonan.go.kr/museum.do</t>
  </si>
  <si>
    <t>지류 등</t>
  </si>
  <si>
    <t>박문수 초상 등</t>
  </si>
  <si>
    <t>보물 1점, 도지정문화재 7점 문화재자료 4점</t>
  </si>
  <si>
    <t>고서, 고문서, 목판 등</t>
  </si>
  <si>
    <t>목가구(장롱, 궤), 고서</t>
  </si>
  <si>
    <t>전체</t>
    <phoneticPr fontId="3" type="noConversion"/>
  </si>
  <si>
    <t>근현대사, 민속</t>
  </si>
  <si>
    <t>근대 교과서 류</t>
  </si>
  <si>
    <t>9/108.5㎡</t>
  </si>
  <si>
    <t>토도류(자기)</t>
  </si>
  <si>
    <t>www.sancheong.go.kr/schmuseum</t>
  </si>
  <si>
    <t>토기류 등</t>
  </si>
  <si>
    <t>고고, 역사, 지역생활사 등</t>
  </si>
  <si>
    <t>고성송산리승총명록 등</t>
  </si>
  <si>
    <t>도지정문화재 3건 53점</t>
  </si>
  <si>
    <t>매주 월요일(단, 월요일이 공휴일인 경우 당일은 개관하고 그 다음 첫번째 평일에 휴관), 신정, 설날 및 추석 당일</t>
  </si>
  <si>
    <t>고고, 근현대미술, 역사문헌, 근현대사, 민속품, 학교사, 원불교종교사</t>
  </si>
  <si>
    <t>매주 월요일, 공휴일</t>
  </si>
  <si>
    <t>www.iksan.go.kr/mahan</t>
  </si>
  <si>
    <t>고고유물, 민속자료</t>
  </si>
  <si>
    <t>www.jewelmuseum.go.kr</t>
  </si>
  <si>
    <t>보석, 장신구, 화석, 예술품 등</t>
  </si>
  <si>
    <t>6세 이하, 65세 이상, 장애인복지카드 및 국가유공자증 소지자 등</t>
  </si>
  <si>
    <t>www.iksan.go.kr/wg</t>
  </si>
  <si>
    <t>www.hanjimuseum.co.kr</t>
  </si>
  <si>
    <t>지류, 고문서, 종이공예품 등</t>
  </si>
  <si>
    <t>www.jeonju.go.kr/jeonjumuseum/</t>
  </si>
  <si>
    <t>전주이씨칠산군파종중문서 등</t>
  </si>
  <si>
    <t>토도류, 인골 등</t>
  </si>
  <si>
    <t>고문서, 회화류, 목판</t>
  </si>
  <si>
    <t>윤두서 자화상 등</t>
  </si>
  <si>
    <t>minhwamuseum.com</t>
  </si>
  <si>
    <t>1.5회/1년</t>
  </si>
  <si>
    <t>고미술, 목기 등</t>
  </si>
  <si>
    <t>9:00-17:30</t>
  </si>
  <si>
    <t>매주 월요일, 추석, 설날</t>
  </si>
  <si>
    <t>만65세 이상, 강진군민</t>
  </si>
  <si>
    <t>장애2급 이상, 5세 미만</t>
  </si>
  <si>
    <t>만 65세 이상, 강진군민</t>
  </si>
  <si>
    <t>장애 2급 이상, 5세 미만</t>
  </si>
  <si>
    <t>장신구, 서적, 가체류</t>
  </si>
  <si>
    <t>월요일, 공휴일</t>
  </si>
  <si>
    <t>www.okdangmuseim.net</t>
  </si>
  <si>
    <t>www.hangeul.go.kr</t>
  </si>
  <si>
    <t>월인석보 등</t>
  </si>
  <si>
    <t>www.molit.go.kr/molitum</t>
  </si>
  <si>
    <t>지류, 디지털, 사진, 금속 등</t>
  </si>
  <si>
    <t>9:30-17:30</t>
  </si>
  <si>
    <t>매주 월요일, 신정, 설ㆍ추석</t>
  </si>
  <si>
    <t>장비, 기록물, 기타 등</t>
  </si>
  <si>
    <t>공주충청감영측우기 등</t>
  </si>
  <si>
    <t>복식, 지류, 민속품 등</t>
  </si>
  <si>
    <t>매주 월요일(단, 월요일이 공휴일인 경우 당일은 개관하고 그 다음 첫번째 평일에 휴관), 1월 1일, 설, 추석 연휴</t>
  </si>
  <si>
    <t>근현대 자료(금속, 의류, 지류, 목조류 등)</t>
  </si>
  <si>
    <t>1936년 베를린 올림픽 마라톤 우승 메달, 1936년 베를린 올림픽 마라톤 우승 상장, 1936년 베를린 올림픽 월계관</t>
  </si>
  <si>
    <t>민속품, 생활품, 고서 등</t>
  </si>
  <si>
    <t>매주 월요일, 설날, 추석연휴</t>
  </si>
  <si>
    <t>예술인패스</t>
  </si>
  <si>
    <t>영유아, 노인</t>
  </si>
  <si>
    <t>5회/1년</t>
  </si>
  <si>
    <t>www.gahoemuseum.org</t>
  </si>
  <si>
    <t>문화가 있는 날(무료)</t>
  </si>
  <si>
    <t xml:space="preserve">경로(65세 이상) 장애인(1~3급) </t>
    <phoneticPr fontId="3" type="noConversion"/>
  </si>
  <si>
    <t>고고, 복식, 민속품 등</t>
  </si>
  <si>
    <t>daljinmuseum.com</t>
  </si>
  <si>
    <t>미술작품, 미술서적, 고서, 육필원고 등</t>
  </si>
  <si>
    <t>근현대사 지류</t>
  </si>
  <si>
    <t>국가지정기록물 제5호</t>
  </si>
  <si>
    <t>전체</t>
    <phoneticPr fontId="3" type="noConversion"/>
  </si>
  <si>
    <t>www.tkmuseum.or.kr</t>
  </si>
  <si>
    <t>탈, 민속조각 등</t>
  </si>
  <si>
    <t>매주 일, 공휴일</t>
  </si>
  <si>
    <t>www.kimchikan.com</t>
  </si>
  <si>
    <t>공영주차장</t>
  </si>
  <si>
    <t>조리용도구, 저장용, 음식용사진, 자료, 서화, 서책, 모형</t>
  </si>
  <si>
    <t>제휴 및 월별행사에 따라 다름</t>
  </si>
  <si>
    <t>www.embromuseum.com</t>
  </si>
  <si>
    <t>자수, 그림, 서예 등</t>
  </si>
  <si>
    <t>휴관</t>
    <phoneticPr fontId="3" type="noConversion"/>
  </si>
  <si>
    <t>www.kimkoomuseum.org</t>
  </si>
  <si>
    <t>문서, 전적 등</t>
  </si>
  <si>
    <t>백범김구유묵-한미친선평등호조</t>
  </si>
  <si>
    <t>하절기 10:00-18:00
동절기 10:00-17:00</t>
  </si>
  <si>
    <t>cafe.daum.net/namu3579</t>
  </si>
  <si>
    <t xml:space="preserve"> 대한민국 근현대생활물건</t>
  </si>
  <si>
    <t>매주 월요일, 설연휴, 추석연휴</t>
  </si>
  <si>
    <t>예술인패스, 장애우, 문화가 있는 날</t>
  </si>
  <si>
    <t>북촌주민, 만 24개월 미만 유아</t>
  </si>
  <si>
    <t>museum.buddhism.or.kr</t>
  </si>
  <si>
    <t xml:space="preserve">조각, 회화, 공예, 탁본 등 </t>
  </si>
  <si>
    <t>국보 1점, 보물 19점</t>
  </si>
  <si>
    <t>전적, 근현대도서, 출판인쇄 도구 등</t>
  </si>
  <si>
    <t>초조본 대방광불화엄경주본 권13 등</t>
  </si>
  <si>
    <t>국보 1점, 보물 13점</t>
  </si>
  <si>
    <t>문화가 있는 날</t>
  </si>
  <si>
    <t>경로, 국가유공자, 장애우</t>
  </si>
  <si>
    <t>medicalmuseum.org</t>
  </si>
  <si>
    <t>근현대 의료사 관련 문서, 도서, 의료기기</t>
  </si>
  <si>
    <t>대한의원개원칙서</t>
  </si>
  <si>
    <t>일요일, 공휴일, 근로자의날, 법인화기념일</t>
  </si>
  <si>
    <t>www.ahnjunggeun.or.kr</t>
  </si>
  <si>
    <t>유묵, 사진, 문서, 훈장 등 근대역사자료</t>
  </si>
  <si>
    <t>안중근의사유묵</t>
  </si>
  <si>
    <t>보물 8점</t>
  </si>
  <si>
    <t>young-in.kr</t>
  </si>
  <si>
    <t>도서, 원고, 서화</t>
  </si>
  <si>
    <t>문화의 날(50%)</t>
  </si>
  <si>
    <t>www.woorimuseum.com</t>
  </si>
  <si>
    <t>문서류, 증서류 등</t>
  </si>
  <si>
    <t>대한천일은행 창립청원서 및 허가서 등</t>
  </si>
  <si>
    <t>직물류, 지류, 금속류, 목류, 서화류, 사진류</t>
  </si>
  <si>
    <t>주말 및 공휴일, 1월 1일</t>
  </si>
  <si>
    <t>서울-사립12-2013-02호</t>
    <phoneticPr fontId="3" type="noConversion"/>
  </si>
  <si>
    <t>www.ewhamuseum.co.kr</t>
  </si>
  <si>
    <t>지류, 서적, 의복 등</t>
  </si>
  <si>
    <t>심슨홀</t>
  </si>
  <si>
    <t>02-2175-1964</t>
    <phoneticPr fontId="3" type="noConversion"/>
  </si>
  <si>
    <t>일본군 위안부 피해자 그림 유품 등</t>
  </si>
  <si>
    <t>www.warmemo.or.kr</t>
  </si>
  <si>
    <t>무기류, 장비류, 문서류, 미디어자료 등</t>
  </si>
  <si>
    <t>등록문화재 3점, 시도유형문화재(서울시) 10점, 국가중요과학가술자료 2점</t>
  </si>
  <si>
    <t>연9회</t>
  </si>
  <si>
    <t>9:30-18:00</t>
  </si>
  <si>
    <t>www.jipul.com</t>
  </si>
  <si>
    <t>짚풀 생활용구, 농기구, 민속자료 등</t>
  </si>
  <si>
    <t>5세 이하</t>
  </si>
  <si>
    <t>www.jculture.co.kr/museum</t>
  </si>
  <si>
    <t xml:space="preserve">한국전통복식, 전통자수, 조각보, 해외전통복식, 해외퀼트 및 섬유예술품, 세계민속복식인형 </t>
  </si>
  <si>
    <t>경로, 장애우, 군인, 국가유공자, 문화의 날(50%할인)</t>
  </si>
  <si>
    <t>www.cwdmuseum.com</t>
  </si>
  <si>
    <t>의서, 의학 자료, 의약기, 민속품 등</t>
  </si>
  <si>
    <t>www.spacec.co.kr</t>
  </si>
  <si>
    <t>초조본대반야바라밀다경 외 2점</t>
  </si>
  <si>
    <t>65세 이상, 장애인, 7세 이하</t>
  </si>
  <si>
    <t>www.kofum.com</t>
  </si>
  <si>
    <t>11:00-17:00</t>
  </si>
  <si>
    <t>성북구민, 초중고학생, 장애인</t>
  </si>
  <si>
    <t>상설전시료에 포함</t>
  </si>
  <si>
    <t>화폐, 고문서, 금융 관련 문서 등</t>
  </si>
  <si>
    <t>www.bok.or.kr/museum</t>
  </si>
  <si>
    <t>고화폐 등</t>
  </si>
  <si>
    <t>www.jeoldusan.or.kr</t>
  </si>
  <si>
    <t>9:30-17:00</t>
  </si>
  <si>
    <t>www.hahnmoosook.com</t>
  </si>
  <si>
    <t>ntculture.or.kr</t>
  </si>
  <si>
    <t>민속품, 예술품 등</t>
  </si>
  <si>
    <t>최순우 옛집</t>
  </si>
  <si>
    <t>등록문화재(1점)</t>
  </si>
  <si>
    <t>www.hjmuseum.org</t>
  </si>
  <si>
    <t>서화/공예 등 각종</t>
  </si>
  <si>
    <t xml:space="preserve"> 장애인 </t>
  </si>
  <si>
    <t>1회/1년</t>
    <phoneticPr fontId="3" type="noConversion"/>
  </si>
  <si>
    <t xml:space="preserve">도토기, 금속 서화 등 </t>
  </si>
  <si>
    <t>장교동한규설가옥</t>
  </si>
  <si>
    <t>회화, 고서, 민속품, 공예품 등</t>
  </si>
  <si>
    <t>동덕여자의숙 태극기</t>
  </si>
  <si>
    <t>국가지정문화재 1점</t>
  </si>
  <si>
    <t>금속, 도토, 민속품 등</t>
  </si>
  <si>
    <t>근대 치의학관련 유물</t>
  </si>
  <si>
    <t>생활사, 교사자료</t>
  </si>
  <si>
    <t>토요일, 공휴일 및 개교기념일</t>
  </si>
  <si>
    <t>고지도, 천문도, 고미술, 현대미술 등</t>
  </si>
  <si>
    <t>대동여지도, 앙부일부</t>
  </si>
  <si>
    <t>복식(직물류, 금속류 등)</t>
  </si>
  <si>
    <t>복식, 민속품, 토도 등</t>
  </si>
  <si>
    <t>전 고종패옥 등</t>
  </si>
  <si>
    <t>세종대학교 박물관(휴관)</t>
    <phoneticPr fontId="3" type="noConversion"/>
  </si>
  <si>
    <t>정문경 등</t>
  </si>
  <si>
    <t>10:00-16:30</t>
  </si>
  <si>
    <t>토, 일요일</t>
  </si>
  <si>
    <t>회화, 공예, 조각, 복식, 민속품 등</t>
  </si>
  <si>
    <t>백자철화포도문 항아리, 순화4년명 항아리 등</t>
  </si>
  <si>
    <t>천연기념물 제197호 크낙새 등</t>
  </si>
  <si>
    <t>일요일, 공휴일, 토요일(1,2,7,8월)</t>
  </si>
  <si>
    <t>고고, 민속, 미술품, 산업사 유물 등</t>
  </si>
  <si>
    <t>아날로그 전자계산기3호기(이만영 컴퓨터)</t>
  </si>
  <si>
    <t>일요일 및 공휴일</t>
  </si>
  <si>
    <t>고고, 민속품, 근현대회화, 조각, 자기 등</t>
  </si>
  <si>
    <t>안중근의사유묵, 의령남씨가전화첩</t>
  </si>
  <si>
    <t>보물 1건, 지정문화재 1건</t>
  </si>
  <si>
    <t>977점</t>
  </si>
  <si>
    <t>서화, 전적, 책판, 금속, 토도 등</t>
  </si>
  <si>
    <t>삼국유사 등 국가지정 4점</t>
  </si>
  <si>
    <t>국보 1점, 보물 3점, 시지정 349점</t>
  </si>
  <si>
    <t>www.pusanpo.ac.kr</t>
  </si>
  <si>
    <t>목기류, 서화 등</t>
  </si>
  <si>
    <t>교회사 관련 서적, 성물, 궁중유물, 민속품 등</t>
  </si>
  <si>
    <t>오륜대한국순교자박물관(휴관)</t>
    <phoneticPr fontId="3" type="noConversion"/>
  </si>
  <si>
    <t>www.museum-kcm.or.kr</t>
  </si>
  <si>
    <t>종교관련 고서, 고문서, 민속품 등</t>
  </si>
  <si>
    <t>국보 2건 14점
보물 2건 5점
등록문화재 2건 2점</t>
    <phoneticPr fontId="3" type="noConversion"/>
  </si>
  <si>
    <t>main.krxverse.co.kr</t>
  </si>
  <si>
    <t>근현대 금융사(자본시장) 관련 유물 등</t>
  </si>
  <si>
    <t>비정기</t>
  </si>
  <si>
    <t>매주 일요일, 공휴일, 근로자의 날</t>
  </si>
  <si>
    <t>국내외 증권자료 등</t>
    <phoneticPr fontId="3" type="noConversion"/>
  </si>
  <si>
    <t>석기류, 토기류, 자기류, 금속류, 서화 탁본류, 고서적, 민속자료, 학교 역사 자료, 해외대학교류물품, 미술품</t>
  </si>
  <si>
    <t>고고, 민속품, 해양생물박제 등</t>
  </si>
  <si>
    <t>금속, 자기, 토기, 민속자료 등</t>
  </si>
  <si>
    <t>부산과학기술대학교 민속자료실 박물관(휴관)</t>
    <phoneticPr fontId="3" type="noConversion"/>
  </si>
  <si>
    <t>고고, 서화, 민속 등</t>
  </si>
  <si>
    <t>시도지정문화재 12건 63점</t>
  </si>
  <si>
    <t>철기, 토기, 석기 등</t>
  </si>
  <si>
    <t>9:30-16:30</t>
  </si>
  <si>
    <t>선박관련용품</t>
  </si>
  <si>
    <t>전체</t>
    <phoneticPr fontId="3" type="noConversion"/>
  </si>
  <si>
    <t xml:space="preserve"> 주말 및 공휴일 휴관 </t>
  </si>
  <si>
    <t>문서류, 민속품 등</t>
  </si>
  <si>
    <t>www.hengsomuseum.com</t>
  </si>
  <si>
    <t>진주성도</t>
  </si>
  <si>
    <t>매주 일요일, 1월 1일, 설날 및 추석 당일</t>
  </si>
  <si>
    <t>www.nokcheongja.or.kr</t>
  </si>
  <si>
    <t>도자기</t>
  </si>
  <si>
    <t>고문헌, 민속자료, 근현대생활사자료 등</t>
  </si>
  <si>
    <t>시지정문화재 1점</t>
  </si>
  <si>
    <t>무료(만12세이하)</t>
  </si>
  <si>
    <t>문화가 있는 날 관람료 무료</t>
  </si>
  <si>
    <t>국민기초생활 보장법에 따른 수급자. 국가유공자, 독립유공자, 특수임무수행자, 5,18 민주유공자, 참전유공자, 고엽제휴유증 환자로 지정된자, 노인복지법에 따른 경로우대를 받는자, 한부모가족지원법에 따른 한부모가족의 아동, 장애의 정도가 심한 장애인 및 그와 동행하는 보호자</t>
  </si>
  <si>
    <t>금속, 목재, 지류 등</t>
  </si>
  <si>
    <t>전체(입장권 발권시 기획전시 관람 무료)</t>
  </si>
  <si>
    <t>금속, 목재, 유리, 지류 등</t>
  </si>
  <si>
    <t xml:space="preserve">금속, 토도, 지류 등 </t>
  </si>
  <si>
    <t>설날, 추석 당일, 매주 월요일(단, 월요일이 공휴일인 경우 당일 개관 후, 익일 휴관)</t>
  </si>
  <si>
    <t>상설전 관람권 소지자, 관람료 면제 대상자</t>
  </si>
  <si>
    <t>금속, 지류, 토도, 석제 등</t>
  </si>
  <si>
    <t>www.oktokki.com</t>
  </si>
  <si>
    <t>로켓, 비행기 모형, 인공위성 등</t>
  </si>
  <si>
    <t>10~25</t>
  </si>
  <si>
    <t>24개월 미만</t>
  </si>
  <si>
    <t>강화군민은 연령 상관없이 12,000원 
강화 내 제휴펜션 이용시 10% 할인권  증정 
강화시설관리공단 산하 유적지, 전적지의 영수증 제시시 10% 할인 
네이버, 옥션, 쿠팡, 티몬 등 사이트에서 예매시 5% 할인</t>
    <phoneticPr fontId="3" type="noConversion"/>
  </si>
  <si>
    <t xml:space="preserve">www.aebo.co.kr </t>
  </si>
  <si>
    <t xml:space="preserve">민속공예품 </t>
  </si>
  <si>
    <t xml:space="preserve">휴관 </t>
  </si>
  <si>
    <t xml:space="preserve">매주 일요일, 공휴일 </t>
  </si>
  <si>
    <t xml:space="preserve">매월 마지막 주 수요일 </t>
  </si>
  <si>
    <t>blog.naver.com/kfoodmuseum</t>
  </si>
  <si>
    <t xml:space="preserve">민속주방사료 </t>
  </si>
  <si>
    <t>교내주차</t>
  </si>
  <si>
    <t>근현대사 지류 및 집기류</t>
  </si>
  <si>
    <t>museum.gnue.ac.kr</t>
  </si>
  <si>
    <t>금속, 옥석, 토도, 목죽초칠, 피모조직, 교과서 등</t>
    <phoneticPr fontId="3" type="noConversion"/>
  </si>
  <si>
    <t>고고, 도자, 역사, 회화, 민속 등</t>
  </si>
  <si>
    <t>석장승 등</t>
  </si>
  <si>
    <t>시 지정 문화재 2건 3점</t>
  </si>
  <si>
    <t>기자재, 의료장비</t>
  </si>
  <si>
    <t>전남대학교 의과대학 구본관</t>
  </si>
  <si>
    <t>석기, 토도, 고서, 민속품 등</t>
  </si>
  <si>
    <t>토, 일, 공휴일 및 학교에서 정하는 공휴일</t>
  </si>
  <si>
    <t>석기, 토기, 농경유물 등</t>
  </si>
  <si>
    <t>고서화, 고서류, 탁본 등</t>
  </si>
  <si>
    <t>추사 김정희 서신</t>
  </si>
  <si>
    <t>경기도유형문화재 23점</t>
  </si>
  <si>
    <t>지류, 금속 등</t>
  </si>
  <si>
    <t>매주 월요일, 추석 당일, 설 당일, 기타 관이 정하는 날</t>
  </si>
  <si>
    <t>전체</t>
    <phoneticPr fontId="3" type="noConversion"/>
  </si>
  <si>
    <t>서지류, 박물류, 의류 등</t>
  </si>
  <si>
    <t>몽양 여운형 혈의</t>
  </si>
  <si>
    <t>1건 3점</t>
  </si>
  <si>
    <t>양평군민
만 65세 이상의 노인
장애인 및 국가유공자
국민기초생활보호수급자
그린카드 소지자</t>
    <phoneticPr fontId="3" type="noConversion"/>
  </si>
  <si>
    <t>화석, 곤충(표본) 등</t>
  </si>
  <si>
    <t>매주 월요일, 1월 1일, 설날, 추석당일</t>
  </si>
  <si>
    <t>50(부천시민)</t>
  </si>
  <si>
    <t>상설전시 티켓 구입 시 관람 가능</t>
  </si>
  <si>
    <t>서적 등</t>
  </si>
  <si>
    <t>민속품, 도자기, 민화, 고서 등</t>
  </si>
  <si>
    <t xml:space="preserve">5세 이하, 양평군민, 장애인(장애정도가 심한 장애인)및 동반 보호자, 국가유공자 및 배우자, 현역사병, 기초생활수급 1종 대상자, 의사자 유족 및 의상자 </t>
  </si>
  <si>
    <t xml:space="preserve">전적류, 문서류, 서화류 등 </t>
  </si>
  <si>
    <t>매주 월(월요일이 공휴일인 경우 그 다음날), 1월 1일, 설, 추석</t>
  </si>
  <si>
    <t>031-678-2476</t>
  </si>
  <si>
    <t>장수하늘소 등</t>
  </si>
  <si>
    <t>천연기념물 3점</t>
  </si>
  <si>
    <t>17, 25</t>
  </si>
  <si>
    <t>경로, 장애우, 국가유공자, 그린카드 소지자, 양평군민</t>
  </si>
  <si>
    <t>금속, 지류, 석재, 도토기, 목재 등</t>
  </si>
  <si>
    <t xml:space="preserve">고문서, 금속, 토도, 서화탁본 등 </t>
  </si>
  <si>
    <t>통신기기(금속, 목재, 플라스틱, 고무 등)</t>
  </si>
  <si>
    <t>국가중요과학기술자료</t>
  </si>
  <si>
    <t>6세 이하, 65세 이상, 국가유공자 및 복지 대상</t>
  </si>
  <si>
    <t>고고-근현대 유물, 지류 등</t>
  </si>
  <si>
    <t>포은선생문집, 흥화학교 회계부 및 증서류</t>
  </si>
  <si>
    <t>경기도 지정문화재 1점, 경기도 등록문화재 1점</t>
  </si>
  <si>
    <t>매주 월요일, 신정, 설, 추석</t>
  </si>
  <si>
    <t>사진 및 무기류 등</t>
  </si>
  <si>
    <t>매주 월요일(단, 월요일이 공휴일인 경우 당일은 개관하고 그 다음 첫번째 평일에 휴관), 신정, 구정, 추석 당일</t>
  </si>
  <si>
    <t>고도서, 구석기, 청동기 외</t>
  </si>
  <si>
    <t>연사일록과 한글 연행록, 상영도집</t>
  </si>
  <si>
    <t>도토기, 서화탁본, 민속품 등</t>
  </si>
  <si>
    <t>청자양각얀판문접시</t>
  </si>
  <si>
    <t xml:space="preserve">금속, 토도 등 </t>
  </si>
  <si>
    <t>매주 월요일, 1월 1일, 설추석연휴</t>
  </si>
  <si>
    <t>고문서, 전적, 민속자료, 국가귀속문화재 등</t>
  </si>
  <si>
    <t>송곡 조복양 관련 고문서(경기도 유형문화재 제361호) 등</t>
  </si>
  <si>
    <t>매주 월요일(단, 월요일이 공휴일인 경우 화요일 휴관), 1월 1일, 설날 및 추석 당일, 그밖에 시장이 필요하다고 인정하는 날</t>
  </si>
  <si>
    <t>옹기류, 자기, 수석, 시대별 교육자료 등</t>
  </si>
  <si>
    <t>금속, 도토, 서화류 등</t>
  </si>
  <si>
    <t>민속공예품, 전시패널, 서적, 앨범 등</t>
  </si>
  <si>
    <t>장애우, 국가유공자 등</t>
  </si>
  <si>
    <t>고서, 고문서, 고서화, 불교 유물</t>
  </si>
  <si>
    <t>놀잇감, 생활도구, 고서 등</t>
  </si>
  <si>
    <t>국고지원 운영 프로그램 참가자 입장료 무료</t>
  </si>
  <si>
    <t>지원사업을 통한 전시운영 입장료 무료</t>
  </si>
  <si>
    <t>지역(무림리)주민</t>
  </si>
  <si>
    <t>금속, 토도, 목재, 설재, 작물 등</t>
  </si>
  <si>
    <t>만 36개월 미만 유아</t>
  </si>
  <si>
    <t>고고, 나전칠화 등</t>
  </si>
  <si>
    <t>전체</t>
    <phoneticPr fontId="3" type="noConversion"/>
  </si>
  <si>
    <t>6세 이하, 박물관 교육 체험신청자</t>
    <phoneticPr fontId="3" type="noConversion"/>
  </si>
  <si>
    <t>국보 120호 용주사 동종, 보물 제1754호 불설대보부모은중경판, 보물 제1942호 화성 용주사 대웅보전, 경기도 유형문화재 제16호 용주사 대웅전 후불탱화 등</t>
  </si>
  <si>
    <t>국보 1점, 보물 2점,시도지정문화재 및 문화재 자료 48점</t>
  </si>
  <si>
    <t>용주사 입장객</t>
  </si>
  <si>
    <t>지류, 토제, 도기 목제 등</t>
  </si>
  <si>
    <t>장애인, 지역민, 경로</t>
  </si>
  <si>
    <t>미취학어린이</t>
  </si>
  <si>
    <t>서적, 육필원고, 사진, 서화 외</t>
  </si>
  <si>
    <t>공룡, 화석, 광물, 어패류, 조류 등</t>
  </si>
  <si>
    <t>24개월 미만 아동</t>
  </si>
  <si>
    <t>풀짚공예품</t>
  </si>
  <si>
    <t>매주 월요일, 구정, 추석</t>
  </si>
  <si>
    <t>장애인, 경로(70세 이상)</t>
  </si>
  <si>
    <t xml:space="preserve"> 4세 미만</t>
  </si>
  <si>
    <t>4세 미만, 경기도 문화의 날, 박물관 문화가 있는 날</t>
  </si>
  <si>
    <t>경기-사립12-2008-06호</t>
    <phoneticPr fontId="3" type="noConversion"/>
  </si>
  <si>
    <t>민속품, 고서</t>
  </si>
  <si>
    <t>조선후기, 구한말 대한제국, 일제강점기의 고서적, 사진, 지도, 그림, 탁본, 증명서, 도해 등 기록물과 민속자료</t>
  </si>
  <si>
    <t>경기도민 할인, 제휴카드 할인 외 (이달의 할인 정책 운영)</t>
  </si>
  <si>
    <t>36세 미만 유아, 국가유공자 일부</t>
  </si>
  <si>
    <t>산업기기(카메라, 렌즈, 악세서리, 유리건판 필름 외)</t>
  </si>
  <si>
    <t>일, 월 정기휴무, 1/1 및 명절 휴무</t>
    <phoneticPr fontId="3" type="noConversion"/>
  </si>
  <si>
    <t>10:00-21:00</t>
  </si>
  <si>
    <t>10:00-22:00</t>
  </si>
  <si>
    <t>포천시 신북면민</t>
  </si>
  <si>
    <t>포스터, 책자, 전자제품 등</t>
  </si>
  <si>
    <t xml:space="preserve">만 65세 이상, 문화가있는날(50%) </t>
  </si>
  <si>
    <t>수기레시피, 조리서, 조리도구 등</t>
  </si>
  <si>
    <t>하절기 10:00-17:00
동절기 10:00-16:00</t>
  </si>
  <si>
    <t>매주 월요일, 1월 1일, 설날, 추석 당일 휴무(단, 월요일이 공휴일인 경우 개관, 익일 휴관)</t>
  </si>
  <si>
    <t>지역주민, 단체할인</t>
  </si>
  <si>
    <t>7세 이하 미취학아동, 만 65세 이상
장애인, 기초생활수급자
국가유공자, 박물관 자료기증인, 박물관 자문위원, 의사자 및 의사자 유족</t>
    <phoneticPr fontId="3" type="noConversion"/>
  </si>
  <si>
    <t>회화, 민속품 등</t>
  </si>
  <si>
    <t>안중근의사 유묵 덕온공주 당의 심동신 금관조복</t>
  </si>
  <si>
    <t>museum.shingu.ac.kr</t>
  </si>
  <si>
    <t>www.yongin.ac.kr/cmn/wvtex/nibr/dept/DSC006/deptMain.do</t>
  </si>
  <si>
    <t>도자, 목가구, 회화류 등</t>
  </si>
  <si>
    <t>휴관(특별전은 개관)</t>
  </si>
  <si>
    <t>토, 일, 공휴일, 개교기념일, 비전시 기간</t>
  </si>
  <si>
    <t>비정기적운영</t>
  </si>
  <si>
    <t>www.aerospacemuseum.or.kr</t>
  </si>
  <si>
    <t>법정공휴일, 매주 월요일, 6월 16일 개교기념일</t>
  </si>
  <si>
    <t>옥천 청석교, 정립문적, 하동정씨 분재기 등</t>
  </si>
  <si>
    <t>매주 월요일, 설, 추석</t>
  </si>
  <si>
    <t>금속, 도자기, 나무, 합성재질 등</t>
  </si>
  <si>
    <t>매주 월요일(단, 월요일이 공휴일인 경우 그 다음일에 휴관), 1월 1일, 추석 및 설날 당일</t>
  </si>
  <si>
    <t>blog.naver.com/brcoal</t>
  </si>
  <si>
    <t>경로, 장애인, 국가유공자 등</t>
  </si>
  <si>
    <t>보령시민, 문화가 있는 날</t>
    <phoneticPr fontId="3" type="noConversion"/>
  </si>
  <si>
    <t>www.cheonan.go.kr/leedn.do</t>
  </si>
  <si>
    <t>초상화, 서한 등</t>
  </si>
  <si>
    <t>www.sjnmuseum.go.kr</t>
  </si>
  <si>
    <t>석기, 토기, 화석 등</t>
  </si>
  <si>
    <t>16.6~50</t>
  </si>
  <si>
    <t>20~50</t>
  </si>
  <si>
    <t>특별전은 별도 발권 하지 않음</t>
  </si>
  <si>
    <t>museum.asanfmc.or.kr</t>
  </si>
  <si>
    <t>표본(동식물, 곤충), 광물, 민속 등</t>
  </si>
  <si>
    <t>조류, 어류, 저서생물, 방제도구 등</t>
  </si>
  <si>
    <t>도자기 등</t>
  </si>
  <si>
    <t>www.krnamu.or.kr</t>
  </si>
  <si>
    <t>학봉장군미라</t>
  </si>
  <si>
    <t>공주시민</t>
  </si>
  <si>
    <t>매주 일요일, 월요일</t>
  </si>
  <si>
    <t>민속, 탈, 인형, 농기구</t>
  </si>
  <si>
    <t>고 민화 등</t>
  </si>
  <si>
    <t>www.dongsanmuseum.com</t>
  </si>
  <si>
    <t>5/57.5㎡</t>
  </si>
  <si>
    <t>토도, 석조유물, 전적(고서,서류)</t>
  </si>
  <si>
    <t>복권 등</t>
  </si>
  <si>
    <t>전체</t>
    <phoneticPr fontId="3" type="noConversion"/>
  </si>
  <si>
    <t>충남-사립12-2011-06호</t>
    <phoneticPr fontId="3" type="noConversion"/>
  </si>
  <si>
    <t>www.anmyondojurassic.com</t>
  </si>
  <si>
    <t>화석, 광물, 박제, 모형 등</t>
  </si>
  <si>
    <t>ㆍ 만 75세 이상 - 주민등록증 확인 ㆍ 새터민 - 증빙서류 ㆍ 국민기초생활 수급자 - 증빙서류 ㆍ 36개월 미만 영유아</t>
    <phoneticPr fontId="3" type="noConversion"/>
  </si>
  <si>
    <t>500/2,500㎡</t>
  </si>
  <si>
    <t>도토기, 서화, 민속품 등</t>
  </si>
  <si>
    <t xml:space="preserve">36개월 미만 유아, 휠체어를 타고 오는 장애인 </t>
  </si>
  <si>
    <t>시티투어, 아산시민(일괄 1,000원)
러시아 관광객(50%)</t>
  </si>
  <si>
    <t>공휴일 및 학칙에 규정된 휴일</t>
  </si>
  <si>
    <t>학내주차장</t>
  </si>
  <si>
    <t>성경시대유물, 고성경 및 교회사 등</t>
  </si>
  <si>
    <t>museum.sunmoon.ac.kr</t>
  </si>
  <si>
    <t xml:space="preserve">도자, 서화, 탁본 등 </t>
  </si>
  <si>
    <t>토요일, 공휴일, 개교기념일</t>
  </si>
  <si>
    <t>13:30-17:30</t>
  </si>
  <si>
    <t>문화가 있는 날 50%</t>
  </si>
  <si>
    <t>고창군민, 경로, 장애인, 국가유공자</t>
  </si>
  <si>
    <t>pansorimuseum.gochang.go.kr</t>
  </si>
  <si>
    <t>판소리 고서적, 고문서, 음반 등</t>
  </si>
  <si>
    <t>수사공강응환가전유물, 신재효 판소리 사설본</t>
  </si>
  <si>
    <t>전라북도 유형문화재 39점</t>
  </si>
  <si>
    <t>063-620-5799</t>
  </si>
  <si>
    <t>www.namwon.go.kr/tour/index.do?menuCd=DOM_000001001009001000</t>
  </si>
  <si>
    <t>선원사 복장 유물 등</t>
  </si>
  <si>
    <t>www.sulmuseum.kr</t>
  </si>
  <si>
    <t>박물관 운영조례 의거 국빈, 국가유공자, 장애인, 노인, 구이면민 등</t>
  </si>
  <si>
    <t>시도유형문화재 제104호</t>
  </si>
  <si>
    <t xml:space="preserve"> 35점</t>
  </si>
  <si>
    <t>순창의 장류, 민속, 인물 관련 유물</t>
  </si>
  <si>
    <t>순창성황대신사적현판</t>
  </si>
  <si>
    <t>매주 월요일, 1월 1일, 기타 순창군수가 필요하다고 정한 휴관일</t>
    <phoneticPr fontId="3" type="noConversion"/>
  </si>
  <si>
    <t>전체</t>
    <phoneticPr fontId="3" type="noConversion"/>
  </si>
  <si>
    <t>고문서, 고전적, 농기구 등 생활용품</t>
  </si>
  <si>
    <t>www.urisul.net</t>
  </si>
  <si>
    <t>고고유물, 민속품 등</t>
  </si>
  <si>
    <t>김회련공신녹권 등</t>
  </si>
  <si>
    <t>보물 32점, 등록문화재 7점, 도지정 8점</t>
  </si>
  <si>
    <t>jinan.go.kr/museum</t>
  </si>
  <si>
    <t>민속품, 고서, 고문서 등</t>
  </si>
  <si>
    <t>이덕응 초상화</t>
  </si>
  <si>
    <t>지정문화재 3점</t>
  </si>
  <si>
    <t>www.jinan.go.kr/scissormuseum</t>
  </si>
  <si>
    <t>가위 및 가위관련 액세서리</t>
  </si>
  <si>
    <t>연안이씨종중문적</t>
  </si>
  <si>
    <t>카메라 및 관련 자료, 유리건판, 영상자료 및 사진 등</t>
  </si>
  <si>
    <t>국빈, 국가유공자, 장애우, 경로</t>
  </si>
  <si>
    <t xml:space="preserve">금속, 토도, 석조, 목제, 사직, 골각패갑, 서화탁본 등 </t>
  </si>
  <si>
    <t>대곡사명 감로왕도 등</t>
  </si>
  <si>
    <t>www.celadon.go.kr</t>
  </si>
  <si>
    <t>도자(도토류), 금속 등</t>
  </si>
  <si>
    <t>청자상감운학국화문개합 등</t>
  </si>
  <si>
    <t>공무수행을 위하여 출입하는 사람
6세 미만 취학 전 아동(보호자 동반)
어린이날에 입장하는 어린이
강진군민의 날에 입장하는 사람
국군의 날에 입장하는 군인
현충일에 입장하는 국가보훈가족
국가유공자 및 장애인
65세 이상 노인
그 밖에 군수가 필요하다고 인정하는 사람</t>
    <phoneticPr fontId="3" type="noConversion"/>
  </si>
  <si>
    <t>민속품, 지류, 사진 등</t>
  </si>
  <si>
    <t>지류, 민속품 등</t>
  </si>
  <si>
    <t>구 목포 일본영사관(근대역사관 1관)</t>
  </si>
  <si>
    <t>국가 사적 1동</t>
  </si>
  <si>
    <t>목포시민 50% 감면 및 목포 관내 초등학생 이하 무료</t>
  </si>
  <si>
    <t>7세 이하 유치원생, 65세 이상 노인</t>
  </si>
  <si>
    <t>구 동양척식주식회사 목포지점</t>
  </si>
  <si>
    <t>전남 지방기념물 1동</t>
  </si>
  <si>
    <t>고서류, 집기류, 사진 등</t>
  </si>
  <si>
    <t>www.yfg.modoo.at</t>
  </si>
  <si>
    <t>고서, 고문서, 민속품</t>
  </si>
  <si>
    <t>전남-공립12-2017-09호</t>
  </si>
  <si>
    <t>기와 파편, 청자 파편 등</t>
  </si>
  <si>
    <t>만6세 미만 어린이 및 만65세 이상 노인, 완도군 군민, 국가 유공자, 장애인 복지법의 적용을 받는 등록  장애인 등</t>
  </si>
  <si>
    <t>갯벌 생물 및 지질 표본</t>
  </si>
  <si>
    <t>향토유물, 회화류</t>
  </si>
  <si>
    <t>진도군민, 유치원, 경로, 장애우, 국가유공자</t>
  </si>
  <si>
    <t>damyang.go.kr</t>
  </si>
  <si>
    <t>대나무공예품</t>
  </si>
  <si>
    <t>www.naturaldyeing.or.kr</t>
  </si>
  <si>
    <t>서각</t>
  </si>
  <si>
    <t>관람불가</t>
  </si>
  <si>
    <t>출향도민, 자매결연 시군민</t>
  </si>
  <si>
    <t>화석, 광물</t>
  </si>
  <si>
    <t>조개, 고둥</t>
  </si>
  <si>
    <t>조류표본</t>
  </si>
  <si>
    <t>www.gyunammuseum.org</t>
  </si>
  <si>
    <t>6/80㎡</t>
  </si>
  <si>
    <t>규남하백원의 만국전도와 동국지도</t>
  </si>
  <si>
    <t>2점</t>
  </si>
  <si>
    <t>blog.naver.com/nayamuseum</t>
  </si>
  <si>
    <t>도서류, 교보재, 타자기, 기계식 계산기, 가면류</t>
  </si>
  <si>
    <t>www.cafe.daum.net/nsk7000</t>
  </si>
  <si>
    <t>우표</t>
  </si>
  <si>
    <t>명절</t>
  </si>
  <si>
    <t>복지카드할인, 단체예약할인</t>
  </si>
  <si>
    <t>26개월 미만 무료</t>
  </si>
  <si>
    <t>65세 경로 2,000원</t>
  </si>
  <si>
    <t>061-534-5502</t>
  </si>
  <si>
    <t>www.daeheungsa.co.kr</t>
  </si>
  <si>
    <t>금속, 서책, 목판, 서화 등</t>
  </si>
  <si>
    <t>금동관음보살좌상 등</t>
  </si>
  <si>
    <t>보물8종, 지방7종</t>
  </si>
  <si>
    <t>전체</t>
    <phoneticPr fontId="3" type="noConversion"/>
  </si>
  <si>
    <t>www.bulgapsa.kr</t>
  </si>
  <si>
    <t>전적, 불화, 공예</t>
  </si>
  <si>
    <t>불갑사 불복장 전적등</t>
  </si>
  <si>
    <t>418점(보물 3건 포함 259점, 시도지정 문화재 5점, 비지정 문화재 154점)</t>
  </si>
  <si>
    <t>www.와보랑께.kr</t>
  </si>
  <si>
    <t>민속품, 목재, 철재, 서화 등</t>
  </si>
  <si>
    <t>85세 이상</t>
  </si>
  <si>
    <t>기증자, 후원회원</t>
  </si>
  <si>
    <t xml:space="preserve"> 1회/2년 </t>
  </si>
  <si>
    <t>청자, 백자, 토기 등</t>
  </si>
  <si>
    <t>고서적, 상소문, 교지</t>
  </si>
  <si>
    <t>고서, 고문헌, 회화 등</t>
  </si>
  <si>
    <t>민속품, 고서, 고문서, 고지도, 출토복식, 아리랑 관련 잡지, 음반 등</t>
  </si>
  <si>
    <t>서적, 민속품 등</t>
  </si>
  <si>
    <t>안동시민, 예천군민, 자매도시 및 우호협력도시 시민 등</t>
  </si>
  <si>
    <t>고서, 고문서, 도서, 훈장 등</t>
  </si>
  <si>
    <t>매주(월), 신정, 추석, 설날(당일)</t>
  </si>
  <si>
    <t>비석</t>
  </si>
  <si>
    <t>울진 봉평리 신라비</t>
  </si>
  <si>
    <t>도토기류, 민속유물, 고문서류, 금속유물등</t>
  </si>
  <si>
    <t>정수사 영산회상도(경상북도 유형문화재)
정수사 지장시왕도(경상북도 유형문화재)
경덕사 소장 고문서 및 유물(경상북도 유형문화재)
진민사 소장 고문서 및 유물(경상북도 문화재자료)</t>
  </si>
  <si>
    <t>신문 및 기록물(사본), 도서, 사진 등</t>
  </si>
  <si>
    <t xml:space="preserve">고고, 회화, 서적, 도자, 금속공예 등 </t>
  </si>
  <si>
    <t>경주시민, 만70세 이상, 조계종신도, 장애인 및 동반 1명, 국가유공자 본인 및 배우자</t>
  </si>
  <si>
    <t>(등록문화재)삼화제철소 고로</t>
  </si>
  <si>
    <t>10:00-17:00(토)</t>
  </si>
  <si>
    <t>화석 및 수석</t>
  </si>
  <si>
    <t>www.kpopmuseum.com</t>
  </si>
  <si>
    <t>자동차</t>
  </si>
  <si>
    <t>10:00-18:30</t>
  </si>
  <si>
    <t>kmuseum.kbsc.ac.kr</t>
  </si>
  <si>
    <t>토도류 등</t>
  </si>
  <si>
    <t xml:space="preserve"> 1회/3년 </t>
  </si>
  <si>
    <t>한의학 관련 자료</t>
  </si>
  <si>
    <t>공휴일 휴관</t>
  </si>
  <si>
    <t>museum.dongguk.ac.kr</t>
  </si>
  <si>
    <t>고고, 불교미술품</t>
  </si>
  <si>
    <t xml:space="preserve"> 1회/5년 </t>
  </si>
  <si>
    <t>동물, 식물의 표본과 종자</t>
  </si>
  <si>
    <t>museum.yu.ac.kr</t>
  </si>
  <si>
    <t xml:space="preserve">전체 </t>
    <phoneticPr fontId="3" type="noConversion"/>
  </si>
  <si>
    <t>www.geochang.go.kr/museum</t>
  </si>
  <si>
    <t>토도, 철기, 서화류, 민속품, 생활용품 등</t>
  </si>
  <si>
    <t>1.1, 월요일, 설추석 당일</t>
  </si>
  <si>
    <t>museum.goseong.go.kr</t>
  </si>
  <si>
    <t>화석, 공룡골격, 공룡조형물</t>
  </si>
  <si>
    <t>신정, 설날·추석 당일, 월요일(단, 월요일이 공휴일인 경우 다음 평일)</t>
  </si>
  <si>
    <t>경로, 영유아(3세미만), 유공자, 국군포로, 고엽제후유의증, 장애인, 수급자, 한부모가족, 다문화가족, 다자녀가구, 그린카드</t>
  </si>
  <si>
    <t>수석</t>
  </si>
  <si>
    <t xml:space="preserve">무료(당항포관광지 입장료 징수, 별도 수석전시관의 입장료 없음) </t>
  </si>
  <si>
    <t>박제표본</t>
  </si>
  <si>
    <t xml:space="preserve">무료(당항포관광지 입장료 징수, 별도 자연사박물관의 입장료 없음) </t>
  </si>
  <si>
    <t>전통탈 및 민속자료</t>
  </si>
  <si>
    <t>9:00-18:00 (하절기)
9:00-17:00 (동절기)</t>
  </si>
  <si>
    <t>매주 월요일(단, 월요일이 공휴일 일때는 그 다음 첫번째 평일), 1월 1일, 설날과 추석 당일</t>
  </si>
  <si>
    <t>1월 1일, 설날, 추석날, 매주 월요일(단, 월요일이 공휴일인 경우 당일은 개관하고 그 다음 첫번째 평일에 휴관)</t>
  </si>
  <si>
    <t>목판 등</t>
  </si>
  <si>
    <t>토기, 민속품, 지류 등</t>
  </si>
  <si>
    <t>난계 이희급 선무원종공신녹권</t>
  </si>
  <si>
    <t>경남문화재자료 1점</t>
  </si>
  <si>
    <t>금속, 토도, 석, 유리, 골각기 등</t>
  </si>
  <si>
    <t>김해 대성동 76호분 출토 목걸이 
김해 대성동 88호 허리띠
김해 대성동 91호분 출토 청동세와 청동완</t>
  </si>
  <si>
    <t>보물 1점, 경상남도유형문화재 6점</t>
  </si>
  <si>
    <t>매주 월요일(단, 월요일이 공휴일인 경우 개관)</t>
  </si>
  <si>
    <t>무기류, 전쟁 기록물 등</t>
  </si>
  <si>
    <t>패총</t>
  </si>
  <si>
    <t>고서, 한의학유물, 도자기 등</t>
  </si>
  <si>
    <t>한약집성방</t>
  </si>
  <si>
    <t>경남도지정문화재2점</t>
  </si>
  <si>
    <t>여행주간 등</t>
  </si>
  <si>
    <t>만 48개월 미만 유아, 국가보훈대상자, 기초수급자, 장애인(1~3급) 등</t>
  </si>
  <si>
    <t>철기류, 토기류, 골각류, 석기류 등</t>
  </si>
  <si>
    <t>창원 용화전 석조여래좌상</t>
  </si>
  <si>
    <t>고고유물, 민속자료, 미술자료 등</t>
  </si>
  <si>
    <t>양산이씨종손가고문서 등</t>
  </si>
  <si>
    <t>토도류</t>
  </si>
  <si>
    <t>23/279.5㎡</t>
  </si>
  <si>
    <t>고고, 민속, 의병 관련 등</t>
  </si>
  <si>
    <t>곽재우 유물일괄</t>
  </si>
  <si>
    <t>보물 6점</t>
  </si>
  <si>
    <t>진주시민</t>
  </si>
  <si>
    <t>대평면민</t>
  </si>
  <si>
    <t>www.cng.go.kr/tour/museum.web</t>
  </si>
  <si>
    <t>토기, 석기, 골각기 등</t>
  </si>
  <si>
    <t>cwcf.or.kr</t>
  </si>
  <si>
    <t>민속품, 생활용품 등</t>
  </si>
  <si>
    <t>설, 추석 당일, 매주 월요일(단, 월요일이 공휴일인 경우 당일은 개관하고 그 다음날 휴관)</t>
  </si>
  <si>
    <t>www.haman.go.kr/museum.web</t>
  </si>
  <si>
    <t>함안 말이산45호분 출토 상형도기 일괄 등 11건</t>
  </si>
  <si>
    <t>406점</t>
  </si>
  <si>
    <t>매주 월요일, 신정, 추석 및 설날</t>
  </si>
  <si>
    <t>www.hygn.go.kr/museum.web</t>
  </si>
  <si>
    <t>감재일기 등</t>
  </si>
  <si>
    <t>시도유형문화재 5점, 문화재자료 3점</t>
  </si>
  <si>
    <t>금속, 토도, 민속 등</t>
  </si>
  <si>
    <t>경상남도 문화재 자료 제391호, 경상남도 문화재자료 제390호, 경상남도 문화재자료 제425호</t>
  </si>
  <si>
    <t>매주 월요일(단, 월요일이 공휴일인 경우 당일은 개관하고 그 다음 첫번째 평일에 휴관), 1월 1일, 추석, 설날 당일</t>
  </si>
  <si>
    <t>www.jinju.or.kr/ptero</t>
  </si>
  <si>
    <t>화석표본</t>
  </si>
  <si>
    <t>두자녀이상, 남중권, 자매도시, 동주권, 혁신도시 할인</t>
  </si>
  <si>
    <t>www.gimhae.go.kr/water.web</t>
  </si>
  <si>
    <t>민속품, 서류, 검사장비 등</t>
  </si>
  <si>
    <t>철도 승차권, 사용 장비, 철도경찰 제복 등</t>
  </si>
  <si>
    <t>매주 월요일, 1월 1일, 설날, 추석날</t>
  </si>
  <si>
    <t>www.miribeol.org</t>
  </si>
  <si>
    <t>민속품, 서지류 등</t>
  </si>
  <si>
    <t>강세황 행서팔곡병 등</t>
  </si>
  <si>
    <t>기초생활수급자, 장애자, 초동면 거주자(지역민)</t>
  </si>
  <si>
    <t>www.산청산골박물관.com</t>
  </si>
  <si>
    <t>토기, 민속품 등</t>
  </si>
  <si>
    <t>불교문화재, 고문서 등</t>
  </si>
  <si>
    <t>청동북 등</t>
  </si>
  <si>
    <t>국가지정문화재 3건, 도지정문화재 20건</t>
  </si>
  <si>
    <t>하절기 10:00-17:00 
동절기 10:00-16:00</t>
  </si>
  <si>
    <t>www.jangsado.co.kr</t>
  </si>
  <si>
    <t>8:30-17:00</t>
  </si>
  <si>
    <t>기상악화</t>
  </si>
  <si>
    <t>3세 이하</t>
  </si>
  <si>
    <t>www.jcm.or.kr</t>
  </si>
  <si>
    <t xml:space="preserve">묘지석, 삼안총, 소학, 문진, 장도, 삭도 화로, 다로 등 </t>
  </si>
  <si>
    <t>만 36개월 미만(무료입장)</t>
  </si>
  <si>
    <t>경남-사립21-2018-01호</t>
    <phoneticPr fontId="3" type="noConversion"/>
  </si>
  <si>
    <t>고문서, 고고, 민속품 등</t>
  </si>
  <si>
    <t>분류두공부시언해(1051-4호), 심원권일기(642호)</t>
  </si>
  <si>
    <t>보물(1점), 경남유형문화재(1점)</t>
  </si>
  <si>
    <t>국가공휴일, 10월 1일, 5월 1일, 임시휴관일(코로나19 등)</t>
  </si>
  <si>
    <t>www.tongdosamuseum.or.kr</t>
  </si>
  <si>
    <t>불교미술</t>
  </si>
  <si>
    <t>통도사 은제도금아미타여래삼존상 및 복장유물</t>
  </si>
  <si>
    <t>전체</t>
    <phoneticPr fontId="3" type="noConversion"/>
  </si>
  <si>
    <t>밀양 표충사 청동은입사향완 외</t>
  </si>
  <si>
    <t>국보 1건, 보물 2건, 국가민속문화재 1건, 도지정유형문화재 21건, 도지정문화재자료 7건, 도기념물 1건</t>
  </si>
  <si>
    <t>매주 월요일, 설날, 추석 당일</t>
  </si>
  <si>
    <t>2023년 5월 4일 기점으로 인원에 대해서는 무료입장</t>
  </si>
  <si>
    <t>2023년 5월 4일 기점으로 인원에 대해서는 무료입장</t>
    <phoneticPr fontId="3" type="noConversion"/>
  </si>
  <si>
    <t>군인, 국가유공자, 경찰, 참전유공자, 장애인(증명서 소지)</t>
  </si>
  <si>
    <t>www.haeinsamuseum.kr</t>
  </si>
  <si>
    <t>www.namgaram.or.kr</t>
  </si>
  <si>
    <t>www.royalsilkflower.co.kr</t>
  </si>
  <si>
    <t>단체 10인 이상, 5세 이하, 국가보훈, 장애인</t>
  </si>
  <si>
    <t xml:space="preserve">금속, 토도, 옥석류 등 </t>
  </si>
  <si>
    <t>환두대도 등</t>
  </si>
  <si>
    <t>보물 10점</t>
  </si>
  <si>
    <t>교과서 및 교육자료 등</t>
  </si>
  <si>
    <t>주말 및 공휴일 학교에서 정하는 휴관일</t>
  </si>
  <si>
    <t>IT기기, 소프트웨어</t>
  </si>
  <si>
    <t>제주도민, 경로, 군인, 장애인</t>
  </si>
  <si>
    <t>근대유럽 퍼즐 및 중남미 민속유물</t>
  </si>
  <si>
    <t>성직자, 36개월 미만, 송당리ㆍ평대리 주민</t>
  </si>
  <si>
    <t>식물과 괴석</t>
  </si>
  <si>
    <t>만 36개월 미만 영유아</t>
  </si>
  <si>
    <t>자동차, 피아노</t>
  </si>
  <si>
    <t>모바일</t>
  </si>
  <si>
    <t>도민 유치원, 어린이집 (4,000원)</t>
  </si>
  <si>
    <t>조가비</t>
  </si>
  <si>
    <t>전시조형물</t>
  </si>
  <si>
    <t>제주도민, 장애인, 국가유공자, 국군 할인 적용</t>
  </si>
  <si>
    <t>헐리우드 영화 의상 및 소품</t>
  </si>
  <si>
    <t>옹기, 도자기, 기와, 민속품</t>
  </si>
  <si>
    <t>해양동물 표본</t>
  </si>
  <si>
    <t>36개월 이하</t>
  </si>
  <si>
    <t>테디베어</t>
  </si>
  <si>
    <t>20회/1년</t>
  </si>
  <si>
    <t>피규어</t>
  </si>
  <si>
    <t>만24개월 미만 유아</t>
  </si>
  <si>
    <t>국빈, 외교사절, 현역 사병</t>
  </si>
  <si>
    <t>만 24개월 미만 유아</t>
  </si>
  <si>
    <t>장애인, 군경, 도민 할인입장</t>
  </si>
  <si>
    <t>제주-사립15-2010-01호</t>
    <phoneticPr fontId="3" type="noConversion"/>
  </si>
  <si>
    <t>식물(진달래과외) 93과(237종)</t>
  </si>
  <si>
    <t>신례리 지역주민, 36개월 미만</t>
    <phoneticPr fontId="3" type="noConversion"/>
  </si>
  <si>
    <t xml:space="preserve">빈티지 피규어, 빈티지 포스터, 도서 등 </t>
  </si>
  <si>
    <t>송당리 주민 무료입장</t>
  </si>
  <si>
    <t>064-754-2241</t>
  </si>
  <si>
    <t>민속품, 고문서, 전적류, 서화 등</t>
  </si>
  <si>
    <t>내왓당문시도</t>
  </si>
  <si>
    <t>향병일기</t>
  </si>
  <si>
    <t>서지류, 직물류</t>
  </si>
  <si>
    <t>선조국문유서</t>
  </si>
  <si>
    <t>지적공부, 측량장비, 제도장비 등</t>
  </si>
  <si>
    <t>주말, 법정공휴일, 기타 교육원장이 지정하는 날</t>
  </si>
  <si>
    <t>전체</t>
    <phoneticPr fontId="3" type="noConversion"/>
  </si>
  <si>
    <t>seagreen.co.kr</t>
  </si>
  <si>
    <t>금속, 지류, 직물 등</t>
  </si>
  <si>
    <t>전체(한시적 무료입장)</t>
  </si>
  <si>
    <t>189/6,735.13㎡</t>
  </si>
  <si>
    <t>자료 데이터, 오디오 및 비디오 파일, 모형, 석상 등</t>
  </si>
  <si>
    <t>안동시민</t>
  </si>
  <si>
    <t>6세 이하 영유아, 65세 이상 노인, 장애인, 국가유공자 등</t>
  </si>
  <si>
    <t>금속, 지류, 도자, 나무, 기타</t>
  </si>
  <si>
    <t>의성군민</t>
  </si>
  <si>
    <t>공연예술관련 소품, 관련자료</t>
  </si>
  <si>
    <t>문화가있는날, 자매도시</t>
  </si>
  <si>
    <t>www.mgmuseum.kfcc.co.kr</t>
  </si>
  <si>
    <t>종이, 금속, 도기, 혼합 등</t>
  </si>
  <si>
    <t>032-741-0099</t>
  </si>
  <si>
    <t>유물 및 미술품</t>
  </si>
  <si>
    <t>02-504-6513</t>
  </si>
  <si>
    <t>서첩, 서책, 족자, 민속자료, 현판, 의복 등</t>
  </si>
  <si>
    <t>경기-공립12-2023-02호</t>
    <phoneticPr fontId="3" type="noConversion"/>
  </si>
  <si>
    <t>070-4141-1433</t>
  </si>
  <si>
    <t>충남-사립21-2023-01호</t>
  </si>
  <si>
    <t>보물 7점</t>
  </si>
  <si>
    <t>1.1, 설, 추석</t>
  </si>
  <si>
    <t>전북-공립13-2006-01호</t>
    <phoneticPr fontId="3" type="noConversion"/>
  </si>
  <si>
    <t>회화, 조각, 서예, 전각 등
(성북구립미술관 4관 전체)</t>
    <phoneticPr fontId="3" type="noConversion"/>
  </si>
  <si>
    <t>10:00-20:00</t>
  </si>
  <si>
    <t>미술품</t>
  </si>
  <si>
    <t>www.ymuseum.org</t>
  </si>
  <si>
    <t>회화, 조각, 설치, 미디어 등</t>
  </si>
  <si>
    <t>www.yeoju.go.kr/ryeo</t>
  </si>
  <si>
    <t>회화, 조각, 사진 등</t>
  </si>
  <si>
    <t>경기-사립13-2020-01호</t>
  </si>
  <si>
    <t>회화, 조각, 판화, 사진, 서예</t>
  </si>
  <si>
    <t>www.종이미술관.com</t>
  </si>
  <si>
    <t>만 24개월 미만</t>
  </si>
  <si>
    <t>회화, 서예, 공예, 토도류 등</t>
  </si>
  <si>
    <t>장애인 단체, 군인 단체 할인</t>
  </si>
  <si>
    <t>033-255-9001</t>
    <phoneticPr fontId="3" type="noConversion"/>
  </si>
  <si>
    <t/>
  </si>
  <si>
    <t>www.lswmuseum.com</t>
  </si>
  <si>
    <t>미술작품</t>
  </si>
  <si>
    <t>ccart.or.kr</t>
  </si>
  <si>
    <t>www.parksookeun.or.kr</t>
  </si>
  <si>
    <t>1월 1일, 매주 월요일, 설·추석 당일 오전</t>
  </si>
  <si>
    <t>회화, 입체, 문인화, 서예</t>
  </si>
  <si>
    <t>월요일(단, 월요일이 공휴일인 경우 당일은 개관하고, 익일 휴관), 1월 1일, 설날/추석 당일</t>
  </si>
  <si>
    <t>043-219-1800</t>
  </si>
  <si>
    <t>역대 대통령 식기세트, 비엔날레 공모 수상작 등</t>
  </si>
  <si>
    <t>www.limlipmuseum.org</t>
  </si>
  <si>
    <t>조각, 회화, 사진, 판화, 드로잉 등</t>
  </si>
  <si>
    <t>회화, 조각, 사진, 판화, 미디어 등</t>
  </si>
  <si>
    <t>www.gdart.co.kr</t>
  </si>
  <si>
    <t>한국화, 서양화, 공예, 조각 등</t>
  </si>
  <si>
    <t>www.jeongeup.go.kr/culture</t>
  </si>
  <si>
    <t>www.hpart.or.kr</t>
  </si>
  <si>
    <t>서양화, 동양화, 서예, 도예, 조각 등</t>
  </si>
  <si>
    <t>www.dasan-art.net</t>
  </si>
  <si>
    <t>회화, 조각, 공예, 디자인, 설치</t>
  </si>
  <si>
    <t>www.yeongam.go.kr/home/haart</t>
  </si>
  <si>
    <t>www.muan.go.kr/museum</t>
  </si>
  <si>
    <t>www.ujongart.com</t>
  </si>
  <si>
    <t>도자, 민예품, 회화, 조각 등</t>
  </si>
  <si>
    <t>보물 제875호 상교정본자비도량참법</t>
  </si>
  <si>
    <t>10:30-17:00</t>
  </si>
  <si>
    <t>www.nampoart.co.kr</t>
  </si>
  <si>
    <t>회화, 서예, 공예, 조각</t>
  </si>
  <si>
    <t>www.dowhahun.com</t>
  </si>
  <si>
    <t>회화, 도자</t>
  </si>
  <si>
    <t>artmuse.gwangju.go.kr</t>
  </si>
  <si>
    <t>회화, 사진, 조각, 영상</t>
  </si>
  <si>
    <t>www.deyoungmuseum.co.kr</t>
  </si>
  <si>
    <t>매주 월요일(설, 추석 당일)</t>
  </si>
  <si>
    <t>062-223-6677</t>
  </si>
  <si>
    <t>2007.12.17</t>
    <phoneticPr fontId="3" type="noConversion"/>
  </si>
  <si>
    <t>광주-사립13-2007-01호</t>
    <phoneticPr fontId="3" type="noConversion"/>
  </si>
  <si>
    <t>문화누리카드</t>
  </si>
  <si>
    <t>회화, 조각, 사진, 영상 등</t>
  </si>
  <si>
    <t>도민할인 50%</t>
  </si>
  <si>
    <t>www.jeju.go.kr/jmoa</t>
  </si>
  <si>
    <t>한국화, 회화, 조각, 사진 등</t>
  </si>
  <si>
    <t xml:space="preserve">국빈 및 외교사절, 6세 이하, 65세 이상, 미술관 소장품 기증자, 학술연구 목적 출입자, 공무수행자, 장애인, 국가유공자, 독립유공자, 518민주유공자, 참전유공자, 고엽제후유증 환자, 특수임무유공자, 의사상자, 43사건 희생자 및 유족, 제주 병역명문가, 전기자동차 등록증 소지자, 감면액 이상 자원봉사 마일리지 소지자, 수급권자   </t>
  </si>
  <si>
    <t>www.kimtekhwa.com</t>
  </si>
  <si>
    <t>유화와 드로잉</t>
  </si>
  <si>
    <t>매주 목요일</t>
  </si>
  <si>
    <t>회화, 사진, 공예 등</t>
  </si>
  <si>
    <t>매주 월요일, 1월 1일, 설날, 추석</t>
  </si>
  <si>
    <t>도민 50%</t>
  </si>
  <si>
    <t>현대미술품</t>
  </si>
  <si>
    <t>www.kocef.org, www.gmocca.org</t>
  </si>
  <si>
    <t>현대도자기</t>
  </si>
  <si>
    <t>종로구민(50% 할인), 한복착용(50% 할인), 문화가 있는 날(50% 할인)</t>
  </si>
  <si>
    <t>국빈·외교사절단 및 수행자, 6세 이하 어린이, 만 65세 이상, 장애인 및 보호자, 국가유공자와 그 유족 또는 가족, 기초수급자, 다둥이행복카드 소지자 및 가족, 종로구 명예구민, 연구 및 공무수행</t>
  </si>
  <si>
    <t>www.ddp.or.kr</t>
  </si>
  <si>
    <t>디자인제품, 포스터, 서적, LP 등</t>
  </si>
  <si>
    <t>ocimuseum.org</t>
  </si>
  <si>
    <t>회화, 고문헌, 현대미술 등</t>
  </si>
  <si>
    <t>김 골롬바와 아녜스 자매(석고상)</t>
  </si>
  <si>
    <t>www.leeum.org</t>
  </si>
  <si>
    <t>고미술품, 현대미술품</t>
  </si>
  <si>
    <t>김홍도 군선병도 등</t>
  </si>
  <si>
    <t>국보 12점, 보물 10점</t>
  </si>
  <si>
    <t>매주 월요일, 설날(음력) 및 추석 당일</t>
  </si>
  <si>
    <t>장애인(본인 및 동반 1인), 국가유공자(본인 및 동반 1인), 문화누리카드 소지자 등</t>
  </si>
  <si>
    <t>www.imageroot.co.kr</t>
  </si>
  <si>
    <t>공예, 디자인, 한국화 등</t>
  </si>
  <si>
    <t>국가중요무형문화재</t>
  </si>
  <si>
    <t>지방문화재 11점</t>
  </si>
  <si>
    <t>10:30-17:30</t>
  </si>
  <si>
    <t>30~50</t>
  </si>
  <si>
    <t>www.arariomuseum.org</t>
  </si>
  <si>
    <t>평면, 조각, 사진, 비디오, 설치 등</t>
  </si>
  <si>
    <t>65세 이상 경로자, 장애인 50% 할인
삼성카드 10% 할인, 프리미엄카드 월1회 무료입장(본인적용)
현대카드 20% M포인트 사용 (현장결제 시 적용)
10인 이상 단체 20%, 학생 단체 10명 이상 30%</t>
    <phoneticPr fontId="3" type="noConversion"/>
  </si>
  <si>
    <t>입장불가</t>
    <phoneticPr fontId="3" type="noConversion"/>
  </si>
  <si>
    <t>apma.amorepacific.com</t>
  </si>
  <si>
    <t>회화, 조각, 사진, 미디어, 도자기, 공예 등</t>
  </si>
  <si>
    <t>백자대호 등</t>
  </si>
  <si>
    <t>보물 4점</t>
  </si>
  <si>
    <t>국가유공자 및 장애인 등</t>
  </si>
  <si>
    <t>아모레퍼시픽 임직원, ICOM카드 소지자, 36개월 미만 등</t>
  </si>
  <si>
    <t>www.nabi.or.kr</t>
  </si>
  <si>
    <t>www.ilmin.org</t>
  </si>
  <si>
    <t>회화, 도자기, 가구 등</t>
  </si>
  <si>
    <t>11:00-19:00</t>
  </si>
  <si>
    <t>7000/9,000/12,000</t>
  </si>
  <si>
    <t>5,000/7,000/10,000</t>
  </si>
  <si>
    <t xml:space="preserve">회화, 조각, 판화, 서예, 사진, 영상 등 </t>
  </si>
  <si>
    <t>www.poscoartmuseum.org</t>
  </si>
  <si>
    <t>포스코센터</t>
  </si>
  <si>
    <t>www.hellomuseum.com</t>
  </si>
  <si>
    <t>현대미술</t>
  </si>
  <si>
    <t>회화, 도자기, 서예 등</t>
  </si>
  <si>
    <t>매주 월요일, 신정, 설날, 추석, 개교기념일</t>
  </si>
  <si>
    <t>조각, 회화, 드로잉</t>
  </si>
  <si>
    <t>주말, 공휴일, 창학기념일</t>
  </si>
  <si>
    <t>사진</t>
  </si>
  <si>
    <t>museumsd.donga.ac.kr</t>
  </si>
  <si>
    <t>전체</t>
    <phoneticPr fontId="3" type="noConversion"/>
  </si>
  <si>
    <t>회화, 조각, 사진, 판화 등</t>
  </si>
  <si>
    <t>유화, 크로키 등</t>
  </si>
  <si>
    <t>www.inartplatform.kr</t>
  </si>
  <si>
    <t>회화, 조각, 설치 작품 등</t>
  </si>
  <si>
    <t>deorimimuseum.com</t>
  </si>
  <si>
    <t>10:00-17:00</t>
    <phoneticPr fontId="3" type="noConversion"/>
  </si>
  <si>
    <t>10:00-19:00</t>
    <phoneticPr fontId="3" type="noConversion"/>
  </si>
  <si>
    <t>문화의 날 50%할인</t>
    <phoneticPr fontId="3" type="noConversion"/>
  </si>
  <si>
    <t>상설 관람료에 기획전 관람료 포함</t>
    <phoneticPr fontId="3" type="noConversion"/>
  </si>
  <si>
    <t>회화</t>
  </si>
  <si>
    <t>gbartmuseum.or.kr</t>
  </si>
  <si>
    <t>서화</t>
  </si>
  <si>
    <t>부산광역시 사하구 사리로 55번길 16 석파문화관</t>
    <phoneticPr fontId="3" type="noConversion"/>
  </si>
  <si>
    <t>회화 및 조각</t>
  </si>
  <si>
    <t>www.soam-museum.com</t>
  </si>
  <si>
    <t>유화, 한국화, 판화, 서예, 조각, 설치</t>
  </si>
  <si>
    <t>www.eunam.org</t>
  </si>
  <si>
    <t>회화, 서화, 조각, 공예, 사진 등</t>
  </si>
  <si>
    <t>www.uijae.org</t>
  </si>
  <si>
    <t>서화, 유품 등</t>
  </si>
  <si>
    <t>13세 이하, 65세 이상 관람객</t>
  </si>
  <si>
    <t>회화, 혼합재료</t>
  </si>
  <si>
    <t>추석, 설날당일</t>
  </si>
  <si>
    <t>매월 마지막 주 수요일 무료</t>
  </si>
  <si>
    <t>국빈·외국사절단 및 그 수행자, 6세 이하의 어린이, 65세 이상 노인, 장애인등록증 소지자, 국가유공자, 독립유공자, 참전유공자, 고엽제후유증자, 5·18민주유공자, 특수임무유공자, 억류지 출신 포로가족, 의상자, 공무수행자, 꿈나무 사랑카드 소지자, 대전광역시 명예시민증 소지자 등</t>
  </si>
  <si>
    <t>회화, 조각, 판화 등</t>
  </si>
  <si>
    <t>서화, 도자</t>
  </si>
  <si>
    <t>문화재자료 1점</t>
  </si>
  <si>
    <t>여진불교미술관(휴관)</t>
    <phoneticPr fontId="3" type="noConversion"/>
  </si>
  <si>
    <t xml:space="preserve">매주 월요일(단, 월요일이 공휴일인 경우 당일은 개관하고 그 다음 첫번째 평일에 휴관), 신정, 구정, 추석 당일
</t>
  </si>
  <si>
    <t>www.artgy.or.kr</t>
  </si>
  <si>
    <t>한국화, 민화, 유화 등</t>
  </si>
  <si>
    <t>전체</t>
    <phoneticPr fontId="3" type="noConversion"/>
  </si>
  <si>
    <t>www.ansanart.com</t>
  </si>
  <si>
    <t>안산시민 50% 할인</t>
  </si>
  <si>
    <t>전체
※공동주최 전시는 전시별 상이</t>
    <phoneticPr fontId="3" type="noConversion"/>
  </si>
  <si>
    <t>suma.suwon.go.kr</t>
  </si>
  <si>
    <t>회화, 한국화, 조각, 사진, 뉴미디어 등</t>
  </si>
  <si>
    <t>도자공예</t>
  </si>
  <si>
    <t>회화 및 조형물 등</t>
  </si>
  <si>
    <t>www.i-woljeon.org</t>
  </si>
  <si>
    <t xml:space="preserve"> 3회/1년 </t>
  </si>
  <si>
    <t>만 65세 이상, 보호자 동반 만 6세 이하 어린이, 국가유공자증 및 국가유공자 유족증 소지자, 독립유공자증 및 독립유공자 유족증 소지자, 5.18민주유공자증 및 5.18민주유공자유족증 소지자, 장애인등록증 소지자</t>
  </si>
  <si>
    <t xml:space="preserve">30, 50 </t>
    <phoneticPr fontId="3" type="noConversion"/>
  </si>
  <si>
    <t>그린카드 예술인패스(30%)
이천시민, 이천시교류도시, 이천시 주둔 군부대의 장병 및 장병과 동행한 가족인 자, 이천시 명예시민인 자(50%)</t>
    <phoneticPr fontId="3" type="noConversion"/>
  </si>
  <si>
    <t>www.gailart.org</t>
  </si>
  <si>
    <t>www.koohouse.org</t>
  </si>
  <si>
    <t>13:00-17:00</t>
  </si>
  <si>
    <t>www.datzmuseum.org</t>
  </si>
  <si>
    <t>사진, 판화, 회화, 영상 등</t>
  </si>
  <si>
    <t>www.magamuseum.co.kr</t>
  </si>
  <si>
    <t>판화, 타피스트리, 오브제페인팅, 종이부조 등</t>
  </si>
  <si>
    <t>장애인(3급이상), 경로우대(65세 이상)</t>
  </si>
  <si>
    <t xml:space="preserve">www.moranmuseum.org </t>
  </si>
  <si>
    <t>mimesisartmuseum.co.kr</t>
  </si>
  <si>
    <t>유화, 아크릴, 페인팅</t>
  </si>
  <si>
    <t>회화, 공예, 조각, 판화</t>
  </si>
  <si>
    <t>www.bmca.or.kr</t>
  </si>
  <si>
    <t>www.seohoart.com</t>
  </si>
  <si>
    <t>회화, 조각, 공예, 사진</t>
  </si>
  <si>
    <t>www.seonbawi.com</t>
  </si>
  <si>
    <t>10:00-17:00</t>
    <phoneticPr fontId="3" type="noConversion"/>
  </si>
  <si>
    <t>www.artsm.kr</t>
  </si>
  <si>
    <t>회화, 조각, 사진, 판화</t>
  </si>
  <si>
    <t>www.sojeonmuseum.org</t>
  </si>
  <si>
    <t>도자기, 회화, 서예, 공예, 조각, 가구</t>
  </si>
  <si>
    <t>031-992-4400</t>
  </si>
  <si>
    <t>회화, 사진, 조각, 설치</t>
  </si>
  <si>
    <t>11:00-18:30</t>
  </si>
  <si>
    <t>연중무휴(전시준비기간 제외)</t>
  </si>
  <si>
    <t>회화, 조각, 판화, 서예, 사진, 문헌 자료</t>
  </si>
  <si>
    <t>www.youngeunmuseum.org</t>
  </si>
  <si>
    <t>회화, 서화, 조형작품 등</t>
  </si>
  <si>
    <t>개관기념일, 어린이날 입장객</t>
  </si>
  <si>
    <t>유리공예품</t>
  </si>
  <si>
    <t>회화, 판화, 서예, 기타 등</t>
  </si>
  <si>
    <t>www.jpmuseum.co.kr</t>
  </si>
  <si>
    <t>양화, 중국화, 도자기, 중국전지, 중국년화, 기타</t>
  </si>
  <si>
    <t>foma.kr</t>
  </si>
  <si>
    <t>자동차도면 및 디자인관련 창작작품</t>
  </si>
  <si>
    <t>회화, 판화, 조각, 설치작품, 공예 등</t>
  </si>
  <si>
    <t xml:space="preserve"> 65세 이상, 장애인 및 국가유공자</t>
  </si>
  <si>
    <t>65세 이상, 장애인 및 국가유공자</t>
  </si>
  <si>
    <t>www.hmoka.org</t>
  </si>
  <si>
    <t>일러스트레이션, 회화, 사진, 조각, 북아트 등</t>
  </si>
  <si>
    <t>20%(15인 이상)</t>
  </si>
  <si>
    <t>10%, 20%</t>
  </si>
  <si>
    <t>현대백화점카드 결제(10%), 예술인패스카드(20%, 카드 소지자)</t>
  </si>
  <si>
    <t>서양화, 판화, 일러스트레이션</t>
  </si>
  <si>
    <t>10:30-20:00</t>
  </si>
  <si>
    <t>건축, 드로잉, 디자인, 사진, 설치작품</t>
  </si>
  <si>
    <t>미취학, 만 36개월 미만 영아</t>
  </si>
  <si>
    <t>회화, 조각, mixed media 등</t>
  </si>
  <si>
    <t>www.damda3.com</t>
  </si>
  <si>
    <t>www.kaywon.ac.kr</t>
  </si>
  <si>
    <t>www.sbg.ac.kr</t>
  </si>
  <si>
    <t>사진, 회화 등</t>
  </si>
  <si>
    <t>매주 월요일(단 월요일이 공휴일인 경우 휴관없이 운영)</t>
  </si>
  <si>
    <t>약28.5</t>
  </si>
  <si>
    <t>유화, 판화프린트, 사진 등</t>
  </si>
  <si>
    <t>사진, 회화, 설치 등</t>
  </si>
  <si>
    <t>신정, 설날, 추석 당일, 월요일 휴관</t>
  </si>
  <si>
    <t>영월군민</t>
  </si>
  <si>
    <t>www.baekgong.com</t>
  </si>
  <si>
    <t>회화, 조각</t>
  </si>
  <si>
    <t>매주 월요일(설, 추석연휴)</t>
  </si>
  <si>
    <t>www.bauzium.co.kr</t>
  </si>
  <si>
    <t>조각</t>
  </si>
  <si>
    <t>www.dogong.net</t>
  </si>
  <si>
    <t>도자기 미술품</t>
  </si>
  <si>
    <t>매주 월요일(단, 월요일이 공휴일인 경우 당일은 개관)</t>
  </si>
  <si>
    <t>myth-art.net</t>
  </si>
  <si>
    <t>예술작품</t>
  </si>
  <si>
    <t xml:space="preserve"> 전체</t>
  </si>
  <si>
    <t>www.ilhyunmuseum.or.kr</t>
  </si>
  <si>
    <t>조각, 회화, 사진 등</t>
  </si>
  <si>
    <t>국가유공자, 장애인</t>
  </si>
  <si>
    <t>10:30-18:00</t>
  </si>
  <si>
    <t>changkilhwanartmuseum.com</t>
  </si>
  <si>
    <t>판화</t>
  </si>
  <si>
    <t>cmoa.cheongju.go.kr</t>
  </si>
  <si>
    <t>한국화, 회화, 드로잉판화, 조각, 공예, 사진, 설치, 미디어</t>
  </si>
  <si>
    <t>청주시민 50%할인</t>
  </si>
  <si>
    <t>043-201-0911</t>
  </si>
  <si>
    <t>cmoa.cheongju.go.kr/daecheongho/index.do</t>
  </si>
  <si>
    <t>www.schemaartmuseum.com</t>
  </si>
  <si>
    <t>9:00-18:00, 10:00-17:00(1-2월 동절기)</t>
  </si>
  <si>
    <t>www.spacemom.org</t>
  </si>
  <si>
    <t>회화, 조각, 판화, 도자 등</t>
  </si>
  <si>
    <t>shinmuseum.org</t>
  </si>
  <si>
    <t>회화, 조각, 설치 등</t>
  </si>
  <si>
    <t>회화, 사진, 판화, 설치, 영상</t>
  </si>
  <si>
    <t>설, 추석, 일요일</t>
  </si>
  <si>
    <t>전체</t>
    <phoneticPr fontId="3" type="noConversion"/>
  </si>
  <si>
    <t>www.woonbo.kr</t>
  </si>
  <si>
    <t>한국화, 드로잉, 판화, 공예</t>
  </si>
  <si>
    <t>www.camoa.or.kr</t>
  </si>
  <si>
    <t>회화, 조각, 설치, 사진, 공예 등</t>
  </si>
  <si>
    <t>회화, 조각, 사진, 서예, 도예 등</t>
  </si>
  <si>
    <t>특정체험결제 동반가족</t>
  </si>
  <si>
    <t>현대조각, 판화</t>
  </si>
  <si>
    <t>카피M 이용시 관람료 1,000원 할인</t>
  </si>
  <si>
    <t>www.mosanmuseum.com</t>
  </si>
  <si>
    <t>회화, 조소, 공예 등</t>
  </si>
  <si>
    <t>매주 월요일(단, 월요일이 공휴일인 경우 당일은 개관하고 그 다음 첫번째 평일에 휴관), 1월 1일, 설, 추석</t>
  </si>
  <si>
    <t>한국화, 스케치 등</t>
  </si>
  <si>
    <t>www.artsunchang.com</t>
  </si>
  <si>
    <t>회화 등</t>
  </si>
  <si>
    <t xml:space="preserve">매주 월요일(단 월요일이 공휴일이면 화요일) </t>
  </si>
  <si>
    <t>arts.iksan.go.kr</t>
  </si>
  <si>
    <t>회화, 조각, 공예 등</t>
  </si>
  <si>
    <t>www.jma.go.kr</t>
  </si>
  <si>
    <t xml:space="preserve">미술작품(조형, 미디어) 등 </t>
  </si>
  <si>
    <t xml:space="preserve">매주 월요일, 1월 1일, 설날, 추석 </t>
  </si>
  <si>
    <t>회화, 서적, 조각, 공예</t>
  </si>
  <si>
    <t>blog.naver.com/pointpark90</t>
  </si>
  <si>
    <t>서양화, 한국화, 테라코타, 조각, 한지</t>
  </si>
  <si>
    <t>www.sujimuseum.com</t>
  </si>
  <si>
    <t>매주 월요일(단, 월요일이 공휴일인 경우 당일은 개관하고 그 다음 첫번째 평일에 휴관), 미술관 사정에 따라 임시휴관 변동</t>
  </si>
  <si>
    <t>문화가 있는 날, 장애인 무료 등</t>
  </si>
  <si>
    <t>서양화, 한국화, 서예, 공예, 사진, 조각  등</t>
  </si>
  <si>
    <t>www.yidang.org</t>
  </si>
  <si>
    <t>서예, 조각, 서양화, 사진</t>
  </si>
  <si>
    <t>www.sansoklighthouse.co.kr</t>
  </si>
  <si>
    <t>서양화, 한국화, 서예, 공예, 사진  등</t>
  </si>
  <si>
    <t>10:00~19:00</t>
  </si>
  <si>
    <t>전북도민</t>
  </si>
  <si>
    <t>www.jsmuseum.kr</t>
  </si>
  <si>
    <t>공예, 서예, 회화 등</t>
  </si>
  <si>
    <t>www.jindo.go.kr</t>
  </si>
  <si>
    <t>회화류</t>
  </si>
  <si>
    <t>한국화, 회화, 조각입체, 도자 등</t>
  </si>
  <si>
    <t>아산조방원미술관(휴관)</t>
    <phoneticPr fontId="91" type="noConversion"/>
  </si>
  <si>
    <t>한국화, 회화, 서예, 조각, 미디어, 사진 등</t>
  </si>
  <si>
    <t>전남도민할인, 전남사랑도민증, 단체할인, 예술인할인</t>
  </si>
  <si>
    <t>미취학, 경로, 장애인, 보훈대상</t>
  </si>
  <si>
    <t xml:space="preserve">출향도민, 자매결연 시군민 </t>
  </si>
  <si>
    <t>신안군민, 국가유공자, 장애인, 미취학아동 무료</t>
  </si>
  <si>
    <t>신안군민, 국가유공자, 장애인, 미취학아동, 한부모가족, 공무수행자 무료</t>
  </si>
  <si>
    <t>www.artbaum.co.kr</t>
  </si>
  <si>
    <t>목공예품 등</t>
  </si>
  <si>
    <t>서화, 돌, 금속</t>
  </si>
  <si>
    <t>www.yunhongart.kr</t>
  </si>
  <si>
    <t>서양화</t>
  </si>
  <si>
    <t>문인화, 한국화, 서양화, 조각, 공예, 도자기, 수석</t>
  </si>
  <si>
    <t>회화, 조각, 사진</t>
  </si>
  <si>
    <t>blog.naver.com/ianartgallery</t>
  </si>
  <si>
    <t>www.jindohart.com</t>
  </si>
  <si>
    <t>3회/2년</t>
  </si>
  <si>
    <t>금속, 토기, 목각</t>
  </si>
  <si>
    <t>서화류 및 도자기, 현대미술, 드로잉</t>
  </si>
  <si>
    <t>회화, 도자기, 먹, 벼루 등</t>
  </si>
  <si>
    <t>www.garts.kr</t>
  </si>
  <si>
    <t>한국화, 서양화, 도자기, 공예 등</t>
  </si>
  <si>
    <t>회화, 사진, 조각 등</t>
  </si>
  <si>
    <t>www.cianmuseum.org</t>
  </si>
  <si>
    <t>http://www.sinpungartm.org</t>
  </si>
  <si>
    <t>미술품, 조각 등</t>
  </si>
  <si>
    <t>www.wooyangmuseum.org</t>
  </si>
  <si>
    <t>www.hyangam.co.kr</t>
  </si>
  <si>
    <t>한국화, 서양화, 조각, 공예, 서예, 사진, 디자인, 기타</t>
  </si>
  <si>
    <t>gasc.ghcf.or.kr</t>
  </si>
  <si>
    <t>서예, 문인화, 회화, 도자기 등</t>
  </si>
  <si>
    <t>회화, 판화, 드로잉, 도자기</t>
  </si>
  <si>
    <t>진주시민, 산청군민, 두자녀이상, 남중권, 자매도시, 동주권, 혁신도시 할인</t>
  </si>
  <si>
    <t>장애인, 독립유공자, 국빈, 65세이상노인, 참전유공자, 진주시 명예시민, 장기기증자, 한부모가족 등</t>
  </si>
  <si>
    <t>www.changwon.go.kr/moonshin</t>
  </si>
  <si>
    <t>문화의 날</t>
  </si>
  <si>
    <t>65세이상, 미취학아동, 국가보훈대상자, 장애인 등</t>
  </si>
  <si>
    <t>www.clayarch.org</t>
  </si>
  <si>
    <t>고건축도자, 현대도자</t>
  </si>
  <si>
    <t>뮤지엄남해</t>
    <phoneticPr fontId="3" type="noConversion"/>
  </si>
  <si>
    <t>회화, 조형 등</t>
  </si>
  <si>
    <t>남해군민, 군경, 예술인패스 소지자, 장애인, 협력기관</t>
  </si>
  <si>
    <t>15/200㎡</t>
  </si>
  <si>
    <t>서화(유화, 판화), 조각(도조), 각종 자료(서책)</t>
  </si>
  <si>
    <t>www.ottchil.or.kr</t>
  </si>
  <si>
    <t>옻칠공예품, 옻칠회화, 장신구</t>
  </si>
  <si>
    <t>유공자, 병역명문가, 중증장애인</t>
  </si>
  <si>
    <t>www.instagram.com/ujumuseum</t>
  </si>
  <si>
    <t>서예, 한국화 및 회화 등</t>
  </si>
  <si>
    <t>kimtschang-yeul.jeju.go.kr</t>
  </si>
  <si>
    <t>제주도민, 재외도민증 소지자, 명예도민증 소지자, 앞항목의 직계 존비속</t>
  </si>
  <si>
    <t>제주특별자치도립미술관 설치 및 운영 조례 제14조(관람료 면제), 문화가 있는 날</t>
  </si>
  <si>
    <t>www.jeju.go.kr/chusa</t>
  </si>
  <si>
    <t>고문서(서간류, 전적류)</t>
  </si>
  <si>
    <t>www.dumoak.com</t>
  </si>
  <si>
    <t>인화지, 사진(액자) 등</t>
  </si>
  <si>
    <t>매주 수요일, 신정, 추석, 설날 당일</t>
  </si>
  <si>
    <t>제주도민, 국가유공자, 경로(65세이상), 장애인 3000원</t>
  </si>
  <si>
    <t>064-782-0570</t>
  </si>
  <si>
    <t>추석 설날 당일</t>
  </si>
  <si>
    <t>80세 이상, 북촌리 주민</t>
  </si>
  <si>
    <t>0.5회/1년</t>
  </si>
  <si>
    <t>제주도민 할인, 장애인, 국가유공자, 경로 할인</t>
  </si>
  <si>
    <t>평면 및 설치작품 등</t>
  </si>
  <si>
    <t>www.walartmuseum.or.kr</t>
  </si>
  <si>
    <t>미취학 아동 
장애인
국가유공자</t>
    <phoneticPr fontId="3" type="noConversion"/>
  </si>
  <si>
    <t>프랑스 아르누보 유리공예 등</t>
  </si>
  <si>
    <t>매주 화요일(단, 화요일이 공휴일인 경우 당일은 개관)</t>
  </si>
  <si>
    <t>제주도민, 경로, 장애우, 국가유공자 할인,  휘닉스 제주 회원 및 투숙객 우대 할인, 네이버 예약 고객 할인</t>
  </si>
  <si>
    <t>www.hallaphoto.com</t>
    <phoneticPr fontId="3" type="noConversion"/>
  </si>
  <si>
    <t>제주도민 및 장애우</t>
    <phoneticPr fontId="3" type="noConversion"/>
  </si>
  <si>
    <t>064-748-3577</t>
  </si>
  <si>
    <t>제주-사립21-2018-04호</t>
  </si>
  <si>
    <t>조각품</t>
  </si>
  <si>
    <t>도민, 복지카드 소지자, 국가유공자, 경로 우대 20%</t>
  </si>
  <si>
    <t>회화, 조각, 영상, 사진, 설치작품 등</t>
  </si>
  <si>
    <t>울산시민 500원</t>
  </si>
  <si>
    <t>한부모·다자녀가정, 국가·독립·참전유공자, 고엽제후유의증환자, 5·18민주유공자, 특수임무유공자, 의사상자, 장애인, 국빈유공자, 외국사절단, 학술연구 및 공무수행출입자, 19세미만 또는 65세이상의 자, 작품기증자 및 그 가족, 단체인솔 교원 및 관광안내사 등 * 65세 이상 노인 등등</t>
  </si>
  <si>
    <t>www.chungmokart.com</t>
  </si>
  <si>
    <t>시각예술자료</t>
  </si>
  <si>
    <t>www.artmuseumsol.org/</t>
  </si>
  <si>
    <t>전체</t>
    <phoneticPr fontId="3" type="noConversion"/>
  </si>
  <si>
    <t>www.jemamuseum.com</t>
  </si>
  <si>
    <t>회화, 사진 등 3종</t>
  </si>
  <si>
    <t>신정, 설 연휴</t>
  </si>
  <si>
    <t>방과 후 행복카드, 복지카드</t>
    <phoneticPr fontId="3" type="noConversion"/>
  </si>
  <si>
    <t>방과 후 행복카드</t>
    <phoneticPr fontId="3" type="noConversion"/>
  </si>
  <si>
    <t>조각, 드로잉 등</t>
  </si>
  <si>
    <t>매주 월요일, 설날 및 추석 당일, 1월 1일</t>
  </si>
  <si>
    <t>양주시민</t>
  </si>
  <si>
    <t xml:space="preserve">양주시민 </t>
  </si>
  <si>
    <t>031-775-6945</t>
  </si>
  <si>
    <t>미술품 및 조각품</t>
  </si>
  <si>
    <t>교회단체</t>
  </si>
  <si>
    <t>국가유공자</t>
  </si>
  <si>
    <t>www.mmartcenter.com</t>
  </si>
  <si>
    <t>평택시민</t>
  </si>
  <si>
    <t>회화, 판화, 조각, 포스터, 영상 등</t>
  </si>
  <si>
    <t>양평군민, 유공자, 경로, 장애인</t>
  </si>
  <si>
    <t>만 4세 이하</t>
  </si>
  <si>
    <t>도자기, 조각</t>
  </si>
  <si>
    <t>회화, 서예</t>
  </si>
  <si>
    <t>매주 화요일</t>
  </si>
  <si>
    <t>입장불가, 교육프로그램 통해서만 입장 가능(교육프로그램 30,000)</t>
  </si>
  <si>
    <t>35~40</t>
  </si>
  <si>
    <t>한지조형, 한지그림</t>
  </si>
  <si>
    <t>032-875-2230</t>
    <phoneticPr fontId="3" type="noConversion"/>
  </si>
  <si>
    <t>www.kyoungwon.org</t>
  </si>
  <si>
    <t>고령자할인 문화취약계층할인</t>
  </si>
  <si>
    <t>032-540-1208</t>
  </si>
  <si>
    <t>회화, 조각, 서예, 공예, 뉴미디어</t>
  </si>
  <si>
    <t>전체</t>
    <phoneticPr fontId="3" type="noConversion"/>
  </si>
  <si>
    <t>경기도 과천시 과천동 뒷골 2로 19</t>
  </si>
  <si>
    <t>경기-사립21-2023-01호</t>
  </si>
  <si>
    <t>www.kandlmuseum.com</t>
  </si>
  <si>
    <t>02-502-5849</t>
    <phoneticPr fontId="3" type="noConversion"/>
  </si>
  <si>
    <t>054-854-2110</t>
  </si>
  <si>
    <t>평면, 입체, 공예</t>
  </si>
  <si>
    <t>031-213-8223</t>
  </si>
  <si>
    <t>www.icamkorea.org</t>
  </si>
  <si>
    <t xml:space="preserve">박생광, 전혁림 작품 등 </t>
  </si>
  <si>
    <t>서울-사립13-2023-02호</t>
    <phoneticPr fontId="3" type="noConversion"/>
  </si>
  <si>
    <t>국립공군박물관</t>
    <phoneticPr fontId="3" type="noConversion"/>
  </si>
  <si>
    <t>국립12-2024-01호</t>
    <phoneticPr fontId="3" type="noConversion"/>
  </si>
  <si>
    <t>충남-공립21-2024-01호</t>
    <phoneticPr fontId="3" type="noConversion"/>
  </si>
  <si>
    <t>2024.4.18</t>
    <phoneticPr fontId="3" type="noConversion"/>
  </si>
  <si>
    <t>2종</t>
    <phoneticPr fontId="3" type="noConversion"/>
  </si>
  <si>
    <t>회화I, 회화II 등</t>
  </si>
  <si>
    <t>등록문화재 5점(4관 전체)</t>
  </si>
  <si>
    <t>매주 월요일(단, 월요일이 공휴일인 경우 당일은 개관하고 그 다음 첫번째 평일에 휴관), 1월 1일</t>
  </si>
  <si>
    <t>www.mmca.go.kr, 
www.facebook.com/MMCAKorea, www.instagram.com/MMCAKorea, 
www.twitter.com/MMCAKOREA, www.youtube.com/MMCAKorea, tv.naver.com/mmca</t>
    <phoneticPr fontId="3" type="noConversion"/>
  </si>
  <si>
    <t>www.mmca.go.kr, www.facebook.com/MMCAKorea, 
www.instagram.com/MMCAKorea, www.twitter.com/MMCAKOREA, 
www.youtube.com/MMCAKorea, tv.naver.com/mmca</t>
    <phoneticPr fontId="3" type="noConversion"/>
  </si>
  <si>
    <t>www.mmca.go.kr, www.facebook.com/MMCAKorea, 
www.instagram.com/MMCAKorea, www.twitter.com/MMCAKOREA,
 www.youtube.com/MMCAKorea, tv.naver.com/mmca</t>
    <phoneticPr fontId="3" type="noConversion"/>
  </si>
  <si>
    <t>1.일반
만24세 이하 또는 만65세 이상
대학생(학부생)
국가유공자·독립유공자(유공자증 소지시 본인 및 동반가족)
국가유공자·독립유공자 유족증 소지자
장애인 및 동행보호자
문화누리카드 소지자
미술관에 미술작품 등의 자료 기증자(기증자 카드 소지시 본인 및 동반가족) 
국립현대미술관 유료회원
박물관·미술관 학예사 자격 취득자
예술인패스 소지자
ICOM(국제박물관협의회) 카드 소지자
CIMAN(국제근현대미술관위원회) 카드 소지자
패트론/파트너 카드 소지자
학부모 On누리 사이트 내 학교폭력대응 관련 과정 이수증 소지자
2.제휴사
아시아나클럽 우수회원 카드(카드제시자에 한함)
3.매월 마지막 수요일 문화가 있는 날</t>
    <phoneticPr fontId="3" type="noConversion"/>
  </si>
  <si>
    <t>1.일반
만24세 이하 또는 만65세 이상
대학생(학부생)
국가유공자·독립유공자(유공자증 소지시 본인 및 동반가족)
국가유공자·독립유공자 유족증 소지자
장애인 및 동행보호자
문화누리카드 소지자
미술관에 미술작품 등의 자료 기증자(기증자 카드 소지시 본인 및 동반가족) 
국립현대미술관 유료회원
박물관·미술관 학예사 자격 취득자
예술인패스 소지자
ICOM(국제박물관협의회) 카드 소지자
CIMAN(국제근현대미술관위원회) 카드 소지자
패트론/파트너 카드 소지자
학부모 On누리 사이트 내 학교폭력대응 관련 과정 이수증 소지자
2.제휴사
아시아나클럽 우수회원 카드(카드제시자에 한함)
4.매월 마지막 수요일 문화가 있는 날</t>
  </si>
  <si>
    <t>1.일반
만24세 이하 또는 만65세 이상
대학생(학부생)
국가유공자·독립유공자(유공자증 소지시 본인 및 동반가족)
국가유공자·독립유공자 유족증 소지자
장애인 및 동행보호자
문화누리카드 소지자
미술관에 미술작품 등의 자료 기증자(기증자 카드 소지시 본인 및 동반가족) 
국립현대미술관 유료회원
박물관·미술관 학예사 자격 취득자
예술인패스 소지자
ICOM(국제박물관협의회) 카드 소지자
CIMAN(국제근현대미술관위원회) 카드 소지자
패트론/파트너 카드 소지자
학부모 On누리 사이트 내 학교폭력대응 관련 과정 이수증 소지자
2.제휴사
아시아나클럽 우수회원 카드(카드제시자에 한함)
5.매월 마지막 수요일 문화가 있는 날</t>
  </si>
  <si>
    <t>www.art.busan.go.kr</t>
  </si>
  <si>
    <t>소장품: 한국화, 회화, 뉴미디어 등(2,984점)
아카이브 자료: 간행물, 전시인쇄물, 일반문서 등(51,588건)</t>
    <phoneticPr fontId="3" type="noConversion"/>
  </si>
  <si>
    <t>금액이 클 경우</t>
  </si>
  <si>
    <t>www.mokpo.go.kr.artmuseum</t>
  </si>
  <si>
    <t xml:space="preserve">한국화, 서양화, 서예 등 </t>
  </si>
  <si>
    <t>www.choyeon.museum.com</t>
  </si>
  <si>
    <t>공휴일, 월요일</t>
  </si>
  <si>
    <t>체험 시 무료</t>
  </si>
  <si>
    <t>전체</t>
    <phoneticPr fontId="3" type="noConversion"/>
  </si>
  <si>
    <t>역사, 민속자료 등</t>
  </si>
  <si>
    <t>정지장군 갑옷 등</t>
  </si>
  <si>
    <t>매주 월요일, 1월 1일, 공휴일 다음날</t>
  </si>
  <si>
    <t>www.bonamuseum.com</t>
  </si>
  <si>
    <t>장신구, 목기류, 도자기, 규방공예품, 조각품</t>
  </si>
  <si>
    <t>현재 환경요인으로 인하여 유선예약자에 한하여 개방</t>
  </si>
  <si>
    <t>www.museeshuim.com</t>
  </si>
  <si>
    <t>www.yoogeum.org</t>
  </si>
  <si>
    <t>구)동양척식주식회사 부산지점 등</t>
  </si>
  <si>
    <t>부산광역시 지정문화재 1
부산광역지 문화재자료 1</t>
  </si>
  <si>
    <t>museum.donga.ac.kr</t>
  </si>
  <si>
    <t>고고, 도자, 불교미술, 와전, 서화, 민속품 등</t>
  </si>
  <si>
    <t>동궐도 등</t>
  </si>
  <si>
    <t>www.enjoymuseum.org</t>
  </si>
  <si>
    <t>금속, 자기, 목조</t>
  </si>
  <si>
    <t>www.cmmk.or.kr</t>
  </si>
  <si>
    <t>기독교 선교유물 및 자료</t>
  </si>
  <si>
    <t>목재, 탱화, 목불, 단청작품</t>
  </si>
  <si>
    <t>체험시</t>
  </si>
  <si>
    <t>상설전과 동일</t>
  </si>
  <si>
    <t>고도서, 토도, 금속, 서화, 탁본</t>
  </si>
  <si>
    <t>oldmaps.khu.ac.kr</t>
  </si>
  <si>
    <t>고지도, 고서, 고서화, 민속품, 도자, 석물 등</t>
  </si>
  <si>
    <t>보물 1598호 경기도/강원도/함경도 지도</t>
  </si>
  <si>
    <t xml:space="preserve">www.danyang.go.kr/suyanggae </t>
  </si>
  <si>
    <t>3회/10년</t>
  </si>
  <si>
    <t>경로, 장애인, 6세 이하</t>
  </si>
  <si>
    <t>www.bmpc.net</t>
  </si>
  <si>
    <t>매주 월요일, 신정, 추석·설연휴</t>
  </si>
  <si>
    <t>www.i815.or.kr</t>
  </si>
  <si>
    <t>전적류, 문서류, 문화예술종교류, 생활류 등</t>
  </si>
  <si>
    <t>조선말 큰사전 원고 등</t>
  </si>
  <si>
    <t>매주 월요일(단, 월요일이 공휴일인 경우 정상 개관)</t>
  </si>
  <si>
    <t>남도패스(500원)/순천시민(50%)
전라남도민증(500원)/구례여행할인제(50%)</t>
  </si>
  <si>
    <t>문화가 있는 날: 매달 마지막 주 수요일
대한민국압화대전 행사 당일</t>
  </si>
  <si>
    <t>(전남)동학농민혁명기념관</t>
    <phoneticPr fontId="3" type="noConversion"/>
  </si>
  <si>
    <t>(전북)동학농민혁명기념관</t>
    <phoneticPr fontId="3" type="noConversion"/>
  </si>
  <si>
    <t>www.hwaeomsa.com</t>
  </si>
  <si>
    <t>각황전 등</t>
  </si>
  <si>
    <t>국보5점 보물9점 유형문화재2점</t>
  </si>
  <si>
    <t>매주 월요일(매주 월요일이 휴일인 경우 개관)</t>
  </si>
  <si>
    <t>www.영암곤충박물관.kr</t>
  </si>
  <si>
    <t>28개월 미만</t>
  </si>
  <si>
    <t>27개월 이하</t>
  </si>
  <si>
    <t>목재 및 금속재</t>
  </si>
  <si>
    <t>고문서, 전적 등</t>
  </si>
  <si>
    <t>척곡장로교 면례회 회록</t>
  </si>
  <si>
    <t>도문화재 자료 5건 5점</t>
  </si>
  <si>
    <t>고문서, 고도서, 생활유물 등</t>
  </si>
  <si>
    <t>484점</t>
  </si>
  <si>
    <t>andamirospout.com</t>
  </si>
  <si>
    <t>귀때, 민속품 등</t>
  </si>
  <si>
    <t>토기, 목기, 철기, 목각, 그림</t>
  </si>
  <si>
    <t>신정, 설날, 추석 당일, 화요일 휴무</t>
  </si>
  <si>
    <t>mnh.knu.ac.kr</t>
  </si>
  <si>
    <t>화석, 동물박제 등</t>
  </si>
  <si>
    <t>천연기념물 57점</t>
  </si>
  <si>
    <t>매주 월요일(월요일이 공휴일인 경우 다음날), 1월1일, 설날·추석 연휴, 기타 내 외부사정에 의한 임시휴관</t>
  </si>
  <si>
    <t>hckmm.modoo.at</t>
  </si>
  <si>
    <t>상시교체</t>
  </si>
  <si>
    <t>한의학유물, 전통생활유물</t>
  </si>
  <si>
    <t>초목, 서화, 도토 등 감귤관련 민속자료 등</t>
  </si>
  <si>
    <t>2,492점</t>
  </si>
  <si>
    <t>1/1, 설 및 추석 당일</t>
  </si>
  <si>
    <t>제주도민</t>
  </si>
  <si>
    <t>입장료에 포함</t>
  </si>
  <si>
    <t>지류 등(기록물 및 금속)</t>
  </si>
  <si>
    <t>청동마차, 병마용, 모작품 등</t>
  </si>
  <si>
    <t>고문서(서간류, 전적류), 도토기류</t>
  </si>
  <si>
    <t>금속, 복합, 플라스틱, 서적 등</t>
  </si>
  <si>
    <t>6.25전쟁 유물, 도검류, 서적, 군복류, 군사관련자료 등</t>
    <phoneticPr fontId="3" type="noConversion"/>
  </si>
  <si>
    <t>식물류</t>
  </si>
  <si>
    <t>고미술, 근현대미술, 민속생활사</t>
  </si>
  <si>
    <t>도민, 경로, 문화누리카드, 장애인, 유공자</t>
  </si>
  <si>
    <t>ICOM카드, 36개월 미만</t>
  </si>
  <si>
    <t xml:space="preserve">금속, 토기, 유리 </t>
  </si>
  <si>
    <t>수목 및 화훼류</t>
  </si>
  <si>
    <t>유공자는 어린이 요금적용</t>
  </si>
  <si>
    <t>민구류 등</t>
  </si>
  <si>
    <t>제주도민할인, 프로모션, 제휴업체 등</t>
  </si>
  <si>
    <t>30회/1년</t>
  </si>
  <si>
    <t>국가유공자, 장애우, 군경, 경로, 제주도민 등 20%</t>
    <phoneticPr fontId="3" type="noConversion"/>
  </si>
  <si>
    <t>그림, 얼음조각, 조각 등</t>
  </si>
  <si>
    <t>*단체 할인 (수학여행 단체만 해당)
*기타 할인 대상 (제주도민, 경로, 복지)</t>
    <phoneticPr fontId="3" type="noConversion"/>
  </si>
  <si>
    <t>항공기, 운석 등</t>
  </si>
  <si>
    <t>매월 셋째주 월요일</t>
  </si>
  <si>
    <t>남미 민속 공예품</t>
  </si>
  <si>
    <t>대정읍 주민</t>
  </si>
  <si>
    <t>경로 장애인</t>
  </si>
  <si>
    <t>인형 외</t>
  </si>
  <si>
    <t>30~35</t>
  </si>
  <si>
    <t>70회/1년</t>
  </si>
  <si>
    <t>장난감, 인형</t>
  </si>
  <si>
    <t>도민, 경로, 장애</t>
  </si>
  <si>
    <t xml:space="preserve"> 30개월 미만</t>
  </si>
  <si>
    <t>재난, 방재 등</t>
  </si>
  <si>
    <t>도민, 장애인, 국가유공자 등</t>
  </si>
  <si>
    <t>민속공예품류</t>
  </si>
  <si>
    <t>유공자, 장애인, 도민</t>
  </si>
  <si>
    <t>0-3세(36개월 미만 영유아)</t>
  </si>
  <si>
    <t>의료기기, 서적, 문서, 사진, 심장 등</t>
  </si>
  <si>
    <t>바이올린, 악보, 제작틀 등 현대 유물</t>
  </si>
  <si>
    <t>02-742-1311</t>
  </si>
  <si>
    <t>전체</t>
    <phoneticPr fontId="3" type="noConversion"/>
  </si>
  <si>
    <t>미등록</t>
    <phoneticPr fontId="3" type="noConversion"/>
  </si>
  <si>
    <t>055-792-0300</t>
    <phoneticPr fontId="3" type="noConversion"/>
  </si>
  <si>
    <t>전북-공립21-2023-01호</t>
    <phoneticPr fontId="3" type="noConversion"/>
  </si>
  <si>
    <t>063-350-1745</t>
    <phoneticPr fontId="3" type="noConversion"/>
  </si>
  <si>
    <t>2023.07.03</t>
    <phoneticPr fontId="3" type="noConversion"/>
  </si>
  <si>
    <t>2023.07.06</t>
    <phoneticPr fontId="3" type="noConversion"/>
  </si>
  <si>
    <t>2013.06.13</t>
    <phoneticPr fontId="3" type="noConversion"/>
  </si>
  <si>
    <t>2005.08.27</t>
    <phoneticPr fontId="3" type="noConversion"/>
  </si>
  <si>
    <t>2023.08.01</t>
    <phoneticPr fontId="3" type="noConversion"/>
  </si>
  <si>
    <t>2023.09.20</t>
    <phoneticPr fontId="3" type="noConversion"/>
  </si>
  <si>
    <t>2023.02.21</t>
    <phoneticPr fontId="3" type="noConversion"/>
  </si>
  <si>
    <t>2018.05.01</t>
    <phoneticPr fontId="3" type="noConversion"/>
  </si>
  <si>
    <t>daeguartmuseum.or.kr
blog.naver.com/damuseum</t>
    <phoneticPr fontId="3" type="noConversion"/>
  </si>
  <si>
    <t>1회/1년</t>
    <phoneticPr fontId="3" type="noConversion"/>
  </si>
  <si>
    <t>1~2회/1년</t>
    <phoneticPr fontId="3" type="noConversion"/>
  </si>
  <si>
    <t>2회/1년</t>
    <phoneticPr fontId="3" type="noConversion"/>
  </si>
  <si>
    <t>1회/2년</t>
    <phoneticPr fontId="3" type="noConversion"/>
  </si>
  <si>
    <t>4회/1년</t>
    <phoneticPr fontId="3" type="noConversion"/>
  </si>
  <si>
    <t>10회/1년</t>
    <phoneticPr fontId="3" type="noConversion"/>
  </si>
  <si>
    <t>3회/1년</t>
    <phoneticPr fontId="3" type="noConversion"/>
  </si>
  <si>
    <t>5회/1년</t>
    <phoneticPr fontId="3" type="noConversion"/>
  </si>
  <si>
    <t>대형(버스)23, 일반주차36, 임산부2, 전기차3</t>
  </si>
  <si>
    <t>50/990㎡</t>
    <phoneticPr fontId="3" type="noConversion"/>
  </si>
  <si>
    <t>10/40㎡</t>
    <phoneticPr fontId="3" type="noConversion"/>
  </si>
  <si>
    <t>48/567㎡</t>
    <phoneticPr fontId="3" type="noConversion"/>
  </si>
  <si>
    <t>13/362㎡</t>
    <phoneticPr fontId="3" type="noConversion"/>
  </si>
  <si>
    <t>1,429㎡</t>
    <phoneticPr fontId="3" type="noConversion"/>
  </si>
  <si>
    <t>20/200㎡</t>
    <phoneticPr fontId="3" type="noConversion"/>
  </si>
  <si>
    <t>포스코센터</t>
    <phoneticPr fontId="3" type="noConversion"/>
  </si>
  <si>
    <t>회화, 조각, 판화, 문서</t>
    <phoneticPr fontId="3" type="noConversion"/>
  </si>
  <si>
    <t>회화, 조각, 유묵 등</t>
    <phoneticPr fontId="3" type="noConversion"/>
  </si>
  <si>
    <t>회화, 판화, 석재, 민속, 공예품</t>
    <phoneticPr fontId="3" type="noConversion"/>
  </si>
  <si>
    <t>회화, 도자기, 조각, 영상자료, cd 등</t>
    <phoneticPr fontId="3" type="noConversion"/>
  </si>
  <si>
    <t>칠보공예, 목공예, 판화, 유화, 브론즈  회화, 서화, 조각, 공예 등</t>
    <phoneticPr fontId="3" type="noConversion"/>
  </si>
  <si>
    <t>한국화, 회화, 조각, 뉴미디어, 사진, 드로잉, 판화, 공예, 서예</t>
    <phoneticPr fontId="3" type="noConversion"/>
  </si>
  <si>
    <t>서화, 고서, 인장, 고기물, 청동기, 도자, 문방, 금동</t>
    <phoneticPr fontId="3" type="noConversion"/>
  </si>
  <si>
    <t>컨템포러리 아트워크(회화, 조각, 사진, 디자인 가구 등)</t>
    <phoneticPr fontId="3" type="noConversion"/>
  </si>
  <si>
    <t>서양화, 한국화, 판화, 조각, 병풍</t>
    <phoneticPr fontId="3" type="noConversion"/>
  </si>
  <si>
    <t>회화, 조각</t>
    <phoneticPr fontId="3" type="noConversion"/>
  </si>
  <si>
    <t>조각, 회화, 판화, 기타 등</t>
    <phoneticPr fontId="3" type="noConversion"/>
  </si>
  <si>
    <t>서양화, 동양화, 조각, 서예, 도자기, 판화 등</t>
    <phoneticPr fontId="3" type="noConversion"/>
  </si>
  <si>
    <t>공예품 외</t>
    <phoneticPr fontId="3" type="noConversion"/>
  </si>
  <si>
    <t>현대조각, 회화, 사진, 서예, 판화, 야외조각, 설치</t>
    <phoneticPr fontId="3" type="noConversion"/>
  </si>
  <si>
    <t>회화, 조각 등</t>
    <phoneticPr fontId="3" type="noConversion"/>
  </si>
  <si>
    <t>한국화, 회화, 드로잉판화, 조각, 공예, 서예, 사진, 설치, 미디어</t>
    <phoneticPr fontId="3" type="noConversion"/>
  </si>
  <si>
    <t>회화, 조각, 한국화, 공예, 판화 등</t>
    <phoneticPr fontId="3" type="noConversion"/>
  </si>
  <si>
    <t xml:space="preserve">서양화, 동양화, 조각, 공예 등 </t>
    <phoneticPr fontId="3" type="noConversion"/>
  </si>
  <si>
    <t>회화, 조각, 공예, 판화, 드로잉, 뉴미디어 등</t>
    <phoneticPr fontId="3" type="noConversion"/>
  </si>
  <si>
    <t>서양화(150), 수묵화(30), 돌 조각품(30), 나무 조각품(90), 판화(20), 도자기(90)</t>
    <phoneticPr fontId="3" type="noConversion"/>
  </si>
  <si>
    <t>한국화, 문인화, 서예, 서각, 도자기, 수석, 조각</t>
    <phoneticPr fontId="3" type="noConversion"/>
  </si>
  <si>
    <t>회화, 드로잉</t>
    <phoneticPr fontId="3" type="noConversion"/>
  </si>
  <si>
    <t>조각, 회화, 유품(공구 등)</t>
    <phoneticPr fontId="3" type="noConversion"/>
  </si>
  <si>
    <t>목재오르간, 회화, 설치미술, 조각 등</t>
    <phoneticPr fontId="3" type="noConversion"/>
  </si>
  <si>
    <t>회화, 사진, 조각 등</t>
    <phoneticPr fontId="3" type="noConversion"/>
  </si>
  <si>
    <t>백자청화운헌명만자문병_서울시유형문화재 제384호</t>
    <phoneticPr fontId="3" type="noConversion"/>
  </si>
  <si>
    <t>비정기적</t>
  </si>
  <si>
    <t>국가귀속유산, 기증품 등</t>
  </si>
  <si>
    <t>지영록, 장한철 표해록</t>
  </si>
  <si>
    <t>보물 1점, 제주특별자치도유형문화유산 1점</t>
  </si>
  <si>
    <t>www.제주옹기.com</t>
  </si>
  <si>
    <t xml:space="preserve"> 회화I, 회화II, 뉴미디어 등</t>
    <phoneticPr fontId="3" type="noConversion"/>
  </si>
  <si>
    <t>회화I, 회화II, 뉴미디어 등</t>
    <phoneticPr fontId="3" type="noConversion"/>
  </si>
  <si>
    <t>조각, 공예, 서예, 드로잉, 판화, 사진 등</t>
    <phoneticPr fontId="3" type="noConversion"/>
  </si>
  <si>
    <t>www.museum.go.kr</t>
  </si>
  <si>
    <t>10~50</t>
  </si>
  <si>
    <t>금속, 토도, 석, 유리, 직물, 지, 목재 등</t>
  </si>
  <si>
    <t>금동관음보살입상 등</t>
  </si>
  <si>
    <t>완산부지도 등</t>
  </si>
  <si>
    <t>1월 1일, 설날 및 추석 당일</t>
  </si>
  <si>
    <t>토제, 금속, 도자기 등</t>
  </si>
  <si>
    <t>진묘수 등</t>
  </si>
  <si>
    <t>국보 18점, 보물 4점</t>
  </si>
  <si>
    <t>www.gimhae.museum.go.kr</t>
  </si>
  <si>
    <t xml:space="preserve">금속, 토도, 석 등 </t>
  </si>
  <si>
    <t>부산 복천동 출토 금동관 등</t>
  </si>
  <si>
    <t>보물 771점</t>
  </si>
  <si>
    <t>나주 신촌리 금동관 등</t>
  </si>
  <si>
    <t>국보 1점, 보물 1점</t>
  </si>
  <si>
    <t>광주-공립13-1993-01호</t>
    <phoneticPr fontId="3" type="noConversion"/>
  </si>
  <si>
    <t>2019.05.28</t>
    <phoneticPr fontId="3" type="noConversion"/>
  </si>
  <si>
    <t>2020.02.04</t>
    <phoneticPr fontId="3" type="noConversion"/>
  </si>
  <si>
    <t>2019.08.29</t>
    <phoneticPr fontId="3" type="noConversion"/>
  </si>
  <si>
    <t>2023.06.15</t>
    <phoneticPr fontId="3" type="noConversion"/>
  </si>
  <si>
    <t>2013.05.12</t>
    <phoneticPr fontId="3" type="noConversion"/>
  </si>
  <si>
    <t>2023.06.12</t>
    <phoneticPr fontId="3" type="noConversion"/>
  </si>
  <si>
    <t>2023.10.17</t>
    <phoneticPr fontId="3" type="noConversion"/>
  </si>
  <si>
    <t>1회(부분 교체)/1년</t>
    <phoneticPr fontId="3" type="noConversion"/>
  </si>
  <si>
    <t>10:00-18:00</t>
    <phoneticPr fontId="3" type="noConversion"/>
  </si>
  <si>
    <t>10:00-18:00
수, 토: 10:00-21:00</t>
    <phoneticPr fontId="3" type="noConversion"/>
  </si>
  <si>
    <t>10:00-19:00(하절기)
10:00-18:00(동절기)</t>
    <phoneticPr fontId="3" type="noConversion"/>
  </si>
  <si>
    <t>1월 1일, 설날, 추석 당일, 전시 준비 기간</t>
    <phoneticPr fontId="3" type="noConversion"/>
  </si>
  <si>
    <t>매주 월요일, 1월 1일, 설날, 추석 당일</t>
    <phoneticPr fontId="3" type="noConversion"/>
  </si>
  <si>
    <t>11:00-17;00</t>
    <phoneticPr fontId="3" type="noConversion"/>
  </si>
  <si>
    <t>매주 월요일, 공휴일</t>
    <phoneticPr fontId="3" type="noConversion"/>
  </si>
  <si>
    <t>매주 월요일, 1월 1일, 설, 추석 연휴</t>
    <phoneticPr fontId="3" type="noConversion"/>
  </si>
  <si>
    <t>주말, 공휴일</t>
    <phoneticPr fontId="3" type="noConversion"/>
  </si>
  <si>
    <t>매주 월요일, 설, 추석 당일</t>
    <phoneticPr fontId="3" type="noConversion"/>
  </si>
  <si>
    <t>매주 월, 일요일, 설, 추석연휴</t>
    <phoneticPr fontId="3" type="noConversion"/>
  </si>
  <si>
    <t>매주 월요일</t>
    <phoneticPr fontId="3" type="noConversion"/>
  </si>
  <si>
    <t>9:00-18:00</t>
    <phoneticPr fontId="3" type="noConversion"/>
  </si>
  <si>
    <t>토, 일, 국가공휴일</t>
    <phoneticPr fontId="3" type="noConversion"/>
  </si>
  <si>
    <t>월요일, 설, 추석연휴</t>
    <phoneticPr fontId="3" type="noConversion"/>
  </si>
  <si>
    <t>11:00-16:00</t>
    <phoneticPr fontId="3" type="noConversion"/>
  </si>
  <si>
    <t>10:00-19:00</t>
    <phoneticPr fontId="3" type="noConversion"/>
  </si>
  <si>
    <t>국정공휴일, 11월 1일</t>
    <phoneticPr fontId="3" type="noConversion"/>
  </si>
  <si>
    <t>매주 월요일, 1월 1일, 명절당일</t>
    <phoneticPr fontId="3" type="noConversion"/>
  </si>
  <si>
    <t>10:00-18:00(동절기)
10:00-19:00(하절기)</t>
    <phoneticPr fontId="3" type="noConversion"/>
  </si>
  <si>
    <t>10:00-17:30</t>
    <phoneticPr fontId="3" type="noConversion"/>
  </si>
  <si>
    <t>11:00-17:00</t>
    <phoneticPr fontId="3" type="noConversion"/>
  </si>
  <si>
    <t>10:00-17:00</t>
    <phoneticPr fontId="3" type="noConversion"/>
  </si>
  <si>
    <t>매주 일요일, 1월 1일, 명절당일</t>
    <phoneticPr fontId="3" type="noConversion"/>
  </si>
  <si>
    <t>9:30-17:30</t>
    <phoneticPr fontId="3" type="noConversion"/>
  </si>
  <si>
    <t>주말</t>
    <phoneticPr fontId="3" type="noConversion"/>
  </si>
  <si>
    <t>10:00-19:00(3~10월)
10:00-18:00(11~2월)</t>
    <phoneticPr fontId="3" type="noConversion"/>
  </si>
  <si>
    <t xml:space="preserve">10:00-19:00(3~10월)
10:00-18:00(11~2월) </t>
    <phoneticPr fontId="3" type="noConversion"/>
  </si>
  <si>
    <t>9:00-18:00(동절기)
10:00-19:00(하절기)</t>
    <phoneticPr fontId="3" type="noConversion"/>
  </si>
  <si>
    <t>1월 1일, 설날, 추석, 매주 월요일(다만, 월요일이 공휴일인 경우 그 다음날 휴관)</t>
    <phoneticPr fontId="3" type="noConversion"/>
  </si>
  <si>
    <t>13:00-17:30</t>
    <phoneticPr fontId="3" type="noConversion"/>
  </si>
  <si>
    <t xml:space="preserve">10:00-19:00(하절기) 
10:00-18:00(동절기) </t>
    <phoneticPr fontId="3" type="noConversion"/>
  </si>
  <si>
    <t>1. 1월 1일, 설 당일 및 추석 당일 
2. 매주 월요일(단, 월요일이 공휴일인 경우 당일은 개관하고 그 다음 첫번째 평일에 휴관)</t>
    <phoneticPr fontId="3" type="noConversion"/>
  </si>
  <si>
    <t>매주 월요일(단, 월요일이 공휴일인 경우 당일은 개관하고 그 다음 첫번째 평일에 휴관) 설날, 추석명절 당일</t>
    <phoneticPr fontId="3" type="noConversion"/>
  </si>
  <si>
    <t>매주 월요일, 설날과 추석당일</t>
    <phoneticPr fontId="3" type="noConversion"/>
  </si>
  <si>
    <t>매주 월요일, 설날, 추석당일, 1~6월 개선공사로 휴관</t>
    <phoneticPr fontId="3" type="noConversion"/>
  </si>
  <si>
    <t>매주 월요일, 1월 1일, 추석, 설날 당일</t>
    <phoneticPr fontId="3" type="noConversion"/>
  </si>
  <si>
    <t>매주 월요일(단, 월요일이 공휴일인 경우는 개관), 1월 1일, 설날, 추석당일</t>
    <phoneticPr fontId="3" type="noConversion"/>
  </si>
  <si>
    <t>매주 월, 목요일</t>
    <phoneticPr fontId="3" type="noConversion"/>
  </si>
  <si>
    <t>매주 월요일, 설날 및 추석연휴</t>
    <phoneticPr fontId="3" type="noConversion"/>
  </si>
  <si>
    <t>1월 1일, 설날 및 추석 당일, 매주 월요일</t>
    <phoneticPr fontId="3" type="noConversion"/>
  </si>
  <si>
    <t>매주 월요일, 설날 및 추석 당일</t>
    <phoneticPr fontId="3" type="noConversion"/>
  </si>
  <si>
    <t>1월 1일, 설날, 추석, 매주 월요일</t>
    <phoneticPr fontId="3" type="noConversion"/>
  </si>
  <si>
    <t>매주 월요일, 1.1, 설/추석 당일</t>
    <phoneticPr fontId="3" type="noConversion"/>
  </si>
  <si>
    <t>추석, 설날당일</t>
    <phoneticPr fontId="3" type="noConversion"/>
  </si>
  <si>
    <t>매주 월, 화요일</t>
    <phoneticPr fontId="3" type="noConversion"/>
  </si>
  <si>
    <t>매주 월, 화요일</t>
    <phoneticPr fontId="3" type="noConversion"/>
  </si>
  <si>
    <t>매주 월, 화요일, 설, 명절 연휴, 선거일, 1월 1일</t>
    <phoneticPr fontId="3" type="noConversion"/>
  </si>
  <si>
    <t>매주 월요일(단 월요일이 공휴일인 경우 당일은 개관하고 그 다음 첫번째 평일에 휴관)</t>
    <phoneticPr fontId="3" type="noConversion"/>
  </si>
  <si>
    <t>9:30-18:00(4~10월)
9:30-17:00(11~3월)</t>
    <phoneticPr fontId="3" type="noConversion"/>
  </si>
  <si>
    <t>11:00-18:00</t>
    <phoneticPr fontId="3" type="noConversion"/>
  </si>
  <si>
    <t>11:00-19:00</t>
    <phoneticPr fontId="3" type="noConversion"/>
  </si>
  <si>
    <t xml:space="preserve">매주 월, 화요일 </t>
    <phoneticPr fontId="3" type="noConversion"/>
  </si>
  <si>
    <t>11:00-20:00</t>
    <phoneticPr fontId="3" type="noConversion"/>
  </si>
  <si>
    <t>11:00-22:00</t>
    <phoneticPr fontId="3" type="noConversion"/>
  </si>
  <si>
    <t>매주 월요일, 신정, 구정, 추석연휴</t>
    <phoneticPr fontId="3" type="noConversion"/>
  </si>
  <si>
    <t>매주 월요일, 1월 1일, 설날 및 추석 당일과 다음날 (설날 및 추석 연휴는 현대백화점 판교점 휴점에 따름)</t>
    <phoneticPr fontId="3" type="noConversion"/>
  </si>
  <si>
    <t>매주 월요일(1월 1일, 추석당일)</t>
    <phoneticPr fontId="3" type="noConversion"/>
  </si>
  <si>
    <t>9:30-18:00</t>
    <phoneticPr fontId="3" type="noConversion"/>
  </si>
  <si>
    <t>10:00-18:00(설·추석 당일 : 13:00-18:00)</t>
    <phoneticPr fontId="3" type="noConversion"/>
  </si>
  <si>
    <t>9:00-18:00 (동절기 9:00-17:00)</t>
    <phoneticPr fontId="3" type="noConversion"/>
  </si>
  <si>
    <t>10:00-18:00 (동절기10:00-17:30)</t>
    <phoneticPr fontId="3" type="noConversion"/>
  </si>
  <si>
    <t>매주 월요일, 1월 1일, 설, 추석 당일</t>
    <phoneticPr fontId="3" type="noConversion"/>
  </si>
  <si>
    <t>매주 월요일, 1.1, 설날, 추석</t>
    <phoneticPr fontId="3" type="noConversion"/>
  </si>
  <si>
    <t>매주 월요일, 1.1, 설날, 추석, 전시준비기간</t>
    <phoneticPr fontId="3" type="noConversion"/>
  </si>
  <si>
    <t>10:00-18:00(3~10월)
10:00-17:00(11~2월)</t>
    <phoneticPr fontId="3" type="noConversion"/>
  </si>
  <si>
    <t>매주 월요일</t>
    <phoneticPr fontId="3" type="noConversion"/>
  </si>
  <si>
    <t>1.1/설날 및 추석 당일/ 전시 준비기간/매주 월요일(단, 월요일이 공휴일인 경우 당일은 개관하고 그 다음 첫번째 평일에 휴관)</t>
    <phoneticPr fontId="3" type="noConversion"/>
  </si>
  <si>
    <t>9:30-17:30</t>
    <phoneticPr fontId="3" type="noConversion"/>
  </si>
  <si>
    <t>9:00-18:00</t>
    <phoneticPr fontId="3" type="noConversion"/>
  </si>
  <si>
    <t>10:00-17:00</t>
    <phoneticPr fontId="3" type="noConversion"/>
  </si>
  <si>
    <t>10:00-18:00</t>
    <phoneticPr fontId="3" type="noConversion"/>
  </si>
  <si>
    <t>매주 월요일(단, 월요일이 공휴일인 경우 당일은 개관하고 그 다음 첫번째 평일에 휴관)</t>
    <phoneticPr fontId="3" type="noConversion"/>
  </si>
  <si>
    <t>9:00-18:00(동절기 9:00-17:00)</t>
    <phoneticPr fontId="3" type="noConversion"/>
  </si>
  <si>
    <t>1월 1일, 명절당일, 매주 월요일(단, 월요일이 공휴일인 경우 당일은 개관하고 그 다음 첫번째 평일에 휴관)</t>
    <phoneticPr fontId="3" type="noConversion"/>
  </si>
  <si>
    <t>10:00-19:00(하절기)
10:00-18:00(동절기)</t>
    <phoneticPr fontId="3" type="noConversion"/>
  </si>
  <si>
    <t>인스타 공지</t>
    <phoneticPr fontId="3" type="noConversion"/>
  </si>
  <si>
    <t>10:00-19:00</t>
    <phoneticPr fontId="3" type="noConversion"/>
  </si>
  <si>
    <t xml:space="preserve">10:00-18:00 </t>
    <phoneticPr fontId="3" type="noConversion"/>
  </si>
  <si>
    <t>9:00-18:00(하절기)
9:00-17:00(동절기)</t>
    <phoneticPr fontId="3" type="noConversion"/>
  </si>
  <si>
    <t>월요일(월요일이 공휴일이면 다음 평일)</t>
    <phoneticPr fontId="3" type="noConversion"/>
  </si>
  <si>
    <t>매주 월요일(월요일이 정부에서 지정하는 공휴일인 경우는 그 다음날), 1월 1일</t>
    <phoneticPr fontId="3" type="noConversion"/>
  </si>
  <si>
    <t>매주 월요일, 1월 1일</t>
    <phoneticPr fontId="3" type="noConversion"/>
  </si>
  <si>
    <t>매주 월요일, 1월 1일, 명절 당일</t>
    <phoneticPr fontId="3" type="noConversion"/>
  </si>
  <si>
    <t>매주 월요일, 1월 1일, 설날, 추석</t>
    <phoneticPr fontId="3" type="noConversion"/>
  </si>
  <si>
    <t>매주 월요일(단, 월요일이 공휴일인 경우 당일은 개관하고 그 다음 첫번째 평일에 휴관), 1.1, 추석, 설 당일</t>
    <phoneticPr fontId="3" type="noConversion"/>
  </si>
  <si>
    <t>매주 월요일, 1월 1일, 설추석(명절 앞날 포함 2일)</t>
    <phoneticPr fontId="3" type="noConversion"/>
  </si>
  <si>
    <t>10:00-18:00(하절기)
10:00-17:00(동절기)</t>
    <phoneticPr fontId="3" type="noConversion"/>
  </si>
  <si>
    <t>매주 일, 월요일</t>
    <phoneticPr fontId="3" type="noConversion"/>
  </si>
  <si>
    <t>매주 월, 일요일, 공휴일</t>
    <phoneticPr fontId="3" type="noConversion"/>
  </si>
  <si>
    <t>9:00-17:30</t>
    <phoneticPr fontId="3" type="noConversion"/>
  </si>
  <si>
    <t>10:00-15:00</t>
    <phoneticPr fontId="3" type="noConversion"/>
  </si>
  <si>
    <t>화-목: 10:00-15:00 
금-일: 10:00-18:00</t>
    <phoneticPr fontId="3" type="noConversion"/>
  </si>
  <si>
    <t>연중무휴</t>
    <phoneticPr fontId="3" type="noConversion"/>
  </si>
  <si>
    <t>매주 월요일, 신정, 설 및 추석 당일(월요일이 공휴일인 경우 그 다음날)</t>
    <phoneticPr fontId="3" type="noConversion"/>
  </si>
  <si>
    <t>10:00-18:00(동절기)
10:00-19:00(하절기)</t>
    <phoneticPr fontId="3" type="noConversion"/>
  </si>
  <si>
    <t>매주 월요일, 신정, 구정, 추석</t>
    <phoneticPr fontId="3" type="noConversion"/>
  </si>
  <si>
    <t>9:30-17:00</t>
    <phoneticPr fontId="3" type="noConversion"/>
  </si>
  <si>
    <t>10:00-17:00(동절기) 
09:00-18:00(하절기)</t>
    <phoneticPr fontId="3" type="noConversion"/>
  </si>
  <si>
    <t>매주 월요일(단, 월요일이 공휴일인 경우 당일은 개관하고 그 다음 첫번째 평일에 휴관), 1월 1일, 설날, 추석</t>
    <phoneticPr fontId="3" type="noConversion"/>
  </si>
  <si>
    <t>10:00-17:00(하절기18:00 종료)</t>
    <phoneticPr fontId="3" type="noConversion"/>
  </si>
  <si>
    <t>매주 월요일, 1월 1일, 설날, 추석, 내부공사</t>
    <phoneticPr fontId="3" type="noConversion"/>
  </si>
  <si>
    <t>9:00-22:00</t>
    <phoneticPr fontId="3" type="noConversion"/>
  </si>
  <si>
    <t>10:00-24:00</t>
    <phoneticPr fontId="3" type="noConversion"/>
  </si>
  <si>
    <t>10:00-18:0</t>
    <phoneticPr fontId="3" type="noConversion"/>
  </si>
  <si>
    <t>폭우, 폭설 시</t>
    <phoneticPr fontId="3" type="noConversion"/>
  </si>
  <si>
    <t>전체</t>
    <phoneticPr fontId="3" type="noConversion"/>
  </si>
  <si>
    <t>장애인과 안내인, 국가유공자 등 병역명문가, 문화가있는날 전관람객</t>
    <phoneticPr fontId="3" type="noConversion"/>
  </si>
  <si>
    <t xml:space="preserve"> 미취학 아동 등 </t>
    <phoneticPr fontId="3" type="noConversion"/>
  </si>
  <si>
    <t>만 48개월 미만 유아, 국가보훈대상자, 기초수급자, 장애인(1~3급) 등</t>
    <phoneticPr fontId="3" type="noConversion"/>
  </si>
  <si>
    <t>의정부시민, 국가유공자, 독립유공자, 장애인복지카드, 예술인패스, 다자녀카드</t>
    <phoneticPr fontId="3" type="noConversion"/>
  </si>
  <si>
    <t>파주시박물관협의회 멤버십카드 발급시 할인</t>
    <phoneticPr fontId="3" type="noConversion"/>
  </si>
  <si>
    <t>군경, 장애, 고령(70세), 미취학 무료</t>
    <phoneticPr fontId="3" type="noConversion"/>
  </si>
  <si>
    <t>고양신문사연계-다독다독캠페인 완료자 본인 무료, 동반어린이 50%</t>
    <phoneticPr fontId="3" type="noConversion"/>
  </si>
  <si>
    <t>용인시민 1000원/ 청소년 이하 무료</t>
    <phoneticPr fontId="3" type="noConversion"/>
  </si>
  <si>
    <t>강원도민, 경로, 장애인, 국가유공자, 예술인패스(20%) 할인</t>
    <phoneticPr fontId="3" type="noConversion"/>
  </si>
  <si>
    <t>5세 미만</t>
    <phoneticPr fontId="3" type="noConversion"/>
  </si>
  <si>
    <t>청주시립미술관 관리ㆍ운영 조례 제8조 각 호의 어느 하나에 해당하는 사람
1. 국빈, 외교사절단 및 그 수행자
2. 6세이하의 어린이, 65세 이상 노인
3. 학술연구 및 공무수행
4. 장애인복지법에 따른 장애인
5. 국가유공자 등 예우 및 지원에 관한 법률에 따른 국가유공자 등(8개법령)
6. 그 밖에 미술관 운영상 특별히 필요하다고 시장이 인정하는 사람</t>
    <phoneticPr fontId="3" type="noConversion"/>
  </si>
  <si>
    <t>30~40</t>
    <phoneticPr fontId="3" type="noConversion"/>
  </si>
  <si>
    <t>국빈 및 외교사절, 6세 이하, 65세 이상, 미술관 소장품 기증자, 학술연구 목적 출입자, 공무수행자, 장애인, 국가유공자, 독립유공자, 518민주유공자, 참전유공자, 고엽제후유증 환자, 특수임무유공자, 의사상자, 44사건 희생자 및 유족, 제주 병역명문가, 전기자동차 등록증 소지자, 감면액 이상 자원봉사 마일리지 소지자, 수급권자</t>
    <phoneticPr fontId="3" type="noConversion"/>
  </si>
  <si>
    <t>3세 이하</t>
    <phoneticPr fontId="3" type="noConversion"/>
  </si>
  <si>
    <t>5세 이하</t>
    <phoneticPr fontId="3" type="noConversion"/>
  </si>
  <si>
    <t xml:space="preserve">도민(35%), 복지카드, 국가유공자, 4.4희생자 유족(본인 40%) </t>
    <phoneticPr fontId="3" type="noConversion"/>
  </si>
  <si>
    <t>15~50</t>
    <phoneticPr fontId="3" type="noConversion"/>
  </si>
  <si>
    <t>20 (초중고 30)</t>
    <phoneticPr fontId="3" type="noConversion"/>
  </si>
  <si>
    <t xml:space="preserve">아시아나클럽 일반회원 20% (카드제시자에 한함)
다둥이카드 소지자 20% 할인
LG유플러스 멤버스 앱 회원 50% 할인(앱쿠폰인증)   </t>
    <phoneticPr fontId="3" type="noConversion"/>
  </si>
  <si>
    <t xml:space="preserve">아시아나클럽 일반회원 20% (카드제시자에 한함)
다둥이카드 소지자 20% 할인
LG유플러스 멤버스 앱 회원 50% 할인(앱쿠폰인증)   </t>
    <phoneticPr fontId="3" type="noConversion"/>
  </si>
  <si>
    <t>1. 24개월 미만 유아
2. 수요일 조부모 무료
3. Icom 카드 소지자
4. 국가유공자 및 독립운동가 후손/유족
5. 4~5급 장애인</t>
    <phoneticPr fontId="3" type="noConversion"/>
  </si>
  <si>
    <t xml:space="preserve">1. 성동구민 일반관람 30% 할인
2. 다자녀 할인 (다둥이 카드 소지자에 한해 어린이 2명이상 입장시 20% 할인)
</t>
    <phoneticPr fontId="3" type="noConversion"/>
  </si>
  <si>
    <t xml:space="preserve">20(학생) </t>
  </si>
  <si>
    <t>10인 이상 3,000원</t>
    <phoneticPr fontId="3" type="noConversion"/>
  </si>
  <si>
    <t>4세 미만(48개월 미만)</t>
    <phoneticPr fontId="3" type="noConversion"/>
  </si>
  <si>
    <t>용인시민 1000원, 청소년 이하 무료</t>
    <phoneticPr fontId="3" type="noConversion"/>
  </si>
  <si>
    <t>지역주민(적푸리마을 주민), 만3세(36개월)미만의 유아 (단체는 해당 안됨), 장애인(1~3 급 본인에 한함), 신구대학교 교직원 및 재학생은 입장 하실 때 신분증을 제시하시면 무료 입장</t>
    <phoneticPr fontId="3" type="noConversion"/>
  </si>
  <si>
    <t>만65세 이상, 장애인(1~3급) 동반보호자 1명, 장애인(4~6급), 국가유공자, 의경 및 군인(사병)은 신분증을 제시하면 할인입장, 36개월 미만의 단체관람은 유아 할인 금액 적용</t>
    <phoneticPr fontId="3" type="noConversion"/>
  </si>
  <si>
    <t>청주시민 50% 할인</t>
    <phoneticPr fontId="3" type="noConversion"/>
  </si>
  <si>
    <t>군인 및 장애인, 문화의 날(50%) 할인 등</t>
    <phoneticPr fontId="3" type="noConversion"/>
  </si>
  <si>
    <t>500원 할인</t>
    <phoneticPr fontId="3" type="noConversion"/>
  </si>
  <si>
    <t>경주시민, 예술인패스소지자, 장애인, 국가유공자, 독립유공자, 5.18민주유공자, 특수임무수행자 등 1,000원 할인</t>
    <phoneticPr fontId="3" type="noConversion"/>
  </si>
  <si>
    <t>유공자, 병역명문가, 중증장애인</t>
    <phoneticPr fontId="3" type="noConversion"/>
  </si>
  <si>
    <t>7세 이하, 65세 이상, 국가보훈대상자, 작품 기증자, 공무수행자, 등록 장애인과 동행하는 보조인 1명, 학술연구 목적 출입자, 명예도민증 소유자 등</t>
    <phoneticPr fontId="3" type="noConversion"/>
  </si>
  <si>
    <t>제주도민 및 장애우</t>
    <phoneticPr fontId="3" type="noConversion"/>
  </si>
  <si>
    <t>도민할인, T멤버십할인 및 도내 업체 제휴 할인 등</t>
    <phoneticPr fontId="3" type="noConversion"/>
  </si>
  <si>
    <t>만36개월 미만 유아, 국가유공자, 장애인 등</t>
    <phoneticPr fontId="3" type="noConversion"/>
  </si>
  <si>
    <t>서울특별시 서초구 남부순환로 2364</t>
    <phoneticPr fontId="3" type="noConversion"/>
  </si>
  <si>
    <t>인천광역시 연수구 청량로 102번길 40-9</t>
    <phoneticPr fontId="3" type="noConversion"/>
  </si>
  <si>
    <t>인천광역시 중구 신포로 15번길 48</t>
    <phoneticPr fontId="3" type="noConversion"/>
  </si>
  <si>
    <t>광주광역시 동구 제봉로 225</t>
    <phoneticPr fontId="3" type="noConversion"/>
  </si>
  <si>
    <t>서울특별시 도봉구 시루봉로 1길 6</t>
    <phoneticPr fontId="3" type="noConversion"/>
  </si>
  <si>
    <t>서울특별시 서대문구 연희로 32길 51</t>
    <phoneticPr fontId="3" type="noConversion"/>
  </si>
  <si>
    <t xml:space="preserve">서울특별시 종로구 율곡로 3길 4 </t>
    <phoneticPr fontId="3" type="noConversion"/>
  </si>
  <si>
    <t>서울특별시 송파구 송파대로 37길 77</t>
    <phoneticPr fontId="3" type="noConversion"/>
  </si>
  <si>
    <t>서울특별시 용산구 한강대로 14길 35-29</t>
    <phoneticPr fontId="3" type="noConversion"/>
  </si>
  <si>
    <t>서울특별시 은평구 연서로 50길 8</t>
    <phoneticPr fontId="3" type="noConversion"/>
  </si>
  <si>
    <t>서울특별시 서초구 바우뫼로 7길111</t>
    <phoneticPr fontId="3" type="noConversion"/>
  </si>
  <si>
    <t>서울특별시 종로구 홍지문 1길 4</t>
    <phoneticPr fontId="3" type="noConversion"/>
  </si>
  <si>
    <t>서울특별시 서초구 매헌로 99 매헌기념관</t>
    <phoneticPr fontId="3" type="noConversion"/>
  </si>
  <si>
    <t>서울특별시 종로구 북촌로 6길 1</t>
    <phoneticPr fontId="3" type="noConversion"/>
  </si>
  <si>
    <t>서울특별시 종로구 창의문로 5다길 27-4</t>
    <phoneticPr fontId="3" type="noConversion"/>
  </si>
  <si>
    <t>서울특별시 강북구 삼양로 149가길 53</t>
    <phoneticPr fontId="3" type="noConversion"/>
  </si>
  <si>
    <t>서울특별시 종로구 인사동 9길 9</t>
    <phoneticPr fontId="3" type="noConversion"/>
  </si>
  <si>
    <t>서울특별시 종로구 북촌로 11길 76</t>
    <phoneticPr fontId="3" type="noConversion"/>
  </si>
  <si>
    <t>서울특별시 종로구 북촌로 5나길 90(삼청동)</t>
    <phoneticPr fontId="3" type="noConversion"/>
  </si>
  <si>
    <t>서울특별시 중구 소월로 91</t>
    <phoneticPr fontId="3" type="noConversion"/>
  </si>
  <si>
    <t>서울특별시 종로구 평창 30길 81</t>
    <phoneticPr fontId="3" type="noConversion"/>
  </si>
  <si>
    <t>서울특별시 마포구 월드컵북로 11길 20</t>
    <phoneticPr fontId="3" type="noConversion"/>
  </si>
  <si>
    <t>서울특별시 종로구 성균관로 4길 45</t>
    <phoneticPr fontId="3" type="noConversion"/>
  </si>
  <si>
    <t>서울특별시 종로구 돈화문로 9길 27</t>
    <phoneticPr fontId="3" type="noConversion"/>
  </si>
  <si>
    <t>서울특별시 구로구 오류로 8라길 44</t>
    <phoneticPr fontId="3" type="noConversion"/>
  </si>
  <si>
    <t>서울특별시 강남구 선릉로 158길 3</t>
    <phoneticPr fontId="3" type="noConversion"/>
  </si>
  <si>
    <t>서울특별시 영등포구 여의대방로 67길 11 지하1층</t>
    <phoneticPr fontId="3" type="noConversion"/>
  </si>
  <si>
    <t>서울특별시 종로구 혜화로 9길 20</t>
    <phoneticPr fontId="3" type="noConversion"/>
  </si>
  <si>
    <t>서울특별시 종로구 평창 8길 3</t>
    <phoneticPr fontId="3" type="noConversion"/>
  </si>
  <si>
    <t>서울특별시 종로구 창덕궁 1가길 19</t>
    <phoneticPr fontId="3" type="noConversion"/>
  </si>
  <si>
    <t>서울특별시 영등포구 영중로 15 타임스퀘어 B2</t>
    <phoneticPr fontId="3" type="noConversion"/>
  </si>
  <si>
    <t>서울특별시 동대문구 서울시립대로 163 서울시립대학교 박물관</t>
    <phoneticPr fontId="3" type="noConversion"/>
  </si>
  <si>
    <t>서울특별시 광진구 능동로 209</t>
    <phoneticPr fontId="3" type="noConversion"/>
  </si>
  <si>
    <t>부산광역시 중구 대청로 126번길 12</t>
    <phoneticPr fontId="3" type="noConversion"/>
  </si>
  <si>
    <t>부산광역시 사상구 낙동대로 1258번길 36</t>
    <phoneticPr fontId="3" type="noConversion"/>
  </si>
  <si>
    <t>부산광역시 기장군 정관읍 정관중앙로 122</t>
    <phoneticPr fontId="3" type="noConversion"/>
  </si>
  <si>
    <t>부산광역시 금정구 부산대학로 63번길 2</t>
    <phoneticPr fontId="3" type="noConversion"/>
  </si>
  <si>
    <t>부산광역시 부산진구 진남로 506(양정동)</t>
    <phoneticPr fontId="3" type="noConversion"/>
  </si>
  <si>
    <t>대구광역시 중구 달구벌대로 415길 49</t>
    <phoneticPr fontId="3" type="noConversion"/>
  </si>
  <si>
    <t>인천광역시 서구 고산후로 121번길 7</t>
    <phoneticPr fontId="3" type="noConversion"/>
  </si>
  <si>
    <t>인천광역시 중구 신포로 23번길 83 진성빌딩4층</t>
    <phoneticPr fontId="3" type="noConversion"/>
  </si>
  <si>
    <t>인천광역시 중구 신포로 39번길 8-1</t>
    <phoneticPr fontId="3" type="noConversion"/>
  </si>
  <si>
    <t>광주광역시 북구 하서로 110</t>
    <phoneticPr fontId="3" type="noConversion"/>
  </si>
  <si>
    <t>광주광역시 동구 조선대 6길 26</t>
    <phoneticPr fontId="3" type="noConversion"/>
  </si>
  <si>
    <t>울산광역시 울주군 온양읍 외고산 3길 36</t>
    <phoneticPr fontId="3" type="noConversion"/>
  </si>
  <si>
    <t>울산광역시 남구 장생포고래로 244</t>
    <phoneticPr fontId="3" type="noConversion"/>
  </si>
  <si>
    <t>경기도 양평군 양서면 몽양길 66</t>
    <phoneticPr fontId="3" type="noConversion"/>
  </si>
  <si>
    <t>경기도 부천시 성주로 214번길 61</t>
    <phoneticPr fontId="3" type="noConversion"/>
  </si>
  <si>
    <t>경기도 안산시 단원구 대부황금로 7</t>
    <phoneticPr fontId="3" type="noConversion"/>
  </si>
  <si>
    <t>경기도 용인시 기흥구 동백3로 79</t>
    <phoneticPr fontId="3" type="noConversion"/>
  </si>
  <si>
    <t>경기도 연천군 전곡읍 평화로 443번길 2</t>
    <phoneticPr fontId="3" type="noConversion"/>
  </si>
  <si>
    <t>경기도 고양시 덕양구 원당로 458번길 7-42</t>
    <phoneticPr fontId="3" type="noConversion"/>
  </si>
  <si>
    <t>경기도 김포시 월곶면 애기봉로 275번길187-49</t>
    <phoneticPr fontId="3" type="noConversion"/>
  </si>
  <si>
    <t>경기도 광주시 남한산성면 남한산성로 792번길 24-7</t>
    <phoneticPr fontId="3" type="noConversion"/>
  </si>
  <si>
    <t>경기도 파주시 탄현면 헤이리마을길 48-38</t>
    <phoneticPr fontId="3" type="noConversion"/>
  </si>
  <si>
    <t>경기도 광주시 남종면 분원길 3-6</t>
    <phoneticPr fontId="3" type="noConversion"/>
  </si>
  <si>
    <t>경기도 여주시 강천면 강천로 324-20</t>
    <phoneticPr fontId="3" type="noConversion"/>
  </si>
  <si>
    <t>경기도 용인시 처인구 백암면 원설로 270번길 25</t>
    <phoneticPr fontId="3" type="noConversion"/>
  </si>
  <si>
    <t>경기도 양평군 서종면 사랑제길 9-2, 9-9</t>
    <phoneticPr fontId="3" type="noConversion"/>
  </si>
  <si>
    <t>경기도 파주시 탄현면 헤이리마을길 41</t>
    <phoneticPr fontId="3" type="noConversion"/>
  </si>
  <si>
    <t>경기도 포천시 영북면 산정호수로 322번길 26-9</t>
    <phoneticPr fontId="3" type="noConversion"/>
  </si>
  <si>
    <t>경기도 용인시 처인구 포곡읍 에버랜드로 562번길 38</t>
    <phoneticPr fontId="3" type="noConversion"/>
  </si>
  <si>
    <t>강원특별자치도 화천군 하남면 춘화로 3337</t>
    <phoneticPr fontId="3" type="noConversion"/>
  </si>
  <si>
    <t>강원특별자치도 원주시 신림면 물안길 62</t>
    <phoneticPr fontId="3" type="noConversion"/>
  </si>
  <si>
    <t xml:space="preserve">강원특별자치도 강릉시 해안로 10 </t>
    <phoneticPr fontId="3" type="noConversion"/>
  </si>
  <si>
    <t>강원특별자치도 원주시 연세대길 1</t>
    <phoneticPr fontId="3" type="noConversion"/>
  </si>
  <si>
    <t>강원특별자치도 춘천시 한림대학길 1</t>
    <phoneticPr fontId="3" type="noConversion"/>
  </si>
  <si>
    <t>충청북도 청주시 흥덕구 직지대로 713</t>
    <phoneticPr fontId="3" type="noConversion"/>
  </si>
  <si>
    <t>충청북도 옥천군 안내면 안내회남로 310-5</t>
    <phoneticPr fontId="3" type="noConversion"/>
  </si>
  <si>
    <t>충청북도 괴산군 괴산읍 문무로 85</t>
    <phoneticPr fontId="3" type="noConversion"/>
  </si>
  <si>
    <t>충청남도 천안시 동남구 목천읍 독립기념관로 1</t>
    <phoneticPr fontId="3" type="noConversion"/>
  </si>
  <si>
    <t>충청남도 금산군 남이면 하금평촌길 26</t>
    <phoneticPr fontId="3" type="noConversion"/>
  </si>
  <si>
    <t>충청남도 부여군 규암면 백제문로 367</t>
    <phoneticPr fontId="3" type="noConversion"/>
  </si>
  <si>
    <t>충청남도 서산시 해미면 대곡리 한서1로 46</t>
    <phoneticPr fontId="3" type="noConversion"/>
  </si>
  <si>
    <t>전라남도 담양군 담양읍 죽향문화로 35</t>
    <phoneticPr fontId="3" type="noConversion"/>
  </si>
  <si>
    <t>전라남도 순천시 원연향길 17</t>
    <phoneticPr fontId="3" type="noConversion"/>
  </si>
  <si>
    <t>경상북도 경산시 박물관로 46, 경산시립박물관</t>
    <phoneticPr fontId="3" type="noConversion"/>
  </si>
  <si>
    <t>경상북도 고령군 대가야읍 대가야로 1203</t>
    <phoneticPr fontId="3" type="noConversion"/>
  </si>
  <si>
    <t>경상북도 경산시 남산면 삼성현공원로 59</t>
    <phoneticPr fontId="3" type="noConversion"/>
  </si>
  <si>
    <t>경상북도 성주군 성주읍 성산4길 37</t>
    <phoneticPr fontId="3" type="noConversion"/>
  </si>
  <si>
    <t>경상북도 고령군 대가야읍 가야금길 98</t>
    <phoneticPr fontId="3" type="noConversion"/>
  </si>
  <si>
    <t>경상북도 청송군 주왕산면 주왕산로 494</t>
    <phoneticPr fontId="3" type="noConversion"/>
  </si>
  <si>
    <t>경상북도 안동시 풍산읍 경서로 4380-49</t>
    <phoneticPr fontId="3" type="noConversion"/>
  </si>
  <si>
    <t>경상북도 김천시 대항면 직지사길 95</t>
    <phoneticPr fontId="3" type="noConversion"/>
  </si>
  <si>
    <t>경상북도 경주시 엑스포로 9</t>
    <phoneticPr fontId="3" type="noConversion"/>
  </si>
  <si>
    <t>경상북도 의성군 단북면 중령길 22-8</t>
    <phoneticPr fontId="3" type="noConversion"/>
  </si>
  <si>
    <t>경상남도 김해시 관동로 27번길 5-49</t>
    <phoneticPr fontId="3" type="noConversion"/>
  </si>
  <si>
    <t>경상남도 김해시 분성로 261번길 35</t>
    <phoneticPr fontId="3" type="noConversion"/>
  </si>
  <si>
    <t>경상남도 산청군 금서면 동의보감로 555번길 61</t>
    <phoneticPr fontId="3" type="noConversion"/>
  </si>
  <si>
    <t>경상남도 진주시 영천강로 68번길 22</t>
    <phoneticPr fontId="3" type="noConversion"/>
  </si>
  <si>
    <t>경상남도 창원시 의창구 창이대로 397번길 25</t>
    <phoneticPr fontId="3" type="noConversion"/>
  </si>
  <si>
    <t>경상남도 진주시 금곡면 정자천로 15번길 5</t>
    <phoneticPr fontId="3" type="noConversion"/>
  </si>
  <si>
    <t>제주특별자치도 제주시 선사로 2길 13</t>
    <phoneticPr fontId="3" type="noConversion"/>
  </si>
  <si>
    <t>제주특별자치도 제주시 산록북로 588</t>
    <phoneticPr fontId="3" type="noConversion"/>
  </si>
  <si>
    <t>제주특별자치도 서귀포시 산록남로 762번길 69</t>
    <phoneticPr fontId="3" type="noConversion"/>
  </si>
  <si>
    <t>제주특별자치도 서귀포시 표선면 한마음초등로 431</t>
    <phoneticPr fontId="3" type="noConversion"/>
  </si>
  <si>
    <t>제주특별자치도 성산읍 서성일로 474</t>
    <phoneticPr fontId="3" type="noConversion"/>
  </si>
  <si>
    <t>서울특별시 강서구 양천로 47길 36</t>
    <phoneticPr fontId="3" type="noConversion"/>
  </si>
  <si>
    <t>서울특별시 용산구 효창원로 70길 35</t>
    <phoneticPr fontId="3" type="noConversion"/>
  </si>
  <si>
    <t>서울특별시 용산구 이태원로 55길 60-16</t>
    <phoneticPr fontId="3" type="noConversion"/>
  </si>
  <si>
    <t>서울특별시 종로구 율곡로 3길 87</t>
    <phoneticPr fontId="3" type="noConversion"/>
  </si>
  <si>
    <t>서울특별시 종로구 창의문로 5가길 46</t>
    <phoneticPr fontId="3" type="noConversion"/>
  </si>
  <si>
    <t>서울특별시 노원구 공릉로 232 다빈치관 224호</t>
    <phoneticPr fontId="3" type="noConversion"/>
  </si>
  <si>
    <t>서울특별시 관악구 관악로 1</t>
    <phoneticPr fontId="3" type="noConversion"/>
  </si>
  <si>
    <t>인천광역시 중구 제물량로 218번길 3</t>
    <phoneticPr fontId="3" type="noConversion"/>
  </si>
  <si>
    <t>인천광역시 강화군 송해면 강화대로 766번길 27</t>
    <phoneticPr fontId="3" type="noConversion"/>
  </si>
  <si>
    <t>인천광역시 강화군 길상면 장흥로 101번길 44</t>
    <phoneticPr fontId="3" type="noConversion"/>
  </si>
  <si>
    <t>경기도 이천시 경충대로 2697번길 231</t>
    <phoneticPr fontId="3" type="noConversion"/>
  </si>
  <si>
    <t>경기도 여주시 신륵사길 7</t>
    <phoneticPr fontId="3" type="noConversion"/>
  </si>
  <si>
    <t>경기도 수원시 팔달구 정조로 833</t>
    <phoneticPr fontId="3" type="noConversion"/>
  </si>
  <si>
    <t>경기도 양평군 서종면 무내미길 49-12</t>
    <phoneticPr fontId="3" type="noConversion"/>
  </si>
  <si>
    <t>경기도 용인시 기흥구 강남동로140번길 1-6</t>
    <phoneticPr fontId="3" type="noConversion"/>
  </si>
  <si>
    <t>경기도 화성시 효행로 707번길 30</t>
    <phoneticPr fontId="3" type="noConversion"/>
  </si>
  <si>
    <t>경기도 안산시 단원구 대남로 233</t>
    <phoneticPr fontId="3" type="noConversion"/>
  </si>
  <si>
    <t>경기도 남양주시 와부읍 경강로 926번길 30</t>
    <phoneticPr fontId="3" type="noConversion"/>
  </si>
  <si>
    <t>경기도 용인시 기흥구 마북로 244-2</t>
    <phoneticPr fontId="3" type="noConversion"/>
  </si>
  <si>
    <t>충청북도 청주시 서원구 호국로 97번길 30</t>
    <phoneticPr fontId="3" type="noConversion"/>
  </si>
  <si>
    <t xml:space="preserve">전라북도 전주시 완산구 홍산북로 29-5 </t>
    <phoneticPr fontId="3" type="noConversion"/>
  </si>
  <si>
    <t>전라북도 부안군 변산면 조각공원길 31</t>
    <phoneticPr fontId="3" type="noConversion"/>
  </si>
  <si>
    <t>전라북도 전주시 완산구 풍남문2길 98-1</t>
    <phoneticPr fontId="3" type="noConversion"/>
  </si>
  <si>
    <t>전라남도 화순군 화순읍 진각로 249-8</t>
    <phoneticPr fontId="3" type="noConversion"/>
  </si>
  <si>
    <t>전라남도 목포시 원산중앙로 52 2층</t>
    <phoneticPr fontId="3" type="noConversion"/>
  </si>
  <si>
    <t>경상남도 진주시 에나로 128번길 14</t>
    <phoneticPr fontId="3" type="noConversion"/>
  </si>
  <si>
    <t>경상남도 창원시 의창구 대산면 유등로 369번길 14-8</t>
    <phoneticPr fontId="3" type="noConversion"/>
  </si>
  <si>
    <t>제주특별자치도 서귀포시 대정읍 추사로 44</t>
    <phoneticPr fontId="3" type="noConversion"/>
  </si>
  <si>
    <t>제주특별자치도 제주시 조첩읍 신흥로 1</t>
    <phoneticPr fontId="3" type="noConversion"/>
  </si>
  <si>
    <t>제주특별자치도 서귀포시 안덕면 일주서로 1836</t>
    <phoneticPr fontId="3" type="noConversion"/>
  </si>
  <si>
    <t>제주특별자치도 제주시 한림읍 용금로 906-10</t>
    <phoneticPr fontId="3" type="noConversion"/>
  </si>
  <si>
    <t>054-950-7103</t>
    <phoneticPr fontId="3" type="noConversion"/>
  </si>
  <si>
    <t>064-772-4280</t>
    <phoneticPr fontId="3" type="noConversion"/>
  </si>
  <si>
    <t>064-732-2114</t>
    <phoneticPr fontId="3" type="noConversion"/>
  </si>
  <si>
    <t>2015.05.01</t>
    <phoneticPr fontId="3" type="noConversion"/>
  </si>
  <si>
    <t>2014.10.13</t>
    <phoneticPr fontId="3" type="noConversion"/>
  </si>
  <si>
    <t>2020.07.05</t>
    <phoneticPr fontId="3" type="noConversion"/>
  </si>
  <si>
    <t>2005.03.23</t>
    <phoneticPr fontId="3" type="noConversion"/>
  </si>
  <si>
    <t>2016.03.23</t>
    <phoneticPr fontId="3" type="noConversion"/>
  </si>
  <si>
    <t>1946.10.15</t>
    <phoneticPr fontId="3" type="noConversion"/>
  </si>
  <si>
    <t>2023.06.29</t>
    <phoneticPr fontId="3" type="noConversion"/>
  </si>
  <si>
    <t>2021.06.24</t>
    <phoneticPr fontId="3" type="noConversion"/>
  </si>
  <si>
    <t>2023.04.26</t>
    <phoneticPr fontId="3" type="noConversion"/>
  </si>
  <si>
    <t>2023.02.10</t>
    <phoneticPr fontId="3" type="noConversion"/>
  </si>
  <si>
    <t>2022.12.15</t>
    <phoneticPr fontId="3" type="noConversion"/>
  </si>
  <si>
    <t>2016.04.26</t>
    <phoneticPr fontId="3" type="noConversion"/>
  </si>
  <si>
    <t>1997.05.09</t>
    <phoneticPr fontId="3" type="noConversion"/>
  </si>
  <si>
    <t>2012.04.16</t>
    <phoneticPr fontId="3" type="noConversion"/>
  </si>
  <si>
    <t>2023.09.05</t>
    <phoneticPr fontId="3" type="noConversion"/>
  </si>
  <si>
    <t>2002.10.10</t>
    <phoneticPr fontId="3" type="noConversion"/>
  </si>
  <si>
    <t>2013.04.10</t>
    <phoneticPr fontId="3" type="noConversion"/>
  </si>
  <si>
    <t>경기-대학12-2007-08호</t>
    <phoneticPr fontId="3" type="noConversion"/>
  </si>
  <si>
    <t>2022.12.28</t>
    <phoneticPr fontId="3" type="noConversion"/>
  </si>
  <si>
    <t>2013.11.29</t>
    <phoneticPr fontId="3" type="noConversion"/>
  </si>
  <si>
    <t>2021.10.01</t>
    <phoneticPr fontId="3" type="noConversion"/>
  </si>
  <si>
    <t>2018.10.10</t>
    <phoneticPr fontId="3" type="noConversion"/>
  </si>
  <si>
    <t>2023.06.26</t>
    <phoneticPr fontId="3" type="noConversion"/>
  </si>
  <si>
    <t>2023.08.07</t>
    <phoneticPr fontId="3" type="noConversion"/>
  </si>
  <si>
    <t>2023.09.15</t>
    <phoneticPr fontId="3" type="noConversion"/>
  </si>
  <si>
    <t>2023.05.22</t>
    <phoneticPr fontId="3" type="noConversion"/>
  </si>
  <si>
    <t>2020.08.01</t>
    <phoneticPr fontId="3" type="noConversion"/>
  </si>
  <si>
    <t>2019.07.25</t>
    <phoneticPr fontId="3" type="noConversion"/>
  </si>
  <si>
    <t>2006.07.27</t>
    <phoneticPr fontId="3" type="noConversion"/>
  </si>
  <si>
    <t>2015.05.08</t>
    <phoneticPr fontId="3" type="noConversion"/>
  </si>
  <si>
    <t>2018.11.13</t>
    <phoneticPr fontId="3" type="noConversion"/>
  </si>
  <si>
    <t>1968.05.01</t>
    <phoneticPr fontId="3" type="noConversion"/>
  </si>
  <si>
    <t>1998.04.28</t>
    <phoneticPr fontId="3" type="noConversion"/>
  </si>
  <si>
    <t>2023.11.22</t>
    <phoneticPr fontId="3" type="noConversion"/>
  </si>
  <si>
    <t>2024.04.12</t>
    <phoneticPr fontId="3" type="noConversion"/>
  </si>
  <si>
    <t>2002.04.23</t>
    <phoneticPr fontId="3" type="noConversion"/>
  </si>
  <si>
    <t>2000.07.31</t>
    <phoneticPr fontId="3" type="noConversion"/>
  </si>
  <si>
    <t>2002.12.28</t>
    <phoneticPr fontId="3" type="noConversion"/>
  </si>
  <si>
    <t>2014.01.24</t>
    <phoneticPr fontId="3" type="noConversion"/>
  </si>
  <si>
    <t>1996.03.02</t>
    <phoneticPr fontId="3" type="noConversion"/>
  </si>
  <si>
    <t>2017.04.01</t>
    <phoneticPr fontId="3" type="noConversion"/>
  </si>
  <si>
    <t>1995.04.15</t>
    <phoneticPr fontId="3" type="noConversion"/>
  </si>
  <si>
    <t>2004.01.05</t>
    <phoneticPr fontId="3" type="noConversion"/>
  </si>
  <si>
    <t>2008.03.28</t>
    <phoneticPr fontId="3" type="noConversion"/>
  </si>
  <si>
    <t>돌박물관(2006.6.3.)
오백장군갤러리(2010.9.9.)
설문대할망전시관(2020.11.30.)</t>
    <phoneticPr fontId="3" type="noConversion"/>
  </si>
  <si>
    <t>2010.10.20</t>
    <phoneticPr fontId="3" type="noConversion"/>
  </si>
  <si>
    <t>2011.02.23</t>
    <phoneticPr fontId="3" type="noConversion"/>
  </si>
  <si>
    <t>2002.05.04</t>
    <phoneticPr fontId="3" type="noConversion"/>
  </si>
  <si>
    <t>2009.12.28</t>
    <phoneticPr fontId="3" type="noConversion"/>
  </si>
  <si>
    <t>2013.07.15</t>
    <phoneticPr fontId="3" type="noConversion"/>
  </si>
  <si>
    <t>서울-공립21-2018-03호</t>
    <phoneticPr fontId="3" type="noConversion"/>
  </si>
  <si>
    <t>2023.08.22</t>
    <phoneticPr fontId="3" type="noConversion"/>
  </si>
  <si>
    <t>2003.06.12</t>
    <phoneticPr fontId="3" type="noConversion"/>
  </si>
  <si>
    <t xml:space="preserve">경기-사립12-2011-09호 </t>
    <phoneticPr fontId="3" type="noConversion"/>
  </si>
  <si>
    <t>2000.07.03</t>
    <phoneticPr fontId="3" type="noConversion"/>
  </si>
  <si>
    <t>2008.01.28</t>
    <phoneticPr fontId="3" type="noConversion"/>
  </si>
  <si>
    <t>2023.05.24</t>
    <phoneticPr fontId="3" type="noConversion"/>
  </si>
  <si>
    <t>1회/1년</t>
    <phoneticPr fontId="3" type="noConversion"/>
  </si>
  <si>
    <t>교체없음</t>
    <phoneticPr fontId="3" type="noConversion"/>
  </si>
  <si>
    <t>1회/3년</t>
    <phoneticPr fontId="3" type="noConversion"/>
  </si>
  <si>
    <t>1회/2년</t>
    <phoneticPr fontId="3" type="noConversion"/>
  </si>
  <si>
    <t>2-3회/1년</t>
    <phoneticPr fontId="3" type="noConversion"/>
  </si>
  <si>
    <t>5회/1년</t>
    <phoneticPr fontId="3" type="noConversion"/>
  </si>
  <si>
    <t>2회/1년</t>
    <phoneticPr fontId="3" type="noConversion"/>
  </si>
  <si>
    <t>2회/1년
(부분교체)</t>
    <phoneticPr fontId="3" type="noConversion"/>
  </si>
  <si>
    <t>수시진행</t>
    <phoneticPr fontId="3" type="noConversion"/>
  </si>
  <si>
    <t>3회/1년</t>
    <phoneticPr fontId="3" type="noConversion"/>
  </si>
  <si>
    <t>1~2회/1년</t>
    <phoneticPr fontId="3" type="noConversion"/>
  </si>
  <si>
    <t>(부분교체)2회/1년</t>
    <phoneticPr fontId="3" type="noConversion"/>
  </si>
  <si>
    <t>교체없음</t>
    <phoneticPr fontId="3" type="noConversion"/>
  </si>
  <si>
    <t>상설전시실1: 2회/1년
상설전시실2: 1회/1년</t>
    <phoneticPr fontId="3" type="noConversion"/>
  </si>
  <si>
    <t>(부분)4회/1년</t>
    <phoneticPr fontId="3" type="noConversion"/>
  </si>
  <si>
    <t>현대미술(회화, 서예, 판화, 조각 등), 고서화</t>
    <phoneticPr fontId="3" type="noConversion"/>
  </si>
  <si>
    <t xml:space="preserve">민화, 부적, 민속품, 기와, 탁본 등 </t>
    <phoneticPr fontId="3" type="noConversion"/>
  </si>
  <si>
    <t>회화, 전적, 도자, 석물 등</t>
    <phoneticPr fontId="3" type="noConversion"/>
  </si>
  <si>
    <t>유교, 민화, 민속품, 차 등</t>
    <phoneticPr fontId="3" type="noConversion"/>
  </si>
  <si>
    <t>와당, 도용, 도토기류</t>
    <phoneticPr fontId="3" type="noConversion"/>
  </si>
  <si>
    <t>서지, 금석탁본, 서지탁본, 도자기, 고서적, 병풍</t>
    <phoneticPr fontId="3" type="noConversion"/>
  </si>
  <si>
    <t xml:space="preserve">목가구, 목기 </t>
    <phoneticPr fontId="3" type="noConversion"/>
  </si>
  <si>
    <t>천주교 사료 및 전례용품 등</t>
    <phoneticPr fontId="3" type="noConversion"/>
  </si>
  <si>
    <t xml:space="preserve">금속, 토도, 서화탁본, 지류 등 </t>
    <phoneticPr fontId="3" type="noConversion"/>
  </si>
  <si>
    <t>광물, 암석, 화석, 식물, 무척추동물, 척추동물</t>
    <phoneticPr fontId="3" type="noConversion"/>
  </si>
  <si>
    <t xml:space="preserve">한국전쟁 및 UN 관련 유물
(금속, 지류, 사직 등) </t>
    <phoneticPr fontId="3" type="noConversion"/>
  </si>
  <si>
    <t>도자기, 고서, 의상, 서예 등</t>
    <phoneticPr fontId="3" type="noConversion"/>
  </si>
  <si>
    <t>고고, 민속품 등</t>
    <phoneticPr fontId="3" type="noConversion"/>
  </si>
  <si>
    <t>금속, 토도, 서화탁본 등</t>
    <phoneticPr fontId="3" type="noConversion"/>
  </si>
  <si>
    <t>역사관련 유물(토도, 금속, 목재 등)</t>
    <phoneticPr fontId="3" type="noConversion"/>
  </si>
  <si>
    <t>전쟁관련유물(금속, 석재 등)</t>
    <phoneticPr fontId="3" type="noConversion"/>
  </si>
  <si>
    <t>금속, 목재, 지류, 합성재질 등</t>
    <phoneticPr fontId="3" type="noConversion"/>
  </si>
  <si>
    <t>다완, 자수, 소반, 차시, 표주박, LP판, 음향시스템</t>
    <phoneticPr fontId="3" type="noConversion"/>
  </si>
  <si>
    <t>고고, 민속자료, 학교기록물(사진제외)</t>
    <phoneticPr fontId="3" type="noConversion"/>
  </si>
  <si>
    <t>고고, 민속, 서화, 전적 등</t>
    <phoneticPr fontId="3" type="noConversion"/>
  </si>
  <si>
    <t>지류, 민속품</t>
    <phoneticPr fontId="3" type="noConversion"/>
  </si>
  <si>
    <t>토기, 자기, 고서, 고화, 목판</t>
    <phoneticPr fontId="3" type="noConversion"/>
  </si>
  <si>
    <t>전적, 악기, 과학기술용구, 민족기록화, 어보(복제품) 등</t>
    <phoneticPr fontId="3" type="noConversion"/>
  </si>
  <si>
    <t>토도, 금속, 서화, 서적 등</t>
    <phoneticPr fontId="3" type="noConversion"/>
  </si>
  <si>
    <t>금속, 플라스틱</t>
    <phoneticPr fontId="3" type="noConversion"/>
  </si>
  <si>
    <t>화석, 광물, 곤충표본 외</t>
    <phoneticPr fontId="3" type="noConversion"/>
  </si>
  <si>
    <t>산업용로봇, 지능형로봇, 서비스로봇</t>
    <phoneticPr fontId="3" type="noConversion"/>
  </si>
  <si>
    <t>목조각, 석조각, 청동, 점토, 가면 등</t>
    <phoneticPr fontId="3" type="noConversion"/>
  </si>
  <si>
    <t>토기, 목제, 금속</t>
    <phoneticPr fontId="3" type="noConversion"/>
  </si>
  <si>
    <t>목조, 탁본, 금속 등 불교성보유물</t>
    <phoneticPr fontId="3" type="noConversion"/>
  </si>
  <si>
    <t>서양악기 외</t>
    <phoneticPr fontId="3" type="noConversion"/>
  </si>
  <si>
    <t>역사, 고고, 예술</t>
    <phoneticPr fontId="3" type="noConversion"/>
  </si>
  <si>
    <t>고고미술 : 토기 철제 금속유물 도자기 등 
민속복식 : 의류 장신구 모자류 신발류 등</t>
    <phoneticPr fontId="3" type="noConversion"/>
  </si>
  <si>
    <t xml:space="preserve">금속, 토도, 서화탁본, 민속 등 </t>
    <phoneticPr fontId="3" type="noConversion"/>
  </si>
  <si>
    <t>민속유물(의,식, 주, 농경, 제례, 의례), 도토류, 전적류, 카메라 등</t>
    <phoneticPr fontId="3" type="noConversion"/>
  </si>
  <si>
    <t>금속, 항공기부품, 항공기</t>
    <phoneticPr fontId="3" type="noConversion"/>
  </si>
  <si>
    <t xml:space="preserve">금속, 토도, 서화탁본 등 </t>
    <phoneticPr fontId="3" type="noConversion"/>
  </si>
  <si>
    <t>고서, 관련자료</t>
    <phoneticPr fontId="3" type="noConversion"/>
  </si>
  <si>
    <t>고고, 역사, 민속품 등</t>
    <phoneticPr fontId="3" type="noConversion"/>
  </si>
  <si>
    <t>도자기, 도석, 도편 등</t>
    <phoneticPr fontId="3" type="noConversion"/>
  </si>
  <si>
    <t>토도, 석기류, 금속류, 골각기, 목재 등</t>
    <phoneticPr fontId="3" type="noConversion"/>
  </si>
  <si>
    <t>불화, 글씨, 도자기 등</t>
    <phoneticPr fontId="3" type="noConversion"/>
  </si>
  <si>
    <t>영사기, 촬영기, 라디오, TV</t>
    <phoneticPr fontId="3" type="noConversion"/>
  </si>
  <si>
    <t>생물, 곤충표본, 화석</t>
    <phoneticPr fontId="3" type="noConversion"/>
  </si>
  <si>
    <t>도서 및 취재용품, 사진 등</t>
    <phoneticPr fontId="3" type="noConversion"/>
  </si>
  <si>
    <t>축음기, 뮤직박스</t>
    <phoneticPr fontId="3" type="noConversion"/>
  </si>
  <si>
    <t>금속, 토도, 서화 등</t>
    <phoneticPr fontId="3" type="noConversion"/>
  </si>
  <si>
    <t>국가귀속유물 (고고, 토도, 화석 등)</t>
    <phoneticPr fontId="3" type="noConversion"/>
  </si>
  <si>
    <t>고서, 고문서, 민속자료, 석물, 항아리 토기 등</t>
    <phoneticPr fontId="3" type="noConversion"/>
  </si>
  <si>
    <t>감곡성당 옛 사용하던 유물, 미사제구, 사진전시 등</t>
    <phoneticPr fontId="3" type="noConversion"/>
  </si>
  <si>
    <t>불상, 불화, 회화, 전적, 금속유물, 와전, 도자기 등</t>
    <phoneticPr fontId="3" type="noConversion"/>
  </si>
  <si>
    <t>금속, 토도 등 고고유물</t>
    <phoneticPr fontId="3" type="noConversion"/>
  </si>
  <si>
    <t>광물, 화석, 굴진, 채탄장비, 서적 등</t>
    <phoneticPr fontId="3" type="noConversion"/>
  </si>
  <si>
    <t>스테인드글라스, 기증유물-사진, 책자, 그릇 등</t>
    <phoneticPr fontId="3" type="noConversion"/>
  </si>
  <si>
    <t>금속, 토도, 지류, 벼류 등</t>
    <phoneticPr fontId="3" type="noConversion"/>
  </si>
  <si>
    <t>토도, 금속 등</t>
    <phoneticPr fontId="3" type="noConversion"/>
  </si>
  <si>
    <t xml:space="preserve">목제, 초제, 금속, 지류 등 </t>
    <phoneticPr fontId="3" type="noConversion"/>
  </si>
  <si>
    <t>고서, 고문서, 생활유물 등</t>
    <phoneticPr fontId="3" type="noConversion"/>
  </si>
  <si>
    <t>전적, 민속품 등</t>
    <phoneticPr fontId="3" type="noConversion"/>
  </si>
  <si>
    <t>고고, 민속 등</t>
    <phoneticPr fontId="3" type="noConversion"/>
  </si>
  <si>
    <t>지류, 도토류, 금속류</t>
    <phoneticPr fontId="3" type="noConversion"/>
  </si>
  <si>
    <t>사진, 서화, 기타유물 등</t>
    <phoneticPr fontId="3" type="noConversion"/>
  </si>
  <si>
    <t>공예, 회화, 문헌, 표본, 기타</t>
    <phoneticPr fontId="3" type="noConversion"/>
  </si>
  <si>
    <t>곤충 표본 등</t>
    <phoneticPr fontId="3" type="noConversion"/>
  </si>
  <si>
    <t>조각, 회화, 공예, 전적, 출토, 경판</t>
    <phoneticPr fontId="3" type="noConversion"/>
  </si>
  <si>
    <t>고고, 서화, 민속품 등</t>
    <phoneticPr fontId="3" type="noConversion"/>
  </si>
  <si>
    <t>광물, 화석, 광산장비, 도면, 도서 등</t>
    <phoneticPr fontId="3" type="noConversion"/>
  </si>
  <si>
    <t>자전거, 우표, 트로피, 상장, 의류 등</t>
    <phoneticPr fontId="3" type="noConversion"/>
  </si>
  <si>
    <t>수석, 꽃돌</t>
    <phoneticPr fontId="3" type="noConversion"/>
  </si>
  <si>
    <t>도서, 문서, 서신 등</t>
    <phoneticPr fontId="3" type="noConversion"/>
  </si>
  <si>
    <t>금속, 서화, 토도, 탁본</t>
    <phoneticPr fontId="3" type="noConversion"/>
  </si>
  <si>
    <t>음반(실린더,SP,LP), 서적, 지류, 음향시스템</t>
    <phoneticPr fontId="3" type="noConversion"/>
  </si>
  <si>
    <t>고근대유물자료-고서, 서화, 목판 외</t>
    <phoneticPr fontId="3" type="noConversion"/>
  </si>
  <si>
    <t>도.토기, 민속품, 고서, 서화 등</t>
    <phoneticPr fontId="3" type="noConversion"/>
  </si>
  <si>
    <t>불상, 토도, 서화, 목가구, 공예 등</t>
    <phoneticPr fontId="3" type="noConversion"/>
  </si>
  <si>
    <t>소리과학 관련유물 및 아리랑 관련유물, 음반다수</t>
    <phoneticPr fontId="3" type="noConversion"/>
  </si>
  <si>
    <t>옻칠 개인작품</t>
    <phoneticPr fontId="3" type="noConversion"/>
  </si>
  <si>
    <t>채화, 도기, 금속, 철물, 목물, 서화 등</t>
    <phoneticPr fontId="3" type="noConversion"/>
  </si>
  <si>
    <t>불교조각, 불교조각, 불교회화, 불교공예, 불교전적, (불교)경판, 일반회화 등</t>
    <phoneticPr fontId="3" type="noConversion"/>
  </si>
  <si>
    <t>고서, 민속품, 회화, 사진 등</t>
    <phoneticPr fontId="3" type="noConversion"/>
  </si>
  <si>
    <t>민속, 고고, 동식물 자료</t>
    <phoneticPr fontId="3" type="noConversion"/>
  </si>
  <si>
    <t>사진, 비디오, 트로피, 야구방망이, 야구공 등</t>
    <phoneticPr fontId="3" type="noConversion"/>
  </si>
  <si>
    <t>대리석 조각류, 회화류, 도자기 점토류, 천동투구류, 은동합금류, 사암류</t>
    <phoneticPr fontId="3" type="noConversion"/>
  </si>
  <si>
    <t>FRP, 마블</t>
    <phoneticPr fontId="3" type="noConversion"/>
  </si>
  <si>
    <t>동백나무, 비자나무, 담팔수, 후박나무 등 제주 토종식물</t>
    <phoneticPr fontId="3" type="noConversion"/>
  </si>
  <si>
    <t>광물, 공룡화석 등</t>
    <phoneticPr fontId="3" type="noConversion"/>
  </si>
  <si>
    <t>전시유물(실내), 조각상(실외), 전시관 액자, FRP 조형물</t>
    <phoneticPr fontId="3" type="noConversion"/>
  </si>
  <si>
    <t>인형, 지갑 외 전시작품, 미술작품</t>
    <phoneticPr fontId="3" type="noConversion"/>
  </si>
  <si>
    <t>보물 11점, 등록문화재 17점, 서울시유형문화재 4점, 서울시등록문화재 220점</t>
    <phoneticPr fontId="3" type="noConversion"/>
  </si>
  <si>
    <t>보물(대악후보), 서울특별시 지정 유형문화재(악학궤범, 임인진연도병풍, 삼죽금보, 금보, 가곡원류)</t>
    <phoneticPr fontId="3" type="noConversion"/>
  </si>
  <si>
    <t>보물(1건 7점), 서울특별시(5건 8점)</t>
    <phoneticPr fontId="3" type="noConversion"/>
  </si>
  <si>
    <t>조선왕조실록 등</t>
    <phoneticPr fontId="3" type="noConversion"/>
  </si>
  <si>
    <t>국보 2점, 보물 1점, 등록문화재 2건 등 683점</t>
    <phoneticPr fontId="3" type="noConversion"/>
  </si>
  <si>
    <t>근대문화재 8점</t>
    <phoneticPr fontId="3" type="noConversion"/>
  </si>
  <si>
    <t>국보 10건, 보물 30건, 등록문화재 2건, 시지정문화재 4건</t>
    <phoneticPr fontId="3" type="noConversion"/>
  </si>
  <si>
    <t>청양장곡사 금동약사여래좌상 복장유물 등</t>
    <phoneticPr fontId="3" type="noConversion"/>
  </si>
  <si>
    <t>이승만대통령 의전용 세단 등</t>
    <phoneticPr fontId="3" type="noConversion"/>
  </si>
  <si>
    <t>국보 1점, 보물 2점</t>
    <phoneticPr fontId="3" type="noConversion"/>
  </si>
  <si>
    <t>고려시대범종, 윤산군이탁백자음각묘지</t>
    <phoneticPr fontId="3" type="noConversion"/>
  </si>
  <si>
    <t>시도지정 문화재 2건 4점(고려시대 범종 1건 1점, 윤산군이탁백자음각묘지 1건 3점)</t>
    <phoneticPr fontId="3" type="noConversion"/>
  </si>
  <si>
    <t>국보 1건 1점, 보물 1건 1점, 등록문화재 1건 1점, 서울시 민속문화재 1건 1점</t>
    <phoneticPr fontId="3" type="noConversion"/>
  </si>
  <si>
    <t xml:space="preserve">국보 3건 3점, 보물 6건 13점, 국가민속문화재 2건 24점, 국가등록문화재 3건 30점, 서울특별시 시도등록문화재 1건 1점 등 </t>
    <phoneticPr fontId="3" type="noConversion"/>
  </si>
  <si>
    <t>보물 5점</t>
    <phoneticPr fontId="3" type="noConversion"/>
  </si>
  <si>
    <t>보물 2점</t>
    <phoneticPr fontId="3" type="noConversion"/>
  </si>
  <si>
    <t xml:space="preserve"> 총 19건 22점(국보 2건 2점, 보물 8건 11점, 국가민속문화재 3건 3점, 서울시 유형문화재 5건 5점, 등록문화재 1건 1점)</t>
    <phoneticPr fontId="3" type="noConversion"/>
  </si>
  <si>
    <t>천연기념물 48종 255점(포유류 5종 13점, 조류 40종 226점, 곤충류 1종 3점, 어류 2종 13점)</t>
    <phoneticPr fontId="3" type="noConversion"/>
  </si>
  <si>
    <t>등록문화재(1점)</t>
    <phoneticPr fontId="3" type="noConversion"/>
  </si>
  <si>
    <t>보물 2건 2점, 중요민속문화재 1점</t>
    <phoneticPr fontId="3" type="noConversion"/>
  </si>
  <si>
    <t>조선왕조의궤, 의왕원유관</t>
    <phoneticPr fontId="3" type="noConversion"/>
  </si>
  <si>
    <t>보물 김해 양동리 322호분 출토 목걸이</t>
    <phoneticPr fontId="3" type="noConversion"/>
  </si>
  <si>
    <t>국보 4건 84점, 보물 13건 197점, 국가민속문화재 2건 250점, 시도지정문화재 555점</t>
    <phoneticPr fontId="3" type="noConversion"/>
  </si>
  <si>
    <t>보물 7점</t>
    <phoneticPr fontId="3" type="noConversion"/>
  </si>
  <si>
    <t>국보 제276호 초조본유가사지론 권53, 보물 제1154호 대방광불화엄경, 보물 제1155호 경률이상, 보물 제1178호 향약제생집성방, 보물 제1179호 태산요록, 보물 제1180호 신응경, 보물 제1205호 대방광불화엄경, 보물 제1206호 초조본십주비바사론, 보물 제1207호 산거사요, 보물 제1208호 춘추경좌씨전구해, 보물 제1209호 우주두율, 보물 제1227호 식물본초, 보물 제1249호 간이벽온방, 보물 제1250호 세의득효방, 보물 제1716호 중수정화경사증류비용본초, 인천광역시 유형문화재 제63호 신간소문입식운기론오, 인천광역시유형문화재 제64호 효경, 인천광역시 유형문화재 제65호 증주당현절구삼체시법</t>
    <phoneticPr fontId="3" type="noConversion"/>
  </si>
  <si>
    <t>국보 1점, 보물 14점, 인천광역시유형문화재 3점</t>
    <phoneticPr fontId="3" type="noConversion"/>
  </si>
  <si>
    <t>보물 1점, 사적 1건, 지정문화재 505점, 문화재자료 54점, 기념물 2기</t>
    <phoneticPr fontId="3" type="noConversion"/>
  </si>
  <si>
    <t>시지정 유형문화재 4점, 시지정 문화재자료 2점</t>
    <phoneticPr fontId="3" type="noConversion"/>
  </si>
  <si>
    <t>국보 1, 보물 45, 국가민속 181, 경기도유형 65, 경기도문화재자료 5</t>
    <phoneticPr fontId="3" type="noConversion"/>
  </si>
  <si>
    <t>경기도등록문화재 3점</t>
    <phoneticPr fontId="3" type="noConversion"/>
  </si>
  <si>
    <t>여주 고달사지 원종대사탑비</t>
    <phoneticPr fontId="3" type="noConversion"/>
  </si>
  <si>
    <t>경기도 유형문화재 5점</t>
    <phoneticPr fontId="3" type="noConversion"/>
  </si>
  <si>
    <t>보물 3점</t>
    <phoneticPr fontId="3" type="noConversion"/>
  </si>
  <si>
    <t>국가지정기록물 제8호, 8-2호</t>
    <phoneticPr fontId="3" type="noConversion"/>
  </si>
  <si>
    <t>보물 1건 1점, 중요민속문화재 11건 100점</t>
    <phoneticPr fontId="3" type="noConversion"/>
  </si>
  <si>
    <t>유가사지론 권17 등</t>
    <phoneticPr fontId="3" type="noConversion"/>
  </si>
  <si>
    <t>보물 5건 45점, 천연기념물 1점, 지방유형문화재 8건 10점, 문화재자료 6건 25점</t>
    <phoneticPr fontId="3" type="noConversion"/>
  </si>
  <si>
    <t>강릉 한송사지 석조보살좌상, 명안공주 관련유물 등</t>
    <phoneticPr fontId="3" type="noConversion"/>
  </si>
  <si>
    <t>문화재자료 1점</t>
    <phoneticPr fontId="3" type="noConversion"/>
  </si>
  <si>
    <t>국보1점, 보물8점, 서울시유형문화재 1점</t>
    <phoneticPr fontId="3" type="noConversion"/>
  </si>
  <si>
    <t>초조본 대방광불화엄경 주본 권제36</t>
    <phoneticPr fontId="3" type="noConversion"/>
  </si>
  <si>
    <t xml:space="preserve">국보 2점, 보물 52점, 유형문화재 24건, 문화재자료 26점, 중요민속문화재 1점, 등록문화재 3점 </t>
    <phoneticPr fontId="3" type="noConversion"/>
  </si>
  <si>
    <t>강원도지정문화재 7점</t>
    <phoneticPr fontId="3" type="noConversion"/>
  </si>
  <si>
    <t>도 유형문화재 3점</t>
    <phoneticPr fontId="3" type="noConversion"/>
  </si>
  <si>
    <t>1점</t>
    <phoneticPr fontId="3" type="noConversion"/>
  </si>
  <si>
    <t>예수성심기, 성모성심기</t>
    <phoneticPr fontId="3" type="noConversion"/>
  </si>
  <si>
    <t>초조본대방광불화엄경권20, 진실주집, 묘법연화경 등</t>
    <phoneticPr fontId="3" type="noConversion"/>
  </si>
  <si>
    <t>국보 2점, 보물 10점, 충청북도지정문화재 44점</t>
    <phoneticPr fontId="3" type="noConversion"/>
  </si>
  <si>
    <t>유형문화재 2점</t>
    <phoneticPr fontId="3" type="noConversion"/>
  </si>
  <si>
    <t>등록문화재 1건 8점</t>
    <phoneticPr fontId="3" type="noConversion"/>
  </si>
  <si>
    <t>보물 6점, 시도지정문화재 2점, 국가중요과학기술자료 2점, 국가등록문화재 1점</t>
    <phoneticPr fontId="3" type="noConversion"/>
  </si>
  <si>
    <t>금강반야경소론찬요조현록, 자치통감목 권 24 27, 묘법연경화</t>
    <phoneticPr fontId="3" type="noConversion"/>
  </si>
  <si>
    <t>보물 1건, 시도지정문화재 3건</t>
    <phoneticPr fontId="3" type="noConversion"/>
  </si>
  <si>
    <t>보물 1점, 중요민속자료 286점, 도유형문화재 11점</t>
    <phoneticPr fontId="3" type="noConversion"/>
  </si>
  <si>
    <t>등록문화재 2점</t>
    <phoneticPr fontId="3" type="noConversion"/>
  </si>
  <si>
    <t>호서 옥마산 김부대왕지기</t>
    <phoneticPr fontId="3" type="noConversion"/>
  </si>
  <si>
    <t>도지정유형문화재 2건 8점, 도지정민속문화재 2건 8점, 도지정문화재자료 1건 4점</t>
    <phoneticPr fontId="3" type="noConversion"/>
  </si>
  <si>
    <t>갑주와 갑주함, 감실, 거북흉배, 천수원명금고, 금고, 용문촛대, 삼도수군해방총도, 현종정미온행망천도</t>
    <phoneticPr fontId="3" type="noConversion"/>
  </si>
  <si>
    <t>보물 1건 18점, 도지정문화재 5건 267점</t>
    <phoneticPr fontId="3" type="noConversion"/>
  </si>
  <si>
    <t>도유형문화재 1점</t>
    <phoneticPr fontId="3" type="noConversion"/>
  </si>
  <si>
    <t>도지정문화재 14점, 중요민속자료 6점</t>
    <phoneticPr fontId="3" type="noConversion"/>
  </si>
  <si>
    <t>보물 18점</t>
    <phoneticPr fontId="3" type="noConversion"/>
  </si>
  <si>
    <t>보물 1점, 시도지정유형문화재 4점</t>
    <phoneticPr fontId="3" type="noConversion"/>
  </si>
  <si>
    <t>도지정유형문화재 2점</t>
    <phoneticPr fontId="3" type="noConversion"/>
  </si>
  <si>
    <t>지방민속문화재 1,084점</t>
    <phoneticPr fontId="3" type="noConversion"/>
  </si>
  <si>
    <t>국보 10점, 보물 20점, 중요민속자료 5점</t>
    <phoneticPr fontId="3" type="noConversion"/>
  </si>
  <si>
    <t>중요민속문화재 2건 71점, 시도유형문화재 5건 349점, 시도문화재자료 1건 1점</t>
    <phoneticPr fontId="3" type="noConversion"/>
  </si>
  <si>
    <t>문경 평산신씨 묘 출토복식, 문경 최진일가 묘 출토복식, 옥소 권섭 영정, 문경 근암서원 소장유물, 임하당 신후명 고문서, 사근도형지안, 문경옥소고, 김승주 삼공신 회맹록 판본</t>
    <phoneticPr fontId="3" type="noConversion"/>
  </si>
  <si>
    <t>도유형문화재 3건 193점, 문화재자료 1건 133점</t>
    <phoneticPr fontId="3" type="noConversion"/>
  </si>
  <si>
    <t>조사당벽화, 오불회괘불도, 고려각판</t>
    <phoneticPr fontId="3" type="noConversion"/>
  </si>
  <si>
    <t xml:space="preserve">불국사삼층석탑 사리장엄구 등 </t>
    <phoneticPr fontId="3" type="noConversion"/>
  </si>
  <si>
    <t>국보 1건 1점, 보물 17건 33점, 유형문화재 6건 9점,문화재자료 1건 1점, 등록문화재 2건 11점</t>
    <phoneticPr fontId="3" type="noConversion"/>
  </si>
  <si>
    <t>유형문화재 제275호, 대동여지도 등 9건</t>
    <phoneticPr fontId="3" type="noConversion"/>
  </si>
  <si>
    <t>유형문화재 6종, 문화재자료 3종 73점</t>
    <phoneticPr fontId="3" type="noConversion"/>
  </si>
  <si>
    <t>천연기념물 제534호 진주 충무공동 익룡새공룡발자국 화석산지</t>
    <phoneticPr fontId="3" type="noConversion"/>
  </si>
  <si>
    <t>경남유형문화재 3점, 경남문화재자료 664점</t>
    <phoneticPr fontId="3" type="noConversion"/>
  </si>
  <si>
    <t>도 민속문화재 2-21호 돌하르방, 도 기념물 25호, 조록나무 뿌리 형상물</t>
    <phoneticPr fontId="3" type="noConversion"/>
  </si>
  <si>
    <t>천연기념물 제236호 제주한림용암동굴지대</t>
    <phoneticPr fontId="3" type="noConversion"/>
  </si>
  <si>
    <t>국가중요민속문화재 10점</t>
    <phoneticPr fontId="3" type="noConversion"/>
  </si>
  <si>
    <r>
      <rPr>
        <b/>
        <u/>
        <sz val="8"/>
        <rFont val="돋움"/>
        <family val="3"/>
        <charset val="129"/>
      </rPr>
      <t>프로그램
총계</t>
    </r>
    <r>
      <rPr>
        <b/>
        <sz val="8"/>
        <rFont val="돋움"/>
        <family val="3"/>
        <charset val="129"/>
      </rPr>
      <t xml:space="preserve">
(종)</t>
    </r>
    <phoneticPr fontId="3" type="noConversion"/>
  </si>
  <si>
    <t>금속, 토제, 유리, 보석 등</t>
  </si>
  <si>
    <t>국보 19점, 보물 1점</t>
  </si>
  <si>
    <t>고고, 미술품 등</t>
  </si>
  <si>
    <t xml:space="preserve">성덕대왕 신종 등 </t>
  </si>
  <si>
    <t>국보 15점, 보물 48점</t>
  </si>
  <si>
    <t>9:00-19:00</t>
  </si>
  <si>
    <t>석조, 금속, 도토, 서화 등</t>
  </si>
  <si>
    <t>광양 중흥산성쌍사자석등  등</t>
  </si>
  <si>
    <t>국보 12점, 보물 10점, 시도지정문화유산 58점, 문화재자료 1점</t>
  </si>
  <si>
    <t>10:00-18:00
10:00-20:00
(4월~10월
매주 토요일)</t>
    <phoneticPr fontId="3" type="noConversion"/>
  </si>
  <si>
    <t xml:space="preserve">금속, 토도,  서화탁본 등 </t>
  </si>
  <si>
    <t>석조보살상 등</t>
  </si>
  <si>
    <t>국보 1점, 보물 5점, 국가민속문화재 1점, 강원도문화재자료 1점</t>
  </si>
  <si>
    <t>국민대학교 명원박물관</t>
    <phoneticPr fontId="3" type="noConversion"/>
  </si>
  <si>
    <t>안동시립박물관</t>
    <phoneticPr fontId="3" type="noConversion"/>
  </si>
  <si>
    <t>1월 1일, 설날, 추석</t>
    <phoneticPr fontId="3" type="noConversion"/>
  </si>
  <si>
    <t>10:00-18:00</t>
    <phoneticPr fontId="3" type="noConversion"/>
  </si>
  <si>
    <t>매주 월요일, 1월 1일</t>
    <phoneticPr fontId="3" type="noConversion"/>
  </si>
  <si>
    <t>9:30-17:30</t>
    <phoneticPr fontId="3" type="noConversion"/>
  </si>
  <si>
    <t>신정, 설날, 추석당일</t>
    <phoneticPr fontId="3" type="noConversion"/>
  </si>
  <si>
    <t xml:space="preserve">1월 1일, 설, 추석 당일, 매주 월요일(월요일이 공휴일, 또는 대체 공휴일인 경우 다음 첫번째 평일) </t>
    <phoneticPr fontId="3" type="noConversion"/>
  </si>
  <si>
    <t>9:00-18:00</t>
    <phoneticPr fontId="3" type="noConversion"/>
  </si>
  <si>
    <t>10:00-18:00 (휴게시간 13:00-14:00)</t>
    <phoneticPr fontId="3" type="noConversion"/>
  </si>
  <si>
    <t>매주 월요일(단, 월요일이 공휴일인 경우 당일은 개관하고 그 다음 첫번째 평일에 휴관), 1월 1일, 추석 및 설 연휴 기간</t>
    <phoneticPr fontId="3" type="noConversion"/>
  </si>
  <si>
    <t>10:00-17:00</t>
    <phoneticPr fontId="3" type="noConversion"/>
  </si>
  <si>
    <t>10:00-18:00(하절기) 10:00-17:00(동절기)</t>
    <phoneticPr fontId="3" type="noConversion"/>
  </si>
  <si>
    <t>9:00-17:00</t>
    <phoneticPr fontId="3" type="noConversion"/>
  </si>
  <si>
    <t>10:00-18:30</t>
    <phoneticPr fontId="3" type="noConversion"/>
  </si>
  <si>
    <t>하절기 10:00-18:00  
동절기 11:00-17:00</t>
    <phoneticPr fontId="3" type="noConversion"/>
  </si>
  <si>
    <t>9:30-16:30</t>
    <phoneticPr fontId="3" type="noConversion"/>
  </si>
  <si>
    <t>14:00-18:00</t>
    <phoneticPr fontId="3" type="noConversion"/>
  </si>
  <si>
    <t>토, 일, 공휴일</t>
    <phoneticPr fontId="3" type="noConversion"/>
  </si>
  <si>
    <t>9:30-18:00</t>
    <phoneticPr fontId="3" type="noConversion"/>
  </si>
  <si>
    <t>일요일, 공휴일 휴무</t>
    <phoneticPr fontId="3" type="noConversion"/>
  </si>
  <si>
    <t>10:00-16:00</t>
    <phoneticPr fontId="3" type="noConversion"/>
  </si>
  <si>
    <t>10:00-17:00 (수요일 20:00 까지)</t>
    <phoneticPr fontId="3" type="noConversion"/>
  </si>
  <si>
    <t>10:00-16:00 (방학중 10:00-14:00)</t>
    <phoneticPr fontId="3" type="noConversion"/>
  </si>
  <si>
    <t>9:00-19:00</t>
    <phoneticPr fontId="3" type="noConversion"/>
  </si>
  <si>
    <t>9:30-17:00</t>
    <phoneticPr fontId="3" type="noConversion"/>
  </si>
  <si>
    <t>9:00-18:00(하절기), 9:00-17:00(동절기)</t>
    <phoneticPr fontId="3" type="noConversion"/>
  </si>
  <si>
    <t>1월 1일, 설, 추석 당일, 매주 월요일(단, 월요일이 공휴일인 경우 당일은 개관하고 그 다음 첫번째 평일에 휴관)</t>
    <phoneticPr fontId="3" type="noConversion"/>
  </si>
  <si>
    <t>1월 1일, 설·추석 당일, 매주 월요일(단, 월요일이 공휴일인 경우 당일은 개관하고 그 다음 첫번째 평일에 휴관)</t>
    <phoneticPr fontId="3" type="noConversion"/>
  </si>
  <si>
    <t>9:30-19:00</t>
    <phoneticPr fontId="3" type="noConversion"/>
  </si>
  <si>
    <t>동절기 : 10:00-18:00 
하절기 : 10:00-19:00</t>
    <phoneticPr fontId="3" type="noConversion"/>
  </si>
  <si>
    <t>9:30-17:30 하절기(5~10월) 
10:00-17:00 동절기(11~4월)</t>
    <phoneticPr fontId="3" type="noConversion"/>
  </si>
  <si>
    <t>9:00-18:00 봄·가을(2~5월, 9~10월) / 9:00-18:30 여름(6~8월) / 9:00-17:30 겨울(11~1월)</t>
    <phoneticPr fontId="3" type="noConversion"/>
  </si>
  <si>
    <t>동계 9:00-17:00 하계 9:30-18:00</t>
    <phoneticPr fontId="3" type="noConversion"/>
  </si>
  <si>
    <t>휴관</t>
    <phoneticPr fontId="3" type="noConversion"/>
  </si>
  <si>
    <t>하절기 10:00-18:00 
동절기 10:00-17:00</t>
    <phoneticPr fontId="3" type="noConversion"/>
  </si>
  <si>
    <t>11:00-17:00</t>
    <phoneticPr fontId="3" type="noConversion"/>
  </si>
  <si>
    <t>10:00-19:00</t>
    <phoneticPr fontId="3" type="noConversion"/>
  </si>
  <si>
    <t>동절기 10:00-17:00 
하절기 10:00-18:00</t>
    <phoneticPr fontId="3" type="noConversion"/>
  </si>
  <si>
    <t>11:00-21:00</t>
    <phoneticPr fontId="3" type="noConversion"/>
  </si>
  <si>
    <t>10:30-18:00</t>
    <phoneticPr fontId="3" type="noConversion"/>
  </si>
  <si>
    <t>동절기 10:00-18:00
하절기 10:00-19:00</t>
    <phoneticPr fontId="3" type="noConversion"/>
  </si>
  <si>
    <t>동절기 10:00-18:00
하절기 10:00-19:00</t>
    <phoneticPr fontId="3" type="noConversion"/>
  </si>
  <si>
    <t>학기중 10:00-17:00
방학중 10:00-15:00</t>
    <phoneticPr fontId="3" type="noConversion"/>
  </si>
  <si>
    <t>14:00-22:00
15:00-23:00</t>
    <phoneticPr fontId="3" type="noConversion"/>
  </si>
  <si>
    <t>비수기 9:00-16:00
성수기 9:00-17:00</t>
    <phoneticPr fontId="3" type="noConversion"/>
  </si>
  <si>
    <t>8:00-18:00</t>
    <phoneticPr fontId="3" type="noConversion"/>
  </si>
  <si>
    <t>매주 월요일</t>
    <phoneticPr fontId="3" type="noConversion"/>
  </si>
  <si>
    <t>매주 월, 화요일</t>
    <phoneticPr fontId="3" type="noConversion"/>
  </si>
  <si>
    <t>매주 화, 수요일</t>
    <phoneticPr fontId="3" type="noConversion"/>
  </si>
  <si>
    <t>매주 화요일</t>
    <phoneticPr fontId="3" type="noConversion"/>
  </si>
  <si>
    <t>동절기 9:30-16:50 
하절기 9:30-18:00</t>
    <phoneticPr fontId="3" type="noConversion"/>
  </si>
  <si>
    <t>2023.05.18</t>
    <phoneticPr fontId="3" type="noConversion"/>
  </si>
  <si>
    <t>국립11-2023-03호</t>
    <phoneticPr fontId="3" type="noConversion"/>
  </si>
  <si>
    <t>www.nfm.go.kr</t>
  </si>
  <si>
    <t>의식주, 생업 등 생활사 자료</t>
  </si>
  <si>
    <t>신구법천문도, 하피첩 등</t>
  </si>
  <si>
    <t>167/9967.94㎡</t>
  </si>
  <si>
    <t>보물13점, 중요민속문화유산127점, 등록문화유산 1,154점</t>
  </si>
  <si>
    <t>1종</t>
    <phoneticPr fontId="3" type="noConversion"/>
  </si>
  <si>
    <t>2/1년</t>
  </si>
  <si>
    <t>www.funkr.com</t>
    <phoneticPr fontId="3" type="noConversion"/>
  </si>
  <si>
    <t xml:space="preserve">과학, 수학, 미술, 음악 교구 </t>
    <phoneticPr fontId="3" type="noConversion"/>
  </si>
  <si>
    <t>9:00-18:00(3~10월)
9:00-17:00(11~2월)</t>
  </si>
  <si>
    <t>9:00-18:00(3~10월)
9:00-17:00(11~2월)</t>
    <phoneticPr fontId="3" type="noConversion"/>
  </si>
  <si>
    <t>9:30-18:00 (3~10월)
9:30-17:00 (11~2월)</t>
    <phoneticPr fontId="3" type="noConversion"/>
  </si>
  <si>
    <t>9:30-18:00 (3~10월)
9:30-15:00 (11~2월)</t>
    <phoneticPr fontId="3" type="noConversion"/>
  </si>
  <si>
    <t>9:30-18:00</t>
    <phoneticPr fontId="3" type="noConversion"/>
  </si>
  <si>
    <t>9:00-18:00</t>
    <phoneticPr fontId="3" type="noConversion"/>
  </si>
  <si>
    <t>10:00-18:00</t>
    <phoneticPr fontId="3" type="noConversion"/>
  </si>
  <si>
    <t>10:00-17:00 (동절기) 
10:00-18:00 (하절기)</t>
    <phoneticPr fontId="3" type="noConversion"/>
  </si>
  <si>
    <t>9;00-18:00</t>
    <phoneticPr fontId="3" type="noConversion"/>
  </si>
  <si>
    <t>9:00-18;00</t>
    <phoneticPr fontId="3" type="noConversion"/>
  </si>
  <si>
    <t>9:00-17:00</t>
    <phoneticPr fontId="3" type="noConversion"/>
  </si>
  <si>
    <t>9:00-18:00 (동절기 09:00-17:00)</t>
    <phoneticPr fontId="3" type="noConversion"/>
  </si>
  <si>
    <t>9:00-17:30</t>
    <phoneticPr fontId="3" type="noConversion"/>
  </si>
  <si>
    <t>9:00-18:00(3~10월)
9:00-17:00(11~2월)</t>
    <phoneticPr fontId="3" type="noConversion"/>
  </si>
  <si>
    <t>매주 월요일(단, 월요일이 공휴일인 경우 당일은 개관하고 그 다음 첫번째 평일에 휴관)</t>
    <phoneticPr fontId="3" type="noConversion"/>
  </si>
  <si>
    <t>매주 월요일</t>
    <phoneticPr fontId="3" type="noConversion"/>
  </si>
  <si>
    <t>동절기 9:30-16:00
하절기 9:00-16:00</t>
    <phoneticPr fontId="3" type="noConversion"/>
  </si>
  <si>
    <t>매주 일, 월요일, 추석연휴, 1~2월</t>
    <phoneticPr fontId="3" type="noConversion"/>
  </si>
  <si>
    <t>9:30-17:00</t>
    <phoneticPr fontId="3" type="noConversion"/>
  </si>
  <si>
    <t>9:30-17:30</t>
    <phoneticPr fontId="3" type="noConversion"/>
  </si>
  <si>
    <t>9:30-19:00(하절기)
9:30-18:00(동절기)
* 토요일, 공휴일 적용</t>
    <phoneticPr fontId="3" type="noConversion"/>
  </si>
  <si>
    <t>1월 1일, 설날, 추석, 매주 월요일(월요일이 공휴일인 경우 그 다음 평일)</t>
    <phoneticPr fontId="3" type="noConversion"/>
  </si>
  <si>
    <t>9:00-18:00(동절기 17:00까지)</t>
    <phoneticPr fontId="3" type="noConversion"/>
  </si>
  <si>
    <t xml:space="preserve">매주 월요일(월요일이 공휴일인 경우, 익일 휴관) </t>
    <phoneticPr fontId="3" type="noConversion"/>
  </si>
  <si>
    <t>하계 9:00-17:00
동계 9:00-16:30</t>
    <phoneticPr fontId="3" type="noConversion"/>
  </si>
  <si>
    <t>10:00-18:00(하절기)
10:00-17:00(동절기)</t>
    <phoneticPr fontId="3" type="noConversion"/>
  </si>
  <si>
    <t>9:00-18:00(동절기 17:00)</t>
    <phoneticPr fontId="3" type="noConversion"/>
  </si>
  <si>
    <t>매주 월요일(단, 월요일이 공휴일인 경우 당일은 개관하고 그 다음 첫번째 평일에 휴관) 1월 1일, 추석, 설날 당일</t>
    <phoneticPr fontId="3" type="noConversion"/>
  </si>
  <si>
    <t>10:00-17:00</t>
    <phoneticPr fontId="3" type="noConversion"/>
  </si>
  <si>
    <t>매주 월요일(월요일이 공휴일인 경우 다음날이 휴관), 설날, 추석 당일은 휴관</t>
    <phoneticPr fontId="3" type="noConversion"/>
  </si>
  <si>
    <t>매주 월, 화요일</t>
    <phoneticPr fontId="3" type="noConversion"/>
  </si>
  <si>
    <t>토, 일, 공휴일</t>
    <phoneticPr fontId="3" type="noConversion"/>
  </si>
  <si>
    <t>토, 일요일, 법정공휴일, 학교지정휴일</t>
    <phoneticPr fontId="3" type="noConversion"/>
  </si>
  <si>
    <t>9:00-16:00</t>
    <phoneticPr fontId="3" type="noConversion"/>
  </si>
  <si>
    <t>1월 1일, 국경일</t>
    <phoneticPr fontId="3" type="noConversion"/>
  </si>
  <si>
    <t>1월 1일, 설날 및 추석 당일, 매주 월요일(월요일 개관일 경우 다음날 휴관)</t>
    <phoneticPr fontId="3" type="noConversion"/>
  </si>
  <si>
    <t>10:00-17:30</t>
    <phoneticPr fontId="3" type="noConversion"/>
  </si>
  <si>
    <t>9:00-18:00
9:00-17:00(동절기)</t>
    <phoneticPr fontId="3" type="noConversion"/>
  </si>
  <si>
    <t>9:00-18:00 
9:00-17:00(동절기)</t>
    <phoneticPr fontId="3" type="noConversion"/>
  </si>
  <si>
    <t>1월 1일, 설날, 추석, 매주 월요일</t>
    <phoneticPr fontId="3" type="noConversion"/>
  </si>
  <si>
    <t>매주 월요일(공휴일과 겹치면 그 익일), 설, 추석 당일</t>
    <phoneticPr fontId="3" type="noConversion"/>
  </si>
  <si>
    <t>매주 월요일(단, 월요일이 공휴일인 경우 개관 후 다음 평일 휴관), 1월 1일</t>
    <phoneticPr fontId="3" type="noConversion"/>
  </si>
  <si>
    <t>매주 월요일, 1월 1일</t>
    <phoneticPr fontId="3" type="noConversion"/>
  </si>
  <si>
    <t>1월 1일, 매주 월요일(단, 월요일이 공휴일일 경우 개관하고 다음 평일에 휴관)</t>
    <phoneticPr fontId="3" type="noConversion"/>
  </si>
  <si>
    <t>1월 1일, 설날, 추석날, 매주 월요일(단, 월요일이 공휴일인 경우 당일은 개관하고 그 다음 첫번째 평일에 휴관)</t>
    <phoneticPr fontId="3" type="noConversion"/>
  </si>
  <si>
    <t>토요일, 공휴일</t>
    <phoneticPr fontId="3" type="noConversion"/>
  </si>
  <si>
    <t>1월 1일, 매주 월요일(단, 월요일이 공휴일인 경우 개관), 공휴일 다음 첫 번째 평일 대체휴관</t>
    <phoneticPr fontId="3" type="noConversion"/>
  </si>
  <si>
    <t>9:00-19:00</t>
    <phoneticPr fontId="3" type="noConversion"/>
  </si>
  <si>
    <t>23.3.28~24.4월 중 (증축공사)</t>
    <phoneticPr fontId="3" type="noConversion"/>
  </si>
  <si>
    <t>1월 1일, 매주 월요일(월요일이 공휴일일 시 화요일 휴무)</t>
    <phoneticPr fontId="3" type="noConversion"/>
  </si>
  <si>
    <t>매주 월요일, 신정, 명절 당일</t>
    <phoneticPr fontId="3" type="noConversion"/>
  </si>
  <si>
    <t>매주 월요일, 1월 1일, 설날, 추석 당일</t>
    <phoneticPr fontId="3" type="noConversion"/>
  </si>
  <si>
    <t>매주 월요일, 1월 1일, 설날, 추석당일</t>
    <phoneticPr fontId="3" type="noConversion"/>
  </si>
  <si>
    <t>매주 월요일, 신정·구정·추석당일</t>
    <phoneticPr fontId="3" type="noConversion"/>
  </si>
  <si>
    <t>매주 토, 일, 공휴일</t>
    <phoneticPr fontId="3" type="noConversion"/>
  </si>
  <si>
    <t>공휴일, 학교기념일, 원불교기념일</t>
    <phoneticPr fontId="3" type="noConversion"/>
  </si>
  <si>
    <t>일요일, 공휴일</t>
    <phoneticPr fontId="3" type="noConversion"/>
  </si>
  <si>
    <t>매주 월요일, 1월 1일, 설 및 추석 연휴</t>
    <phoneticPr fontId="3" type="noConversion"/>
  </si>
  <si>
    <t>매주 일, 1월 1일, 설·추석 당일</t>
    <phoneticPr fontId="3" type="noConversion"/>
  </si>
  <si>
    <t>9:30-16:30</t>
    <phoneticPr fontId="3" type="noConversion"/>
  </si>
  <si>
    <t>9:30-06:30</t>
    <phoneticPr fontId="3" type="noConversion"/>
  </si>
  <si>
    <t>하: 9:00-18:00
동: 9:00-17:00</t>
    <phoneticPr fontId="3" type="noConversion"/>
  </si>
  <si>
    <t>9:00-18:00
9:00-17:00(동계)</t>
    <phoneticPr fontId="3" type="noConversion"/>
  </si>
  <si>
    <t>동절기 9:00-17:30
하절기 9:00-17:00</t>
    <phoneticPr fontId="3" type="noConversion"/>
  </si>
  <si>
    <t>10:00-16:00</t>
    <phoneticPr fontId="3" type="noConversion"/>
  </si>
  <si>
    <t>9:00-18:00, 9:00-17:00</t>
    <phoneticPr fontId="3" type="noConversion"/>
  </si>
  <si>
    <t>매주 월요일(월요일이 관공서 공휴일에 관한 규정에 따른 공휴일인 때에는 공휴일 다음의 첫 번째 평일), 1월 1일, 설날 및 추석날</t>
    <phoneticPr fontId="3" type="noConversion"/>
  </si>
  <si>
    <t>매주 월요일(단, 월요일이 공휴일인 경우 당일은 개관하고 그 다음 첫번째 평일에 휴관), 1월 1일, 설추석 당일</t>
    <phoneticPr fontId="3" type="noConversion"/>
  </si>
  <si>
    <t>매주 월요일, 1월 1일, 설날, 추석날</t>
    <phoneticPr fontId="3" type="noConversion"/>
  </si>
  <si>
    <t xml:space="preserve">9:00-19:00                   </t>
    <phoneticPr fontId="3" type="noConversion"/>
  </si>
  <si>
    <t>8:30-17:30</t>
    <phoneticPr fontId="3" type="noConversion"/>
  </si>
  <si>
    <t>하계 9:30-17:00 
동계 9:30-16:30</t>
    <phoneticPr fontId="3" type="noConversion"/>
  </si>
  <si>
    <t>9:30-17:00 (3~10월 )
10:00-16:00 (11~12월)</t>
    <phoneticPr fontId="3" type="noConversion"/>
  </si>
  <si>
    <t>9:30-18:00</t>
    <phoneticPr fontId="3" type="noConversion"/>
  </si>
  <si>
    <t>9:00-18:00 (동절기 : 9:00-17:00)</t>
    <phoneticPr fontId="3" type="noConversion"/>
  </si>
  <si>
    <t>동절기 9:30-16:50 
하절기 9:30-18:00</t>
    <phoneticPr fontId="3" type="noConversion"/>
  </si>
  <si>
    <t>10:00-17:00</t>
    <phoneticPr fontId="3" type="noConversion"/>
  </si>
  <si>
    <t>하절기 9시간(9:00-18:00) 
동절기 8시간(9:00-17:00)</t>
    <phoneticPr fontId="3" type="noConversion"/>
  </si>
  <si>
    <t>9:00-18:00</t>
    <phoneticPr fontId="3" type="noConversion"/>
  </si>
  <si>
    <t>9:00-17:00(동절기 3~10월)
9:00-18:00(하절기 11~2월)</t>
    <phoneticPr fontId="3" type="noConversion"/>
  </si>
  <si>
    <t>하절기(3~10월) 9:30-17:00
동절기(11~2월) 9:30-18:00</t>
    <phoneticPr fontId="3" type="noConversion"/>
  </si>
  <si>
    <t>하절기(3~10월) 9:30-17:00 
동절기(11~2월) 9:30-18:00</t>
    <phoneticPr fontId="3" type="noConversion"/>
  </si>
  <si>
    <t>하절기(3~10월) 9:00-18:00
동절기(11~2월) 9:00-17:00</t>
    <phoneticPr fontId="3" type="noConversion"/>
  </si>
  <si>
    <t>하절기(3~10월) 9:00-18:00 
동절기(11~2월) 9:00-17:00</t>
    <phoneticPr fontId="3" type="noConversion"/>
  </si>
  <si>
    <t xml:space="preserve">9:00-19:00 (3~10월) 
9:00-18:00 (11~2월) </t>
    <phoneticPr fontId="3" type="noConversion"/>
  </si>
  <si>
    <t>(동) 9:00-17:00
(하) 9:00-18:00</t>
    <phoneticPr fontId="3" type="noConversion"/>
  </si>
  <si>
    <t>(동) 9:00-17:00
(하) 9:00-18:00</t>
    <phoneticPr fontId="3" type="noConversion"/>
  </si>
  <si>
    <t>9:00-18:00 (3~10월) 
9:00-17:00 (11~2월)</t>
    <phoneticPr fontId="3" type="noConversion"/>
  </si>
  <si>
    <t>9:00-18:00, 동절기 9:00-17:00</t>
    <phoneticPr fontId="3" type="noConversion"/>
  </si>
  <si>
    <t xml:space="preserve">9:00-18:00 (3~10월)
9:00-17:00 (11~2월) </t>
    <phoneticPr fontId="3" type="noConversion"/>
  </si>
  <si>
    <t>9:00-18:00 (3~10월)
9:00-17:00 (11~2월)</t>
    <phoneticPr fontId="3" type="noConversion"/>
  </si>
  <si>
    <t>10:00-18:00</t>
    <phoneticPr fontId="3" type="noConversion"/>
  </si>
  <si>
    <t>휴관</t>
    <phoneticPr fontId="3" type="noConversion"/>
  </si>
  <si>
    <t>10:00-18:00 
10:00-17:00 (동절기 11~2월)</t>
    <phoneticPr fontId="3" type="noConversion"/>
  </si>
  <si>
    <t>매주 월요일, 설·추석 명절 당일</t>
    <phoneticPr fontId="3" type="noConversion"/>
  </si>
  <si>
    <t>10:00-17:00 (동절기 16:00)</t>
    <phoneticPr fontId="3" type="noConversion"/>
  </si>
  <si>
    <t>9:00-16:00</t>
    <phoneticPr fontId="3" type="noConversion"/>
  </si>
  <si>
    <t>9:00-17:00</t>
    <phoneticPr fontId="3" type="noConversion"/>
  </si>
  <si>
    <t>하절기(4~9월) 9:00-17:00
동절기(10~3월) 9:00-18:00</t>
    <phoneticPr fontId="3" type="noConversion"/>
  </si>
  <si>
    <t>매주 월요일</t>
    <phoneticPr fontId="3" type="noConversion"/>
  </si>
  <si>
    <t>9:00-17:00 (11~2월)
9:00-18:00 (3~10월)</t>
    <phoneticPr fontId="3" type="noConversion"/>
  </si>
  <si>
    <t>8:30-18:00</t>
    <phoneticPr fontId="3" type="noConversion"/>
  </si>
  <si>
    <t>8:30-17:30</t>
    <phoneticPr fontId="3" type="noConversion"/>
  </si>
  <si>
    <t xml:space="preserve">동절기 9:00~18:00
하절기 9:00-19:00
여름성수기 9:00-20:00
</t>
    <phoneticPr fontId="3" type="noConversion"/>
  </si>
  <si>
    <t>9:00-19:00</t>
    <phoneticPr fontId="3" type="noConversion"/>
  </si>
  <si>
    <t>10:00-20:00</t>
    <phoneticPr fontId="3" type="noConversion"/>
  </si>
  <si>
    <t>8:30-17:00</t>
    <phoneticPr fontId="3" type="noConversion"/>
  </si>
  <si>
    <t>11:00-18:00</t>
    <phoneticPr fontId="3" type="noConversion"/>
  </si>
  <si>
    <t>13:00-17:00</t>
    <phoneticPr fontId="3" type="noConversion"/>
  </si>
  <si>
    <t>10:00-18:00 (토요일 21:00까지)</t>
    <phoneticPr fontId="3" type="noConversion"/>
  </si>
  <si>
    <t>10:00-18:00 (단, 수요일, 토요일은 21:00까지 운영)</t>
    <phoneticPr fontId="3" type="noConversion"/>
  </si>
  <si>
    <t>3월~10월: 9:00-18:00
11월~2월: 9:00-17:00
(단, 9월~12월 수요일, 토요일에만 야간연장 운영: 9:00~ 21:00 )</t>
    <phoneticPr fontId="3" type="noConversion"/>
  </si>
  <si>
    <t>1월 1일, 설·추석 당일</t>
    <phoneticPr fontId="3" type="noConversion"/>
  </si>
  <si>
    <t>매주 월요일, 1월 1일, 설·추석 당일</t>
    <phoneticPr fontId="3" type="noConversion"/>
  </si>
  <si>
    <t>1월 1일, 설날 및 추석 당일 휴관</t>
    <phoneticPr fontId="3" type="noConversion"/>
  </si>
  <si>
    <t>매주 월요일, 그 외 추석, 설날 당일, 1.1</t>
    <phoneticPr fontId="3" type="noConversion"/>
  </si>
  <si>
    <t>매달 1, 3주 수요일, 국경일</t>
    <phoneticPr fontId="3" type="noConversion"/>
  </si>
  <si>
    <t>매주 일요일</t>
    <phoneticPr fontId="3" type="noConversion"/>
  </si>
  <si>
    <t>매주 월, 설, 추석, 성삼일, 부활, 성탄, 국경일</t>
    <phoneticPr fontId="3" type="noConversion"/>
  </si>
  <si>
    <t>전시기간 일, 월요일, 그 외 주말, 공휴일</t>
    <phoneticPr fontId="3" type="noConversion"/>
  </si>
  <si>
    <t>매주 일, 월, 공휴일</t>
    <phoneticPr fontId="3" type="noConversion"/>
  </si>
  <si>
    <t>매주 일, 월요일 (추석 연휴, 설명절 연휴, 새해, 크리스마스)</t>
    <phoneticPr fontId="3" type="noConversion"/>
  </si>
  <si>
    <t>매주 월요일(단, 월요일이 공휴일인 경우 당일은 개관하고 그 다음 첫번째 평일에 휴관)/ 1.1일(신정)/ 설, 추석 명절당일</t>
    <phoneticPr fontId="3" type="noConversion"/>
  </si>
  <si>
    <t>매주 일, 월요일, 1월 1일, 설날, 추석연휴</t>
    <phoneticPr fontId="3" type="noConversion"/>
  </si>
  <si>
    <t>설날, 명절연휴, 근로자의 날, 매주 월요일</t>
    <phoneticPr fontId="3" type="noConversion"/>
  </si>
  <si>
    <t>매주 월요일(단, 월요일이 공휴일인 경우 개관),  1월 1일, 설날과 추석연휴 1~2째날</t>
    <phoneticPr fontId="3" type="noConversion"/>
  </si>
  <si>
    <t xml:space="preserve">매주 월요일, 1월 1일, 설 및 추석 연휴 </t>
    <phoneticPr fontId="3" type="noConversion"/>
  </si>
  <si>
    <t>일, 월요일, 11~3월, 추석 당일</t>
    <phoneticPr fontId="3" type="noConversion"/>
  </si>
  <si>
    <t>매주 월요일, 신정, 구정, 추석연휴 휴관</t>
    <phoneticPr fontId="3" type="noConversion"/>
  </si>
  <si>
    <t>토, 일요일, 법정공휴일, 개교기념일(5.18)</t>
    <phoneticPr fontId="3" type="noConversion"/>
  </si>
  <si>
    <t>매주 토, 일요일, 공휴일</t>
    <phoneticPr fontId="3" type="noConversion"/>
  </si>
  <si>
    <t>토요일, 공휴일, 특별한 사정이 있을때</t>
    <phoneticPr fontId="3" type="noConversion"/>
  </si>
  <si>
    <t>법정 공휴일, 개교기념일</t>
    <phoneticPr fontId="3" type="noConversion"/>
  </si>
  <si>
    <t>법정공휴일 및 주말</t>
    <phoneticPr fontId="3" type="noConversion"/>
  </si>
  <si>
    <t>공휴일, 개교기념일</t>
    <phoneticPr fontId="3" type="noConversion"/>
  </si>
  <si>
    <t>공휴일, 토, 일요일</t>
    <phoneticPr fontId="3" type="noConversion"/>
  </si>
  <si>
    <t>토, 일요일, 공휴일, 근로자의 날</t>
    <phoneticPr fontId="3" type="noConversion"/>
  </si>
  <si>
    <t>주말, 공휴일 (특별전시기간 상이)</t>
    <phoneticPr fontId="3" type="noConversion"/>
  </si>
  <si>
    <t>매주 월요일(단, 월요일이 공휴일인 경우는 개관), 공휴일 다음날, 1월 1일, 설날, 추석명절연휴</t>
    <phoneticPr fontId="3" type="noConversion"/>
  </si>
  <si>
    <t>매주 월요일(단, 월요일이 공휴일인 경우 그 다음날), 1월 1일, 설날 및 추석 당일, 기타 인천광역시 부쳥구청장이 정하는 휴관일</t>
    <phoneticPr fontId="3" type="noConversion"/>
  </si>
  <si>
    <t>매주 월요일(단, 월요일이 공휴일인 경우 당일은 개관하고 그 다음 첫번째 평일에 휴관), 1월 1일, 구정연휴, 추석연휴</t>
    <phoneticPr fontId="3" type="noConversion"/>
  </si>
  <si>
    <t>매주 월요일(단, 월요일이 공휴일인 경우 당일은 개관하고 그 다음 첫번째 평일에 휴관), 명절연휴, 1월 1일</t>
    <phoneticPr fontId="3" type="noConversion"/>
  </si>
  <si>
    <t>매주 월요일, 1월 1일, 설날, 추석 연휴</t>
    <phoneticPr fontId="3" type="noConversion"/>
  </si>
  <si>
    <t xml:space="preserve">휴관 </t>
    <phoneticPr fontId="3" type="noConversion"/>
  </si>
  <si>
    <t>명절 전날과 당일</t>
    <phoneticPr fontId="3" type="noConversion"/>
  </si>
  <si>
    <t>월요일, 공휴일</t>
    <phoneticPr fontId="3" type="noConversion"/>
  </si>
  <si>
    <t>토·일요일, 공휴일, 개교기념일(대학기관의 휴일을 따름)</t>
    <phoneticPr fontId="3" type="noConversion"/>
  </si>
  <si>
    <t>1월 1일, 명절 당일, 4월, 11월 첫번째 주 월요일</t>
    <phoneticPr fontId="3" type="noConversion"/>
  </si>
  <si>
    <t>매주 월요일, 1월 1일, 설, 추석 당일</t>
    <phoneticPr fontId="3" type="noConversion"/>
  </si>
  <si>
    <t>매주 월요일, 설 추석연휴</t>
    <phoneticPr fontId="3" type="noConversion"/>
  </si>
  <si>
    <t>매주 월, 일요일, 국정공휴일, 11월 1일, 본교 휴무 기간</t>
    <phoneticPr fontId="3" type="noConversion"/>
  </si>
  <si>
    <t>1월 1일, 매주 월요일(단, 월요일이 공휴일인 경우 운영)</t>
    <phoneticPr fontId="3" type="noConversion"/>
  </si>
  <si>
    <t xml:space="preserve">일, 월, 성탄절, 1월 1일, 설연휴, 추석연휴 </t>
    <phoneticPr fontId="3" type="noConversion"/>
  </si>
  <si>
    <t>법정공휴일, 2, 4, 5주 토요일, 개교기념일(6.9.)</t>
    <phoneticPr fontId="3" type="noConversion"/>
  </si>
  <si>
    <t>1월 1일, 명절당일, 매주 월요일(단, 월요일이 공휴일인 경우 당일 개관, 이익 휴관)</t>
    <phoneticPr fontId="3" type="noConversion"/>
  </si>
  <si>
    <t>주말, 공휴일</t>
    <phoneticPr fontId="3" type="noConversion"/>
  </si>
  <si>
    <t>월요일, 신정, 설날, 추석 당일</t>
    <phoneticPr fontId="3" type="noConversion"/>
  </si>
  <si>
    <t>매주 월요일, 1월 1일, 명절 당일</t>
    <phoneticPr fontId="3" type="noConversion"/>
  </si>
  <si>
    <t>매주 월요일, 신정, 구정, 추석당일, 공휴일 다음날</t>
    <phoneticPr fontId="3" type="noConversion"/>
  </si>
  <si>
    <t>매주 월요일(단, 월요일이 공휴일인 경우 제외), 1월 1일, 설날 및 추석 당일</t>
    <phoneticPr fontId="3" type="noConversion"/>
  </si>
  <si>
    <t>매주 일요일, 공휴일</t>
    <phoneticPr fontId="3" type="noConversion"/>
  </si>
  <si>
    <t>매주 월요일(월요일 휴일일경우 그 다음 첫 평일 휴관), 설날, 추석당일</t>
    <phoneticPr fontId="3" type="noConversion"/>
  </si>
  <si>
    <t>1월 1일, 설날 및 추석 당일, 매주 월요일</t>
    <phoneticPr fontId="3" type="noConversion"/>
  </si>
  <si>
    <t>매주 월요일, 1월 1일, 설날·추석 당일, 법정 공휴일 다음 날</t>
    <phoneticPr fontId="3" type="noConversion"/>
  </si>
  <si>
    <t>매주 월요일, 1월 1일, 설날, 추석연휴</t>
    <phoneticPr fontId="3" type="noConversion"/>
  </si>
  <si>
    <t>1월 1일, 매주 월요일, 설날 및 추석</t>
    <phoneticPr fontId="3" type="noConversion"/>
  </si>
  <si>
    <t>매주 월요일(단, 월요일이 공휴일인 경우 당일은 개관하고 그 다음날  휴관), 추석, 설날연휴, 1월 1일</t>
    <phoneticPr fontId="3" type="noConversion"/>
  </si>
  <si>
    <t>월요일, 1월 1일, 설, 추석당일</t>
    <phoneticPr fontId="3" type="noConversion"/>
  </si>
  <si>
    <t>매주 월요일(단, 월요일이 공휴일인 경우 당일은 개관하고 그 다음 첫번째 평일에 휴관), 1월 1일, 추석, 설날 당일</t>
    <phoneticPr fontId="3" type="noConversion"/>
  </si>
  <si>
    <t>매주 월요일, 1월 1일, 설날, 추석당일</t>
    <phoneticPr fontId="3" type="noConversion"/>
  </si>
  <si>
    <t>매주 월요일, 법정 공휴일, 5.23~9.15(도서관 2층 리모델링공사로 인한 향토사료관 휴관)</t>
    <phoneticPr fontId="3" type="noConversion"/>
  </si>
  <si>
    <t>매주 월요일, 1월 1일, 명절(월요일이 공휴일일 경우 그 다음날), 휴관 중(2023.4.~2024.4.)</t>
    <phoneticPr fontId="3" type="noConversion"/>
  </si>
  <si>
    <t>매주 월요일, 1월 1일, 설추석연휴</t>
    <phoneticPr fontId="3" type="noConversion"/>
  </si>
  <si>
    <t>1.1, 매주 월요일, 명절</t>
    <phoneticPr fontId="3" type="noConversion"/>
  </si>
  <si>
    <t>매주 화요일, 1월 1일, 설날/추석 당일</t>
    <phoneticPr fontId="3" type="noConversion"/>
  </si>
  <si>
    <t>토, 일요일 및 공휴일</t>
    <phoneticPr fontId="3" type="noConversion"/>
  </si>
  <si>
    <t>매주 월, 화요일</t>
    <phoneticPr fontId="3" type="noConversion"/>
  </si>
  <si>
    <t>안내판, 홈페이지</t>
    <phoneticPr fontId="3" type="noConversion"/>
  </si>
  <si>
    <t>매주 토, 일요일, 설날, 추석연휴</t>
    <phoneticPr fontId="3" type="noConversion"/>
  </si>
  <si>
    <t>매주 월, 화요일 설날, 추석 당일</t>
    <phoneticPr fontId="3" type="noConversion"/>
  </si>
  <si>
    <t>매주 월요일, 설, 구정, 추석연휴</t>
    <phoneticPr fontId="3" type="noConversion"/>
  </si>
  <si>
    <t>월-목 휴관(예약 및 단체 관람 가능)</t>
    <phoneticPr fontId="3" type="noConversion"/>
  </si>
  <si>
    <t>주말, 법정공휴일</t>
    <phoneticPr fontId="3" type="noConversion"/>
  </si>
  <si>
    <t>매주 월요일, 신정, 구정, 추석</t>
    <phoneticPr fontId="3" type="noConversion"/>
  </si>
  <si>
    <t>매주 월요일, 12월~3월 매주 일요일 휴무</t>
    <phoneticPr fontId="3" type="noConversion"/>
  </si>
  <si>
    <t>매주 일, 월요일</t>
    <phoneticPr fontId="3" type="noConversion"/>
  </si>
  <si>
    <t>매주 월요일(단, 월요일이 공휴일인 경우 개관)</t>
    <phoneticPr fontId="3" type="noConversion"/>
  </si>
  <si>
    <t>설날, 추석연휴, 삼일절, 현충일 광복절을 제외한 공휴일, 매주 일, 월요일, 1월 1일</t>
    <phoneticPr fontId="3" type="noConversion"/>
  </si>
  <si>
    <t>일, 월요일, 설날, 추석 당일</t>
    <phoneticPr fontId="3" type="noConversion"/>
  </si>
  <si>
    <t>매주 월요일, 1.1, 설날, 추석</t>
    <phoneticPr fontId="3" type="noConversion"/>
  </si>
  <si>
    <t>매주 월요일, 새해 첫날, 설, 추석 연휴, 공휴일 다음날, 기타 한국철도공사 사장이 필요하다고 지정한 날</t>
    <phoneticPr fontId="3" type="noConversion"/>
  </si>
  <si>
    <t>매주 월요일, 1/1, 설, 추석당일</t>
    <phoneticPr fontId="3" type="noConversion"/>
  </si>
  <si>
    <t>토요일, 일요일, 공휴일, 개교기념일(11/8)</t>
    <phoneticPr fontId="3" type="noConversion"/>
  </si>
  <si>
    <t>학교 방학기간 공휴일, 박물관에 특별한 사정이 있을 때</t>
    <phoneticPr fontId="3" type="noConversion"/>
  </si>
  <si>
    <t>토, 일, 공휴일, 개교기념일 등</t>
    <phoneticPr fontId="3" type="noConversion"/>
  </si>
  <si>
    <t>토, 일, 공휴일</t>
    <phoneticPr fontId="3" type="noConversion"/>
  </si>
  <si>
    <t>1월 1일, 설날, 추석당일</t>
    <phoneticPr fontId="3" type="noConversion"/>
  </si>
  <si>
    <t>매주 월요일, 1월 1일, 추석 및 설 연휴</t>
    <phoneticPr fontId="3" type="noConversion"/>
  </si>
  <si>
    <t>1월 1일, 명절당일, 공휴일 다음날 월요일</t>
    <phoneticPr fontId="3" type="noConversion"/>
  </si>
  <si>
    <t>1월 1일, 매주 월요일</t>
    <phoneticPr fontId="3" type="noConversion"/>
  </si>
  <si>
    <t xml:space="preserve">매주 월요일, 신정, 설·추석 당일 </t>
    <phoneticPr fontId="3" type="noConversion"/>
  </si>
  <si>
    <t>매주 월요일, 1월 1일, 명절(설,추석) 당일</t>
    <phoneticPr fontId="3" type="noConversion"/>
  </si>
  <si>
    <t>매주 월요일 및 1월 1일(설 및 추석 당일 오전 휴관)</t>
    <phoneticPr fontId="3" type="noConversion"/>
  </si>
  <si>
    <t>1월 1일, 설날·추석 오전, 매주 월요일(국가공휴일이 월요일인 경우 개관)</t>
    <phoneticPr fontId="3" type="noConversion"/>
  </si>
  <si>
    <t>매주 월, 설날, 추석 당일</t>
    <phoneticPr fontId="3" type="noConversion"/>
  </si>
  <si>
    <t>1월 1일, 설, 추석</t>
    <phoneticPr fontId="3" type="noConversion"/>
  </si>
  <si>
    <t>매주 월요일, 공휴일 다음날, 설날 추석 당일</t>
    <phoneticPr fontId="3" type="noConversion"/>
  </si>
  <si>
    <t>매주 월(월요일이 공휴일일 경우 월요일 개관 다음날 휴관), 1월 1일, 설 당일, 추석 당일</t>
    <phoneticPr fontId="3" type="noConversion"/>
  </si>
  <si>
    <t>매주 월요일, 신정, 구정, 추석 당일</t>
    <phoneticPr fontId="3" type="noConversion"/>
  </si>
  <si>
    <t>1.1, 설날, 추석</t>
    <phoneticPr fontId="3" type="noConversion"/>
  </si>
  <si>
    <t>공휴일 다음날, 추석, 설날 당일, 신정</t>
    <phoneticPr fontId="3" type="noConversion"/>
  </si>
  <si>
    <t>법정공휴일, 일, 월요일</t>
    <phoneticPr fontId="3" type="noConversion"/>
  </si>
  <si>
    <t>매주 월, 화요일(단, 예약시 개관)</t>
    <phoneticPr fontId="3" type="noConversion"/>
  </si>
  <si>
    <t>매주 월요일(단, 월요일이 공휴일인 경우 당일은 개관하고 그 다음 첫번째 평일에 휴관), 1월 1일, 추석, 설날</t>
    <phoneticPr fontId="3" type="noConversion"/>
  </si>
  <si>
    <t>매주 월요일, 추석, 설날</t>
    <phoneticPr fontId="3" type="noConversion"/>
  </si>
  <si>
    <t>매주 월요일(단, 월요일이 공휴일인 경우 당일은 개관하고 이후 첫번째 평일에 휴관)</t>
    <phoneticPr fontId="3" type="noConversion"/>
  </si>
  <si>
    <t>1/1, 명절연휴 등</t>
    <phoneticPr fontId="3" type="noConversion"/>
  </si>
  <si>
    <t>매주 월요일(단, 월요일이 공휴일인 경우 당일은 개관하고 그 다음 첫번째 평일에 휴관), 1월 1일, 설날, 추석</t>
    <phoneticPr fontId="3" type="noConversion"/>
  </si>
  <si>
    <t>월요일, 공휴일, 설날, 추석, 1월 1일</t>
    <phoneticPr fontId="3" type="noConversion"/>
  </si>
  <si>
    <t>추석, 설, 1월 1일</t>
    <phoneticPr fontId="3" type="noConversion"/>
  </si>
  <si>
    <t>신정, 구정, 추석당일</t>
    <phoneticPr fontId="3" type="noConversion"/>
  </si>
  <si>
    <t xml:space="preserve">설, 추석당일, 매주 월요일(단, 월요일이 공휴일인 경우 그 다음 날)
</t>
    <phoneticPr fontId="3" type="noConversion"/>
  </si>
  <si>
    <t>매주 월요일(단, 월요일이 공휴일인 경우 당일은 개관하고 그 다음 첫번째 평일에 휴관)
1월 1일, 설날 및 추석 당일</t>
    <phoneticPr fontId="3" type="noConversion"/>
  </si>
  <si>
    <t>1.1, 매주 월요일, 설날, 추석 당일</t>
    <phoneticPr fontId="3" type="noConversion"/>
  </si>
  <si>
    <t>1월 1일, 설날, 추석연휴</t>
    <phoneticPr fontId="3" type="noConversion"/>
  </si>
  <si>
    <t>매주 월요일(단, 월요일이 공휴일인 경우 당일은 개관하고 그 다음 첫번째 평일에 휴관), 신정, 명절(설날, 추석)당일, 근로자의 날</t>
    <phoneticPr fontId="3" type="noConversion"/>
  </si>
  <si>
    <t>1.1, 매주 월요일(단, 월요일이 공휴일인 경우 당일은 개관하고 그 다음 첫번째 평일에 휴관)</t>
    <phoneticPr fontId="3" type="noConversion"/>
  </si>
  <si>
    <t>월요일(월요일이 공휴일이면 다음 평일)</t>
    <phoneticPr fontId="3" type="noConversion"/>
  </si>
  <si>
    <t xml:space="preserve">1월 1일, 매주 월요일(단, 월요일이 공휴일인 경우개관, 익일 휴관) </t>
    <phoneticPr fontId="3" type="noConversion"/>
  </si>
  <si>
    <t>매주 월요일(단, 월요일이 공휴일인 경우 당일은 개관하고 그 다음 첫번째 평일에 휴관)
대한민국압화대전 추진일정에 따른 휴관</t>
    <phoneticPr fontId="3" type="noConversion"/>
  </si>
  <si>
    <t>매주 월요일(단, 월요일이 공휴일인 경우 그 다음 평일), 1월 1일, 설날·추석 전일 및 당일, 자원관 설립일(6.3)</t>
    <phoneticPr fontId="3" type="noConversion"/>
  </si>
  <si>
    <t>매주 월요일(단, 월요일이 공휴일인 경우 당일은 개관하고 그 다음 첫번째 평일에 휴관), 설날, 추석</t>
    <phoneticPr fontId="3" type="noConversion"/>
  </si>
  <si>
    <t>1월 1일, 설추석 당일, 매주 월요일</t>
    <phoneticPr fontId="3" type="noConversion"/>
  </si>
  <si>
    <t>매년 1월 1일, 매주 월요일, 설날 및 추석날(월요일이 공휴일인 경우 그 다음날)</t>
    <phoneticPr fontId="3" type="noConversion"/>
  </si>
  <si>
    <t>월요일, 1월 1일, 설날, 추석</t>
    <phoneticPr fontId="3" type="noConversion"/>
  </si>
  <si>
    <t>1월 1일, 설, 추석당일</t>
    <phoneticPr fontId="3" type="noConversion"/>
  </si>
  <si>
    <t>매주 월요일(단, 월요일이 공휴일인 경우 당일은 개관하고 그 다음 첫번째 평일에 휴관)
1월 1일, 설날, 추석 당일</t>
    <phoneticPr fontId="3" type="noConversion"/>
  </si>
  <si>
    <t>1월 1일, 설날, 추석 당일</t>
    <phoneticPr fontId="3" type="noConversion"/>
  </si>
  <si>
    <t>1월 1일 설날, 추석 당일</t>
    <phoneticPr fontId="3" type="noConversion"/>
  </si>
  <si>
    <t>신정, 설날, 추석당일</t>
    <phoneticPr fontId="3" type="noConversion"/>
  </si>
  <si>
    <t>매주 월요일(단, 월요일이 공휴일인 경우 당일은 개관하고 그 다음 화요일에 휴관), 설연휴, 추석연휴, 1월 1일</t>
    <phoneticPr fontId="3" type="noConversion"/>
  </si>
  <si>
    <t>매주 월요일, 신정, 설, 추석 당일</t>
    <phoneticPr fontId="3" type="noConversion"/>
  </si>
  <si>
    <t>매주 월요일, 1월 1일, 설 및 추석 당일</t>
    <phoneticPr fontId="3" type="noConversion"/>
  </si>
  <si>
    <t>매주 월요일, 1.1, 명절연휴</t>
    <phoneticPr fontId="3" type="noConversion"/>
  </si>
  <si>
    <t>매주 월요일(월요일이 공휴일인 경우 그 다음날)</t>
    <phoneticPr fontId="3" type="noConversion"/>
  </si>
  <si>
    <t>매주 월요일(단, 월요일이 공휴일인 경우 당일은 개관하고 그다음 첫평일에 휴관), 설날, 추석 당일</t>
    <phoneticPr fontId="3" type="noConversion"/>
  </si>
  <si>
    <t>매주 월요일, 신정, 명절 당일</t>
    <phoneticPr fontId="3" type="noConversion"/>
  </si>
  <si>
    <t>휴관 중</t>
    <phoneticPr fontId="3" type="noConversion"/>
  </si>
  <si>
    <t>일, 월요일</t>
    <phoneticPr fontId="3" type="noConversion"/>
  </si>
  <si>
    <t>매주 일, 월요일, 설날, 추석 당일</t>
    <phoneticPr fontId="3" type="noConversion"/>
  </si>
  <si>
    <t>1월 1일, 설날 추석당일</t>
    <phoneticPr fontId="3" type="noConversion"/>
  </si>
  <si>
    <t>설, 추석당일, 매주 월요일(단, 월요일이 공휴일인 경우 당일은 개관하고 그 다음 첫번째 평일에 휴관)</t>
    <phoneticPr fontId="3" type="noConversion"/>
  </si>
  <si>
    <t>매주 월요일(공휴일 또는 연휴인 경우 그 다음날), 1월 1일, 설날, 추석날</t>
    <phoneticPr fontId="3" type="noConversion"/>
  </si>
  <si>
    <t>1월 1일, 설날 및 추석, 매주 월요일</t>
    <phoneticPr fontId="3" type="noConversion"/>
  </si>
  <si>
    <t>1월 1일, 설날, 추석당일, 매주 월요일</t>
    <phoneticPr fontId="3" type="noConversion"/>
  </si>
  <si>
    <t>연중무휴</t>
    <phoneticPr fontId="3" type="noConversion"/>
  </si>
  <si>
    <t>1월 1일, 설날 및 추석날, 매주 월요일(다만 월요일이 공휴일인 경우는 그 다음 날)</t>
    <phoneticPr fontId="3" type="noConversion"/>
  </si>
  <si>
    <t>매주 월요일, 1월 1일, 설날 및 추석날, 양산시장이 정하는 휴관일</t>
    <phoneticPr fontId="3" type="noConversion"/>
  </si>
  <si>
    <t>매주 월요일, 설, 추석 당일</t>
    <phoneticPr fontId="3" type="noConversion"/>
  </si>
  <si>
    <t>월요일, 명절 당일</t>
    <phoneticPr fontId="3" type="noConversion"/>
  </si>
  <si>
    <t>매주 월요일, 신정, 설날 및 추석 연휴</t>
    <phoneticPr fontId="3" type="noConversion"/>
  </si>
  <si>
    <t>매주 토, 일요일</t>
    <phoneticPr fontId="3" type="noConversion"/>
  </si>
  <si>
    <t>설날, 추석 연휴</t>
    <phoneticPr fontId="3" type="noConversion"/>
  </si>
  <si>
    <t>매주 월요일, 1월 1일, 설날, 추석</t>
    <phoneticPr fontId="3" type="noConversion"/>
  </si>
  <si>
    <t>매주 월요일, 1월 1일, 설날, 추석날, 임시공휴일</t>
    <phoneticPr fontId="3" type="noConversion"/>
  </si>
  <si>
    <t xml:space="preserve">매주 첫번째 월요일(단, 월요일이 공휴일인 경우 다음의 첫번째 비공휴일)
1월 1일, 추석 및 설날 당일 </t>
    <phoneticPr fontId="3" type="noConversion"/>
  </si>
  <si>
    <t>1월 1일, 설날, 추석, 매주 월요일(공휴일은 개관), 훈증소독기간</t>
    <phoneticPr fontId="3" type="noConversion"/>
  </si>
  <si>
    <t>매주 월요일 휴관, 신정, 설날, 추석연휴</t>
    <phoneticPr fontId="3" type="noConversion"/>
  </si>
  <si>
    <t>1월 1일, 설, 추석 당일, 매주 월요일</t>
    <phoneticPr fontId="3" type="noConversion"/>
  </si>
  <si>
    <t>매주 월요일, 명절 당일</t>
    <phoneticPr fontId="3" type="noConversion"/>
  </si>
  <si>
    <t>주말 및 공휴일/ 개교기념일(4.13)/ 근로자의날(5.1)/ 특별전시 준비로 인한 휴관</t>
    <phoneticPr fontId="3" type="noConversion"/>
  </si>
  <si>
    <t>매주 월요일, 신정, 명절당일</t>
    <phoneticPr fontId="3" type="noConversion"/>
  </si>
  <si>
    <t>주말 및 공휴일</t>
    <phoneticPr fontId="3" type="noConversion"/>
  </si>
  <si>
    <t>20~30</t>
  </si>
  <si>
    <t>문화가 있는 날, 경로, 군인, 장애인</t>
    <phoneticPr fontId="3" type="noConversion"/>
  </si>
  <si>
    <t>20~50</t>
    <phoneticPr fontId="3" type="noConversion"/>
  </si>
  <si>
    <t>30%할인 : 공연연계관람, 강북구민 
50%할인 : 기초생활수급자, 문화가 있는날(매월 마지막 주 수요일)</t>
    <phoneticPr fontId="3" type="noConversion"/>
  </si>
  <si>
    <t>장애 및 노인 50%</t>
    <phoneticPr fontId="3" type="noConversion"/>
  </si>
  <si>
    <t>경로, 장애, 국가유공자 50%</t>
    <phoneticPr fontId="3" type="noConversion"/>
  </si>
  <si>
    <t>20~25</t>
    <phoneticPr fontId="3" type="noConversion"/>
  </si>
  <si>
    <t>울산다자녀, 울산자원봉사자증, 고래축제기간 중 울산지역 내 숙박업소 이용객 및 남구와 자매결연 지역 주민, 투표확인증</t>
    <phoneticPr fontId="3" type="noConversion"/>
  </si>
  <si>
    <t xml:space="preserve">경기도민, 다자녀 할인, 문화가 있는날 무료관람 </t>
    <phoneticPr fontId="3" type="noConversion"/>
  </si>
  <si>
    <t>예술인패스(문화N티켓 40%), 부천시민(50%)</t>
    <phoneticPr fontId="3" type="noConversion"/>
  </si>
  <si>
    <t>10~30</t>
  </si>
  <si>
    <t>남양주시민, 복지카드소지자, 국가유공자 5%</t>
    <phoneticPr fontId="3" type="noConversion"/>
  </si>
  <si>
    <t>문화가 있는 날 50%할인, 장애인 50%</t>
    <phoneticPr fontId="3" type="noConversion"/>
  </si>
  <si>
    <t>경기도 문화의 날 50% 할인</t>
    <phoneticPr fontId="3" type="noConversion"/>
  </si>
  <si>
    <t>장애인, 국가유공자, 군인, 경로증 소지자</t>
    <phoneticPr fontId="3" type="noConversion"/>
  </si>
  <si>
    <t>7000, 9000</t>
  </si>
  <si>
    <t>25~20</t>
  </si>
  <si>
    <t>춘천시민 50% 할인</t>
    <phoneticPr fontId="3" type="noConversion"/>
  </si>
  <si>
    <t>강원도민, 경로, 장애인, 국가유공자, 대학생, 문화의 날(50%)할인, 예술인패스(20%)할인</t>
    <phoneticPr fontId="3" type="noConversion"/>
  </si>
  <si>
    <t>정선, 태백주민 및 광부출신자, 복지카드소지자 및 국가유공자</t>
    <phoneticPr fontId="3" type="noConversion"/>
  </si>
  <si>
    <t>경로, 제휴업체, 강릉시민, 장애인</t>
    <phoneticPr fontId="3" type="noConversion"/>
  </si>
  <si>
    <t>약20</t>
  </si>
  <si>
    <t>약30</t>
  </si>
  <si>
    <t>지역주민 1,000원 할인</t>
    <phoneticPr fontId="3" type="noConversion"/>
  </si>
  <si>
    <t>경로, 장애인, 국가유공자</t>
    <phoneticPr fontId="3" type="noConversion"/>
  </si>
  <si>
    <t>유공자, 경로</t>
    <phoneticPr fontId="3" type="noConversion"/>
  </si>
  <si>
    <t>지역민 50% 할인, 다자녀 가정 50% 할인, 단체(20인 이상) 500원 할인, 지역 유관기관 상호할인</t>
    <phoneticPr fontId="3" type="noConversion"/>
  </si>
  <si>
    <t>60개월 미만 어린이, 65세 이상 노인, 국가유공자, 독립유공자, 5·18민주유공자, 특수임무유공자, 의사상자, 참전유공자, 고엽제후유의증환자, 장애인, 기초생활수급자, 병장 이하 군인</t>
    <phoneticPr fontId="3" type="noConversion"/>
  </si>
  <si>
    <t>ㆍ 태안군 거주자  - 주민등록증 제시시 할인  
ㆍ ‘대한숙박업중앙회 태안군지부’ 가입펜션 배부용 할인확인증</t>
    <phoneticPr fontId="3" type="noConversion"/>
  </si>
  <si>
    <t>4세 이하, 65세 이상</t>
    <phoneticPr fontId="3" type="noConversion"/>
  </si>
  <si>
    <t xml:space="preserve"> 개인후원회원 및 기관회원 </t>
    <phoneticPr fontId="3" type="noConversion"/>
  </si>
  <si>
    <t xml:space="preserve">무주군민 만65세 이상, 36개월 이하, 국가유공자, 장애인, 투표자(3개월 이내), 전라북도 명예도민, 무주군 명예군민 무료 등 </t>
    <phoneticPr fontId="3" type="noConversion"/>
  </si>
  <si>
    <t>지역주민 할인제, 문화가 있는 날 할인 등</t>
    <phoneticPr fontId="3" type="noConversion"/>
  </si>
  <si>
    <t>25~50</t>
    <phoneticPr fontId="3" type="noConversion"/>
  </si>
  <si>
    <t>전체</t>
    <phoneticPr fontId="3" type="noConversion"/>
  </si>
  <si>
    <t>36개월 미만</t>
    <phoneticPr fontId="3" type="noConversion"/>
  </si>
  <si>
    <t>경로우대, 장애인 20% 할인</t>
    <phoneticPr fontId="3" type="noConversion"/>
  </si>
  <si>
    <t>25(학생단체30인이상)</t>
  </si>
  <si>
    <t>군인, 노인, 장애인 일반 기준 50%</t>
    <phoneticPr fontId="3" type="noConversion"/>
  </si>
  <si>
    <t>경로, 장애인, 밀양시민, 군인 40%</t>
    <phoneticPr fontId="3" type="noConversion"/>
  </si>
  <si>
    <t>온라인 구매시 단체 할인률 적용</t>
    <phoneticPr fontId="3" type="noConversion"/>
  </si>
  <si>
    <t>도민할인, 장애인/보훈대상 및 4.3유족</t>
    <phoneticPr fontId="3" type="noConversion"/>
  </si>
  <si>
    <t>1,000원 할인</t>
  </si>
  <si>
    <t>30~28.5</t>
  </si>
  <si>
    <t>20(20인 이상)</t>
    <phoneticPr fontId="3" type="noConversion"/>
  </si>
  <si>
    <t>국민 및 그 수행자, 공무수행을 위하여 출입하는 자, 사회공헌 참가자일 경우 무료
*할인적용
①제주도민 단체
②국가유공자 단체
③장애인 단체
④65세 이상 단체
⑤군경</t>
    <phoneticPr fontId="3" type="noConversion"/>
  </si>
  <si>
    <t>16(성인, 학생), 20(유치원)</t>
    <phoneticPr fontId="3" type="noConversion"/>
  </si>
  <si>
    <t>16(어른), 25(청소년), 33(어린이)</t>
    <phoneticPr fontId="3" type="noConversion"/>
  </si>
  <si>
    <t>25(일반), 20(그외)</t>
    <phoneticPr fontId="3" type="noConversion"/>
  </si>
  <si>
    <t>1000원 할인</t>
    <phoneticPr fontId="3" type="noConversion"/>
  </si>
  <si>
    <t>65세 이상 1,000원 할인</t>
    <phoneticPr fontId="3" type="noConversion"/>
  </si>
  <si>
    <t>25~40</t>
  </si>
  <si>
    <t>30, 50</t>
  </si>
  <si>
    <t>26(장애인), 17(유공자)</t>
    <phoneticPr fontId="3" type="noConversion"/>
  </si>
  <si>
    <t>제주도민 20%, 경로 20%, 국가유공자 50%</t>
    <phoneticPr fontId="3" type="noConversion"/>
  </si>
  <si>
    <t>장애인 및 지역주민</t>
    <phoneticPr fontId="3" type="noConversion"/>
  </si>
  <si>
    <t>블루시티 20%, 군경 25%</t>
    <phoneticPr fontId="3" type="noConversion"/>
  </si>
  <si>
    <t>경로, 군경, 장애인, 경찰, 소방, 경주시민 2,500원 할인</t>
    <phoneticPr fontId="3" type="noConversion"/>
  </si>
  <si>
    <t>경로 6,000원</t>
    <phoneticPr fontId="3" type="noConversion"/>
  </si>
  <si>
    <t>남도패스 10%, 남도한바퀴 50%</t>
    <phoneticPr fontId="3" type="noConversion"/>
  </si>
  <si>
    <t>공주시와 상생발전 협력 또는 협약을 맺은 지역에 주민등록을 둔 사람</t>
    <phoneticPr fontId="3" type="noConversion"/>
  </si>
  <si>
    <t>온누리 시민 및 교류도시 일부 20~50%</t>
    <phoneticPr fontId="3" type="noConversion"/>
  </si>
  <si>
    <t>지역주민(동해, 삼척, 태백 및 자매도시) 할인, 경로</t>
    <phoneticPr fontId="3" type="noConversion"/>
  </si>
  <si>
    <t>용인시민 할인 (일반 5,000원, 초등학생 3,000원, 청소년 3,000원, 대학생 3,000원)</t>
    <phoneticPr fontId="3" type="noConversion"/>
  </si>
  <si>
    <t>장애인, 경로, 국가유공자, 군인, 고양시민, 고양시티투어, 킨텍스 쿠폰 소지자 등</t>
    <phoneticPr fontId="3" type="noConversion"/>
  </si>
  <si>
    <t>경로, 장애, 국가유공자, 포천시민, 군인</t>
    <phoneticPr fontId="3" type="noConversion"/>
  </si>
  <si>
    <t>학술회원, 예술회원, 기부회원, 문화가 있는 날</t>
    <phoneticPr fontId="3" type="noConversion"/>
  </si>
  <si>
    <t>경로, 유공자, 장애인(50%) 할인</t>
    <phoneticPr fontId="3" type="noConversion"/>
  </si>
  <si>
    <t>청소년, 만 65세이상, 10인이상 20%</t>
    <phoneticPr fontId="3" type="noConversion"/>
  </si>
  <si>
    <t>경로, 장애, 지역주민</t>
    <phoneticPr fontId="3" type="noConversion"/>
  </si>
  <si>
    <t>24세 이하, 학생증(대학생/대학원생) 소지자</t>
    <phoneticPr fontId="3" type="noConversion"/>
  </si>
  <si>
    <t>관광시설 일괄구매</t>
    <phoneticPr fontId="3" type="noConversion"/>
  </si>
  <si>
    <t>유공자, 소방관(소방교이하), 경찰관(경위이하), 군인(병사) 무료, 장애우 10%</t>
    <phoneticPr fontId="3" type="noConversion"/>
  </si>
  <si>
    <t>장애인, 국가유공자, 군인, MOU사회기업, 기관</t>
    <phoneticPr fontId="3" type="noConversion"/>
  </si>
  <si>
    <t>양주시민, 동주도시 시민(50%), 예술인패스, 그린카드, 다둥이카드 할인 등</t>
    <phoneticPr fontId="3" type="noConversion"/>
  </si>
  <si>
    <t>경로, 지역주민, 국가유공자</t>
    <phoneticPr fontId="3" type="noConversion"/>
  </si>
  <si>
    <t>여주지역주민, 65세 이상 2,000원 할인</t>
    <phoneticPr fontId="3" type="noConversion"/>
  </si>
  <si>
    <t>만3세 미만</t>
    <phoneticPr fontId="3" type="noConversion"/>
  </si>
  <si>
    <t>미취학 아동, 65세 이상, 장애인, 장애인 동반인</t>
    <phoneticPr fontId="3" type="noConversion"/>
  </si>
  <si>
    <t xml:space="preserve">장애인, 국가유공자,  36개월 이하 유아 무료 </t>
    <phoneticPr fontId="3" type="noConversion"/>
  </si>
  <si>
    <t>문화가있는날 50% 65세 이상 50%</t>
    <phoneticPr fontId="3" type="noConversion"/>
  </si>
  <si>
    <t>문화가 있는 날 50%, 65세 이상, 장애인 20%</t>
    <phoneticPr fontId="3" type="noConversion"/>
  </si>
  <si>
    <t>경로, 장애인, 강화군민, 노인 등</t>
    <phoneticPr fontId="3" type="noConversion"/>
  </si>
  <si>
    <t>65세 이상 어르신, 미취학 아동, 국가유공자, 기초 수급자, 장애인 및 보호자 1명, 그린카드 소지자 등</t>
    <phoneticPr fontId="3" type="noConversion"/>
  </si>
  <si>
    <t>국민기초생활 보장법에 따른 수급자, 국가유공자, 독립유공자, 특수임무수행자, 5,18 민주유공자, 참전유공자, 고엽제휴유증 환자로 지정된자, 노인복지법에 따른 경로우대를 받는자, 한부모가족지원법에 따른 한부모가족의 아동, 장애의 정도가 심한 장애인 및 그와 동행하는 보호자</t>
    <phoneticPr fontId="3" type="noConversion"/>
  </si>
  <si>
    <t xml:space="preserve">12개월 미만, 만65세 이상 노인, 장애인 1~6급, 국가유공자, 국민기초생활수급자, 문화누리카드소지자, 병역명문가, 장기기증자, 의사자 유족, 육군제7기동군단장병, 경기I-PLUS 카드 소지 가족, 경기도우수자원봉사자, 사전답사목적의 인솔교사 </t>
    <phoneticPr fontId="3" type="noConversion"/>
  </si>
  <si>
    <t>미취학, 경로, 유공자, 기초생활수급자, 등록도예인, 장애우, ICOM회원 등</t>
    <phoneticPr fontId="3" type="noConversion"/>
  </si>
  <si>
    <t>국가유공자, 등록 장애인, 다자녀, 기초생활수급자, 65세 이상 어르신 등</t>
    <phoneticPr fontId="3" type="noConversion"/>
  </si>
  <si>
    <t>경로, 만36개월 미만 어린이, 장애우(인솔자 1인포함), 국가유공자, 문화의날, 기타(견학선생님, 기초수급자), 다자녀, 군인, 부천시민 자녀(19세미만)</t>
    <phoneticPr fontId="3" type="noConversion"/>
  </si>
  <si>
    <t>다둥이카드(50%), 장애정도가 심하지 않은 장애인(40%), 문화의 날(20%) 할인</t>
    <phoneticPr fontId="3" type="noConversion"/>
  </si>
  <si>
    <t>자원봉사카드 소지자(50%), 수원시에 주민등록을 두고 거주하는 사람(25%), 문화가 있는 날(무료)</t>
    <phoneticPr fontId="3" type="noConversion"/>
  </si>
  <si>
    <t>12세 이하 및 65세 이상, 국빈·외국사절단 및 그 수행자, 국가유공자, 장애인, 독립유공자, 참전유공자, 고엽제휴유의증 환자, 5·18민주유공자, 특수임무유공자, 의사상자, 국군포로 및 억류지 출신 포로가족, 공무수행 출입 공무원, 박물관에 자료를 기증한 사람과 그 유족 또는 가족, 단체 인솔 및 안내를 목적으로 하는 교원 또는 관광안내사, 단체 인솔자, 교육목적단체방문 중고생, 두자녀이상 동반 수원시민, 보훈보상대상자 등</t>
    <phoneticPr fontId="3" type="noConversion"/>
  </si>
  <si>
    <t>1월 1일(무료), 설날(무료), 추석(무료), 자원봉사카드 소지자(50%), 수원시민(25%), 문화가 있는 날(무료)</t>
    <phoneticPr fontId="3" type="noConversion"/>
  </si>
  <si>
    <t>수원시 박물관 관리 및 운영조례 별표2에 의거한 면제대상
12세 이하 어린이 및 65세 이상 노인, 단체인솔 및 안내를 목적으로 하는 교원 또는 관광안내사
교육을 목적으로 단체로 방문하는 중고등학교 학생,  다자녀가정 중 두자녀 이상을 동반한 수원시민
보훈보상대상자, 국빈외국사절단 및 그 수행자, 국가유공자, 독립유공자, 참전유공자, 장애인
공무수행을 위하여 출입하는 공무원, 박물관에 자료를 기증한 사람과 그 유족 또는 가족 등</t>
    <phoneticPr fontId="3" type="noConversion"/>
  </si>
  <si>
    <t>경로, 장애우, 두자녀이상 동반가족(수원시), 초등학생 이하, 교육목적 단체방문 중고생 등</t>
    <phoneticPr fontId="3" type="noConversion"/>
  </si>
  <si>
    <t>7세 이하~65세 이상, 관내 학교, 군부대, 국가보훈대상자, 기초수급자, 장애인(1~3급), 경기도 문화의날 입장객 등</t>
    <phoneticPr fontId="3" type="noConversion"/>
  </si>
  <si>
    <t>예술인패스</t>
    <phoneticPr fontId="3" type="noConversion"/>
  </si>
  <si>
    <t>단체 관람객의 경우 500원 할인</t>
    <phoneticPr fontId="3" type="noConversion"/>
  </si>
  <si>
    <t>국가유공자 등 유공자, 의사상자, 장애인, 65세 이상, 36개월 미만, 생활보호대상자, 19세 이하 부천시민 등</t>
    <phoneticPr fontId="3" type="noConversion"/>
  </si>
  <si>
    <t>6세 이하, 국가유공자, 산성리 주민</t>
    <phoneticPr fontId="3" type="noConversion"/>
  </si>
  <si>
    <t>만6세 이하, 장애인복지법 등록장애인(무료)</t>
    <phoneticPr fontId="3" type="noConversion"/>
  </si>
  <si>
    <t>유공자, 장애인, 영유아</t>
    <phoneticPr fontId="3" type="noConversion"/>
  </si>
  <si>
    <t>24개월 미만 유아, 단체인솔교사</t>
    <phoneticPr fontId="3" type="noConversion"/>
  </si>
  <si>
    <t>36개월 이하, 65세 이상</t>
    <phoneticPr fontId="3" type="noConversion"/>
  </si>
  <si>
    <t>장애복지카드 소지자, 과천시민 무료입장</t>
    <phoneticPr fontId="3" type="noConversion"/>
  </si>
  <si>
    <t>30개월 미만, 장애 1, 2급</t>
    <phoneticPr fontId="3" type="noConversion"/>
  </si>
  <si>
    <t>65세 이상, 국가유공자</t>
    <phoneticPr fontId="3" type="noConversion"/>
  </si>
  <si>
    <t>6세 이하</t>
    <phoneticPr fontId="3" type="noConversion"/>
  </si>
  <si>
    <t xml:space="preserve">초대권 소지자, 저소득층 학생, 기타(행사참석인원, 다문화, 장애, 노약자 초대자 등) </t>
    <phoneticPr fontId="3" type="noConversion"/>
  </si>
  <si>
    <t>7세 이하</t>
    <phoneticPr fontId="3" type="noConversion"/>
  </si>
  <si>
    <t>7세 이하 미취학아동, 만 65세 이상
장애인, 기초생활수급자
국가유공자, 박물관 자료기증인, 박물관 자문위원, 의사자 및 의사자 유족</t>
    <phoneticPr fontId="3" type="noConversion"/>
  </si>
  <si>
    <t>국가유공자, 65세 이상 노인</t>
    <phoneticPr fontId="3" type="noConversion"/>
  </si>
  <si>
    <t xml:space="preserve"> 미취학(성인1명 입장시1명)</t>
    <phoneticPr fontId="3" type="noConversion"/>
  </si>
  <si>
    <t>군민, 자매결연 및 중부내륙권 행정협력 자치단체 주민, 폐광지역 주민 50%</t>
    <phoneticPr fontId="3" type="noConversion"/>
  </si>
  <si>
    <t>국빈, 7세 이하 영유아, 유공자, 제대군인, 장애인 및 보호자 1명, 65세 이상 경로</t>
    <phoneticPr fontId="3" type="noConversion"/>
  </si>
  <si>
    <t>국빈, 보호자동반 7세 미만 영유아, 65세 이상 노인, 공무수행자, 국공사립 재직교원, 국가유공자, 고엽제후유증 등 환자, 장애인 및 동행보호자 1인, 유공자, 의사상자, 국군포로, 투표참여자, 그린카드소지자, 자원봉사마일리지소지자 등</t>
    <phoneticPr fontId="3" type="noConversion"/>
  </si>
  <si>
    <t>국빈, 7세 미만 영유아, 공무수행자, 교육자료 수집목적의 교원, 65세 이상 경로, 유공자, 장애인, 투표참여자, 그린카드, 영월군 자원봉사 실적보유자, 고엽제후유의증 해당자</t>
    <phoneticPr fontId="3" type="noConversion"/>
  </si>
  <si>
    <t>군민, 자매결연 및 중부내륙권 행정협력 자치단체 주민, 폐광지역 주민</t>
    <phoneticPr fontId="3" type="noConversion"/>
  </si>
  <si>
    <t>자매결연 및 중부내륙권 행정협력 자치단체 주민, 폐광지역 주민</t>
    <phoneticPr fontId="3" type="noConversion"/>
  </si>
  <si>
    <t>국빈, 보호자동반 7세 미만 영유아, 65세 이상 노인, 공무수행자, 국공사립 재직교원, 국가유공자, 고엽제후유증 등 환자, 장애인 및 동행보호자1인, 유공자, 의사상자, 국군포로, 투표참여자, 그린카드소지자, 자원봉사마일리지소지자 등</t>
    <phoneticPr fontId="3" type="noConversion"/>
  </si>
  <si>
    <t>국빈, 유공자, 제대군인, 고엽제, 국가보훈대상자, 의사상자, 국군포로, 장애인 및 동행보호자 1인 등</t>
    <phoneticPr fontId="3" type="noConversion"/>
  </si>
  <si>
    <t>군민, 자매결연 및 중부내륙권 행정협력 자치단체 주민, 폐광지역 주민 50%
예술인패스 소지자 청소년 요금 적용</t>
    <phoneticPr fontId="3" type="noConversion"/>
  </si>
  <si>
    <t>군민, 명예군민, 자매결연 및 중부내륙 중심권 행정협력 지방자치 단체주민, 폐광지역주민, 자원봉사마일리지증 소지자 등</t>
    <phoneticPr fontId="3" type="noConversion"/>
  </si>
  <si>
    <t>국가유공자, 6세 이하 유아</t>
    <phoneticPr fontId="3" type="noConversion"/>
  </si>
  <si>
    <t xml:space="preserve">정선아리랑 상품권으로 입장료 교환 </t>
    <phoneticPr fontId="3" type="noConversion"/>
  </si>
  <si>
    <t>24개월 미만, 중증장애인(1~3등급, 동반1인), 국가유공자(배우자), 자료기증자</t>
    <phoneticPr fontId="3" type="noConversion"/>
  </si>
  <si>
    <t>6세 이하 어린이 및 65세 이상 노인, 장애인복지법에 따른 장애인 및 보호자 1인, 국민기초생활보장법에 따른 국민기초생활수급자, 학술조사 등 공무수행을 목적으로 출입하는 자 및 명예군민, 독립유공자·참전유공자·5·18민주유공자·특수임무유공자 등에 해당하는 자, 양구선사박물관 및 양구근현대사박물관 관리 운영 조례 제5조에 해당하는 자</t>
    <phoneticPr fontId="3" type="noConversion"/>
  </si>
  <si>
    <t>장애인, 국가유공자</t>
    <phoneticPr fontId="3" type="noConversion"/>
  </si>
  <si>
    <t>국빈, 보호자동반 만36개월 미만 영유아, 주천주민, 경찰, 강원소방, 36사단 장병</t>
    <phoneticPr fontId="3" type="noConversion"/>
  </si>
  <si>
    <t xml:space="preserve">군민, 자매결연 및 중부내륙권 행정협력 자치단체 주민, 폐광지역 주민, 강원도민 및 제천시민33%, 국가유공자, 복지카드15% </t>
    <phoneticPr fontId="3" type="noConversion"/>
  </si>
  <si>
    <t>군민, 자매결연 및 중부내륙권 행정협력 자치단체 주민, 폐광지역 주민, 영월군 박물관조례 제7조 조항 50%</t>
    <phoneticPr fontId="3" type="noConversion"/>
  </si>
  <si>
    <t>군인 25% 할인</t>
    <phoneticPr fontId="3" type="noConversion"/>
  </si>
  <si>
    <t>65세 이상, 장애인, 국가유공자</t>
    <phoneticPr fontId="3" type="noConversion"/>
  </si>
  <si>
    <t>5세미만, 고한읍주민</t>
    <phoneticPr fontId="3" type="noConversion"/>
  </si>
  <si>
    <t>36개월 미만</t>
    <phoneticPr fontId="3" type="noConversion"/>
  </si>
  <si>
    <t>장애 2급이상, 5세 미만</t>
    <phoneticPr fontId="3" type="noConversion"/>
  </si>
  <si>
    <t>장애 2급이상, 마을주민</t>
    <phoneticPr fontId="3" type="noConversion"/>
  </si>
  <si>
    <t>장애 2급이상, 지역아동센터, 국가유공자</t>
    <phoneticPr fontId="3" type="noConversion"/>
  </si>
  <si>
    <t>국빈 또는 외교사절단,  국가보훈대상자, 장애 정도가 심한 장애인과 보호자, 진천군민 등</t>
    <phoneticPr fontId="3" type="noConversion"/>
  </si>
  <si>
    <t>문화가 있는 날 무료관람, 괴산군민&amp;괴산군주최행사 방문객 50%할인</t>
    <phoneticPr fontId="3" type="noConversion"/>
  </si>
  <si>
    <t>태안군민, 65세 이상, 미취학 아동, 문화가 있는 날</t>
    <phoneticPr fontId="3" type="noConversion"/>
  </si>
  <si>
    <t>*백제문화단지 운영 및 발전에 기여할 수 있다고 인정되는 단체 및 관련 행사 참여자
*다자녀 가정 우대카드 소지자 및 가족(3자녀 이상 18세 미만 기준)
*백제관련 전통 불교행사 참여자
*개장 기념 행사 참여자
*기타 도지사가 인정하는 경우</t>
    <phoneticPr fontId="3" type="noConversion"/>
  </si>
  <si>
    <t>수급자, 미취학 어린이, 노인, 장애인, 국가보훈대상자, 의사자, 의상자, 공주역 이용자, 국빈, 학생 인솔교사</t>
    <phoneticPr fontId="3" type="noConversion"/>
  </si>
  <si>
    <t>시티투어, 아산시민(1,000원), 러시아 관광객(50%)</t>
    <phoneticPr fontId="3" type="noConversion"/>
  </si>
  <si>
    <t>완주군민, 완주사랑 군민증 소지자, 국가시책에 의한 관람료 감면대상자</t>
    <phoneticPr fontId="3" type="noConversion"/>
  </si>
  <si>
    <t>65세 이상, 장애우, 6세 이하, 국가유공자, 문화가 있는 날</t>
    <phoneticPr fontId="3" type="noConversion"/>
  </si>
  <si>
    <t>공무수행, 만 6세 이하 및 고흥군민 중 65세 이상인 자, 장애인복지카드 소지자</t>
    <phoneticPr fontId="3" type="noConversion"/>
  </si>
  <si>
    <t>고흥군에 거주하는 자, 남해안중권에 거주하는 자, 65세이상, 문화의 날</t>
    <phoneticPr fontId="3" type="noConversion"/>
  </si>
  <si>
    <t>5세 미만 65세 이상, 국가유공자, 독립유공자, 국가보훈대상자, 강진군민, 장애인등</t>
    <phoneticPr fontId="3" type="noConversion"/>
  </si>
  <si>
    <t>65세 이상, 국가유공자 등</t>
    <phoneticPr fontId="3" type="noConversion"/>
  </si>
  <si>
    <t>미취학아동, 국가보훈대상자, 장애인, 군민 등</t>
    <phoneticPr fontId="3" type="noConversion"/>
  </si>
  <si>
    <t>1. 20인 이상 단체
2. 예술인패스 소지자
3. 남도패스(광주/전남 통합관광할인카드)
4. 전남사랑 도민증 소지자
5. 남도한바퀴 참여자</t>
    <phoneticPr fontId="3" type="noConversion"/>
  </si>
  <si>
    <t>1. 국빈, 외교사절단 및 수행하는 사람
2. 공무수행을 위해 출입하는 공무원
 3. 공익목적으로 출입하는 사람(신분증을 소지한 사람)
 4. 보호하는 사람을 동반한 6세 이하 어린이
5. 65세 이상 노인(주민등록증, 운전면허증, 여권 등의 신분증을 소지한 사람)
6. 국립·공립 의료기관에서 요양중인 상이군경
7. 「국가유공자 등 예우 및 지원에 관한 법률 시행령」 제86조제1항 각 호의 어느 하나에 해당하는 사람
8. 「참전유공자 예우 및 단체 설립에 관한 법률」 제5조에 따라 등록된 참전유공자
9. 국군의 날에 입장하는 군인, 경찰의 날에 입장하는 경찰관, 어린이날에 입장하는 어린이
10. 「장애인복지법」에 따른 등록장애인과 그와 동행하는 보호자
11. 「공직선거법」 제2조 및 「지방교육자치에 관한 법률」 제22조에 따라 투표에 참여한 사람으로서 선거관리위원회가 발급한 투표확인증(해당 선거의 선거일 후 3개월까지 유효 함)을 제출한 사람(1인 1회 적용)
12. 보성군에 주소를 둔 주민이 신분증을 제시한 경우
13. 자원봉사 마일리지증(전라남도지사 발급)을 제시한 경우
14. 「독립유공자 예우에 관한 법률 시행령」 제15조에 해당하는 사람&amp;lt;신설, 2021. 9. 10.&amp;gt;
15. 「고엽제후유증 등 환자지원 및 단체설립에 관한 법률」 제8조의3 각 호의 어느 하나에 해당하는 사람&amp;lt;신설, 2021. 9. 10.&amp;gt;
16. 「5·18민주유공자예우에 관한 법률 시행령」 제52조제1항 각 호의 어느 하나에 해당하는 사람&amp;lt;신설, 2021. 9. 10.&amp;gt;
17. 「특수임무유공자 예우 및 단체설립에 관한 법률 시행령」 제58조에 해당하는 사람&amp;lt;신설, 2021. 9. 10.&amp;gt;
18. 「의사상자 등 예우 및 지원에 관한 법률 시행령」 제17조의2제1항 각 호의 어느 하나에 해당하는 사람&amp;lt;신설, 2021. 9. 10.&amp;gt;
19. 「국군포로의 송환 및 대우 등에 관한 법률」 제2조제5호에 따른 등록포로 및 같은 조 제3호에 따른 억류지출신 포로가족&amp;lt;신설, 2021. 9. 10.&amp;gt;</t>
    <phoneticPr fontId="3" type="noConversion"/>
  </si>
  <si>
    <t xml:space="preserve">만 5세 미만, 지역주민, 국가유공자, 장애인 등 </t>
    <phoneticPr fontId="3" type="noConversion"/>
  </si>
  <si>
    <t>25인 이상 단체, 강진군민 50%</t>
    <phoneticPr fontId="3" type="noConversion"/>
  </si>
  <si>
    <t>6세 이하, 65세 이상, 장애인 등</t>
    <phoneticPr fontId="3" type="noConversion"/>
  </si>
  <si>
    <t>김천시민</t>
    <phoneticPr fontId="3" type="noConversion"/>
  </si>
  <si>
    <t>문경시민, 경로</t>
    <phoneticPr fontId="3" type="noConversion"/>
  </si>
  <si>
    <t>국가유공자, 장애인, 65세 이상, 기초수급자, 다자녀가정 등</t>
    <phoneticPr fontId="3" type="noConversion"/>
  </si>
  <si>
    <t>문화가 있는 날, 문화누리카드, 예술인패스, 다누리카드, 그린카드</t>
    <phoneticPr fontId="3" type="noConversion"/>
  </si>
  <si>
    <t>장애인, 독립유공자, 국빈, 65세 이상 노인, 참전유공, 진주시 명예시민, 장기기증자, 의로운시민 등</t>
    <phoneticPr fontId="3" type="noConversion"/>
  </si>
  <si>
    <t>유아 3세 미만, 국가지원사업자</t>
    <phoneticPr fontId="3" type="noConversion"/>
  </si>
  <si>
    <t>국민기초생활수급자 또는 다자녀 가구(세대원 30%할인), 장애인(본인30%할인), 만 65세이상(본인 30%할인), 국가유공자(본인30%할인), 제휴기관(세대원 10%할인)</t>
    <phoneticPr fontId="3" type="noConversion"/>
  </si>
  <si>
    <t>장애인, 국가보훈대상자, 기초생활수급자, 미취학 아동, 초등학생(어린이날 방문)</t>
    <phoneticPr fontId="3" type="noConversion"/>
  </si>
  <si>
    <t>6세 이하 아동, 65세 이상 노인, 장애인 등</t>
    <phoneticPr fontId="3" type="noConversion"/>
  </si>
  <si>
    <t>도민, 경로, 장애인, 유공자 등</t>
    <phoneticPr fontId="3" type="noConversion"/>
  </si>
  <si>
    <t>전체</t>
    <phoneticPr fontId="3" type="noConversion"/>
  </si>
  <si>
    <t xml:space="preserve">제주도민, 경로(65세 이상), 9세 미만 유아/장애인 </t>
    <phoneticPr fontId="3" type="noConversion"/>
  </si>
  <si>
    <t>경로, 장애, 유공자</t>
    <phoneticPr fontId="3" type="noConversion"/>
  </si>
  <si>
    <t>36개월 미만 어린이, 장애인 1-3급 보호자</t>
    <phoneticPr fontId="3" type="noConversion"/>
  </si>
  <si>
    <t>제주도민, 군인, 경찰, 소방, 유공자, 경로, 장애인</t>
    <phoneticPr fontId="3" type="noConversion"/>
  </si>
  <si>
    <t>미취학 어린이(부모동반시)</t>
    <phoneticPr fontId="3" type="noConversion"/>
  </si>
  <si>
    <t>경로, 복지, 유공자, 도민할인</t>
    <phoneticPr fontId="3" type="noConversion"/>
  </si>
  <si>
    <t>장애인, 군인, 경로</t>
    <phoneticPr fontId="3" type="noConversion"/>
  </si>
  <si>
    <t>유공자, 장애인, 도민, 모바일이용</t>
    <phoneticPr fontId="3" type="noConversion"/>
  </si>
  <si>
    <t>24개월 미만 영아 동반입장가능</t>
    <phoneticPr fontId="3" type="noConversion"/>
  </si>
  <si>
    <t>만48개월 미만 유아, 지역주민</t>
    <phoneticPr fontId="3" type="noConversion"/>
  </si>
  <si>
    <t xml:space="preserve">중증장애인, 국가유공자, 군경(현역), 제주도민, 단체할인 </t>
    <phoneticPr fontId="3" type="noConversion"/>
  </si>
  <si>
    <t>군경, 유공자, 장애, 소방공무원, 도민 등</t>
    <phoneticPr fontId="3" type="noConversion"/>
  </si>
  <si>
    <t>0~3세(36개월 미만 영유아)</t>
    <phoneticPr fontId="3" type="noConversion"/>
  </si>
  <si>
    <t>0~3세(36개월 미만) 외교사절단</t>
    <phoneticPr fontId="3" type="noConversion"/>
  </si>
  <si>
    <t>기초생활수급, 36개월 미만 유아, 중증장애인(1~3급,동반자 1인까지)</t>
    <phoneticPr fontId="3" type="noConversion"/>
  </si>
  <si>
    <t>지역주민, 36개월 미만, 국가유공자</t>
    <phoneticPr fontId="3" type="noConversion"/>
  </si>
  <si>
    <t>제주도민, 장애인, 경로</t>
    <phoneticPr fontId="3" type="noConversion"/>
  </si>
  <si>
    <t>도민, 복지, 유공자, 경로 등</t>
    <phoneticPr fontId="3" type="noConversion"/>
  </si>
  <si>
    <t>30개월 미만</t>
    <phoneticPr fontId="3" type="noConversion"/>
  </si>
  <si>
    <t>20명 이상 단체 2000원 할인
장애인 요금 9000원
제주도민 2000원 할인</t>
    <phoneticPr fontId="3" type="noConversion"/>
  </si>
  <si>
    <t>자율봉헌</t>
    <phoneticPr fontId="3" type="noConversion"/>
  </si>
  <si>
    <t>상설전시 관람료에 포함</t>
    <phoneticPr fontId="3" type="noConversion"/>
  </si>
  <si>
    <t>65세 이상</t>
    <phoneticPr fontId="3" type="noConversion"/>
  </si>
  <si>
    <t xml:space="preserve">경기도민, 다자녀 할인
문화가 있는날 무료관람 </t>
    <phoneticPr fontId="3" type="noConversion"/>
  </si>
  <si>
    <t>상설전 관람시 특별전(기획전) 무료 관람</t>
    <phoneticPr fontId="3" type="noConversion"/>
  </si>
  <si>
    <t>1월 1일(무료), 설날(무료), 추석(무료), 자원봉사카드소지자(50%), 수원시민(25%), 문화가 있는 날(무료)</t>
    <phoneticPr fontId="3" type="noConversion"/>
  </si>
  <si>
    <t>군민 50%</t>
    <phoneticPr fontId="3" type="noConversion"/>
  </si>
  <si>
    <t>장애, 국가유공자, 포천시민, 군인</t>
    <phoneticPr fontId="3" type="noConversion"/>
  </si>
  <si>
    <t>성인 16% 학생 16% 유치원 20%</t>
  </si>
  <si>
    <t>경로, 유공자, 장애인(50%) 할인</t>
    <phoneticPr fontId="3" type="noConversion"/>
  </si>
  <si>
    <t>문화의 날(50%) 할인</t>
    <phoneticPr fontId="3" type="noConversion"/>
  </si>
  <si>
    <t>경로, 장애, 지역주민</t>
    <phoneticPr fontId="3" type="noConversion"/>
  </si>
  <si>
    <t>학술회원, 예술회원, 기부회원, 문화가 있는 날</t>
    <phoneticPr fontId="3" type="noConversion"/>
  </si>
  <si>
    <t>서울시 박물관 활성화 사업, 종로구 박물관 나들이 무료</t>
    <phoneticPr fontId="3" type="noConversion"/>
  </si>
  <si>
    <t xml:space="preserve">24세 이하, 학생증(대학생/대학원생) 소지자 </t>
    <phoneticPr fontId="3" type="noConversion"/>
  </si>
  <si>
    <t xml:space="preserve">전체 </t>
    <phoneticPr fontId="3" type="noConversion"/>
  </si>
  <si>
    <t>65세 이상, 장애인, 기초수급자</t>
    <phoneticPr fontId="3" type="noConversion"/>
  </si>
  <si>
    <t>65세 이상 어르신, 미취학 아동, 국가유공자, 기초 수급자, 장애인 및 보호자 1명, 그린카드 소지자 등</t>
    <phoneticPr fontId="3" type="noConversion"/>
  </si>
  <si>
    <t xml:space="preserve">12개월 미만, 만65세 이상 노인, 장애인 1~6급, 국가유공자, 국민기초생활수급자, 문화누리카드소지자, 병역명문가, 장기기증자, 의사자 유족, 육군제7기동군단장병, 경기I-PLUS 카드 소지 가족, 경기도우수자원봉사자, 사전답사목적의 인솔교사 </t>
    <phoneticPr fontId="3" type="noConversion"/>
  </si>
  <si>
    <t>경기도민, 재단 회원, 경기도공무원, 다자녀(2자녀이상) 가정, SOFA 협정군인, 경기도카카오톡친구</t>
    <phoneticPr fontId="3" type="noConversion"/>
  </si>
  <si>
    <t>경로, 장애우, 두자녀이상 동반가족(수원시민), 초등학생 이하, 교육목적 단체방문 중고생 등</t>
    <phoneticPr fontId="3" type="noConversion"/>
  </si>
  <si>
    <t>7세 이하~65세 이상, 관내 학교, 군부대, 국가보훈대상자, 기초수급자, 장애인(1~3급), 경기도 문화의날 입장객 등</t>
    <phoneticPr fontId="3" type="noConversion"/>
  </si>
  <si>
    <t>가족 할인 3인 이상시 5,000원</t>
    <phoneticPr fontId="3" type="noConversion"/>
  </si>
  <si>
    <t>24개월 미만 무료입장
경찰, 직업군인, 유공자, 당일 생일자 무료입장</t>
    <phoneticPr fontId="3" type="noConversion"/>
  </si>
  <si>
    <t>여주지역 주민, 65세 이상 2,000원 할인</t>
    <phoneticPr fontId="3" type="noConversion"/>
  </si>
  <si>
    <t>6세 이하</t>
    <phoneticPr fontId="3" type="noConversion"/>
  </si>
  <si>
    <t>장애인, 경로, 국가유공자, 군인, 고양시민, 고양시티투어, 킨텍스 쿠폰 소지자 등</t>
    <phoneticPr fontId="3" type="noConversion"/>
  </si>
  <si>
    <t xml:space="preserve">초대권 소지자, 저소득층 학생, 기타(행사참석인원, 다문화, 장애, 노약자 초대자 등) </t>
    <phoneticPr fontId="3" type="noConversion"/>
  </si>
  <si>
    <t>용인시민 할인 (일반 5,000원, 초등학생 3,000원, 청소년 3,000원, 대학생 3,000원)</t>
    <phoneticPr fontId="3" type="noConversion"/>
  </si>
  <si>
    <t>국가유공자, 65세 이상</t>
    <phoneticPr fontId="3" type="noConversion"/>
  </si>
  <si>
    <t>미취학, 장애인/동반, 국가유공자/동반, 현역군인, (해양)경찰, 소방관 본인, 예술인패스, 문화누리카드 소지자</t>
    <phoneticPr fontId="3" type="noConversion"/>
  </si>
  <si>
    <t>국빈, 보호자동반 7세 미만 영유아, 65세 이상 노인, 공무수행자, 국공사립 재직교원, 국가유공자, 고엽제후유증 등 환자, 장애인 및 동행보호자1인, 유공자, 의사상자, 국군포로, 투표참여자, 그린카드소지자, 자원봉사마일리지소지자 등</t>
    <phoneticPr fontId="3" type="noConversion"/>
  </si>
  <si>
    <t>6세 이하 어린이 및 65세 이상 노인, 장애인복지법에 따른 장애인 및 보호자 1인, 국민기초생활보장법에 따른 국민기초생활수급자, 학술조사 등 공무수행을 목적으로 출입하는 자 및 명예군민, 독립유공자·참전유공자·5·18민주유공자·특수임무유공자 등에 해당하는 자, 양구선사박물관 및 양구근현대사박물관 관리 운영 조례 제5조에 해당하는 자</t>
    <phoneticPr fontId="3" type="noConversion"/>
  </si>
  <si>
    <t>미취학 아동, 장애인, 국가보훈대상, 명예군민 등</t>
    <phoneticPr fontId="3" type="noConversion"/>
  </si>
  <si>
    <t>6세 이하 어린이, 65세 이상 노인, 장애인, 국가보훈대상자, 기초생활수급자</t>
    <phoneticPr fontId="3" type="noConversion"/>
  </si>
  <si>
    <t>국빈, 보호자동반 7세 미만 영유아, 65세 이상 노인, 공무수행자, 국공사립 재직교원, 국가유공자, 고엽제후유증 등 환자, 장애인 및 동행보호자 1인, 유공자, 의사상자, 국군포로, 투표참여자, 그린카드소지자, 자원봉사마일리지소지자 등</t>
    <phoneticPr fontId="3" type="noConversion"/>
  </si>
  <si>
    <t>단체 10인 이상, 춘천시민</t>
    <phoneticPr fontId="3" type="noConversion"/>
  </si>
  <si>
    <t>2급이상 장애인, 마을주민</t>
    <phoneticPr fontId="3" type="noConversion"/>
  </si>
  <si>
    <t>진천군민, 그린카드 소지자 할인(50%)</t>
    <phoneticPr fontId="3" type="noConversion"/>
  </si>
  <si>
    <t>국빈 또는 외교사절단, 국가보훈대상자, 장애 정도가 심한 장애인과 보호자, 진천군민 등</t>
    <phoneticPr fontId="3" type="noConversion"/>
  </si>
  <si>
    <t xml:space="preserve"> 미취학 아동(7세 미만), 장애인, 국가유공자, 본교 재학생 및 교직원 등 </t>
    <phoneticPr fontId="3" type="noConversion"/>
  </si>
  <si>
    <t xml:space="preserve">36개월 미만 유아, 휠체어를 타고 오는 장애인 </t>
    <phoneticPr fontId="3" type="noConversion"/>
  </si>
  <si>
    <t>완주군민, 완주사랑 군민증 소지자, 국가시책에 의한 관람료 감면대상자</t>
    <phoneticPr fontId="3" type="noConversion"/>
  </si>
  <si>
    <t>특별전시 별도 입장료 없음</t>
    <phoneticPr fontId="3" type="noConversion"/>
  </si>
  <si>
    <t>지역주민 할인제, 문화가 있는날 할인 등</t>
    <phoneticPr fontId="3" type="noConversion"/>
  </si>
  <si>
    <t>고흥군에 거주하는 자, 남해안중권에 거주하는 자, 65세 이상, 문화의 날</t>
    <phoneticPr fontId="3" type="noConversion"/>
  </si>
  <si>
    <t>공무수행, 만 6세 이하 및 고흥군민 중 65세 이상인 자, 장애인복지카드 소지자</t>
    <phoneticPr fontId="3" type="noConversion"/>
  </si>
  <si>
    <t>1. 20인 이상 단체
2. 예술인패스 소지자
3. 남도패스(광주/전남 통합관광할인카드)
4. 전남사랑 도민증 소지자
5. 남도한바퀴 참여자</t>
    <phoneticPr fontId="3" type="noConversion"/>
  </si>
  <si>
    <t>영암군민, 65세 이상 5,000원</t>
    <phoneticPr fontId="3" type="noConversion"/>
  </si>
  <si>
    <t>25인 이상 단체, 강진군민 50%</t>
    <phoneticPr fontId="3" type="noConversion"/>
  </si>
  <si>
    <t>경로, 유아, 장애인, 국가유공자, 독립유공자 등</t>
    <phoneticPr fontId="3" type="noConversion"/>
  </si>
  <si>
    <t>전체</t>
    <phoneticPr fontId="3" type="noConversion"/>
  </si>
  <si>
    <t>두자녀이상, 남중권, 자매도시, 동주권, 혁신도시 할인</t>
    <phoneticPr fontId="3" type="noConversion"/>
  </si>
  <si>
    <t>장애인, 독립유공자, 국빈 65세 이사노인, 참전유공자, 진주시 명예시민, 장기기증자, 의로운시민 등</t>
    <phoneticPr fontId="3" type="noConversion"/>
  </si>
  <si>
    <t>유아 3세 미만, 국가지원사업자</t>
    <phoneticPr fontId="3" type="noConversion"/>
  </si>
  <si>
    <t>경로, 장애인, 밀양시민, 군인 40%</t>
    <phoneticPr fontId="3" type="noConversion"/>
  </si>
  <si>
    <t>단체 5인 이상, 5세 이하, 국가보훈, 장애인</t>
    <phoneticPr fontId="3" type="noConversion"/>
  </si>
  <si>
    <t>1. 국빈·외교사절단 및 그 수행원
2. 12세 이하인 사람(단체인 경우에는 인솔교사를 포함한다)
3. 65세 이상인 사람(내국인에 한함)
4. 「장애인복지법」제32조제1항에 따른 등록장애인, 장애의 정도가 심한 장애인과 동행하는 보조인 1명
5. 「국가유공자 등 예우 및 지원에 관한 법률」제67조 및 같은 법 시행령 제86조에 해당하는 사람
6. 「독립유공자예우에 관한 법률」제23조 및 같은 법 시행령 제15조에 해당하는 사람
7. 「제주4·3사건 진상규명 및 희생자 명예회복에 관한 특별법」에 따른 희생자 및 유족
8. 「5·18민주유공자예우에 관한 법률」제59조 및 같은 법 시행령 제52조에 해당하는 사람
9. 「참전유공자 예우 및 단체설립에 관한 법률」제10조 및 같은 법 시행령 제12조에 해당하는 사람
10. 「국민기초생활 보장법」에 따른 수급자
11. 공무수행과 학술연구 목적을 위하여 출입하는 사람
14. 「의사상자 등 예우 및 지원에 관한 법률 시행령」 제17조의2에 따른 의사자 유족증이나 의상자증을 발급받은 사람. 다만, 의상자 중 부상등급이 1급 또는 2급에 해당하는 사람이 활동보조자와 동행하는 경우에는 그 활동보조자 중 1명을 포함한다. 
15. 「제주특별자치도 자원봉사활동 지원 조례」 제23조의2에 따라 감면액 이상의 자원봉사마리일지를 소지한 사람
16. 「고엽제 후유의증 등 환자지원 및 단체설립에 관한 법률」 제8조의3 각 호의 어느 하나에 해당하는 사람
17. 「특수임무유공자 예우 및 단체설립에 관한 법률 시행령」 제58조에 해당하는 사람
18. 「국군포로의 송환 및 대우 등에 관한 법률」 제2조제5호에 따른 등록포로 및 같은 조 제3호에 따른 억류지출신 포로가족
19. 「제주특별자치도 병역명문가 예우 및 지원에 관한 조례」 제2조제2호 및 제3호, 제6조제1항제2호 후단에 해당하는 사람
20. 수장품을 무상으로 기증한 사람(개인에 한정한다)
21. 「한부모가족지원법」 제4조에 따른 한부모가족
22. 다자녀가정 우대카드 소지자 및 그 배우자와 직계 존비속
23. 「북한이탈주민의 보호 및 정착지원에 관한 법률」 제2조제1호에 따른 북한이탈주민
24. 그 밖에 도지사가 공익상 또는 특별한 사유로 관람료 면제가 필요하다고 인정하는 사람
② 도지사는 다음 각 호의 어느 하나에 해당하는 사람에 대해서는 관람료의 50퍼센트를 감면한다. 
1. 재외도민증을 소지한 자
2. 「제주특별자치도 명예도민증 수여 조례」에 따른 명예도민증 소지자(동행한 배우자와 직계존비속을 포함한다)
3. 제주특별자치도에 주민등록이 되어 있는 자 
4. 「제주특별자치도 고향사랑 기부금 모금 및 운용에 관한 조례」 제20조제1항제1호에 따른 기부증서를 소지한 사람</t>
    <phoneticPr fontId="3" type="noConversion"/>
  </si>
  <si>
    <t>제주도민, 재외도민, 명예도민 및 직계존비속</t>
    <phoneticPr fontId="3" type="noConversion"/>
  </si>
  <si>
    <t>관광순환버스, 경찰, 군인 등 제휴업체 5,000원</t>
    <phoneticPr fontId="3" type="noConversion"/>
  </si>
  <si>
    <t>제주도민, 경로우대(65세 이상), 장애인(1~3급)</t>
    <phoneticPr fontId="3" type="noConversion"/>
  </si>
  <si>
    <t xml:space="preserve">문화누리카드, 장애인, 군인, 예술인패스 </t>
    <phoneticPr fontId="3" type="noConversion"/>
  </si>
  <si>
    <t>만6세 이하, 장애인복지법 등록장애인 (무료)</t>
    <phoneticPr fontId="3" type="noConversion"/>
  </si>
  <si>
    <t>군민, 자매결연 및 중부내륙권 행정협력 자치단체 주민, 폐광지역 주민</t>
    <phoneticPr fontId="3" type="noConversion"/>
  </si>
  <si>
    <t>만 36개월 미만, 복지카드 소지자, 국가유공자, 경로(만 65세 이상), 인솔교사, 인형극 티켓 소지자(당일)</t>
    <phoneticPr fontId="3" type="noConversion"/>
  </si>
  <si>
    <t>군민, 장애 2급 이상, 유치원, 지역사회 아동</t>
    <phoneticPr fontId="3" type="noConversion"/>
  </si>
  <si>
    <t>문화가 있는 날 무료관람, 괴산군민, 괴산군 주최행사 방문객 50%할인</t>
    <phoneticPr fontId="3" type="noConversion"/>
  </si>
  <si>
    <t>5세 미만 65세 이상, 국가유공자, 독립유공자, 국가보훈대상자, 강진군민, 장애인 등</t>
    <phoneticPr fontId="3" type="noConversion"/>
  </si>
  <si>
    <t>1. 국빈, 외교사절단 및 수행하는 사람
2. 공무수행을 위해 출입하는 공무원
 3. 공익목적으로 출입하는 사람(신분증을 소지한 사람)
 4. 보호하는 사람을 동반한 6세 이하 어린이
5. 65세 이상 노인(주민등록증, 운전면허증, 여권 등의 신분증을 소지한 사람)
6. 국립·공립 의료기관에서 요양중인 상이군경
7. 「국가유공자 등 예우 및 지원에 관한 법률 시행령」 제86조제1항 각 호의 어느 하나에 해당하는 사람
8. 「참전유공자 예우 및 단체 설립에 관한 법률」 제5조에 따라 등록된 참전유공자
9. 국군의 날에 입장하는 군인, 경찰의 날에 입장하는 경찰관, 어린이날에 입장하는 어린이
10. 「장애인복지법」에 따른 등록장애인과 그와 동행하는 보호자
11. 「공직선거법」 제2조 및 「지방교육자치에 관한 법률」 제22조에 따라 투표에 참여한 사람으로서 선거관리위원회가 발급한 투표확인증(해당 선거의 선거일 후 3개월까지 유효 함)을 제출한 사람(1인 1회 적용)
12. 보성군에 주소를 둔 주민이 신분증을 제시한 경우
13. 자원봉사 마일리지증(전라남도지사 발급)을 제시한 경우
14. 「독립유공자 예우에 관한 법률 시행령」 제15조에 해당하는 사람
15. 「고엽제후유증 등 환자지원 및 단체설립에 관한 법률」 제8조의3 각 호의 어느 하나에 해당하는 사람
16. 「5·18민주유공자예우에 관한 법률 시행령」 제52조제1항 각 호의 어느 하나에 해당하는 사람
17. 「특수임무유공자 예우 및 단체설립에 관한 법률 시행령」 제58조에 해당하는 사람
18. 「의사상자 등 예우 및 지원에 관한 법률 시행령」 제17조의2제1항 각 호의 어느 하나에 해당하는 사람
19. 「국군포로의 송환 및 대우 등에 관한 법률」 제2조제5호에 따른 등록포로 및 같은 조 제3호에 따른 억류지출신 포로가족</t>
    <phoneticPr fontId="3" type="noConversion"/>
  </si>
  <si>
    <t xml:space="preserve">  1. 국빈이나 외교사절단과 그를 수행하는 사람
  2. 12세 이하의 사람(단체인 경우에는 인솔교사를 포함한다)
  3. 65세 이상의 사람(단, 내국인에 한한다.)
  4. 박물관에 자료를 무상 기증하는 사람
  5. 학술연구를 목적으로 출입하는 사람
  6. 공무수행을 위하여 출입하는 사람
  7. 「장애인복지법」제32조제1항에 따른 등록장애인과 동행하는 보조인 1명
  8. 「국가유공자 등 예우 및 지원에 관한 법률 시행령」제86조제1항에 해당하는 사람
  9. 「독립유공자 예우에 관한 법률」제23조 및 같은 법률 시행령 제15조에 해당하는 사람
  10. 「5·18민주유공자 예우에 관한 법률 시행령」제52조제1항에 해당하는 사람
  11. 「참전유공자 예우에 관한 법률」제5조에 따라 참전유공자로 등록된 사람
  12. 「고엽제후유의증 등 환자지원 및 단체설립에 관한 법률」제8조의3 각 호에 해당하는 사람
  13. 「특수임무유공자 예우 및 단체설립에 관한 법률 시행령」제58조에 해당하는 사람
  14. 「의사상자 등 예우 및 지원에 관한 법률 시행령」제17조의2제1항 각 호에 해당하는 사람
  15. 「제주4ㆍ3사건 진상규명 및 희생자 명예회복에 관한 특별법」제2조 제2호에 따른 희생자 및 제3호에 따른 유족
  16. 「제주특별자치도 병역명문가 예우 및 지원에 관한 조례」 제2조제2호 및 제3호, 제6조제1항제2호 후단에 해당하는 사람
  17. 삭제&amp;lt;2020.12.31.&amp;gt;
  18. 「국군포로의 송환 및 대우 등에 관한 법률」 제6조에 따라 등록된 사람
  19. 「국민기초생활 보장법」 제2조 제2호에 따른 수급자
  19의2. 「제주특별자치도 자원봉사활동 지원 조례」 제23조의2에 따라 면제액 이상의 자원봉사마일리지를 보유한 사람
  20. 다자녀가정 우대카드 소지자 및 그 배우자와 직계 존ㆍ비속
  21. 그 밖에 박물관 알리기 교육, 도내·외 기관 방문 등 박물관 대외홍보를 위하여 도지사가 필요하다고 인정하는 사람</t>
    <phoneticPr fontId="3" type="noConversion"/>
  </si>
  <si>
    <t>편의시설이용시 박물관이용 무료</t>
    <phoneticPr fontId="3" type="noConversion"/>
  </si>
  <si>
    <t>1월 1일 해당년도 띠별 무료입장
5월 8일 경로우대 무료입장
메이크어위시 재단과 협약 무료입장</t>
    <phoneticPr fontId="3" type="noConversion"/>
  </si>
  <si>
    <t>청주대학교박물관</t>
    <phoneticPr fontId="3" type="noConversion"/>
  </si>
  <si>
    <t>경북대학교 자연사박물관</t>
  </si>
  <si>
    <t>보물 17점 
도지정문화재 117점</t>
    <phoneticPr fontId="3" type="noConversion"/>
  </si>
  <si>
    <t>작동식 체험전시 제작물</t>
  </si>
  <si>
    <t>매주 월요일, 명절 등</t>
  </si>
  <si>
    <t>단체 20명 이상</t>
  </si>
  <si>
    <t xml:space="preserve"> 만 36개월 미만 유아, 국가보훈대상자, 기초수급자, 장애인, 다자녀가족 등 </t>
  </si>
  <si>
    <t>시설 입장료에 포함</t>
  </si>
  <si>
    <t>자체 소장유물 없음(부산박물관 소장유물 임시이관 전시)</t>
  </si>
  <si>
    <t>금속, 토도, 서화, 석, 옥 등</t>
  </si>
  <si>
    <t>금동보살입상 등</t>
  </si>
  <si>
    <t>국보 2점, 보물 3점, 시지정 유형문화재 28점, 민속문화재 3점, 문화재자료 3점, 기념물 4점</t>
  </si>
  <si>
    <t>부산포민속박물관(휴관)</t>
    <phoneticPr fontId="3" type="noConversion"/>
  </si>
  <si>
    <t>부산진구</t>
    <phoneticPr fontId="3" type="noConversion"/>
  </si>
  <si>
    <t>12개월 미만 무료</t>
    <phoneticPr fontId="3" type="noConversion"/>
  </si>
  <si>
    <t>1회/1년</t>
    <phoneticPr fontId="3" type="noConversion"/>
  </si>
  <si>
    <t>연중무휴</t>
    <phoneticPr fontId="3" type="noConversion"/>
  </si>
  <si>
    <t>상설입장시 전체 무료</t>
  </si>
  <si>
    <t>도자기, 목기, 자수류</t>
    <phoneticPr fontId="3" type="noConversion"/>
  </si>
  <si>
    <t xml:space="preserve"> 70세 이상 노인, 국가 유공자, 만3세 이하 개인 </t>
    <phoneticPr fontId="3" type="noConversion"/>
  </si>
  <si>
    <t xml:space="preserve"> 70세 이상, 장애인, 군인50%, 지역주민 1000원 할인 </t>
    <phoneticPr fontId="3" type="noConversion"/>
  </si>
  <si>
    <t>10:00-18:00(하절기)
10:00-17:00(동절기)</t>
    <phoneticPr fontId="3" type="noConversion"/>
  </si>
  <si>
    <t>매주 월요일</t>
    <phoneticPr fontId="3" type="noConversion"/>
  </si>
  <si>
    <t>15/400㎡</t>
  </si>
  <si>
    <t>교육, 민속, 근현대사, 전통 등</t>
  </si>
  <si>
    <t>실버 3,000 /장애인 50%</t>
  </si>
  <si>
    <t xml:space="preserve">48개월 미만 </t>
  </si>
  <si>
    <t>금속, 옹기, 목기 등</t>
  </si>
  <si>
    <t>www.nanum.org</t>
    <phoneticPr fontId="3" type="noConversion"/>
  </si>
  <si>
    <t>전체</t>
    <phoneticPr fontId="3" type="noConversion"/>
  </si>
  <si>
    <t>금속, 옥석, 토도, 골각기류, 고문서, 전적, 민속자료 둥</t>
  </si>
  <si>
    <t>불교회화 등</t>
  </si>
  <si>
    <t>전체</t>
    <phoneticPr fontId="3" type="noConversion"/>
  </si>
  <si>
    <t>G밸리 관련 생산품, 기기, 기록, 생활물품</t>
  </si>
  <si>
    <t>10:00-18:00</t>
    <phoneticPr fontId="3" type="noConversion"/>
  </si>
  <si>
    <t>고서, 엽서, 고문서 등</t>
  </si>
  <si>
    <t>강원-사립12-2007-12호</t>
    <phoneticPr fontId="3" type="noConversion"/>
  </si>
  <si>
    <t>www.artreon.co.kr</t>
  </si>
  <si>
    <t>전각, 서예</t>
  </si>
  <si>
    <t>일, 월요일</t>
  </si>
  <si>
    <t>www.museum.hannam.ac.kr</t>
  </si>
  <si>
    <t>대전-대학12-2001-01호</t>
    <phoneticPr fontId="3" type="noConversion"/>
  </si>
  <si>
    <t>휴관</t>
    <phoneticPr fontId="3" type="noConversion"/>
  </si>
  <si>
    <t>토, 일요일 및 법정공휴일</t>
    <phoneticPr fontId="3" type="noConversion"/>
  </si>
  <si>
    <t>www.nts.go.kr/museum</t>
  </si>
  <si>
    <t>고문서, 국세청자료 등</t>
    <phoneticPr fontId="3" type="noConversion"/>
  </si>
  <si>
    <t>031-949-5675</t>
  </si>
  <si>
    <t>2009.09.30</t>
    <phoneticPr fontId="3" type="noConversion"/>
  </si>
  <si>
    <t>063-454-7872</t>
  </si>
  <si>
    <t>museum.gunsan.go.kr</t>
  </si>
  <si>
    <t>15회/1년</t>
  </si>
  <si>
    <t>고고, 근현대사, 지류, 민속품 등</t>
  </si>
  <si>
    <t>이영춘 농촌위생 진료 기록물</t>
  </si>
  <si>
    <t>군산시 거주자</t>
  </si>
  <si>
    <t>국가유공자, 장애인, 6세이하, 65세 이상</t>
  </si>
  <si>
    <t>일제강점기, 근현대사 등</t>
  </si>
  <si>
    <t>휴관</t>
    <phoneticPr fontId="3" type="noConversion"/>
  </si>
  <si>
    <t>지질, 광물, 예술품 등</t>
  </si>
  <si>
    <t>신안압해도수각류공룡알둥지화석</t>
  </si>
  <si>
    <t>천연기념물 1점</t>
  </si>
  <si>
    <t>목포시민 50%</t>
  </si>
  <si>
    <t>65세 이상, 국가유공자, 장애인, 목포시 거주 13세 이하 어린이 등(조례규정)</t>
  </si>
  <si>
    <t>경상북도 영양군 입암면 영양로 963</t>
    <phoneticPr fontId="3" type="noConversion"/>
  </si>
  <si>
    <t>www.ach.or.kr</t>
  </si>
  <si>
    <t>공예품, 의복, 회화, 조각, 악기 등</t>
  </si>
  <si>
    <t>매주 월요일 및 공휴일</t>
  </si>
  <si>
    <t>경기도 용인시 처인구 명지로 116</t>
    <phoneticPr fontId="3" type="noConversion"/>
  </si>
  <si>
    <t>경기-대학12-2001-01호</t>
    <phoneticPr fontId="3" type="noConversion"/>
  </si>
  <si>
    <t>경기-공립11-2020-08호</t>
    <phoneticPr fontId="3" type="noConversion"/>
  </si>
  <si>
    <t>경기-사립12-2008-10호</t>
    <phoneticPr fontId="3" type="noConversion"/>
  </si>
  <si>
    <t>O</t>
    <phoneticPr fontId="3" type="noConversion"/>
  </si>
  <si>
    <t>동양화, 서양화, 판화, 금속 등</t>
  </si>
  <si>
    <t>매월 둘째, 넷째 일요일</t>
  </si>
  <si>
    <t>www.cicamuseum.com</t>
  </si>
  <si>
    <t>부모동반시 무료</t>
    <phoneticPr fontId="3" type="noConversion"/>
  </si>
  <si>
    <t>www.boroomsan.com</t>
  </si>
  <si>
    <t>매주 월요일, 1월 1일, 설 추석 당일</t>
  </si>
  <si>
    <t>전체(단체 가이드 진행 인당 4,000원)</t>
    <phoneticPr fontId="3" type="noConversion"/>
  </si>
  <si>
    <t>15/187.5㎡</t>
  </si>
  <si>
    <t>현대회화, 전통회화, 판화, 조각, 현대공예</t>
  </si>
  <si>
    <t>서울특별시 종로구 창경궁로 35길 29</t>
    <phoneticPr fontId="3" type="noConversion"/>
  </si>
  <si>
    <t>자연사유물</t>
  </si>
  <si>
    <t>09:00-18:00(하절기)
09:00-17:00(동절기)</t>
  </si>
  <si>
    <t>09:00-19:00(하절기)
09:00-18:00(동절기)</t>
  </si>
  <si>
    <t>매주 월요일, 1월 1일, 설날, 추석 당일 (단, 월요일이 공휴일인 경우 다음날 휴관)</t>
  </si>
  <si>
    <t>50~100</t>
  </si>
  <si>
    <t>1. 서대문구민
2. 연간회원
3. 시설이용자
4. 교육생 및 동행 보호자 1명
5. 자원봉사증 소지자</t>
    <phoneticPr fontId="3" type="noConversion"/>
  </si>
  <si>
    <t>토기류, 청동, 유리 등</t>
  </si>
  <si>
    <t>7세 이하 어린이, 장애우 및 65세 이상 무료</t>
  </si>
  <si>
    <t>02-541-3525</t>
  </si>
  <si>
    <t>www.horimmuseum.org</t>
  </si>
  <si>
    <t>고고, 민속품, 현대품 등</t>
  </si>
  <si>
    <t>분청사기박지연어문편병 등</t>
  </si>
  <si>
    <t>매주 일요일, 월요일, 1/1, 설날, 추석</t>
  </si>
  <si>
    <t>www.yetermuseum.com</t>
  </si>
  <si>
    <t>민속품, 도자기, 고서, 장신구 등</t>
  </si>
  <si>
    <t>토기, 고고, 민속, 대학역사자료 등</t>
  </si>
  <si>
    <t>토, 일요일, 법정공휴일</t>
  </si>
  <si>
    <t>교체없음</t>
    <phoneticPr fontId="3" type="noConversion"/>
  </si>
  <si>
    <t>경기i-plus카드 보유 경기도민 어린이 둘째부터 단체요금 할인, 문화가 있는 날, 수능 후 수험생 할인</t>
  </si>
  <si>
    <t>65세이상, 유공자, 만36개월 미만 어린이,국가유공자 가족, 국민기초생활 보장법 수급자, 장애인과 동반 보호자, 19세미만 부천시민</t>
  </si>
  <si>
    <t>부천시민(성인 50%할인, 청소년 어린이 무료), 부천시민 다자녀카드 보유 성인도 무료
경기 i-plus카드 보유 경기도민 어린이 둘째부터 단체요금 할인, 문화가 있는 날, 수능 후 수험생 할인</t>
    <phoneticPr fontId="3" type="noConversion"/>
  </si>
  <si>
    <t>65세이상, 유공자, 만36개월 미만 어린이,국가유공자 가족, 국민기초생활 보장법 수급자, 장애인과 동반 보호자, 19세미만 부천시민</t>
    <phoneticPr fontId="3" type="noConversion"/>
  </si>
  <si>
    <t>전체</t>
    <phoneticPr fontId="3" type="noConversion"/>
  </si>
  <si>
    <t>9:00-18:00</t>
    <phoneticPr fontId="3" type="noConversion"/>
  </si>
  <si>
    <t>고흥군에 거주하는 자, 남해안중권에 거주하는 자, 65세이상, 문화의 날</t>
  </si>
  <si>
    <t>공무수행, 만 6세이하 및 고흥군민 중 65세 이상인 자, 장애인복지카드 소지자</t>
  </si>
  <si>
    <t>지류, 도토료, 금속류</t>
    <phoneticPr fontId="3" type="noConversion"/>
  </si>
  <si>
    <t>매주 월요일 휴관</t>
    <phoneticPr fontId="3" type="noConversion"/>
  </si>
  <si>
    <t>개별</t>
    <phoneticPr fontId="3" type="noConversion"/>
  </si>
  <si>
    <t>1997.11.01</t>
    <phoneticPr fontId="3" type="noConversion"/>
  </si>
  <si>
    <t>www.hadongteamuseum.org</t>
  </si>
  <si>
    <t>금속, 토도, 민속유물 등</t>
    <phoneticPr fontId="3" type="noConversion"/>
  </si>
  <si>
    <t>매주 월요일, 신정, 설 및 추석 당일(월요일이 공휴일인 경우 그 다음날)</t>
    <phoneticPr fontId="3" type="noConversion"/>
  </si>
  <si>
    <t>9:00-18:00</t>
    <phoneticPr fontId="3" type="noConversion"/>
  </si>
  <si>
    <t>www.zamworl.com</t>
  </si>
  <si>
    <t>www.culture.gangseo.seoul.kr</t>
  </si>
  <si>
    <t>고서화, 전적류, 현대회화 등</t>
  </si>
  <si>
    <t>겸재정선미술관-허준박물관 통합관람권(35%), 2,4주 토요일 무료입장, 문화가 있는 날, 야간 무료입장 등</t>
  </si>
  <si>
    <t>겸재정선미술관-허준박물관 통합관람권(35%), 2,4주 토요일 무료입장, 문화가 있는 날 야간 무료입장 등</t>
  </si>
  <si>
    <t>전체</t>
    <phoneticPr fontId="3" type="noConversion"/>
  </si>
  <si>
    <t>전원미술관</t>
    <phoneticPr fontId="3" type="noConversion"/>
  </si>
  <si>
    <t>매주 월, 화요일, 12/25, 1/1</t>
    <phoneticPr fontId="3" type="noConversion"/>
  </si>
  <si>
    <t>예술인패스, 다둥이카드, 장애인, 문화의 날(50%) 할인 등</t>
    <phoneticPr fontId="3" type="noConversion"/>
  </si>
  <si>
    <t>www.haeum.kr</t>
  </si>
  <si>
    <t>매주 월요일, 법정공휴일</t>
  </si>
  <si>
    <t>미술주간</t>
    <phoneticPr fontId="3" type="noConversion"/>
  </si>
  <si>
    <t>국가유공자 및 후손</t>
    <phoneticPr fontId="3" type="noConversion"/>
  </si>
  <si>
    <t>경기도 성남시 수정구 적푸리로 9 (상적동)</t>
    <phoneticPr fontId="3" type="noConversion"/>
  </si>
  <si>
    <t>X</t>
    <phoneticPr fontId="3" type="noConversion"/>
  </si>
  <si>
    <t>개별</t>
    <phoneticPr fontId="3" type="noConversion"/>
  </si>
  <si>
    <t>조각(화강암/대리석)</t>
  </si>
  <si>
    <t>www.hmarttown.com</t>
  </si>
  <si>
    <t>만 3~7세 미만</t>
  </si>
  <si>
    <t xml:space="preserve">서양화, 한국화, 서예, 문인화 </t>
  </si>
  <si>
    <t>한국화, 서양화, 서예, 도자, 석조물</t>
  </si>
  <si>
    <t>061-277-6900</t>
    <phoneticPr fontId="3" type="noConversion"/>
  </si>
  <si>
    <t>회화작품, 조소, 공예</t>
  </si>
  <si>
    <t>한국화, 서양화, 서예 등</t>
  </si>
  <si>
    <t>섬유예술, 서양화, 한국화, 서예, 조각, 디자인</t>
  </si>
  <si>
    <t>전체</t>
    <phoneticPr fontId="3" type="noConversion"/>
  </si>
  <si>
    <t>1월 1일, 매주 월요일(단, 월요일이 공휴일인 경우 당일은 개관)</t>
  </si>
  <si>
    <t>보물 10점, 서울시 유형문화재 2점</t>
  </si>
  <si>
    <t>9:00-19:00</t>
    <phoneticPr fontId="3" type="noConversion"/>
  </si>
  <si>
    <t>금속, 도자기, 유리보석, 사직, 토제, 나무 등</t>
  </si>
  <si>
    <t>양주시민, 장애인, 단체, 65세 이상</t>
  </si>
  <si>
    <t>www.gwpolice.go.kr</t>
  </si>
  <si>
    <t>고문서 및 경찰장비류 등</t>
  </si>
  <si>
    <t>고고유물, 민속품, 지류 등</t>
  </si>
  <si>
    <t>도기 집모양 명기</t>
  </si>
  <si>
    <t>부산시 지정 유형문화재 제18,19호(동모)/제20호(동파두)</t>
  </si>
  <si>
    <t>매주 월요일(월요일이 공휴일인 경우에는 그 다음날), 1월1일</t>
  </si>
  <si>
    <t>www.busan.go.kr/monument</t>
  </si>
  <si>
    <t>지류, 합성재질 등 현대사 자료</t>
  </si>
  <si>
    <t>부산임시수도 대통령관저</t>
  </si>
  <si>
    <t>국가지정문화재 사적1점</t>
    <phoneticPr fontId="3" type="noConversion"/>
  </si>
  <si>
    <t>www.busan.go.kr/citizenpark</t>
  </si>
  <si>
    <t>www.yeongam.go.kr/home/dogi</t>
  </si>
  <si>
    <t>www.ntok.go.kr/kr/Museum/Main/Index</t>
  </si>
  <si>
    <t>공연예술자료</t>
  </si>
  <si>
    <t>114/3,636㎡</t>
  </si>
  <si>
    <t>금속, 도토, 지류 등</t>
  </si>
  <si>
    <t>대동여지도 등</t>
  </si>
  <si>
    <t>지정문화재 82건 등</t>
  </si>
  <si>
    <t>9:00-18:00 (입장마감 : 17:30)
※ 주중 · 주말 동일 (2021년 11월 2일부터 적용)</t>
  </si>
  <si>
    <t>서울특별시 송파구 올림픽로 240</t>
    <phoneticPr fontId="3" type="noConversion"/>
  </si>
  <si>
    <t>한의학 관련 고의서, 의약기 등</t>
  </si>
  <si>
    <t>구급간이방, 신찬벽온방</t>
  </si>
  <si>
    <t>만 6세 이하 및 65세 이상, 국가유공자, 독립유공자 및 그 유족 또는 가족, 장애인 및 보호자 1인, 다둥이 행복카드 소지자(등재 가족 포함)</t>
  </si>
  <si>
    <t>www.parasite.or.kr</t>
  </si>
  <si>
    <t>기생충 및 숙주 액침·건조 표본, 기생충박멸역사 관련 자료, 시대별 연구 기기, 구충제 등</t>
  </si>
  <si>
    <t>10:00-16:00, 토요일: 10:00-14:00</t>
  </si>
  <si>
    <t>매주 일요일, 공휴일, 창립기념일(11.7)</t>
  </si>
  <si>
    <t>O</t>
    <phoneticPr fontId="3" type="noConversion"/>
  </si>
  <si>
    <t>1회/1년</t>
    <phoneticPr fontId="3" type="noConversion"/>
  </si>
  <si>
    <t>9:30-17:30</t>
    <phoneticPr fontId="3" type="noConversion"/>
  </si>
  <si>
    <t>www.busanbom.kr</t>
  </si>
  <si>
    <t>영화 관련 유물(시나리오, 포스터 등)</t>
  </si>
  <si>
    <t>만65세 이상, 36개월 미만 영유아, 장애인, 국가유공자, 다자녀가정(부산시민 세자녀이상)</t>
  </si>
  <si>
    <t>전체</t>
    <phoneticPr fontId="3" type="noConversion"/>
  </si>
  <si>
    <t>9:00-17:00</t>
    <phoneticPr fontId="3" type="noConversion"/>
  </si>
  <si>
    <t>개별</t>
    <phoneticPr fontId="3" type="noConversion"/>
  </si>
  <si>
    <t>www.museumsoo.org</t>
  </si>
  <si>
    <t>베갯모, 자수, 민화</t>
  </si>
  <si>
    <t>9:00-18:00</t>
    <phoneticPr fontId="3" type="noConversion"/>
  </si>
  <si>
    <t>매주 월요일, 설날/추석 당일</t>
    <phoneticPr fontId="3" type="noConversion"/>
  </si>
  <si>
    <t>매월 첫째 주 수요일</t>
  </si>
  <si>
    <t>연중무휴</t>
    <phoneticPr fontId="3" type="noConversion"/>
  </si>
  <si>
    <t>www.seamuse.go.kr</t>
  </si>
  <si>
    <t>도자기, 고선박 등</t>
  </si>
  <si>
    <t>9:00-18:00</t>
    <phoneticPr fontId="3" type="noConversion"/>
  </si>
  <si>
    <t>연중무휴</t>
    <phoneticPr fontId="3" type="noConversion"/>
  </si>
  <si>
    <t>www.dogapsa.com</t>
  </si>
  <si>
    <t>목조상, 청동출토유물 등</t>
  </si>
  <si>
    <t>문수.보현동자상, 도선국사진영, 수미왕사진영, 청동문수보살상</t>
  </si>
  <si>
    <t>매주 월요일(공휴일 제외)</t>
  </si>
  <si>
    <t>www.songgwangsa.org
현재 박물관 홈페이지 제작중</t>
  </si>
  <si>
    <t>금속, 목제, 고전적, 불화, 민속, 서화탁본 등</t>
  </si>
  <si>
    <t>국보 목조삼존불감 등</t>
  </si>
  <si>
    <t>하계 9:00-17:30
동계 9:00-16:30</t>
  </si>
  <si>
    <t>불화 전지류</t>
  </si>
  <si>
    <t>보물 19건 35점, 유형문화유산 29건 856점, 문화유산자료 13건 17점</t>
  </si>
  <si>
    <t>www.honam625.or.kr</t>
  </si>
  <si>
    <t>전적류, 문서류, 생활류, 군장류, 동영상류, 사진필름류</t>
  </si>
  <si>
    <t>매주 월요일, 신정, 명절 당일(단, 월요일이 공휴일인 경우 당일은 개관하고 그 다음 첫번째 평일에 휴관)</t>
  </si>
  <si>
    <t>10:00-17:00</t>
    <phoneticPr fontId="3" type="noConversion"/>
  </si>
  <si>
    <t>65세 이상</t>
    <phoneticPr fontId="3" type="noConversion"/>
  </si>
  <si>
    <t>목재, 철물</t>
    <phoneticPr fontId="3" type="noConversion"/>
  </si>
  <si>
    <t>061-725-5651</t>
  </si>
  <si>
    <t>2023.11.03</t>
    <phoneticPr fontId="3" type="noConversion"/>
  </si>
  <si>
    <t>2023.07.03</t>
    <phoneticPr fontId="3" type="noConversion"/>
  </si>
  <si>
    <t>www.suncheon-sm.com</t>
  </si>
  <si>
    <t>수석 14종류</t>
  </si>
  <si>
    <t>순천시민 8,000원 경로 8,000원 장애인 8,000원</t>
  </si>
  <si>
    <t>연중무휴</t>
    <phoneticPr fontId="3" type="noConversion"/>
  </si>
  <si>
    <t>www.soma.kspo.or.kr</t>
  </si>
  <si>
    <t>미정기/1년</t>
  </si>
  <si>
    <t>조각, 회화, 드로잉 등</t>
  </si>
  <si>
    <t>유화, 판화, 드로잉, 입체 등</t>
  </si>
  <si>
    <t>문화가 있는날 무료</t>
  </si>
  <si>
    <t>www.achen.kr</t>
  </si>
  <si>
    <t>회화, 조각, 공예, 서예, 유물, 유품 등</t>
  </si>
  <si>
    <t>061-461-1210</t>
    <phoneticPr fontId="3" type="noConversion"/>
  </si>
  <si>
    <t>전체</t>
    <phoneticPr fontId="3" type="noConversion"/>
  </si>
  <si>
    <t>화-목: 10:00-15:00 
금-일: 10:00-18:00</t>
    <phoneticPr fontId="3" type="noConversion"/>
  </si>
  <si>
    <t>2023.09.02</t>
    <phoneticPr fontId="3" type="noConversion"/>
  </si>
  <si>
    <t>사진, 회화, 조각</t>
  </si>
  <si>
    <t>전적류, 근현대 도서, 목가구 등</t>
  </si>
  <si>
    <t>1월 1일, 매주 월요일(월요일이 공휴일인 경우 그 다음날), 설날 및 추석 당일, 기타 송파구청장이 필요하다고 인정하여 정하는 날</t>
  </si>
  <si>
    <t>민요 DAT, 릴테잎, 카세트테이프, 민요음반, 디지털자료 등</t>
  </si>
  <si>
    <t>1월 1일, 매주 월요일(단, 월요일이 공휴일인 경우 개관)</t>
  </si>
  <si>
    <t>광고 관련 근현대 유물
(디지털자료, 서지류, 철제류 등)</t>
  </si>
  <si>
    <t>전체</t>
    <phoneticPr fontId="3" type="noConversion"/>
  </si>
  <si>
    <t>개별</t>
    <phoneticPr fontId="3" type="noConversion"/>
  </si>
  <si>
    <t>cms.dankook.ac.kr/web/historymuseum</t>
  </si>
  <si>
    <t>종이, 시청각</t>
  </si>
  <si>
    <t>공휴일 및 방학기간</t>
  </si>
  <si>
    <t>인천-사립21-2023-02호</t>
    <phoneticPr fontId="3" type="noConversion"/>
  </si>
  <si>
    <t>02-2068-6101</t>
  </si>
  <si>
    <t>2012.09.14</t>
    <phoneticPr fontId="3" type="noConversion"/>
  </si>
  <si>
    <t>2023.07.06</t>
    <phoneticPr fontId="3" type="noConversion"/>
  </si>
  <si>
    <t>고지도, 고문서, 사진, 디지털자료 등</t>
  </si>
  <si>
    <t>1월 1일, 설연휴, 추석연휴</t>
    <phoneticPr fontId="3" type="noConversion"/>
  </si>
  <si>
    <t>만 4세 미만(성인 동반시)</t>
  </si>
  <si>
    <t>2023.07.06</t>
    <phoneticPr fontId="3" type="noConversion"/>
  </si>
  <si>
    <t>2016.11.05</t>
    <phoneticPr fontId="3" type="noConversion"/>
  </si>
  <si>
    <t>032-546-9501</t>
    <phoneticPr fontId="3" type="noConversion"/>
  </si>
  <si>
    <t xml:space="preserve">전남-공립12-2016-02호 </t>
    <phoneticPr fontId="3" type="noConversion"/>
  </si>
  <si>
    <t>고고유물(구입, 기증), 국가귀속유산(위임)</t>
    <phoneticPr fontId="3" type="noConversion"/>
  </si>
  <si>
    <t>주차불가</t>
  </si>
  <si>
    <t>118/1,975㎡</t>
  </si>
  <si>
    <t>10/103.91㎡</t>
  </si>
  <si>
    <t>학교부지공용</t>
  </si>
  <si>
    <t>학교주차장</t>
  </si>
  <si>
    <t>1,344㎡</t>
  </si>
  <si>
    <t>42/1,680㎡</t>
  </si>
  <si>
    <t>5,000㎡</t>
  </si>
  <si>
    <t>1,152㎡</t>
  </si>
  <si>
    <t>100/4,513㎡</t>
  </si>
  <si>
    <t>550/16,900㎡</t>
  </si>
  <si>
    <t>100/4,750㎡</t>
  </si>
  <si>
    <t>100/3,000㎡</t>
  </si>
  <si>
    <t>1,200㎡</t>
  </si>
  <si>
    <t>200/5,500㎡</t>
  </si>
  <si>
    <t>82/1,728㎡</t>
  </si>
  <si>
    <t>32/367.47㎡</t>
  </si>
  <si>
    <t>100/3,400㎡</t>
  </si>
  <si>
    <t>200/6,611㎡</t>
  </si>
  <si>
    <t>101/1,500㎡</t>
  </si>
  <si>
    <t>50/1,000㎡</t>
  </si>
  <si>
    <t>20/396㎡</t>
  </si>
  <si>
    <t>30/350㎡</t>
  </si>
  <si>
    <t>1,900㎡</t>
  </si>
  <si>
    <t>800㎡</t>
  </si>
  <si>
    <t>100/1,187㎡</t>
  </si>
  <si>
    <t>20/1,412㎡</t>
  </si>
  <si>
    <t>1,505㎡</t>
  </si>
  <si>
    <t>30/1,560㎡</t>
  </si>
  <si>
    <t>70/3,200㎡</t>
  </si>
  <si>
    <t>43/6,450㎡</t>
  </si>
  <si>
    <t>180/2,000㎡</t>
  </si>
  <si>
    <t>30/1,000㎡</t>
  </si>
  <si>
    <t>236/5,127.48㎡</t>
  </si>
  <si>
    <t>15/8,540㎡</t>
  </si>
  <si>
    <t>50/1,134㎡</t>
  </si>
  <si>
    <t>1,381㎡</t>
  </si>
  <si>
    <t>1,332㎡</t>
  </si>
  <si>
    <t>25/660㎡</t>
  </si>
  <si>
    <t>236/10,240㎡</t>
  </si>
  <si>
    <t>118/1,869㎡</t>
  </si>
  <si>
    <t>20/567.3㎡</t>
  </si>
  <si>
    <t>38/437㎡</t>
  </si>
  <si>
    <t>26/151㎡</t>
  </si>
  <si>
    <t>15/450㎡</t>
  </si>
  <si>
    <t>85/3,813㎡</t>
  </si>
  <si>
    <t>30/2,414㎡</t>
  </si>
  <si>
    <t>426㎡</t>
  </si>
  <si>
    <t>패널, 영상, 모형, 복제유물, 수집유물</t>
    <phoneticPr fontId="3" type="noConversion"/>
  </si>
  <si>
    <t>지질분야(공룡화석, 운석, 광물 등)</t>
    <phoneticPr fontId="3" type="noConversion"/>
  </si>
  <si>
    <t xml:space="preserve">고고(토도,옥석,금속 등), 서화류, 교사류 등 </t>
    <phoneticPr fontId="3" type="noConversion"/>
  </si>
  <si>
    <t>도토기, 서적, 병풍, 액자, 목제류 등</t>
    <phoneticPr fontId="3" type="noConversion"/>
  </si>
  <si>
    <t>앤틱테디베어(antique teddy bear)</t>
    <phoneticPr fontId="3" type="noConversion"/>
  </si>
  <si>
    <t>1점</t>
    <phoneticPr fontId="3" type="noConversion"/>
  </si>
  <si>
    <t>독수리 등</t>
    <phoneticPr fontId="3" type="noConversion"/>
  </si>
  <si>
    <t>지정문화재 3점</t>
    <phoneticPr fontId="3" type="noConversion"/>
  </si>
  <si>
    <t>5,536점</t>
    <phoneticPr fontId="3" type="noConversion"/>
  </si>
  <si>
    <t>3점</t>
    <phoneticPr fontId="3" type="noConversion"/>
  </si>
  <si>
    <t>75점</t>
    <phoneticPr fontId="3" type="noConversion"/>
  </si>
  <si>
    <t>국보8건, 보물54건, 시지정문화재 11건</t>
    <phoneticPr fontId="3" type="noConversion"/>
  </si>
  <si>
    <t>181점</t>
    <phoneticPr fontId="3" type="noConversion"/>
  </si>
  <si>
    <t>9점</t>
    <phoneticPr fontId="3" type="noConversion"/>
  </si>
  <si>
    <t>17점</t>
    <phoneticPr fontId="3" type="noConversion"/>
  </si>
  <si>
    <t>25점</t>
    <phoneticPr fontId="3" type="noConversion"/>
  </si>
  <si>
    <t>21점</t>
    <phoneticPr fontId="3" type="noConversion"/>
  </si>
  <si>
    <t>4점</t>
    <phoneticPr fontId="3" type="noConversion"/>
  </si>
  <si>
    <t>2점</t>
    <phoneticPr fontId="3" type="noConversion"/>
  </si>
  <si>
    <t>5,061점</t>
    <phoneticPr fontId="3" type="noConversion"/>
  </si>
  <si>
    <t>5점</t>
    <phoneticPr fontId="3" type="noConversion"/>
  </si>
  <si>
    <t>46점</t>
    <phoneticPr fontId="3" type="noConversion"/>
  </si>
  <si>
    <t>6점</t>
    <phoneticPr fontId="3" type="noConversion"/>
  </si>
  <si>
    <t>155점</t>
    <phoneticPr fontId="3" type="noConversion"/>
  </si>
  <si>
    <t>9:30-17:30</t>
    <phoneticPr fontId="3" type="noConversion"/>
  </si>
  <si>
    <t>9:00-18:00</t>
    <phoneticPr fontId="3" type="noConversion"/>
  </si>
  <si>
    <t>9:30-18:00(동계 17:00)</t>
    <phoneticPr fontId="3" type="noConversion"/>
  </si>
  <si>
    <t>9:30-18:00(동계 17:30)</t>
    <phoneticPr fontId="3" type="noConversion"/>
  </si>
  <si>
    <t>10:00-18:00</t>
    <phoneticPr fontId="3" type="noConversion"/>
  </si>
  <si>
    <t>매주 월요일, 1월 1일</t>
    <phoneticPr fontId="3" type="noConversion"/>
  </si>
  <si>
    <t>1월 1일, 매주 월요일(월요일이「관공서의 공휴일에 관한 규정」제2조에 따른 공휴일일 때에는 휴관하지 아니함)</t>
    <phoneticPr fontId="3" type="noConversion"/>
  </si>
  <si>
    <t>신정, 설·추석연휴</t>
    <phoneticPr fontId="3" type="noConversion"/>
  </si>
  <si>
    <t>일요일, 설·추석당일</t>
    <phoneticPr fontId="3" type="noConversion"/>
  </si>
  <si>
    <t>일, 월요일, 국, 공휴일</t>
    <phoneticPr fontId="3" type="noConversion"/>
  </si>
  <si>
    <t>토, 일요일</t>
    <phoneticPr fontId="3" type="noConversion"/>
  </si>
  <si>
    <t>매주 토, 일, 월요일, 1월 1일, 구정연휴, 추석연휴</t>
    <phoneticPr fontId="3" type="noConversion"/>
  </si>
  <si>
    <t>매주 월요일, 1월 1일, 설날, 추석</t>
    <phoneticPr fontId="3" type="noConversion"/>
  </si>
  <si>
    <t>매주 월요일(월요일이 공휴일인 경우 익일 휴관), 1월 1일</t>
    <phoneticPr fontId="3" type="noConversion"/>
  </si>
  <si>
    <t>9:00-18:00</t>
    <phoneticPr fontId="3" type="noConversion"/>
  </si>
  <si>
    <t>매주 월요일</t>
    <phoneticPr fontId="3" type="noConversion"/>
  </si>
  <si>
    <t>매주 일요일</t>
    <phoneticPr fontId="3" type="noConversion"/>
  </si>
  <si>
    <t>매주 일, 월요일</t>
    <phoneticPr fontId="3" type="noConversion"/>
  </si>
  <si>
    <t xml:space="preserve">매주 월요일, 1월 1일, 설날추석당일 </t>
    <phoneticPr fontId="3" type="noConversion"/>
  </si>
  <si>
    <t>매주 월요일(공휴일일 경우 익일)</t>
    <phoneticPr fontId="3" type="noConversion"/>
  </si>
  <si>
    <t>매주 월요일 및 법정공휴일</t>
    <phoneticPr fontId="3" type="noConversion"/>
  </si>
  <si>
    <t>매주 월요일, 1월 1일, 설·추석연휴
동계(12월~2월)기간은 일요일 휴무</t>
    <phoneticPr fontId="3" type="noConversion"/>
  </si>
  <si>
    <t>매주 월요일(월요일 휴일일 경우 그 다음 첫 평일 휴관), 설날, 추석당일</t>
    <phoneticPr fontId="3" type="noConversion"/>
  </si>
  <si>
    <t>매주 월요일, 1월 1일, 설·추석 연휴</t>
    <phoneticPr fontId="3" type="noConversion"/>
  </si>
  <si>
    <t>일, 월요일, 공휴일</t>
    <phoneticPr fontId="3" type="noConversion"/>
  </si>
  <si>
    <t>1월 1일, 설연휴, 추석연휴, KH필룩스 창립기념일(6.20)</t>
    <phoneticPr fontId="3" type="noConversion"/>
  </si>
  <si>
    <t>월~목요일</t>
    <phoneticPr fontId="3" type="noConversion"/>
  </si>
  <si>
    <t>매주 일, 월요일, 추석 및 설 연휴</t>
    <phoneticPr fontId="3" type="noConversion"/>
  </si>
  <si>
    <t>매주 월, 화요일</t>
    <phoneticPr fontId="3" type="noConversion"/>
  </si>
  <si>
    <t>매주 월요일(단, 월요일이 공휴일인 경우 당일은 개관하고 그 다음 첫번째 평일에 휴관), 1월 1일(신정), 설연휴, 추석연휴</t>
    <phoneticPr fontId="3" type="noConversion"/>
  </si>
  <si>
    <t>매주 월요일(월요일이 공휴일일 경우 월요일 개관 다음날 휴관), 1월 1일, 설, 추석 당일</t>
    <phoneticPr fontId="3" type="noConversion"/>
  </si>
  <si>
    <t>매주 월, 화요일, 추석, 설날, 신정</t>
    <phoneticPr fontId="3" type="noConversion"/>
  </si>
  <si>
    <t>매주 월요일, 설, 추석당일, 법정공휴일 다음날</t>
    <phoneticPr fontId="3" type="noConversion"/>
  </si>
  <si>
    <t>매주 화요일</t>
    <phoneticPr fontId="3" type="noConversion"/>
  </si>
  <si>
    <t>토, 일요일, 법정공휴일</t>
    <phoneticPr fontId="3" type="noConversion"/>
  </si>
  <si>
    <t>연중무휴</t>
    <phoneticPr fontId="3" type="noConversion"/>
  </si>
  <si>
    <t>매주 월, 화요일(단 코로나19 확산으로 당분간 예약제로 운영)</t>
    <phoneticPr fontId="3" type="noConversion"/>
  </si>
  <si>
    <t>1월 1일, 시장이 휴관일로 정한 날, 매주 월요일</t>
    <phoneticPr fontId="3" type="noConversion"/>
  </si>
  <si>
    <t>토, 일요일, 공휴일</t>
    <phoneticPr fontId="3" type="noConversion"/>
  </si>
  <si>
    <t>1.1, 매주 월요일(단, 월요일이 공휴일인 경우 당일은 개관하고 그 다음 첫번째 평일에 휴관)</t>
    <phoneticPr fontId="3" type="noConversion"/>
  </si>
  <si>
    <t>월요일, 1월 1일, 설 추석 당일 휴관</t>
    <phoneticPr fontId="3" type="noConversion"/>
  </si>
  <si>
    <t>매주 월요일(단, 월요일이 공휴일인 경우 그 다음날 휴관), 1월 1일, 설날, 추석</t>
    <phoneticPr fontId="3" type="noConversion"/>
  </si>
  <si>
    <t>신정, 설, 추석 명절연휴</t>
    <phoneticPr fontId="3" type="noConversion"/>
  </si>
  <si>
    <t>매주 월요일, 설 연휴, 추석연휴</t>
    <phoneticPr fontId="3" type="noConversion"/>
  </si>
  <si>
    <t>매주 월요일, 신정, 추석, 설날(당일)</t>
    <phoneticPr fontId="3" type="noConversion"/>
  </si>
  <si>
    <r>
      <t>1월 1일, 매주 월요일, 설</t>
    </r>
    <r>
      <rPr>
        <sz val="8"/>
        <rFont val="맑은 고딕"/>
        <family val="3"/>
        <charset val="129"/>
      </rPr>
      <t>∙</t>
    </r>
    <r>
      <rPr>
        <sz val="8"/>
        <rFont val="돋움"/>
        <family val="3"/>
        <charset val="129"/>
      </rPr>
      <t>추석 당일</t>
    </r>
    <phoneticPr fontId="3" type="noConversion"/>
  </si>
  <si>
    <t>토, 일요일, 공휴일</t>
    <phoneticPr fontId="3" type="noConversion"/>
  </si>
  <si>
    <t>주말 및 공휴일 휴관, 방학 중 목요일 개관</t>
    <phoneticPr fontId="3" type="noConversion"/>
  </si>
  <si>
    <t>공휴일</t>
    <phoneticPr fontId="3" type="noConversion"/>
  </si>
  <si>
    <t>매주 월요일, 1월 1일, 설날, 추석날</t>
    <phoneticPr fontId="3" type="noConversion"/>
  </si>
  <si>
    <t>매주 월요일, 1월 1일, 설, 추석, 공휴일 다음날</t>
    <phoneticPr fontId="3" type="noConversion"/>
  </si>
  <si>
    <t>매주 월요일, 1.1, 설날, 추석 당일, 기타군수가 정한 날</t>
    <phoneticPr fontId="3" type="noConversion"/>
  </si>
  <si>
    <t>매주 월요일, 신정, 추석, 구정</t>
    <phoneticPr fontId="3" type="noConversion"/>
  </si>
  <si>
    <t>매주 월요일, 1월 1일, 설 및 추석 당일</t>
    <phoneticPr fontId="3" type="noConversion"/>
  </si>
  <si>
    <t>36개월 미만</t>
    <phoneticPr fontId="3" type="noConversion"/>
  </si>
  <si>
    <t>전체</t>
    <phoneticPr fontId="3" type="noConversion"/>
  </si>
  <si>
    <t xml:space="preserve">  1. 국빈이나 외교사절단과 그를 수행하는 사람
  2. 12세 이하의 사람(단체인 경우에는 인솔교사를 포함한다)
  3. 65세 이상의 사람(단, 내국인에 한한다.)
  4. 박물관에 자료를 무상 기증하는 사람
  5. 학술연구를 목적으로 출입하는 사람
  6. 공무수행을 위하여 출입하는 사람
  7. 「장애인복지법」제32조제1항에 따른 등록장애인과 동행하는 보조인 1명
  8. 「국가유공자 등 예우 및 지원에 관한 법률 시행령」제86조제1항에 해당하는 사람
  9. 「독립유공자 예우에 관한 법률」제23조 및 같은 법률 시행령 제15조에 해당하는 사람
  10. 「5·18민주유공자 예우에 관한 법률 시행령」제52조제1항에 해당하는 사람
  11. 「참전유공자 예우에 관한 법률」제5조에 따라 참전유공자로 등록된 사람
  12. 「고엽제후유의증 등 환자지원 및 단체설립에 관한 법률」제8조의3 각 호에 해당하는 사람
  13. 「특수임무유공자 예우 및 단체설립에 관한 법률 시행령」제58조에 해당하는 사람
  14. 「의사상자 등 예우 및 지원에 관한 법률 시행령」제17조의2제1항 각 호에 해당하는 사람
  15. 「제주4ㆍ3사건 진상규명 및 희생자 명예회복에 관한 특별법」제2조 제2호에 따른 희생자 및 제3호에 따른 유족
  16. 「제주특별자치도 병역명문가 예우 및 지원에 관한 조례」 제2조제2호 및 제3호, 제6조제1항제2호 후단에 해당하는 사람
  17. 삭제&amp;lt;2020.12.31.&amp;gt;
  18. 「국군포로의 송환 및 대우 등에 관한 법률」 제6조에 따라 등록된 사람
  19. 「국민기초생활 보장법」 제2조 제2호에 따른 수급자
  19의2. 「제주특별자치도 자원봉사활동 지원 조례」 제23조의2에 따라 면제액 이상의 자원봉사마일리지를 보유한 사람
  20. 다자녀가정 우대카드 소지자 및 그 배우자와 직계 존ㆍ비속
  21. 그 밖에 박물관 알리기 교육, 도내·외 기관 방문 등 박물관 대외홍보를 위하여 도지사가 필요하다고 인정하는 사람</t>
    <phoneticPr fontId="3" type="noConversion"/>
  </si>
  <si>
    <t>11,000(원)</t>
    <phoneticPr fontId="3" type="noConversion"/>
  </si>
  <si>
    <t>북촌주민, 만 24개월 미만</t>
    <phoneticPr fontId="3" type="noConversion"/>
  </si>
  <si>
    <t>10:30-17:30</t>
    <phoneticPr fontId="3" type="noConversion"/>
  </si>
  <si>
    <t>1점</t>
    <phoneticPr fontId="3" type="noConversion"/>
  </si>
  <si>
    <t>10:00-18:00 (하절기 3~10월)
10:00-17:00 (동절기 11~2월)</t>
    <phoneticPr fontId="3" type="noConversion"/>
  </si>
  <si>
    <t>1월 1일, 설날, 추석 당일</t>
    <phoneticPr fontId="3" type="noConversion"/>
  </si>
  <si>
    <t>월 1회</t>
    <phoneticPr fontId="3" type="noConversion"/>
  </si>
  <si>
    <t>10:00-18:00</t>
    <phoneticPr fontId="3" type="noConversion"/>
  </si>
  <si>
    <t>9:30-17:00</t>
    <phoneticPr fontId="3" type="noConversion"/>
  </si>
  <si>
    <t>1/1, 설, 추석당일, 매주 월요일</t>
    <phoneticPr fontId="3" type="noConversion"/>
  </si>
  <si>
    <t xml:space="preserve">매주 월요일, 설, 추석 당일 및 전날 
</t>
    <phoneticPr fontId="3" type="noConversion"/>
  </si>
  <si>
    <t>9:30-17:30</t>
    <phoneticPr fontId="3" type="noConversion"/>
  </si>
  <si>
    <t xml:space="preserve">매주 월요일, 설, 추석 당일  </t>
    <phoneticPr fontId="3" type="noConversion"/>
  </si>
  <si>
    <t>10:00-18:00 (하계3~9월)
10:00-17:00 (동계10~2월)</t>
    <phoneticPr fontId="3" type="noConversion"/>
  </si>
  <si>
    <t>매주 월요일, 설, 추석, 1월 1일</t>
    <phoneticPr fontId="3" type="noConversion"/>
  </si>
  <si>
    <t>매주 일, 월요일, 공휴일</t>
    <phoneticPr fontId="3" type="noConversion"/>
  </si>
  <si>
    <t>신정, 구정, 추석, 매주 일, 월요일</t>
    <phoneticPr fontId="3" type="noConversion"/>
  </si>
  <si>
    <t>매주 일, 월요일  (단, 기획전시기간 월요일만 휴관), 설, 추석당일</t>
    <phoneticPr fontId="3" type="noConversion"/>
  </si>
  <si>
    <t>일, 월요일, 공휴일</t>
    <phoneticPr fontId="3" type="noConversion"/>
  </si>
  <si>
    <t>매주 월요일, 신정, 설날당일, 추석당일</t>
    <phoneticPr fontId="3" type="noConversion"/>
  </si>
  <si>
    <t>매주 월요일, 신정, 설 연휴, 추석 연휴, 전시교체기간</t>
    <phoneticPr fontId="3" type="noConversion"/>
  </si>
  <si>
    <t>매주 월요일, 1월 1일, 명절당일</t>
    <phoneticPr fontId="3" type="noConversion"/>
  </si>
  <si>
    <t>매주 월요일, 명절</t>
    <phoneticPr fontId="3" type="noConversion"/>
  </si>
  <si>
    <t>매주 월요일, 공휴일, 명절</t>
    <phoneticPr fontId="3" type="noConversion"/>
  </si>
  <si>
    <t>매주 월, 화요일, 신정, 설, 추석 휴관</t>
    <phoneticPr fontId="3" type="noConversion"/>
  </si>
  <si>
    <t>매주 월요일, 설, 추석 당일, 1.1.</t>
    <phoneticPr fontId="3" type="noConversion"/>
  </si>
  <si>
    <t>매주 월요일, 1월 1일, 추석, 설 당일</t>
    <phoneticPr fontId="3" type="noConversion"/>
  </si>
  <si>
    <t>만 6세 이하 및 65세 이상, 국가유공자, 독립유공자 및 그 유족 또는 가족, 장애인 및 보호자 1인, 다둥이 행복카드 소지자(등재 가족 포함)</t>
    <phoneticPr fontId="3" type="noConversion"/>
  </si>
  <si>
    <t>예술인패스 소지자 30%, 지역주민 50% 등</t>
    <phoneticPr fontId="3" type="noConversion"/>
  </si>
  <si>
    <t>65세 이상</t>
    <phoneticPr fontId="3" type="noConversion"/>
  </si>
  <si>
    <t>7세 미만 어린이, 65세 이상 어르신, 장애의 정도가 심한장애인, 기초수급자, 국가보훈대상자 등</t>
    <phoneticPr fontId="3" type="noConversion"/>
  </si>
  <si>
    <t>문화가 있는 날 무료</t>
    <phoneticPr fontId="3" type="noConversion"/>
  </si>
  <si>
    <t>65세 이상, 양평군민, 복지카드 소지자</t>
    <phoneticPr fontId="3" type="noConversion"/>
  </si>
  <si>
    <t>유치원, 65세 이상, 장애인</t>
    <phoneticPr fontId="3" type="noConversion"/>
  </si>
  <si>
    <t>초대장 소지자</t>
    <phoneticPr fontId="3" type="noConversion"/>
  </si>
  <si>
    <t>광주시민, 경로우대, 의사자유족, 문화가 있는 날</t>
    <phoneticPr fontId="3" type="noConversion"/>
  </si>
  <si>
    <t>24개월 미만</t>
    <phoneticPr fontId="3" type="noConversion"/>
  </si>
  <si>
    <t>4세 미만</t>
    <phoneticPr fontId="3" type="noConversion"/>
  </si>
  <si>
    <t>지역주민(적푸리마을 주민), 만3세(36개월)미만의 유아(단체는 해당 안됨), 장애인(1~3 급 본인에 한함), 신구대학교 교직원 및 재학생(신분증 제시)</t>
    <phoneticPr fontId="3" type="noConversion"/>
  </si>
  <si>
    <t>만65세 이상, 장애인(1~3급) 동반보호자 1명, 장애인(4~6급), 국가유공자, 의경 및 군인(사병)은 신분증을 제시하면 할인 입장이 되며, 36개월 미만의 단체관람은 유아 할인 금액을 적용</t>
    <phoneticPr fontId="3" type="noConversion"/>
  </si>
  <si>
    <t>장애2급 이상</t>
    <phoneticPr fontId="3" type="noConversion"/>
  </si>
  <si>
    <t>전체</t>
    <phoneticPr fontId="3" type="noConversion"/>
  </si>
  <si>
    <t>미취학 아동</t>
    <phoneticPr fontId="3" type="noConversion"/>
  </si>
  <si>
    <t>36개월 미만</t>
    <phoneticPr fontId="3" type="noConversion"/>
  </si>
  <si>
    <t>국가유공자, 경로</t>
    <phoneticPr fontId="3" type="noConversion"/>
  </si>
  <si>
    <t>군인 및 장애인, 문화의 날(50%) 할인 등</t>
    <phoneticPr fontId="3" type="noConversion"/>
  </si>
  <si>
    <t>미취학 아동, 65세 이상</t>
    <phoneticPr fontId="3" type="noConversion"/>
  </si>
  <si>
    <t>단체 외 미술주간 방문객 할인정책, 문화의 날 등</t>
    <phoneticPr fontId="3" type="noConversion"/>
  </si>
  <si>
    <t>65세 이상, 미취학아동, 국가보훈대상자, 장애인 등</t>
    <phoneticPr fontId="3" type="noConversion"/>
  </si>
  <si>
    <t>5세 이하, 중증장애, 병역명문가</t>
    <phoneticPr fontId="3" type="noConversion"/>
  </si>
  <si>
    <t>7세 이하, 65세 이상, 국가보훈대상자, 작품기증자, 공무수행자, 등록장애인과 동행 보조인 1명, 학술연구 목적 출입자, 명예도민증 소유자 등</t>
    <phoneticPr fontId="3" type="noConversion"/>
  </si>
  <si>
    <t xml:space="preserve"> 36개월 이하</t>
    <phoneticPr fontId="3" type="noConversion"/>
  </si>
  <si>
    <t>초대권 소지자</t>
    <phoneticPr fontId="3" type="noConversion"/>
  </si>
  <si>
    <t>도민, 경로, 장애, 군인</t>
    <phoneticPr fontId="3" type="noConversion"/>
  </si>
  <si>
    <t>65세 이상, 장애인, 국가유공자, 도민 50%, 삼성카드 10% 할인, 현대카드 20% M포인트 사용 (현장결제 시 적용)</t>
    <phoneticPr fontId="3" type="noConversion"/>
  </si>
  <si>
    <t xml:space="preserve">제주도민할인, 매월 마지막주 문화가 있는 수요일 </t>
    <phoneticPr fontId="3" type="noConversion"/>
  </si>
  <si>
    <t>만65세 이상, 장애인(심하지 않은 장애), 미취학 아동(4-6세), 국가유공자 유족, 소유자독립유공자 유족, 의사상자 유족, 서울명예시민</t>
    <phoneticPr fontId="3" type="noConversion"/>
  </si>
  <si>
    <t>만 65세 이상, 만 3세 미만, 국가유공자, 장애인, 멤버쉽카드 소지자 등</t>
    <phoneticPr fontId="3" type="noConversion"/>
  </si>
  <si>
    <t>미취학 아동, 매주 수요일 점심 직장인 무료, 의사상자</t>
    <phoneticPr fontId="3" type="noConversion"/>
  </si>
  <si>
    <t>문화의날 50% 할인, 경로, 장애인, 군인 25% 할인</t>
    <phoneticPr fontId="3" type="noConversion"/>
  </si>
  <si>
    <t>미취학(유치원포함)</t>
    <phoneticPr fontId="3" type="noConversion"/>
  </si>
  <si>
    <t>한부모·다자녀가정, 국가·독립·참전유공자, 고엽제후유의증환자, 5·18민주유공자, 특수임무유공자, 의사상자, 장애인, 국빈유공자, 외국사절단, 학술연구 및 공무수행출입자, 19세미만 또는 65세이상의 자, 작품기증자 및 그 가족, 단체인솔 교원 및 관광안내사 등 * 65세 이상 노인 등</t>
    <phoneticPr fontId="3" type="noConversion"/>
  </si>
  <si>
    <t>미취학 아동, 65세 이상, 장애인, 임산부</t>
    <phoneticPr fontId="3" type="noConversion"/>
  </si>
  <si>
    <t>문회의 날, ICOM카드, 예술인 패스, 수원시 명예이민증 소지자 무료, 수원시민 25%, 자원봉사카드소지자 50%, 다자녀 50%</t>
    <phoneticPr fontId="3" type="noConversion"/>
  </si>
  <si>
    <t>가평군민, 7세 미만 어린이, 국가유공자 및 장애인, 매월 마지막 수요일(경기도 문화의 날)</t>
    <phoneticPr fontId="3" type="noConversion"/>
  </si>
  <si>
    <t>일반: 33%, 청소년: 38%, 19세~25세: 38%</t>
    <phoneticPr fontId="3" type="noConversion"/>
  </si>
  <si>
    <t>만 6세 이하 및 65세 이상, 국가유공자,독립유공자 및 그 유족 또는 가족, 장애인 및 보호자 1인, 다둥이 행복카드 소지자(등재 가족 포함)</t>
    <phoneticPr fontId="3" type="noConversion"/>
  </si>
  <si>
    <t>만 48개월 미만, 장애인(심한 장애)와 동반 1인, 국가유공자 본인, 독립유공자 본인, 의사상자 본인, 참전유공자 본인 등</t>
    <phoneticPr fontId="3" type="noConversion"/>
  </si>
  <si>
    <t>장애인, 65세 이상, 문화가 있는 날 50% 할인 등</t>
    <phoneticPr fontId="3" type="noConversion"/>
  </si>
  <si>
    <t>군인, 경로, 장애인, 유공자, 양평군민, 36개월 미만</t>
    <phoneticPr fontId="3" type="noConversion"/>
  </si>
  <si>
    <t>의정부시민, 국가유공자, 독립유공자, 장애인복지카드, 예술인패스, 다자녀카드</t>
    <phoneticPr fontId="3" type="noConversion"/>
  </si>
  <si>
    <t>미취학, 유치부, 장애인</t>
    <phoneticPr fontId="3" type="noConversion"/>
  </si>
  <si>
    <t>36개월 미만, 예술인패스</t>
    <phoneticPr fontId="3" type="noConversion"/>
  </si>
  <si>
    <t>광주시민, 경로우대, 의사자유족, 문화가 있는 날</t>
    <phoneticPr fontId="3" type="noConversion"/>
  </si>
  <si>
    <t xml:space="preserve">만 3세 미만의 어린이, 15인 이상 단체 인솔교사 1인, 만 65세 이상, 국가보훈대상자(국가유공상이자 1~3급) 및 보호자 1인, 중증 장애인 및 보호자 1인, 기초 수급 대상자, 문화누리카드소지자(최대4인)
</t>
    <phoneticPr fontId="3" type="noConversion"/>
  </si>
  <si>
    <t>진천군민, 65세 이상</t>
    <phoneticPr fontId="3" type="noConversion"/>
  </si>
  <si>
    <t>문의문화재단지 입장객</t>
    <phoneticPr fontId="3" type="noConversion"/>
  </si>
  <si>
    <t>미취학 아동, 장애인, 국가유공자</t>
    <phoneticPr fontId="3" type="noConversion"/>
  </si>
  <si>
    <t>청계천 발굴자료, 사진, 슬라이드, 필름</t>
    <phoneticPr fontId="3" type="noConversion"/>
  </si>
  <si>
    <t>중앙</t>
    <phoneticPr fontId="3" type="noConversion"/>
  </si>
  <si>
    <t>농기구, 민속품 등</t>
  </si>
  <si>
    <t>강진 용소농기 등</t>
  </si>
  <si>
    <t>월요일, 1월 1일, 설 연휴, 추석 연휴, 공휴일, 근로자의 날 휴무</t>
  </si>
  <si>
    <t>서울시문화재 4점</t>
    <phoneticPr fontId="3" type="noConversion"/>
  </si>
  <si>
    <t>배재학당 동관, 김소월 시집, 피아노 등</t>
  </si>
  <si>
    <t>기념물 1점, 등록문화재 2점</t>
  </si>
  <si>
    <t>매주 일요일, 매주 월요일, 법정공휴일, 개교기념일(6월 8일)</t>
  </si>
  <si>
    <t>1981.10.15</t>
    <phoneticPr fontId="3" type="noConversion"/>
  </si>
  <si>
    <t>장애인</t>
    <phoneticPr fontId="3" type="noConversion"/>
  </si>
  <si>
    <t>02-2277-4857</t>
    <phoneticPr fontId="3" type="noConversion"/>
  </si>
  <si>
    <t>서울특별시 중구 장충단로 166 종이나라빌딩 2층</t>
    <phoneticPr fontId="3" type="noConversion"/>
  </si>
  <si>
    <t>전체</t>
    <phoneticPr fontId="3" type="noConversion"/>
  </si>
  <si>
    <t>www.sac.or.kr</t>
  </si>
  <si>
    <t>서예, 문인화, 탁본, 문헌자료 등</t>
  </si>
  <si>
    <t>독립선언서</t>
  </si>
  <si>
    <t>근대문화재 1점</t>
  </si>
  <si>
    <t>0~12,000</t>
  </si>
  <si>
    <t>전시별 상이</t>
  </si>
  <si>
    <t>사진 등</t>
  </si>
  <si>
    <t>회화, 판화, 조각, 설치 등</t>
  </si>
  <si>
    <t>yoolizzycraftmuseum.org</t>
  </si>
  <si>
    <t>금속, 나무, 도자, 석면부조 등</t>
  </si>
  <si>
    <t>전시기간 중 공휴일, 월요일 휴관</t>
  </si>
  <si>
    <t>www.hanwon.org</t>
  </si>
  <si>
    <t>동양화, 서양화, 판화, 조각, 서예 등</t>
  </si>
  <si>
    <t xml:space="preserve">매주 일요일, 월요일, 법정공휴일 </t>
  </si>
  <si>
    <t>사진 및 시각예술 작품</t>
  </si>
  <si>
    <t>설날, 추석, 일요일</t>
    <phoneticPr fontId="3" type="noConversion"/>
  </si>
  <si>
    <t>서예, 한국화, 동양화, 병풍 등</t>
    <phoneticPr fontId="3" type="noConversion"/>
  </si>
  <si>
    <t>전체</t>
    <phoneticPr fontId="3" type="noConversion"/>
  </si>
  <si>
    <t>민속품, 금속, 목판, 서화 등</t>
  </si>
  <si>
    <t>밀양12경도 등</t>
  </si>
  <si>
    <t>매주 월요일(단, 월요일이 공휴일인 경우 당일은 개관하고 그 다음 첫번째 평일에 휴관) 1.1. 설날, 추석, 안전점검 및 시설정비 기간 등</t>
  </si>
  <si>
    <t>예술인패스, 그린카드, 임산부, 통합할인권, 가족단위</t>
  </si>
  <si>
    <t>65세 이상, 6세 미만, 국가유공자, 독립유공자, 장애인, 다자녀, 의사상자, 다문화가족, 한부모가족 주민등록지 밀양인 자 등</t>
  </si>
  <si>
    <t>www.gwanmunsa.org</t>
  </si>
  <si>
    <t>토기, 자기, 서적류</t>
  </si>
  <si>
    <t>묘법연화경</t>
  </si>
  <si>
    <t>보물 4점, 서울시문화재 7점</t>
  </si>
  <si>
    <t>www.yunbonggil.or.k</t>
  </si>
  <si>
    <t xml:space="preserve">고문서류, 생활용품류 등 </t>
  </si>
  <si>
    <t>www.kepco.co.kr/museum</t>
  </si>
  <si>
    <t>전기자료, 서책, 문서, 고서 등</t>
  </si>
  <si>
    <t>매주 월요일, 설-추석 연휴, 신정</t>
  </si>
  <si>
    <t>불사리, 폐엽경 등</t>
  </si>
  <si>
    <t>밀양영산정사고불서 등</t>
  </si>
  <si>
    <t>경남 유형문화재 2점</t>
  </si>
  <si>
    <t>자수사계분경도 등</t>
  </si>
  <si>
    <t>포항시민 중 성인(1,000원), 단체(성인 2,000원, 청소년·군인 500원, 어린이 300원), 경북도민 다자녀가구 중 성인(1,000원)</t>
  </si>
  <si>
    <t>포항시민 중 청소년·군인·어린이, 경북도민 다자녀가구 중 청소년·군인·어린이, 경로, 장애인, 국가유공자</t>
  </si>
  <si>
    <t>회화, 도자기, 민속품 등</t>
  </si>
  <si>
    <t>용산의 역사문화  및 생활사 관련 자료
(지도, 서적류, 공예품, 민속품 등)</t>
  </si>
  <si>
    <t>수선총도</t>
  </si>
  <si>
    <t>매주월요일, 설날 추석 당일, 월요일이 공휴일인 경우 개관하고  다음 첫번째 평일 휴관</t>
  </si>
  <si>
    <t>1점</t>
    <phoneticPr fontId="3" type="noConversion"/>
  </si>
  <si>
    <t>매주 월, 화요일, 명절당일</t>
    <phoneticPr fontId="3" type="noConversion"/>
  </si>
  <si>
    <t>금속, 도토 등</t>
  </si>
  <si>
    <t>백제금동대향로 등</t>
  </si>
  <si>
    <t>석재, 토도, 표본 등</t>
  </si>
  <si>
    <t>www.kokdumuseum.com</t>
  </si>
  <si>
    <t>목조각</t>
  </si>
  <si>
    <t>www.wjm.or.kr</t>
  </si>
  <si>
    <t>공예품, 고고, 민속품 등</t>
  </si>
  <si>
    <t>사전예약제(예약없을시 휴관)</t>
  </si>
  <si>
    <t>3-4회/1년</t>
  </si>
  <si>
    <t>색동한복, 민속품, 장신구, 목가구 등</t>
  </si>
  <si>
    <t>일, 월, 공휴일</t>
  </si>
  <si>
    <t>blog.daum.net/hansam2012
blog.naver.com/hansam2006</t>
  </si>
  <si>
    <t>도자기, 사진, 기타</t>
    <phoneticPr fontId="3" type="noConversion"/>
  </si>
  <si>
    <t>매주 월, 일요일, 법정공휴일</t>
    <phoneticPr fontId="3" type="noConversion"/>
  </si>
  <si>
    <t>051-550-8880</t>
    <phoneticPr fontId="3" type="noConversion"/>
  </si>
  <si>
    <t>민속자료 및 생물표본</t>
    <phoneticPr fontId="3" type="noConversion"/>
  </si>
  <si>
    <t>O</t>
    <phoneticPr fontId="3" type="noConversion"/>
  </si>
  <si>
    <t>X</t>
    <phoneticPr fontId="3" type="noConversion"/>
  </si>
  <si>
    <t>www.gyeongnam.go.kr/gam</t>
  </si>
  <si>
    <t>매주 월요일(단, 월요일이 공휴일인 경우 당일은 개관하고 그 다음 첫번째 평일에 휴관), 공휴일(설, 추석 당일 포함), 1월 1일</t>
  </si>
  <si>
    <t>그린카드, 경남i다누리카드, 예술인카드 소지자, 자원봉사 누적시간 100시간 이상 도민 등 도 추진시책 지원을 위해여 필요한 경우</t>
  </si>
  <si>
    <t>부분 보완 교체</t>
  </si>
  <si>
    <t>고고, 민속</t>
  </si>
  <si>
    <t>11:00-20:00</t>
  </si>
  <si>
    <t>36개월 미만 유아</t>
  </si>
  <si>
    <t>상설전시에 포함</t>
  </si>
  <si>
    <t>6/217㎡</t>
  </si>
  <si>
    <t>회화, 설치, 조각, 기타</t>
  </si>
  <si>
    <t>전체</t>
    <phoneticPr fontId="3" type="noConversion"/>
  </si>
  <si>
    <t>제주도민 33.33% 할인
문화누리카드 대상기관</t>
    <phoneticPr fontId="3" type="noConversion"/>
  </si>
  <si>
    <t>11:00-19:00 (일~목)</t>
    <phoneticPr fontId="3" type="noConversion"/>
  </si>
  <si>
    <t>11:00-20:00 (금~토)</t>
    <phoneticPr fontId="3" type="noConversion"/>
  </si>
  <si>
    <t>X</t>
    <phoneticPr fontId="3" type="noConversion"/>
  </si>
  <si>
    <t>석조각, 목조각, 철공예, 서양미술</t>
  </si>
  <si>
    <t>9:00-18:00</t>
    <phoneticPr fontId="3" type="noConversion"/>
  </si>
  <si>
    <t>단체, 복지, 국가유공자 등</t>
    <phoneticPr fontId="3" type="noConversion"/>
  </si>
  <si>
    <t>상수도관, 계량기, 기계류 등 상수도 관련 유물</t>
  </si>
  <si>
    <t>뚝도수원지 제1정수장</t>
  </si>
  <si>
    <t>시도지정문화재 1점</t>
  </si>
  <si>
    <t>1월 1일, 매주 월요일, 설날 및 추석 당일</t>
  </si>
  <si>
    <t>금속, 도토, 서화, 성경, 성서유물, 자연사, 카메라 등</t>
  </si>
  <si>
    <t>10:00-16:00(금요일 10:00-14:00)</t>
  </si>
  <si>
    <t>blog.naver.com/kafmuseum</t>
  </si>
  <si>
    <t>회화, 조각, 입체, 판화, 사진</t>
  </si>
  <si>
    <t>한국화, 서예, 문인화, 서양화, 판화, 드로잉, 조각</t>
    <phoneticPr fontId="3" type="noConversion"/>
  </si>
  <si>
    <t>회화, 사진, 공예, 조각 등</t>
    <phoneticPr fontId="3" type="noConversion"/>
  </si>
  <si>
    <t>회화, 판화, 사진, 영상, 입체 등</t>
    <phoneticPr fontId="3" type="noConversion"/>
  </si>
  <si>
    <t>평면화, 고가구, 도자기, 수석, 드로잉 등</t>
    <phoneticPr fontId="3" type="noConversion"/>
  </si>
  <si>
    <t>회화 작품</t>
    <phoneticPr fontId="3" type="noConversion"/>
  </si>
  <si>
    <t>설치, 미디어 등</t>
    <phoneticPr fontId="3" type="noConversion"/>
  </si>
  <si>
    <t>그림, 석물, 도예, 목가구, 망와, 공예</t>
    <phoneticPr fontId="3" type="noConversion"/>
  </si>
  <si>
    <t>조각, 회화</t>
    <phoneticPr fontId="3" type="noConversion"/>
  </si>
  <si>
    <t>조각, 회화, 설치</t>
    <phoneticPr fontId="3" type="noConversion"/>
  </si>
  <si>
    <t>회화, 조각, 서예, 도자기 등</t>
    <phoneticPr fontId="3" type="noConversion"/>
  </si>
  <si>
    <t>현대회화, 조각 등</t>
    <phoneticPr fontId="3" type="noConversion"/>
  </si>
  <si>
    <t>한국화, 서양화, 서예, 공예 등</t>
    <phoneticPr fontId="3" type="noConversion"/>
  </si>
  <si>
    <t xml:space="preserve">이왈종 원화, 판화, 입체작품. 아프리카 조각, 조선시대 상여조각 </t>
    <phoneticPr fontId="3" type="noConversion"/>
  </si>
  <si>
    <t>제주옹기, 토기, 작가작품</t>
    <phoneticPr fontId="3" type="noConversion"/>
  </si>
  <si>
    <t>건축모형, 드로잉, 스케치, 회화, 도자류 등</t>
    <phoneticPr fontId="3" type="noConversion"/>
  </si>
  <si>
    <t>중앙</t>
    <phoneticPr fontId="3" type="noConversion"/>
  </si>
  <si>
    <t>제주도민 30%</t>
  </si>
  <si>
    <t>www.jejuglasscastle.com</t>
    <phoneticPr fontId="3" type="noConversion"/>
  </si>
  <si>
    <t>유리공예 작품 등</t>
  </si>
  <si>
    <t>www.kochonhall.or.kr</t>
  </si>
  <si>
    <t>유품, 종</t>
  </si>
  <si>
    <t>제주유리의성(휴관)</t>
    <phoneticPr fontId="3" type="noConversion"/>
  </si>
  <si>
    <t>O</t>
    <phoneticPr fontId="3" type="noConversion"/>
  </si>
  <si>
    <t>2015.10.27</t>
    <phoneticPr fontId="3" type="noConversion"/>
  </si>
  <si>
    <t>www.jeijcc.org</t>
  </si>
  <si>
    <t>www.arko.or.kr</t>
  </si>
  <si>
    <t>회화, 공예 등</t>
  </si>
  <si>
    <t xml:space="preserve"> 지류, 금속, 석 등</t>
  </si>
  <si>
    <t>서대문형무소
(국가사적 제324호)</t>
  </si>
  <si>
    <t>매주 월요일(단, 월요일이 공휴일인 경우 당일은 개관하고 그 다음날 휴관)설, 추석 당일</t>
  </si>
  <si>
    <t>20(20명 이상)</t>
  </si>
  <si>
    <t>50(지역주민)</t>
  </si>
  <si>
    <t>서대문자연사박물관 관람객 20%할인</t>
  </si>
  <si>
    <t>경로, 중증장애인(동반1인), 국가유공자</t>
  </si>
  <si>
    <t>한의학 관련유물, 지류, 금속, 목재</t>
    <phoneticPr fontId="3" type="noConversion"/>
  </si>
  <si>
    <t>청강 김영훈 진료기록물</t>
    <phoneticPr fontId="3" type="noConversion"/>
  </si>
  <si>
    <t>2004.03.03</t>
    <phoneticPr fontId="3" type="noConversion"/>
  </si>
  <si>
    <t>www.hongseong.go.kr</t>
  </si>
  <si>
    <t>민속품, 고문서 등</t>
  </si>
  <si>
    <t>토기, 도기, 민속품</t>
  </si>
  <si>
    <t>일, 월요일 휴관</t>
    <phoneticPr fontId="3" type="noConversion"/>
  </si>
  <si>
    <t>성곡미술관</t>
    <phoneticPr fontId="3" type="noConversion"/>
  </si>
  <si>
    <t>예술인패스/65세이상/유공자/장애인</t>
  </si>
  <si>
    <t>ICOM</t>
  </si>
  <si>
    <t>자하미술관</t>
    <phoneticPr fontId="3" type="noConversion"/>
  </si>
  <si>
    <t>www.zahamuseum.org</t>
  </si>
  <si>
    <t>어린이, 청소년, 문화소외계층, 65세 이상</t>
    <phoneticPr fontId="3" type="noConversion"/>
  </si>
  <si>
    <t>한광미술관(휴관)</t>
    <phoneticPr fontId="3" type="noConversion"/>
  </si>
  <si>
    <t>36개월 미만</t>
    <phoneticPr fontId="3" type="noConversion"/>
  </si>
  <si>
    <t>www.asan.go.kr/gb_museum</t>
  </si>
  <si>
    <t>서지, 민속품 등</t>
  </si>
  <si>
    <t>국가민속유산 전세맹고불유물</t>
  </si>
  <si>
    <t>1월1일, 설날당일, 추석당일</t>
  </si>
  <si>
    <t>부산-공립13-2018-01호</t>
    <phoneticPr fontId="3" type="noConversion"/>
  </si>
  <si>
    <t>www.kumhomuseum.com</t>
  </si>
  <si>
    <t>매주 일, 월요일</t>
    <phoneticPr fontId="3" type="noConversion"/>
  </si>
  <si>
    <t>삼국유사 파른본(국보) 등</t>
  </si>
  <si>
    <t>41점</t>
    <phoneticPr fontId="3" type="noConversion"/>
  </si>
  <si>
    <t>www.88olympic.or.kr</t>
  </si>
  <si>
    <t>리모델링으로 인한 휴관</t>
  </si>
  <si>
    <t>뉴미디어, 영상설치 등</t>
    <phoneticPr fontId="3" type="noConversion"/>
  </si>
  <si>
    <t>www.sejongpac.or.kr</t>
  </si>
  <si>
    <t>www.whankimuseum.org</t>
  </si>
  <si>
    <t>회화, 조각, 자료 등</t>
  </si>
  <si>
    <t>전시별로 상이함</t>
  </si>
  <si>
    <t>예술인패스, 문화의 날(30%) 등</t>
  </si>
  <si>
    <t>X</t>
    <phoneticPr fontId="3" type="noConversion"/>
  </si>
  <si>
    <t>02-733-1315</t>
  </si>
  <si>
    <t>2022.12.21</t>
    <phoneticPr fontId="3" type="noConversion"/>
  </si>
  <si>
    <t>2023.03.30</t>
    <phoneticPr fontId="3" type="noConversion"/>
  </si>
  <si>
    <t>사진, 현대미술 등</t>
    <phoneticPr fontId="3" type="noConversion"/>
  </si>
  <si>
    <t>매주 월요일, 1월 1일, 설날, 추석</t>
    <phoneticPr fontId="3" type="noConversion"/>
  </si>
  <si>
    <t>초등학생</t>
    <phoneticPr fontId="3" type="noConversion"/>
  </si>
  <si>
    <t>미취학 무료, 유치원 5000</t>
    <phoneticPr fontId="3" type="noConversion"/>
  </si>
  <si>
    <t>10인 이상 단체  20%</t>
    <phoneticPr fontId="3" type="noConversion"/>
  </si>
  <si>
    <t>만65세 이상 50%할인</t>
    <phoneticPr fontId="3" type="noConversion"/>
  </si>
  <si>
    <t>유아, 국가유공자, 복지카드, ICOM 카드 소지자, 아카데미 회원, 문화가 있는 날, 기타</t>
    <phoneticPr fontId="3" type="noConversion"/>
  </si>
  <si>
    <t>02-323-6848</t>
  </si>
  <si>
    <t>www.multiculturemuseum.com</t>
  </si>
  <si>
    <t xml:space="preserve">세계의 의상, 악기, 공예품, 화폐, 조형물 등 </t>
  </si>
  <si>
    <t>www.rogbong.co.kr</t>
  </si>
  <si>
    <t>민속자료</t>
  </si>
  <si>
    <t>www.skmuseum.co.kr</t>
  </si>
  <si>
    <t>5점</t>
    <phoneticPr fontId="3" type="noConversion"/>
  </si>
  <si>
    <t>www.gijisijuldarigi.dangjin.go.kr</t>
  </si>
  <si>
    <t>dangjin.go.kr/shimhoon/</t>
  </si>
  <si>
    <t>1회/1년(필요시)</t>
  </si>
  <si>
    <t>서적, 민속류 등</t>
  </si>
  <si>
    <t>하절기(9:00-18:00), 동절기(9:00-17:00)</t>
  </si>
  <si>
    <t>아산시민, 미취학 아동, 65세 이상,  장애인</t>
  </si>
  <si>
    <t>www.jeongnimsaji.or.kr</t>
  </si>
  <si>
    <t>1.태안갑오동학혁명 순도자명단 2. 태안 조석헌 역사</t>
  </si>
  <si>
    <t>충청남도 지정문화재 2점</t>
  </si>
  <si>
    <t>월, 1월 1일, 명절당일</t>
  </si>
  <si>
    <t>www.gongseri.or.kr</t>
  </si>
  <si>
    <t>고서, 유물</t>
  </si>
  <si>
    <t>www.dollartmuseum.kr</t>
  </si>
  <si>
    <t>엔틱, 빈티지, 비스크, 구체곤절, 헝겊인형</t>
  </si>
  <si>
    <t>유관기관업무협약(50%)</t>
  </si>
  <si>
    <t>토도, 금속, 서화, 기와 등 고대~근세까지 유물과 도서, 음반,  필름, 가구 등 근현대 생활자료</t>
  </si>
  <si>
    <t>조작, 회화, 공예, 전적 등</t>
  </si>
  <si>
    <t>보물 천장사 묘법연화경1점
보물 예산 수덕사 목조석가여래삼불좌상 및 복장유물 일괄
보물 수덕사 노사나불괘불탱 1점
보물 향천사 상교정본자비도량참범 1점
보물 서산 문수사 금동여래좌상 복장유물 일괄
보물 개심사 달마대사관심론 경판 1점
보물 개심사 달마대사혈맥론 경판 2점
보물 개심사 묘법연화경 경판 6점
보물 개심사 계초심학인문 경판 3점
보물 개심사 도가논변모자리혹론 경판 1점
보물 개심사 예수시왕생칠재의찬요 경판 1점
보물 개심사 성관자재구수육자선정 경판 1점
보물 개심사 오대진언 경판 1점
충남유형문화재 개심사명 청동은입사향완 1점
충남유형문화재 향천사 범종 1점
충남유형문화재 삼길암 목조관음보살좌상 및 복장유물 일괄
충남유형문화재 문수사 지장시왕탱화 및 복장유물 일괄
충남유형문화재 성당사 제석천도
문화재자료 수덕사유물(거문고) 1점
문화재자료 수덕사 소조불상좌상 1점
문화재자료 개심사 금동여래좌상 1점</t>
  </si>
  <si>
    <t>보물 13건
충남유형문화재 5건
문화재자료 3건</t>
  </si>
  <si>
    <t>토기, 기와, 도자기 등</t>
  </si>
  <si>
    <t xml:space="preserve">10:00-18:00 </t>
  </si>
  <si>
    <t xml:space="preserve">매주 일, 월요일 </t>
    <phoneticPr fontId="3" type="noConversion"/>
  </si>
  <si>
    <t>www.tfmuseum.org</t>
  </si>
  <si>
    <t>www.ktam.or.kr</t>
  </si>
  <si>
    <t>목재</t>
  </si>
  <si>
    <t xml:space="preserve">헬리콥터 </t>
  </si>
  <si>
    <t>도지정 1점</t>
  </si>
  <si>
    <t>장애인, 65세 이상 10%할인</t>
  </si>
  <si>
    <t>blog.naver.com/cnliteraryhs</t>
  </si>
  <si>
    <t>석재, 목재 등의 인장</t>
  </si>
  <si>
    <t>매주 일, 월요일</t>
  </si>
  <si>
    <t>토종씨앗.com</t>
  </si>
  <si>
    <t>씨앗, 서지, 농기구</t>
  </si>
  <si>
    <t>www.geumsansa.org</t>
  </si>
  <si>
    <t>남원실상사 약수암 목각아미타여래설법상 등</t>
  </si>
  <si>
    <t>www.monkeypark.co.kr</t>
  </si>
  <si>
    <t>www.cheonhosmus.com</t>
  </si>
  <si>
    <t>성물</t>
  </si>
  <si>
    <t>매주 월요일 휴관, 명절당일 휴관</t>
  </si>
  <si>
    <t>농기구 등 민속품</t>
  </si>
  <si>
    <t>매주 월요일, 목요일</t>
  </si>
  <si>
    <t>창녕상무좌사유품 등</t>
  </si>
  <si>
    <t>1월 1일, 설날, 추석날, 월요일</t>
  </si>
  <si>
    <t>금속, 토제, 도자기, 석, 초제, 나무, 지, 피모, 사직</t>
  </si>
  <si>
    <t>장애인 할인 50%</t>
  </si>
  <si>
    <t>11/136.5㎡</t>
  </si>
  <si>
    <t>고고유물, 고문서, 민속품 등</t>
  </si>
  <si>
    <t>유한지 예서 기원첩 등</t>
  </si>
  <si>
    <t>보물 1건 1점, 시도지정문화재 2건 138점</t>
  </si>
  <si>
    <t>10:00-17:00 (방학 15:00)</t>
  </si>
  <si>
    <t xml:space="preserve">토도, 금속, 옥석유리, 민속품, 탁본 등 </t>
  </si>
  <si>
    <t>박홍정 선무공신녹권</t>
  </si>
  <si>
    <t>금속, 토도, 목재, 초본류 등</t>
  </si>
  <si>
    <t>보물 5건 9점</t>
  </si>
  <si>
    <t>청자퇴화두꺼비모양 벼루 등</t>
    <phoneticPr fontId="3" type="noConversion"/>
  </si>
  <si>
    <t>X</t>
    <phoneticPr fontId="3" type="noConversion"/>
  </si>
  <si>
    <t>1회/1년</t>
    <phoneticPr fontId="3" type="noConversion"/>
  </si>
  <si>
    <t>290/15,208㎡</t>
  </si>
  <si>
    <t>ICOM 회원, 문화누리카드, 예술인패스, 문화가 있는날, 직장인 무료(목 11:00-14:00)</t>
  </si>
  <si>
    <t>2021.11.01</t>
    <phoneticPr fontId="3" type="noConversion"/>
  </si>
  <si>
    <t>2008.02.29 (2023.09.01 재개관)</t>
    <phoneticPr fontId="3" type="noConversion"/>
  </si>
  <si>
    <t>숨, 도</t>
    <phoneticPr fontId="3" type="noConversion"/>
  </si>
  <si>
    <t>www.koreabookcity.com</t>
  </si>
  <si>
    <t>완주군민, 국가유공자, 만 36개월 미만 유아, 기초수급자, 장애인, 65세이상 등</t>
  </si>
  <si>
    <t xml:space="preserve">금속, 토도, 서화, 민속유물 등 </t>
  </si>
  <si>
    <t>하절기 9:00-18:00 
동절기 9:00-17:00</t>
  </si>
  <si>
    <t>단체 50% 할인, 청양군, 부여군, 공주시 주소지 50%할인</t>
  </si>
  <si>
    <t>난중일기초고본 등</t>
  </si>
  <si>
    <t>국보10점, 보물22점</t>
  </si>
  <si>
    <t>매주 월요일(단 월요일이 공휴일인 경우 개관)</t>
  </si>
  <si>
    <t>www.gugak.go.kr</t>
    <phoneticPr fontId="3" type="noConversion"/>
  </si>
  <si>
    <t>science.kma.go.kr/museum</t>
    <phoneticPr fontId="3" type="noConversion"/>
  </si>
  <si>
    <t>www.deoksugung.go.kr/</t>
    <phoneticPr fontId="3" type="noConversion"/>
  </si>
  <si>
    <t>www.koreafilm.or.kr/museum/main</t>
    <phoneticPr fontId="3" type="noConversion"/>
  </si>
  <si>
    <t>www.nmkpg.go.kr</t>
    <phoneticPr fontId="3" type="noConversion"/>
  </si>
  <si>
    <t>namu.sdm.go.kr</t>
    <phoneticPr fontId="3" type="noConversion"/>
  </si>
  <si>
    <t>www.seosomun.org</t>
    <phoneticPr fontId="3" type="noConversion"/>
  </si>
  <si>
    <t>edumuseum.sen.go.kr</t>
    <phoneticPr fontId="3" type="noConversion"/>
  </si>
  <si>
    <t>museum.seoul.go.kr/sulm/index.do</t>
    <phoneticPr fontId="3" type="noConversion"/>
  </si>
  <si>
    <t>museum.seoul.go.kr</t>
    <phoneticPr fontId="3" type="noConversion"/>
  </si>
  <si>
    <t>museum.seoul.go.kr/sekm</t>
    <phoneticPr fontId="3" type="noConversion"/>
  </si>
  <si>
    <t>museum.sb.go.kr</t>
    <phoneticPr fontId="3" type="noConversion"/>
  </si>
  <si>
    <t>www.sonkeechung.com</t>
    <phoneticPr fontId="3" type="noConversion"/>
  </si>
  <si>
    <t>arisu.seoul.go.kr/arisumuseum</t>
    <phoneticPr fontId="3" type="noConversion"/>
  </si>
  <si>
    <t>sunsa.gangdong.go.kr</t>
    <phoneticPr fontId="3" type="noConversion"/>
  </si>
  <si>
    <t>museum.seoul.go.kr/cgcm/index.do</t>
    <phoneticPr fontId="3" type="noConversion"/>
  </si>
  <si>
    <t xml:space="preserve">culture.gangseo.seoul.kr  </t>
    <phoneticPr fontId="3" type="noConversion"/>
  </si>
  <si>
    <t>www.jfac.or.kr/site/main/home</t>
    <phoneticPr fontId="3" type="noConversion"/>
  </si>
  <si>
    <t>www.seoul.go.kr/museumg/index.do</t>
    <phoneticPr fontId="3" type="noConversion"/>
  </si>
  <si>
    <t>adventure.lotteworld.com/museum</t>
    <phoneticPr fontId="3" type="noConversion"/>
  </si>
  <si>
    <t>bukchonmuseum.modoo.at</t>
    <phoneticPr fontId="3" type="noConversion"/>
  </si>
  <si>
    <t>ssmop.org</t>
    <phoneticPr fontId="3" type="noConversion"/>
  </si>
  <si>
    <t>blog.naver.com/golfhistory</t>
    <phoneticPr fontId="3" type="noConversion"/>
  </si>
  <si>
    <t>www.leememorial.or.kr/</t>
    <phoneticPr fontId="3" type="noConversion"/>
  </si>
  <si>
    <t>womenandwarmuseum.net/</t>
    <phoneticPr fontId="3" type="noConversion"/>
  </si>
  <si>
    <t>www.tanheo.org/</t>
    <phoneticPr fontId="3" type="noConversion"/>
  </si>
  <si>
    <t>www.apm.or.kr/</t>
    <phoneticPr fontId="3" type="noConversion"/>
  </si>
  <si>
    <t>www.figuremuseumw.co.kr</t>
    <phoneticPr fontId="3" type="noConversion"/>
  </si>
  <si>
    <t>www.kobaco.co.kr/site/admuseum/home</t>
    <phoneticPr fontId="3" type="noConversion"/>
  </si>
  <si>
    <t>www.beautifulshinhan.co.kr</t>
    <phoneticPr fontId="3" type="noConversion"/>
  </si>
  <si>
    <t>museum.khu.ac.kr</t>
    <phoneticPr fontId="3" type="noConversion"/>
  </si>
  <si>
    <t>nhm.khu.ac.kr</t>
    <phoneticPr fontId="3" type="noConversion"/>
  </si>
  <si>
    <t>museum.konkuk.ac.kr</t>
    <phoneticPr fontId="3" type="noConversion"/>
  </si>
  <si>
    <t>dokdomuseum.nahf.or.kr</t>
    <phoneticPr fontId="3" type="noConversion"/>
  </si>
  <si>
    <t>museum.kookmin.ac.kr</t>
    <phoneticPr fontId="3" type="noConversion"/>
  </si>
  <si>
    <t>dgumuseum.dongguk.edu</t>
    <phoneticPr fontId="3" type="noConversion"/>
  </si>
  <si>
    <t>www.syu.ac.kr/museum</t>
    <phoneticPr fontId="3" type="noConversion"/>
  </si>
  <si>
    <t>museum.smu.ac.kr</t>
    <phoneticPr fontId="3" type="noConversion"/>
  </si>
  <si>
    <t>museum.snu.ac.kr</t>
    <phoneticPr fontId="3" type="noConversion"/>
  </si>
  <si>
    <t>museum.swu.ac.kr</t>
    <phoneticPr fontId="3" type="noConversion"/>
  </si>
  <si>
    <t>swb.skku.edu/museum</t>
    <phoneticPr fontId="3" type="noConversion"/>
  </si>
  <si>
    <t>museum.sungshin.ac.kr</t>
    <phoneticPr fontId="3" type="noConversion"/>
  </si>
  <si>
    <t>museum.sejong.ac.kr</t>
    <phoneticPr fontId="3" type="noConversion"/>
  </si>
  <si>
    <t>www.home.sookmyung.ac.kr/museum/index.do</t>
    <phoneticPr fontId="3" type="noConversion"/>
  </si>
  <si>
    <t>home.sookmyung.ac.kr/sites/chungyoungyang/index.do</t>
    <phoneticPr fontId="3" type="noConversion"/>
  </si>
  <si>
    <t>museum.ssu.ac.kr</t>
    <phoneticPr fontId="3" type="noConversion"/>
  </si>
  <si>
    <t>museum.ewha.ac.kr</t>
    <phoneticPr fontId="3" type="noConversion"/>
  </si>
  <si>
    <t>nhm.ewha.ac.kr</t>
    <phoneticPr fontId="3" type="noConversion"/>
  </si>
  <si>
    <t>museumuf.hanyang.ac.kr</t>
    <phoneticPr fontId="3" type="noConversion"/>
  </si>
  <si>
    <t>museum.hongik.ac.kr</t>
    <phoneticPr fontId="3" type="noConversion"/>
  </si>
  <si>
    <t>museum.busan.go.kr/dongsam/index</t>
    <phoneticPr fontId="3" type="noConversion"/>
  </si>
  <si>
    <t>museum.busan.go.kr</t>
    <phoneticPr fontId="3" type="noConversion"/>
  </si>
  <si>
    <t>www.busan.go.kr/mmch</t>
    <phoneticPr fontId="3" type="noConversion"/>
  </si>
  <si>
    <t>museum.busan.go.kr/busan/index</t>
    <phoneticPr fontId="3" type="noConversion"/>
  </si>
  <si>
    <t>www.busan.go.kr/sea/onfolkintro</t>
    <phoneticPr fontId="3" type="noConversion"/>
  </si>
  <si>
    <t>www.busan.go.kr/sea/index</t>
    <phoneticPr fontId="3" type="noConversion"/>
  </si>
  <si>
    <t>www.sasang.go.kr/lmuseum/index.sasang</t>
    <phoneticPr fontId="3" type="noConversion"/>
  </si>
  <si>
    <t>museum.busan.go.kr/jeonggwan</t>
    <phoneticPr fontId="3" type="noConversion"/>
  </si>
  <si>
    <t>www.beomeomuseum.org</t>
    <phoneticPr fontId="3" type="noConversion"/>
  </si>
  <si>
    <t>unpm.or.kr</t>
    <phoneticPr fontId="3" type="noConversion"/>
  </si>
  <si>
    <t>oryundaemuseum.modoo.at</t>
    <phoneticPr fontId="3" type="noConversion"/>
  </si>
  <si>
    <t>www.deu.ac.kr/www/content/98</t>
    <phoneticPr fontId="3" type="noConversion"/>
  </si>
  <si>
    <t>museum.bhu.ac.kr/museum</t>
    <phoneticPr fontId="3" type="noConversion"/>
  </si>
  <si>
    <t>museum.pknu.ac.kr</t>
    <phoneticPr fontId="3" type="noConversion"/>
  </si>
  <si>
    <t>bisthome.bist.ac.kr</t>
    <phoneticPr fontId="3" type="noConversion"/>
  </si>
  <si>
    <t>museum.bnue.ac.kr</t>
    <phoneticPr fontId="3" type="noConversion"/>
  </si>
  <si>
    <t>pnumuseum.pusan.ac.kr</t>
    <phoneticPr fontId="3" type="noConversion"/>
  </si>
  <si>
    <t>www.Bwc.ac.kr/sch/index.asp</t>
    <phoneticPr fontId="3" type="noConversion"/>
  </si>
  <si>
    <t>museum.silla.ac.kr/museum</t>
    <phoneticPr fontId="3" type="noConversion"/>
  </si>
  <si>
    <t>www.kmou.ac.kr/museum/main.do</t>
    <phoneticPr fontId="3" type="noConversion"/>
  </si>
  <si>
    <t>daegu.museum.go.kr</t>
    <phoneticPr fontId="3" type="noConversion"/>
  </si>
  <si>
    <t>www.gukchae.com</t>
    <phoneticPr fontId="3" type="noConversion"/>
  </si>
  <si>
    <t>www.dge.go.kr/dme/main.do
www.dge.go.kr/emuseum/main.do</t>
    <phoneticPr fontId="3" type="noConversion"/>
  </si>
  <si>
    <t>gunwi3964.org/gunwi3964/page.do?mnu_uid=368&amp;</t>
    <phoneticPr fontId="3" type="noConversion"/>
  </si>
  <si>
    <t>museum.dhc.ac.kr</t>
    <phoneticPr fontId="3" type="noConversion"/>
  </si>
  <si>
    <t>portal.icbp.go.kr/bphm</t>
    <phoneticPr fontId="3" type="noConversion"/>
  </si>
  <si>
    <t>museum.gyeyang.go.kr</t>
    <phoneticPr fontId="3" type="noConversion"/>
  </si>
  <si>
    <t>www.namdongcf.or.kr</t>
    <phoneticPr fontId="3" type="noConversion"/>
  </si>
  <si>
    <t>ijcf.or.kr</t>
    <phoneticPr fontId="3" type="noConversion"/>
  </si>
  <si>
    <t>www.ijcf.or.kr</t>
    <phoneticPr fontId="3" type="noConversion"/>
  </si>
  <si>
    <t>www.gachonmuseum.or.kr</t>
    <phoneticPr fontId="3" type="noConversion"/>
  </si>
  <si>
    <t>www.biblemuseum.or.kr</t>
    <phoneticPr fontId="3" type="noConversion"/>
  </si>
  <si>
    <t>heartmuseum.kr</t>
    <phoneticPr fontId="3" type="noConversion"/>
  </si>
  <si>
    <t>cafe.daum.net/TraditionalMuseum</t>
    <phoneticPr fontId="3" type="noConversion"/>
  </si>
  <si>
    <t>museum.inha.ac.kr</t>
    <phoneticPr fontId="3" type="noConversion"/>
  </si>
  <si>
    <t>gwangju.museum.go.kr</t>
    <phoneticPr fontId="3" type="noConversion"/>
  </si>
  <si>
    <t>www.gwangju.go.kr/kimchitown</t>
    <phoneticPr fontId="3" type="noConversion"/>
  </si>
  <si>
    <t>www.gwangju.go.kr/gjhfm</t>
    <phoneticPr fontId="3" type="noConversion"/>
  </si>
  <si>
    <t>bukgu.gwangju.kr/namdofood</t>
    <phoneticPr fontId="3" type="noConversion"/>
  </si>
  <si>
    <t>museum.kjbank.com</t>
    <phoneticPr fontId="3" type="noConversion"/>
  </si>
  <si>
    <t>www.gjcmuseum.org</t>
    <phoneticPr fontId="3" type="noConversion"/>
  </si>
  <si>
    <t>blog.naver.com/bium16</t>
    <phoneticPr fontId="3" type="noConversion"/>
  </si>
  <si>
    <t>kbeautymuseum.org</t>
    <phoneticPr fontId="3" type="noConversion"/>
  </si>
  <si>
    <t>museum.jnu.ac.kr</t>
    <phoneticPr fontId="3" type="noConversion"/>
  </si>
  <si>
    <t>www.medicalmuseum.com</t>
    <phoneticPr fontId="3" type="noConversion"/>
  </si>
  <si>
    <t>museum.chosun.ac.kr</t>
    <phoneticPr fontId="3" type="noConversion"/>
  </si>
  <si>
    <t>daejeon.go.kr/his/index.do</t>
    <phoneticPr fontId="3" type="noConversion"/>
  </si>
  <si>
    <t>www.dju.ac.kr/msm/main.do</t>
    <phoneticPr fontId="3" type="noConversion"/>
  </si>
  <si>
    <t>www.pcu.ac.kr/museum</t>
    <phoneticPr fontId="3" type="noConversion"/>
  </si>
  <si>
    <t>www.junggu.ulsan.kr/oesol/</t>
    <phoneticPr fontId="3" type="noConversion"/>
  </si>
  <si>
    <t>www.ulju.ulsan.kr/onggi</t>
    <phoneticPr fontId="3" type="noConversion"/>
  </si>
  <si>
    <t>blog.naver.com/coralno1</t>
    <phoneticPr fontId="3" type="noConversion"/>
  </si>
  <si>
    <t>www.sejong.go.kr/museum/index.do</t>
    <phoneticPr fontId="3" type="noConversion"/>
  </si>
  <si>
    <t>koreason.co.kr</t>
    <phoneticPr fontId="3" type="noConversion"/>
  </si>
  <si>
    <t>keumkang.chungnam.go.kr:452</t>
    <phoneticPr fontId="3" type="noConversion"/>
  </si>
  <si>
    <t>www.forest.go.kr/kna</t>
    <phoneticPr fontId="3" type="noConversion"/>
  </si>
  <si>
    <t>eherstory.mogef.go.kr</t>
    <phoneticPr fontId="3" type="noConversion"/>
  </si>
  <si>
    <t>royal.cha.go.kr</t>
    <phoneticPr fontId="3" type="noConversion"/>
  </si>
  <si>
    <t>www.ngii.go.kr/map/main.do</t>
    <phoneticPr fontId="3" type="noConversion"/>
  </si>
  <si>
    <t>gcm.ggcf.kr</t>
    <phoneticPr fontId="3" type="noConversion"/>
  </si>
  <si>
    <t>www.guri.go.kr/main/gbv</t>
    <phoneticPr fontId="3" type="noConversion"/>
  </si>
  <si>
    <t>www.goyang.go.kr/agr/agr02/agr02_8.jsp</t>
    <phoneticPr fontId="3" type="noConversion"/>
  </si>
  <si>
    <t>www.goyangcm.or.kr</t>
    <phoneticPr fontId="3" type="noConversion"/>
  </si>
  <si>
    <t>www.gccity.go.kr/chusamuseum</t>
    <phoneticPr fontId="3" type="noConversion"/>
  </si>
  <si>
    <t>www.yp21.go.kr/museumhub/contents.do?key=954</t>
    <phoneticPr fontId="3" type="noConversion"/>
  </si>
  <si>
    <t>ggmuseum.suwon.go.kr</t>
    <phoneticPr fontId="3" type="noConversion"/>
  </si>
  <si>
    <t>swmuseum.suwon.go.kr</t>
    <phoneticPr fontId="3" type="noConversion"/>
  </si>
  <si>
    <t>silhak.ggcf.kr</t>
    <phoneticPr fontId="3" type="noConversion"/>
  </si>
  <si>
    <t>ansanculture.or.kr</t>
    <phoneticPr fontId="3" type="noConversion"/>
  </si>
  <si>
    <t>www.anseong.go.kr/tourPortal/museum/main.do</t>
    <phoneticPr fontId="3" type="noConversion"/>
  </si>
  <si>
    <t>www.yangju.go.kr/museum/index.do</t>
    <phoneticPr fontId="3" type="noConversion"/>
  </si>
  <si>
    <t>blog.naver.com/yeoju_phonemuseum
www.yeoju.go.kr/phone/index.do</t>
    <phoneticPr fontId="3" type="noConversion"/>
  </si>
  <si>
    <t>www.yongin.go.kr/museum/index.do</t>
    <phoneticPr fontId="3" type="noConversion"/>
  </si>
  <si>
    <t>www.osan.go.kr/osanUnfw/main.do</t>
    <phoneticPr fontId="3" type="noConversion"/>
  </si>
  <si>
    <t>www.artic.or.kr/icmus/main/view</t>
    <phoneticPr fontId="3" type="noConversion"/>
  </si>
  <si>
    <t>jgpm.ggcf.kr</t>
    <phoneticPr fontId="3" type="noConversion"/>
  </si>
  <si>
    <t>choiyongshin.ansan.go.kr</t>
    <phoneticPr fontId="3" type="noConversion"/>
  </si>
  <si>
    <t>hsmuseum.hscity.go.kr</t>
    <phoneticPr fontId="3" type="noConversion"/>
  </si>
  <si>
    <t>www.yp21.go.kr/museumhub</t>
    <phoneticPr fontId="3" type="noConversion"/>
  </si>
  <si>
    <t>www.gccc.or.kr</t>
    <phoneticPr fontId="3" type="noConversion"/>
  </si>
  <si>
    <t>zoo.muv.kr</t>
    <phoneticPr fontId="3" type="noConversion"/>
  </si>
  <si>
    <t>www.gimpoteamuseum.org</t>
    <phoneticPr fontId="3" type="noConversion"/>
  </si>
  <si>
    <t>www.bongnyeongsa.org/seju/museum/intro</t>
    <phoneticPr fontId="3" type="noConversion"/>
  </si>
  <si>
    <t>www.durumea.org</t>
    <phoneticPr fontId="3" type="noConversion"/>
  </si>
  <si>
    <t>blog.naver.com/mihonhm</t>
    <phoneticPr fontId="3" type="noConversion"/>
  </si>
  <si>
    <t>blog.naver.com/kimhs0891</t>
    <phoneticPr fontId="3" type="noConversion"/>
  </si>
  <si>
    <t>eunicesgarden.com</t>
    <phoneticPr fontId="3" type="noConversion"/>
  </si>
  <si>
    <t>www.lighting-museum.com</t>
    <phoneticPr fontId="3" type="noConversion"/>
  </si>
  <si>
    <t>moca-museum.co.kr</t>
    <phoneticPr fontId="3" type="noConversion"/>
  </si>
  <si>
    <t>onggimuseum.modoo.at</t>
    <phoneticPr fontId="3" type="noConversion"/>
  </si>
  <si>
    <t>cafe.naver.com/currencymuseum</t>
    <phoneticPr fontId="3" type="noConversion"/>
  </si>
  <si>
    <t>www.kyonggi.ac.kr/kgumuseum/index.do(홈페이지)
https://www.instagram.com/kgumuseum/(인스타그램)
https://www.facebook.com/kmuseum(페이스북)
https://blog.naver.com/kgumuseum(블로그)</t>
    <phoneticPr fontId="3" type="noConversion"/>
  </si>
  <si>
    <t>museum.dankook.ac.kr</t>
    <phoneticPr fontId="3" type="noConversion"/>
  </si>
  <si>
    <t>museum.ajou.ac.kr</t>
    <phoneticPr fontId="3" type="noConversion"/>
  </si>
  <si>
    <t>museum.ck.ac.kr</t>
    <phoneticPr fontId="3" type="noConversion"/>
  </si>
  <si>
    <t>www.hs.ac.kr/hsmuseum/index.do</t>
    <phoneticPr fontId="3" type="noConversion"/>
  </si>
  <si>
    <t>chuncheon.museum.go.kr</t>
    <phoneticPr fontId="3" type="noConversion"/>
  </si>
  <si>
    <t>www.tougiltour.co.kr</t>
    <phoneticPr fontId="3" type="noConversion"/>
  </si>
  <si>
    <t>www.gwpa.kr</t>
    <phoneticPr fontId="3" type="noConversion"/>
  </si>
  <si>
    <t>www.gn.go.kr/museum</t>
    <phoneticPr fontId="3" type="noConversion"/>
  </si>
  <si>
    <t>www.hongcheon.go.kr/museum</t>
    <phoneticPr fontId="3" type="noConversion"/>
  </si>
  <si>
    <t>parkinhwan.or.kr/index.html</t>
    <phoneticPr fontId="3" type="noConversion"/>
  </si>
  <si>
    <t>www.samcheok.go.kr/specialty/00468/00891.web</t>
    <phoneticPr fontId="3" type="noConversion"/>
  </si>
  <si>
    <t>sokchomuse.go.kr</t>
    <phoneticPr fontId="3" type="noConversion"/>
  </si>
  <si>
    <t>www.gtdc.or.kr</t>
    <phoneticPr fontId="3" type="noConversion"/>
  </si>
  <si>
    <t>애니메이션박물관 www.gica.or.kr/Ani/index
토이로봇관 www.gica.or.kr/Toy/index</t>
    <phoneticPr fontId="3" type="noConversion"/>
  </si>
  <si>
    <t>www.ygpm.or.kr</t>
    <phoneticPr fontId="3" type="noConversion"/>
  </si>
  <si>
    <t>www.samcheok.go.kr/tour/01456/01463/01474.web</t>
    <phoneticPr fontId="3" type="noConversion"/>
  </si>
  <si>
    <t>ypark.kr</t>
    <phoneticPr fontId="3" type="noConversion"/>
  </si>
  <si>
    <t>whm.wonju.go.kr</t>
    <phoneticPr fontId="3" type="noConversion"/>
  </si>
  <si>
    <t>www.ryu.or.kr</t>
    <phoneticPr fontId="3" type="noConversion"/>
  </si>
  <si>
    <t>tour.taebaek.go.kr/tpmuseum</t>
    <phoneticPr fontId="3" type="noConversion"/>
  </si>
  <si>
    <t>한국시집박물관.org</t>
    <phoneticPr fontId="3" type="noConversion"/>
  </si>
  <si>
    <t>www.hcmuseum.kr</t>
    <phoneticPr fontId="3" type="noConversion"/>
  </si>
  <si>
    <t>gn.go.kr/moneymuseum</t>
    <phoneticPr fontId="3" type="noConversion"/>
  </si>
  <si>
    <t>blog.naver.com/exhibitionnae</t>
    <phoneticPr fontId="3" type="noConversion"/>
  </si>
  <si>
    <t>www.knsgj.net</t>
    <phoneticPr fontId="3" type="noConversion"/>
  </si>
  <si>
    <t>dforest.co.kr</t>
    <phoneticPr fontId="3" type="noConversion"/>
  </si>
  <si>
    <t>www.orientalembroidery.org</t>
    <phoneticPr fontId="3" type="noConversion"/>
  </si>
  <si>
    <t>designthinkingmuseum.com</t>
    <phoneticPr fontId="3" type="noConversion"/>
  </si>
  <si>
    <t>manhae2003.dongguk.edu</t>
    <phoneticPr fontId="3" type="noConversion"/>
  </si>
  <si>
    <t>www.museumsan.org</t>
    <phoneticPr fontId="3" type="noConversion"/>
  </si>
  <si>
    <t>pknmuseum.modoo.at</t>
    <phoneticPr fontId="3" type="noConversion"/>
  </si>
  <si>
    <t>www.pencilmuseum.co.kr</t>
    <phoneticPr fontId="3" type="noConversion"/>
  </si>
  <si>
    <t>www.wjssm.kr</t>
    <phoneticPr fontId="3" type="noConversion"/>
  </si>
  <si>
    <t>www.speedium.co.kr</t>
    <phoneticPr fontId="3" type="noConversion"/>
  </si>
  <si>
    <t xml:space="preserve">hemuseum.net </t>
    <phoneticPr fontId="3" type="noConversion"/>
  </si>
  <si>
    <t>museum.cku.ac.kr</t>
    <phoneticPr fontId="3" type="noConversion"/>
  </si>
  <si>
    <t>museum.kangwon.ac.kr</t>
    <phoneticPr fontId="3" type="noConversion"/>
  </si>
  <si>
    <t>ywmuseum.yonsei.ac.kr/ywmuseum/index.do</t>
    <phoneticPr fontId="3" type="noConversion"/>
  </si>
  <si>
    <t>cheongju.museum.go.kr</t>
    <phoneticPr fontId="3" type="noConversion"/>
  </si>
  <si>
    <t>www.goesan.go.kr/museum</t>
    <phoneticPr fontId="3" type="noConversion"/>
  </si>
  <si>
    <t>www.eumseong.go.kr/Banki-moonpeacemuseum/index.do</t>
    <phoneticPr fontId="3" type="noConversion"/>
  </si>
  <si>
    <t>www.chungju.go.kr/jdrmuseum/web/board.do?menuIdx=189</t>
    <phoneticPr fontId="3" type="noConversion"/>
  </si>
  <si>
    <t>museum.jp.go.kr</t>
    <phoneticPr fontId="3" type="noConversion"/>
  </si>
  <si>
    <t>cheongju.go.kr/jikjiworld/index.do</t>
    <phoneticPr fontId="3" type="noConversion"/>
  </si>
  <si>
    <t>cheongju.go.kr/cjbaekje/index.do</t>
    <phoneticPr fontId="3" type="noConversion"/>
  </si>
  <si>
    <t>www.chungju.go.kr/tour/selectBbsNttView.do?key=1265&amp;bbsNo=171&amp;nttNo=199212</t>
    <phoneticPr fontId="3" type="noConversion"/>
  </si>
  <si>
    <t>www.cbec.go.kr/edu</t>
    <phoneticPr fontId="3" type="noConversion"/>
  </si>
  <si>
    <t>www.chungju.go.kr</t>
    <phoneticPr fontId="3" type="noConversion"/>
  </si>
  <si>
    <t>www.chungju.go.kr/museum</t>
    <phoneticPr fontId="3" type="noConversion"/>
  </si>
  <si>
    <t>blog.naver.com/phhyenym</t>
    <phoneticPr fontId="3" type="noConversion"/>
  </si>
  <si>
    <t>www.handokmuseum.com</t>
    <phoneticPr fontId="3" type="noConversion"/>
  </si>
  <si>
    <t>www.cju.ac.kr/muse/index.do</t>
    <phoneticPr fontId="3" type="noConversion"/>
  </si>
  <si>
    <t>museum.chungbuk.ac.kr</t>
    <phoneticPr fontId="3" type="noConversion"/>
  </si>
  <si>
    <t>gongju.museum.go.kr</t>
    <phoneticPr fontId="3" type="noConversion"/>
  </si>
  <si>
    <t>buyeo.museum.go.kr</t>
    <phoneticPr fontId="3" type="noConversion"/>
  </si>
  <si>
    <t>hcs.cha.go.kr</t>
    <phoneticPr fontId="3" type="noConversion"/>
  </si>
  <si>
    <t>taean.go.kr/tour/sub04_07_01_01.do</t>
    <phoneticPr fontId="3" type="noConversion"/>
  </si>
  <si>
    <t>www.geumsan.go.kr/museum</t>
    <phoneticPr fontId="3" type="noConversion"/>
  </si>
  <si>
    <t>www.geumsan.go.kr/insam</t>
    <phoneticPr fontId="3" type="noConversion"/>
  </si>
  <si>
    <t>www.seocheon.go.kr/tour/sub04_05.do</t>
    <phoneticPr fontId="3" type="noConversion"/>
  </si>
  <si>
    <t>blog.naver.com/cyber_gongju</t>
    <phoneticPr fontId="3" type="noConversion"/>
  </si>
  <si>
    <t>www.yesan.go.kr/bobusang.do</t>
    <phoneticPr fontId="3" type="noConversion"/>
  </si>
  <si>
    <t>www.asan.go.kr/oeamfolk/</t>
    <phoneticPr fontId="3" type="noConversion"/>
  </si>
  <si>
    <t>taean.go.kr/tour/sub04_10_01_01.do</t>
    <phoneticPr fontId="3" type="noConversion"/>
  </si>
  <si>
    <t>www.cheongyang.go.kr/museum.do</t>
    <phoneticPr fontId="3" type="noConversion"/>
  </si>
  <si>
    <t>museum.cihc.or.kr/museum</t>
    <phoneticPr fontId="3" type="noConversion"/>
  </si>
  <si>
    <t>lxcti.or.kr</t>
    <phoneticPr fontId="3" type="noConversion"/>
  </si>
  <si>
    <t>blog.naver.com/aigeunyun1216</t>
    <phoneticPr fontId="3" type="noConversion"/>
  </si>
  <si>
    <t>blog.naver.com/onuonu0610</t>
    <phoneticPr fontId="3" type="noConversion"/>
  </si>
  <si>
    <t>buyeolifemuseum.modoo.at</t>
    <phoneticPr fontId="3" type="noConversion"/>
  </si>
  <si>
    <t>sudeokmuseum.or.kr</t>
    <phoneticPr fontId="3" type="noConversion"/>
  </si>
  <si>
    <t>blog.naver.com/jeonglin</t>
    <phoneticPr fontId="3" type="noConversion"/>
  </si>
  <si>
    <t>onyangmuseum.or.kr</t>
    <phoneticPr fontId="3" type="noConversion"/>
  </si>
  <si>
    <t>kwmuseum.moodoo.at</t>
    <phoneticPr fontId="3" type="noConversion"/>
  </si>
  <si>
    <t>cafe.naver.com/dolmorootown</t>
    <phoneticPr fontId="3" type="noConversion"/>
  </si>
  <si>
    <t>hansikm.com</t>
    <phoneticPr fontId="3" type="noConversion"/>
  </si>
  <si>
    <t>www.kongju.ac.kr/kongju/13068/subview.do
www.instagram.com/knumuseum/?utm_medium=copy_link</t>
    <phoneticPr fontId="3" type="noConversion"/>
  </si>
  <si>
    <t>community.bu.ac.kr/museum</t>
    <phoneticPr fontId="3" type="noConversion"/>
  </si>
  <si>
    <t>iksan.museum.go.kr</t>
    <phoneticPr fontId="3" type="noConversion"/>
  </si>
  <si>
    <t>jeonju.museum.go.kr</t>
    <phoneticPr fontId="3" type="noConversion"/>
  </si>
  <si>
    <t>museum.tpf.or.kr</t>
    <phoneticPr fontId="3" type="noConversion"/>
  </si>
  <si>
    <t>www.gochang.go.kr/gcdolmen/index.gochang</t>
    <phoneticPr fontId="3" type="noConversion"/>
  </si>
  <si>
    <t>tour.muju.go.kr/bandiland/index.do</t>
    <phoneticPr fontId="3" type="noConversion"/>
  </si>
  <si>
    <t>www.jeongeup.go.kr</t>
    <phoneticPr fontId="3" type="noConversion"/>
  </si>
  <si>
    <t>www.gimje.go.kr/byeokgolje/index.gimje</t>
    <phoneticPr fontId="3" type="noConversion"/>
  </si>
  <si>
    <t>www.buan.go.kr/buancela/index.buan</t>
    <phoneticPr fontId="3" type="noConversion"/>
  </si>
  <si>
    <t>forest.jb.go.kr/forestmuseum</t>
    <phoneticPr fontId="3" type="noConversion"/>
  </si>
  <si>
    <t>www.wonmuseum.net</t>
    <phoneticPr fontId="3" type="noConversion"/>
  </si>
  <si>
    <t>www.kunsan.ac.kr/museum</t>
    <phoneticPr fontId="3" type="noConversion"/>
  </si>
  <si>
    <t>museum.wku.ac.kr</t>
    <phoneticPr fontId="3" type="noConversion"/>
  </si>
  <si>
    <t>museum.jbnu.ac.kr</t>
    <phoneticPr fontId="3" type="noConversion"/>
  </si>
  <si>
    <t>naju.museum.go.kr</t>
    <phoneticPr fontId="3" type="noConversion"/>
  </si>
  <si>
    <t>gosan.haenam.go.kr/index.php</t>
    <phoneticPr fontId="3" type="noConversion"/>
  </si>
  <si>
    <t>buncheong.goheung.go.kr</t>
    <phoneticPr fontId="3" type="noConversion"/>
  </si>
  <si>
    <t>www.suncheon.go.kr/tour/tourist/0010/0001</t>
    <phoneticPr fontId="3" type="noConversion"/>
  </si>
  <si>
    <t>www.kdjnpmemorial.or.kr</t>
    <phoneticPr fontId="3" type="noConversion"/>
  </si>
  <si>
    <t>blog.naver.com/najupearmuseum</t>
    <phoneticPr fontId="3" type="noConversion"/>
  </si>
  <si>
    <t>www.njbogam.or.kr</t>
    <phoneticPr fontId="3" type="noConversion"/>
  </si>
  <si>
    <t>dasan.gangjin.go.kr</t>
    <phoneticPr fontId="3" type="noConversion"/>
  </si>
  <si>
    <t>mmhm.modoo.at</t>
    <phoneticPr fontId="3" type="noConversion"/>
  </si>
  <si>
    <t>doja.mokpo.go.kr</t>
    <phoneticPr fontId="3" type="noConversion"/>
  </si>
  <si>
    <t>museum.mokpo.go.kr</t>
    <phoneticPr fontId="3" type="noConversion"/>
  </si>
  <si>
    <t>www.suncheon.go.kr/tour/tourist/0010/0002/</t>
    <phoneticPr fontId="3" type="noConversion"/>
  </si>
  <si>
    <t>www.wando.go.kr/changpogo/index.cs</t>
    <phoneticPr fontId="3" type="noConversion"/>
  </si>
  <si>
    <t>gurye.go.kr/farmtech</t>
    <phoneticPr fontId="3" type="noConversion"/>
  </si>
  <si>
    <t>www.boseong.go.kr/tea</t>
    <phoneticPr fontId="3" type="noConversion"/>
  </si>
  <si>
    <t>uhangridinopia.haenam.go.kr</t>
    <phoneticPr fontId="3" type="noConversion"/>
  </si>
  <si>
    <t>www.jangseong.go.kr/home/honggildong</t>
    <phoneticPr fontId="3" type="noConversion"/>
  </si>
  <si>
    <t>www.tibetan-museum.org</t>
    <phoneticPr fontId="3" type="noConversion"/>
  </si>
  <si>
    <t>www.seonammuseum.com</t>
    <phoneticPr fontId="3" type="noConversion"/>
  </si>
  <si>
    <t>mnum.mmu.ac.kr</t>
    <phoneticPr fontId="3" type="noConversion"/>
  </si>
  <si>
    <t>museum.scnu.ac.kr</t>
    <phoneticPr fontId="3" type="noConversion"/>
  </si>
  <si>
    <t>gyeongu.museum.go.kr</t>
    <phoneticPr fontId="3" type="noConversion"/>
  </si>
  <si>
    <t>museum.gbgs.go.kr</t>
    <phoneticPr fontId="3" type="noConversion"/>
  </si>
  <si>
    <t>blog.naver.com/gammunguk</t>
    <phoneticPr fontId="3" type="noConversion"/>
  </si>
  <si>
    <t>www.gc.go.kr/museum/main.do</t>
    <phoneticPr fontId="3" type="noConversion"/>
  </si>
  <si>
    <t>www.gbmg.go.kr/tour/main.do</t>
    <phoneticPr fontId="3" type="noConversion"/>
  </si>
  <si>
    <t>www.gbmg.go.kr/tour/contents.do?mId=0103010100</t>
    <phoneticPr fontId="3" type="noConversion"/>
  </si>
  <si>
    <t>samseonghyeon.gbgs.go.kr</t>
    <phoneticPr fontId="3" type="noConversion"/>
  </si>
  <si>
    <t>www.sangju.go.kr/museum/main.tc</t>
    <phoneticPr fontId="3" type="noConversion"/>
  </si>
  <si>
    <t>www.sangju.go.kr/tour/tabBoard/view.tc?mn=2990&amp;pageSeq=2827&amp;tabBoardSeq=72&amp;paramIdx=334&amp;protocol=http</t>
    <phoneticPr fontId="3" type="noConversion"/>
  </si>
  <si>
    <t>www.andong.go.kr</t>
    <phoneticPr fontId="3" type="noConversion"/>
  </si>
  <si>
    <t>www.gbmg.go.kr/tour/contents.do?mId=0102010100</t>
    <phoneticPr fontId="3" type="noConversion"/>
  </si>
  <si>
    <t>www.andong.go.kr/dosanseowon/main.do</t>
    <phoneticPr fontId="3" type="noConversion"/>
  </si>
  <si>
    <t>www.goryeong.go.kr/daegaya/</t>
    <phoneticPr fontId="3" type="noConversion"/>
  </si>
  <si>
    <t>ungang.gbmg.go.kr</t>
    <phoneticPr fontId="3" type="noConversion"/>
  </si>
  <si>
    <t>www.usc.go.kr/jmgmuseum</t>
    <phoneticPr fontId="3" type="noConversion"/>
  </si>
  <si>
    <t>www.ycg.kr/open.content/museum</t>
    <phoneticPr fontId="3" type="noConversion"/>
  </si>
  <si>
    <t>www.cheongdo.go.kr/museum/main.do</t>
    <phoneticPr fontId="3" type="noConversion"/>
  </si>
  <si>
    <t>www.bonghwa.go.kr/open.content/mt/</t>
    <phoneticPr fontId="3" type="noConversion"/>
  </si>
  <si>
    <t>www.chilgok.go.kr/chppm</t>
    <phoneticPr fontId="3" type="noConversion"/>
  </si>
  <si>
    <t>www.sangju.go.kr/tour/sights/detail.tc?mn=4016&amp;pageSeq=2902&amp;paramIdx=654</t>
    <phoneticPr fontId="3" type="noConversion"/>
  </si>
  <si>
    <t>carmuseum.co.kr</t>
    <phoneticPr fontId="3" type="noConversion"/>
  </si>
  <si>
    <t>cafe.naver.com/bbmuseum</t>
    <phoneticPr fontId="3" type="noConversion"/>
  </si>
  <si>
    <t>www.archivecenter.net/jikjimuseum</t>
    <phoneticPr fontId="3" type="noConversion"/>
  </si>
  <si>
    <t>museum.posco.com</t>
    <phoneticPr fontId="3" type="noConversion"/>
  </si>
  <si>
    <t>www.youtube.com/results?search_query</t>
    <phoneticPr fontId="3" type="noConversion"/>
  </si>
  <si>
    <t>museum.cu.ac.kr</t>
    <phoneticPr fontId="3" type="noConversion"/>
  </si>
  <si>
    <t>museum.daegu.ac.kr</t>
    <phoneticPr fontId="3" type="noConversion"/>
  </si>
  <si>
    <t>museum.dhu.ac.kr</t>
    <phoneticPr fontId="3" type="noConversion"/>
  </si>
  <si>
    <t>anumuseum.modoo.at</t>
    <phoneticPr fontId="3" type="noConversion"/>
  </si>
  <si>
    <t>jinju.museum.go.kr</t>
    <phoneticPr fontId="3" type="noConversion"/>
  </si>
  <si>
    <t>museum.navy.ac.kr</t>
    <phoneticPr fontId="3" type="noConversion"/>
  </si>
  <si>
    <t>www.gyeongnam.go.kr/tree/index.gyeong</t>
    <phoneticPr fontId="3" type="noConversion"/>
  </si>
  <si>
    <t>www.goseong.go.kr/gsmuseum/index.goseong</t>
    <phoneticPr fontId="3" type="noConversion"/>
  </si>
  <si>
    <t>www.goseong.go.kr/tour/index.goseong?menuCd=DOM_000000201002001000</t>
    <phoneticPr fontId="3" type="noConversion"/>
  </si>
  <si>
    <t>www.goseong.go.kr/tour/index.goseong?menuCd=DOM_000000201004000000</t>
    <phoneticPr fontId="3" type="noConversion"/>
  </si>
  <si>
    <t>www.gimhae.go.kr/wood.web</t>
    <phoneticPr fontId="3" type="noConversion"/>
  </si>
  <si>
    <t>ghfolkmuseum.or.kr/</t>
    <phoneticPr fontId="3" type="noConversion"/>
  </si>
  <si>
    <t>gimhaehangeul.modoo.at</t>
    <phoneticPr fontId="3" type="noConversion"/>
  </si>
  <si>
    <t xml:space="preserve">tour.namhae.go.kr </t>
    <phoneticPr fontId="3" type="noConversion"/>
  </si>
  <si>
    <t>www.namhae.go.kr/tour/00917/00022/00214.web</t>
    <phoneticPr fontId="3" type="noConversion"/>
  </si>
  <si>
    <t>www.gimhae.go.kr/ds.web</t>
    <phoneticPr fontId="3" type="noConversion"/>
  </si>
  <si>
    <t>www.miryang.go.kr/msm</t>
    <phoneticPr fontId="3" type="noConversion"/>
  </si>
  <si>
    <t>www.cng.go.kr/tour/sites/00001311.webhttps://www.cng.go.kr/tour/museum.web</t>
    <phoneticPr fontId="3" type="noConversion"/>
  </si>
  <si>
    <t>www.gimhae.go.kr/tour.web</t>
    <phoneticPr fontId="3" type="noConversion"/>
  </si>
  <si>
    <t>scmmuseum.unids.kr</t>
    <phoneticPr fontId="3" type="noConversion"/>
  </si>
  <si>
    <t>www.yangsan.go.kr/museum/main.do</t>
    <phoneticPr fontId="3" type="noConversion"/>
  </si>
  <si>
    <t>www.changwon.go.kr/depart/contents.do?mId=0313010000</t>
    <phoneticPr fontId="3" type="noConversion"/>
  </si>
  <si>
    <t>www.uiryeong.go.kr/index.uiryeong?menuCd=DOM_000000303001000000</t>
    <phoneticPr fontId="3" type="noConversion"/>
  </si>
  <si>
    <t>jinyeongmuseum.modoo.at/</t>
    <phoneticPr fontId="3" type="noConversion"/>
  </si>
  <si>
    <t>bronze.jinju.go.kr/main/</t>
    <phoneticPr fontId="3" type="noConversion"/>
  </si>
  <si>
    <t>www.changwon.go.kr/depart/contents.do?mId=0305010100</t>
    <phoneticPr fontId="3" type="noConversion"/>
  </si>
  <si>
    <t>museum.tongyeong.go.kr</t>
    <phoneticPr fontId="3" type="noConversion"/>
  </si>
  <si>
    <t>www.hc.go.kr/museum.web</t>
    <phoneticPr fontId="3" type="noConversion"/>
  </si>
  <si>
    <t>traditional-art.co.kr/main/index.html</t>
    <phoneticPr fontId="3" type="noConversion"/>
  </si>
  <si>
    <t>www.okcheonsa.or.kr</t>
    <phoneticPr fontId="3" type="noConversion"/>
  </si>
  <si>
    <t>www.oedobotania.com</t>
    <phoneticPr fontId="3" type="noConversion"/>
  </si>
  <si>
    <t>museum.lh.kr</t>
    <phoneticPr fontId="3" type="noConversion"/>
  </si>
  <si>
    <t>www.pyochungsa.or.kr</t>
    <phoneticPr fontId="3" type="noConversion"/>
  </si>
  <si>
    <t>www.kyungnam.ac.kr/museum</t>
    <phoneticPr fontId="3" type="noConversion"/>
  </si>
  <si>
    <t>www.cue.ac.kr/museum/Main.do</t>
    <phoneticPr fontId="3" type="noConversion"/>
  </si>
  <si>
    <t>jeju.museum.go.kr</t>
    <phoneticPr fontId="3" type="noConversion"/>
  </si>
  <si>
    <t>culture.seogwipo.go.kr/citrus/index.htm</t>
    <phoneticPr fontId="3" type="noConversion"/>
  </si>
  <si>
    <t>www.jeju.go.kr/swcenter</t>
    <phoneticPr fontId="3" type="noConversion"/>
  </si>
  <si>
    <t>www.jeju.go.kr/samyang/index.htm</t>
    <phoneticPr fontId="3" type="noConversion"/>
  </si>
  <si>
    <t>org.jje.go.kr/jjemuseum/index.jje</t>
    <phoneticPr fontId="3" type="noConversion"/>
  </si>
  <si>
    <t>www.jeju.go.kr/jejustonepark/index.htm</t>
    <phoneticPr fontId="3" type="noConversion"/>
  </si>
  <si>
    <t>www.jeju.go.kr/mokkwana/index.htm</t>
    <phoneticPr fontId="3" type="noConversion"/>
  </si>
  <si>
    <t>www.jeju.go.kr/wnhcenter/index.htm</t>
    <phoneticPr fontId="3" type="noConversion"/>
  </si>
  <si>
    <t>www.jeju.go.kr/museum/index.htm</t>
    <phoneticPr fontId="3" type="noConversion"/>
  </si>
  <si>
    <t>www.jeju.go.kr/hangil/index.htm</t>
    <phoneticPr fontId="3" type="noConversion"/>
  </si>
  <si>
    <t>www.jeju.go.kr/hallasan/index.htm</t>
    <phoneticPr fontId="3" type="noConversion"/>
  </si>
  <si>
    <t>www.jeju.go.kr/hangpadori/index.htm</t>
    <phoneticPr fontId="3" type="noConversion"/>
  </si>
  <si>
    <t>www.jeju.go.kr/haenyeo/index.htm</t>
    <phoneticPr fontId="3" type="noConversion"/>
  </si>
  <si>
    <t>www.namuggun.com</t>
    <phoneticPr fontId="3" type="noConversion"/>
  </si>
  <si>
    <t>blog.naver.com/africanmuse</t>
    <phoneticPr fontId="3" type="noConversion"/>
  </si>
  <si>
    <t>jejjucraftmuseum.com</t>
    <phoneticPr fontId="3" type="noConversion"/>
  </si>
  <si>
    <t>blog.naver.com/elandmuseum</t>
    <phoneticPr fontId="3" type="noConversion"/>
  </si>
  <si>
    <t>www.sumokwonpark.com</t>
    <phoneticPr fontId="3" type="noConversion"/>
  </si>
  <si>
    <t>jejuonggi.com</t>
    <phoneticPr fontId="3" type="noConversion"/>
  </si>
  <si>
    <t>museum.jejunu.ac.kr</t>
    <phoneticPr fontId="3" type="noConversion"/>
  </si>
  <si>
    <t>홈페이지(www.museum.jj.ac.kr) SNS(facebook.com/jjmuseum, blog.daum.net/jjmuseum)</t>
    <phoneticPr fontId="3" type="noConversion"/>
  </si>
  <si>
    <t>www.bookmuseum.go.kr</t>
    <phoneticPr fontId="3" type="noConversion"/>
  </si>
  <si>
    <t>museum.yongsan.go.kr</t>
    <phoneticPr fontId="3" type="noConversion"/>
  </si>
  <si>
    <t>www.sphh.sscmc.or.kr</t>
    <phoneticPr fontId="3" type="noConversion"/>
  </si>
  <si>
    <t>craftmuseum.seoul.go.kr</t>
    <phoneticPr fontId="3" type="noConversion"/>
  </si>
  <si>
    <t>www.seoulchildrensmuseum.org</t>
    <phoneticPr fontId="3" type="noConversion"/>
  </si>
  <si>
    <t>museum.ep.go.kr</t>
    <phoneticPr fontId="3" type="noConversion"/>
  </si>
  <si>
    <t>kansong.org</t>
    <phoneticPr fontId="3" type="noConversion"/>
  </si>
  <si>
    <t>kwmuseum.org</t>
    <phoneticPr fontId="3" type="noConversion"/>
  </si>
  <si>
    <t>www.ahnchangho.or.kr</t>
    <phoneticPr fontId="3" type="noConversion"/>
  </si>
  <si>
    <t>www.agrimuseum.or.kr:472</t>
    <phoneticPr fontId="3" type="noConversion"/>
  </si>
  <si>
    <t>www.saekdongmuseum.com</t>
    <phoneticPr fontId="3" type="noConversion"/>
  </si>
  <si>
    <t>museum.duksung.ac.kr</t>
    <phoneticPr fontId="3" type="noConversion"/>
  </si>
  <si>
    <t>dongdukrenaissancehall.com</t>
    <phoneticPr fontId="3" type="noConversion"/>
  </si>
  <si>
    <t>museum.yonsei.ac.kr</t>
    <phoneticPr fontId="3" type="noConversion"/>
  </si>
  <si>
    <t>www.daegu.go.kr/dgom</t>
    <phoneticPr fontId="3" type="noConversion"/>
  </si>
  <si>
    <t>daeguartcenter.or.kr/hyangto</t>
    <phoneticPr fontId="3" type="noConversion"/>
  </si>
  <si>
    <t>www.naturaldyeing.net</t>
    <phoneticPr fontId="3" type="noConversion"/>
  </si>
  <si>
    <t>www.kocef.org</t>
    <phoneticPr fontId="3" type="noConversion"/>
  </si>
  <si>
    <t>www.ayac.or.kr/museum/kimchungup</t>
    <phoneticPr fontId="3" type="noConversion"/>
  </si>
  <si>
    <t>www.fgy.or.kr/1931gimpo</t>
    <phoneticPr fontId="3" type="noConversion"/>
  </si>
  <si>
    <t>nyj.go.kr/museum</t>
    <phoneticPr fontId="3" type="noConversion"/>
  </si>
  <si>
    <t>www.yjcf.or.kr</t>
    <phoneticPr fontId="3" type="noConversion"/>
  </si>
  <si>
    <t>www.bcmuseum.or.kr</t>
    <phoneticPr fontId="3" type="noConversion"/>
  </si>
  <si>
    <t>www.ecopark.bucheon.go.kr</t>
    <phoneticPr fontId="3" type="noConversion"/>
  </si>
  <si>
    <t>www2.ansan.go.kr/seongho</t>
    <phoneticPr fontId="3" type="noConversion"/>
  </si>
  <si>
    <t>www.semiwon.or.kr</t>
    <phoneticPr fontId="3" type="noConversion"/>
  </si>
  <si>
    <t>www.hsmuseum.suwon.go.kr</t>
    <phoneticPr fontId="3" type="noConversion"/>
  </si>
  <si>
    <t>www.oidomuseum.siheung.go.kr</t>
    <phoneticPr fontId="3" type="noConversion"/>
  </si>
  <si>
    <t>ansan.go.kr/aim</t>
    <phoneticPr fontId="3" type="noConversion"/>
  </si>
  <si>
    <t>www.anseong.go.kr/tourPortal/41/main.do</t>
    <phoneticPr fontId="3" type="noConversion"/>
  </si>
  <si>
    <t>www.ayac.or.kr/museum/anyang</t>
    <phoneticPr fontId="3" type="noConversion"/>
  </si>
  <si>
    <t>www.yp21.go.kr/museumhub/index.do</t>
    <phoneticPr fontId="3" type="noConversion"/>
  </si>
  <si>
    <t>www.yeoju.go.kr/museum</t>
    <phoneticPr fontId="3" type="noConversion"/>
  </si>
  <si>
    <t>www.ddc.go.kr/museum</t>
    <phoneticPr fontId="3" type="noConversion"/>
  </si>
  <si>
    <t>www.jeam.or.kr</t>
    <phoneticPr fontId="3" type="noConversion"/>
  </si>
  <si>
    <t>www.hanammuseum.com</t>
    <phoneticPr fontId="3" type="noConversion"/>
  </si>
  <si>
    <t>www.komacon.kr/comicsmuseum/</t>
    <phoneticPr fontId="3" type="noConversion"/>
  </si>
  <si>
    <t>geoparkcenter.kr</t>
    <phoneticPr fontId="3" type="noConversion"/>
  </si>
  <si>
    <t>www.duksomuseum.com</t>
    <phoneticPr fontId="3" type="noConversion"/>
  </si>
  <si>
    <t>www.덕포진교육박물관.kr</t>
    <phoneticPr fontId="3" type="noConversion"/>
  </si>
  <si>
    <t>www.dolsukmuseum.net</t>
    <phoneticPr fontId="3" type="noConversion"/>
  </si>
  <si>
    <t>www.designmuseum.or.kr</t>
    <phoneticPr fontId="3" type="noConversion"/>
  </si>
  <si>
    <t>www.manhae.or.kr</t>
    <phoneticPr fontId="3" type="noConversion"/>
  </si>
  <si>
    <t>www.Baedagol.com</t>
    <phoneticPr fontId="3" type="noConversion"/>
  </si>
  <si>
    <t>www.visagej.org</t>
    <phoneticPr fontId="3" type="noConversion"/>
  </si>
  <si>
    <t>blog.naver.com/chspark456</t>
    <phoneticPr fontId="3" type="noConversion"/>
  </si>
  <si>
    <t>www.stm.or.kr</t>
    <phoneticPr fontId="3" type="noConversion"/>
  </si>
  <si>
    <t>www.worlddoll.net</t>
    <phoneticPr fontId="3" type="noConversion"/>
  </si>
  <si>
    <t>www.ahaemuseum.org</t>
    <phoneticPr fontId="3" type="noConversion"/>
  </si>
  <si>
    <t>www.gecofarm.com</t>
    <phoneticPr fontId="3" type="noConversion"/>
  </si>
  <si>
    <t>www.womanlife.kr</t>
    <phoneticPr fontId="3" type="noConversion"/>
  </si>
  <si>
    <t>www.여주곤충박물관.kr</t>
    <phoneticPr fontId="3" type="noConversion"/>
  </si>
  <si>
    <t>www.arrow.or.kr</t>
    <phoneticPr fontId="3" type="noConversion"/>
  </si>
  <si>
    <t>www.yearee.com</t>
    <phoneticPr fontId="3" type="noConversion"/>
  </si>
  <si>
    <t>www.wndcof.org</t>
    <phoneticPr fontId="3" type="noConversion"/>
  </si>
  <si>
    <t>www.yongjoosa.or.kr</t>
    <phoneticPr fontId="3" type="noConversion"/>
  </si>
  <si>
    <t>www.geomuseum.org</t>
    <phoneticPr fontId="3" type="noConversion"/>
  </si>
  <si>
    <t>www.yujinnfm.com</t>
    <phoneticPr fontId="3" type="noConversion"/>
  </si>
  <si>
    <t>www.janamuseum.com</t>
    <phoneticPr fontId="3" type="noConversion"/>
  </si>
  <si>
    <t xml:space="preserve">  www.poetcho.com </t>
    <phoneticPr fontId="3" type="noConversion"/>
  </si>
  <si>
    <t>www.fspmlove.co.kr</t>
    <phoneticPr fontId="3" type="noConversion"/>
  </si>
  <si>
    <t>www.latina.or.kr</t>
    <phoneticPr fontId="3" type="noConversion"/>
  </si>
  <si>
    <t>www.museum.ksd.or.kr</t>
    <phoneticPr fontId="3" type="noConversion"/>
  </si>
  <si>
    <t>www.cjmuseum.net</t>
    <phoneticPr fontId="3" type="noConversion"/>
  </si>
  <si>
    <t>www.railroadmuseum.co.kr</t>
    <phoneticPr fontId="3" type="noConversion"/>
  </si>
  <si>
    <t>www.chunghyeon.org/</t>
    <phoneticPr fontId="3" type="noConversion"/>
  </si>
  <si>
    <t>www.time-blade.com</t>
    <phoneticPr fontId="3" type="noConversion"/>
  </si>
  <si>
    <t>www.nabynara.com</t>
    <phoneticPr fontId="3" type="noConversion"/>
  </si>
  <si>
    <t>www.pulzip.com</t>
    <phoneticPr fontId="3" type="noConversion"/>
  </si>
  <si>
    <t>www.praum.or.kr</t>
    <phoneticPr fontId="3" type="noConversion"/>
  </si>
  <si>
    <t>www.hangaone.co.kr</t>
    <phoneticPr fontId="3" type="noConversion"/>
  </si>
  <si>
    <t>www.kmhm.or.kr</t>
    <phoneticPr fontId="3" type="noConversion"/>
  </si>
  <si>
    <t>www.kchmuseum.org</t>
    <phoneticPr fontId="3" type="noConversion"/>
  </si>
  <si>
    <t>deungjan.org</t>
    <phoneticPr fontId="3" type="noConversion"/>
  </si>
  <si>
    <t>www.koreanfolk.co.kr</t>
    <phoneticPr fontId="3" type="noConversion"/>
  </si>
  <si>
    <t xml:space="preserve"> kcpm.or.kr</t>
    <phoneticPr fontId="3" type="noConversion"/>
  </si>
  <si>
    <t>hangilbm.modoo.at</t>
    <phoneticPr fontId="3" type="noConversion"/>
  </si>
  <si>
    <t>www.herbisland.co.kr</t>
    <phoneticPr fontId="3" type="noConversion"/>
  </si>
  <si>
    <t>www.hoammuseum.org</t>
    <phoneticPr fontId="3" type="noConversion"/>
  </si>
  <si>
    <t>www.dmzmuseum.com</t>
    <phoneticPr fontId="3" type="noConversion"/>
  </si>
  <si>
    <t>www.ywmuseum.com</t>
    <phoneticPr fontId="3" type="noConversion"/>
  </si>
  <si>
    <t>www.dgphotomuseum.com</t>
    <phoneticPr fontId="3" type="noConversion"/>
  </si>
  <si>
    <t>www.radiostar.or.kr</t>
    <phoneticPr fontId="3" type="noConversion"/>
  </si>
  <si>
    <t>www.yao.or.kr</t>
    <phoneticPr fontId="3" type="noConversion"/>
  </si>
  <si>
    <t xml:space="preserve">www.arirangmuseum.or.kr </t>
    <phoneticPr fontId="3" type="noConversion"/>
  </si>
  <si>
    <t>www.yanggum.or.kr</t>
    <phoneticPr fontId="3" type="noConversion"/>
  </si>
  <si>
    <t>www.ymunhak.or.kr</t>
    <phoneticPr fontId="3" type="noConversion"/>
  </si>
  <si>
    <t>www.yeochomuseum.kr</t>
    <phoneticPr fontId="3" type="noConversion"/>
  </si>
  <si>
    <t>yangyang.go.kr/gw/osm</t>
    <phoneticPr fontId="3" type="noConversion"/>
  </si>
  <si>
    <t>www.mvfm.kr</t>
    <phoneticPr fontId="3" type="noConversion"/>
  </si>
  <si>
    <t>www.cocobau.com</t>
    <phoneticPr fontId="3" type="noConversion"/>
  </si>
  <si>
    <t>www.taebaek.go.kr/coalmuseum</t>
    <phoneticPr fontId="3" type="noConversion"/>
  </si>
  <si>
    <t>info@cupper.kr</t>
    <phoneticPr fontId="3" type="noConversion"/>
  </si>
  <si>
    <t>gymuseum.co.kr</t>
    <phoneticPr fontId="3" type="noConversion"/>
  </si>
  <si>
    <t>www.33mf.org</t>
    <phoneticPr fontId="3" type="noConversion"/>
  </si>
  <si>
    <t>www.wmum.modoo.at</t>
    <phoneticPr fontId="3" type="noConversion"/>
  </si>
  <si>
    <t>brushstory.co.kr</t>
    <phoneticPr fontId="3" type="noConversion"/>
  </si>
  <si>
    <t>www.viennadollmusuem.com</t>
    <phoneticPr fontId="3" type="noConversion"/>
  </si>
  <si>
    <t>www.museum.gangwon.kr</t>
    <phoneticPr fontId="3" type="noConversion"/>
  </si>
  <si>
    <t>www.samtanartmine.com</t>
    <phoneticPr fontId="3" type="noConversion"/>
  </si>
  <si>
    <t>www.filmmuseuim.co.kr</t>
    <phoneticPr fontId="3" type="noConversion"/>
  </si>
  <si>
    <t>www.arari.net</t>
    <phoneticPr fontId="3" type="noConversion"/>
  </si>
  <si>
    <t>www.edisonmuseum.kr</t>
    <phoneticPr fontId="3" type="noConversion"/>
  </si>
  <si>
    <t>www.insectarium.co.kr</t>
    <phoneticPr fontId="3" type="noConversion"/>
  </si>
  <si>
    <t>www.aamy.kr</t>
    <phoneticPr fontId="3" type="noConversion"/>
  </si>
  <si>
    <t>www.wonjuherb.com</t>
    <phoneticPr fontId="3" type="noConversion"/>
  </si>
  <si>
    <t>blog.naver.com/indianart</t>
    <phoneticPr fontId="3" type="noConversion"/>
  </si>
  <si>
    <t>timemuseum.org</t>
    <phoneticPr fontId="3" type="noConversion"/>
  </si>
  <si>
    <t>www.minhwa.co.kr</t>
    <phoneticPr fontId="3" type="noConversion"/>
  </si>
  <si>
    <t>www.mobapkorea.com</t>
    <phoneticPr fontId="3" type="noConversion"/>
  </si>
  <si>
    <t>www.gopanhwa.com</t>
    <phoneticPr fontId="3" type="noConversion"/>
  </si>
  <si>
    <t>www.museumhaslla.com</t>
    <phoneticPr fontId="3" type="noConversion"/>
  </si>
  <si>
    <t>www.geomuseum.co.kr</t>
    <phoneticPr fontId="3" type="noConversion"/>
  </si>
  <si>
    <t>www.cupmuseum.org</t>
    <phoneticPr fontId="3" type="noConversion"/>
  </si>
  <si>
    <t>www.goryeong.go.kr/daegaya</t>
    <phoneticPr fontId="3" type="noConversion"/>
  </si>
  <si>
    <t>www.dokdomuseum.go.kr</t>
    <phoneticPr fontId="3" type="noConversion"/>
  </si>
  <si>
    <t>www.parkyeol.com/</t>
    <phoneticPr fontId="3" type="noConversion"/>
  </si>
  <si>
    <t>www.pakrchungheepresidentialmuseum.or.kr</t>
    <phoneticPr fontId="3" type="noConversion"/>
  </si>
  <si>
    <t>sj.go.kr/goboongoon/main.do</t>
    <phoneticPr fontId="3" type="noConversion"/>
  </si>
  <si>
    <t>www.andong.go.kr/worldmuseum</t>
    <phoneticPr fontId="3" type="noConversion"/>
  </si>
  <si>
    <t>www.yeongju.go.kr/open_content/sosuseowon/index.do</t>
    <phoneticPr fontId="3" type="noConversion"/>
  </si>
  <si>
    <t>www.yyg.go.kr/museum</t>
    <phoneticPr fontId="3" type="noConversion"/>
  </si>
  <si>
    <t>www.pohang.go.kr</t>
    <phoneticPr fontId="3" type="noConversion"/>
  </si>
  <si>
    <t>www.andong.go.kr/tm/</t>
    <phoneticPr fontId="3" type="noConversion"/>
  </si>
  <si>
    <t>www.cctf.or.kr</t>
    <phoneticPr fontId="3" type="noConversion"/>
  </si>
  <si>
    <t>www.gnu.ac.kr/museum/main.do</t>
    <phoneticPr fontId="3" type="noConversion"/>
  </si>
  <si>
    <t>www.mandukmuseum.or.kr</t>
    <phoneticPr fontId="3" type="noConversion"/>
  </si>
  <si>
    <t>culture.seogwipo.go.kr/seobok</t>
    <phoneticPr fontId="3" type="noConversion"/>
  </si>
  <si>
    <t>jeju43peace.or.kr</t>
    <phoneticPr fontId="3" type="noConversion"/>
  </si>
  <si>
    <t>www.snoopygarden.com</t>
    <phoneticPr fontId="3" type="noConversion"/>
  </si>
  <si>
    <t>www.greekmythology.co.kr</t>
    <phoneticPr fontId="3" type="noConversion"/>
  </si>
  <si>
    <t>computermuseum.nexon.com</t>
    <phoneticPr fontId="3" type="noConversion"/>
  </si>
  <si>
    <t>www.mazeland.co.kr</t>
    <phoneticPr fontId="3" type="noConversion"/>
  </si>
  <si>
    <t>www.banglimwon.com</t>
    <phoneticPr fontId="3" type="noConversion"/>
  </si>
  <si>
    <t>www.bontemuseum.com</t>
    <phoneticPr fontId="3" type="noConversion"/>
  </si>
  <si>
    <t>www.spiritedgarden.com</t>
    <phoneticPr fontId="3" type="noConversion"/>
  </si>
  <si>
    <t>www.worlm.co.kr</t>
    <phoneticPr fontId="3" type="noConversion"/>
  </si>
  <si>
    <t>www.theveniceland.com</t>
    <phoneticPr fontId="3" type="noConversion"/>
  </si>
  <si>
    <t>www.wsmuseum.co.kr</t>
    <phoneticPr fontId="3" type="noConversion"/>
  </si>
  <si>
    <t>www.soingook.com</t>
    <phoneticPr fontId="3" type="noConversion"/>
  </si>
  <si>
    <t>www.seokbujak.com</t>
    <phoneticPr fontId="3" type="noConversion"/>
  </si>
  <si>
    <t>www.ecolandjeju.co.kr</t>
    <phoneticPr fontId="3" type="noConversion"/>
  </si>
  <si>
    <t>www.yeomiji.or.kr</t>
    <phoneticPr fontId="3" type="noConversion"/>
  </si>
  <si>
    <t>www.ilchulland.com</t>
    <phoneticPr fontId="3" type="noConversion"/>
  </si>
  <si>
    <t>www.sexmuseum.or.kr</t>
    <phoneticPr fontId="3" type="noConversion"/>
  </si>
  <si>
    <t>jdpark.kr</t>
    <phoneticPr fontId="3" type="noConversion"/>
  </si>
  <si>
    <t>www.jejufolk.com</t>
    <phoneticPr fontId="3" type="noConversion"/>
  </si>
  <si>
    <t>www.glassmuseum.co.kr</t>
    <phoneticPr fontId="3" type="noConversion"/>
  </si>
  <si>
    <t>www.teddybearmuseum.com</t>
    <phoneticPr fontId="3" type="noConversion"/>
  </si>
  <si>
    <t>www.jdc-jam.com</t>
    <phoneticPr fontId="3" type="noConversion"/>
  </si>
  <si>
    <t>www.jejumarineanimal.com</t>
    <phoneticPr fontId="3" type="noConversion"/>
  </si>
  <si>
    <t>www.herbdonsan.com</t>
    <phoneticPr fontId="3" type="noConversion"/>
  </si>
  <si>
    <t>www.joanneteddybear.com</t>
    <phoneticPr fontId="3" type="noConversion"/>
  </si>
  <si>
    <t>www.chocolatemuseum.org</t>
    <phoneticPr fontId="3" type="noConversion"/>
  </si>
  <si>
    <t>www.camelliahill.co.kr</t>
    <phoneticPr fontId="3" type="noConversion"/>
  </si>
  <si>
    <t>toypark.withmedia.kr</t>
    <phoneticPr fontId="3" type="noConversion"/>
  </si>
  <si>
    <t>www.figurejeju.com</t>
    <phoneticPr fontId="3" type="noConversion"/>
  </si>
  <si>
    <t>www.hallimpark.com</t>
    <phoneticPr fontId="3" type="noConversion"/>
  </si>
  <si>
    <t>www.hellokittyisland.co.kr</t>
    <phoneticPr fontId="3" type="noConversion"/>
  </si>
  <si>
    <t>hueree.com</t>
    <phoneticPr fontId="3" type="noConversion"/>
  </si>
  <si>
    <t>worldautopianomuseum.com</t>
    <phoneticPr fontId="3" type="noConversion"/>
  </si>
  <si>
    <t>www.hggmuseum.com</t>
    <phoneticPr fontId="3" type="noConversion"/>
  </si>
  <si>
    <t>kaimuseum.co.kr/ko</t>
    <phoneticPr fontId="3" type="noConversion"/>
  </si>
  <si>
    <t>www.pow.or.kr/_pow</t>
    <phoneticPr fontId="3" type="noConversion"/>
  </si>
  <si>
    <t>www.robopark.org</t>
  </si>
  <si>
    <t>www.bkjm.co.kr</t>
    <phoneticPr fontId="3" type="noConversion"/>
  </si>
  <si>
    <t>매주 월요일, 1월 1일, 설추석 당일</t>
    <phoneticPr fontId="3" type="noConversion"/>
  </si>
  <si>
    <t>금속, 의류, 민속품, 지류 등</t>
    <phoneticPr fontId="3" type="noConversion"/>
  </si>
  <si>
    <t>baekjemuseum.seoul.go.kr</t>
    <phoneticPr fontId="3" type="noConversion"/>
  </si>
  <si>
    <t>700.cha.go.kr</t>
  </si>
  <si>
    <t>고서, 고문서, 근대회화</t>
  </si>
  <si>
    <t>조헌관련 유품 등</t>
  </si>
  <si>
    <t>중앙</t>
    <phoneticPr fontId="3" type="noConversion"/>
  </si>
  <si>
    <t>목인(상여장식 목조각), 석물(문,무인석)</t>
    <phoneticPr fontId="3" type="noConversion"/>
  </si>
  <si>
    <t>원고류, 서적류 등</t>
    <phoneticPr fontId="3" type="noConversion"/>
  </si>
  <si>
    <t>근현대사, 지류</t>
  </si>
  <si>
    <t>학교주차장</t>
    <phoneticPr fontId="3" type="noConversion"/>
  </si>
  <si>
    <t>대학 내</t>
    <phoneticPr fontId="3" type="noConversion"/>
  </si>
  <si>
    <t xml:space="preserve">대학 내 </t>
    <phoneticPr fontId="3" type="noConversion"/>
  </si>
  <si>
    <t>시계, 칼(검)</t>
    <phoneticPr fontId="3" type="noConversion"/>
  </si>
  <si>
    <t>공예자료(금속, 도자, 목칠, 섬유 분야) 등</t>
    <phoneticPr fontId="3" type="noConversion"/>
  </si>
  <si>
    <t>올림픽성과물(메달, 주화), 장비, 기념품 등</t>
    <phoneticPr fontId="3" type="noConversion"/>
  </si>
  <si>
    <t>고고, 역사, 민속, 미술, 자연사, 학교사 등</t>
    <phoneticPr fontId="3" type="noConversion"/>
  </si>
  <si>
    <t>보물 1점</t>
    <phoneticPr fontId="3" type="noConversion"/>
  </si>
  <si>
    <t>유네스코 세계기록유산 25점</t>
    <phoneticPr fontId="3" type="noConversion"/>
  </si>
  <si>
    <t>보물 1점</t>
    <phoneticPr fontId="3" type="noConversion"/>
  </si>
  <si>
    <t>대전광역시 문화재자료 1점</t>
    <phoneticPr fontId="3" type="noConversion"/>
  </si>
  <si>
    <t>식물, 조류, 포유류, 곤충, 무척추동물 등의 자연사자료</t>
    <phoneticPr fontId="3" type="noConversion"/>
  </si>
  <si>
    <t>토끼와원숭이, 엄마찾아 삼만리(원고), 코주부, 삼국지</t>
    <phoneticPr fontId="3" type="noConversion"/>
  </si>
  <si>
    <t>불교유물, 고서, 민속품 등</t>
    <phoneticPr fontId="3" type="noConversion"/>
  </si>
  <si>
    <t>자동차, 모터사이클, 소품 등</t>
    <phoneticPr fontId="3" type="noConversion"/>
  </si>
  <si>
    <t>직물, 고서, 고문서, 민속품 등</t>
    <phoneticPr fontId="3" type="noConversion"/>
  </si>
  <si>
    <t>전통무기류(활, 화살)</t>
    <phoneticPr fontId="3" type="noConversion"/>
  </si>
  <si>
    <t>중남미 지역 고대~식민기 유물, 미술, 조각 등</t>
    <phoneticPr fontId="3" type="noConversion"/>
  </si>
  <si>
    <t>1점</t>
    <phoneticPr fontId="3" type="noConversion"/>
  </si>
  <si>
    <t>도지정문화재 2점</t>
    <phoneticPr fontId="3" type="noConversion"/>
  </si>
  <si>
    <t>의약학 자료 및 미술품 등</t>
    <phoneticPr fontId="3" type="noConversion"/>
  </si>
  <si>
    <t>고고, 역사, 민속유물 등</t>
    <phoneticPr fontId="3" type="noConversion"/>
  </si>
  <si>
    <t>보물 2점, 지정문화재 5점, 전북민속 1점</t>
    <phoneticPr fontId="3" type="noConversion"/>
  </si>
  <si>
    <t>화석, 원석, 보석 및 야생동물</t>
    <phoneticPr fontId="3" type="noConversion"/>
  </si>
  <si>
    <t>인천광역시 계양구 계양산로 101</t>
    <phoneticPr fontId="3" type="noConversion"/>
  </si>
  <si>
    <t>경기도 안산시 단원구 화랑로 265</t>
    <phoneticPr fontId="3" type="noConversion"/>
  </si>
  <si>
    <t>충청북도 제천시 의림대로 47길 7</t>
    <phoneticPr fontId="3" type="noConversion"/>
  </si>
  <si>
    <t>2019.01.08</t>
    <phoneticPr fontId="3" type="noConversion"/>
  </si>
  <si>
    <t>충청남도 금산군 금산읍 금산로 1575</t>
    <phoneticPr fontId="3" type="noConversion"/>
  </si>
  <si>
    <t>경상북도 구미시 박정희로 123</t>
    <phoneticPr fontId="3" type="noConversion"/>
  </si>
  <si>
    <t>예천박물관</t>
    <phoneticPr fontId="3" type="noConversion"/>
  </si>
  <si>
    <t>경상북도 예천군 감천면 복골길 150</t>
    <phoneticPr fontId="3" type="noConversion"/>
  </si>
  <si>
    <t>대가야박물관</t>
    <phoneticPr fontId="3" type="noConversion"/>
  </si>
  <si>
    <t>경상남도 창녕군 창녕읍 창밀로 34</t>
    <phoneticPr fontId="3" type="noConversion"/>
  </si>
  <si>
    <t>부산광역시 동래구 복천로 63</t>
    <phoneticPr fontId="3" type="noConversion"/>
  </si>
  <si>
    <t>1996.10.05</t>
    <phoneticPr fontId="3" type="noConversion"/>
  </si>
  <si>
    <t>광주역사민속박물관</t>
    <phoneticPr fontId="3" type="noConversion"/>
  </si>
  <si>
    <t>광주광역시 북구 서하로 48-25</t>
    <phoneticPr fontId="3" type="noConversion"/>
  </si>
  <si>
    <t>2006.06.27</t>
    <phoneticPr fontId="3" type="noConversion"/>
  </si>
  <si>
    <t>충청남도 태안군 태안읍 성안1길 28-23</t>
    <phoneticPr fontId="3" type="noConversion"/>
  </si>
  <si>
    <t>경기도 용인시 기흥구 상갈로 6</t>
    <phoneticPr fontId="3" type="noConversion"/>
  </si>
  <si>
    <t>충청남도 천안시 동남구 병천면 유관순길 38</t>
    <phoneticPr fontId="3" type="noConversion"/>
  </si>
  <si>
    <t>경산시립박물관</t>
    <phoneticPr fontId="3" type="noConversion"/>
  </si>
  <si>
    <t>청량산박물관</t>
    <phoneticPr fontId="3" type="noConversion"/>
  </si>
  <si>
    <t>경상북도 봉화군 명호면 광석길 39</t>
    <phoneticPr fontId="3" type="noConversion"/>
  </si>
  <si>
    <t>전라남도 목포시 남농로 135</t>
    <phoneticPr fontId="3" type="noConversion"/>
  </si>
  <si>
    <t>전라남도 목포시 번화로 18</t>
    <phoneticPr fontId="3" type="noConversion"/>
  </si>
  <si>
    <t>2006.07.20</t>
    <phoneticPr fontId="3" type="noConversion"/>
  </si>
  <si>
    <t>전라남도 보성군 보성읍 녹차로 775</t>
    <phoneticPr fontId="3" type="noConversion"/>
  </si>
  <si>
    <t>부산광역시 남구 유엔평화로 63</t>
    <phoneticPr fontId="3" type="noConversion"/>
  </si>
  <si>
    <t>1978.07.11</t>
    <phoneticPr fontId="3" type="noConversion"/>
  </si>
  <si>
    <t>전라남도 나주시 금천면 영산로 5838</t>
    <phoneticPr fontId="3" type="noConversion"/>
  </si>
  <si>
    <t>전라남도 완도군 완도읍 청해진로 1455</t>
    <phoneticPr fontId="3" type="noConversion"/>
  </si>
  <si>
    <t>문경석탄박물관</t>
    <phoneticPr fontId="3" type="noConversion"/>
  </si>
  <si>
    <t>경상북도 문경시 가은읍 왕능길 112</t>
    <phoneticPr fontId="3" type="noConversion"/>
  </si>
  <si>
    <t>소수박물관</t>
    <phoneticPr fontId="3" type="noConversion"/>
  </si>
  <si>
    <t>경상남도 밀양시 밀양대공원로 100</t>
    <phoneticPr fontId="3" type="noConversion"/>
  </si>
  <si>
    <t>1974.03.15</t>
    <phoneticPr fontId="3" type="noConversion"/>
  </si>
  <si>
    <t>충청남도 예산군 덕산면 덕산온천로 183-5</t>
    <phoneticPr fontId="3" type="noConversion"/>
  </si>
  <si>
    <t>경상남도 의령군 의령읍 충익로 1-25</t>
    <phoneticPr fontId="3" type="noConversion"/>
  </si>
  <si>
    <t>2005.02.25</t>
    <phoneticPr fontId="3" type="noConversion"/>
  </si>
  <si>
    <t>전라북도 완주군 구이면 모악산길 111-6</t>
    <phoneticPr fontId="3" type="noConversion"/>
  </si>
  <si>
    <t>2004.10.14</t>
    <phoneticPr fontId="3" type="noConversion"/>
  </si>
  <si>
    <t>울산광역시 중구 미술관길 72</t>
    <phoneticPr fontId="3" type="noConversion"/>
  </si>
  <si>
    <t>2019.11.15</t>
    <phoneticPr fontId="3" type="noConversion"/>
  </si>
  <si>
    <t>영암군립하정웅미술관</t>
    <phoneticPr fontId="3" type="noConversion"/>
  </si>
  <si>
    <t>전라남도 영암군 군서면 구림로 96</t>
    <phoneticPr fontId="3" type="noConversion"/>
  </si>
  <si>
    <t>이주사 자료</t>
    <phoneticPr fontId="3" type="noConversion"/>
  </si>
  <si>
    <t>제주특별자치도 제주시 한경면 저지 14길 35</t>
    <phoneticPr fontId="3" type="noConversion"/>
  </si>
  <si>
    <t>매주 토, 일요일, 공휴일</t>
    <phoneticPr fontId="3" type="noConversion"/>
  </si>
  <si>
    <t>매주 토, 일요일, 국경일</t>
    <phoneticPr fontId="3" type="noConversion"/>
  </si>
  <si>
    <t xml:space="preserve">매주 일요일, 법정공휴일 </t>
    <phoneticPr fontId="3" type="noConversion"/>
  </si>
  <si>
    <t>토, 일요일 및 법정공휴일, 개교기념일</t>
  </si>
  <si>
    <t>1월 1일, 설날 및 추석 당일 매주 월요일(단, 월요일이 공휴일인 경우 그 다음일에 휴관);</t>
  </si>
  <si>
    <t>매주 월요일, 설날, 추석 당일</t>
    <phoneticPr fontId="3" type="noConversion"/>
  </si>
  <si>
    <t>매주 월요일(단, 월요일이 공휴일인 경우 당일은 개관하고 그 다음 첫번째 평일에 휴관)</t>
    <phoneticPr fontId="3" type="noConversion"/>
  </si>
  <si>
    <t>첫째, 셋째 주 월요일</t>
  </si>
  <si>
    <t xml:space="preserve">전체 </t>
    <phoneticPr fontId="3" type="noConversion"/>
  </si>
  <si>
    <t>경로, 장애, 유아</t>
    <phoneticPr fontId="3" type="noConversion"/>
  </si>
  <si>
    <t>2세 이하, 65세 이상, 장애인, 국가유공자, 기초수급자 무료</t>
    <phoneticPr fontId="3" type="noConversion"/>
  </si>
  <si>
    <t>미취학아동</t>
    <phoneticPr fontId="3" type="noConversion"/>
  </si>
  <si>
    <t>전체</t>
    <phoneticPr fontId="3" type="noConversion"/>
  </si>
  <si>
    <t>65세 이상, 6세 이하, 장애우, 국가유공자, 안산시민</t>
    <phoneticPr fontId="3" type="noConversion"/>
  </si>
  <si>
    <t>장애 2급이상</t>
    <phoneticPr fontId="3" type="noConversion"/>
  </si>
  <si>
    <t>군민, 65세 이상</t>
    <phoneticPr fontId="3" type="noConversion"/>
  </si>
  <si>
    <t>0~6세, 65세 이상, 장애인 등</t>
    <phoneticPr fontId="3" type="noConversion"/>
  </si>
  <si>
    <t>65세 이상, 부여군민, 청양군민, 공주시민 무료, 장애인, 6세 이하</t>
    <phoneticPr fontId="3" type="noConversion"/>
  </si>
  <si>
    <t>6세 이하, 65세 이상, 국가보훈대상자, 기초생활수급자, 장애인(1급~3급 장애인은 보호자 1인까지 가능), 공주시민, 부여군민, 충청남도 다사랑카드 소지자 및 그 가구의 구성원, 그린카드 소지자, 공주역 이용자 등</t>
    <phoneticPr fontId="3" type="noConversion"/>
  </si>
  <si>
    <t>65세 이상, 만6세 이하, 국가유공자, 장애인, 독립유공자, 참전유공자, 고엽제후유의증 등, 자매결연 협약지역</t>
    <phoneticPr fontId="3" type="noConversion"/>
  </si>
  <si>
    <t>공무수행, 만 6세 이하 및 고흥군민 중 65세 이상인 자, 장애인복지카드 소지자</t>
    <phoneticPr fontId="3" type="noConversion"/>
  </si>
  <si>
    <t>평생회원, 연간회원, 초대손님</t>
    <phoneticPr fontId="3" type="noConversion"/>
  </si>
  <si>
    <t>만6세 이하, 국가보훈대상자, 국민기초생활수급자, 장애우, 한부모가족, 다문화가족, 거제시 다자녀가정, 그린카드소지자</t>
    <phoneticPr fontId="3" type="noConversion"/>
  </si>
  <si>
    <t>65세 이상, 장애우, 남해주민, 미취학아동</t>
    <phoneticPr fontId="3" type="noConversion"/>
  </si>
  <si>
    <t>65세 이상, 장애인, 남해주민, 미취학아동</t>
    <phoneticPr fontId="3" type="noConversion"/>
  </si>
  <si>
    <t>어린이, 청소년</t>
    <phoneticPr fontId="3" type="noConversion"/>
  </si>
  <si>
    <t>25(도민)</t>
    <phoneticPr fontId="3" type="noConversion"/>
  </si>
  <si>
    <t>허준박물관-겸재정선미술관 통합관람권(35%), 2, 4주 토요일 무료입장, 문화가 있는 날 야간 무료입장 등</t>
    <phoneticPr fontId="3" type="noConversion"/>
  </si>
  <si>
    <t>제주-사립13-2007-10호</t>
    <phoneticPr fontId="3" type="noConversion"/>
  </si>
  <si>
    <t>루나폴</t>
    <phoneticPr fontId="3" type="noConversion"/>
  </si>
  <si>
    <t>개별</t>
    <phoneticPr fontId="3" type="noConversion"/>
  </si>
  <si>
    <t>경기-사립12-1997-01호</t>
    <phoneticPr fontId="3" type="noConversion"/>
  </si>
  <si>
    <t>경기도 용인시 처인구 모현읍 능곡로 56번길 8</t>
    <phoneticPr fontId="3" type="noConversion"/>
  </si>
  <si>
    <t>경기도 여주시 세종로 394-38</t>
    <phoneticPr fontId="3" type="noConversion"/>
  </si>
  <si>
    <t>매주 월요일</t>
    <phoneticPr fontId="3" type="noConversion"/>
  </si>
  <si>
    <t>전라남도 무안군 청계면 영산로 1666</t>
    <phoneticPr fontId="3" type="noConversion"/>
  </si>
  <si>
    <t>전남-대학12-2000-01호</t>
    <phoneticPr fontId="3" type="noConversion"/>
  </si>
  <si>
    <t>전라남도 진도군 임회면 하미길 39</t>
    <phoneticPr fontId="3" type="noConversion"/>
  </si>
  <si>
    <t>전남-사립13-1992-01호</t>
    <phoneticPr fontId="3" type="noConversion"/>
  </si>
  <si>
    <t>경로, 장애, 유아</t>
    <phoneticPr fontId="3" type="noConversion"/>
  </si>
  <si>
    <t>천연염색민속품, 현대작품, 해외작품 등</t>
    <phoneticPr fontId="3" type="noConversion"/>
  </si>
  <si>
    <t>평면, 입체, 서예, 공예 등</t>
  </si>
  <si>
    <t>전체</t>
    <phoneticPr fontId="3" type="noConversion"/>
  </si>
  <si>
    <t>www.kmcaseoul.org</t>
  </si>
  <si>
    <t>회화, 목기 등</t>
  </si>
  <si>
    <t>www.milalmuseum.or.kr</t>
  </si>
  <si>
    <t>국경일</t>
  </si>
  <si>
    <t>www.savinamuseum.com</t>
  </si>
  <si>
    <t>현대미술작품(회화, 조각, 드로잉, 미디어아트 등)</t>
  </si>
  <si>
    <t>1인당 1,000원 균일 할인</t>
  </si>
  <si>
    <t>미술관 멤버쉽 운영</t>
  </si>
  <si>
    <t xml:space="preserve">36개월 미만 유아 </t>
  </si>
  <si>
    <t>65세 이상, 복지카드 소유자 및 동반 1인, 국가유공자 50%</t>
  </si>
  <si>
    <t>일, 월요일, 설, 추석</t>
    <phoneticPr fontId="3" type="noConversion"/>
  </si>
  <si>
    <t>개별</t>
    <phoneticPr fontId="3" type="noConversion"/>
  </si>
  <si>
    <t xml:space="preserve">서화, 수묵화, 나무조각 등 </t>
  </si>
  <si>
    <t>명절, 매주 월요일(단, 월요일이 공휴일인 경우 당일은 개관하고 그 다음날 휴관)</t>
  </si>
  <si>
    <t>65세이상, 6세이하, 장애인 등</t>
  </si>
  <si>
    <t>9:00~17:00</t>
  </si>
  <si>
    <t>www.amiart.co.kr</t>
  </si>
  <si>
    <t>서양화, 한국화, 도자기, 사진, 설치 등</t>
  </si>
  <si>
    <t>설날, 추석당일</t>
  </si>
  <si>
    <t>24개월 미만 유아</t>
  </si>
  <si>
    <t>041-660-3374</t>
    <phoneticPr fontId="3" type="noConversion"/>
  </si>
  <si>
    <t>naver.blog.순성미술관</t>
  </si>
  <si>
    <t>30</t>
  </si>
  <si>
    <t>서양화, 한국화, 도자기, 사진, 설치등</t>
  </si>
  <si>
    <t>10:00-17:00</t>
    <phoneticPr fontId="3" type="noConversion"/>
  </si>
  <si>
    <t>10:00-18:00</t>
    <phoneticPr fontId="3" type="noConversion"/>
  </si>
  <si>
    <t>회화, 사진, 미디어, 조각 등</t>
  </si>
  <si>
    <t>043-850-3910</t>
    <phoneticPr fontId="3" type="noConversion"/>
  </si>
  <si>
    <t>서화, 탁본</t>
    <phoneticPr fontId="3" type="noConversion"/>
  </si>
  <si>
    <t>전체</t>
    <phoneticPr fontId="3" type="noConversion"/>
  </si>
  <si>
    <t>개별</t>
    <phoneticPr fontId="3" type="noConversion"/>
  </si>
  <si>
    <t>고서화, 간착, 목판각, 회화 등</t>
  </si>
  <si>
    <t>매주 월요일</t>
    <phoneticPr fontId="3" type="noConversion"/>
  </si>
  <si>
    <t>예술인패스, 장애인 50%할인</t>
    <phoneticPr fontId="3" type="noConversion"/>
  </si>
  <si>
    <t>2회/1년</t>
    <phoneticPr fontId="3" type="noConversion"/>
  </si>
  <si>
    <t>4회/1년</t>
    <phoneticPr fontId="3" type="noConversion"/>
  </si>
  <si>
    <t>전통산업박물관</t>
    <phoneticPr fontId="3" type="noConversion"/>
  </si>
  <si>
    <t>65세 이상 경로, 장애인</t>
    <phoneticPr fontId="3" type="noConversion"/>
  </si>
  <si>
    <t>2012.12.12</t>
    <phoneticPr fontId="3" type="noConversion"/>
  </si>
  <si>
    <t>2020.09.14</t>
    <phoneticPr fontId="3" type="noConversion"/>
  </si>
  <si>
    <t>회화, 판화, 사진, 조각, 드로잉</t>
  </si>
  <si>
    <t>일요일 13:00-18:00
그 외 공휴일 11:00-18:00</t>
    <phoneticPr fontId="3" type="noConversion"/>
  </si>
  <si>
    <t>경남-사립12-2014-04호</t>
    <phoneticPr fontId="3" type="noConversion"/>
  </si>
  <si>
    <t>카페이용시 무료</t>
  </si>
  <si>
    <t xml:space="preserve">서양화, 동양화, 판화 등 </t>
    <phoneticPr fontId="3" type="noConversion"/>
  </si>
  <si>
    <t>회화, 판화, 드로잉, 유화 등</t>
  </si>
  <si>
    <t>0507-1312-2003</t>
    <phoneticPr fontId="3" type="noConversion"/>
  </si>
  <si>
    <t>하절기 10:00-18:00</t>
  </si>
  <si>
    <t>매주 월요일, 설당일</t>
  </si>
  <si>
    <t>10:00-18;00</t>
    <phoneticPr fontId="3" type="noConversion"/>
  </si>
  <si>
    <t>10:00-18:00</t>
    <phoneticPr fontId="3" type="noConversion"/>
  </si>
  <si>
    <t>전체</t>
    <phoneticPr fontId="3" type="noConversion"/>
  </si>
  <si>
    <t>생활 민속품 등</t>
  </si>
  <si>
    <t>파주시민 500원</t>
  </si>
  <si>
    <t>산굴뚝나비 등</t>
  </si>
  <si>
    <t>천연기념물 1점, 멸종야생동식물 8점</t>
  </si>
  <si>
    <t>매주 월, 화요일</t>
    <phoneticPr fontId="3" type="noConversion"/>
  </si>
  <si>
    <t>매주 월, 화/ 신정, 설날, 추석 당일</t>
  </si>
  <si>
    <t>1000원</t>
  </si>
  <si>
    <t>개별</t>
    <phoneticPr fontId="3" type="noConversion"/>
  </si>
  <si>
    <t>휴관 중</t>
    <phoneticPr fontId="3" type="noConversion"/>
  </si>
  <si>
    <t>대전면민</t>
  </si>
  <si>
    <t>개별</t>
    <phoneticPr fontId="3" type="noConversion"/>
  </si>
  <si>
    <t>지류(고문헌), 목판 등</t>
    <phoneticPr fontId="3" type="noConversion"/>
  </si>
  <si>
    <t>보물 12점, 지정문화재 238점</t>
    <phoneticPr fontId="3" type="noConversion"/>
  </si>
  <si>
    <t>미암일기 등</t>
    <phoneticPr fontId="3" type="noConversion"/>
  </si>
  <si>
    <t>제주특별자치도 제주시 명림로 430</t>
    <phoneticPr fontId="3" type="noConversion"/>
  </si>
  <si>
    <t>X</t>
    <phoneticPr fontId="3" type="noConversion"/>
  </si>
  <si>
    <t>10:00-17:00</t>
    <phoneticPr fontId="3" type="noConversion"/>
  </si>
  <si>
    <t>연중무휴</t>
    <phoneticPr fontId="3" type="noConversion"/>
  </si>
  <si>
    <t>휴관 중</t>
    <phoneticPr fontId="3" type="noConversion"/>
  </si>
  <si>
    <t>완주책박물관(휴관)</t>
    <phoneticPr fontId="3" type="noConversion"/>
  </si>
  <si>
    <t>산청산골박물관(휴관)</t>
    <phoneticPr fontId="3" type="noConversion"/>
  </si>
  <si>
    <t>대구광역시 북구 영송로 15</t>
    <phoneticPr fontId="3" type="noConversion"/>
  </si>
  <si>
    <t>대구광역시 군위군 효령면 경북대로 2228(장군리 190-2)</t>
    <phoneticPr fontId="3" type="noConversion"/>
  </si>
  <si>
    <t>개별</t>
    <phoneticPr fontId="3" type="noConversion"/>
  </si>
  <si>
    <t>중앙</t>
    <phoneticPr fontId="3" type="noConversion"/>
  </si>
  <si>
    <t>50(지역주민)</t>
    <phoneticPr fontId="3" type="noConversion"/>
  </si>
  <si>
    <t>50(구민 중 성인)
40(구민 중 어린이 청소년 군인)</t>
    <phoneticPr fontId="3" type="noConversion"/>
  </si>
  <si>
    <t>만 6세 이하 및 65세 이상, 유공자 및 그 유족 또는 가족, 장애인 및 보호자 1인, 다둥이 행복카드 소지자(등재 가족 포함)</t>
    <phoneticPr fontId="3" type="noConversion"/>
  </si>
  <si>
    <t>65세 이상, 36개월 미만 유아</t>
    <phoneticPr fontId="3" type="noConversion"/>
  </si>
  <si>
    <t>36개월 미만 유아</t>
    <phoneticPr fontId="3" type="noConversion"/>
  </si>
  <si>
    <t>65세이상 어르신, 36개월 미만 유아, 장애우(장애1~3급), 가이드/인솔자</t>
    <phoneticPr fontId="3" type="noConversion"/>
  </si>
  <si>
    <t>20~30</t>
    <phoneticPr fontId="3" type="noConversion"/>
  </si>
  <si>
    <t>전체</t>
    <phoneticPr fontId="3" type="noConversion"/>
  </si>
  <si>
    <t>양평군민, 장애우, 경로우대, 6세 이하 어린이, 국가유공자</t>
    <phoneticPr fontId="3" type="noConversion"/>
  </si>
  <si>
    <t>편의시설 이용시 박물관 이용 무료</t>
    <phoneticPr fontId="3" type="noConversion"/>
  </si>
  <si>
    <t>천호가톨릭성물박물관(휴관)</t>
    <phoneticPr fontId="3" type="noConversion"/>
  </si>
  <si>
    <t>강원-대학12-2000-03호</t>
    <phoneticPr fontId="3" type="noConversion"/>
  </si>
  <si>
    <t>제주특별자치도 서귀포시 칠십리로 214번길 30</t>
    <phoneticPr fontId="3" type="noConversion"/>
  </si>
  <si>
    <t>경상북도 울진군 온정면 백암온천로 1388</t>
    <phoneticPr fontId="3" type="noConversion"/>
  </si>
  <si>
    <t>충청북도 청주시 흥덕구 풍년로 162 (1전시장)  
충청북도 청주시 흥덕구 서부로 1205번길 183 (2전시장)  
충청북도 청주시 흥덕구 서부로 1205번길 195 (3전시장)</t>
    <phoneticPr fontId="3" type="noConversion"/>
  </si>
  <si>
    <t>충청북도 충주시 관아5길 10</t>
    <phoneticPr fontId="3" type="noConversion"/>
  </si>
  <si>
    <t>경기도 수원시 팔달구 매산로133, 4층</t>
    <phoneticPr fontId="3" type="noConversion"/>
  </si>
  <si>
    <t>경기-사립13-2022-01호</t>
    <phoneticPr fontId="3" type="noConversion"/>
  </si>
  <si>
    <t>2019.08.29</t>
    <phoneticPr fontId="3" type="noConversion"/>
  </si>
  <si>
    <t>김해한림박물관(휴관)</t>
    <phoneticPr fontId="3" type="noConversion"/>
  </si>
  <si>
    <t>연중무휴</t>
    <phoneticPr fontId="3" type="noConversion"/>
  </si>
  <si>
    <t>매주 월요일(단, 월요일이 공휴일일 경우 다음날)</t>
    <phoneticPr fontId="3" type="noConversion"/>
  </si>
  <si>
    <t>10:00-18:00</t>
    <phoneticPr fontId="3" type="noConversion"/>
  </si>
  <si>
    <t>화순군립최상준미술관</t>
    <phoneticPr fontId="3" type="noConversion"/>
  </si>
  <si>
    <t>sema.seoul.go.kr</t>
    <phoneticPr fontId="3" type="noConversion"/>
  </si>
  <si>
    <t>sma.sbculture.or.kr/sma</t>
    <phoneticPr fontId="3" type="noConversion"/>
  </si>
  <si>
    <t>www.kimsechoong.com</t>
    <phoneticPr fontId="3" type="noConversion"/>
  </si>
  <si>
    <t>www.daelimmuseum.org</t>
    <phoneticPr fontId="3" type="noConversion"/>
  </si>
  <si>
    <t>www.lottemuseum.com</t>
    <phoneticPr fontId="3" type="noConversion"/>
  </si>
  <si>
    <t>www.sungkokmuseum.org</t>
    <phoneticPr fontId="3" type="noConversion"/>
  </si>
  <si>
    <t>www.sehwamuseum.org</t>
    <phoneticPr fontId="3" type="noConversion"/>
  </si>
  <si>
    <t>totalmuseum.org</t>
    <phoneticPr fontId="3" type="noConversion"/>
  </si>
  <si>
    <t>museumhanmi.or.kr</t>
    <phoneticPr fontId="3" type="noConversion"/>
  </si>
  <si>
    <t>art.seoultech.ac.kr</t>
    <phoneticPr fontId="3" type="noConversion"/>
  </si>
  <si>
    <t>www.snumoa.org</t>
    <phoneticPr fontId="3" type="noConversion"/>
  </si>
  <si>
    <t>www.sookmyung.ac.kr/sites/moonshin/index.do</t>
    <phoneticPr fontId="3" type="noConversion"/>
  </si>
  <si>
    <t>www.busan.go.kr/moca</t>
    <phoneticPr fontId="3" type="noConversion"/>
  </si>
  <si>
    <t>dotmuseum.co.kr</t>
    <phoneticPr fontId="3" type="noConversion"/>
  </si>
  <si>
    <t>www.goeunmuseum.kr</t>
    <phoneticPr fontId="3" type="noConversion"/>
  </si>
  <si>
    <t>www.asiaart.co.kr/index.php</t>
    <phoneticPr fontId="3" type="noConversion"/>
  </si>
  <si>
    <t>www.sangsangmadang.com/main/BS</t>
    <phoneticPr fontId="3" type="noConversion"/>
  </si>
  <si>
    <t>kscms.ks.ac.kr/welcome/CMS/Contents/Contents.do?mCode=MN057</t>
    <phoneticPr fontId="3" type="noConversion"/>
  </si>
  <si>
    <t>daeguartscenter.or.kr</t>
    <phoneticPr fontId="3" type="noConversion"/>
  </si>
  <si>
    <t>artmuseum.knu.ac.kr</t>
    <phoneticPr fontId="3" type="noConversion"/>
  </si>
  <si>
    <t>newcms.kmu.ac.kr/arts/1528/subview.do</t>
    <phoneticPr fontId="3" type="noConversion"/>
  </si>
  <si>
    <t>www.incheon.go.kr/museum/MU020101</t>
    <phoneticPr fontId="3" type="noConversion"/>
  </si>
  <si>
    <t>www.haedenmuseum.com</t>
    <phoneticPr fontId="3" type="noConversion"/>
  </si>
  <si>
    <t>edu.ginue.ac.kr/ginuesium/Main.do</t>
    <phoneticPr fontId="3" type="noConversion"/>
  </si>
  <si>
    <t>blog.naver.com/yangrimart</t>
    <phoneticPr fontId="3" type="noConversion"/>
  </si>
  <si>
    <t>www.lkh-artmuseum.com</t>
    <phoneticPr fontId="3" type="noConversion"/>
  </si>
  <si>
    <t>cafe.daum.net/yywol</t>
    <phoneticPr fontId="3" type="noConversion"/>
  </si>
  <si>
    <t>www.juanartmuseum.org</t>
    <phoneticPr fontId="3" type="noConversion"/>
  </si>
  <si>
    <t>www.gwangju.ac.kr</t>
    <phoneticPr fontId="3" type="noConversion"/>
  </si>
  <si>
    <t>artmuseum.chosun.ac.kr</t>
    <phoneticPr fontId="3" type="noConversion"/>
  </si>
  <si>
    <t>www.leeungnomuseum.or.kr</t>
    <phoneticPr fontId="3" type="noConversion"/>
  </si>
  <si>
    <t>www.ulsan.go.kr/s/uam</t>
    <phoneticPr fontId="3" type="noConversion"/>
  </si>
  <si>
    <t>www.daejeon.go.kr</t>
    <phoneticPr fontId="3" type="noConversion"/>
  </si>
  <si>
    <t>njp.ggcf.kr</t>
    <phoneticPr fontId="3" type="noConversion"/>
  </si>
  <si>
    <t>www.kocef.org
www.gmocca.org</t>
    <phoneticPr fontId="3" type="noConversion"/>
  </si>
  <si>
    <t>gmoma.ggcf.kr</t>
    <phoneticPr fontId="3" type="noConversion"/>
  </si>
  <si>
    <t>changucchin.yangju.go.kr</t>
    <phoneticPr fontId="3" type="noConversion"/>
  </si>
  <si>
    <t>www.osan.go.kr/arts/main.do</t>
    <phoneticPr fontId="3" type="noConversion"/>
  </si>
  <si>
    <t>www.yangju.go.kr/minbokjin/index.do</t>
    <phoneticPr fontId="3" type="noConversion"/>
  </si>
  <si>
    <t>www.cartmuseum.com</t>
    <phoneticPr fontId="3" type="noConversion"/>
  </si>
  <si>
    <t>www.namsongart.com</t>
    <phoneticPr fontId="3" type="noConversion"/>
  </si>
  <si>
    <t>www.glassisland.co.kr</t>
    <phoneticPr fontId="3" type="noConversion"/>
  </si>
  <si>
    <t>blog.naver.com/pysmuseum</t>
    <phoneticPr fontId="3" type="noConversion"/>
  </si>
  <si>
    <t>museumsoda.org</t>
    <phoneticPr fontId="3" type="noConversion"/>
  </si>
  <si>
    <t>artrin.modoo.at</t>
    <phoneticPr fontId="3" type="noConversion"/>
  </si>
  <si>
    <t>whiteblock.org</t>
    <phoneticPr fontId="3" type="noConversion"/>
  </si>
  <si>
    <t>www.ahnsangchul.co.kr/museum/museum_main.html</t>
    <phoneticPr fontId="3" type="noConversion"/>
  </si>
  <si>
    <t>www.ummuseum.com</t>
    <phoneticPr fontId="3" type="noConversion"/>
  </si>
  <si>
    <t>yeojuartmuseum.com</t>
    <phoneticPr fontId="3" type="noConversion"/>
  </si>
  <si>
    <t>www.ehamcampus.com</t>
    <phoneticPr fontId="3" type="noConversion"/>
  </si>
  <si>
    <t>blog.naver.com/ilji-museum</t>
    <phoneticPr fontId="3" type="noConversion"/>
  </si>
  <si>
    <t>conseilartmuseum.org</t>
    <phoneticPr fontId="3" type="noConversion"/>
  </si>
  <si>
    <t>hangangmuseum.com</t>
    <phoneticPr fontId="3" type="noConversion"/>
  </si>
  <si>
    <t>www.hartm.com</t>
    <phoneticPr fontId="3" type="noConversion"/>
  </si>
  <si>
    <t>hhlceramicmuseum.modoo.at</t>
    <phoneticPr fontId="3" type="noConversion"/>
  </si>
  <si>
    <t>art.dima.ac.kr</t>
    <phoneticPr fontId="3" type="noConversion"/>
  </si>
  <si>
    <t>www.gn.go.kr/mu</t>
    <phoneticPr fontId="3" type="noConversion"/>
  </si>
  <si>
    <t>www.inama.co.kr</t>
    <phoneticPr fontId="3" type="noConversion"/>
  </si>
  <si>
    <t>gwgs.go.kr/tour/index.do</t>
    <phoneticPr fontId="3" type="noConversion"/>
  </si>
  <si>
    <t>www.sangsangmadang.com</t>
    <phoneticPr fontId="3" type="noConversion"/>
  </si>
  <si>
    <t xml:space="preserve">www.ywmuseum.com/museum/index.do?museum_no=15
</t>
    <phoneticPr fontId="3" type="noConversion"/>
  </si>
  <si>
    <t>www.museumsan.org</t>
    <phoneticPr fontId="3" type="noConversion"/>
  </si>
  <si>
    <t>www.chungju.go.kr/culture/index.do</t>
    <phoneticPr fontId="3" type="noConversion"/>
  </si>
  <si>
    <t>www.jincheon,go.kr</t>
    <phoneticPr fontId="3" type="noConversion"/>
  </si>
  <si>
    <t>cjkcm.org</t>
    <phoneticPr fontId="3" type="noConversion"/>
  </si>
  <si>
    <t>blog.naver.com/sungmaruart</t>
    <phoneticPr fontId="3" type="noConversion"/>
  </si>
  <si>
    <t>www.wuminartcenter.org</t>
    <phoneticPr fontId="3" type="noConversion"/>
  </si>
  <si>
    <t>leeungno.hongseong.go.kr</t>
    <phoneticPr fontId="3" type="noConversion"/>
  </si>
  <si>
    <t>dangnim.modoo.at</t>
    <phoneticPr fontId="3" type="noConversion"/>
  </si>
  <si>
    <t>ligakmuseum.co.kr</t>
    <phoneticPr fontId="3" type="noConversion"/>
  </si>
  <si>
    <t>nkam.modoo.at</t>
    <phoneticPr fontId="3" type="noConversion"/>
  </si>
  <si>
    <t>www.gimje.go.kr/tour/index.gimje</t>
    <phoneticPr fontId="3" type="noConversion"/>
  </si>
  <si>
    <t>art.muju.go.kr</t>
    <phoneticPr fontId="3" type="noConversion"/>
  </si>
  <si>
    <t>blog.naver.com/museumw</t>
    <phoneticPr fontId="3" type="noConversion"/>
  </si>
  <si>
    <t>www.keumkuwon.org</t>
    <phoneticPr fontId="3" type="noConversion"/>
  </si>
  <si>
    <t>cafe.daum.net/yegip</t>
    <phoneticPr fontId="3" type="noConversion"/>
  </si>
  <si>
    <t>blog.naver.com/ajbwam</t>
    <phoneticPr fontId="3" type="noConversion"/>
  </si>
  <si>
    <t>www.shinan.go.kr/home/museum</t>
    <phoneticPr fontId="3" type="noConversion"/>
  </si>
  <si>
    <t>artmuseum.jeonnam.go.kr</t>
    <phoneticPr fontId="3" type="noConversion"/>
  </si>
  <si>
    <t>sbart.or.kr</t>
    <phoneticPr fontId="3" type="noConversion"/>
  </si>
  <si>
    <t>gyeonghoonmuseum.creatorlink.net</t>
    <phoneticPr fontId="3" type="noConversion"/>
  </si>
  <si>
    <t>www.daedam.kr</t>
    <phoneticPr fontId="3" type="noConversion"/>
  </si>
  <si>
    <t>blog.naver.com/ainmuseum</t>
    <phoneticPr fontId="3" type="noConversion"/>
  </si>
  <si>
    <t>www.sinsun.me</t>
    <phoneticPr fontId="3" type="noConversion"/>
  </si>
  <si>
    <t>www.yeosumuseum.co.kr</t>
    <phoneticPr fontId="3" type="noConversion"/>
  </si>
  <si>
    <t>tgartmuseum.modoo.at</t>
    <phoneticPr fontId="3" type="noConversion"/>
  </si>
  <si>
    <t>학명미술관.com</t>
    <phoneticPr fontId="3" type="noConversion"/>
  </si>
  <si>
    <t>haengchon.or.kr</t>
    <phoneticPr fontId="3" type="noConversion"/>
  </si>
  <si>
    <t>www.gjsam.or.kr</t>
    <phoneticPr fontId="3" type="noConversion"/>
  </si>
  <si>
    <t>www.gc.go.kr/gma/main.do</t>
    <phoneticPr fontId="3" type="noConversion"/>
  </si>
  <si>
    <t>poma.pohang.go.kr/poma</t>
    <phoneticPr fontId="3" type="noConversion"/>
  </si>
  <si>
    <t>페이스북 YOUNGDAM ART MUSEUM</t>
    <phoneticPr fontId="3" type="noConversion"/>
  </si>
  <si>
    <t>www.sgma.kr</t>
    <phoneticPr fontId="3" type="noConversion"/>
  </si>
  <si>
    <t>kjbmoacu.cu.ac.kr</t>
    <phoneticPr fontId="3" type="noConversion"/>
  </si>
  <si>
    <t>www.jinju.go.kr/rheesjmuseum</t>
    <phoneticPr fontId="3" type="noConversion"/>
  </si>
  <si>
    <t>www.daesanart.com</t>
    <phoneticPr fontId="3" type="noConversion"/>
  </si>
  <si>
    <t>museumnamhae.modoo.at</t>
    <phoneticPr fontId="3" type="noConversion"/>
  </si>
  <si>
    <t>culture.seogwipo.go.kr/gidang</t>
    <phoneticPr fontId="3" type="noConversion"/>
  </si>
  <si>
    <t>culture.seogwipo.go.kr/soam
ssam.seogwipo.go.kr</t>
    <phoneticPr fontId="3" type="noConversion"/>
  </si>
  <si>
    <t>culture.seogwipo.go.kr/jslee</t>
    <phoneticPr fontId="3" type="noConversion"/>
  </si>
  <si>
    <t>www.jeju.go.kr</t>
    <phoneticPr fontId="3" type="noConversion"/>
  </si>
  <si>
    <t>www.jejuloveland.com</t>
    <phoneticPr fontId="3" type="noConversion"/>
  </si>
  <si>
    <t>www.alivemuseum.com/branch/jeju</t>
    <phoneticPr fontId="3" type="noConversion"/>
  </si>
  <si>
    <t>www.arariomuseum.org</t>
    <phoneticPr fontId="3" type="noConversion"/>
  </si>
  <si>
    <t>phoenixhnr.co.kr/static/jeju/architecture/yuminart</t>
    <phoneticPr fontId="3" type="noConversion"/>
  </si>
  <si>
    <t>인스타그램 lunafall_jeju</t>
    <phoneticPr fontId="3" type="noConversion"/>
  </si>
  <si>
    <t>www.podomuseum.com</t>
    <phoneticPr fontId="3" type="noConversion"/>
  </si>
  <si>
    <t>itamijunmuseum.com</t>
    <phoneticPr fontId="3" type="noConversion"/>
  </si>
  <si>
    <t>무료</t>
    <phoneticPr fontId="3" type="noConversion"/>
  </si>
  <si>
    <t>전시별 상이</t>
    <phoneticPr fontId="3" type="noConversion"/>
  </si>
  <si>
    <t>www.artsonje.org</t>
  </si>
  <si>
    <t>회화, 조각, 미디어, 사진 등</t>
  </si>
  <si>
    <t>12:00-19:00</t>
  </si>
  <si>
    <t>3회/1년</t>
    <phoneticPr fontId="3" type="noConversion"/>
  </si>
  <si>
    <t>149/5,847㎡</t>
    <phoneticPr fontId="3" type="noConversion"/>
  </si>
  <si>
    <t>390/13,045㎡</t>
    <phoneticPr fontId="3" type="noConversion"/>
  </si>
  <si>
    <t>199/6,400㎡</t>
    <phoneticPr fontId="3" type="noConversion"/>
  </si>
  <si>
    <t>20/89.38㎡</t>
    <phoneticPr fontId="3" type="noConversion"/>
  </si>
  <si>
    <t>사진 외 서예, 도자기, 회화, 서각 등</t>
    <phoneticPr fontId="3" type="noConversion"/>
  </si>
  <si>
    <t>회화</t>
    <phoneticPr fontId="3" type="noConversion"/>
  </si>
  <si>
    <t>그림, 서예, 도자기, 조각품 등</t>
    <phoneticPr fontId="3" type="noConversion"/>
  </si>
  <si>
    <t>민속작품, 조각, 가면 등</t>
    <phoneticPr fontId="3" type="noConversion"/>
  </si>
  <si>
    <t>매주 월요일</t>
    <phoneticPr fontId="3" type="noConversion"/>
  </si>
  <si>
    <t>휴관 중</t>
    <phoneticPr fontId="3" type="noConversion"/>
  </si>
  <si>
    <t>매주 월요일 및 신정, 설, 추석연휴</t>
    <phoneticPr fontId="3" type="noConversion"/>
  </si>
  <si>
    <t>매주 월요일, 신정, 설, 추석당일(단, 월요일이 공휴일인 경우 그 다음날)</t>
    <phoneticPr fontId="3" type="noConversion"/>
  </si>
  <si>
    <t>매주 월요일, 1월 1일, 설날, 추석당일</t>
    <phoneticPr fontId="3" type="noConversion"/>
  </si>
  <si>
    <t>휴관</t>
    <phoneticPr fontId="3" type="noConversion"/>
  </si>
  <si>
    <t>매주 월요일(단, 월요일이 공휴일인 경우 그 다음날), 1월 1일, 설, 추석당일</t>
    <phoneticPr fontId="3" type="noConversion"/>
  </si>
  <si>
    <t>9:30-18:00(화-토)</t>
    <phoneticPr fontId="3" type="noConversion"/>
  </si>
  <si>
    <t>11:00-18:00(일)</t>
    <phoneticPr fontId="3" type="noConversion"/>
  </si>
  <si>
    <t>매주 월요일, 설날/추석당일, 12월 외부전시행사, 전시장 내부시설 점검으로 휴관</t>
    <phoneticPr fontId="3" type="noConversion"/>
  </si>
  <si>
    <t>매주 월, 화요일, 설날, 추석</t>
    <phoneticPr fontId="3" type="noConversion"/>
  </si>
  <si>
    <t>연중무휴</t>
    <phoneticPr fontId="3" type="noConversion"/>
  </si>
  <si>
    <t>신미술관</t>
    <phoneticPr fontId="3" type="noConversion"/>
  </si>
  <si>
    <t xml:space="preserve">매주 월요일, 1월 1일, 설날, 추석
(1-2월 동절기 매주 일, 월요일 휴관) </t>
    <phoneticPr fontId="3" type="noConversion"/>
  </si>
  <si>
    <t>9:00-18:00(동절기 17:00)</t>
    <phoneticPr fontId="3" type="noConversion"/>
  </si>
  <si>
    <t>9:00-19:00</t>
    <phoneticPr fontId="3" type="noConversion"/>
  </si>
  <si>
    <t>매주 월요일(단 월요일이 공휴일 경우 개관하고 그 다음 첫번째 평일에 휴관)</t>
    <phoneticPr fontId="3" type="noConversion"/>
  </si>
  <si>
    <t>매주 월요일(월요일이 공휴일인 경우 개관)</t>
    <phoneticPr fontId="3" type="noConversion"/>
  </si>
  <si>
    <t>러브랜드미술관</t>
    <phoneticPr fontId="3" type="noConversion"/>
  </si>
  <si>
    <t>전시기간 중 무휴</t>
    <phoneticPr fontId="3" type="noConversion"/>
  </si>
  <si>
    <t>매주 월요일, 1월 1일, 설날 및 추석연휴</t>
    <phoneticPr fontId="3" type="noConversion"/>
  </si>
  <si>
    <t xml:space="preserve">매주 월요일, 신정, 추석당일 </t>
    <phoneticPr fontId="3" type="noConversion"/>
  </si>
  <si>
    <t>설, 추석당일</t>
    <phoneticPr fontId="3" type="noConversion"/>
  </si>
  <si>
    <t>9:00-18:00</t>
    <phoneticPr fontId="3" type="noConversion"/>
  </si>
  <si>
    <t>주말 및 공휴일</t>
    <phoneticPr fontId="3" type="noConversion"/>
  </si>
  <si>
    <t>예술인패스카드 소지자, 하사 이하 군인, 다자녀가정 구성원, 국민기초생활수급자, 자원봉사 100시간 이상, 그린카드 결제자</t>
    <phoneticPr fontId="3" type="noConversion"/>
  </si>
  <si>
    <t>프로그램 참여자, 음악공연 관람객, 미취학 아동</t>
    <phoneticPr fontId="3" type="noConversion"/>
  </si>
  <si>
    <t>야간 22000 
주간 10000</t>
    <phoneticPr fontId="3" type="noConversion"/>
  </si>
  <si>
    <t>야간 17000 
주간 7000</t>
    <phoneticPr fontId="3" type="noConversion"/>
  </si>
  <si>
    <t>야간 20000 
주간 9000</t>
    <phoneticPr fontId="3" type="noConversion"/>
  </si>
  <si>
    <t>상설전시티켓으로 기획전시관람</t>
    <phoneticPr fontId="3" type="noConversion"/>
  </si>
  <si>
    <t>성인 30%, 학생, 군인, 대학생 40%</t>
    <phoneticPr fontId="3" type="noConversion"/>
  </si>
  <si>
    <t>장애인, 만 48개월 미만 유아, 국가보훈대상자</t>
    <phoneticPr fontId="3" type="noConversion"/>
  </si>
  <si>
    <t>65세 이상, 6세 이하, 장애인 등</t>
    <phoneticPr fontId="3" type="noConversion"/>
  </si>
  <si>
    <t>관내 2,000 
관외 5,000</t>
    <phoneticPr fontId="3" type="noConversion"/>
  </si>
  <si>
    <t>정읍시 지역 내 초, 중, 고등학교에서 수업을 위하여 입장하는 교사와 학생</t>
    <phoneticPr fontId="3" type="noConversion"/>
  </si>
  <si>
    <t>60세 이상 장담리 주민 관람료 1,000원</t>
    <phoneticPr fontId="3" type="noConversion"/>
  </si>
  <si>
    <t>미취학 아동, 75세 이상 노인, 장애인</t>
    <phoneticPr fontId="3" type="noConversion"/>
  </si>
  <si>
    <t>그린카드, 경남i다누리카드, 예술인카드 소지자, 자원봉사 누적시간 100시간 이상 도민 등 도 추진시책 지원을 위해여 필요한 경우</t>
    <phoneticPr fontId="3" type="noConversion"/>
  </si>
  <si>
    <t>그 외 연령 및 장애인, ICOM‧CIMAM‧서울시미술관협의회 카드 소지자</t>
  </si>
  <si>
    <t>20명 단체</t>
    <phoneticPr fontId="3" type="noConversion"/>
  </si>
  <si>
    <t>휴관 중</t>
    <phoneticPr fontId="3" type="noConversion"/>
  </si>
  <si>
    <t>부산보건대학교 석파박물관</t>
    <phoneticPr fontId="3" type="noConversion"/>
  </si>
  <si>
    <t>전북특별자치도립미술관</t>
    <phoneticPr fontId="3" type="noConversion"/>
  </si>
  <si>
    <t>성북근현대문학관</t>
  </si>
  <si>
    <t>2024.08.01</t>
  </si>
  <si>
    <t>서울-공립12-2024-01호</t>
  </si>
  <si>
    <t>서울특별시 성북구 성북로 21길 24</t>
    <phoneticPr fontId="3" type="noConversion"/>
  </si>
  <si>
    <t>오디움(Audeum)</t>
  </si>
  <si>
    <t>서울특별시 서초구 헌릉로 8길 6</t>
  </si>
  <si>
    <t>2024.05.02</t>
  </si>
  <si>
    <t>서울-사립12-2024-01호</t>
  </si>
  <si>
    <t>1종</t>
    <phoneticPr fontId="3" type="noConversion"/>
  </si>
  <si>
    <t>대전광역시 유성구 수통골로 47</t>
  </si>
  <si>
    <t>2024.07.10</t>
  </si>
  <si>
    <t>대전-사립12-2024-01호</t>
  </si>
  <si>
    <t>산이정원</t>
  </si>
  <si>
    <t>전라남도 해남군 산이면 구성리 659</t>
  </si>
  <si>
    <t>2024.05.01</t>
  </si>
  <si>
    <t>전남-사립15-2024-01호</t>
  </si>
  <si>
    <t>대구간송미술관</t>
  </si>
  <si>
    <t>대구광역시 수성구 미술관로 70(삼덕동)</t>
  </si>
  <si>
    <t>2024.07.26</t>
  </si>
  <si>
    <t>대구-공립13-2024-02호</t>
  </si>
  <si>
    <t>권정호미술관</t>
  </si>
  <si>
    <t>대구광역시 동구 동부로 67(신천동)</t>
  </si>
  <si>
    <t>2024.02.23</t>
  </si>
  <si>
    <t>대구-사립13-2024-01호</t>
  </si>
  <si>
    <t>당진시</t>
    <phoneticPr fontId="3" type="noConversion"/>
  </si>
  <si>
    <t>충청남도 당진시 우강면 솔뫼로 132, 솔뫼성지</t>
  </si>
  <si>
    <t>2024.06.03</t>
  </si>
  <si>
    <t>충남-사립21-2024-02호</t>
  </si>
  <si>
    <t>국립군산대학교미술관</t>
  </si>
  <si>
    <t>전라북도 군산시 대학로 558</t>
  </si>
  <si>
    <t>2024.04.29</t>
  </si>
  <si>
    <t>전북-대학13-2024-01호</t>
  </si>
  <si>
    <t>동암미술관</t>
  </si>
  <si>
    <t>전라남도 화순군 동면 천덕길 110</t>
  </si>
  <si>
    <t>전남-사립13-2024-01호</t>
  </si>
  <si>
    <t>국립12-2014-01호</t>
    <phoneticPr fontId="3" type="noConversion"/>
  </si>
  <si>
    <t>구바울기념의학박물관</t>
    <phoneticPr fontId="3" type="noConversion"/>
  </si>
  <si>
    <t>전북-사립21-2024-01호</t>
    <phoneticPr fontId="3" type="noConversion"/>
  </si>
  <si>
    <t>1종</t>
    <phoneticPr fontId="3" type="noConversion"/>
  </si>
  <si>
    <t>경기도 과천시 경마공원대로 107 한국마사회</t>
    <phoneticPr fontId="3" type="noConversion"/>
  </si>
  <si>
    <t>경기도 포천시 소흘읍 광릉수목원로 967</t>
    <phoneticPr fontId="3" type="noConversion"/>
  </si>
  <si>
    <t>경기도 시흥시 소래산길 41</t>
    <phoneticPr fontId="3" type="noConversion"/>
  </si>
  <si>
    <t>시흥-사립21-2024-01호</t>
    <phoneticPr fontId="3" type="noConversion"/>
  </si>
  <si>
    <t>2종</t>
    <phoneticPr fontId="3" type="noConversion"/>
  </si>
  <si>
    <t>강원-사립13-2017-03호</t>
    <phoneticPr fontId="3" type="noConversion"/>
  </si>
  <si>
    <t>넬슨신애니메이션아트박물관</t>
  </si>
  <si>
    <t>경기도 과천시 샘터길 51</t>
  </si>
  <si>
    <t>기산음악박물관</t>
  </si>
  <si>
    <t>경기도 양평군 옥천면 사나사길 208-10</t>
  </si>
  <si>
    <t>경기-사립12-2024-01호</t>
  </si>
  <si>
    <t>경기-사립12-2024-02호</t>
  </si>
  <si>
    <t>2024.07.19</t>
    <phoneticPr fontId="3" type="noConversion"/>
  </si>
  <si>
    <t>2024.09.05</t>
    <phoneticPr fontId="3" type="noConversion"/>
  </si>
  <si>
    <t>과천시</t>
    <phoneticPr fontId="3" type="noConversion"/>
  </si>
  <si>
    <t>양평군</t>
    <phoneticPr fontId="3" type="noConversion"/>
  </si>
  <si>
    <t>무위사 성보박물관</t>
  </si>
  <si>
    <t>전라남도 강진군 무위사로 308</t>
  </si>
  <si>
    <t>전남-사립12-2024-01호</t>
  </si>
  <si>
    <t>2024.10.24</t>
  </si>
  <si>
    <t>전남</t>
    <phoneticPr fontId="3" type="noConversion"/>
  </si>
  <si>
    <t>강진군</t>
    <phoneticPr fontId="3" type="noConversion"/>
  </si>
  <si>
    <t>2024.12.09</t>
    <phoneticPr fontId="3" type="noConversion"/>
  </si>
  <si>
    <t>1회/2년</t>
    <phoneticPr fontId="3" type="noConversion"/>
  </si>
  <si>
    <t>1월 1일, 매주 월요일, 추석/설날 당일 09:00-13:00</t>
    <phoneticPr fontId="3" type="noConversion"/>
  </si>
  <si>
    <t>전체</t>
    <phoneticPr fontId="3" type="noConversion"/>
  </si>
  <si>
    <t>O</t>
    <phoneticPr fontId="3" type="noConversion"/>
  </si>
  <si>
    <t>석조, 목조, 민예품, 서화, 유화, 사진</t>
    <phoneticPr fontId="3" type="noConversion"/>
  </si>
  <si>
    <t>경로 우대</t>
  </si>
  <si>
    <t>경로우대</t>
  </si>
  <si>
    <t>국가유공자, 장애인</t>
    <phoneticPr fontId="3" type="noConversion"/>
  </si>
  <si>
    <t>귝가유공자, 장애인</t>
    <phoneticPr fontId="3" type="noConversion"/>
  </si>
  <si>
    <t>개별</t>
    <phoneticPr fontId="3" type="noConversion"/>
  </si>
  <si>
    <t>고전적, 고문서, 문구류, 공예 등</t>
    <phoneticPr fontId="3" type="noConversion"/>
  </si>
  <si>
    <t>0회(리모델링)</t>
  </si>
  <si>
    <t>중앙/개별병용</t>
  </si>
  <si>
    <t>경북-공립12-2023-01호</t>
  </si>
  <si>
    <t>2023.02.01</t>
    <phoneticPr fontId="3" type="noConversion"/>
  </si>
  <si>
    <t>연3회</t>
    <phoneticPr fontId="3" type="noConversion"/>
  </si>
  <si>
    <t>1종</t>
    <phoneticPr fontId="3" type="noConversion"/>
  </si>
  <si>
    <t>보경사 괘불탱, 보경사 서운암 동종 등</t>
    <phoneticPr fontId="3" type="noConversion"/>
  </si>
  <si>
    <t>12점</t>
    <phoneticPr fontId="3" type="noConversion"/>
  </si>
  <si>
    <t>연2회</t>
    <phoneticPr fontId="3" type="noConversion"/>
  </si>
  <si>
    <t>042-825-3126</t>
  </si>
  <si>
    <t>2023.11.14</t>
    <phoneticPr fontId="3" type="noConversion"/>
  </si>
  <si>
    <t>공단역사자료 등</t>
  </si>
  <si>
    <t>수도국산달동네박물관(휴관)</t>
    <phoneticPr fontId="3" type="noConversion"/>
  </si>
  <si>
    <t>전체</t>
    <phoneticPr fontId="3" type="noConversion"/>
  </si>
  <si>
    <t>연2회</t>
    <phoneticPr fontId="3" type="noConversion"/>
  </si>
  <si>
    <t>65세 이상 노인, 장애인 등</t>
    <phoneticPr fontId="3" type="noConversion"/>
  </si>
  <si>
    <t>상설전시 관람객</t>
    <phoneticPr fontId="3" type="noConversion"/>
  </si>
  <si>
    <t xml:space="preserve">2023년 11월~2025년 5월 리모델링으로 인한 휴관 </t>
    <phoneticPr fontId="3" type="noConversion"/>
  </si>
  <si>
    <t>신미통신일록 등</t>
  </si>
  <si>
    <t>세계기록유산 1건 3점, 충청남도지정문화재 4건 40점</t>
  </si>
  <si>
    <t>경기도 용인시 처인구 이동읍 이원로 244</t>
    <phoneticPr fontId="3" type="noConversion"/>
  </si>
  <si>
    <t>경기-사립13-2015-01호</t>
    <phoneticPr fontId="3" type="noConversion"/>
  </si>
  <si>
    <t>kmedi.ddm.go.kr</t>
    <phoneticPr fontId="3" type="noConversion"/>
  </si>
  <si>
    <t>미취학아동, 경로우대자, 수급자, 국가유공자, 장애인</t>
    <phoneticPr fontId="3" type="noConversion"/>
  </si>
  <si>
    <t>www.pcu.ac.kr/appenzeller</t>
    <phoneticPr fontId="3" type="noConversion"/>
  </si>
  <si>
    <t>박물류, 사진류, 문서류 등</t>
  </si>
  <si>
    <t>spcseoul.or.kr</t>
    <phoneticPr fontId="3" type="noConversion"/>
  </si>
  <si>
    <t>연1회</t>
    <phoneticPr fontId="3" type="noConversion"/>
  </si>
  <si>
    <t>O</t>
    <phoneticPr fontId="3" type="noConversion"/>
  </si>
  <si>
    <t>매주 월요일, 법정공휴일</t>
    <phoneticPr fontId="3" type="noConversion"/>
  </si>
  <si>
    <t>www.magazine.or.kr</t>
    <phoneticPr fontId="46" type="noConversion"/>
  </si>
  <si>
    <t>연2회</t>
    <phoneticPr fontId="3" type="noConversion"/>
  </si>
  <si>
    <t>O</t>
    <phoneticPr fontId="3" type="noConversion"/>
  </si>
  <si>
    <t>1회/1년</t>
    <phoneticPr fontId="3" type="noConversion"/>
  </si>
  <si>
    <t>연5회</t>
    <phoneticPr fontId="3" type="noConversion"/>
  </si>
  <si>
    <t>연1회</t>
    <phoneticPr fontId="3" type="noConversion"/>
  </si>
  <si>
    <t>금속, 토도, 서화, 의복 등</t>
    <phoneticPr fontId="3" type="noConversion"/>
  </si>
  <si>
    <t>1회/2년</t>
    <phoneticPr fontId="3" type="noConversion"/>
  </si>
  <si>
    <t>군민, 65세이상</t>
  </si>
  <si>
    <t>13세이하, 장애 2급이상</t>
  </si>
  <si>
    <t>5세이하, 장애 2급이상</t>
  </si>
  <si>
    <t>등록문화재 4점, 시도유형문화재 86점, 시도민속문화재 1점</t>
    <phoneticPr fontId="3" type="noConversion"/>
  </si>
  <si>
    <t>043-229-8761</t>
    <phoneticPr fontId="3" type="noConversion"/>
  </si>
  <si>
    <t>하계, 동계방학, 주말, 공휴일</t>
    <phoneticPr fontId="3" type="noConversion"/>
  </si>
  <si>
    <t>X</t>
    <phoneticPr fontId="3" type="noConversion"/>
  </si>
  <si>
    <t>전북특별자치도 익산시 미륵사지로 362, 1층</t>
    <phoneticPr fontId="3" type="noConversion"/>
  </si>
  <si>
    <t>전북특별자치도 전주시 완산구 쑥고개로 249</t>
    <phoneticPr fontId="3" type="noConversion"/>
  </si>
  <si>
    <t>전북특별자치도 전주시 완산구 서학로 95</t>
    <phoneticPr fontId="3" type="noConversion"/>
  </si>
  <si>
    <t>전북특별자치도 무주군 설천면 무설로 1482</t>
    <phoneticPr fontId="3" type="noConversion"/>
  </si>
  <si>
    <t>전북특별자치도 익산시 여산면 옥금동길 6</t>
    <phoneticPr fontId="3" type="noConversion"/>
  </si>
  <si>
    <t>전북특별자치도 부안군 변산면 새만금로 29-7</t>
    <phoneticPr fontId="3" type="noConversion"/>
  </si>
  <si>
    <t>전북특별자치도 정읍시 고부면 영주로 530</t>
    <phoneticPr fontId="3" type="noConversion"/>
  </si>
  <si>
    <t>전북특별자치도 고창군 고창읍 고인돌공원길 74</t>
    <phoneticPr fontId="3" type="noConversion"/>
  </si>
  <si>
    <t>전북특별자치도 고창군 고창읍 동리로100</t>
    <phoneticPr fontId="3" type="noConversion"/>
  </si>
  <si>
    <t>전북특별자치도 군산시 해망로 240</t>
    <phoneticPr fontId="3" type="noConversion"/>
  </si>
  <si>
    <t>전북특별자치도 남원시 양림길 14-9</t>
    <phoneticPr fontId="3" type="noConversion"/>
  </si>
  <si>
    <t>전북특별자치도 완주군 구이면 덕천전원길 232-58</t>
    <phoneticPr fontId="3" type="noConversion"/>
  </si>
  <si>
    <t>전북특별자치도 정읍시 덕천면 동학로 742</t>
    <phoneticPr fontId="3" type="noConversion"/>
  </si>
  <si>
    <t>전북특별자치도 익산시 금마면 고도9길 41-14</t>
    <phoneticPr fontId="3" type="noConversion"/>
  </si>
  <si>
    <t>전북특별자치도 무주군 설천면 무설로 1324</t>
    <phoneticPr fontId="3" type="noConversion"/>
  </si>
  <si>
    <t>전북특별자치도 정읍시 영원면 영원로 1049</t>
    <phoneticPr fontId="3" type="noConversion"/>
  </si>
  <si>
    <t>전북특별자치도 익산시 왕궁면 궁성로 666</t>
    <phoneticPr fontId="3" type="noConversion"/>
  </si>
  <si>
    <t>전북특별자치도 김제시 부량면 벽골제로 442</t>
    <phoneticPr fontId="3" type="noConversion"/>
  </si>
  <si>
    <t>전북특별자치도 익산시 왕궁면 호반로 8</t>
    <phoneticPr fontId="3" type="noConversion"/>
  </si>
  <si>
    <t>전북특별자치도 부안군 보안면 청자로 1493</t>
    <phoneticPr fontId="3" type="noConversion"/>
  </si>
  <si>
    <t>전북특별자치도 임실군 신평면 석등슬치로 369</t>
    <phoneticPr fontId="3" type="noConversion"/>
  </si>
  <si>
    <t>전북특별자치도 전주시 완산구 태조로 44</t>
    <phoneticPr fontId="3" type="noConversion"/>
  </si>
  <si>
    <t>전북특별자치도 군산시 동국사로 21</t>
    <phoneticPr fontId="3" type="noConversion"/>
  </si>
  <si>
    <t>전북특별자치도 익산시 웅포면 입점고분길 80</t>
    <phoneticPr fontId="3" type="noConversion"/>
  </si>
  <si>
    <t>전북특별자치도 순창군 복흥면 추령로 1777</t>
    <phoneticPr fontId="3" type="noConversion"/>
  </si>
  <si>
    <t>전북특별자치도 전주시 완산구 쑥고개로 259</t>
    <phoneticPr fontId="3" type="noConversion"/>
  </si>
  <si>
    <t>전북특별자치도 전주시 완산구 한지길 74</t>
    <phoneticPr fontId="3" type="noConversion"/>
  </si>
  <si>
    <t>전북특별자치도 정읍시 내장산로 370-12</t>
    <phoneticPr fontId="3" type="noConversion"/>
  </si>
  <si>
    <t>전북특별자치도 진안군 진안읍 마이산로 258</t>
    <phoneticPr fontId="3" type="noConversion"/>
  </si>
  <si>
    <t>전북특별자치도 순창군 순창읍 장류로 43</t>
    <phoneticPr fontId="3" type="noConversion"/>
  </si>
  <si>
    <t>전북특별자치도 진안군 진안읍 내사양길 7</t>
    <phoneticPr fontId="3" type="noConversion"/>
  </si>
  <si>
    <t>전북특별자치도 김제시 금산면 모악15길 1</t>
    <phoneticPr fontId="3" type="noConversion"/>
  </si>
  <si>
    <t>전북특별자치도 완주군 삼례읍 삼례역로 68</t>
    <phoneticPr fontId="3" type="noConversion"/>
  </si>
  <si>
    <t>전북특별자치도 익산시 익산대로 504</t>
    <phoneticPr fontId="3" type="noConversion"/>
  </si>
  <si>
    <t>전북특별자치도 부안군 상서면 부안로 1783</t>
    <phoneticPr fontId="3" type="noConversion"/>
  </si>
  <si>
    <t>전북특별자치도 전주시 덕진구 팔복로 59</t>
    <phoneticPr fontId="3" type="noConversion"/>
  </si>
  <si>
    <t>전북특별자치도 완주군 비봉면 천호성지길 151</t>
    <phoneticPr fontId="3" type="noConversion"/>
  </si>
  <si>
    <t>전북특별자치도 익산시 삼기면 미륵산1길 8</t>
    <phoneticPr fontId="3" type="noConversion"/>
  </si>
  <si>
    <t>전북특별자치도 완주군 소양면 신교응암길 14</t>
    <phoneticPr fontId="3" type="noConversion"/>
  </si>
  <si>
    <t>전북특별자치도 군산시 대학로 558</t>
    <phoneticPr fontId="3" type="noConversion"/>
  </si>
  <si>
    <t>전북특별자치도 익산시 익산대로 460</t>
    <phoneticPr fontId="3" type="noConversion"/>
  </si>
  <si>
    <t>전북특별자치도 전주시 덕진구 백제대로 567</t>
    <phoneticPr fontId="3" type="noConversion"/>
  </si>
  <si>
    <t>전북특별자치도 전주시 완산구 천잠로 303</t>
    <phoneticPr fontId="3" type="noConversion"/>
  </si>
  <si>
    <t>전라남도 영광군 불갑면 불갑사로450</t>
    <phoneticPr fontId="3" type="noConversion"/>
  </si>
  <si>
    <t>대구광역시 군위군 동서2길 35(서부리 99)</t>
    <phoneticPr fontId="3" type="noConversion"/>
  </si>
  <si>
    <t>술병(잔), 지류, 민속품, 근현대생활사 자료 등</t>
    <phoneticPr fontId="3" type="noConversion"/>
  </si>
  <si>
    <t>O</t>
    <phoneticPr fontId="3" type="noConversion"/>
  </si>
  <si>
    <t>연1회</t>
    <phoneticPr fontId="3" type="noConversion"/>
  </si>
  <si>
    <t>문화가 있는 날 방문객 20% 할인, 무주군민 30% 감면 등</t>
    <phoneticPr fontId="3" type="noConversion"/>
  </si>
  <si>
    <t>기획전(연1회), 소장품전(연8회)</t>
    <phoneticPr fontId="3" type="noConversion"/>
  </si>
  <si>
    <t>2002.06.17</t>
    <phoneticPr fontId="3" type="noConversion"/>
  </si>
  <si>
    <t>도자기 및 문서류</t>
  </si>
  <si>
    <t>박제, 모형, 동식물 표본 등</t>
  </si>
  <si>
    <t>신정, 설, 추석당일</t>
    <phoneticPr fontId="3" type="noConversion"/>
  </si>
  <si>
    <t>054-639-7965</t>
    <phoneticPr fontId="3" type="noConversion"/>
  </si>
  <si>
    <t>16(어른), 25(청소년), 20(어린이)</t>
    <phoneticPr fontId="3" type="noConversion"/>
  </si>
  <si>
    <t>영주시민, 영주시 사이버시민, 영주시 소재 사업체 근무자, 영주시 소재 대학 재학생, 영주 시티투어 참가자, 디지털관광주민증 발급자(대한민국 구석구석), 동주도시 시민</t>
  </si>
  <si>
    <t>6세 이하, 65세 이상, 국가유공자, 장애인(심한장애 1인 추가), 영주시 의로운 시민, 한국선비문화축제 기간중, 경북투어패스 참가자, 영주시 우수자원봉사자, 경북나드리 참가자, 국민기초생활 수급자, 설추석 당일</t>
  </si>
  <si>
    <t>6세이하, 65세이상, 국가유공자 및 유족, 장애인(1~6), 의로운 시민, 선비축제기간 중 관람객 등 (세부대상 조례 제4조 참조)</t>
  </si>
  <si>
    <t>인삼관련 자료</t>
  </si>
  <si>
    <t>전체</t>
    <phoneticPr fontId="3" type="noConversion"/>
  </si>
  <si>
    <t>1회/1년</t>
    <phoneticPr fontId="3" type="noConversion"/>
  </si>
  <si>
    <t>84점</t>
    <phoneticPr fontId="3" type="noConversion"/>
  </si>
  <si>
    <t>054-843-4506</t>
    <phoneticPr fontId="3" type="noConversion"/>
  </si>
  <si>
    <t>www.adsunbi.com</t>
    <phoneticPr fontId="3" type="noConversion"/>
  </si>
  <si>
    <t>연1회</t>
    <phoneticPr fontId="3" type="noConversion"/>
  </si>
  <si>
    <t>미취학아동</t>
    <phoneticPr fontId="3" type="noConversion"/>
  </si>
  <si>
    <t>매주 일, 월요일, 신정, 설날, 추석</t>
    <phoneticPr fontId="3" type="noConversion"/>
  </si>
  <si>
    <t>연3회</t>
    <phoneticPr fontId="3" type="noConversion"/>
  </si>
  <si>
    <t>국립소록도병원 한센병박물관</t>
    <phoneticPr fontId="3" type="noConversion"/>
  </si>
  <si>
    <t>불교미술 및 전적</t>
  </si>
  <si>
    <t>5층 석탑 등</t>
    <phoneticPr fontId="3" type="noConversion"/>
  </si>
  <si>
    <t>국보 1점 등 290점</t>
    <phoneticPr fontId="3" type="noConversion"/>
  </si>
  <si>
    <t>국립지도박물관</t>
    <phoneticPr fontId="3" type="noConversion"/>
  </si>
  <si>
    <t>순천시립뿌리깊은나무박물관</t>
    <phoneticPr fontId="3" type="noConversion"/>
  </si>
  <si>
    <t>연2회</t>
    <phoneticPr fontId="3" type="noConversion"/>
  </si>
  <si>
    <t>노걸대신석언해</t>
  </si>
  <si>
    <t>시유형문화유산 1점</t>
  </si>
  <si>
    <t>02-2165-7677</t>
    <phoneticPr fontId="3" type="noConversion"/>
  </si>
  <si>
    <t>연1회</t>
    <phoneticPr fontId="3" type="noConversion"/>
  </si>
  <si>
    <t>증권박물관(휴관)</t>
    <phoneticPr fontId="3" type="noConversion"/>
  </si>
  <si>
    <t>200/4500㎡</t>
    <phoneticPr fontId="3" type="noConversion"/>
  </si>
  <si>
    <t xml:space="preserve">연3회 </t>
  </si>
  <si>
    <t>O</t>
    <phoneticPr fontId="3" type="noConversion"/>
  </si>
  <si>
    <t>1회/1년</t>
    <phoneticPr fontId="3" type="noConversion"/>
  </si>
  <si>
    <t>혼개통헌의 등</t>
  </si>
  <si>
    <t>9점</t>
  </si>
  <si>
    <t>등록문화유산 1점</t>
    <phoneticPr fontId="3" type="noConversion"/>
  </si>
  <si>
    <t>1회/3년</t>
    <phoneticPr fontId="3" type="noConversion"/>
  </si>
  <si>
    <t>중초사지당간지주, 중초사지삼층석탑, 안양사지</t>
  </si>
  <si>
    <t>국가지정유산 1점, 도 지정유산 2점</t>
  </si>
  <si>
    <t>경기도 부천시 원미구 길주로 1</t>
    <phoneticPr fontId="3" type="noConversion"/>
  </si>
  <si>
    <t>연4회</t>
    <phoneticPr fontId="3" type="noConversion"/>
  </si>
  <si>
    <t>총 22점(시유형문화재 12점, 시기념물 1점, 시문화재자료 2점, 시등록문화재 1량)</t>
  </si>
  <si>
    <t>연5회</t>
    <phoneticPr fontId="3" type="noConversion"/>
  </si>
  <si>
    <t>중앙</t>
    <phoneticPr fontId="3" type="noConversion"/>
  </si>
  <si>
    <t>연1회</t>
    <phoneticPr fontId="3" type="noConversion"/>
  </si>
  <si>
    <t>국가유공자 5000원/ 문화의날 50%할인</t>
    <phoneticPr fontId="3" type="noConversion"/>
  </si>
  <si>
    <t>인천광역시 강화군 하점면 강화대로 992-19</t>
    <phoneticPr fontId="3" type="noConversion"/>
  </si>
  <si>
    <t>032-934-7887</t>
    <phoneticPr fontId="3" type="noConversion"/>
  </si>
  <si>
    <t>2회/1년</t>
    <phoneticPr fontId="3" type="noConversion"/>
  </si>
  <si>
    <t>국립경찰박물관</t>
    <phoneticPr fontId="3" type="noConversion"/>
  </si>
  <si>
    <t>경상남도 진주시 소호로 117</t>
    <phoneticPr fontId="3" type="noConversion"/>
  </si>
  <si>
    <t>연1회</t>
    <phoneticPr fontId="3" type="noConversion"/>
  </si>
  <si>
    <t>연2회</t>
    <phoneticPr fontId="3" type="noConversion"/>
  </si>
  <si>
    <t>O</t>
    <phoneticPr fontId="3" type="noConversion"/>
  </si>
  <si>
    <t>2회/1년</t>
    <phoneticPr fontId="3" type="noConversion"/>
  </si>
  <si>
    <t>032-934-7887</t>
    <phoneticPr fontId="3" type="noConversion"/>
  </si>
  <si>
    <t>전적지 일괄권, 관광시설일괄구매권</t>
  </si>
  <si>
    <t>매주 월요일, 법정공휴일</t>
    <phoneticPr fontId="3" type="noConversion"/>
  </si>
  <si>
    <t>설날, 추석 당일</t>
    <phoneticPr fontId="3" type="noConversion"/>
  </si>
  <si>
    <t>3회/1년</t>
    <phoneticPr fontId="3" type="noConversion"/>
  </si>
  <si>
    <t>www.jecheon.go.kr/museum</t>
    <phoneticPr fontId="3" type="noConversion"/>
  </si>
  <si>
    <t>송시열초상, 권상하초상 등</t>
  </si>
  <si>
    <t>보물 2점, 충청북도유형문화유산 3점</t>
  </si>
  <si>
    <t>연2회</t>
    <phoneticPr fontId="3" type="noConversion"/>
  </si>
  <si>
    <t>전체(상설전시 매표시 무료입장)</t>
    <phoneticPr fontId="3" type="noConversion"/>
  </si>
  <si>
    <t>보물 80점, 천연기념물 2점, 도지정 문화유산 682점</t>
  </si>
  <si>
    <t>9:00-18:00</t>
    <phoneticPr fontId="3" type="noConversion"/>
  </si>
  <si>
    <t>053-430-7910</t>
  </si>
  <si>
    <t>연8회</t>
  </si>
  <si>
    <t>연8회</t>
    <phoneticPr fontId="3" type="noConversion"/>
  </si>
  <si>
    <t>X</t>
    <phoneticPr fontId="3" type="noConversion"/>
  </si>
  <si>
    <t>익산 미륵사지 서탑 출토 사리장엄구 등</t>
  </si>
  <si>
    <t>개별</t>
    <phoneticPr fontId="3" type="noConversion"/>
  </si>
  <si>
    <t>1회/10년</t>
    <phoneticPr fontId="3" type="noConversion"/>
  </si>
  <si>
    <t>11회/1년</t>
    <phoneticPr fontId="3" type="noConversion"/>
  </si>
  <si>
    <t>1월 1일, 설날, 추석, 3월,11월 첫 번째 월요일</t>
  </si>
  <si>
    <t>3회/1년</t>
    <phoneticPr fontId="3" type="noConversion"/>
  </si>
  <si>
    <t>강원-사립12-2012-43호</t>
    <phoneticPr fontId="3" type="noConversion"/>
  </si>
  <si>
    <t>2012.12.31</t>
    <phoneticPr fontId="3" type="noConversion"/>
  </si>
  <si>
    <t>1회/5년</t>
    <phoneticPr fontId="3" type="noConversion"/>
  </si>
  <si>
    <t>연2회</t>
    <phoneticPr fontId="3" type="noConversion"/>
  </si>
  <si>
    <t>X</t>
    <phoneticPr fontId="3" type="noConversion"/>
  </si>
  <si>
    <t>1회/1년</t>
    <phoneticPr fontId="3" type="noConversion"/>
  </si>
  <si>
    <t>충남-공립13-2011-06호</t>
    <phoneticPr fontId="3" type="noConversion"/>
  </si>
  <si>
    <t>충남-사립12-1999-02호</t>
    <phoneticPr fontId="3" type="noConversion"/>
  </si>
  <si>
    <t>국립11-2012-05호</t>
    <phoneticPr fontId="3" type="noConversion"/>
  </si>
  <si>
    <t>국립11-2016-05호</t>
    <phoneticPr fontId="3" type="noConversion"/>
  </si>
  <si>
    <t>20~25</t>
    <phoneticPr fontId="3" type="noConversion"/>
  </si>
  <si>
    <t>20~50</t>
    <phoneticPr fontId="3" type="noConversion"/>
  </si>
  <si>
    <t>교체없음</t>
    <phoneticPr fontId="3" type="noConversion"/>
  </si>
  <si>
    <t>연3회</t>
    <phoneticPr fontId="3" type="noConversion"/>
  </si>
  <si>
    <t>하절기 10:00-18:00
동절기(11~2월) 10:00-17:00</t>
    <phoneticPr fontId="3" type="noConversion"/>
  </si>
  <si>
    <t>O</t>
    <phoneticPr fontId="3" type="noConversion"/>
  </si>
  <si>
    <t>근현대 생활사 자료</t>
    <phoneticPr fontId="3" type="noConversion"/>
  </si>
  <si>
    <t>5000(체험포함)</t>
  </si>
  <si>
    <t>상반기 전시 전체</t>
  </si>
  <si>
    <t>만 65세이상, 장애인경증, 장애인중증, 국가유공자 등</t>
  </si>
  <si>
    <t>36개월 미만 무료</t>
  </si>
  <si>
    <t>1회/10년</t>
    <phoneticPr fontId="3" type="noConversion"/>
  </si>
  <si>
    <t>02-2080-5727</t>
    <phoneticPr fontId="3" type="noConversion"/>
  </si>
  <si>
    <t>연1회</t>
    <phoneticPr fontId="3" type="noConversion"/>
  </si>
  <si>
    <t>65세 이상, 36개월 미만 유아</t>
    <phoneticPr fontId="3" type="noConversion"/>
  </si>
  <si>
    <t>연2회</t>
    <phoneticPr fontId="3" type="noConversion"/>
  </si>
  <si>
    <t>02-2088-8531</t>
    <phoneticPr fontId="3" type="noConversion"/>
  </si>
  <si>
    <t>1년/1회</t>
    <phoneticPr fontId="3" type="noConversion"/>
  </si>
  <si>
    <t>일요일 및 공휴일, 근로자의 날</t>
    <phoneticPr fontId="3" type="noConversion"/>
  </si>
  <si>
    <t>2회/1년</t>
    <phoneticPr fontId="3" type="noConversion"/>
  </si>
  <si>
    <t>O</t>
    <phoneticPr fontId="3" type="noConversion"/>
  </si>
  <si>
    <t>연1회</t>
    <phoneticPr fontId="3" type="noConversion"/>
  </si>
  <si>
    <t>전체</t>
    <phoneticPr fontId="3" type="noConversion"/>
  </si>
  <si>
    <t>서울시 유형문화재 1점</t>
    <phoneticPr fontId="3" type="noConversion"/>
  </si>
  <si>
    <t>연2회</t>
    <phoneticPr fontId="3" type="noConversion"/>
  </si>
  <si>
    <t>2015.12.15</t>
    <phoneticPr fontId="3" type="noConversion"/>
  </si>
  <si>
    <t>근현대 서지류, 민속자료 및 공산품 등</t>
  </si>
  <si>
    <t>연1~2회</t>
    <phoneticPr fontId="3" type="noConversion"/>
  </si>
  <si>
    <t>부산시민</t>
    <phoneticPr fontId="3" type="noConversion"/>
  </si>
  <si>
    <t>국보 2점, 보물 132점, 국가민속유산 1점, 국가등록유산 7점, 부산광역시 유형문화유산 42점, 부산광역시 민속문화유산 16점, 부산광역시 문화유산자료 6점</t>
    <phoneticPr fontId="3" type="noConversion"/>
  </si>
  <si>
    <t>오층석탑 등</t>
  </si>
  <si>
    <t>연1회</t>
    <phoneticPr fontId="3" type="noConversion"/>
  </si>
  <si>
    <t>연2회</t>
    <phoneticPr fontId="3" type="noConversion"/>
  </si>
  <si>
    <t>일요일, 공휴일</t>
    <phoneticPr fontId="3" type="noConversion"/>
  </si>
  <si>
    <t>인천광역시 서구 도요지로 54</t>
    <phoneticPr fontId="3" type="noConversion"/>
  </si>
  <si>
    <t>양주성 선정비</t>
  </si>
  <si>
    <t>연1회</t>
    <phoneticPr fontId="3" type="noConversion"/>
  </si>
  <si>
    <t>www.i-web.kr/ckawjsrhks</t>
  </si>
  <si>
    <t>연8회</t>
    <phoneticPr fontId="3" type="noConversion"/>
  </si>
  <si>
    <t>O</t>
    <phoneticPr fontId="3" type="noConversion"/>
  </si>
  <si>
    <t>연18회</t>
  </si>
  <si>
    <t>연0.5회</t>
  </si>
  <si>
    <t>경기대학교 소성박물관</t>
    <phoneticPr fontId="3" type="noConversion"/>
  </si>
  <si>
    <t>대학 내</t>
    <phoneticPr fontId="3" type="noConversion"/>
  </si>
  <si>
    <t>대학 역사자료, 연구성과 등</t>
  </si>
  <si>
    <t>052-254-9100</t>
  </si>
  <si>
    <t>www.ulju.or.kr</t>
    <phoneticPr fontId="3" type="noConversion"/>
  </si>
  <si>
    <t>2009.11.03</t>
    <phoneticPr fontId="3" type="noConversion"/>
  </si>
  <si>
    <t>052-258-0574</t>
    <phoneticPr fontId="3" type="noConversion"/>
  </si>
  <si>
    <t>민속유물 외</t>
  </si>
  <si>
    <t>연1회</t>
    <phoneticPr fontId="3" type="noConversion"/>
  </si>
  <si>
    <t>2회/1년</t>
    <phoneticPr fontId="3" type="noConversion"/>
  </si>
  <si>
    <t xml:space="preserve">연2회 </t>
  </si>
  <si>
    <t>www.ansanuc.net/museum/index.do</t>
    <phoneticPr fontId="3" type="noConversion"/>
  </si>
  <si>
    <t>1.1. 추석, 설날연휴</t>
  </si>
  <si>
    <t>10:00-12:00</t>
    <phoneticPr fontId="3" type="noConversion"/>
  </si>
  <si>
    <t>museum.seongnam.go.kr/pangyo</t>
  </si>
  <si>
    <t>031-5189-7038</t>
    <phoneticPr fontId="3" type="noConversion"/>
  </si>
  <si>
    <t>031-962-9291,7171</t>
    <phoneticPr fontId="3" type="noConversion"/>
  </si>
  <si>
    <t>10:00-13:00</t>
  </si>
  <si>
    <t>10:00-13:00</t>
    <phoneticPr fontId="3" type="noConversion"/>
  </si>
  <si>
    <t>일요일</t>
    <phoneticPr fontId="3" type="noConversion"/>
  </si>
  <si>
    <t>곤충 건조표본, 액침표본, 곤충 화석</t>
  </si>
  <si>
    <t xml:space="preserve">연3회 </t>
    <phoneticPr fontId="3" type="noConversion"/>
  </si>
  <si>
    <t>10:00-17:00 (7~8월)10:00-18:00</t>
    <phoneticPr fontId="3" type="noConversion"/>
  </si>
  <si>
    <t>연1회</t>
    <phoneticPr fontId="3" type="noConversion"/>
  </si>
  <si>
    <t>2000.01.05</t>
    <phoneticPr fontId="3" type="noConversion"/>
  </si>
  <si>
    <t>전체</t>
    <phoneticPr fontId="3" type="noConversion"/>
  </si>
  <si>
    <t>1회/3년</t>
    <phoneticPr fontId="3" type="noConversion"/>
  </si>
  <si>
    <t>O</t>
    <phoneticPr fontId="3" type="noConversion"/>
  </si>
  <si>
    <t>교체없음</t>
    <phoneticPr fontId="3" type="noConversion"/>
  </si>
  <si>
    <t>상설전시 입장객</t>
    <phoneticPr fontId="3" type="noConversion"/>
  </si>
  <si>
    <t>033-480-7221</t>
    <phoneticPr fontId="3" type="noConversion"/>
  </si>
  <si>
    <t>미취학 아동, 장애인, 국가보훈대상, 명예군민, 다자녀가정 등</t>
    <phoneticPr fontId="3" type="noConversion"/>
  </si>
  <si>
    <t>033-480-7212</t>
    <phoneticPr fontId="3" type="noConversion"/>
  </si>
  <si>
    <t>연1회</t>
    <phoneticPr fontId="3" type="noConversion"/>
  </si>
  <si>
    <t>10</t>
  </si>
  <si>
    <t>* 국가유공자, 경로(65세), 군인, 장애인 2,000원 균일금액  * 시민-50%할인(3,000원)</t>
  </si>
  <si>
    <t>오죽헌, 한옥마을, KTX 이용자 1,000원 할인</t>
    <phoneticPr fontId="3" type="noConversion"/>
  </si>
  <si>
    <t>O</t>
    <phoneticPr fontId="3" type="noConversion"/>
  </si>
  <si>
    <t>2회/1년</t>
    <phoneticPr fontId="3" type="noConversion"/>
  </si>
  <si>
    <t>매주 월요일(하절기)/매주 월, 화요일(동절기)</t>
  </si>
  <si>
    <t>50</t>
  </si>
  <si>
    <t>연2회</t>
    <phoneticPr fontId="3" type="noConversion"/>
  </si>
  <si>
    <t>20</t>
  </si>
  <si>
    <t>36개월 미만, 어린이과학동아 기자단</t>
  </si>
  <si>
    <t>3</t>
  </si>
  <si>
    <t>X</t>
    <phoneticPr fontId="3" type="noConversion"/>
  </si>
  <si>
    <t>100/1,600㎡</t>
    <phoneticPr fontId="3" type="noConversion"/>
  </si>
  <si>
    <t>금속류, 지류</t>
  </si>
  <si>
    <t>2회:50%, 3회:70%, 4회:무료</t>
  </si>
  <si>
    <t>군인</t>
    <phoneticPr fontId="3" type="noConversion"/>
  </si>
  <si>
    <t>gwnu.ac.kr/sites/museum/index.do</t>
  </si>
  <si>
    <t>043-920-5522</t>
    <phoneticPr fontId="3" type="noConversion"/>
  </si>
  <si>
    <t>연1회</t>
    <phoneticPr fontId="3" type="noConversion"/>
  </si>
  <si>
    <t>2005.09.22.</t>
    <phoneticPr fontId="3" type="noConversion"/>
  </si>
  <si>
    <t>X</t>
    <phoneticPr fontId="3" type="noConversion"/>
  </si>
  <si>
    <t>전라북도 전주시 완산구 경기전길 89</t>
    <phoneticPr fontId="3" type="noConversion"/>
  </si>
  <si>
    <t>매주 월요일, 신정, 설날, 추석 당일</t>
  </si>
  <si>
    <t>043-850-3927</t>
    <phoneticPr fontId="3" type="noConversion"/>
  </si>
  <si>
    <t>O</t>
    <phoneticPr fontId="3" type="noConversion"/>
  </si>
  <si>
    <t>연4회</t>
    <phoneticPr fontId="3" type="noConversion"/>
  </si>
  <si>
    <t>연2회</t>
    <phoneticPr fontId="3" type="noConversion"/>
  </si>
  <si>
    <t>전체</t>
    <phoneticPr fontId="3" type="noConversion"/>
  </si>
  <si>
    <t>기획전 11회/특별전 1회</t>
    <phoneticPr fontId="3" type="noConversion"/>
  </si>
  <si>
    <t>매주 월요일, 1월 1일, 설날, 추석</t>
    <phoneticPr fontId="3" type="noConversion"/>
  </si>
  <si>
    <t>041-670-5975</t>
    <phoneticPr fontId="3" type="noConversion"/>
  </si>
  <si>
    <t>041-750-2294</t>
    <phoneticPr fontId="3" type="noConversion"/>
  </si>
  <si>
    <t>2회/1년</t>
    <phoneticPr fontId="3" type="noConversion"/>
  </si>
  <si>
    <t>O</t>
    <phoneticPr fontId="3" type="noConversion"/>
  </si>
  <si>
    <t>교체없음</t>
    <phoneticPr fontId="3" type="noConversion"/>
  </si>
  <si>
    <t>보물 1점, 충청남도 유형문화유산 7점, 충청남도 민속문화유산 5점</t>
  </si>
  <si>
    <t>교체없음</t>
    <phoneticPr fontId="3" type="noConversion"/>
  </si>
  <si>
    <t>카메라영상박물관(휴관)</t>
    <phoneticPr fontId="3" type="noConversion"/>
  </si>
  <si>
    <t>063-850-5484</t>
    <phoneticPr fontId="3" type="noConversion"/>
  </si>
  <si>
    <t>연17회</t>
  </si>
  <si>
    <t>061-339-2724</t>
    <phoneticPr fontId="3" type="noConversion"/>
  </si>
  <si>
    <t>매주 월요일, 매년 1월 1일</t>
    <phoneticPr fontId="3" type="noConversion"/>
  </si>
  <si>
    <t>147</t>
  </si>
  <si>
    <t>설, 추석 당일 휴관</t>
    <phoneticPr fontId="3" type="noConversion"/>
  </si>
  <si>
    <t>관람불가</t>
    <phoneticPr fontId="3" type="noConversion"/>
  </si>
  <si>
    <t>국보4점, 보물2,670점
도지정유형문화재 48점
등록문화재 5점</t>
    <phoneticPr fontId="3" type="noConversion"/>
  </si>
  <si>
    <t>연20회</t>
  </si>
  <si>
    <t>금속, 토도, 자기 등</t>
    <phoneticPr fontId="3" type="noConversion"/>
  </si>
  <si>
    <t>054-480-6641</t>
    <phoneticPr fontId="3" type="noConversion"/>
  </si>
  <si>
    <t>054-380-8702</t>
    <phoneticPr fontId="3" type="noConversion"/>
  </si>
  <si>
    <t>mgtpcr.or.kr/new/eco</t>
  </si>
  <si>
    <t>054-534-4973</t>
    <phoneticPr fontId="3" type="noConversion"/>
  </si>
  <si>
    <t>연1회</t>
    <phoneticPr fontId="3" type="noConversion"/>
  </si>
  <si>
    <t>1993.02.11</t>
    <phoneticPr fontId="3" type="noConversion"/>
  </si>
  <si>
    <t>X</t>
    <phoneticPr fontId="3" type="noConversion"/>
  </si>
  <si>
    <t>고고, 민속, 역사 등</t>
  </si>
  <si>
    <t>고서, 고문서, 민속품, 도자기, 토기 등</t>
    <phoneticPr fontId="3" type="noConversion"/>
  </si>
  <si>
    <t>보물 709점, 도 유형 213점</t>
    <phoneticPr fontId="3" type="noConversion"/>
  </si>
  <si>
    <t>054-532-2224</t>
  </si>
  <si>
    <t>연1회</t>
    <phoneticPr fontId="3" type="noConversion"/>
  </si>
  <si>
    <t>054-654-8659</t>
  </si>
  <si>
    <t>1회/1년</t>
    <phoneticPr fontId="3" type="noConversion"/>
  </si>
  <si>
    <t>대장전과 윤장대, 감역교지, 목조아미타여래삼존좌상, 목각아미타여래설법상, 팔상탱, 영산회괘불탱, 목조아미타여래좌상, 천불도, 중수용문사기비, 자운루, 소조석가여래삼존상 및 16나한상, 예천 문효세자 태실, 예천 폐비윤씨 태실</t>
    <phoneticPr fontId="3" type="noConversion"/>
  </si>
  <si>
    <t>43점</t>
    <phoneticPr fontId="3" type="noConversion"/>
  </si>
  <si>
    <t>연0~1회</t>
  </si>
  <si>
    <t>용문사성보유물관(휴관)</t>
    <phoneticPr fontId="3" type="noConversion"/>
  </si>
  <si>
    <t>O</t>
    <phoneticPr fontId="3" type="noConversion"/>
  </si>
  <si>
    <t>회화, 공예, 전적</t>
  </si>
  <si>
    <t>보물3점, 유형1점, 유산자료 1점</t>
  </si>
  <si>
    <t>연2회</t>
    <phoneticPr fontId="3" type="noConversion"/>
  </si>
  <si>
    <t>1종</t>
    <phoneticPr fontId="3" type="noConversion"/>
  </si>
  <si>
    <t>10회/1년</t>
    <phoneticPr fontId="3" type="noConversion"/>
  </si>
  <si>
    <t>경로, 경주시민, 군경, 코레일</t>
  </si>
  <si>
    <t>민간인쇄조보 육경합부 이비달마대비바사론 구황촬요2점(수민방) 관음보살도 석가설법도 신중도</t>
  </si>
  <si>
    <t>경상북도 유형문화재6점 문화재자료2점</t>
  </si>
  <si>
    <t>보물 1점, 경상북도 지정문화재 2건, 국가중요민속문화재 1건</t>
    <phoneticPr fontId="3" type="noConversion"/>
  </si>
  <si>
    <t>분청사기상감모란문매병, 화산서당, 온릉봉릉도감 계병 무이산도, 경주 교동 최씨고택</t>
    <phoneticPr fontId="3" type="noConversion"/>
  </si>
  <si>
    <t>교체없음</t>
    <phoneticPr fontId="3" type="noConversion"/>
  </si>
  <si>
    <t>연6회</t>
    <phoneticPr fontId="3" type="noConversion"/>
  </si>
  <si>
    <t>4회/1년</t>
    <phoneticPr fontId="3" type="noConversion"/>
  </si>
  <si>
    <t>제주특별자치도 제주시 구좌읍 해녀박물관길 26</t>
    <phoneticPr fontId="3" type="noConversion"/>
  </si>
  <si>
    <t>연 8회(기획1회, 초대 7회)</t>
    <phoneticPr fontId="3" type="noConversion"/>
  </si>
  <si>
    <t>도민, 경로</t>
  </si>
  <si>
    <t>제주특별자치도 서귀포시 일주동로 8941</t>
    <phoneticPr fontId="3" type="noConversion"/>
  </si>
  <si>
    <t>연4회</t>
    <phoneticPr fontId="3" type="noConversion"/>
  </si>
  <si>
    <t>36개월 미만, 장애인(1~3)</t>
    <phoneticPr fontId="3" type="noConversion"/>
  </si>
  <si>
    <t>연1회</t>
    <phoneticPr fontId="3" type="noConversion"/>
  </si>
  <si>
    <t>X</t>
    <phoneticPr fontId="3" type="noConversion"/>
  </si>
  <si>
    <t>유리작품</t>
  </si>
  <si>
    <t>도민/경로</t>
  </si>
  <si>
    <t>150</t>
  </si>
  <si>
    <t>허브 나무 꽃 등</t>
  </si>
  <si>
    <t>9:00-21:30</t>
  </si>
  <si>
    <t>지역주민, 36개월 이하</t>
    <phoneticPr fontId="3" type="noConversion"/>
  </si>
  <si>
    <t>O</t>
    <phoneticPr fontId="3" type="noConversion"/>
  </si>
  <si>
    <t>도자기류</t>
  </si>
  <si>
    <t>064-739-1024</t>
    <phoneticPr fontId="3" type="noConversion"/>
  </si>
  <si>
    <t>SOS박물관</t>
    <phoneticPr fontId="3" type="noConversion"/>
  </si>
  <si>
    <t>제주특별자치도 제주시 한경면 저지14길 36</t>
    <phoneticPr fontId="3" type="noConversion"/>
  </si>
  <si>
    <t>21회/1년</t>
  </si>
  <si>
    <t>22점</t>
    <phoneticPr fontId="3" type="noConversion"/>
  </si>
  <si>
    <t>교체없음</t>
    <phoneticPr fontId="3" type="noConversion"/>
  </si>
  <si>
    <t>054-857-9918</t>
    <phoneticPr fontId="3" type="noConversion"/>
  </si>
  <si>
    <t>1년/1회</t>
    <phoneticPr fontId="3" type="noConversion"/>
  </si>
  <si>
    <t>연1회</t>
    <phoneticPr fontId="3" type="noConversion"/>
  </si>
  <si>
    <t>연2회</t>
    <phoneticPr fontId="3" type="noConversion"/>
  </si>
  <si>
    <t>78</t>
  </si>
  <si>
    <t>문서류, 매체 자료, 창작물 등 저작권 관련 자료</t>
  </si>
  <si>
    <t>연4회</t>
    <phoneticPr fontId="3" type="noConversion"/>
  </si>
  <si>
    <t>경기</t>
    <phoneticPr fontId="3" type="noConversion"/>
  </si>
  <si>
    <t>성남시</t>
    <phoneticPr fontId="3" type="noConversion"/>
  </si>
  <si>
    <t>대학</t>
    <phoneticPr fontId="3" type="noConversion"/>
  </si>
  <si>
    <t>성남-대학12-2024-01호</t>
    <phoneticPr fontId="3" type="noConversion"/>
  </si>
  <si>
    <t>2024.11.01</t>
    <phoneticPr fontId="3" type="noConversion"/>
  </si>
  <si>
    <t>2003.10.15</t>
  </si>
  <si>
    <t>경기도 성남시 수정구 산성대로 553</t>
    <phoneticPr fontId="3" type="noConversion"/>
  </si>
  <si>
    <t>을지대학교 범석의학박물관</t>
    <phoneticPr fontId="3" type="noConversion"/>
  </si>
  <si>
    <t>1종</t>
    <phoneticPr fontId="3" type="noConversion"/>
  </si>
  <si>
    <t>031-740-7339</t>
  </si>
  <si>
    <t>현미경(17~19세기), 고서, 교사자료, 보건의학 관련 유물 등</t>
    <phoneticPr fontId="3" type="noConversion"/>
  </si>
  <si>
    <t>금동미륵보살반가사유상, 금관총 금관 및 금제관식 등</t>
  </si>
  <si>
    <t>국보77점, 보물443점, 등록문화유산28점, 민속문화유산5점</t>
  </si>
  <si>
    <t>1월 1일, 설날 및 추석 당일</t>
    <phoneticPr fontId="3" type="noConversion"/>
  </si>
  <si>
    <t>0~30</t>
  </si>
  <si>
    <t>특별/기획전 통합관람권, 문화가있는 날, 단체 할인, 박물관회 일반회원증, 특별회원증, 후원회원증 소지자, 다자녀, 예술인패스 소지자, 국세청 홈택스 세금포인트 할인쿠폰 소지자</t>
  </si>
  <si>
    <t>5,000~18,500</t>
    <phoneticPr fontId="3" type="noConversion"/>
  </si>
  <si>
    <t>0~7,000</t>
    <phoneticPr fontId="3" type="noConversion"/>
  </si>
  <si>
    <t>5,000~16,000</t>
    <phoneticPr fontId="3" type="noConversion"/>
  </si>
  <si>
    <t>3,000~16,000</t>
    <phoneticPr fontId="3" type="noConversion"/>
  </si>
  <si>
    <t>3,000~11,000</t>
    <phoneticPr fontId="3" type="noConversion"/>
  </si>
  <si>
    <t>국가유공자, 기초생활수급자 및차상위계층, 의무복무 중인 군경, 장애인복지법에 따른 등록 장애인 및 동반 1인, 박물관 기증자및 박물관회 기부회원과 동반 1인</t>
    <phoneticPr fontId="3" type="noConversion"/>
  </si>
  <si>
    <t>2004.08.24</t>
    <phoneticPr fontId="3" type="noConversion"/>
  </si>
  <si>
    <t>연2회</t>
    <phoneticPr fontId="3" type="noConversion"/>
  </si>
  <si>
    <t>82점</t>
    <phoneticPr fontId="3" type="noConversion"/>
  </si>
  <si>
    <t>전체</t>
    <phoneticPr fontId="3" type="noConversion"/>
  </si>
  <si>
    <t>노인(65세이상), 영유아(4세이하), 국빈, 외교사절단, 국가유공자, 독립유공자, 참전유공자, 장애인 등</t>
    <phoneticPr fontId="3" type="noConversion"/>
  </si>
  <si>
    <t>악기, 도서, 음반, 우표, 민속품</t>
  </si>
  <si>
    <t>장애인 5,000원</t>
    <phoneticPr fontId="3" type="noConversion"/>
  </si>
  <si>
    <t>연3회</t>
    <phoneticPr fontId="3" type="noConversion"/>
  </si>
  <si>
    <t>개별</t>
    <phoneticPr fontId="3" type="noConversion"/>
  </si>
  <si>
    <t>박유명 초상화, 영조어필-읍궁진장첩 등</t>
  </si>
  <si>
    <t>보물 3점, 경기도문화유산 22점, 국가민속문화유산 124점, 경기도 문화유산자료 1점, 경기도 등록문화유산 1점, 수원시 향토유적 32점</t>
  </si>
  <si>
    <t>선사유물~근현대 일제강점기 및 스포츠 관련 유물</t>
  </si>
  <si>
    <t>1회/1년</t>
    <phoneticPr fontId="3" type="noConversion"/>
  </si>
  <si>
    <t>O</t>
    <phoneticPr fontId="3" type="noConversion"/>
  </si>
  <si>
    <t>1회/2년</t>
    <phoneticPr fontId="3" type="noConversion"/>
  </si>
  <si>
    <t>연1회</t>
    <phoneticPr fontId="3" type="noConversion"/>
  </si>
  <si>
    <t>금속, 지류, 현판 등</t>
  </si>
  <si>
    <t>연5회</t>
    <phoneticPr fontId="3" type="noConversion"/>
  </si>
  <si>
    <t>연2회</t>
    <phoneticPr fontId="3" type="noConversion"/>
  </si>
  <si>
    <t>053-430-7940</t>
    <phoneticPr fontId="3" type="noConversion"/>
  </si>
  <si>
    <t>3회/1년</t>
    <phoneticPr fontId="3" type="noConversion"/>
  </si>
  <si>
    <t>지류, 합성재질 등 근현대사 자료</t>
    <phoneticPr fontId="3" type="noConversion"/>
  </si>
  <si>
    <t>연8회</t>
    <phoneticPr fontId="3" type="noConversion"/>
  </si>
  <si>
    <t>국보 10점, 보물 6점</t>
    <phoneticPr fontId="3" type="noConversion"/>
  </si>
  <si>
    <t>연3회</t>
    <phoneticPr fontId="3" type="noConversion"/>
  </si>
  <si>
    <t>031-870-9118</t>
    <phoneticPr fontId="3" type="noConversion"/>
  </si>
  <si>
    <t>2회/1년</t>
    <phoneticPr fontId="3" type="noConversion"/>
  </si>
  <si>
    <t>지정문화재 1점</t>
  </si>
  <si>
    <t>2회/1년</t>
    <phoneticPr fontId="3" type="noConversion"/>
  </si>
  <si>
    <t>교체없음</t>
    <phoneticPr fontId="3" type="noConversion"/>
  </si>
  <si>
    <t>연2회</t>
    <phoneticPr fontId="3" type="noConversion"/>
  </si>
  <si>
    <t>국가유공자 외 8건</t>
    <phoneticPr fontId="3" type="noConversion"/>
  </si>
  <si>
    <t>02-2072-2636</t>
    <phoneticPr fontId="3" type="noConversion"/>
  </si>
  <si>
    <t>예술인 패스 할인</t>
  </si>
  <si>
    <t>2,000/3,000</t>
    <phoneticPr fontId="3" type="noConversion"/>
  </si>
  <si>
    <t>20인 이상 인당 2천원</t>
    <phoneticPr fontId="3" type="noConversion"/>
  </si>
  <si>
    <t>평강성서유물박물관</t>
    <phoneticPr fontId="46" type="noConversion"/>
  </si>
  <si>
    <t>온라인예약</t>
  </si>
  <si>
    <t>매주 토, 일, 월요일, 공휴일</t>
  </si>
  <si>
    <t>휴관</t>
    <phoneticPr fontId="3" type="noConversion"/>
  </si>
  <si>
    <t>20인 이상 10%</t>
  </si>
  <si>
    <t>미취학아동, 아이콤, 매달 마지막주 수요일 방문객</t>
  </si>
  <si>
    <t>경로/장애인 30%</t>
  </si>
  <si>
    <t>미취학아동, 아이콤, 매달 마지막주 목요일 방문객</t>
  </si>
  <si>
    <t>museum.korea.ac.kr</t>
    <phoneticPr fontId="3" type="noConversion"/>
  </si>
  <si>
    <t>연 2회</t>
  </si>
  <si>
    <t>서울특별시 성북구 보문로 34다길 2 행정관 3층</t>
    <phoneticPr fontId="3" type="noConversion"/>
  </si>
  <si>
    <t>국가지정문화재 9점</t>
    <phoneticPr fontId="3" type="noConversion"/>
  </si>
  <si>
    <t>1988.05.12</t>
    <phoneticPr fontId="3" type="noConversion"/>
  </si>
  <si>
    <t>일요일, 공휴일</t>
    <phoneticPr fontId="3" type="noConversion"/>
  </si>
  <si>
    <t>9:30-17:00</t>
    <phoneticPr fontId="3" type="noConversion"/>
  </si>
  <si>
    <t>주말 및 공휴일, 개교기념일</t>
    <phoneticPr fontId="3" type="noConversion"/>
  </si>
  <si>
    <t>연2회</t>
    <phoneticPr fontId="3" type="noConversion"/>
  </si>
  <si>
    <t>053-430-7920</t>
    <phoneticPr fontId="3" type="noConversion"/>
  </si>
  <si>
    <t>daeguartscenter.or.kr/bangjja/</t>
    <phoneticPr fontId="3" type="noConversion"/>
  </si>
  <si>
    <t>연16회</t>
  </si>
  <si>
    <t>전체</t>
    <phoneticPr fontId="3" type="noConversion"/>
  </si>
  <si>
    <t>museum.imbank.co.kr</t>
  </si>
  <si>
    <t>연1회</t>
    <phoneticPr fontId="3" type="noConversion"/>
  </si>
  <si>
    <t>O</t>
    <phoneticPr fontId="3" type="noConversion"/>
  </si>
  <si>
    <t>연25회</t>
  </si>
  <si>
    <t>금속, 목재, 서지, 현대미술 등</t>
  </si>
  <si>
    <t>031-887-3582</t>
    <phoneticPr fontId="3" type="noConversion"/>
  </si>
  <si>
    <t>연3회</t>
    <phoneticPr fontId="3" type="noConversion"/>
  </si>
  <si>
    <t>연1회</t>
    <phoneticPr fontId="3" type="noConversion"/>
  </si>
  <si>
    <t>암석류, 도토류, 옥석, 곤충표본</t>
    <phoneticPr fontId="3" type="noConversion"/>
  </si>
  <si>
    <t>지역상품권지급</t>
  </si>
  <si>
    <t>전체</t>
    <phoneticPr fontId="3" type="noConversion"/>
  </si>
  <si>
    <t>민속 생활사/ 전통장신구 및 조선왕실 유물</t>
    <phoneticPr fontId="3" type="noConversion"/>
  </si>
  <si>
    <t>O</t>
    <phoneticPr fontId="3" type="noConversion"/>
  </si>
  <si>
    <t>파주시민 1000원할인</t>
  </si>
  <si>
    <t>1993.03.29</t>
    <phoneticPr fontId="3" type="noConversion"/>
  </si>
  <si>
    <t>2019.10.18</t>
    <phoneticPr fontId="3" type="noConversion"/>
  </si>
  <si>
    <t>사진, 초등교과서, 고서, 시집, 잡지, 정기간행물, 우표, 한국문인시비, 채소씨앗 및 한반도에 기생하는 식물종자</t>
    <phoneticPr fontId="3" type="noConversion"/>
  </si>
  <si>
    <t>2011.10.14</t>
    <phoneticPr fontId="3" type="noConversion"/>
  </si>
  <si>
    <t>CT-85(경운기-국가중요기술자료)</t>
  </si>
  <si>
    <t>경기-사립11-1998-01호</t>
    <phoneticPr fontId="3" type="noConversion"/>
  </si>
  <si>
    <t>45</t>
  </si>
  <si>
    <t>2004.03.22</t>
    <phoneticPr fontId="3" type="noConversion"/>
  </si>
  <si>
    <t>연2회</t>
    <phoneticPr fontId="3" type="noConversion"/>
  </si>
  <si>
    <t>파주시민</t>
  </si>
  <si>
    <t>70세 이상 노인</t>
  </si>
  <si>
    <t>매주 월요일</t>
    <phoneticPr fontId="3" type="noConversion"/>
  </si>
  <si>
    <t>3(파크엘림 주차장 공유:100대)</t>
    <phoneticPr fontId="3" type="noConversion"/>
  </si>
  <si>
    <t>2014.11.11</t>
    <phoneticPr fontId="3" type="noConversion"/>
  </si>
  <si>
    <t>1회/1년</t>
    <phoneticPr fontId="3" type="noConversion"/>
  </si>
  <si>
    <t>고서, 고화, 도자기, 민속품 등</t>
  </si>
  <si>
    <t>5,000(어린이)
무료(유아)</t>
    <phoneticPr fontId="3" type="noConversion"/>
  </si>
  <si>
    <t>북해 조종영 묘 출토유물 일괄</t>
  </si>
  <si>
    <t>강원도지정문화재 21점</t>
  </si>
  <si>
    <t>043-420-2594~6</t>
    <phoneticPr fontId="3" type="noConversion"/>
  </si>
  <si>
    <t>동절기: 9:00-21:00
하절기: 9:00-22:00</t>
  </si>
  <si>
    <t>매주 화요일, 신정, 설날·추석 당일</t>
  </si>
  <si>
    <t>국립해양유산연구소 태안해양유물전시관</t>
    <phoneticPr fontId="3" type="noConversion"/>
  </si>
  <si>
    <t>국립해양유산연구소 해양유물전시관</t>
    <phoneticPr fontId="91" type="noConversion"/>
  </si>
  <si>
    <t>063-290-5517</t>
  </si>
  <si>
    <t>1회/10년</t>
    <phoneticPr fontId="3" type="noConversion"/>
  </si>
  <si>
    <t>연2회</t>
    <phoneticPr fontId="3" type="noConversion"/>
  </si>
  <si>
    <t>1. 청자퇴화문두꺼비모양벼루, 2. 청자상감국화모란유로죽문매병 및 죽찰, 3. 청자음각연화절지문매병 및 죽찰, 4. 청자 사자형두껑향로</t>
  </si>
  <si>
    <t>9점</t>
    <phoneticPr fontId="3" type="noConversion"/>
  </si>
  <si>
    <t>연3회</t>
    <phoneticPr fontId="3" type="noConversion"/>
  </si>
  <si>
    <t>jnforest.jeonnam.go.kr</t>
    <phoneticPr fontId="3" type="noConversion"/>
  </si>
  <si>
    <t>연22회(외부전시포함)</t>
  </si>
  <si>
    <t>(30%) 그린카드 소지자, 국세청 세금포인트 -1p 사용 시 입장료 1천 원 할인 (50%) 상주시민, 다자녀 가정, 유관기관(상주승마장, 상주자전거박물관) 체험 이용권 제시자</t>
  </si>
  <si>
    <t>4세 이하(5명당 인솔자 1명 포함), 65세 이상, 장애인(1~3급 장애인 보호자 1인 포함), 국가·독립유공자·5·18민주유공자 및 자녀, 기초수급자, 소년·소녀가장, 차상위계층, 소인 및 청소년 인솔자 1명(소인 및 청소년 10명 기준) *소인 및 청소년: 5세~18세, 국립낙동강생물자원관이 소재하는 상주시 도남동 주민, 교육생 및 국립낙동강생물자원관내 교육시설 사용자, 국립낙동강생물자원관 회원</t>
  </si>
  <si>
    <t>054-840-8220</t>
  </si>
  <si>
    <t>68</t>
  </si>
  <si>
    <t>경상북도산림과학박물관</t>
    <phoneticPr fontId="3" type="noConversion"/>
  </si>
  <si>
    <t>매주 월요일, 1월 1일, 설날 추석 당일</t>
  </si>
  <si>
    <t>연3회</t>
    <phoneticPr fontId="3" type="noConversion"/>
  </si>
  <si>
    <t>054-550-8383</t>
    <phoneticPr fontId="3" type="noConversion"/>
  </si>
  <si>
    <t>054-830-6062</t>
  </si>
  <si>
    <t>2014.03.31</t>
    <phoneticPr fontId="3" type="noConversion"/>
  </si>
  <si>
    <t>안동시민 할인</t>
  </si>
  <si>
    <t>054-870-6067</t>
    <phoneticPr fontId="3" type="noConversion"/>
  </si>
  <si>
    <t>054-679-6677</t>
    <phoneticPr fontId="3" type="noConversion"/>
  </si>
  <si>
    <t>교체없음</t>
    <phoneticPr fontId="3" type="noConversion"/>
  </si>
  <si>
    <t>전체</t>
    <phoneticPr fontId="3" type="noConversion"/>
  </si>
  <si>
    <t>1992.07.01</t>
    <phoneticPr fontId="3" type="noConversion"/>
  </si>
  <si>
    <t>064-723-4349</t>
    <phoneticPr fontId="3" type="noConversion"/>
  </si>
  <si>
    <t>제주-공립12-2010-07호</t>
    <phoneticPr fontId="3" type="noConversion"/>
  </si>
  <si>
    <t>연4회</t>
    <phoneticPr fontId="3" type="noConversion"/>
  </si>
  <si>
    <t>064-710-8994</t>
    <phoneticPr fontId="3" type="noConversion"/>
  </si>
  <si>
    <t>영훈뮤지엄</t>
    <phoneticPr fontId="3" type="noConversion"/>
  </si>
  <si>
    <t xml:space="preserve">인천광역시 남동구 만의골로 71 </t>
    <phoneticPr fontId="3" type="noConversion"/>
  </si>
  <si>
    <t>연1회</t>
    <phoneticPr fontId="3" type="noConversion"/>
  </si>
  <si>
    <t>O</t>
    <phoneticPr fontId="3" type="noConversion"/>
  </si>
  <si>
    <t>6세이하, 65세 이상, 장애인 등</t>
  </si>
  <si>
    <t>김천시민</t>
    <phoneticPr fontId="3" type="noConversion"/>
  </si>
  <si>
    <t>서적, 사진, 회화, 입체, 교회사적 유물, 민속품, 기타</t>
  </si>
  <si>
    <t>연2~3회</t>
  </si>
  <si>
    <t>2023.11.06</t>
    <phoneticPr fontId="3" type="noConversion"/>
  </si>
  <si>
    <t>강원특별자치도 원주시 법천사지길 50-15</t>
    <phoneticPr fontId="3" type="noConversion"/>
  </si>
  <si>
    <t>기와, 막새, 치미, 접시 등</t>
    <phoneticPr fontId="3" type="noConversion"/>
  </si>
  <si>
    <t>지광국사탑 등</t>
  </si>
  <si>
    <t>사적1점, 국보2점, 도 유산1점</t>
  </si>
  <si>
    <t>02-2241-1939</t>
  </si>
  <si>
    <t>2024.03.19</t>
    <phoneticPr fontId="3" type="noConversion"/>
  </si>
  <si>
    <t>서적 및 근대사자료</t>
  </si>
  <si>
    <t>월요일 휴관</t>
  </si>
  <si>
    <t>교체없음</t>
    <phoneticPr fontId="3" type="noConversion"/>
  </si>
  <si>
    <t>연2회</t>
    <phoneticPr fontId="3" type="noConversion"/>
  </si>
  <si>
    <t>박물류, 시청각류 등</t>
  </si>
  <si>
    <t>연10회</t>
    <phoneticPr fontId="3" type="noConversion"/>
  </si>
  <si>
    <t>기획전시별 별도 책정
(2,000원~5,000원 수준)</t>
    <phoneticPr fontId="3" type="noConversion"/>
  </si>
  <si>
    <t>기획전시별 별도 책정
(2,000원~5,000원 수준)
* 덕수궁 입장료 제외</t>
    <phoneticPr fontId="3" type="noConversion"/>
  </si>
  <si>
    <t>기획전시별 별도 책정
(2,000원)
* 덕수궁 입장료 제외</t>
    <phoneticPr fontId="3" type="noConversion"/>
  </si>
  <si>
    <t>기획전(연4회)</t>
  </si>
  <si>
    <t>만6세 이하, 만 65세 이상, 국가유공자, 장애인, ICOM회원 등</t>
  </si>
  <si>
    <t>O</t>
    <phoneticPr fontId="3" type="noConversion"/>
  </si>
  <si>
    <t>가평군민</t>
  </si>
  <si>
    <t>장애인, 경로(65세이상), 국가유공자</t>
  </si>
  <si>
    <t>032-440-6777</t>
    <phoneticPr fontId="3" type="noConversion"/>
  </si>
  <si>
    <t>평양성도 병풍, 시왕도, 목조아미타여래좌상, 목조보살좌상</t>
  </si>
  <si>
    <t>보물 1점, 시지정문화유산 3점</t>
  </si>
  <si>
    <t>연1회</t>
    <phoneticPr fontId="3" type="noConversion"/>
  </si>
  <si>
    <t>회화 및 입체 작품</t>
  </si>
  <si>
    <t>2~3회</t>
  </si>
  <si>
    <t>전시교체 및 시설정비</t>
    <phoneticPr fontId="3" type="noConversion"/>
  </si>
  <si>
    <t>30~50</t>
    <phoneticPr fontId="3" type="noConversion"/>
  </si>
  <si>
    <t>춘천시 및 제휴기관 연계할인</t>
  </si>
  <si>
    <t>1회/1년</t>
    <phoneticPr fontId="3" type="noConversion"/>
  </si>
  <si>
    <t>유화, 수채화, 드로잉, 삽화, 판화, 동화, 탁본, 유품, 서양화, 한국화, 조각, 사진, 회화설치, 도자기, 석물, 자료, 영상</t>
    <phoneticPr fontId="3" type="noConversion"/>
  </si>
  <si>
    <t>65세 이상 무료, 장애인(본인1, 보호자1인)무료, 경증(본인무료) 기초수급자, 국가유공자</t>
  </si>
  <si>
    <t>50(20인이상)</t>
  </si>
  <si>
    <t>50(20인이상)</t>
    <phoneticPr fontId="3" type="noConversion"/>
  </si>
  <si>
    <t xml:space="preserve">30(다자녀가정) </t>
  </si>
  <si>
    <t xml:space="preserve">30(다자녀가정) </t>
    <phoneticPr fontId="3" type="noConversion"/>
  </si>
  <si>
    <t>호수문화권, 접경지역, 시군주민 및 관내용사 50%
(김포,강화, 웅진,파주,연천, 춘천, 철원, 홍천, 화천, 고성, 인제, 양구)</t>
  </si>
  <si>
    <t>호수문화권, 접경지역, 시군주민 및 관내용사 50%
(김포,강화, 웅진,파주,연천, 춘천, 철원, 홍천, 화천, 고성, 인제, 양구)</t>
    <phoneticPr fontId="3" type="noConversion"/>
  </si>
  <si>
    <t>연 10회</t>
  </si>
  <si>
    <t>www.wooart.co.kr</t>
    <phoneticPr fontId="3" type="noConversion"/>
  </si>
  <si>
    <t>2007.07.23</t>
    <phoneticPr fontId="3" type="noConversion"/>
  </si>
  <si>
    <t>회화, 조각, 사진 등</t>
    <phoneticPr fontId="3" type="noConversion"/>
  </si>
  <si>
    <t>연6회</t>
    <phoneticPr fontId="3" type="noConversion"/>
  </si>
  <si>
    <t>2010.09.27</t>
    <phoneticPr fontId="3" type="noConversion"/>
  </si>
  <si>
    <t>13</t>
  </si>
  <si>
    <t>연8회</t>
    <phoneticPr fontId="3" type="noConversion"/>
  </si>
  <si>
    <t>064-733-1586</t>
    <phoneticPr fontId="3" type="noConversion"/>
  </si>
  <si>
    <t>6세이하, 65세 이상, 국가보훈대상자, 작품 기증자, 공무수행자, 등록 장애인과 동행하는 보조인 1명, 학술연구 목적 출입자, 명예도민증 소유자 등</t>
  </si>
  <si>
    <t xml:space="preserve">기획전1회/ 특별전1회  </t>
  </si>
  <si>
    <t xml:space="preserve">유공자, 국민기초생활자, 장애인1-3등급, 한국도자재단 등록도예인, 상이군경, 공무수행 공무원, 다자녀가정(2자녀이상), ICOM,예술인패스카드 소지자, 보훈보상대상자와 배우자, 선위유족 등, 지원공상순직군경 소지자 등 </t>
  </si>
  <si>
    <t>50(경기도민)</t>
    <phoneticPr fontId="3" type="noConversion"/>
  </si>
  <si>
    <t>연10회</t>
    <phoneticPr fontId="3" type="noConversion"/>
  </si>
  <si>
    <t>https://www.jfac.or.kr/site/main/content/parkns01</t>
  </si>
  <si>
    <t>경기-공립12-2008-12호</t>
    <phoneticPr fontId="3" type="noConversion"/>
  </si>
  <si>
    <t>02-2153-0066</t>
    <phoneticPr fontId="3" type="noConversion"/>
  </si>
  <si>
    <t>연15회</t>
    <phoneticPr fontId="3" type="noConversion"/>
  </si>
  <si>
    <t>연2회</t>
    <phoneticPr fontId="3" type="noConversion"/>
  </si>
  <si>
    <t>연14회</t>
    <phoneticPr fontId="3" type="noConversion"/>
  </si>
  <si>
    <t>연4회</t>
    <phoneticPr fontId="3" type="noConversion"/>
  </si>
  <si>
    <t>매주 월요일, 신정, 명절연휴, 성탄절</t>
  </si>
  <si>
    <t>만 65세 이상, 국가유공자, 장애인(동반 보호자 1인), 경찰, 소방공무원, 군인, 문화가 있는 날</t>
  </si>
  <si>
    <t>학예사자격증 소지자, ICOM 회원, 기관장, 언론사, 36개월 미만</t>
  </si>
  <si>
    <t>만 65세 이상, 국가유공자, 장애인(동반 보호자 1인), 경찰, 소방공무원, 군인, 문화가 있는 날(전시 별 상이)</t>
  </si>
  <si>
    <t>상원미술관(휴관)</t>
    <phoneticPr fontId="3" type="noConversion"/>
  </si>
  <si>
    <t>02-2002-7789</t>
    <phoneticPr fontId="3" type="noConversion"/>
  </si>
  <si>
    <t>연5회</t>
    <phoneticPr fontId="3" type="noConversion"/>
  </si>
  <si>
    <t>7세 이하, 65세 이상, 장애인</t>
  </si>
  <si>
    <t>예약자, 한미약품 직원</t>
    <phoneticPr fontId="3" type="noConversion"/>
  </si>
  <si>
    <t>연2회</t>
    <phoneticPr fontId="3" type="noConversion"/>
  </si>
  <si>
    <t>연1회</t>
    <phoneticPr fontId="3" type="noConversion"/>
  </si>
  <si>
    <t>연10회</t>
    <phoneticPr fontId="3" type="noConversion"/>
  </si>
  <si>
    <t>053-620-2127</t>
    <phoneticPr fontId="3" type="noConversion"/>
  </si>
  <si>
    <t>매주 월요일, 신정(1/1), 설날 및 추석 당일</t>
    <phoneticPr fontId="3" type="noConversion"/>
  </si>
  <si>
    <t>기획전12회
대관전시15회</t>
    <phoneticPr fontId="3" type="noConversion"/>
  </si>
  <si>
    <t>회화, 도자기, 판화</t>
  </si>
  <si>
    <t>10:00-16:00</t>
    <phoneticPr fontId="3" type="noConversion"/>
  </si>
  <si>
    <t>매주 월요일</t>
    <phoneticPr fontId="3" type="noConversion"/>
  </si>
  <si>
    <t>전체</t>
    <phoneticPr fontId="3" type="noConversion"/>
  </si>
  <si>
    <t>연22회</t>
    <phoneticPr fontId="3" type="noConversion"/>
  </si>
  <si>
    <t>연 5회</t>
  </si>
  <si>
    <t>연4회</t>
    <phoneticPr fontId="3" type="noConversion"/>
  </si>
  <si>
    <t>대전시민</t>
  </si>
  <si>
    <t>042-822-7882</t>
    <phoneticPr fontId="3" type="noConversion"/>
  </si>
  <si>
    <t>https://blog.naver.com/ami4027</t>
  </si>
  <si>
    <t>문화가 있는 날 1000~4000원 할인, 고양시민 1000원~2500원 할인</t>
  </si>
  <si>
    <t>24개월 미만, 65세 이상, 장애인 및 국가유공자 본인(중증장애인에 대하여 동반 1인 무료), 문화누리 카드 소지자</t>
  </si>
  <si>
    <t>연6회</t>
    <phoneticPr fontId="3" type="noConversion"/>
  </si>
  <si>
    <t>연4회</t>
    <phoneticPr fontId="3" type="noConversion"/>
  </si>
  <si>
    <t>연1회</t>
    <phoneticPr fontId="3" type="noConversion"/>
  </si>
  <si>
    <t>https://museum.snart.or.kr/</t>
  </si>
  <si>
    <t>상시 부분교체</t>
  </si>
  <si>
    <t>회화, 조각, 판화, 영상</t>
    <phoneticPr fontId="3" type="noConversion"/>
  </si>
  <si>
    <t>연30회</t>
  </si>
  <si>
    <t>회화, 조각, 도서</t>
  </si>
  <si>
    <t>2012.12.31</t>
    <phoneticPr fontId="3" type="noConversion"/>
  </si>
  <si>
    <t>경기-사립21-2012-13호</t>
    <phoneticPr fontId="3" type="noConversion"/>
  </si>
  <si>
    <t>매주 월요일 
설 연휴 2.8~2.13
하계휴관 7.29~8.5
추석 연휴 9.16~9.18</t>
    <phoneticPr fontId="3" type="noConversion"/>
  </si>
  <si>
    <t>문화가 있는 날
무료 입장</t>
  </si>
  <si>
    <t>단체 관람 시
인솔자 전원 무료 관람</t>
  </si>
  <si>
    <t>문화가 있는 날
무료 입장</t>
    <phoneticPr fontId="3" type="noConversion"/>
  </si>
  <si>
    <t>2013.04.05</t>
    <phoneticPr fontId="3" type="noConversion"/>
  </si>
  <si>
    <t xml:space="preserve">10:00-18:00 (동절기 11.1~4.30)
10:00-19:00 (하절기 5.1-10.31) </t>
    <phoneticPr fontId="3" type="noConversion"/>
  </si>
  <si>
    <t>매주 월, 화요일</t>
    <phoneticPr fontId="3" type="noConversion"/>
  </si>
  <si>
    <t>매주 월요일, 추석, 신년 및 설연휴</t>
  </si>
  <si>
    <t>4세 미만(48개월 미만)</t>
  </si>
  <si>
    <t>동절기 휴관</t>
  </si>
  <si>
    <t>18, 27</t>
    <phoneticPr fontId="3" type="noConversion"/>
  </si>
  <si>
    <t>7~10회/1년</t>
    <phoneticPr fontId="3" type="noConversion"/>
  </si>
  <si>
    <t>연9회</t>
    <phoneticPr fontId="3" type="noConversion"/>
  </si>
  <si>
    <t>구정추석연휴</t>
  </si>
  <si>
    <t>남양주민1000원할인</t>
  </si>
  <si>
    <t>2014.02.14</t>
    <phoneticPr fontId="3" type="noConversion"/>
  </si>
  <si>
    <t>중앙</t>
    <phoneticPr fontId="3" type="noConversion"/>
  </si>
  <si>
    <t>연27회</t>
  </si>
  <si>
    <t>유아(3세미만)</t>
  </si>
  <si>
    <t>장애인(3급이상), 경로우대(66세이상)</t>
    <phoneticPr fontId="3" type="noConversion"/>
  </si>
  <si>
    <t>031-881-5905</t>
    <phoneticPr fontId="3" type="noConversion"/>
  </si>
  <si>
    <t>2018.10.12</t>
    <phoneticPr fontId="3" type="noConversion"/>
  </si>
  <si>
    <t>현대도예작품</t>
  </si>
  <si>
    <t>연3회</t>
    <phoneticPr fontId="3" type="noConversion"/>
  </si>
  <si>
    <t>10:00-19:00</t>
    <phoneticPr fontId="3" type="noConversion"/>
  </si>
  <si>
    <t>나이트뮤지엄 20:00이후 입장 20%, 동일 전시 입장시 20%, 군인 20% 할인</t>
    <phoneticPr fontId="3" type="noConversion"/>
  </si>
  <si>
    <t>2019.11.18</t>
    <phoneticPr fontId="3" type="noConversion"/>
  </si>
  <si>
    <t>2019.12.31</t>
    <phoneticPr fontId="3" type="noConversion"/>
  </si>
  <si>
    <t>연17회</t>
    <phoneticPr fontId="3" type="noConversion"/>
  </si>
  <si>
    <t>X</t>
    <phoneticPr fontId="3" type="noConversion"/>
  </si>
  <si>
    <t>2013.04.22</t>
    <phoneticPr fontId="3" type="noConversion"/>
  </si>
  <si>
    <t>연3회</t>
    <phoneticPr fontId="3" type="noConversion"/>
  </si>
  <si>
    <t>매주 월요일, 1월 1일, 설날, 추석 당일</t>
    <phoneticPr fontId="3" type="noConversion"/>
  </si>
  <si>
    <t>연2회</t>
    <phoneticPr fontId="3" type="noConversion"/>
  </si>
  <si>
    <t>전체</t>
    <phoneticPr fontId="3" type="noConversion"/>
  </si>
  <si>
    <t>연5회</t>
    <phoneticPr fontId="3" type="noConversion"/>
  </si>
  <si>
    <t>10,000 (20인 이상, 커피는 제공되지않음)</t>
    <phoneticPr fontId="3" type="noConversion"/>
  </si>
  <si>
    <t>1,000원 할인</t>
    <phoneticPr fontId="3" type="noConversion"/>
  </si>
  <si>
    <t>65세 이상, 고성 지역주민 할인, 미취학아동, 학교 단체 체험프로그램 목적 방문 시 입장료 무료</t>
    <phoneticPr fontId="3" type="noConversion"/>
  </si>
  <si>
    <t>033-534-8855</t>
    <phoneticPr fontId="3" type="noConversion"/>
  </si>
  <si>
    <t>10회</t>
  </si>
  <si>
    <t>3회/1년</t>
    <phoneticPr fontId="3" type="noConversion"/>
  </si>
  <si>
    <t>www.museum507.org</t>
    <phoneticPr fontId="3" type="noConversion"/>
  </si>
  <si>
    <t>2020.11.15</t>
    <phoneticPr fontId="3" type="noConversion"/>
  </si>
  <si>
    <t>회화, 조각, 도자, 공예</t>
    <phoneticPr fontId="3" type="noConversion"/>
  </si>
  <si>
    <t>043-201-2644</t>
  </si>
  <si>
    <t>매주 월요일, 설 추석 당일</t>
  </si>
  <si>
    <t>1700대(승용차 기준)</t>
    <phoneticPr fontId="3" type="noConversion"/>
  </si>
  <si>
    <t>전체</t>
    <phoneticPr fontId="3" type="noConversion"/>
  </si>
  <si>
    <t>2015.04.22</t>
    <phoneticPr fontId="3" type="noConversion"/>
  </si>
  <si>
    <t>연5회</t>
    <phoneticPr fontId="3" type="noConversion"/>
  </si>
  <si>
    <t>연8회</t>
    <phoneticPr fontId="3" type="noConversion"/>
  </si>
  <si>
    <t>2013.10.23</t>
    <phoneticPr fontId="3" type="noConversion"/>
  </si>
  <si>
    <t>11회/1년</t>
    <phoneticPr fontId="3" type="noConversion"/>
  </si>
  <si>
    <t>11회</t>
  </si>
  <si>
    <t>11:00-18:00</t>
    <phoneticPr fontId="3" type="noConversion"/>
  </si>
  <si>
    <t>연5회</t>
    <phoneticPr fontId="3" type="noConversion"/>
  </si>
  <si>
    <t>연3회</t>
    <phoneticPr fontId="3" type="noConversion"/>
  </si>
  <si>
    <t>연10회 이상</t>
  </si>
  <si>
    <t>연9회</t>
    <phoneticPr fontId="3" type="noConversion"/>
  </si>
  <si>
    <t>36개월 미만, 중증장애인, 기초생활수급자</t>
  </si>
  <si>
    <t>회화, 조각, 사진, 판화</t>
    <phoneticPr fontId="3" type="noConversion"/>
  </si>
  <si>
    <t>회화, 조각, 설치 등 미술품</t>
  </si>
  <si>
    <t>연2회</t>
    <phoneticPr fontId="3" type="noConversion"/>
  </si>
  <si>
    <t>장애인, 국가유공자, 경로, 지역민</t>
  </si>
  <si>
    <t>대구가톨릭대학교 김종복미술관</t>
    <phoneticPr fontId="3" type="noConversion"/>
  </si>
  <si>
    <t>예산 김정희 종가 유물</t>
  </si>
  <si>
    <t>보물 26점</t>
  </si>
  <si>
    <t>상설전 관람료에 포함</t>
    <phoneticPr fontId="3" type="noConversion"/>
  </si>
  <si>
    <t>연17회</t>
    <phoneticPr fontId="3" type="noConversion"/>
  </si>
  <si>
    <t>예술인패스, 다둥이카드, 장애인, 문화의 날(50%) 할인 등</t>
  </si>
  <si>
    <t>부산광역시 부산진구 서면로 39</t>
    <phoneticPr fontId="3" type="noConversion"/>
  </si>
  <si>
    <t>경기-사립12-2011-04호</t>
    <phoneticPr fontId="3" type="noConversion"/>
  </si>
  <si>
    <t>카페 음료구매</t>
  </si>
  <si>
    <t>3세미만 65세이상</t>
  </si>
  <si>
    <t>지원사업 전시</t>
  </si>
  <si>
    <t>1회/3년</t>
    <phoneticPr fontId="3" type="noConversion"/>
  </si>
  <si>
    <t>10:00-18:00</t>
    <phoneticPr fontId="3" type="noConversion"/>
  </si>
  <si>
    <t>미취학 아동</t>
    <phoneticPr fontId="3" type="noConversion"/>
  </si>
  <si>
    <t>053-243-1601</t>
  </si>
  <si>
    <t>2024.02.28</t>
    <phoneticPr fontId="3" type="noConversion"/>
  </si>
  <si>
    <t>kwonjunghoartmuseum.or.kr/</t>
  </si>
  <si>
    <t>매주 일요일, 월요일, 1월 1일, 추석, 설날, 성탄절</t>
  </si>
  <si>
    <t>유화, 판화, 조형물, mixed media</t>
    <phoneticPr fontId="3" type="noConversion"/>
  </si>
  <si>
    <t>경로, 장애, 유아</t>
    <phoneticPr fontId="3" type="noConversion"/>
  </si>
  <si>
    <t>063-469-4383</t>
  </si>
  <si>
    <t>https://www.kunsan.ac.kr/gallery/index.kunsan</t>
  </si>
  <si>
    <t>연12회</t>
    <phoneticPr fontId="3" type="noConversion"/>
  </si>
  <si>
    <t>매주 월요일, 공휴일</t>
    <phoneticPr fontId="3" type="noConversion"/>
  </si>
  <si>
    <t>영천과 관련된 고문서, 민속 등</t>
    <phoneticPr fontId="3" type="noConversion"/>
  </si>
  <si>
    <t>65세이상,국가유공자7,000원
광명시민 성인5,000원 그외4,000원</t>
  </si>
  <si>
    <t>4~5000</t>
    <phoneticPr fontId="3" type="noConversion"/>
  </si>
  <si>
    <t>등록유산 14건, 18점</t>
    <phoneticPr fontId="3" type="noConversion"/>
  </si>
  <si>
    <t>50~100</t>
    <phoneticPr fontId="3" type="noConversion"/>
  </si>
  <si>
    <t>국가유공자, 장애인, 국민기초수급자, 군민</t>
    <phoneticPr fontId="3" type="noConversion"/>
  </si>
  <si>
    <t>전남도민증소지사(50%)
자매결연도시, 노인(100% 지역사랑상품권지급)</t>
    <phoneticPr fontId="3" type="noConversion"/>
  </si>
  <si>
    <t>2006.05.01</t>
    <phoneticPr fontId="3" type="noConversion"/>
  </si>
  <si>
    <t>www.muwisa.or.kr</t>
  </si>
  <si>
    <t>경남</t>
    <phoneticPr fontId="3" type="noConversion"/>
  </si>
  <si>
    <t>양산시</t>
    <phoneticPr fontId="3" type="noConversion"/>
  </si>
  <si>
    <t>공립</t>
    <phoneticPr fontId="3" type="noConversion"/>
  </si>
  <si>
    <t>경남-공립21-2024-01호</t>
    <phoneticPr fontId="3" type="noConversion"/>
  </si>
  <si>
    <t>2024.07.03</t>
    <phoneticPr fontId="3" type="noConversion"/>
  </si>
  <si>
    <t>경상남도 양산시 교동5길 20</t>
    <phoneticPr fontId="3" type="noConversion"/>
  </si>
  <si>
    <t>양산시립독립기념관</t>
    <phoneticPr fontId="3" type="noConversion"/>
  </si>
  <si>
    <t>2종</t>
    <phoneticPr fontId="3" type="noConversion"/>
  </si>
  <si>
    <t>1회/1년</t>
    <phoneticPr fontId="3" type="noConversion"/>
  </si>
  <si>
    <t>미술작품 등</t>
  </si>
  <si>
    <t>연1회</t>
    <phoneticPr fontId="3" type="noConversion"/>
  </si>
  <si>
    <t>055-359-5630</t>
  </si>
  <si>
    <t>경상남도 김해시 진례면 분청로 17</t>
    <phoneticPr fontId="3" type="noConversion"/>
  </si>
  <si>
    <t>055-345-6035</t>
  </si>
  <si>
    <t>2011.04.06</t>
    <phoneticPr fontId="3" type="noConversion"/>
  </si>
  <si>
    <t>고산윤선도유물전시관</t>
    <phoneticPr fontId="3" type="noConversion"/>
  </si>
  <si>
    <t>보물 3종, 지방문화유산 1종</t>
  </si>
  <si>
    <t>의친왕가 복식, 이해상 내외 상복, 저항라 적삼</t>
  </si>
  <si>
    <t>국가민속문화유산 7점, 국가등록문화유산 3점</t>
  </si>
  <si>
    <t>매주 일, 월요일 / 추석, 설 명절 / 기타 박물관장이 지정한 날</t>
  </si>
  <si>
    <t>O</t>
    <phoneticPr fontId="3" type="noConversion"/>
  </si>
  <si>
    <t>1회/1년</t>
    <phoneticPr fontId="3" type="noConversion"/>
  </si>
  <si>
    <t>연2회</t>
    <phoneticPr fontId="3" type="noConversion"/>
  </si>
  <si>
    <t>상설전에 포함</t>
    <phoneticPr fontId="3" type="noConversion"/>
  </si>
  <si>
    <t>연 2~3회</t>
  </si>
  <si>
    <t>한국현대문학관(휴관)</t>
    <phoneticPr fontId="3" type="noConversion"/>
  </si>
  <si>
    <t>부산광역시 중구 대청로 112</t>
    <phoneticPr fontId="3" type="noConversion"/>
  </si>
  <si>
    <t>부산근현대역사관</t>
    <phoneticPr fontId="3" type="noConversion"/>
  </si>
  <si>
    <t>O</t>
    <phoneticPr fontId="3" type="noConversion"/>
  </si>
  <si>
    <t>031-968-3399</t>
  </si>
  <si>
    <t>3회/1년</t>
    <phoneticPr fontId="3" type="noConversion"/>
  </si>
  <si>
    <t>교체없음</t>
    <phoneticPr fontId="3" type="noConversion"/>
  </si>
  <si>
    <t>jindo.go.kr</t>
  </si>
  <si>
    <t>1회/1년</t>
    <phoneticPr fontId="3" type="noConversion"/>
  </si>
  <si>
    <t>지도, 그림, 서화, 편지, 인장</t>
  </si>
  <si>
    <t>주중</t>
  </si>
  <si>
    <t>2012.06.12</t>
    <phoneticPr fontId="3" type="noConversion"/>
  </si>
  <si>
    <t>국보1건, 보물2건, 국가민속문화유산1건, 도유형문화유산8건, 문화유산자료3건</t>
  </si>
  <si>
    <t>교체없음</t>
    <phoneticPr fontId="3" type="noConversion"/>
  </si>
  <si>
    <t>보물 충재일기 등</t>
  </si>
  <si>
    <t>3회/1년</t>
    <phoneticPr fontId="3" type="noConversion"/>
  </si>
  <si>
    <t>경상남도 거창군 거창읍 수남로 2183</t>
    <phoneticPr fontId="3" type="noConversion"/>
  </si>
  <si>
    <t>055-670-2800</t>
  </si>
  <si>
    <t>오건 덕계문집 목판, 조식 남명문집 목판</t>
  </si>
  <si>
    <t>도지정 2점</t>
  </si>
  <si>
    <t>경상남도 산청군 단성면 목화로 887</t>
    <phoneticPr fontId="3" type="noConversion"/>
  </si>
  <si>
    <t>055-973-2445</t>
  </si>
  <si>
    <t>055-970-6461</t>
  </si>
  <si>
    <t>055-282-7270</t>
  </si>
  <si>
    <t>없음(모두 대여자료)</t>
    <phoneticPr fontId="3" type="noConversion"/>
  </si>
  <si>
    <t>055-880-2825</t>
  </si>
  <si>
    <t>59/2250㎡</t>
    <phoneticPr fontId="3" type="noConversion"/>
  </si>
  <si>
    <t>토기, 자기, 금속, 서지류 등</t>
  </si>
  <si>
    <t>712점</t>
    <phoneticPr fontId="3" type="noConversion"/>
  </si>
  <si>
    <t>10:00-18:00</t>
    <phoneticPr fontId="3" type="noConversion"/>
  </si>
  <si>
    <t>10:00-18:00
(3월~10월)
10:00-17:00
(11월~2월)</t>
    <phoneticPr fontId="3" type="noConversion"/>
  </si>
  <si>
    <t>연3회</t>
    <phoneticPr fontId="3" type="noConversion"/>
  </si>
  <si>
    <t>민속, 고서화, 농기구, 고가구</t>
  </si>
  <si>
    <t>교체없음</t>
    <phoneticPr fontId="3" type="noConversion"/>
  </si>
  <si>
    <t>055-382-1001</t>
  </si>
  <si>
    <t>연2회</t>
    <phoneticPr fontId="3" type="noConversion"/>
  </si>
  <si>
    <t>불교문화유산</t>
  </si>
  <si>
    <t>2002.08.28</t>
    <phoneticPr fontId="3" type="noConversion"/>
  </si>
  <si>
    <t>6.25 전사 자료, 항공 유물</t>
  </si>
  <si>
    <t>연1회</t>
    <phoneticPr fontId="3" type="noConversion"/>
  </si>
  <si>
    <t>병역명문가</t>
  </si>
  <si>
    <t>합천 해인사 건칠희랑대사좌상, 합천 해인사 영산회상도 등</t>
  </si>
  <si>
    <t>국보 160점, 보물 363점, 국가민속문화유산 4점, 시도유형문화유산 977점, 문화유산자료 2점</t>
  </si>
  <si>
    <t>매주 월요일, 설, 추석연휴</t>
    <phoneticPr fontId="3" type="noConversion"/>
  </si>
  <si>
    <t>어린이~청소년, 장애인</t>
    <phoneticPr fontId="3" type="noConversion"/>
  </si>
  <si>
    <t>경상북도 김천시 개령면 관한1길 520</t>
    <phoneticPr fontId="3" type="noConversion"/>
  </si>
  <si>
    <t>7종 시화, 서양화 외</t>
    <phoneticPr fontId="3" type="noConversion"/>
  </si>
  <si>
    <t>근로자의날, 공휴일 및 일요일</t>
  </si>
  <si>
    <t>061-536-3001</t>
  </si>
  <si>
    <t>2024.05.04</t>
    <phoneticPr fontId="3" type="noConversion"/>
  </si>
  <si>
    <t>www.sanigarden.co.kr</t>
  </si>
  <si>
    <t>군민, 장애인, 국가유공자</t>
    <phoneticPr fontId="3" type="noConversion"/>
  </si>
  <si>
    <t>10,000(주말12,000)</t>
    <phoneticPr fontId="3" type="noConversion"/>
  </si>
  <si>
    <t>055-392-4835</t>
  </si>
  <si>
    <t>2023.08.15</t>
    <phoneticPr fontId="3" type="noConversion"/>
  </si>
  <si>
    <t>문서, 사진, 민속품 등</t>
  </si>
  <si>
    <t>매주 월요일, 설날 및 추석 당일, (다만, 월요일이 「관공서의 공휴일에 관한 규정」제2조에 따른 공휴일일 때에는 공휴일 다음의 첫번째 평일), 양산시장이 정하는 휴관일</t>
  </si>
  <si>
    <t>경남</t>
    <phoneticPr fontId="3" type="noConversion"/>
  </si>
  <si>
    <t>국립12-2012-09호</t>
    <phoneticPr fontId="3" type="noConversion"/>
  </si>
  <si>
    <t>063-859-6190~1</t>
    <phoneticPr fontId="3" type="noConversion"/>
  </si>
  <si>
    <t>연0.5회</t>
    <phoneticPr fontId="3" type="noConversion"/>
  </si>
  <si>
    <t>2008.10.24</t>
    <phoneticPr fontId="3" type="noConversion"/>
  </si>
  <si>
    <t>2008.10.14</t>
    <phoneticPr fontId="3" type="noConversion"/>
  </si>
  <si>
    <t>1회/1년</t>
    <phoneticPr fontId="3" type="noConversion"/>
  </si>
  <si>
    <t>개별</t>
    <phoneticPr fontId="3" type="noConversion"/>
  </si>
  <si>
    <t>매주 월, 신정, 설 추석 연휴 등</t>
  </si>
  <si>
    <t xml:space="preserve">골프장 내방객, 70세 이상, 영유아, 국가유공자 </t>
  </si>
  <si>
    <t>연 6회</t>
  </si>
  <si>
    <t>서양화, 한국화, 도예, 조각, 사진</t>
  </si>
  <si>
    <t>https://cafe.naver.com/mdmoca</t>
  </si>
  <si>
    <t>소장품 (회화, 판화, 사진, 조각 등)</t>
  </si>
  <si>
    <t>온라인 회원 첫 전시 (50%) 온라인 회원 상시 (30%) 장애인 (50%) 경로우대 (30%) 문화의날 (50%) : 매월 마지막주 수요일</t>
  </si>
  <si>
    <t>매주 월요일, 신정(1/1)</t>
  </si>
  <si>
    <t>1996.03.04</t>
    <phoneticPr fontId="3" type="noConversion"/>
  </si>
  <si>
    <t>1668-1352</t>
  </si>
  <si>
    <t>연21회</t>
    <phoneticPr fontId="3" type="noConversion"/>
  </si>
  <si>
    <t>연7회</t>
    <phoneticPr fontId="3" type="noConversion"/>
  </si>
  <si>
    <t>연37회</t>
    <phoneticPr fontId="3" type="noConversion"/>
  </si>
  <si>
    <t>0~24,000</t>
  </si>
  <si>
    <t>0~18,000</t>
  </si>
  <si>
    <t>약 20%</t>
  </si>
  <si>
    <t>2003.11.20</t>
    <phoneticPr fontId="3" type="noConversion"/>
  </si>
  <si>
    <t>1986.10.26</t>
    <phoneticPr fontId="3" type="noConversion"/>
  </si>
  <si>
    <t>시각예술(평면, 입체, 설치 등)</t>
  </si>
  <si>
    <t>연8회</t>
    <phoneticPr fontId="3" type="noConversion"/>
  </si>
  <si>
    <t>경로(만65세 이상), 영유아(만6세 이하), 장애인(동반1인), 국가유공자(동반1인), 평창동 주민, 서울예고 재학생, 예술인패스, ICOM 회원</t>
    <phoneticPr fontId="3" type="noConversion"/>
  </si>
  <si>
    <t>연4~5회</t>
  </si>
  <si>
    <t>광주광역시 남구 중앙로 83-1</t>
    <phoneticPr fontId="3" type="noConversion"/>
  </si>
  <si>
    <t>회화, 미디어, 입체 등</t>
  </si>
  <si>
    <t>1회/1년</t>
    <phoneticPr fontId="3" type="noConversion"/>
  </si>
  <si>
    <t>전체</t>
    <phoneticPr fontId="3" type="noConversion"/>
  </si>
  <si>
    <t>회화, 조소, 공예, 영상</t>
    <phoneticPr fontId="3" type="noConversion"/>
  </si>
  <si>
    <t>061-540-6264</t>
    <phoneticPr fontId="3" type="noConversion"/>
  </si>
  <si>
    <t>연7회</t>
    <phoneticPr fontId="3" type="noConversion"/>
  </si>
  <si>
    <t>연4회</t>
    <phoneticPr fontId="3" type="noConversion"/>
  </si>
  <si>
    <t>http://najulro.modoo.at</t>
  </si>
  <si>
    <t>061-844-8856</t>
    <phoneticPr fontId="3" type="noConversion"/>
  </si>
  <si>
    <t>연3회</t>
    <phoneticPr fontId="3" type="noConversion"/>
  </si>
  <si>
    <t>https://sosoart.org/about-us</t>
  </si>
  <si>
    <t>5회/1년</t>
    <phoneticPr fontId="3" type="noConversion"/>
  </si>
  <si>
    <t>16회/1년</t>
    <phoneticPr fontId="3" type="noConversion"/>
  </si>
  <si>
    <t>한국화, 문인화, 서양화, 조각, 고가구, 도자기 등</t>
    <phoneticPr fontId="3" type="noConversion"/>
  </si>
  <si>
    <t>061-433-5578</t>
    <phoneticPr fontId="3" type="noConversion"/>
  </si>
  <si>
    <t>8회</t>
  </si>
  <si>
    <t>예술인패스, 영천시민, 장애인, 후원기업</t>
  </si>
  <si>
    <t>화산면민, 중증장애인, 미취학아동</t>
  </si>
  <si>
    <t>경상남도 김해시 진례면 분청로 25</t>
    <phoneticPr fontId="3" type="noConversion"/>
  </si>
  <si>
    <t>연9회</t>
    <phoneticPr fontId="3" type="noConversion"/>
  </si>
  <si>
    <t>김해시민 및 문화가 있는날</t>
  </si>
  <si>
    <t>연1회</t>
    <phoneticPr fontId="3" type="noConversion"/>
  </si>
  <si>
    <t>2017.04.01</t>
    <phoneticPr fontId="3" type="noConversion"/>
  </si>
  <si>
    <t>서양화, 한국화, 문인화, 서예, 조각</t>
  </si>
  <si>
    <t>연13회</t>
    <phoneticPr fontId="3" type="noConversion"/>
  </si>
  <si>
    <t>전체</t>
    <phoneticPr fontId="3" type="noConversion"/>
  </si>
  <si>
    <t>061-542-1005</t>
    <phoneticPr fontId="3" type="noConversion"/>
  </si>
  <si>
    <t>전라남도 진도군 임회면 죽림길 100</t>
    <phoneticPr fontId="3" type="noConversion"/>
  </si>
  <si>
    <t>2022.09.13</t>
    <phoneticPr fontId="3" type="noConversion"/>
  </si>
  <si>
    <t>061-835-6900</t>
    <phoneticPr fontId="3" type="noConversion"/>
  </si>
  <si>
    <t>www.repioom.modoo.at</t>
  </si>
  <si>
    <t>연2회</t>
    <phoneticPr fontId="3" type="noConversion"/>
  </si>
  <si>
    <t>10:00-17:00</t>
    <phoneticPr fontId="3" type="noConversion"/>
  </si>
  <si>
    <t>매주 화, 수, 목요일</t>
    <phoneticPr fontId="3" type="noConversion"/>
  </si>
  <si>
    <t>061-830-4989</t>
    <phoneticPr fontId="3" type="noConversion"/>
  </si>
  <si>
    <t>2021.12.05</t>
    <phoneticPr fontId="3" type="noConversion"/>
  </si>
  <si>
    <t>9회/1년</t>
  </si>
  <si>
    <t>서양화, 한국화, 문인화, 서예</t>
  </si>
  <si>
    <t>09:30~17:30</t>
  </si>
  <si>
    <t>064-710-3323</t>
    <phoneticPr fontId="3" type="noConversion"/>
  </si>
  <si>
    <t>02-2124-8817</t>
    <phoneticPr fontId="3" type="noConversion"/>
  </si>
  <si>
    <t>회화, 사진 등</t>
  </si>
  <si>
    <t>10:00~20:00</t>
  </si>
  <si>
    <t>연45회</t>
    <phoneticPr fontId="3" type="noConversion"/>
  </si>
  <si>
    <t>10:00~19:00</t>
    <phoneticPr fontId="3" type="noConversion"/>
  </si>
  <si>
    <t>서울-사립13-1998-02호</t>
    <phoneticPr fontId="3" type="noConversion"/>
  </si>
  <si>
    <t>하절기(3-10월) 10:00-18:00 동절기(11-2월) 10:00-19:00</t>
  </si>
  <si>
    <t>매주 월요일, 1월 1일, 추석, 설날연휴</t>
  </si>
  <si>
    <t>서울특별시 노원구 화랑로 574</t>
    <phoneticPr fontId="3" type="noConversion"/>
  </si>
  <si>
    <t>육사 공용주차장 이용</t>
  </si>
  <si>
    <t>고문서, 회화, 군사무기, 복식, 군사자료</t>
  </si>
  <si>
    <t>동래부순절도 등</t>
  </si>
  <si>
    <t xml:space="preserve">보물 5건 7점, 국가민속문화유산 1건 2점, 국가등록문화유산 13건 63점, 서울지지정(유형)문화유산 15건 17점, 국가중요과학기술자료 2건 5점 </t>
  </si>
  <si>
    <t>연1회</t>
    <phoneticPr fontId="3" type="noConversion"/>
  </si>
  <si>
    <t>매주 월요일, 신정, 설 및 추석연후</t>
  </si>
  <si>
    <t>서울특별시 중구 칠패로 5</t>
    <phoneticPr fontId="3" type="noConversion"/>
  </si>
  <si>
    <t xml:space="preserve">불서,불화, 불상 등 </t>
  </si>
  <si>
    <t>49</t>
  </si>
  <si>
    <t>엑센트(현대자동차)</t>
  </si>
  <si>
    <t>1회/1년</t>
    <phoneticPr fontId="3" type="noConversion"/>
  </si>
  <si>
    <t>055-350-0483</t>
    <phoneticPr fontId="3" type="noConversion"/>
  </si>
  <si>
    <t>2021.06.18</t>
    <phoneticPr fontId="3" type="noConversion"/>
  </si>
  <si>
    <t xml:space="preserve">불화, 불상, 불서 등 </t>
    <phoneticPr fontId="3" type="noConversion"/>
  </si>
  <si>
    <t>강원</t>
    <phoneticPr fontId="3" type="noConversion"/>
  </si>
  <si>
    <t>평창군</t>
    <phoneticPr fontId="3" type="noConversion"/>
  </si>
  <si>
    <t>공립</t>
    <phoneticPr fontId="3" type="noConversion"/>
  </si>
  <si>
    <t>미등록</t>
    <phoneticPr fontId="3" type="noConversion"/>
  </si>
  <si>
    <t>평창올림픽기념관</t>
    <phoneticPr fontId="3" type="noConversion"/>
  </si>
  <si>
    <t>033-330-5280</t>
  </si>
  <si>
    <t>http://pom2018.org</t>
  </si>
  <si>
    <t xml:space="preserve">올림픽 메달 및 부대 물품 </t>
  </si>
  <si>
    <t>월요일, 설날, 추석 당일</t>
  </si>
  <si>
    <t>강원특별자치도 평창군 대관령면 올림픽로 220</t>
    <phoneticPr fontId="3" type="noConversion"/>
  </si>
  <si>
    <t>경로, 경찰, 군인</t>
    <phoneticPr fontId="3" type="noConversion"/>
  </si>
  <si>
    <t>강릉시민, 한옥스테이 이용객</t>
    <phoneticPr fontId="3" type="noConversion"/>
  </si>
  <si>
    <t>세종-공립12-2014-01호</t>
    <phoneticPr fontId="3" type="noConversion"/>
  </si>
  <si>
    <t>춘천인형극박물관(휴관)</t>
    <phoneticPr fontId="3" type="noConversion"/>
  </si>
  <si>
    <t>전체</t>
    <phoneticPr fontId="3" type="noConversion"/>
  </si>
  <si>
    <t>경기-공립12-2017-08호</t>
    <phoneticPr fontId="3" type="noConversion"/>
  </si>
  <si>
    <t>055-350-1991</t>
    <phoneticPr fontId="3" type="noConversion"/>
  </si>
  <si>
    <t>4회 이상/1년</t>
  </si>
  <si>
    <t>연10회</t>
    <phoneticPr fontId="3" type="noConversion"/>
  </si>
  <si>
    <t>유화</t>
  </si>
  <si>
    <t>O</t>
    <phoneticPr fontId="3" type="noConversion"/>
  </si>
  <si>
    <t>5건 7점</t>
  </si>
  <si>
    <t>휴관 중</t>
    <phoneticPr fontId="3" type="noConversion"/>
  </si>
  <si>
    <t>매주 월요일 (8.1.~ 임시휴관중)</t>
    <phoneticPr fontId="3" type="noConversion"/>
  </si>
  <si>
    <t>산불관련자료, 산불진화장비, 야생동물박제 등</t>
    <phoneticPr fontId="3" type="noConversion"/>
  </si>
  <si>
    <t>장애인, 국가유공자, 70세 이상, 6세 이하 무료</t>
  </si>
  <si>
    <t>연2회</t>
    <phoneticPr fontId="3" type="noConversion"/>
  </si>
  <si>
    <t>경북-대학12-2005-03호</t>
    <phoneticPr fontId="3" type="noConversion"/>
  </si>
  <si>
    <t>2013.01.08</t>
    <phoneticPr fontId="3" type="noConversion"/>
  </si>
  <si>
    <t>서울특별시 구로구 디지털로 26길 38 G타워 3층</t>
    <phoneticPr fontId="3" type="noConversion"/>
  </si>
  <si>
    <t>주말 및 공휴일, 개교기념일, 집중휴무제기간(2024.07.22~26)</t>
    <phoneticPr fontId="3" type="noConversion"/>
  </si>
  <si>
    <t>2013.11.22</t>
    <phoneticPr fontId="3" type="noConversion"/>
  </si>
  <si>
    <t>시청각 자료 및 박물류</t>
    <phoneticPr fontId="3" type="noConversion"/>
  </si>
  <si>
    <t>3,185점</t>
  </si>
  <si>
    <t>보부상 유품, 면암 최익현 관복 일괄, 청양 모덕사 최익현 초상, 청양 최익현 초상, 청양 최익현 압송도</t>
  </si>
  <si>
    <t>국가민속문화재 40점, 충남 유형문화재 3점</t>
  </si>
  <si>
    <t>053-430-7611</t>
    <phoneticPr fontId="3" type="noConversion"/>
  </si>
  <si>
    <t>기획 및 대관전시</t>
    <phoneticPr fontId="3" type="noConversion"/>
  </si>
  <si>
    <t>기획(연6회)/대관(연155회)</t>
    <phoneticPr fontId="3" type="noConversion"/>
  </si>
  <si>
    <t>연1회</t>
    <phoneticPr fontId="3" type="noConversion"/>
  </si>
  <si>
    <t>053-795-2024</t>
  </si>
  <si>
    <t>2024.09.03</t>
    <phoneticPr fontId="3" type="noConversion"/>
  </si>
  <si>
    <t>kansong.org/daegu</t>
  </si>
  <si>
    <t>미인도 등</t>
  </si>
  <si>
    <t>매주 월, 설 및 추석 당일</t>
  </si>
  <si>
    <t>대구시민 할인 20% 등</t>
  </si>
  <si>
    <t>뮤지엄패스 등</t>
  </si>
  <si>
    <t>대구간송미술관 관리 및 운영 조례
 제12조(관람료 면제)의 규정에 따름</t>
  </si>
  <si>
    <t>연2회</t>
    <phoneticPr fontId="3" type="noConversion"/>
  </si>
  <si>
    <t>국보 1점, 유형문화재 11점, 경기도문화재자료 4점, 경기도기념물 1점</t>
  </si>
  <si>
    <t>고미술회화, 고문서, 민속품</t>
  </si>
  <si>
    <t>www.dtmuseum.org</t>
  </si>
  <si>
    <t>5회/1년</t>
    <phoneticPr fontId="3" type="noConversion"/>
  </si>
  <si>
    <t>연2회</t>
    <phoneticPr fontId="3" type="noConversion"/>
  </si>
  <si>
    <t>연3회</t>
    <phoneticPr fontId="3" type="noConversion"/>
  </si>
  <si>
    <t>2회/1년</t>
    <phoneticPr fontId="3" type="noConversion"/>
  </si>
  <si>
    <t>신중탱화 외</t>
  </si>
  <si>
    <t>041-635-7712</t>
  </si>
  <si>
    <t>연1회</t>
    <phoneticPr fontId="3" type="noConversion"/>
  </si>
  <si>
    <t>충청남도 서천군 기산면 신막로 57번길 32-11</t>
    <phoneticPr fontId="3" type="noConversion"/>
  </si>
  <si>
    <t>1회/1년</t>
    <phoneticPr fontId="3" type="noConversion"/>
  </si>
  <si>
    <t>제주특별자치도 제주시 선덕로 8길 12(연동)</t>
    <phoneticPr fontId="3" type="noConversion"/>
  </si>
  <si>
    <t>2004.01.05</t>
    <phoneticPr fontId="3" type="noConversion"/>
  </si>
  <si>
    <t>주말 및 법정공휴일</t>
    <phoneticPr fontId="3" type="noConversion"/>
  </si>
  <si>
    <t>고문서,고화,고서,도자기,근현대-문인화,한국화(구상,비구상),목공예, 한지공예,석공예,짚풀공예,서예(예서,행서,해서,초서),한글서예,서양화,병풍,도예,민속품,수석,인두화,스크롤쏘,섬유아트,매듭공예,민화 등</t>
  </si>
  <si>
    <t>매주 월요일</t>
    <phoneticPr fontId="3" type="noConversion"/>
  </si>
  <si>
    <t>전체</t>
    <phoneticPr fontId="3" type="noConversion"/>
  </si>
  <si>
    <t>매주 월요일, 1월 1일, 설날 및 추석날 당일</t>
  </si>
  <si>
    <t>연2회 이상</t>
    <phoneticPr fontId="3" type="noConversion"/>
  </si>
  <si>
    <t>054-680-5363</t>
  </si>
  <si>
    <t>2007.04.16</t>
    <phoneticPr fontId="3" type="noConversion"/>
  </si>
  <si>
    <t>금속, 목재, 도자기 등</t>
  </si>
  <si>
    <t>30(경로,장애인,어린이,보훈)</t>
  </si>
  <si>
    <t>10%(경주시민, 청소년)</t>
  </si>
  <si>
    <t>경주시민(8,600)</t>
  </si>
  <si>
    <t>교체없음</t>
    <phoneticPr fontId="3" type="noConversion"/>
  </si>
  <si>
    <t>전체</t>
    <phoneticPr fontId="3" type="noConversion"/>
  </si>
  <si>
    <t>2022.04.11</t>
    <phoneticPr fontId="3" type="noConversion"/>
  </si>
  <si>
    <t>20~40</t>
    <phoneticPr fontId="3" type="noConversion"/>
  </si>
  <si>
    <t>20~50</t>
    <phoneticPr fontId="3" type="noConversion"/>
  </si>
  <si>
    <t>전북특별자치도 전주시 완산구 서원로 394</t>
    <phoneticPr fontId="3" type="noConversion"/>
  </si>
  <si>
    <t>2010.03.10</t>
    <phoneticPr fontId="3" type="noConversion"/>
  </si>
  <si>
    <t>m.jjchristian.co.kr/main</t>
  </si>
  <si>
    <t>19</t>
  </si>
  <si>
    <t>사진, 선교사 물품, 의학 도구 및 장비</t>
  </si>
  <si>
    <t>마티잉골드 왕진 사진, 요도확장기, 휴대용 수술도구, 방광 내시경, 암환자 치료기록지</t>
  </si>
  <si>
    <t>근대문화유산 목록 의료분야 등재 유물 5점</t>
  </si>
  <si>
    <t>일요일, 공휴일, 개관기념일</t>
  </si>
  <si>
    <t>연5회</t>
    <phoneticPr fontId="3" type="noConversion"/>
  </si>
  <si>
    <t>2009.07.15</t>
    <phoneticPr fontId="3" type="noConversion"/>
  </si>
  <si>
    <t>고고, 민속품, 고문서 등</t>
    <phoneticPr fontId="3" type="noConversion"/>
  </si>
  <si>
    <t>황순원 선생 생활 유품 및 출간자료</t>
  </si>
  <si>
    <t>연3회</t>
    <phoneticPr fontId="3" type="noConversion"/>
  </si>
  <si>
    <t>매주 월요일(정기휴관), 1월1일, 설날, 추석(단, 월요일이 공휴일인 경우 다음날 휴관), 그 밖에 군수가 필요하여 정하는 날</t>
    <phoneticPr fontId="3" type="noConversion"/>
  </si>
  <si>
    <t>경기투어패스</t>
    <phoneticPr fontId="3" type="noConversion"/>
  </si>
  <si>
    <t>공예, 문서, 전적류 등</t>
  </si>
  <si>
    <t>교체없음</t>
    <phoneticPr fontId="3" type="noConversion"/>
  </si>
  <si>
    <t>보물 8점, 등록문화재 109점, 국가지정기록물 55점, 유네스코세계기록유산 5점, 충청남도유형문화유산 1점</t>
    <phoneticPr fontId="3" type="noConversion"/>
  </si>
  <si>
    <t>031-771-8732</t>
  </si>
  <si>
    <t>2024.09.05</t>
    <phoneticPr fontId="3" type="noConversion"/>
  </si>
  <si>
    <t>교체없음</t>
    <phoneticPr fontId="3" type="noConversion"/>
  </si>
  <si>
    <t>매주 월 휴무</t>
    <phoneticPr fontId="3" type="noConversion"/>
  </si>
  <si>
    <t>천안박물관(휴관)</t>
    <phoneticPr fontId="3" type="noConversion"/>
  </si>
  <si>
    <t>연1회</t>
    <phoneticPr fontId="3" type="noConversion"/>
  </si>
  <si>
    <t>연2회</t>
    <phoneticPr fontId="3" type="noConversion"/>
  </si>
  <si>
    <t>시도지정문화재 1건 1점</t>
  </si>
  <si>
    <t>전체</t>
    <phoneticPr fontId="3" type="noConversion"/>
  </si>
  <si>
    <t>경로(65세 이상)</t>
    <phoneticPr fontId="3" type="noConversion"/>
  </si>
  <si>
    <t>053-430-7500</t>
  </si>
  <si>
    <t>연7회</t>
    <phoneticPr fontId="3" type="noConversion"/>
  </si>
  <si>
    <t>매주 월요일(동절기, 하절기 휴관)</t>
  </si>
  <si>
    <t>www.ageliartmuseum.net</t>
  </si>
  <si>
    <t>연19회</t>
    <phoneticPr fontId="3" type="noConversion"/>
  </si>
  <si>
    <t>전북-사립13-2015-04호</t>
    <phoneticPr fontId="3" type="noConversion"/>
  </si>
  <si>
    <t>2006.02.06</t>
  </si>
  <si>
    <t>연8회</t>
    <phoneticPr fontId="3" type="noConversion"/>
  </si>
  <si>
    <t>장애인 무료, 과천시민/65세 이상</t>
  </si>
  <si>
    <t>미취학 아동, 미술관 관계자, 예술인</t>
  </si>
  <si>
    <t>보물 4건 5점, 국가민속유산 1건 10점, 시지정유산 15건 74점</t>
  </si>
  <si>
    <t>연1회</t>
    <phoneticPr fontId="3" type="noConversion"/>
  </si>
  <si>
    <t>휴관 중</t>
    <phoneticPr fontId="3" type="noConversion"/>
  </si>
  <si>
    <t>2013.04.23</t>
    <phoneticPr fontId="3" type="noConversion"/>
  </si>
  <si>
    <t>park.kra.co.kr/museum</t>
  </si>
  <si>
    <t>연21회(기획전20회/특별전1회)</t>
  </si>
  <si>
    <t>충북</t>
    <phoneticPr fontId="3" type="noConversion"/>
  </si>
  <si>
    <t>보은군</t>
    <phoneticPr fontId="3" type="noConversion"/>
  </si>
  <si>
    <t>법주사성보박물관</t>
  </si>
  <si>
    <t>사립</t>
    <phoneticPr fontId="3" type="noConversion"/>
  </si>
  <si>
    <t>1종</t>
    <phoneticPr fontId="3" type="noConversion"/>
  </si>
  <si>
    <t>충북-사립12-2024-01호</t>
    <phoneticPr fontId="3" type="noConversion"/>
  </si>
  <si>
    <t>2024.12.24</t>
    <phoneticPr fontId="3" type="noConversion"/>
  </si>
  <si>
    <t>충청북도 보은군 속리산면 법주사로 320</t>
    <phoneticPr fontId="3" type="noConversion"/>
  </si>
  <si>
    <t>고고, 미술, 민속 등</t>
  </si>
  <si>
    <t>연2회</t>
    <phoneticPr fontId="3" type="noConversion"/>
  </si>
  <si>
    <t>02-2073-7722</t>
  </si>
  <si>
    <t>02-507-5600</t>
  </si>
  <si>
    <t>2023.01.15</t>
    <phoneticPr fontId="3" type="noConversion"/>
  </si>
  <si>
    <t>nelsonshinmuseum.com</t>
  </si>
  <si>
    <t>09:30-18:00</t>
  </si>
  <si>
    <t>매주 월요일, 1월1일, 추석</t>
  </si>
  <si>
    <t>X</t>
    <phoneticPr fontId="3" type="noConversion"/>
  </si>
  <si>
    <t>연5회</t>
    <phoneticPr fontId="3" type="noConversion"/>
  </si>
  <si>
    <t>정언욱 영정 등</t>
  </si>
  <si>
    <t>79(도유형문화유산, 군 향토유산)</t>
  </si>
  <si>
    <t>도토, 옥석, 지류, 목재, 금속</t>
  </si>
  <si>
    <t>연1회</t>
    <phoneticPr fontId="3" type="noConversion"/>
  </si>
  <si>
    <t>전체</t>
    <phoneticPr fontId="3" type="noConversion"/>
  </si>
  <si>
    <t>X</t>
    <phoneticPr fontId="3" type="noConversion"/>
  </si>
  <si>
    <t>뮤제 쉼</t>
    <phoneticPr fontId="46" type="noConversion"/>
  </si>
  <si>
    <t>2회/1년</t>
    <phoneticPr fontId="3" type="noConversion"/>
  </si>
  <si>
    <t>경기도 포천시 중앙로34번길 8, 1층</t>
    <phoneticPr fontId="3" type="noConversion"/>
  </si>
  <si>
    <t>031-538-3116</t>
  </si>
  <si>
    <t>2017.07.04</t>
    <phoneticPr fontId="3" type="noConversion"/>
  </si>
  <si>
    <t>www.pocheon.go.kr</t>
  </si>
  <si>
    <t>연1회</t>
    <phoneticPr fontId="3" type="noConversion"/>
  </si>
  <si>
    <t>연2회</t>
    <phoneticPr fontId="3" type="noConversion"/>
  </si>
  <si>
    <t>개별</t>
    <phoneticPr fontId="3" type="noConversion"/>
  </si>
  <si>
    <t>휴관</t>
    <phoneticPr fontId="3" type="noConversion"/>
  </si>
  <si>
    <t>그린카드 소지자 할인(50%)</t>
    <phoneticPr fontId="3" type="noConversion"/>
  </si>
  <si>
    <t>9:00-17:00</t>
    <phoneticPr fontId="3" type="noConversion"/>
  </si>
  <si>
    <t>윤봉길의사 유품</t>
  </si>
  <si>
    <t>윤봉길의사유품</t>
  </si>
  <si>
    <t>전시새단장으로 1년 휴관</t>
  </si>
  <si>
    <t>041-330-7777</t>
    <phoneticPr fontId="3" type="noConversion"/>
  </si>
  <si>
    <t>장애인, 어르신 50% 할인</t>
    <phoneticPr fontId="3" type="noConversion"/>
  </si>
  <si>
    <t>1회/1년</t>
    <phoneticPr fontId="3" type="noConversion"/>
  </si>
  <si>
    <t>연0.5회</t>
    <phoneticPr fontId="3" type="noConversion"/>
  </si>
  <si>
    <t>6세 이하</t>
  </si>
  <si>
    <t>전체</t>
    <phoneticPr fontId="3" type="noConversion"/>
  </si>
  <si>
    <t>석부작 등</t>
  </si>
  <si>
    <t>041-339-8054</t>
    <phoneticPr fontId="3" type="noConversion"/>
  </si>
  <si>
    <t>예산군민 50% 할인
리솜 이용객 40% 할인</t>
    <phoneticPr fontId="3" type="noConversion"/>
  </si>
  <si>
    <t>만 36개월 미만</t>
    <phoneticPr fontId="3" type="noConversion"/>
  </si>
  <si>
    <t>40~50</t>
    <phoneticPr fontId="3" type="noConversion"/>
  </si>
  <si>
    <t>부산-사립13-2009-01호</t>
    <phoneticPr fontId="3" type="noConversion"/>
  </si>
  <si>
    <t>부산광역시 금정구 죽전1길 29(금성동)</t>
    <phoneticPr fontId="3" type="noConversion"/>
  </si>
  <si>
    <t>1997.10.21</t>
    <phoneticPr fontId="3" type="noConversion"/>
  </si>
  <si>
    <t>연1회</t>
    <phoneticPr fontId="3" type="noConversion"/>
  </si>
  <si>
    <t>등잔 및 기타 민속유물</t>
    <phoneticPr fontId="3" type="noConversion"/>
  </si>
  <si>
    <t>조족등 등</t>
    <phoneticPr fontId="3" type="noConversion"/>
  </si>
  <si>
    <t>연2회</t>
    <phoneticPr fontId="3" type="noConversion"/>
  </si>
  <si>
    <t>50~68.75</t>
    <phoneticPr fontId="3" type="noConversion"/>
  </si>
  <si>
    <t>17/625.5㎡</t>
    <phoneticPr fontId="3" type="noConversion"/>
  </si>
  <si>
    <t>031-6193-4793</t>
  </si>
  <si>
    <t>경기도 부천시 오정구 소사로 638</t>
    <phoneticPr fontId="3" type="noConversion"/>
  </si>
  <si>
    <t>매주 토, 일요일, 법정공휴일</t>
    <phoneticPr fontId="3" type="noConversion"/>
  </si>
  <si>
    <t>회화, 조각, 판화, 영상설치, 사진</t>
  </si>
  <si>
    <t>02-399-1114</t>
    <phoneticPr fontId="3" type="noConversion"/>
  </si>
  <si>
    <t>연1회</t>
    <phoneticPr fontId="3" type="noConversion"/>
  </si>
  <si>
    <t>부산-사립13-2012-05호</t>
    <phoneticPr fontId="3" type="noConversion"/>
  </si>
  <si>
    <t>5회/1년</t>
    <phoneticPr fontId="3" type="noConversion"/>
  </si>
  <si>
    <t>복지카드 소지자, 65세이상, 국가유공자, 장애인 등 6000원</t>
    <phoneticPr fontId="3" type="noConversion"/>
  </si>
  <si>
    <t>연2회</t>
    <phoneticPr fontId="3" type="noConversion"/>
  </si>
  <si>
    <t>연중무휴</t>
    <phoneticPr fontId="3" type="noConversion"/>
  </si>
  <si>
    <t>032-868-5898</t>
  </si>
  <si>
    <t>서울-공립12-2014-04호</t>
    <phoneticPr fontId="3" type="noConversion"/>
  </si>
  <si>
    <t>연1회</t>
    <phoneticPr fontId="3" type="noConversion"/>
  </si>
  <si>
    <t>ngcm.ggcf.kr, instagram.com/ngcmuseum, facebook.com/ngchildrensmuseum</t>
  </si>
  <si>
    <t xml:space="preserve"> 041-551-6886</t>
  </si>
  <si>
    <t>교체</t>
    <phoneticPr fontId="3" type="noConversion"/>
  </si>
  <si>
    <t>연1회</t>
    <phoneticPr fontId="3" type="noConversion"/>
  </si>
  <si>
    <t>교체없음</t>
    <phoneticPr fontId="3" type="noConversion"/>
  </si>
  <si>
    <t>휴관(신축) 중</t>
    <phoneticPr fontId="3" type="noConversion"/>
  </si>
  <si>
    <t xml:space="preserve">각궁, 화살, 제작 도구, 메달 및 상장, 서적 등 </t>
  </si>
  <si>
    <t>광업소 유물, 원시미술품 등</t>
    <phoneticPr fontId="3" type="noConversion"/>
  </si>
  <si>
    <t>031-881-9760</t>
  </si>
  <si>
    <t>설날연휴, 추석연휴</t>
    <phoneticPr fontId="3" type="noConversion"/>
  </si>
  <si>
    <t>2017.08.31</t>
    <phoneticPr fontId="3" type="noConversion"/>
  </si>
  <si>
    <t>교체없음</t>
    <phoneticPr fontId="3" type="noConversion"/>
  </si>
  <si>
    <t>2014.02.05</t>
    <phoneticPr fontId="3" type="noConversion"/>
  </si>
  <si>
    <t>매달 첫째, 셋째 수요일</t>
  </si>
  <si>
    <t>2000.04.11/재개관(2023.10.21)</t>
    <phoneticPr fontId="3" type="noConversion"/>
  </si>
  <si>
    <t>041-541-5330</t>
  </si>
  <si>
    <t xml:space="preserve">경기도 여주시 명품로 37 </t>
    <phoneticPr fontId="3" type="noConversion"/>
  </si>
  <si>
    <t>2021.11.04</t>
    <phoneticPr fontId="3" type="noConversion"/>
  </si>
  <si>
    <t>연3회</t>
    <phoneticPr fontId="3" type="noConversion"/>
  </si>
  <si>
    <t>2012.02.19</t>
    <phoneticPr fontId="3" type="noConversion"/>
  </si>
  <si>
    <t>국립11-2025-03호</t>
    <phoneticPr fontId="3" type="noConversion"/>
  </si>
  <si>
    <t>국립11-2025-03호</t>
    <phoneticPr fontId="3" type="noConversion"/>
  </si>
  <si>
    <t>2017.12.14</t>
    <phoneticPr fontId="3" type="noConversion"/>
  </si>
  <si>
    <t>2025.08.28</t>
    <phoneticPr fontId="3" type="noConversion"/>
  </si>
  <si>
    <t>조각, 조소, 회화 등</t>
    <phoneticPr fontId="3" type="noConversion"/>
  </si>
  <si>
    <t>불상, 탱화, 경전, 불교 공예품, 등</t>
  </si>
  <si>
    <t>https://blog.naver.com/wsart88</t>
  </si>
  <si>
    <t>경기-사립13-2002-05호</t>
    <phoneticPr fontId="3" type="noConversion"/>
  </si>
  <si>
    <t>단체, 경로, 청소년, 장애우,어린이, 도민</t>
  </si>
  <si>
    <t>경로우대(70경로우대(70세이상),장애인, 외국인근로자,박물관.미술관 종사자(증빙자료지참시)</t>
  </si>
  <si>
    <t>전체</t>
    <phoneticPr fontId="3" type="noConversion"/>
  </si>
  <si>
    <t xml:space="preserve">서울 영국사지 출토 의식공양구 일괄(보물 제2135호) 및 내교인,소내교인(서울시 유형문화재) </t>
  </si>
  <si>
    <t>연4회</t>
    <phoneticPr fontId="3" type="noConversion"/>
  </si>
  <si>
    <t>매주 월요일</t>
    <phoneticPr fontId="3" type="noConversion"/>
  </si>
  <si>
    <t>1992.03.17</t>
    <phoneticPr fontId="3" type="noConversion"/>
  </si>
  <si>
    <t>문서류, 생활유품, 악기, 전례물 등</t>
    <phoneticPr fontId="3" type="noConversion"/>
  </si>
  <si>
    <t>https://ijcf.or.kr/</t>
  </si>
  <si>
    <t>교체없음</t>
    <phoneticPr fontId="3" type="noConversion"/>
  </si>
  <si>
    <t>궁내부예산서류, 선혜청응봉</t>
  </si>
  <si>
    <t>연2회</t>
    <phoneticPr fontId="3" type="noConversion"/>
  </si>
  <si>
    <t>02.574.5175</t>
    <phoneticPr fontId="3" type="noConversion"/>
  </si>
  <si>
    <t>2024.06.05</t>
    <phoneticPr fontId="3" type="noConversion"/>
  </si>
  <si>
    <t>스피커, 축음기, 오르골 등 음향기기</t>
  </si>
  <si>
    <t>연1회</t>
    <phoneticPr fontId="3" type="noConversion"/>
  </si>
  <si>
    <t>전체</t>
    <phoneticPr fontId="3" type="noConversion"/>
  </si>
  <si>
    <t>일요일~수요일</t>
    <phoneticPr fontId="3" type="noConversion"/>
  </si>
  <si>
    <t>원본 국악음악 녹음테이프, 목판본 &lt;춘향전&gt; 등, 필사본, 가야금, 해금 등 국악기판소리 5명창 등 LP, CD</t>
    <phoneticPr fontId="3" type="noConversion"/>
  </si>
  <si>
    <t>부산광역시 남구 문현금융로 40
부산국제금융센터(BIFC) 51층</t>
    <phoneticPr fontId="3" type="noConversion"/>
  </si>
  <si>
    <t>043-544-7965</t>
  </si>
  <si>
    <t>2024.11.18</t>
    <phoneticPr fontId="3" type="noConversion"/>
  </si>
  <si>
    <t>불교 회화, 공예, 서적, 목판, 범종 등</t>
  </si>
  <si>
    <t>보물: 법주사 괘불탱, 보은 법주사 신법천문도 병풍, 법주사 동종
충청북도유형문화유산 : 보은 법주사 가경구년명범종, 보은 법주사 선조대왕 어필 병풍, 보은 법주사 주서무일편 병풍</t>
  </si>
  <si>
    <t>양력 1월 1일, 설·추석 연휴</t>
  </si>
  <si>
    <t>연3회</t>
    <phoneticPr fontId="3" type="noConversion"/>
  </si>
  <si>
    <t>전체</t>
    <phoneticPr fontId="3" type="noConversion"/>
  </si>
  <si>
    <t>매주 월요일, 1월1일, 설 및 추석연휴</t>
  </si>
  <si>
    <t>연1회</t>
    <phoneticPr fontId="3" type="noConversion"/>
  </si>
  <si>
    <t>대구광역시 수성구 달구벌대로 2310, 지하1층</t>
    <phoneticPr fontId="3" type="noConversion"/>
  </si>
  <si>
    <t>경기-대학12-2005-04호</t>
    <phoneticPr fontId="3" type="noConversion"/>
  </si>
  <si>
    <t>한국, 중국, 일본 자수(섬유공예) 등</t>
    <phoneticPr fontId="3" type="noConversion"/>
  </si>
  <si>
    <t>1회/1년</t>
    <phoneticPr fontId="3" type="noConversion"/>
  </si>
  <si>
    <t>평면, 입체(회화, 조각)</t>
  </si>
  <si>
    <t>연4~5회</t>
    <phoneticPr fontId="3" type="noConversion"/>
  </si>
  <si>
    <t>6세 이하 어린이, 65세 이상 어르신
장애인복지법에 따른 장애인
국가유공자 등 예우 및 지원에 관한 법률에 따른 국가유공자와유족
(신분증 또는 증명서유 제시자에 한함)</t>
  </si>
  <si>
    <t>국가유공자, 군인, 장애인, 만70세 이상 경로</t>
  </si>
  <si>
    <t>금산사 성보박물관(휴관)</t>
    <phoneticPr fontId="3" type="noConversion"/>
  </si>
  <si>
    <t>전체</t>
    <phoneticPr fontId="3" type="noConversion"/>
  </si>
  <si>
    <t>seohaemuseum.creatorlink.net</t>
  </si>
  <si>
    <t>회화, 조소, 설치, 사진</t>
    <phoneticPr fontId="3" type="noConversion"/>
  </si>
  <si>
    <t>전북특별자치도 장수군 장계면 방천길 11</t>
  </si>
  <si>
    <t>museum.jangsu.go.kr</t>
  </si>
  <si>
    <t>1회/1년</t>
    <phoneticPr fontId="3" type="noConversion"/>
  </si>
  <si>
    <t>토기, 목기, 지류 등</t>
    <phoneticPr fontId="3" type="noConversion"/>
  </si>
  <si>
    <t>연1회</t>
    <phoneticPr fontId="3" type="noConversion"/>
  </si>
  <si>
    <t>26점</t>
    <phoneticPr fontId="3" type="noConversion"/>
  </si>
  <si>
    <t>보부상 유품</t>
    <phoneticPr fontId="3" type="noConversion"/>
  </si>
  <si>
    <t>덕산세계인형박물관(휴관)</t>
    <phoneticPr fontId="3" type="noConversion"/>
  </si>
  <si>
    <t>국립목포대학교박물관</t>
    <phoneticPr fontId="3" type="noConversion"/>
  </si>
  <si>
    <t>권숙자 안젤리미술관</t>
    <phoneticPr fontId="3" type="noConversion"/>
  </si>
  <si>
    <t>엠엠아트센터(휴관)</t>
    <phoneticPr fontId="3" type="noConversion"/>
  </si>
  <si>
    <t>2021.02.07</t>
    <phoneticPr fontId="3" type="noConversion"/>
  </si>
  <si>
    <t>미등록</t>
    <phoneticPr fontId="3" type="noConversion"/>
  </si>
  <si>
    <t>휴관</t>
    <phoneticPr fontId="3" type="noConversion"/>
  </si>
  <si>
    <t>돌석도예박물관(휴관)</t>
    <phoneticPr fontId="3" type="noConversion"/>
  </si>
  <si>
    <t>041-330-7735</t>
  </si>
  <si>
    <t>미등록</t>
    <phoneticPr fontId="3" type="noConversion"/>
  </si>
  <si>
    <t>2010.10.30</t>
    <phoneticPr fontId="3" type="noConversion"/>
  </si>
  <si>
    <t>10:30~17:30</t>
  </si>
  <si>
    <t>062-574-0756</t>
  </si>
  <si>
    <t>2007.02.06</t>
    <phoneticPr fontId="3" type="noConversion"/>
  </si>
  <si>
    <t>2010.10.23</t>
    <phoneticPr fontId="3" type="noConversion"/>
  </si>
  <si>
    <t>강원특별자치도 화천군 간동면 파로호로 208(구만리)</t>
    <phoneticPr fontId="3" type="noConversion"/>
  </si>
  <si>
    <t>국가유공자 복지카드소지자</t>
    <phoneticPr fontId="3" type="noConversion"/>
  </si>
  <si>
    <t>문화의 날, 명절(설, 추석) 무료 입장</t>
    <phoneticPr fontId="3" type="noConversion"/>
  </si>
  <si>
    <t>2022.02.24</t>
    <phoneticPr fontId="3" type="noConversion"/>
  </si>
  <si>
    <t>031-884-8803</t>
    <phoneticPr fontId="3" type="noConversion"/>
  </si>
  <si>
    <t>11:00~17:00</t>
  </si>
  <si>
    <t>소방관, 군인</t>
    <phoneticPr fontId="3" type="noConversion"/>
  </si>
  <si>
    <t>041-362-5021</t>
  </si>
  <si>
    <t>2024.03.18</t>
    <phoneticPr fontId="3" type="noConversion"/>
  </si>
  <si>
    <t>www.instagram.com/.culturalspace264?igsh=YmtiZWwwZzg5NTN2</t>
    <phoneticPr fontId="3" type="noConversion"/>
  </si>
  <si>
    <t>https://audeum.org</t>
    <phoneticPr fontId="3" type="noConversion"/>
  </si>
  <si>
    <t>daeguartscenter.or.kr/dmhm</t>
    <phoneticPr fontId="3" type="noConversion"/>
  </si>
  <si>
    <t>blog.naver.com/museumhyur</t>
    <phoneticPr fontId="3" type="noConversion"/>
  </si>
  <si>
    <t>www.incheon.go.kr/museum/MU030101</t>
    <phoneticPr fontId="3" type="noConversion"/>
  </si>
  <si>
    <t>국립공원공단박물관</t>
    <phoneticPr fontId="3" type="noConversion"/>
  </si>
  <si>
    <t>visionhall.kaist.ac.kr</t>
    <phoneticPr fontId="3" type="noConversion"/>
  </si>
  <si>
    <t>www.uljufolk.or.kr</t>
    <phoneticPr fontId="3" type="noConversion"/>
  </si>
  <si>
    <t>www.whalecity.kr</t>
    <phoneticPr fontId="3" type="noConversion"/>
  </si>
  <si>
    <t>kisanmuseum.creatorlink.net</t>
    <phoneticPr fontId="3" type="noConversion"/>
  </si>
  <si>
    <t>eulji.ac.kr/medical_museum/index.html?
menuno=4017</t>
    <phoneticPr fontId="3" type="noConversion"/>
  </si>
  <si>
    <t>komount.or.kr/nmm/index.do</t>
    <phoneticPr fontId="3" type="noConversion"/>
  </si>
  <si>
    <t>www.jincheon.go.kr/site/tour/sub.do?menukey=4040</t>
    <phoneticPr fontId="3" type="noConversion"/>
  </si>
  <si>
    <t>www.museumhanji.com</t>
    <phoneticPr fontId="3" type="noConversion"/>
  </si>
  <si>
    <t>www.beopjusa.org/kor</t>
    <phoneticPr fontId="3" type="noConversion"/>
  </si>
  <si>
    <t>culture.brcn.go.kr</t>
    <phoneticPr fontId="3" type="noConversion"/>
  </si>
  <si>
    <t>www.yesan.go.kr/ybgm.do</t>
    <phoneticPr fontId="3" type="noConversion"/>
  </si>
  <si>
    <t>hdmuseum.dangjin.go.kr</t>
    <phoneticPr fontId="3" type="noConversion"/>
  </si>
  <si>
    <t>logcmd.mil.kr</t>
    <phoneticPr fontId="3" type="noConversion"/>
  </si>
  <si>
    <t>tmnhm.co.kr</t>
    <phoneticPr fontId="3" type="noConversion"/>
  </si>
  <si>
    <t>www.gb.go.kr</t>
    <phoneticPr fontId="3" type="noConversion"/>
  </si>
  <si>
    <t>www.gumi.go.kr/museum</t>
    <phoneticPr fontId="3" type="noConversion"/>
  </si>
  <si>
    <t>insam.yeongju.go.kr</t>
    <phoneticPr fontId="3" type="noConversion"/>
  </si>
  <si>
    <t>www.yeongcheonmuseum.com</t>
    <phoneticPr fontId="3" type="noConversion"/>
  </si>
  <si>
    <t>www.gimhae.go.kr/doja.web</t>
    <phoneticPr fontId="3" type="noConversion"/>
  </si>
  <si>
    <t>www.yangsan.go.kr/yangsan815</t>
    <phoneticPr fontId="3" type="noConversion"/>
  </si>
  <si>
    <t>injemuseum.imweb.me</t>
    <phoneticPr fontId="3" type="noConversion"/>
  </si>
  <si>
    <t>무료</t>
    <phoneticPr fontId="3" type="noConversion"/>
  </si>
  <si>
    <t>교체없음</t>
    <phoneticPr fontId="3" type="noConversion"/>
  </si>
  <si>
    <t>옥내자주식 269면, 옥외자주식 10면</t>
    <phoneticPr fontId="3" type="noConversion"/>
  </si>
  <si>
    <t>100/1,517㎡</t>
    <phoneticPr fontId="3" type="noConversion"/>
  </si>
  <si>
    <t>학교시설공유</t>
    <phoneticPr fontId="3" type="noConversion"/>
  </si>
  <si>
    <t>교내 주차장</t>
    <phoneticPr fontId="3" type="noConversion"/>
  </si>
  <si>
    <t>대학 내</t>
    <phoneticPr fontId="3" type="noConversion"/>
  </si>
  <si>
    <t>20/대형은 공용주차장</t>
    <phoneticPr fontId="3" type="noConversion"/>
  </si>
  <si>
    <t>아프리카 민속(가면, 조각, 무기 등)</t>
    <phoneticPr fontId="3" type="noConversion"/>
  </si>
  <si>
    <t>고고역사 민속인류 미술 등</t>
    <phoneticPr fontId="3" type="noConversion"/>
  </si>
  <si>
    <t>희귀테디베어 및 골동품, 1980년대부터 ~ 2000년대 실바니안 인형</t>
    <phoneticPr fontId="3" type="noConversion"/>
  </si>
  <si>
    <t>토기, 석기, 민속유물, 불상, 음향영상장비 등</t>
    <phoneticPr fontId="3" type="noConversion"/>
  </si>
  <si>
    <t>화석, 암석 등 공룡관련 콘텐츠
(캘리그라피, 레플리카)</t>
    <phoneticPr fontId="3" type="noConversion"/>
  </si>
  <si>
    <t>주제별 고서</t>
    <phoneticPr fontId="3" type="noConversion"/>
  </si>
  <si>
    <t>도량형기 외 서지류</t>
    <phoneticPr fontId="3" type="noConversion"/>
  </si>
  <si>
    <t>2점</t>
    <phoneticPr fontId="3" type="noConversion"/>
  </si>
  <si>
    <t>3점</t>
    <phoneticPr fontId="3" type="noConversion"/>
  </si>
  <si>
    <t>1점</t>
    <phoneticPr fontId="3" type="noConversion"/>
  </si>
  <si>
    <t>6점</t>
    <phoneticPr fontId="3" type="noConversion"/>
  </si>
  <si>
    <t>65점</t>
    <phoneticPr fontId="3" type="noConversion"/>
  </si>
  <si>
    <t>4006점</t>
    <phoneticPr fontId="3" type="noConversion"/>
  </si>
  <si>
    <t>보물 16점, 지정문화재 52점</t>
    <phoneticPr fontId="3" type="noConversion"/>
  </si>
  <si>
    <t>휴관</t>
    <phoneticPr fontId="3" type="noConversion"/>
  </si>
  <si>
    <t>휴관 중</t>
    <phoneticPr fontId="3" type="noConversion"/>
  </si>
  <si>
    <t>초연다구박물관(휴관)</t>
    <phoneticPr fontId="3" type="noConversion"/>
  </si>
  <si>
    <t>미제출</t>
    <phoneticPr fontId="3" type="noConversion"/>
  </si>
  <si>
    <t>세미원연꽃박물관</t>
    <phoneticPr fontId="3" type="noConversion"/>
  </si>
  <si>
    <t>옹청박물관</t>
    <phoneticPr fontId="3" type="noConversion"/>
  </si>
  <si>
    <t>풀짚공예박물관</t>
    <phoneticPr fontId="3" type="noConversion"/>
  </si>
  <si>
    <t>한국근현대사박물관</t>
    <phoneticPr fontId="3" type="noConversion"/>
  </si>
  <si>
    <t>귀족호도박물관</t>
    <phoneticPr fontId="3" type="noConversion"/>
  </si>
  <si>
    <t>도갑사 성보박물관</t>
    <phoneticPr fontId="3" type="noConversion"/>
  </si>
  <si>
    <t>김천시립박물관</t>
    <phoneticPr fontId="3" type="noConversion"/>
  </si>
  <si>
    <t>박열의사기념관</t>
    <phoneticPr fontId="3" type="noConversion"/>
  </si>
  <si>
    <t>옥진각</t>
    <phoneticPr fontId="3" type="noConversion"/>
  </si>
  <si>
    <t>우륵박물관</t>
    <phoneticPr fontId="3" type="noConversion"/>
  </si>
  <si>
    <t>안다미로귀때박물관</t>
    <phoneticPr fontId="3" type="noConversion"/>
  </si>
  <si>
    <t>안동소주박물관</t>
    <phoneticPr fontId="3" type="noConversion"/>
  </si>
  <si>
    <t>직지성보박물관</t>
    <phoneticPr fontId="3" type="noConversion"/>
  </si>
  <si>
    <t>포스코역사박물관</t>
    <phoneticPr fontId="3" type="noConversion"/>
  </si>
  <si>
    <t>대구한의대학교박물관</t>
    <phoneticPr fontId="3" type="noConversion"/>
  </si>
  <si>
    <t>얼음골축음기소리박물관</t>
    <phoneticPr fontId="3" type="noConversion"/>
  </si>
  <si>
    <t>장생도라지박물관</t>
    <phoneticPr fontId="3" type="noConversion"/>
  </si>
  <si>
    <t>김만덕기념관</t>
    <phoneticPr fontId="3" type="noConversion"/>
  </si>
  <si>
    <t>제주4·3평화기념관</t>
    <phoneticPr fontId="3" type="noConversion"/>
  </si>
  <si>
    <t>미집계</t>
    <phoneticPr fontId="3" type="noConversion"/>
  </si>
  <si>
    <t>옥천사성보박물관(휴관)</t>
    <phoneticPr fontId="3" type="noConversion"/>
  </si>
  <si>
    <t>이영미술관(휴관)</t>
    <phoneticPr fontId="3" type="noConversion"/>
  </si>
  <si>
    <t>김세중미술관</t>
    <phoneticPr fontId="3" type="noConversion"/>
  </si>
  <si>
    <t>리움미술관</t>
    <phoneticPr fontId="3" type="noConversion"/>
  </si>
  <si>
    <t>서울서예박물관</t>
    <phoneticPr fontId="3" type="noConversion"/>
  </si>
  <si>
    <t>아라리오뮤지엄 인 스페이스</t>
    <phoneticPr fontId="3" type="noConversion"/>
  </si>
  <si>
    <t>아모레퍼시픽미술관</t>
    <phoneticPr fontId="3" type="noConversion"/>
  </si>
  <si>
    <t>아트선재센터</t>
    <phoneticPr fontId="3" type="noConversion"/>
  </si>
  <si>
    <t>일민미술관</t>
    <phoneticPr fontId="3" type="noConversion"/>
  </si>
  <si>
    <t>한가람디자인미술관</t>
    <phoneticPr fontId="3" type="noConversion"/>
  </si>
  <si>
    <t>한가람미술관</t>
    <phoneticPr fontId="3" type="noConversion"/>
  </si>
  <si>
    <t>서울대학교미술관</t>
    <phoneticPr fontId="3" type="noConversion"/>
  </si>
  <si>
    <t>숙명여자대학교문신미술관</t>
    <phoneticPr fontId="3" type="noConversion"/>
  </si>
  <si>
    <t>성마루미술관</t>
    <phoneticPr fontId="3" type="noConversion"/>
  </si>
  <si>
    <t>산속등대미술관</t>
    <phoneticPr fontId="3" type="noConversion"/>
  </si>
  <si>
    <t>다산미술관</t>
    <phoneticPr fontId="3" type="noConversion"/>
  </si>
  <si>
    <t>대담미술관</t>
    <phoneticPr fontId="3" type="noConversion"/>
  </si>
  <si>
    <t>아천미술관</t>
    <phoneticPr fontId="3" type="noConversion"/>
  </si>
  <si>
    <t>유달미술관</t>
    <phoneticPr fontId="3" type="noConversion"/>
  </si>
  <si>
    <t>영담한지미술관</t>
    <phoneticPr fontId="3" type="noConversion"/>
  </si>
  <si>
    <t>향암미술관</t>
    <phoneticPr fontId="3" type="noConversion"/>
  </si>
  <si>
    <t>진주시립이성자미술관</t>
    <phoneticPr fontId="3" type="noConversion"/>
  </si>
  <si>
    <t xml:space="preserve"> 4,000(평일),5000(주말)</t>
    <phoneticPr fontId="3" type="noConversion"/>
  </si>
  <si>
    <t>평일 할인권 20%, 도봉구민 20%
다둥이, 한부모, 기초수급자, 도봉구와 자매결연(우호교류)을 맺은 도시에 주민등록을 둔 사람 50%</t>
    <phoneticPr fontId="3" type="noConversion"/>
  </si>
  <si>
    <t>24개월 미만/만65세 이상, 장애인/장애인의 동반성인 1인, 국가/독립유공자(배우자 포함)</t>
    <phoneticPr fontId="3" type="noConversion"/>
  </si>
  <si>
    <t>5000(체험포함)</t>
    <phoneticPr fontId="3" type="noConversion"/>
  </si>
  <si>
    <t>장애복지카드 50%</t>
    <phoneticPr fontId="3" type="noConversion"/>
  </si>
  <si>
    <t>장애앤, 수급권자및차상위계층 ,한부모가족지원법 지원대상자, 국가유공자, 독립유공자, 참전유공자 등</t>
    <phoneticPr fontId="3" type="noConversion"/>
  </si>
  <si>
    <t xml:space="preserve">장애인 </t>
  </si>
  <si>
    <t>24개월 이하, 지역민 초청행사</t>
    <phoneticPr fontId="3" type="noConversion"/>
  </si>
  <si>
    <t>장애우/군경</t>
    <phoneticPr fontId="3" type="noConversion"/>
  </si>
  <si>
    <t>부천시민(성인 50%할인, 청소년 어린이 무료), 부천시민 다자녀카드 보유 성인도 무료</t>
    <phoneticPr fontId="3" type="noConversion"/>
  </si>
  <si>
    <t>20인 이상 성인 및 청소년 1000원 할인</t>
    <phoneticPr fontId="3" type="noConversion"/>
  </si>
  <si>
    <t>경로/장애인</t>
    <phoneticPr fontId="3" type="noConversion"/>
  </si>
  <si>
    <t xml:space="preserve"> 10(20인 이상)</t>
    <phoneticPr fontId="3" type="noConversion"/>
  </si>
  <si>
    <t>36개월 미만 무료</t>
    <phoneticPr fontId="3" type="noConversion"/>
  </si>
  <si>
    <t>관람불가</t>
    <phoneticPr fontId="3" type="noConversion"/>
  </si>
  <si>
    <t>지역주민 26%</t>
    <phoneticPr fontId="3" type="noConversion"/>
  </si>
  <si>
    <t>허준박물관-겸재정선미술관 통합관람권(35%), 2,4주 토요일 무료입장, 문화가 있는 날 야간 무료입장 등</t>
    <phoneticPr fontId="3" type="noConversion"/>
  </si>
  <si>
    <t>경로(65세 이상), 국가유공자, 장애인(1급~3급, 동반 1인 포함), 단체 인솔교사, 본교학생 및 교직원</t>
    <phoneticPr fontId="3" type="noConversion"/>
  </si>
  <si>
    <t>1. 만18세 이하 및 만65세 이상 2. 독립유공자, 국가유공자와 유가족 3. 수급자, 심한 장애인과 동행보호지 4. 한부모가족 구성원 5. 기증자</t>
    <phoneticPr fontId="3" type="noConversion"/>
  </si>
  <si>
    <t xml:space="preserve">5세 이하, 양평군민, 장애인(장애정도가 심한 장애인)및 동반 보호자, 국가유공자 및 배우자, 현역사병, 기초생활수급 1종 대상자, 의사자 유족 및 의상자 </t>
    <phoneticPr fontId="3" type="noConversion"/>
  </si>
  <si>
    <t>* 국가유공자, 경로(65세), 군인, 장애인 2,000원 균일금액  * 시민-50%할인(3,000원)</t>
    <phoneticPr fontId="3" type="noConversion"/>
  </si>
  <si>
    <t>문화관 입장료에 포함</t>
    <phoneticPr fontId="3" type="noConversion"/>
  </si>
  <si>
    <t>오죽헌,  한옥마을,  KTX 이용자 1,000원 할인</t>
    <phoneticPr fontId="3" type="noConversion"/>
  </si>
  <si>
    <t>1000원</t>
    <phoneticPr fontId="3" type="noConversion"/>
  </si>
  <si>
    <t>자율봉헌</t>
    <phoneticPr fontId="3" type="noConversion"/>
  </si>
  <si>
    <t>경로, 장애우, 군인, 국가유공자, 문화의 날(50%할인)</t>
    <phoneticPr fontId="3" type="noConversion"/>
  </si>
  <si>
    <t>문화가 있는 날, 경로, 군인, 장애인</t>
    <phoneticPr fontId="3" type="noConversion"/>
  </si>
  <si>
    <t>강원특별자치도 강릉시 화부산로 40번길 46 (교동)</t>
    <phoneticPr fontId="3" type="noConversion"/>
  </si>
  <si>
    <t>강원특별자치도 인제군 북면 예술인촌길 66-12</t>
    <phoneticPr fontId="3" type="noConversion"/>
  </si>
  <si>
    <t>강원특별자치도 양구군 양구읍 박수근로 265-15</t>
    <phoneticPr fontId="3" type="noConversion"/>
  </si>
  <si>
    <t>강원특별자치도 고성군 간성읍 진부령로 663</t>
    <phoneticPr fontId="3" type="noConversion"/>
  </si>
  <si>
    <t>강원특별자치도 춘천시 서부대성로 71</t>
    <phoneticPr fontId="3" type="noConversion"/>
  </si>
  <si>
    <t>강원특별자치도 춘천시 스포츠타운길 399번길 25</t>
    <phoneticPr fontId="3" type="noConversion"/>
  </si>
  <si>
    <t>강원특별자치도 영월군,읍 삼옥길 31</t>
    <phoneticPr fontId="3" type="noConversion"/>
  </si>
  <si>
    <t>강원특별자치도 인제군 북면 황태길 245</t>
    <phoneticPr fontId="3" type="noConversion"/>
  </si>
  <si>
    <t>강원특별자치도 원주시 지정면 오크밸리2길 260</t>
    <phoneticPr fontId="3" type="noConversion"/>
  </si>
  <si>
    <t>강원특별자치도 고성군 토성면 원암온천3길 37</t>
    <phoneticPr fontId="3" type="noConversion"/>
  </si>
  <si>
    <t>강원특별자치도 속초시 엑스포로 156</t>
    <phoneticPr fontId="3" type="noConversion"/>
  </si>
  <si>
    <t>강원특별자치도 원주시 문막읍 취병로 711</t>
    <phoneticPr fontId="3" type="noConversion"/>
  </si>
  <si>
    <t>강원특별자치도 동해시 삼화로 520</t>
    <phoneticPr fontId="3" type="noConversion"/>
  </si>
  <si>
    <t>강원특별자치도 춘천시 사북면 화악지암길 99</t>
    <phoneticPr fontId="3" type="noConversion"/>
  </si>
  <si>
    <t>강원특별자치도 양양군 손양면 선사유적로 359</t>
    <phoneticPr fontId="3" type="noConversion"/>
  </si>
  <si>
    <t>강원특별자치도 강릉시 해안로 10</t>
    <phoneticPr fontId="3" type="noConversion"/>
  </si>
  <si>
    <t>강원특별자치도 정선군 정선읍 동강로 2914</t>
    <phoneticPr fontId="3" type="noConversion"/>
  </si>
  <si>
    <t>강원특별자치도 고성군 죽왕면 곡실평길 330</t>
    <phoneticPr fontId="3" type="noConversion"/>
  </si>
  <si>
    <t>061-379-3836</t>
    <phoneticPr fontId="3" type="noConversion"/>
  </si>
  <si>
    <t>061-371-3443</t>
    <phoneticPr fontId="3" type="noConversion"/>
  </si>
  <si>
    <t>041-352-6819</t>
    <phoneticPr fontId="3" type="noConversion"/>
  </si>
  <si>
    <t>2009.06.01</t>
    <phoneticPr fontId="3" type="noConversion"/>
  </si>
  <si>
    <t>2024.09.23</t>
    <phoneticPr fontId="3" type="noConversion"/>
  </si>
  <si>
    <t>1998.12.31</t>
    <phoneticPr fontId="3" type="noConversion"/>
  </si>
  <si>
    <t>이춘만미술관</t>
    <phoneticPr fontId="3" type="noConversion"/>
  </si>
  <si>
    <t>무료</t>
    <phoneticPr fontId="3" type="noConversion"/>
  </si>
  <si>
    <t>한지미술품300점, 한지공예품50점, 기타작품150점, 지류골동품56점</t>
    <phoneticPr fontId="3" type="noConversion"/>
  </si>
  <si>
    <t>97점</t>
    <phoneticPr fontId="3" type="noConversion"/>
  </si>
  <si>
    <t>10:00-18:00</t>
    <phoneticPr fontId="3" type="noConversion"/>
  </si>
  <si>
    <t>9:00-18:00</t>
    <phoneticPr fontId="3" type="noConversion"/>
  </si>
  <si>
    <t>휴관</t>
    <phoneticPr fontId="3" type="noConversion"/>
  </si>
  <si>
    <t>매주 월요일, 신정(1/1), 구정(2/10,11)</t>
    <phoneticPr fontId="3" type="noConversion"/>
  </si>
  <si>
    <t>월요일, 추석, 신정, 구정 당일 휴관</t>
    <phoneticPr fontId="3" type="noConversion"/>
  </si>
  <si>
    <t>매주 월요일, 1월 1일, 추석, 설연휴</t>
    <phoneticPr fontId="3" type="noConversion"/>
  </si>
  <si>
    <t>설날, 추석 당일</t>
    <phoneticPr fontId="3" type="noConversion"/>
  </si>
  <si>
    <t>1. 매주 월요일(단, 월요일이 공휴일인 경우 당일은 개관하고 그 다음 첫번째 평일에 휴관)
2. 전시준비 기간(임시휴관일)</t>
    <phoneticPr fontId="3" type="noConversion"/>
  </si>
  <si>
    <t>33~38</t>
    <phoneticPr fontId="3" type="noConversion"/>
  </si>
  <si>
    <t>일반: 33%, 청소년: 38%, 19세~25세: 38%, 도민: 50%</t>
    <phoneticPr fontId="3" type="noConversion"/>
  </si>
  <si>
    <t>50~70</t>
    <phoneticPr fontId="3" type="noConversion"/>
  </si>
  <si>
    <t>20명이상 33</t>
    <phoneticPr fontId="3" type="noConversion"/>
  </si>
  <si>
    <t>성인30, 학생, 군인, 대학생 40</t>
    <phoneticPr fontId="3" type="noConversion"/>
  </si>
  <si>
    <t>13,000 (커피제공)</t>
    <phoneticPr fontId="3" type="noConversion"/>
  </si>
  <si>
    <t>5,000 (36개월 이상)</t>
    <phoneticPr fontId="3" type="noConversion"/>
  </si>
  <si>
    <t>얼리버드 할인(50%), 송파구민(10%) 외</t>
    <phoneticPr fontId="3" type="noConversion"/>
  </si>
  <si>
    <t>만 65세 이상, 만 3세 미만, 국가유공자, 장애인, 멤버쉽카드 소지자 등</t>
    <phoneticPr fontId="3" type="noConversion"/>
  </si>
  <si>
    <t>만 48개월 미만 유아, 국가보훈대상자, 기초수급자, 장애인(1~3급) 등</t>
    <phoneticPr fontId="3" type="noConversion"/>
  </si>
  <si>
    <t>국빈·외국사절단 및 그 수행자, 6세 이하의 어린이, 65세 이상 노인, 장애인등록증 소지자, 국가유공자, 독립유공자, 참전유공자, 고엽제후유증자, 5·18민주유공자, 특수임무유공자, 억류지 출신 포로가족, 의상자, 공무수행자, 꿈나무 사랑카드 소지자, 대전광역시 명예시민증 소지자 등</t>
    <phoneticPr fontId="3" type="noConversion"/>
  </si>
  <si>
    <t>65세이상, 9세이하, 유공자및유족증소지자,고엽제후유의증환자증소지자,명예시민증소지자(배우자포함),선거투표참여자,복지카드소지자및보호자,다자녀, 꿈나무사랑카드소지자</t>
    <phoneticPr fontId="3" type="noConversion"/>
  </si>
  <si>
    <t>대구시민 할인 20% 등</t>
    <phoneticPr fontId="3" type="noConversion"/>
  </si>
  <si>
    <t>10,000-7,000</t>
    <phoneticPr fontId="3" type="noConversion"/>
  </si>
  <si>
    <t>만 12세 미만</t>
    <phoneticPr fontId="3" type="noConversion"/>
  </si>
  <si>
    <t>7000(전시별 상이)</t>
    <phoneticPr fontId="3" type="noConversion"/>
  </si>
  <si>
    <t>5000(전시별 상이)</t>
    <phoneticPr fontId="3" type="noConversion"/>
  </si>
  <si>
    <t>6000(전시별 상이)</t>
    <phoneticPr fontId="3" type="noConversion"/>
  </si>
  <si>
    <t>50% 할인(만 65세 이상, 문화가 있는 날 등)</t>
    <phoneticPr fontId="3" type="noConversion"/>
  </si>
  <si>
    <t>문화가 있는 날 무료입장
그린카드 소지자 1인 무료 입장
-예술인패스 30%
-23.11월_한달내내양평여생(무료)
-23.12~24.1월_겨울엔 양평(무료)</t>
    <phoneticPr fontId="3" type="noConversion"/>
  </si>
  <si>
    <t>만 65세 이상, 보호자 동반 만 6세 이하 어린이, 국가유공자증 및 국가유공자 유족증 소지자, 독립유공자증 및 독립유공자 유족증 소지자, 5.18민주유공자증 및 5.18민주유공자유족증 소지자, 장애인등록증 소지자</t>
    <phoneticPr fontId="3" type="noConversion"/>
  </si>
  <si>
    <t>65세 이상 노약자 할인, 영유아 무료, 문화가 있는날 무료</t>
    <phoneticPr fontId="3" type="noConversion"/>
  </si>
  <si>
    <t>단체 관람 시 인솔자 전원 무료 관람</t>
    <phoneticPr fontId="3" type="noConversion"/>
  </si>
  <si>
    <t>6세 이하 미취학 아동, 65세 이상 경로자</t>
    <phoneticPr fontId="3" type="noConversion"/>
  </si>
  <si>
    <t>경기도민(성인), 단체 18% 할인 및 어린이·청소년 27% 할인</t>
    <phoneticPr fontId="3" type="noConversion"/>
  </si>
  <si>
    <t>남양주민 1000원 할인</t>
    <phoneticPr fontId="3" type="noConversion"/>
  </si>
  <si>
    <t>가평군민, 국가유공자, 장애인, 65세 이상 무료</t>
    <phoneticPr fontId="3" type="noConversion"/>
  </si>
  <si>
    <t>광주-공립12-2009-02호</t>
    <phoneticPr fontId="3" type="noConversion"/>
  </si>
  <si>
    <t xml:space="preserve">토기, 도자기, 유기, 고문서 등 </t>
  </si>
  <si>
    <t>연4회</t>
    <phoneticPr fontId="3" type="noConversion"/>
  </si>
  <si>
    <t>월요일, 설·추석 연휴, 평일 공휴일</t>
  </si>
  <si>
    <t>휴관</t>
    <phoneticPr fontId="3" type="noConversion"/>
  </si>
  <si>
    <t>02-771-9952</t>
    <phoneticPr fontId="3" type="noConversion"/>
  </si>
  <si>
    <t>연1회(별도 전시실에서 개최)</t>
  </si>
  <si>
    <t>중구민 50%</t>
  </si>
  <si>
    <t>만 24세 이하 및 만 65세 이상 내국인(신분증 지참) 만 18세 이하 및 만 65세 이상 외국인 다자녀를 둔 부모로서 지방자치단체에서 발급한 다자녀(다둥이)카드를 소지한 부모(신분증 및 가족관계증명서 지참) 「모자보건법」제2조에 따른 임산부와 보호자 1인 국빈 및 그 수행자, 외교사절단 및 그 수행자 국 · 공립기관에서 정양 중에 있는 상이군경 공무수행을 위하여 출입하는 자, 한복을 착용한 자 학생인솔 등 교육활동을 위해 입장하는 초·중·고 교원(유치원 및 보육시설 교사 포함) 「장애인 복지법」에 따른 등록장애인 및 장애의 정도가 심한 장애인의 동행 보호자 1인 독립유공자 및 배우자, 애국지사, 선순위 유족 국가유공자 및 배우자, 상이(장애)1~3급자와 동행하는 보조인 1인, 선순위 유족 보훈보상대상자 및 배우자, 선순위 유족 (「보훈보상대상자 지원에 관한 법률」 제54조의5(고궁 등의 이용 지원) 2023.7.18. 시행 5.18 민주유공자와 배우자, 선순위 유족 및 특수임무유공자와 배우자, 선순위 유족, 참전유공자 고엽제후유증 등외자 및 수당지급 후유의증환자 관광통역안내사 자격증 및 문화관광해설사 자격증을 패용하고 단체관람객 인솔·안내를 위해 입장하는 자 「효행 장려 및 지원법」에 따른 효행우수자 - 「국민기초생활보장법」 에 의한 기초생활수급자 차상위계층 중 자활급여, 건강보험료 경감대상, 장애수당, 한부모 가정 중 하나 이상의 급여를 받고 있는 자 및 기타 보건복지부장관이 인정한 차상위계층 병무청 발급 병역명문가증 소지자(본인), 군복을 입은 현역군인(사복착용 시 휴가증 등 증명서 제시) 국가무형국가유산 보유자 및 전수교육조교 국가유산위원 및 전문위원 기타 궁능유적본부장 또는 해당 궁능유적기관의 장이 인정하는 자</t>
  </si>
  <si>
    <t>중구민 50% 일반관람료 할인</t>
  </si>
  <si>
    <t>지류, 목제, 금속, 도자기</t>
  </si>
  <si>
    <t>9:00~17:30</t>
  </si>
  <si>
    <t>휴관 중</t>
    <phoneticPr fontId="3" type="noConversion"/>
  </si>
  <si>
    <t>오랜미래신화미술관(휴관)</t>
    <phoneticPr fontId="46" type="noConversion"/>
  </si>
  <si>
    <t>팔랑민속관(휴관)</t>
    <phoneticPr fontId="3" type="noConversion"/>
  </si>
  <si>
    <t>연중무휴</t>
    <phoneticPr fontId="3" type="noConversion"/>
  </si>
  <si>
    <t>청솔수석박물관(휴관)</t>
    <phoneticPr fontId="3" type="noConversion"/>
  </si>
  <si>
    <t>041-750-2662</t>
    <phoneticPr fontId="3" type="noConversion"/>
  </si>
  <si>
    <t>설, 추석명절 당일</t>
  </si>
  <si>
    <t>미암박물관(휴관)</t>
    <phoneticPr fontId="3" type="noConversion"/>
  </si>
  <si>
    <t>나야나 교육 박물관(휴관)</t>
    <phoneticPr fontId="3" type="noConversion"/>
  </si>
  <si>
    <t>*18세 이하 또는 65세 이상   *「장애인복지법」에 따른 장애인과 그 안내인 *기초수급대상자 및 차상위 계층(증명서 또는 문화누리카드 제시자에 한함) *「국가유공자 등 예우 및 지원에 관한 법률」 및 기타 개별법경에 의하여 입장료가 감면된 자 또는 무료관람 대상자로 지정된 자 *국빈, 외교사절단 및 그 수행자</t>
    <phoneticPr fontId="3" type="noConversion"/>
  </si>
  <si>
    <t>미취학아동, 장애인, ICOM카드 소지자, 행사주간 등</t>
    <phoneticPr fontId="3" type="noConversion"/>
  </si>
  <si>
    <t>대구간송미술관 관리 및 운영 조례 제12조(관람료 면제)의 규정에 따름</t>
    <phoneticPr fontId="3" type="noConversion"/>
  </si>
  <si>
    <t>미취학 아동 등</t>
    <phoneticPr fontId="3" type="noConversion"/>
  </si>
  <si>
    <t>만 48개월 미만 유아, 국가보훈대상자, 기초수급자, 장애인(1~3급) 등</t>
    <phoneticPr fontId="3" type="noConversion"/>
  </si>
  <si>
    <t>65세 이상, 9세 이하, 유공자및유족증소지자, 고엽제후유의증환자증소지자, 명예시민증소지자(배우자포함), 선거투표참여자, 복지카드소지자및보호자, 다자녀 꿈나무사랑카드소지자</t>
    <phoneticPr fontId="3" type="noConversion"/>
  </si>
  <si>
    <t>7세 미만 어린이, 65세 이상 어르신, 장애의 정도가 심한장애인, 기초수급자, 국가보훈대상자 등</t>
    <phoneticPr fontId="3" type="noConversion"/>
  </si>
  <si>
    <t>만 36개월 미만 유아</t>
    <phoneticPr fontId="3" type="noConversion"/>
  </si>
  <si>
    <t>미취학 아동</t>
    <phoneticPr fontId="3" type="noConversion"/>
  </si>
  <si>
    <t>가평군민, 7세 미만 어린이, 국가유공자 및 장애인, 매월 마지막 수요일(경기도 문화의날)</t>
    <phoneticPr fontId="3" type="noConversion"/>
  </si>
  <si>
    <t>1. 국빈, 외국사절단 및 수행자   2. 공무수행을 위하여 출입하는 사람   3. 초등학교 미취학 어린이 및 65세 이상 노인   4.「국가유공자 등 예우 및 지원에 관한 법률 시행령」 제86조제1항 각 호의 어느 하나에 해당하는 사람   5.「독립유공자 예우에 관한 법률 시행령」 제15조에 해당하는 사람   6.「참전유공자 예우 및 단체 설립에 관한 법률」 제2조제2호에 해당하는 사람   7.「고엽제후유의증 등 환자지원 및 단체설립에 관한 법률」 제8조의3 각 호의 어느 하나에 해당하는 사람   8.「5ㆍ18민주유공자예우에 관한 법률 시행령」제52조제1항 각 호의 어느 하나에 해당하는 사람   9.「특수임무유공자 예우 및 단체설립에 관한 법률 시행령」 제58조에 해당하는 사람   10.「의사상자 등 예우 및 지원에 관한 법률 시행령」 제17조의2제1항 각 호의 어느 하나에 해당하는 사람   11.「국군포로의 송환 및 대우 등에 관한 법률」 제2조제5호에 따른 등록포로 및 같은 조 제3호에 따른 억류지출신 포로가족   12.「장애인복지법」제32조에 따라 등록된 장애인 및 그와 동행하는 보호자 1명   13. 정읍시 지역 내 초ㆍ중ㆍ고등학교에서 수업을 위하여 입장하는 교사와 학생   14. 그 밖에 시장이 필요하다고 인정하는 사람제</t>
    <phoneticPr fontId="3" type="noConversion"/>
  </si>
  <si>
    <t xml:space="preserve">만 36개월 미만 유아, 65세 이상 </t>
    <phoneticPr fontId="3" type="noConversion"/>
  </si>
  <si>
    <t>장애인, 독립유공자, 국빈, 65세 이상 노인, 참전유공자, 진주시 명예시민, 장기기증자, 한부모 가족 등</t>
    <phoneticPr fontId="3" type="noConversion"/>
  </si>
  <si>
    <t>6세 이하, 65세 이상, 국가보훈대상자, 작품 기증자, 공무수행자, 등록 장애인과 동행하는 보조인 1명, 학술연구 목적 출입자, 명예도민증 소유자 등</t>
    <phoneticPr fontId="3" type="noConversion"/>
  </si>
  <si>
    <t>운영종료</t>
    <phoneticPr fontId="3" type="noConversion"/>
  </si>
  <si>
    <t>장수미술관(폐관)</t>
    <phoneticPr fontId="3" type="noConversion"/>
  </si>
  <si>
    <t>061-430-3343</t>
  </si>
  <si>
    <t>서울대학교 치의학대학원
치의학박물관(휴관)</t>
    <phoneticPr fontId="3" type="noConversion"/>
  </si>
  <si>
    <t>휴관 중</t>
    <phoneticPr fontId="3" type="noConversion"/>
  </si>
  <si>
    <t>영동향토민속자료전시관(휴관)</t>
    <phoneticPr fontId="3" type="noConversion"/>
  </si>
  <si>
    <t>인천-공립11-2007-01호</t>
    <phoneticPr fontId="3" type="noConversion"/>
  </si>
  <si>
    <t>(1천원 할인)1,2관 동시관람, 송파구, 강동구 지역주민 할인 등</t>
    <phoneticPr fontId="3" type="noConversion"/>
  </si>
  <si>
    <t>종로구민, 학생, 직장인 등 50%</t>
    <phoneticPr fontId="3" type="noConversion"/>
  </si>
  <si>
    <t>약 20</t>
    <phoneticPr fontId="3" type="noConversion"/>
  </si>
  <si>
    <t>*18세 이하 또는 65세 이상 * 「장애인복지법」에 따른 장애인과 그 안내인 *기초수급대상자 및 차상위 계층(증명서 또는 문화누리카드 제시자에 한함) *「국가유공자 등 예우 및 지원에 관한 법률」 및 기타 개별법경에 의하여 입장료가 감면된 자 또는 무료관람 대상자로 지정된 자 *국빈, 외교사절단 및 그 수행자</t>
    <phoneticPr fontId="3" type="noConversion"/>
  </si>
  <si>
    <t>휴관 중</t>
    <phoneticPr fontId="3" type="noConversion"/>
  </si>
  <si>
    <t>10:00-17:00</t>
    <phoneticPr fontId="3" type="noConversion"/>
  </si>
  <si>
    <t>부산교육대학교 교육박물관</t>
    <phoneticPr fontId="3" type="noConversion"/>
  </si>
  <si>
    <t>행사가 있는 경우에만 개관</t>
    <phoneticPr fontId="3" type="noConversion"/>
  </si>
  <si>
    <t>10:00-18:00</t>
    <phoneticPr fontId="3" type="noConversion"/>
  </si>
  <si>
    <t>10:00-17:00</t>
    <phoneticPr fontId="3" type="noConversion"/>
  </si>
  <si>
    <t>연중무휴</t>
    <phoneticPr fontId="3" type="noConversion"/>
  </si>
  <si>
    <t>10:00-18:00(수, 토: 21:00)</t>
    <phoneticPr fontId="3" type="noConversion"/>
  </si>
  <si>
    <t>휴관</t>
    <phoneticPr fontId="3" type="noConversion"/>
  </si>
  <si>
    <t>토, 일요일, 법정공휴일, 근로자의 날</t>
    <phoneticPr fontId="3" type="noConversion"/>
  </si>
  <si>
    <t>일요일, 공휴일, 토요일 오후 1시 이후</t>
    <phoneticPr fontId="3" type="noConversion"/>
  </si>
  <si>
    <t>9:00-18:00</t>
    <phoneticPr fontId="3" type="noConversion"/>
  </si>
  <si>
    <t>월요일, 설 연휴, 추석 연휴, 근로자의 날, 선거일, 12월 29일~1월 2일</t>
    <phoneticPr fontId="3" type="noConversion"/>
  </si>
  <si>
    <t>휴관 중</t>
    <phoneticPr fontId="3" type="noConversion"/>
  </si>
  <si>
    <t>법정공휴일, 1~2월 겨울방학</t>
    <phoneticPr fontId="3" type="noConversion"/>
  </si>
  <si>
    <t>2023.1.1.~ 휴관 중</t>
    <phoneticPr fontId="3" type="noConversion"/>
  </si>
  <si>
    <t>신축 이전으로 인한 임시 휴관 중(2023.03.01.~)</t>
    <phoneticPr fontId="3" type="noConversion"/>
  </si>
  <si>
    <t>매주 월요일, 신정, 설날, 추석</t>
    <phoneticPr fontId="3" type="noConversion"/>
  </si>
  <si>
    <t>하절기 10:00-17:00
동절기 10:00-16:00</t>
    <phoneticPr fontId="3" type="noConversion"/>
  </si>
  <si>
    <t>9:00-18:00(하절기)/10:00~17:00(동절기)</t>
    <phoneticPr fontId="3" type="noConversion"/>
  </si>
  <si>
    <t>10:00-18:30</t>
    <phoneticPr fontId="3" type="noConversion"/>
  </si>
  <si>
    <t>9:00-18:00
(동절기 17:00)</t>
    <phoneticPr fontId="3" type="noConversion"/>
  </si>
  <si>
    <t>하절기 9:00-17:00
동절기9:00-16:00</t>
    <phoneticPr fontId="3" type="noConversion"/>
  </si>
  <si>
    <t>하절기 9:00-17:00
동절기 9:00-16:00</t>
    <phoneticPr fontId="3" type="noConversion"/>
  </si>
  <si>
    <t>동절기 9:00-17:00
하절기 9:00-18:00</t>
    <phoneticPr fontId="3" type="noConversion"/>
  </si>
  <si>
    <t>10:00-18:00(하절기), 10:00-17:00(동절기)</t>
    <phoneticPr fontId="3" type="noConversion"/>
  </si>
  <si>
    <t>9:00-17:00</t>
    <phoneticPr fontId="3" type="noConversion"/>
  </si>
  <si>
    <t>토일, 법정공휴일, 개교기념일(5월15일)</t>
    <phoneticPr fontId="3" type="noConversion"/>
  </si>
  <si>
    <t>10:00-17:30</t>
    <phoneticPr fontId="3" type="noConversion"/>
  </si>
  <si>
    <t>일요일, 설, 추석연휴, 공휴일</t>
    <phoneticPr fontId="3" type="noConversion"/>
  </si>
  <si>
    <t>매주 화요일, 명절 당일</t>
    <phoneticPr fontId="3" type="noConversion"/>
  </si>
  <si>
    <t>하절기 10:00-17:00  
동절기 10:00-16:00</t>
    <phoneticPr fontId="3" type="noConversion"/>
  </si>
  <si>
    <t>1월 1일, 설연휴, 추석연휴</t>
    <phoneticPr fontId="3" type="noConversion"/>
  </si>
  <si>
    <t>체험시 무료</t>
    <phoneticPr fontId="3" type="noConversion"/>
  </si>
  <si>
    <t>solmoe.or.kr</t>
    <phoneticPr fontId="3" type="noConversion"/>
  </si>
  <si>
    <t>솔뫼성지 주차장(대형 21대, 소형 45대)</t>
    <phoneticPr fontId="3" type="noConversion"/>
  </si>
  <si>
    <t>연1회</t>
    <phoneticPr fontId="3" type="noConversion"/>
  </si>
  <si>
    <t>9:00-18:00</t>
    <phoneticPr fontId="3" type="noConversion"/>
  </si>
  <si>
    <t>미제출</t>
    <phoneticPr fontId="3" type="noConversion"/>
  </si>
  <si>
    <t>전체</t>
    <phoneticPr fontId="3" type="noConversion"/>
  </si>
  <si>
    <t>국경일, 공휴일</t>
    <phoneticPr fontId="3" type="noConversion"/>
  </si>
  <si>
    <t>월요일, 설·추석 연휴</t>
    <phoneticPr fontId="3" type="noConversion"/>
  </si>
  <si>
    <t xml:space="preserve">매주 월요일, 신년, 설·추석연휴, 크리스마스 </t>
    <phoneticPr fontId="3" type="noConversion"/>
  </si>
  <si>
    <t>9:30-17:00</t>
    <phoneticPr fontId="3" type="noConversion"/>
  </si>
  <si>
    <t>매주 월요일, 설·추석 전일과 당일</t>
    <phoneticPr fontId="3" type="noConversion"/>
  </si>
  <si>
    <t>10:00-17:00(동절기)
10:00-17:30(하절기)</t>
    <phoneticPr fontId="3" type="noConversion"/>
  </si>
  <si>
    <t>매주 일, 월요일, 1/1, 5/5, 12/25, 설, 추석연휴</t>
    <phoneticPr fontId="3" type="noConversion"/>
  </si>
  <si>
    <t>9:00-18:00(하절기)/10:00~17:00(동절기)</t>
    <phoneticPr fontId="3" type="noConversion"/>
  </si>
  <si>
    <t>10:00-18:00 (동절기 10:00-17:00)</t>
    <phoneticPr fontId="3" type="noConversion"/>
  </si>
  <si>
    <t>휴관 중</t>
    <phoneticPr fontId="3" type="noConversion"/>
  </si>
  <si>
    <t>3월~10월 10:00-18:00
11월~2월 10:00-16:00</t>
    <phoneticPr fontId="3" type="noConversion"/>
  </si>
  <si>
    <t>휴관</t>
    <phoneticPr fontId="3" type="noConversion"/>
  </si>
  <si>
    <t>주말 및 공휴일</t>
    <phoneticPr fontId="3" type="noConversion"/>
  </si>
  <si>
    <t>9:00-17:00</t>
    <phoneticPr fontId="3" type="noConversion"/>
  </si>
  <si>
    <t>매주 일, 월요일, 추석, 설 연휴, 1/1</t>
    <phoneticPr fontId="3" type="noConversion"/>
  </si>
  <si>
    <t>연중무휴</t>
    <phoneticPr fontId="3" type="noConversion"/>
  </si>
  <si>
    <r>
      <t>매주 월요일, 1월 1일, 설</t>
    </r>
    <r>
      <rPr>
        <sz val="8"/>
        <rFont val="맑은 고딕"/>
        <family val="3"/>
        <charset val="129"/>
      </rPr>
      <t>〮</t>
    </r>
    <r>
      <rPr>
        <sz val="8"/>
        <rFont val="돋움"/>
        <family val="3"/>
        <charset val="129"/>
      </rPr>
      <t>추석연휴</t>
    </r>
    <phoneticPr fontId="3" type="noConversion"/>
  </si>
  <si>
    <t>국공휴일</t>
    <phoneticPr fontId="3" type="noConversion"/>
  </si>
  <si>
    <t>월요일, 1월 1일, 설(당일), 추석(당일)
(월요일이 공휴일일 경우 다음 비공휴일 휴관)</t>
    <phoneticPr fontId="3" type="noConversion"/>
  </si>
  <si>
    <t>매월 마지막 월요일</t>
    <phoneticPr fontId="3" type="noConversion"/>
  </si>
  <si>
    <t>만 24세 이하 및 만 65세 이상 내국인(신분증 지참) 만 18세 이하 및 만 65세 이상 외국인 다자녀를 둔 부모로서 지방자치단체에서 발급한 다자녀(다둥이)카드를 소지한 부모(신분증 및 가족관계증명서 지참) 「모자보건법」제2조에 따른 임산부와 보호자 1인 국빈 및 그 수행자, 외교사절단 및 그 수행자 국 · 공립기관에서 정양 중에 있는 상이군경 공무수행을 위하여 출입하는 자, 한복을 착용한 자 학생인솔 등 교육활동을 위해 입장하는 초·중·고 교원(유치원 및 보육시설 교사 포함) 「장애인 복지법」에 따른 등록장애인 및 장애의 정도가 심한 장애인의 동행 보호자 1인 독립유공자 및 배우자, 애국지사, 선순위 유족 국가유공자 및 배우자, 상이(장애)1~3급자와 동행하는 보조인 1인, 선순위 유족 보훈보상대상자 및 배우자, 선순위 유족 (「보훈보상대상자 지원에 관한 법률」 제54조의5(고궁 등의 이용 지원) 2023.7.18. 시행 5.18 민주유공자와 배우자, 선순위 유족 및 특수임무유공자와 배우자, 선순위 유족, 참전유공자 고엽제후유증 등외자 및 수당지급 후유의증환자 관광통역안내사 자격증 및 문화관광해설사 자격증을 패용하고 단체관람객 인솔·안내를 위해 입장하는 자 「효행 장려 및 지원법」에 따른 효행우수자 - 「국민기초생활보장법」 에 의한 기초생활수급자 차상위계층 중 자활급여, 건강보험료 경감대상, 장애수당, 한부모 가정 중 하나 이상의 급여를 받고 있는 자 및 기타 보건복지부장관이 인정한 차상위계층 병무청 발급 병역명문가증 소지자(본인), 군복을 입은 현역군인(사복착용 시 휴가증 등 증명서 제시) 국가무형국가유산 보유자 및 전수교육조교 국가유산위원 및 전문위원 기타 궁능유적본부장 또는 해당 궁능유적기관의 장이 인정하는 자</t>
    <phoneticPr fontId="3" type="noConversion"/>
  </si>
  <si>
    <t>단체 20인 이상</t>
    <phoneticPr fontId="3" type="noConversion"/>
  </si>
  <si>
    <t>5월 몽양의 달 무료입장
10월 양평 페스타 무료입장</t>
    <phoneticPr fontId="3" type="noConversion"/>
  </si>
  <si>
    <t>7,000/9,000</t>
    <phoneticPr fontId="3" type="noConversion"/>
  </si>
  <si>
    <t>nonsan.go.kr</t>
    <phoneticPr fontId="3" type="noConversion"/>
  </si>
  <si>
    <t>박물관 운영 현황</t>
    <phoneticPr fontId="46" type="noConversion"/>
  </si>
  <si>
    <t>학예인력</t>
    <phoneticPr fontId="3" type="noConversion"/>
  </si>
  <si>
    <t>공무원
(일반직, 
전문계약직,
 별정직 등)</t>
    <phoneticPr fontId="3" type="noConversion"/>
  </si>
  <si>
    <t>계약직 등</t>
    <phoneticPr fontId="3" type="noConversion"/>
  </si>
  <si>
    <t>일반직
공무원</t>
    <phoneticPr fontId="3" type="noConversion"/>
  </si>
  <si>
    <t>일반직원 정규직</t>
    <phoneticPr fontId="3" type="noConversion"/>
  </si>
  <si>
    <t xml:space="preserve">계약직 등 </t>
    <phoneticPr fontId="3" type="noConversion"/>
  </si>
  <si>
    <t>인턴</t>
    <phoneticPr fontId="3" type="noConversion"/>
  </si>
  <si>
    <t>일반직원</t>
    <phoneticPr fontId="3" type="noConversion"/>
  </si>
  <si>
    <t>학예직 외 
전문직 수
(교육, 
전시 등)</t>
    <phoneticPr fontId="3" type="noConversion"/>
  </si>
  <si>
    <t>10. 인력현황(사립/사립대학)</t>
    <phoneticPr fontId="3" type="noConversion"/>
  </si>
  <si>
    <t>9. 인력현황(국공립/국공립대학)</t>
    <phoneticPr fontId="3" type="noConversion"/>
  </si>
  <si>
    <t>8. 관람료(원)</t>
    <phoneticPr fontId="3" type="noConversion"/>
  </si>
  <si>
    <t>특별(기획) 전시</t>
    <phoneticPr fontId="3" type="noConversion"/>
  </si>
  <si>
    <t>7. 관람인원</t>
    <phoneticPr fontId="3" type="noConversion"/>
  </si>
  <si>
    <t>6. 개관</t>
    <phoneticPr fontId="3" type="noConversion"/>
  </si>
  <si>
    <t xml:space="preserve">5. 전시 및 프로그램 현황 등 </t>
    <phoneticPr fontId="3" type="noConversion"/>
  </si>
  <si>
    <t>4. 소장자료 현황</t>
    <phoneticPr fontId="3" type="noConversion"/>
  </si>
  <si>
    <t>3. 시설현황</t>
    <phoneticPr fontId="3" type="noConversion"/>
  </si>
  <si>
    <t>2. 온라인 서비스 현황</t>
    <phoneticPr fontId="3" type="noConversion"/>
  </si>
  <si>
    <t>연락처</t>
    <phoneticPr fontId="3" type="noConversion"/>
  </si>
  <si>
    <t>('25.1.1.기준)</t>
    <phoneticPr fontId="3" type="noConversion"/>
  </si>
  <si>
    <t>기획/
특별전</t>
    <phoneticPr fontId="3" type="noConversion"/>
  </si>
  <si>
    <t>수</t>
    <phoneticPr fontId="3" type="noConversion"/>
  </si>
  <si>
    <t>21회/1년</t>
    <phoneticPr fontId="3" type="noConversion"/>
  </si>
  <si>
    <t>미술관 운영 현황</t>
    <phoneticPr fontId="46" type="noConversion"/>
  </si>
  <si>
    <t>일반
직원</t>
    <phoneticPr fontId="3" type="noConversion"/>
  </si>
  <si>
    <t>운영프로그램</t>
    <phoneticPr fontId="3" type="noConversion"/>
  </si>
  <si>
    <t>국립도서관 운영 현황</t>
    <phoneticPr fontId="3" type="noConversion"/>
  </si>
  <si>
    <t>시도</t>
  </si>
  <si>
    <t>시군구</t>
  </si>
  <si>
    <t>설립주체</t>
  </si>
  <si>
    <t>도서관명</t>
  </si>
  <si>
    <t>주소</t>
  </si>
  <si>
    <t>연락처</t>
  </si>
  <si>
    <t>홈페이지</t>
  </si>
  <si>
    <t>개관년도</t>
  </si>
  <si>
    <t>시설규모</t>
  </si>
  <si>
    <t>소장자료</t>
  </si>
  <si>
    <t>직 원(현원/정원)</t>
  </si>
  <si>
    <t>행정직</t>
  </si>
  <si>
    <t>사서직</t>
  </si>
  <si>
    <t>전산직</t>
  </si>
  <si>
    <t>기타</t>
  </si>
  <si>
    <t>자 격 증</t>
  </si>
  <si>
    <t>2024운영예산(단위: 천원)</t>
    <phoneticPr fontId="3" type="noConversion"/>
  </si>
  <si>
    <t>이용현황</t>
  </si>
  <si>
    <t>전화</t>
  </si>
  <si>
    <t>부지(m²)</t>
  </si>
  <si>
    <t>건물(m²)</t>
  </si>
  <si>
    <t>열람석(석)</t>
  </si>
  <si>
    <t>도서자료(권)
(인쇄)</t>
  </si>
  <si>
    <t>비도서(점)</t>
  </si>
  <si>
    <t>연속간행물(종)
(인쇄)</t>
  </si>
  <si>
    <t>연간증가 도서자료(권)</t>
  </si>
  <si>
    <t>연간증가 비도서(점)</t>
  </si>
  <si>
    <t>연간증가 연속간행물(종)</t>
  </si>
  <si>
    <t>현원 계</t>
  </si>
  <si>
    <t>정원 계</t>
  </si>
  <si>
    <t>현원</t>
  </si>
  <si>
    <t>정원</t>
  </si>
  <si>
    <t>1급</t>
  </si>
  <si>
    <t>2급</t>
  </si>
  <si>
    <t>준사서</t>
  </si>
  <si>
    <t>계</t>
  </si>
  <si>
    <t>인건비</t>
  </si>
  <si>
    <t>자료구입비</t>
  </si>
  <si>
    <t>기타운영비</t>
  </si>
  <si>
    <t>이용자수(명)</t>
  </si>
  <si>
    <t>이용책수(권)</t>
  </si>
  <si>
    <t>국립중앙도서관</t>
  </si>
  <si>
    <t>서울특별시 서초구 반포대로 201 (반포동)</t>
  </si>
  <si>
    <t>02-535-4142</t>
  </si>
  <si>
    <t>http://www.nl.go.kr</t>
  </si>
  <si>
    <t>국회도서관</t>
  </si>
  <si>
    <t>서울특별시 영등포구 의사당대로 1 (여의도동)</t>
  </si>
  <si>
    <t>02-6788-4211</t>
  </si>
  <si>
    <t>http://www.nanet.go.kr</t>
  </si>
  <si>
    <t>국립장애인도서관</t>
  </si>
  <si>
    <t>02-3483-8857</t>
  </si>
  <si>
    <t>http://nld.nl.go.kr/</t>
  </si>
  <si>
    <t>고양시</t>
    <phoneticPr fontId="46" type="noConversion"/>
  </si>
  <si>
    <t>법원도서관</t>
  </si>
  <si>
    <t>경기도 고양시 일산동구 호수로 550 (장항동)</t>
  </si>
  <si>
    <t>031-920-3652</t>
  </si>
  <si>
    <t>https://library.scourt.go.kr/</t>
  </si>
  <si>
    <t>공공도서관 운영 현황</t>
    <phoneticPr fontId="46" type="noConversion"/>
  </si>
  <si>
    <t>교육청</t>
  </si>
  <si>
    <t>서울특별시교육청강남도서관</t>
  </si>
  <si>
    <t>서울특별시 강남구 선릉로116길 45 (삼성동) 서울특별시교육청강남도서관</t>
  </si>
  <si>
    <t>02-3448-4741</t>
  </si>
  <si>
    <t>https://gnlib.sen.go.kr</t>
  </si>
  <si>
    <t>서울특별시교육청개포도서관</t>
  </si>
  <si>
    <t>서울특별시 강남구 선릉로4길 30 (개포동) 서울특별시교육청 개포도서관</t>
  </si>
  <si>
    <t>02-3460-8200</t>
  </si>
  <si>
    <t>http://gplib.sen.go.kr</t>
  </si>
  <si>
    <t>서울특별시교육청강동도서관</t>
  </si>
  <si>
    <t>서울특별시 강동구 양재대로116길 57 (길동) 강동도서관</t>
  </si>
  <si>
    <t>02-2225-9800</t>
  </si>
  <si>
    <t>https://gdlib.sen.go.kr</t>
  </si>
  <si>
    <t>서울특별시교육청고덕평생학습관(도서관)</t>
  </si>
  <si>
    <t>서울특별시 강동구 고덕로 295 (고덕동) 고덕평생학습관</t>
  </si>
  <si>
    <t>02-6902-2600</t>
  </si>
  <si>
    <t>http://gdllc.sen.go.kr</t>
  </si>
  <si>
    <t>서울특별시교육청강서도서관</t>
  </si>
  <si>
    <t>서울특별시 강서구 등촌로51나길 29 (등촌동) 강서도서관</t>
  </si>
  <si>
    <t>02-3219-7000</t>
  </si>
  <si>
    <t>http://gslib.sen.go.kr</t>
  </si>
  <si>
    <t>서울특별시교육청고척도서관</t>
  </si>
  <si>
    <t>서울특별시 구로구 고척로45길 31 (고척동) 고척로45길 31  (고척동)</t>
  </si>
  <si>
    <t>02-2680-2414</t>
  </si>
  <si>
    <t>http://gclib.sen.go.kr</t>
  </si>
  <si>
    <t>서울특별시교육청구로도서관</t>
  </si>
  <si>
    <t>서울특별시 구로구 공원로 15 (구로동) 구로도서관</t>
  </si>
  <si>
    <t>02-6958-2800</t>
  </si>
  <si>
    <t>http://grlib.sen.go.kr</t>
  </si>
  <si>
    <t>서울특별시교육청노원평생학습관(도서관)</t>
  </si>
  <si>
    <t>서울특별시 노원구 동일로204길 13 (중계동) 노원평생학습관</t>
  </si>
  <si>
    <t>02-979-1741</t>
  </si>
  <si>
    <t>http://nwllc.sen.go.kr</t>
  </si>
  <si>
    <t>서울특별시교육청도봉도서관</t>
  </si>
  <si>
    <t>서울특별시 도봉구 삼양로 556 (쌍문동) 도봉도서관</t>
  </si>
  <si>
    <t>02-6714-7400</t>
  </si>
  <si>
    <t>http://dblib.sen.go.kr</t>
  </si>
  <si>
    <t>서울특별시교육청동대문도서관</t>
  </si>
  <si>
    <t>서울특별시 동대문구 천호대로4길 22 (신설동) 서울특별시교육청동대문도서관</t>
  </si>
  <si>
    <t>02-2170-1000</t>
  </si>
  <si>
    <t>http://ddmlib.sen.go.kr</t>
  </si>
  <si>
    <t>서울특별시교육청동작도서관</t>
  </si>
  <si>
    <t>서울특별시 동작구 장승배기로 94 (노량진동)</t>
  </si>
  <si>
    <t>02-823-6417</t>
  </si>
  <si>
    <t>http://djlib.sen.go.kr</t>
  </si>
  <si>
    <t>서울특별시교육청마포평생학습관(도서관)</t>
  </si>
  <si>
    <t>서울특별시 마포구 홍익로2길 16 (서교동) 마포평생학습관</t>
  </si>
  <si>
    <t>02-2137-0000</t>
  </si>
  <si>
    <t>https://mpllc.sen.go.kr</t>
  </si>
  <si>
    <t>서울특별시교육청마포평생학습관(도서관) 아현분관</t>
  </si>
  <si>
    <t>서울특별시 마포구 마포대로 224 (아현동) 서울특별시교육청마포평생학습관 아현분관</t>
  </si>
  <si>
    <t>02-362-8785</t>
  </si>
  <si>
    <t>http://ahyon.sen.go.kr</t>
  </si>
  <si>
    <t>서울특별시 서대문구 모래내로 412 (연희동) 서울특별시교육청서대문도서관</t>
  </si>
  <si>
    <t>02-1833-6948</t>
  </si>
  <si>
    <t>https://sdmlib.sen.go.kr</t>
  </si>
  <si>
    <t>서울특별시교육청송파도서관</t>
  </si>
  <si>
    <t>서울특별시 송파구 동남로 263 (오금동 51)</t>
  </si>
  <si>
    <t>02-3434-3333</t>
  </si>
  <si>
    <t>https://splib.sen.go.kr</t>
  </si>
  <si>
    <t>양천구</t>
  </si>
  <si>
    <t>서울특별시교육청양천도서관</t>
  </si>
  <si>
    <t>서울특별시 양천구 목동서로 113 (목동) 서울특별시교육청양천도서관</t>
  </si>
  <si>
    <t>02-2062-3900</t>
  </si>
  <si>
    <t>http://yclib.sen.go.kr</t>
  </si>
  <si>
    <t>서울특별시교육청영등포평생학습관(도서관)</t>
  </si>
  <si>
    <t>서울특별시 영등포구 버드나루로 15길 10(당산동) 영등포평생학습관</t>
  </si>
  <si>
    <t>02-6712-7500</t>
  </si>
  <si>
    <t>http://ydpllc.sen.go.kr</t>
  </si>
  <si>
    <t>서울특별시교육청남산도서관</t>
  </si>
  <si>
    <t>서울특별시 용산구 소월로 109 (후암동) 남산도서관</t>
  </si>
  <si>
    <t>02-754-7338</t>
  </si>
  <si>
    <t>http://nslib.sen.go.kr</t>
  </si>
  <si>
    <t>서울특별시교육청용산도서관</t>
  </si>
  <si>
    <t>서울특별시 용산구 두텁바위로 160 (후암동) 서울특별시교육청용산도서관</t>
  </si>
  <si>
    <t>02-6902-7777</t>
  </si>
  <si>
    <t>http://yslib.sen.go.kr</t>
  </si>
  <si>
    <t>서울특별시교육청정독도서관</t>
  </si>
  <si>
    <t>서울특별시 종로구 북촌로5길 48 (화동) 서울특별시교육청정독도서관</t>
  </si>
  <si>
    <t>02-2011-5799</t>
  </si>
  <si>
    <t>http://jdlib.sen.go.kr</t>
  </si>
  <si>
    <t>서울특별시교육청종로도서관</t>
  </si>
  <si>
    <t>서울특별시 종로구 사직로9길 15-14 (사직동) 서울특별시교육청종로도서관</t>
  </si>
  <si>
    <t>02-721-0713</t>
  </si>
  <si>
    <t>http://jnlib.sen.go.kr</t>
  </si>
  <si>
    <t>서울특별시교육청어린이도서관</t>
  </si>
  <si>
    <t>서울특별시 종로구 사직로9길 7 (사직동) 어린이도서관</t>
  </si>
  <si>
    <t>02-731-2300</t>
  </si>
  <si>
    <t>http://childlib.sen.go.kr</t>
  </si>
  <si>
    <t>교육청 소계</t>
  </si>
  <si>
    <t>명성교회도서관</t>
  </si>
  <si>
    <t>서울특별시 강동구 상암로51길 8 (명일동) 명성교회도서관</t>
  </si>
  <si>
    <t>02-440-9140</t>
  </si>
  <si>
    <t>http://www.mslib.or.kr</t>
  </si>
  <si>
    <t>가락몰도서관</t>
  </si>
  <si>
    <t>서울특별시 송파구 양재대로 932 (가락동) 가락몰 업무동 4층</t>
  </si>
  <si>
    <t>02-3435-0950</t>
  </si>
  <si>
    <t>http://www.splib.or.kr/spalib/</t>
  </si>
  <si>
    <t>지샘터 올림픽공원도서관</t>
  </si>
  <si>
    <t>서울특별시 송파구 올림픽로 424 (방이동) 스포츠비즈홀 1층 지샘터 올림픽공원도서관</t>
  </si>
  <si>
    <t>02-2180-3578</t>
  </si>
  <si>
    <t>https://www.ksponco.or.kr/lib/</t>
  </si>
  <si>
    <t>제3의시간</t>
  </si>
  <si>
    <t>서울특별시 종로구 대학로10길 8 (동숭동) 리브랩 3-5층</t>
  </si>
  <si>
    <t>02-6949-0819</t>
  </si>
  <si>
    <t>http://formystories.org/</t>
  </si>
  <si>
    <t>라이브러리피치</t>
  </si>
  <si>
    <t>서울특별시 종로구 대학로10길 8 (동숭동) 리브랩 B1-2층</t>
  </si>
  <si>
    <t>02-6953-1230</t>
  </si>
  <si>
    <t>4.19 혁명기념 도서관</t>
  </si>
  <si>
    <t>서울특별시 종로구 새문안로 17 (평동) 4.19혁명기념도서관</t>
  </si>
  <si>
    <t>02-730-4190</t>
  </si>
  <si>
    <t>http://library.419revolution.org</t>
  </si>
  <si>
    <t>한국학생도서관</t>
  </si>
  <si>
    <t>서울특별시 중구 동호로27길 30 (묵정동) 한국학생도서관</t>
  </si>
  <si>
    <t>02-2275-0753</t>
  </si>
  <si>
    <t>http://ksplibrary.co.kr</t>
  </si>
  <si>
    <t>사립 소계</t>
    <phoneticPr fontId="3" type="noConversion"/>
  </si>
  <si>
    <t>지자체</t>
  </si>
  <si>
    <t>논현도서관</t>
  </si>
  <si>
    <t>서울특별시 강남구 학동로43길 17 (논현동) 논현2동주민센터 6층 논현도서관</t>
  </si>
  <si>
    <t>02-3443-7650</t>
  </si>
  <si>
    <t>https://library.gangnam.go.kr/nhlib/index.do</t>
  </si>
  <si>
    <t>대치도서관</t>
  </si>
  <si>
    <t>서울특별시 강남구 삼성로 212 (대치동, 은마아파트) 복지상가 215호</t>
  </si>
  <si>
    <t>02-565-6666</t>
  </si>
  <si>
    <t>http://library.gangnam.go.kr/</t>
  </si>
  <si>
    <t>못골도서관</t>
  </si>
  <si>
    <t>서울특별시 강남구 자곡로 116 (자곡동) 강남구립못골도서관</t>
  </si>
  <si>
    <t>02-459-5522</t>
  </si>
  <si>
    <t>http://library.gangnam.go.kr/mglib</t>
  </si>
  <si>
    <t>역삼도서관</t>
  </si>
  <si>
    <t>서울특별시 강남구 역삼로7길 16 (역삼동) (역삼1문화센터), 5층</t>
  </si>
  <si>
    <t>02-508-1139</t>
  </si>
  <si>
    <t>https://library.gangnam.go.kr/yslib</t>
  </si>
  <si>
    <t>열린도서관</t>
  </si>
  <si>
    <t>서울특별시 강남구 일원로 115 (일원동) 삼성생명빌딩 B동 203호</t>
  </si>
  <si>
    <t>02-3412-3970</t>
  </si>
  <si>
    <t>https://library.gangnam.go.kr/yllib</t>
  </si>
  <si>
    <t>청담도서관</t>
  </si>
  <si>
    <t>서울특별시 강남구 압구정로79길 26 (청담동) 청담동주민센터 7층</t>
  </si>
  <si>
    <t>02-540-7042</t>
  </si>
  <si>
    <t>https://library.gangnam.go.kr/cdlib/</t>
  </si>
  <si>
    <t>정다운도서관</t>
  </si>
  <si>
    <t>서울특별시 강남구 학동로67길 11 (청담동) 청담평생학습관 3층 정다운도서관</t>
  </si>
  <si>
    <t>02-512-9326</t>
  </si>
  <si>
    <t>https://mglib.gangnam.go.kr/jdwlib/index.do</t>
  </si>
  <si>
    <t>즐거운도서관</t>
  </si>
  <si>
    <t>서울특별시 강남구 도곡로77길 23, 4층 (대치동) 대치4문화센터 4층 도서관</t>
  </si>
  <si>
    <t>02-565-7533</t>
  </si>
  <si>
    <t>https://library.gangnam.go.kr/jgwlib</t>
  </si>
  <si>
    <t>행복한도서관</t>
  </si>
  <si>
    <t>서울특별시 강남구 영동대로65길 24 (대치동) 3층 행복한도서관</t>
  </si>
  <si>
    <t>02-567-3833</t>
  </si>
  <si>
    <t>https://library.gangnam.go.kr/happylib</t>
  </si>
  <si>
    <t>역삼푸른솔도서관</t>
  </si>
  <si>
    <t>서울특별시 강남구 테헤란로8길 36 (역삼동)  4층 강남구립 역삼푸른솔도서관</t>
  </si>
  <si>
    <t>02-2051-1178</t>
  </si>
  <si>
    <t>https://library.gangnam.go.kr/ysplib/index.do</t>
  </si>
  <si>
    <t>논현문화마루도서관</t>
  </si>
  <si>
    <t>서울특별시 강남구 논현로131길 40 (논현동) 4~5층 논현문화마루도서관</t>
  </si>
  <si>
    <t>02-512-8580</t>
  </si>
  <si>
    <t>https://library.gangnam.go.kr/nmmlib</t>
  </si>
  <si>
    <t>도곡정보문화도서관</t>
  </si>
  <si>
    <t>서울특별시 강남구 도곡로18길 57(도곡동) 도곡정보문화도서관</t>
  </si>
  <si>
    <t>02-2176-0781</t>
  </si>
  <si>
    <t>https://library.gangnam.go.kr/dogoklib</t>
  </si>
  <si>
    <t>일원라온영어도서관</t>
  </si>
  <si>
    <t>서울특별시 강남구 영동대로 22 (일원동, 디에이치 자이 개포) B1 일원라온영어도서관</t>
  </si>
  <si>
    <t>02-6712-0591</t>
  </si>
  <si>
    <t>https://library.gangnam.go.kr/englib/index.do</t>
  </si>
  <si>
    <t>강남구립개포하늘꿈도서관</t>
  </si>
  <si>
    <t>서울특별시 강남구 개포로110길 54 (일원동) 개포하늘꿈도서관</t>
  </si>
  <si>
    <t>02-451-1511</t>
  </si>
  <si>
    <t>https://library.gangnam.go.kr/hnkklib</t>
  </si>
  <si>
    <t>못골한옥어린이도서관</t>
  </si>
  <si>
    <t>서울특별시 강남구 자곡로7길 3 (자곡동) 못골한옥어린이도서관</t>
  </si>
  <si>
    <t>02-2226-5930</t>
  </si>
  <si>
    <t>https://library.gangnam.go.kr/hchildlib/index.do</t>
  </si>
  <si>
    <t>강동구립강일도서관</t>
  </si>
  <si>
    <t>서울특별시 강동구 아리수로93길 9-14 (강일동) 강일동복합청사 4층, 5층</t>
  </si>
  <si>
    <t>02-427-4004</t>
  </si>
  <si>
    <t>https://www.gdlibrary.or.kr</t>
  </si>
  <si>
    <t>강동구립둔촌도서관</t>
  </si>
  <si>
    <t>서울특별시 강동구 동남로49길 21-8 (둔촌동) 강동구립 둔촌도서관</t>
  </si>
  <si>
    <t>02-489-6557</t>
  </si>
  <si>
    <t>https://www.gdlibrary.or.kr/</t>
  </si>
  <si>
    <t>강동구립성내도서관</t>
  </si>
  <si>
    <t>서울특별시 강동구 성안로 106-1 (성내동) 강동구립성내도서관</t>
  </si>
  <si>
    <t>02-471-0044</t>
  </si>
  <si>
    <t>https://www.gdlibrary.or.kr/web/index.do</t>
  </si>
  <si>
    <t>강동구립암사도서관</t>
  </si>
  <si>
    <t>서울특별시 강동구 고덕로20길 42 (암사동) 강동구립암사도서관</t>
  </si>
  <si>
    <t>02-429-0476</t>
  </si>
  <si>
    <t>강동구립천호도서관</t>
  </si>
  <si>
    <t>서울특별시 강동구 성안로31마길 1 (천호동) 2층 강동구립 천호도서관</t>
  </si>
  <si>
    <t>02-488-7223</t>
  </si>
  <si>
    <t>강동구립해공도서관</t>
  </si>
  <si>
    <t>서울특별시 강동구 올림픽로 702 강동구립해공도서관</t>
  </si>
  <si>
    <t>02-478-9656</t>
  </si>
  <si>
    <t>http://www.gdlibrary.or.kr</t>
  </si>
  <si>
    <t>강북문화정보도서관</t>
  </si>
  <si>
    <t>서울특별시 강북구 오현로 145 (번동) (강북문화정보도서관)</t>
  </si>
  <si>
    <t>02-944-3100</t>
  </si>
  <si>
    <t>https://www.gblib.or.kr/gangbuk/index.do</t>
  </si>
  <si>
    <t>미아문화정보도서관</t>
  </si>
  <si>
    <t>서울특별시 강북구 솔매로49길 14 (미아동) 5층 미아문화정보도서관</t>
  </si>
  <si>
    <t>02-944-3182</t>
  </si>
  <si>
    <t>https://www.gblib.or.kr/mia/index.do</t>
  </si>
  <si>
    <t>솔샘문화정보도서관</t>
  </si>
  <si>
    <t>서울특별시 강북구 솔샘로 177 (미아동) 솔샘문화정보도서관</t>
  </si>
  <si>
    <t>02-944-3150</t>
  </si>
  <si>
    <t>https://www.gblib.or.kr/solsem/</t>
  </si>
  <si>
    <t>송중문화정보도서관</t>
  </si>
  <si>
    <t>서울특별시 강북구 도봉로20나길 6 (미아동) 송중문화정보도서관</t>
  </si>
  <si>
    <t>02-944-3160</t>
  </si>
  <si>
    <t>http://www.gblib.or.kr/songjung/</t>
  </si>
  <si>
    <t>수유문화정보도서관</t>
  </si>
  <si>
    <t>서울특별시 강북구 삼양로 299 (수유동) 수유문화정보도서관</t>
  </si>
  <si>
    <t>02-944-3170</t>
  </si>
  <si>
    <t>https://www.gblib.or.kr/suyu/</t>
  </si>
  <si>
    <t>강북청소년문화정보도서관</t>
  </si>
  <si>
    <t>서울특별시 강북구 삼양로 54길 68 강북청소년문화정보도서관</t>
  </si>
  <si>
    <t>02-944-3141</t>
  </si>
  <si>
    <t>https://www.gblib.or.kr/youth/</t>
  </si>
  <si>
    <t>삼각산어린이도서관</t>
  </si>
  <si>
    <t>서울특별시 강북구 삼양로19길 34 (미아동) 삼각산어린이도서관</t>
  </si>
  <si>
    <t>02-944-3190</t>
  </si>
  <si>
    <t>https://www.gblib.or.kr/kids/</t>
  </si>
  <si>
    <t>가양도서관</t>
  </si>
  <si>
    <t>서울특별시 강서구 양천로61길 101 (가양동) 강서구립가양도서관</t>
  </si>
  <si>
    <t>02-3665-8797</t>
  </si>
  <si>
    <t>http://lib.gangseo.seoul.kr</t>
  </si>
  <si>
    <t>등빛도서관</t>
  </si>
  <si>
    <t>서울특별시 강서구 강서로62길 48 (등촌동) 강서구립 등빛도서관</t>
  </si>
  <si>
    <t>02-3664-6990</t>
  </si>
  <si>
    <t>곰달래도서관</t>
  </si>
  <si>
    <t>서울특별시 강서구 강서로5길 50 (화곡동) 곰달래문화복지센터 5~6층</t>
  </si>
  <si>
    <t>02-2065-3785</t>
  </si>
  <si>
    <t>강서영어도서관</t>
  </si>
  <si>
    <t>서울특별시 강서구 곰달래로57가길 26 화곡4동 주민센터 2층 강서영어도서관</t>
  </si>
  <si>
    <t>02-2061-2270</t>
  </si>
  <si>
    <t>http://lib.gangseo.seoul.kr/</t>
  </si>
  <si>
    <t>우장산숲속도서관</t>
  </si>
  <si>
    <t>서울특별시 강서구 우현로 34 (화곡동) 우장산동주민센터4층</t>
  </si>
  <si>
    <t>02-2696-6690</t>
  </si>
  <si>
    <t>푸른들청소년도서관</t>
  </si>
  <si>
    <t>서울특별시 강서구 강서로45다길 71 (화곡동) 강서구립 푸른들청소년도서관</t>
  </si>
  <si>
    <t>02-2691-1630</t>
  </si>
  <si>
    <t>길꽃어린이도서관</t>
  </si>
  <si>
    <t>서울특별시 강서구 금낭화로24길 5 (방화동) 강서구립길꽃어린이도서관</t>
  </si>
  <si>
    <t>02-2663-4764</t>
  </si>
  <si>
    <t>꿈꾸는어린이도서관</t>
  </si>
  <si>
    <t>서울특별시 강서구 공항대로 615 (염창동) 강서꿈꾸는어린이도서관</t>
  </si>
  <si>
    <t>02-3663-4025</t>
  </si>
  <si>
    <t>조원도서관</t>
  </si>
  <si>
    <t>서울특별시 관악구 조원로12길 25 (신림동) (3,4층 조원도서관 (조원동주민센터))</t>
  </si>
  <si>
    <t>02-851-5571</t>
  </si>
  <si>
    <t>http://lib.gwanak.go.kr/index.php</t>
  </si>
  <si>
    <t>관악중앙도서관</t>
  </si>
  <si>
    <t>서울특별시 관악구 신림로3길 35 (신림동) 관악중앙도서관</t>
  </si>
  <si>
    <t>02-828-5700</t>
  </si>
  <si>
    <t>http://lib.gwanak.go.kr</t>
  </si>
  <si>
    <t>글빛정보도서관</t>
  </si>
  <si>
    <t>서울특별시 관악구 관악로30길 23 (봉천동) 글빛정보도서관</t>
  </si>
  <si>
    <t>02-878-7460</t>
  </si>
  <si>
    <t>성현동작은도서관</t>
  </si>
  <si>
    <t>서울특별시 관악구 관악로37길 56 (봉천동) 동아APT 상가 B동 5층</t>
  </si>
  <si>
    <t>02-877-7183</t>
  </si>
  <si>
    <t>https://lib.gwanak.go.kr</t>
  </si>
  <si>
    <t>은천동작은도서관</t>
  </si>
  <si>
    <t>서울특별시 관악구 봉천로33나길 30 (봉천동) 은천동복합청사 4,5층</t>
  </si>
  <si>
    <t>02-877-1164</t>
  </si>
  <si>
    <t>군자동도서관</t>
  </si>
  <si>
    <t>서울특별시 광진구 면목로 13 (군자동) 군자동복합청사1층 군자동도서관</t>
  </si>
  <si>
    <t>02-2049-2960</t>
  </si>
  <si>
    <t>https://gwangjinlib.seoul.kr/gunja/index.do</t>
  </si>
  <si>
    <t>광진정보도서관</t>
  </si>
  <si>
    <t>서울특별시 광진구 아차산로78길 90 (광장동) 광진정보도서관</t>
  </si>
  <si>
    <t>02-3437-5095</t>
  </si>
  <si>
    <t>http://gwangjinlib.seoul.kr</t>
  </si>
  <si>
    <t>자양한강도서관</t>
  </si>
  <si>
    <t>서울특별시 광진구 뚝섬로52길 66 (자양동) 자양한강도서관</t>
  </si>
  <si>
    <t>02-456-0048</t>
  </si>
  <si>
    <t>https://www.gwangjinlib.seoul.kr/jyriver/index.do</t>
  </si>
  <si>
    <t>구의제3동도서관</t>
  </si>
  <si>
    <t>서울특별시 광진구 강변역로 17 (구의동) 구의제3동주민센터 內 3층 구의제3동도서관</t>
  </si>
  <si>
    <t>02-454-6294</t>
  </si>
  <si>
    <t>https://www.gwangjinlib.seoul.kr/gu3dong/index.do</t>
  </si>
  <si>
    <t>자양제4동도서관</t>
  </si>
  <si>
    <t>서울특별시 광진구 뚝섬로26길 58 (자양동) 뚝섬로26길 58(자양동)</t>
  </si>
  <si>
    <t>02-465-0737</t>
  </si>
  <si>
    <t>https://www.gwangjinlib.seoul.kr/jy4dong/index.do</t>
  </si>
  <si>
    <t>아차산숲속도서관</t>
  </si>
  <si>
    <t>서울특별시 광진구 영화사로 139 (광장동) 아차산숲속도서관</t>
  </si>
  <si>
    <t>02-2049-2970</t>
  </si>
  <si>
    <t>https://www.gwangjinlib.seoul.kr/achasan/index.do</t>
  </si>
  <si>
    <t>중곡문화체육센터도서관</t>
  </si>
  <si>
    <t>서울특별시 광진구 능동로 433 (중곡동) 중곡문화체육센터도서관</t>
  </si>
  <si>
    <t>02-3408-4931</t>
  </si>
  <si>
    <t>https://www.gwangjinlib.seoul.kr/jgsports/index.do</t>
  </si>
  <si>
    <t>광진어린이영어도서관</t>
  </si>
  <si>
    <t>서울특별시 광진구 천호대로136길 55 (구의동) 1층 광진어린이영어도서관</t>
  </si>
  <si>
    <t>02-2049-2950</t>
  </si>
  <si>
    <t>https://www.gwangjinlib.seoul.kr/childeng/index.do</t>
  </si>
  <si>
    <t>개봉도서관</t>
  </si>
  <si>
    <t>서울특별시 구로구 개봉로16길 30 11 (개봉초등학교)</t>
  </si>
  <si>
    <t>02-2689-1695</t>
  </si>
  <si>
    <t>http://lib.guro.go.kr</t>
  </si>
  <si>
    <t>하늘도서관</t>
  </si>
  <si>
    <t>서울특별시 구로구 구로동로13길 68 (구로동) 하늘도서관</t>
  </si>
  <si>
    <t>02-864-9585</t>
  </si>
  <si>
    <t>http://lib.guro.go.kr/</t>
  </si>
  <si>
    <t>꿈마을도서관</t>
  </si>
  <si>
    <t>서울특별시 구로구 디지털로27다길 65 (구로동) 꿈마을도서관</t>
  </si>
  <si>
    <t>02-830-5807</t>
  </si>
  <si>
    <t>고척열린도서관</t>
  </si>
  <si>
    <t>서울특별시 구로구 경인로43길 49 (고척동, 고척아이파크) MD동 3,4층</t>
  </si>
  <si>
    <t>02-2615-2006</t>
  </si>
  <si>
    <t>구로미래도서관</t>
  </si>
  <si>
    <t>서울특별시 구로구 새말로 111 (구로동) 구로미래도서관</t>
  </si>
  <si>
    <t>02-854-7466</t>
  </si>
  <si>
    <t>https://lib.guro.go.kr</t>
  </si>
  <si>
    <t>항동푸른도서관</t>
  </si>
  <si>
    <t>서울특별시 구로구 연동로 290-46 (항동) 항동푸른도서관</t>
  </si>
  <si>
    <t>02-2613-2022</t>
  </si>
  <si>
    <t>https://lib.guro.go.kr/</t>
  </si>
  <si>
    <t>구로기적의도서관</t>
  </si>
  <si>
    <t>서울특별시 구로구 구로중앙로40길 24 (신도림동) 구로기적의도서관</t>
  </si>
  <si>
    <t>02-2632-8878</t>
  </si>
  <si>
    <t>구로꿈나무도서관</t>
  </si>
  <si>
    <t>서울특별시 구로구 구로동로26길 54 (구로동) 구로시설관리공단 2층 구로꿈나무도서관</t>
  </si>
  <si>
    <t>02-830-1623</t>
  </si>
  <si>
    <t>구로구립 온누리도서관</t>
  </si>
  <si>
    <t>서울특별시 구로구 구로중앙로27나길 9 (구로동) 구로초등학교 내 온누리관 4층</t>
  </si>
  <si>
    <t>02-858-9080</t>
  </si>
  <si>
    <t>궁동어린이도서관</t>
  </si>
  <si>
    <t>서울특별시 구로구 오리로 1352 (궁동) 단독건물</t>
  </si>
  <si>
    <t>02-2060-8229</t>
  </si>
  <si>
    <t>글마루한옥어린이도서관</t>
  </si>
  <si>
    <t>서울특별시 구로구 고척로27바길 7 (개봉동) 글마루한옥어린이도서관</t>
  </si>
  <si>
    <t>02-2615-8200</t>
  </si>
  <si>
    <t>금천구</t>
  </si>
  <si>
    <t>금천구립가산도서관</t>
  </si>
  <si>
    <t>서울특별시 금천구 가산로5길 43 (가산동) 금천구립가산도서관</t>
  </si>
  <si>
    <t>02-865-6817</t>
  </si>
  <si>
    <t>http://geumcheonlib.seoul.kr/index.do</t>
  </si>
  <si>
    <t>금천구립독산도서관</t>
  </si>
  <si>
    <t>서울특별시 금천구 독산로54길 114 (독산동) 독산4동 375-2</t>
  </si>
  <si>
    <t>02-863-9544</t>
  </si>
  <si>
    <t>http://geumcheonlib.seoul.kr</t>
  </si>
  <si>
    <t>금천구립시흥도서관</t>
  </si>
  <si>
    <t>서울특별시 금천구 금하로 764 (시흥동) 금천구립시흥도서관</t>
  </si>
  <si>
    <t>02-809-8242</t>
  </si>
  <si>
    <t>https://geumcheonlib.seoul.kr</t>
  </si>
  <si>
    <t>금천구립금나래도서관</t>
  </si>
  <si>
    <t>서울특별시 금천구 시흥대로73길 70 (시흥동) 금나래도서관</t>
  </si>
  <si>
    <t>02-2627-2991</t>
  </si>
  <si>
    <t>불암도서관</t>
  </si>
  <si>
    <t>서울특별시 노원구 중계로 106 (중계동)[*미고시] 불암도서관</t>
  </si>
  <si>
    <t>070-7718-2382</t>
  </si>
  <si>
    <t>https://www.nowonlib.kr/</t>
  </si>
  <si>
    <t>상계도서관</t>
  </si>
  <si>
    <t>서울특별시 노원구 동일로243길 57 (상계동) 상계동 1118-66</t>
  </si>
  <si>
    <t>02-3391-7882</t>
  </si>
  <si>
    <t>월계도서관</t>
  </si>
  <si>
    <t>서울특별시 노원구 월계로 319 (월계동) 월계도서관</t>
  </si>
  <si>
    <t>02-991-0871</t>
  </si>
  <si>
    <t>http://www.nowonlib.kr</t>
  </si>
  <si>
    <t>화랑도서관</t>
  </si>
  <si>
    <t>서울특별시 노원구 노원로1나길 10 (공릉동) 공릉청소년문화정보센터</t>
  </si>
  <si>
    <t>02-973-1318</t>
  </si>
  <si>
    <t>http://www.gycenter.or.kr</t>
  </si>
  <si>
    <t>노원중앙도서관</t>
  </si>
  <si>
    <t>서울특별시 노원구 노원로34길 43 (상계동) 노원중앙도서관</t>
  </si>
  <si>
    <t>02-950-0050</t>
  </si>
  <si>
    <t>노원어린이도서관</t>
  </si>
  <si>
    <t>서울특별시 노원구 한글비석로 346 (중계동) 노원어린이도서관</t>
  </si>
  <si>
    <t>02-933-7145</t>
  </si>
  <si>
    <t>월계어린이도서관</t>
  </si>
  <si>
    <t>서울특별시 노원구 월계로42길 9 (월계동) 월계문화복지센터 내 3층</t>
  </si>
  <si>
    <t>070-4238-5148</t>
  </si>
  <si>
    <t>http://www.wgcwc.or.kr</t>
  </si>
  <si>
    <t>하계어린이도서관</t>
  </si>
  <si>
    <t>서울특별시 노원구 공릉로62길 18 (하계동) 2층 하계어린이도서관</t>
  </si>
  <si>
    <t>02-979-7645</t>
  </si>
  <si>
    <t>https://www.nowonlib.kr/htmlmanager/service/1701</t>
  </si>
  <si>
    <t>학마을도서관</t>
  </si>
  <si>
    <t>서울특별시 도봉구 시루봉로 128 (방학동) 학마을도서관</t>
  </si>
  <si>
    <t>02-955-0655</t>
  </si>
  <si>
    <t>http://www.unilib.dobong.kr</t>
  </si>
  <si>
    <t>쌍문채움도서관</t>
  </si>
  <si>
    <t>서울특별시 도봉구 우이천로 340 (쌍문동) 쌍문채움도서관</t>
  </si>
  <si>
    <t>02-998-0910</t>
  </si>
  <si>
    <t>http://www.unilib.dobong.kr/main.do</t>
  </si>
  <si>
    <t>김근태기념도서관</t>
  </si>
  <si>
    <t>서울특별시 도봉구 도봉산길 14 (도봉동) 김근태기념도서관</t>
  </si>
  <si>
    <t>02-956-3100</t>
  </si>
  <si>
    <t>https://www.unilib.dobong.kr/main.do</t>
  </si>
  <si>
    <t>도봉문화정보도서관</t>
  </si>
  <si>
    <t>서울특별시 도봉구 덕릉로 315 (창동) 도봉문화정보도서관 도봉문화정보도서관</t>
  </si>
  <si>
    <t>02-900-1835</t>
  </si>
  <si>
    <t>원당마을한옥도서관</t>
  </si>
  <si>
    <t>서울특별시 도봉구 해등로32가길 17 (방학동) 원당마을한옥도서관</t>
  </si>
  <si>
    <t>02-906-2022</t>
  </si>
  <si>
    <t>https://www.unilib.dobong.kr/contents.do?idx=325</t>
  </si>
  <si>
    <t>둘리도서관</t>
  </si>
  <si>
    <t>서울특별시 도봉구 시루봉로1길 6 (쌍문동) 시루봉로 1길 6 (쌍문동)</t>
  </si>
  <si>
    <t>070-4291-1112</t>
  </si>
  <si>
    <t>도봉기적의도서관</t>
  </si>
  <si>
    <t>서울특별시 도봉구 마들로 797 (도봉동) 도봉기적의도서관</t>
  </si>
  <si>
    <t>02-3493-7171</t>
  </si>
  <si>
    <t>http://www.unilib.dobong.kr/</t>
  </si>
  <si>
    <t>도봉아이나라도서관</t>
  </si>
  <si>
    <t>서울특별시 도봉구 노해로69길 151 (창동) 도봉아이나라도서관</t>
  </si>
  <si>
    <t>02-995-4171</t>
  </si>
  <si>
    <t>휘경행복도서관</t>
  </si>
  <si>
    <t>서울특별시 동대문구 장안벚꽃로 323 (휘경동) 휘경행복도서관</t>
  </si>
  <si>
    <t>02-2249-9701</t>
  </si>
  <si>
    <t>https://www.l4d.or.kr/hgh/index.do</t>
  </si>
  <si>
    <t>배봉산숲속도서관</t>
  </si>
  <si>
    <t>서울특별시 동대문구 전농로16길 97 (전농동) 배봉산숲속도서관</t>
  </si>
  <si>
    <t>02-2215-1959</t>
  </si>
  <si>
    <t>https://www.l4d.or.kr/bfl</t>
  </si>
  <si>
    <t>동대문책마당도서관</t>
  </si>
  <si>
    <t>서울특별시 동대문구 천호대로 145 (용두동), 1층 동대문구청 1층</t>
  </si>
  <si>
    <t>02-2127-4116</t>
  </si>
  <si>
    <t>https://www.l4d.or.kr/bml</t>
  </si>
  <si>
    <t>동대문구답십리도서관</t>
  </si>
  <si>
    <t>서울특별시 동대문구 서울시립대로4길 75 (답십리동) 동대문구답십리도서관</t>
  </si>
  <si>
    <t>02-982-1959</t>
  </si>
  <si>
    <t>https://www.l4d.or.kr/dsn/index.do</t>
  </si>
  <si>
    <t>동대문구정보화도서관</t>
  </si>
  <si>
    <t>서울특별시 동대문구 회기로10길 60 (청량리동) 동대문구정보화도서관</t>
  </si>
  <si>
    <t>02-960-1959</t>
  </si>
  <si>
    <t>https://www.l4d.or.kr/info/index.do</t>
  </si>
  <si>
    <t>제기동감초마을현진건기념도서관</t>
  </si>
  <si>
    <t>서울특별시 동대문구 약령시로9길 45 (제기동) 제기동감초마을현진건기념도서관</t>
  </si>
  <si>
    <t>02-928-3141</t>
  </si>
  <si>
    <t>https://www.l4d.or.kr/jghl/index.do</t>
  </si>
  <si>
    <t>장안어린이도서관</t>
  </si>
  <si>
    <t>서울특별시 동대문구 장한로26다길 10 (장안동) 장안어린이도서관</t>
  </si>
  <si>
    <t>02-2249-1959</t>
  </si>
  <si>
    <t>https://www.l4d.or.kr/jac/</t>
  </si>
  <si>
    <t>휘경어린이도서관</t>
  </si>
  <si>
    <t>서울특별시 동대문구 망우로18가길 38 (휘경동) 휘경어린이도서관</t>
  </si>
  <si>
    <t>02-2248-1959</t>
  </si>
  <si>
    <t>https://www.l4d.or.kr/hgc</t>
  </si>
  <si>
    <t>용두어린이영어도서관</t>
  </si>
  <si>
    <t>서울특별시 동대문구 무학로 133 (용두동) 용두어린이영어도서관</t>
  </si>
  <si>
    <t>02-921-1959</t>
  </si>
  <si>
    <t>https://www.l4d.or.kr/yelc</t>
  </si>
  <si>
    <t>약수도서관</t>
  </si>
  <si>
    <t>서울특별시 동작구 양녕로22바길 64 (상도동) 약수도서관</t>
  </si>
  <si>
    <t>02-823-1907</t>
  </si>
  <si>
    <t>http://lib.dongjak.go.kr/</t>
  </si>
  <si>
    <t>김영삼도서관</t>
  </si>
  <si>
    <t>서울특별시 동작구 매봉로 1 (상도1동) 김영삼도서관</t>
  </si>
  <si>
    <t>02-827-0557</t>
  </si>
  <si>
    <t>https://lib.dongjak.go.kr/dj/index.do</t>
  </si>
  <si>
    <t>까망돌도서관</t>
  </si>
  <si>
    <t>서울특별시 동작구 서달로 129 (흑석동) 까망돌도서관</t>
  </si>
  <si>
    <t>02-815-3701</t>
  </si>
  <si>
    <t>https://lib.dongjak.go.kr</t>
  </si>
  <si>
    <t>사당솔밭도서관</t>
  </si>
  <si>
    <t>서울특별시 동작구 솔밭로 86 (사당동) 동작구 사당5동 708-1188</t>
  </si>
  <si>
    <t>02-585-8411</t>
  </si>
  <si>
    <t>신대방누리도서관</t>
  </si>
  <si>
    <t>서울특별시 동작구 신대방1다길 19 (신대방동) 신대방누리도서관</t>
  </si>
  <si>
    <t>02-849-8588</t>
  </si>
  <si>
    <t>대방어린이도서관</t>
  </si>
  <si>
    <t>서울특별시 동작구 대방동길 55 (대방동) 대방어린이도서관</t>
  </si>
  <si>
    <t>02-813-6740</t>
  </si>
  <si>
    <t>http://lib.dongjak.go.kr</t>
  </si>
  <si>
    <t>동작영어마루도서관</t>
  </si>
  <si>
    <t>서울특별시 동작구 장승배기로16길 98 (노량진동) 동작영어마루도서관</t>
  </si>
  <si>
    <t>02-823-6750</t>
  </si>
  <si>
    <t>마포중앙도서관</t>
  </si>
  <si>
    <t>서울특별시 마포구 성산로 128 (성산동) 마포중앙도서관</t>
  </si>
  <si>
    <t>02-3153-5800</t>
  </si>
  <si>
    <t>https://mplib.mapo.go.kr/mcl/</t>
  </si>
  <si>
    <t>마포구립서강도서관</t>
  </si>
  <si>
    <t>서울특별시 마포구 독막로 165 (창전동) 마포구립서강도서관</t>
  </si>
  <si>
    <t>02-3141-7053</t>
  </si>
  <si>
    <t>https://mplib.mapo.go.kr/sglib/index.do</t>
  </si>
  <si>
    <t>마포구립 소금나루도서관</t>
  </si>
  <si>
    <t>서울특별시 마포구 숭문길 72 (염리동) 소금나루도서관</t>
  </si>
  <si>
    <t>02-3153-1600</t>
  </si>
  <si>
    <t>https://mplib.mapo.go.kr/naru</t>
  </si>
  <si>
    <t>마포푸르메어린이도서관</t>
  </si>
  <si>
    <t>서울특별시 마포구 월드컵북로 494 (상암동) 푸르메재단넥슨어린이재활병원 마포푸르메어린이도서관</t>
  </si>
  <si>
    <t>02-6070-9286</t>
  </si>
  <si>
    <t>https://mplib.mapo.go.kr/purme/index.do</t>
  </si>
  <si>
    <t>홍은도담도서관</t>
  </si>
  <si>
    <t>서울특별시 서대문구 홍은중앙로 129 (홍은동) 홍은도담도서관</t>
  </si>
  <si>
    <t>02-360-8640</t>
  </si>
  <si>
    <t>http://lib.sdm.or.kr</t>
  </si>
  <si>
    <t>서대문구립이진아기념도서관</t>
  </si>
  <si>
    <t>서울특별시 서대문구 독립문공원길 80 (현저동) (이진아기념도서관)</t>
  </si>
  <si>
    <t>02-360-8600</t>
  </si>
  <si>
    <t>남가좌새롬어린이도서관</t>
  </si>
  <si>
    <t>서울특별시 서대문구 증가로10길 16-15 (남가좌동) 남가좌새롬어린이도서관</t>
  </si>
  <si>
    <t>02-360-8639</t>
  </si>
  <si>
    <t>방배도서관</t>
  </si>
  <si>
    <t>서울특별시 서초구 방배로 40 (방배동) 방배3동 주민센터(신청사) 4층</t>
  </si>
  <si>
    <t>02-3471-3993</t>
  </si>
  <si>
    <t>https://bangbae.seocholib.or.kr/</t>
  </si>
  <si>
    <t>서이도서관</t>
  </si>
  <si>
    <t>서울특별시 서초구 서초대로70길 51 (서초동) 서울특별시 서초구 서초대로70길 51(서초동) 3층 서이도서관</t>
  </si>
  <si>
    <t>02-3471-1337</t>
  </si>
  <si>
    <t>http://seoi.seocholib.or.kr/</t>
  </si>
  <si>
    <t>잠원도서관</t>
  </si>
  <si>
    <t>서울특별시 서초구 나루터로 38 (잠원동) 3층 잠원도서관</t>
  </si>
  <si>
    <t>02-3477-8655</t>
  </si>
  <si>
    <t>https://jamwon.seocholib.or.kr</t>
  </si>
  <si>
    <t>서초그림책도서관</t>
  </si>
  <si>
    <t>서울특별시 서초구 명달로 150 (서초동) 서초그림책도서관</t>
  </si>
  <si>
    <t>02-3471-0995</t>
  </si>
  <si>
    <t>https://picturebook.seocholib.or.kr/</t>
  </si>
  <si>
    <t>서초청소년도서관</t>
  </si>
  <si>
    <t>서울특별시 서초구 효령로77길 37 (서초동) 서초청소년도서관</t>
  </si>
  <si>
    <t>02-3486-9543</t>
  </si>
  <si>
    <t>https://seocho.seocholib.or.kr</t>
  </si>
  <si>
    <t>서초구립내곡도서관</t>
  </si>
  <si>
    <t>서울특별시 서초구 청계산로7길 9-20 (신원동) 서초구립내곡도서관</t>
  </si>
  <si>
    <t>02-3461-3007</t>
  </si>
  <si>
    <t>http://naegok.seocholib.or.kr</t>
  </si>
  <si>
    <t>서초구립반포도서관</t>
  </si>
  <si>
    <t>서울특별시 서초구 고무래로 34 (반포동) 고무래로 34</t>
  </si>
  <si>
    <t>02-520-8700</t>
  </si>
  <si>
    <t>http://www.seocholib.or.kr/</t>
  </si>
  <si>
    <t>서초구립양재도서관</t>
  </si>
  <si>
    <t>서울특별시 서초구 양재천로 33 (양재동) 양재도서관</t>
  </si>
  <si>
    <t>02-3486-4050</t>
  </si>
  <si>
    <t>http://yangjae.seocholib.or.kr</t>
  </si>
  <si>
    <t>서초구립방배숲환경도서관</t>
  </si>
  <si>
    <t>서울특별시 서초구 서초대로 160-7 (방배동) 서초구립방배숲환경도서관</t>
  </si>
  <si>
    <t>02-537-6001</t>
  </si>
  <si>
    <t>https://forest.seocholib.or.kr/</t>
  </si>
  <si>
    <t>성동구립도서관</t>
  </si>
  <si>
    <t>서울특별시 성동구 고산자로10길 9 (행당동) 성동구립도서관</t>
  </si>
  <si>
    <t>02-2204-6420</t>
  </si>
  <si>
    <t>https://www.sdlib.or.kr</t>
  </si>
  <si>
    <t>성동구립금호도서관</t>
  </si>
  <si>
    <t>서울특별시 성동구 난계로 20 (금호동1가) (금호동가 688)</t>
  </si>
  <si>
    <t>02-2204-6450</t>
  </si>
  <si>
    <t>https://www.sdlib.or.kr/KH/main.do</t>
  </si>
  <si>
    <t>성동구립성수도서관</t>
  </si>
  <si>
    <t>서울특별시 성동구 뚝섬로1길 43 (성수동1가) 성수문화복지회관 7층 성동구립성수도서관</t>
  </si>
  <si>
    <t>02-2204-7590</t>
  </si>
  <si>
    <t>https://www.sdlib.or.kr/ss/</t>
  </si>
  <si>
    <t>성동구립용답도서관</t>
  </si>
  <si>
    <t>서울특별시 성동구 용답중앙3길 10 (용답동) 성동구립용답도서관</t>
  </si>
  <si>
    <t>02-2204-6470</t>
  </si>
  <si>
    <t>https://www.sdlib.or.kr/YD/main.do</t>
  </si>
  <si>
    <t>성동구립청계도서관</t>
  </si>
  <si>
    <t>서울특별시 성동구 마장로 141 (상왕십리동) 성동구립청계도서관</t>
  </si>
  <si>
    <t>02-2204-7580</t>
  </si>
  <si>
    <t>https://www.sdlib.or.kr/CG/main.do</t>
  </si>
  <si>
    <t>성동구립무지개도서관</t>
  </si>
  <si>
    <t>서울특별시 성동구 고산자로 270 (행당동) 성동구청 3층</t>
  </si>
  <si>
    <t>02-2286-6025</t>
  </si>
  <si>
    <t>https://www.sdlib.or.kr/RB</t>
  </si>
  <si>
    <t>성동구립매봉산숲속도서관</t>
  </si>
  <si>
    <t>서울특별시 성동구 매봉길 49-29 (옥수동) 성동구립숲속도서관</t>
  </si>
  <si>
    <t>02-2204-6485</t>
  </si>
  <si>
    <t>https://www.sdlib.or.kr/fore/main.do</t>
  </si>
  <si>
    <t>글빛도서관</t>
  </si>
  <si>
    <t>서울특별시 성북구 길음로7길 20 (길음동) 글빛도서관</t>
  </si>
  <si>
    <t>02-6956-0559</t>
  </si>
  <si>
    <t>https://www.sblib.seoul.kr/gbitlib</t>
  </si>
  <si>
    <t>정릉도서관</t>
  </si>
  <si>
    <t>서울특별시 성북구 정릉로 242 (정릉동) 성북아동청소년센터 2층 정릉도서관</t>
  </si>
  <si>
    <t>02-2038-9928</t>
  </si>
  <si>
    <t>https://www.sblib.seoul.kr/jnlib/</t>
  </si>
  <si>
    <t>청수도서관</t>
  </si>
  <si>
    <t>서울특별시 성북구 보국문로16가길 20 (정릉동) 성북구립 청수도서관</t>
  </si>
  <si>
    <t>02-2038-4423</t>
  </si>
  <si>
    <t>http://ch.sblib.seoul.kr/</t>
  </si>
  <si>
    <t>아리랑도서관</t>
  </si>
  <si>
    <t>서울특별시 성북구 아리랑로 82 (돈암동) 아리랑도서관</t>
  </si>
  <si>
    <t>02-3291-4990</t>
  </si>
  <si>
    <t>https://www.sblib.seoul.kr/arlib/</t>
  </si>
  <si>
    <t>달빛마루도서관</t>
  </si>
  <si>
    <t>서울특별시 성북구 종암로 167 (하월곡동, 동일하이빌뉴시티) 달빛마루도서관</t>
  </si>
  <si>
    <t>02-911-0993</t>
  </si>
  <si>
    <t>https://www.sblib.seoul.kr/dblib/</t>
  </si>
  <si>
    <t>보문숲길도서관</t>
  </si>
  <si>
    <t>서울특별시 성북구 보문사길 20 (보문동3가) 보문종문화체험관 지하1층</t>
  </si>
  <si>
    <t>02-6953-0279</t>
  </si>
  <si>
    <t>http://www.sblib.seoul.kr/bmlib</t>
  </si>
  <si>
    <t>성북길빛도서관</t>
  </si>
  <si>
    <t>서울특별시 성북구 숭인로8길 52 (길음동) 성북길빛도서관</t>
  </si>
  <si>
    <t>02-6949-0031</t>
  </si>
  <si>
    <t>https://www.sblib.seoul.kr/gblib/index.do</t>
  </si>
  <si>
    <t>성북정보도서관</t>
  </si>
  <si>
    <t>서울특별시 성북구 화랑로18자길 13 (상월곡동) 성북정보도서관</t>
  </si>
  <si>
    <t>02-962-1081</t>
  </si>
  <si>
    <t>https://www.sblib.seoul.kr/sblib</t>
  </si>
  <si>
    <t>월곡꿈그림도서관</t>
  </si>
  <si>
    <t>서울특별시 성북구 화랑로13길 17 (하월곡동) 월곡꿈그림도서관</t>
  </si>
  <si>
    <t>02-6949-1553</t>
  </si>
  <si>
    <t>https://www.sblib.seoul.kr/wglib</t>
  </si>
  <si>
    <t>종암동새날도서관</t>
  </si>
  <si>
    <t>서울특별시 성북구 종암로 98-8 (종암동) 4층,5층 종암동새날도서관</t>
  </si>
  <si>
    <t>02-6925-6920</t>
  </si>
  <si>
    <t>https://www.sblib.seoul.kr/snlib</t>
  </si>
  <si>
    <t>석관동미리내도서관</t>
  </si>
  <si>
    <t>서울특별시 성북구 석관동 134-2 (석관동미리내도서관)</t>
  </si>
  <si>
    <t>02-960-5067</t>
  </si>
  <si>
    <t>https://mirinae.sblib.seoul.kr/mirinae</t>
  </si>
  <si>
    <t>장위행복누림도서관</t>
  </si>
  <si>
    <t>서울특별시 성북구 장위로21다길 53 (장위동) 장위행복누림복합센터 2층</t>
  </si>
  <si>
    <t>02-6954-7955</t>
  </si>
  <si>
    <t>https://www.sblib.seoul.kr/jwlib</t>
  </si>
  <si>
    <t>해오름도서관</t>
  </si>
  <si>
    <t>서울특별시 성북구 성북로4길 52 (돈암동, 한신한진아파트) 해오름도서관</t>
  </si>
  <si>
    <t>02-6925-7002</t>
  </si>
  <si>
    <t>https://www.sblib.seoul.kr/horlib/index.do</t>
  </si>
  <si>
    <t>아리랑어린이도서관</t>
  </si>
  <si>
    <t>서울특별시 성북구 아리랑로 75 (돈암동, 돈암코오롱하늘채) 상가동 아리랑어린이도서관</t>
  </si>
  <si>
    <t>02-3291-4992</t>
  </si>
  <si>
    <t>https://www.sblib.seoul.kr/arclib</t>
  </si>
  <si>
    <t>거마도서관</t>
  </si>
  <si>
    <t>서울특별시 송파구 거마로2길 19 (거여동) 거여2동 주민자치센터 4층 거마도서관</t>
  </si>
  <si>
    <t>02-449-2332</t>
  </si>
  <si>
    <t>http://www.splib.or.kr</t>
  </si>
  <si>
    <t>돌마리도서관</t>
  </si>
  <si>
    <t>서울특별시 송파구 백제고분로37길 16 (석촌동) 석촌동주민센터 5층</t>
  </si>
  <si>
    <t>02-414-7007</t>
  </si>
  <si>
    <t>https://www.splib.or.kr/spdlib/index.do</t>
  </si>
  <si>
    <t>송파위례도서관</t>
  </si>
  <si>
    <t>서울특별시 송파구 위례광장로 210 (장지동) 위례동복합청사 4, 5층</t>
  </si>
  <si>
    <t>02-402-3003</t>
  </si>
  <si>
    <t>http://www.splib.or.kr/spwlib</t>
  </si>
  <si>
    <t>송파글마루도서관</t>
  </si>
  <si>
    <t>서울특별시 송파구 충민로 120 (장지동) 송파글마루도서관</t>
  </si>
  <si>
    <t>02-449-8855</t>
  </si>
  <si>
    <t>https://www.splib.or.kr/spjlib/index.do</t>
  </si>
  <si>
    <t>소나무언덕2호도서관</t>
  </si>
  <si>
    <t>서울 송파구 석촌호수로 155 2층 소나무언덕2호도서관</t>
  </si>
  <si>
    <t>02-424-0083</t>
  </si>
  <si>
    <t>http://www.splib.or.kr/sp2lib/</t>
  </si>
  <si>
    <t>소나무언덕3호도서관</t>
  </si>
  <si>
    <t>서울특별시 송파구 성내천로 319 (마천동) 마천청소년센터 4층 소나무언덕3호도서관</t>
  </si>
  <si>
    <t>02-443-0130</t>
  </si>
  <si>
    <t>http://www.splib.or.kr//sp3lib</t>
  </si>
  <si>
    <t>소나무언덕잠실본동도서관</t>
  </si>
  <si>
    <t>서울특별시 송파구 탄천동로 205 (잠실동) 1~2층, 소나무언덕잠실본동도서관</t>
  </si>
  <si>
    <t>02-412-0750</t>
  </si>
  <si>
    <t>http://www.splib.or.kr/spmlib</t>
  </si>
  <si>
    <t>송파어린이도서관</t>
  </si>
  <si>
    <t>서울특별시 송파구 올림픽로 105 (잠실동) 송파어린이도서관</t>
  </si>
  <si>
    <t>02-418-0357</t>
  </si>
  <si>
    <t>http://www.splib.or.kr/spclib</t>
  </si>
  <si>
    <t>송파어린이영어도서관</t>
  </si>
  <si>
    <t>서울특별시 송파구 오금로1 (신천동) 신천빗물펌프장 4~5층</t>
  </si>
  <si>
    <t>02-415-3567</t>
  </si>
  <si>
    <t>갈산도서관</t>
  </si>
  <si>
    <t>서울특별시 양천구 목동남로4길 48-6 (신정동) 갈산도서관</t>
  </si>
  <si>
    <t>02-2645-5919</t>
  </si>
  <si>
    <t>https://lib.yangcheon.or.kr/libgalsan/</t>
  </si>
  <si>
    <t>미감도서관</t>
  </si>
  <si>
    <t>서울특별시 양천구 목동중앙남로 57-10 (목동) 3층 미감도서관</t>
  </si>
  <si>
    <t>02-2653-5919</t>
  </si>
  <si>
    <t>https://lib.yangcheon.or.kr/libmigam/</t>
  </si>
  <si>
    <t>개울건강도서관</t>
  </si>
  <si>
    <t>서울특별시 양천구 중앙로52길 56 (신정동) 개울건강도서관</t>
  </si>
  <si>
    <t>02-2603-5919</t>
  </si>
  <si>
    <t>https://lib.yangcheon.or.kr/libgaeul/</t>
  </si>
  <si>
    <t>목마교육도서관</t>
  </si>
  <si>
    <t>서울특별시 양천구 목동서로 41 (목동) 목5동주민센터 3층 목마교육도서관</t>
  </si>
  <si>
    <t>02-2652-5919</t>
  </si>
  <si>
    <t>https://lib.yangcheon.or.kr/libmokma/</t>
  </si>
  <si>
    <t>신월음악도서관</t>
  </si>
  <si>
    <t>서울특별시 양천구 오목로5길 34 (신월동) 신월4동 주민센터 3~5층 신월음악도서관</t>
  </si>
  <si>
    <t>02-2691-5919</t>
  </si>
  <si>
    <t>https://lib.yangcheon.or.kr/libsin/</t>
  </si>
  <si>
    <t>양천중앙도서관</t>
  </si>
  <si>
    <t>서울특별시 양천구 신정로7길 81 (신정동) 양천중앙도서관</t>
  </si>
  <si>
    <t>02-2699-5919</t>
  </si>
  <si>
    <t>http://lib.yangcheon.or.kr</t>
  </si>
  <si>
    <t>영어특성화도서관</t>
  </si>
  <si>
    <t>서울특별시 양천구 목동동로 81 (신정동) 해누리타운 7층</t>
  </si>
  <si>
    <t>02-2642-5919</t>
  </si>
  <si>
    <t>https://lib.yangcheon.or.kr/libeng/</t>
  </si>
  <si>
    <t>해맞이역사도서관</t>
  </si>
  <si>
    <t>서울특별시 양천구 지양로 37 (신월동) 해맞이역사도서관</t>
  </si>
  <si>
    <t>02-2693-5919</t>
  </si>
  <si>
    <t>https://lib.yangcheon.or.kr/libsun</t>
  </si>
  <si>
    <t>방아다리문학도서관</t>
  </si>
  <si>
    <t>서울특별시 양천구 화곡로4길 10 (신월동) 방아다리문학도서관</t>
  </si>
  <si>
    <t>02-2604-5919</t>
  </si>
  <si>
    <t>https://lib.yangcheon.or.kr/libbanga/</t>
  </si>
  <si>
    <t>대림도서관</t>
  </si>
  <si>
    <t>서울특별시 영등포구 도신로 27 (대림동) 대림도서관</t>
  </si>
  <si>
    <t>02-828-3700</t>
  </si>
  <si>
    <t>https://www.ydplib.or.kr/drlib/index.do</t>
  </si>
  <si>
    <t>문래도서관</t>
  </si>
  <si>
    <t>서울특별시 영등포구 문래로20길 49 (문래동3가) 문래도서관</t>
  </si>
  <si>
    <t>02-2629-8600</t>
  </si>
  <si>
    <t>https://www.ydplib.or.kr/mllib/index.do</t>
  </si>
  <si>
    <t>선유도서관</t>
  </si>
  <si>
    <t>서울특별시 영등포구 선유로43가길 10-8 (양평동3가) 선유도서관</t>
  </si>
  <si>
    <t>02-2163-0800</t>
  </si>
  <si>
    <t>https://www.ydplib.or.kr/sylib/index.do</t>
  </si>
  <si>
    <t>여의샛강도서관</t>
  </si>
  <si>
    <t>서울특별시 영등포구 여의대로 24 (여의도동) FKI타워 별관 여의샛강도서관</t>
  </si>
  <si>
    <t>02-2629-2222</t>
  </si>
  <si>
    <t>https://www.ydplib.or.kr/yulib</t>
  </si>
  <si>
    <t>원지공원도서관</t>
  </si>
  <si>
    <t>서울특별시 영등포구 도림로47길 23 (대림동) 원지공원도서관</t>
  </si>
  <si>
    <t>02-849-7990</t>
  </si>
  <si>
    <t>https://www.ydplib.or.kr/wjlib/index.do</t>
  </si>
  <si>
    <t>영등포생각공장도서관</t>
  </si>
  <si>
    <t>서울특별시 영등포구 문래북로 105 (당산동1가) 영등포구어울림센터 1~3층 영등포생각공장도서관</t>
  </si>
  <si>
    <t>02-2069-1893</t>
  </si>
  <si>
    <t>https://www.ydplib.or.kr/sglib/index.do</t>
  </si>
  <si>
    <t>청파도서관</t>
  </si>
  <si>
    <t>서울특별시 용산구 청파로93길 27 (서계동) 자치센터 1층 청파도서관</t>
  </si>
  <si>
    <t>02-714-3931</t>
  </si>
  <si>
    <t>https://www.yslibrary.or.kr/cheongpa/</t>
  </si>
  <si>
    <t>용산꿈나무도서관</t>
  </si>
  <si>
    <t>서울특별시 용산구 백범로 329 (원효로1가) 용산 꿈나무종합타운 3층</t>
  </si>
  <si>
    <t>02-707-0138</t>
  </si>
  <si>
    <t>https://www.yslibrary.or.kr</t>
  </si>
  <si>
    <t>구립상림도서관</t>
  </si>
  <si>
    <t>서울특별시 은평구 진관4로 48-25 (진관동) 구립상림도서관</t>
  </si>
  <si>
    <t>02-383-7557</t>
  </si>
  <si>
    <t>http://sl.eplib.or.kr</t>
  </si>
  <si>
    <t>은평구립도서관</t>
  </si>
  <si>
    <t>서울특별시 은평구 통일로78가길 13-84(불광동) 은평구립도서관</t>
  </si>
  <si>
    <t>02-385-1671</t>
  </si>
  <si>
    <t>http://www.eplib.or.kr</t>
  </si>
  <si>
    <t>구립은뜨락도서관</t>
  </si>
  <si>
    <t>서울특별시 은평구 통일로 972 (진관동, 은뜨락) 구립은뜨락도서관</t>
  </si>
  <si>
    <t>02-389-7635</t>
  </si>
  <si>
    <t>http://www.edlib.or.kr</t>
  </si>
  <si>
    <t>구산동도서관마을</t>
  </si>
  <si>
    <t>서울특별시 은평구 연서로13길 29-23 (구산동) 구립구산동도서관마을</t>
  </si>
  <si>
    <t>02-357-0100</t>
  </si>
  <si>
    <t>https://www.gsvlib.or.kr/</t>
  </si>
  <si>
    <t>구립응암정보도서관</t>
  </si>
  <si>
    <t>서울특별시 은평구 가좌로 179 (응암동) 2층 및 3층</t>
  </si>
  <si>
    <t>02-308-2320</t>
  </si>
  <si>
    <t>http://www.ealib.or.kr</t>
  </si>
  <si>
    <t>구립증산정보도서관</t>
  </si>
  <si>
    <t>서울특별시 은평구 증산로5길 6 (증산동) 구립증산정보도서관</t>
  </si>
  <si>
    <t>02-307-6030</t>
  </si>
  <si>
    <t>http://www.jsplib.or.kr</t>
  </si>
  <si>
    <t>구립은평뉴타운도서관</t>
  </si>
  <si>
    <t>서울특별시 은평구 진관2로 111-51 (진관동) 구립은평뉴타운도서관</t>
  </si>
  <si>
    <t>02-6341-6400</t>
  </si>
  <si>
    <t>https://www.enlib.or.kr/</t>
  </si>
  <si>
    <t>내를건너서숲으로도서관</t>
  </si>
  <si>
    <t>서울특별시 은평구 증산로17길 50 (신사동) 내를 건너서 숲으로 도서관</t>
  </si>
  <si>
    <t>02-307-6701</t>
  </si>
  <si>
    <t>https://www.nslib.or.kr/</t>
  </si>
  <si>
    <t>아름꿈 도서관</t>
  </si>
  <si>
    <t>서울특별시 종로구 종로58가길 19 (숭인동) 아름꿈 도서관</t>
  </si>
  <si>
    <t>02-2237-6644</t>
  </si>
  <si>
    <t>http://lib.jongno.go.kr</t>
  </si>
  <si>
    <t>청운문학도서관</t>
  </si>
  <si>
    <t>서울특별시 종로구 자하문로36길 40 (청운동) 청운문학도서관</t>
  </si>
  <si>
    <t>070-4680-4032</t>
  </si>
  <si>
    <t>http://lib.jongno.go.kr/</t>
  </si>
  <si>
    <t>어린이청소년국학도서관</t>
  </si>
  <si>
    <t>서울특별시 종로구 명륜길 26 (명륜3가) 명륜동 와룡문화센터 5층 어린이청소년국학도서관</t>
  </si>
  <si>
    <t>02-747-8335</t>
  </si>
  <si>
    <t>가온도서관</t>
  </si>
  <si>
    <t>서울특별시 중구 동호로14길 18 (신당동) 가온도서관</t>
  </si>
  <si>
    <t>02-2230-2921</t>
  </si>
  <si>
    <t>https://www.junggulib.or.kr</t>
  </si>
  <si>
    <t>서울도서관</t>
  </si>
  <si>
    <t>서울특별시 중구 세종대로 110 (태평로1가) 서울도서관</t>
  </si>
  <si>
    <t>02-2133-0202</t>
  </si>
  <si>
    <t>http://lib.seoul.go.kr</t>
  </si>
  <si>
    <t>어울림도서관</t>
  </si>
  <si>
    <t>서울특별시 중구 다산로38길 66-35 (신당동) 어울림도서관</t>
  </si>
  <si>
    <t>02-2230-2901</t>
  </si>
  <si>
    <t>http://www.junggulib.or.kr</t>
  </si>
  <si>
    <t>다산성곽도서관</t>
  </si>
  <si>
    <t>서울특별시 중구 동호로17길 173 (신당동) 다산성곽도서관</t>
  </si>
  <si>
    <t>02-2230-2965</t>
  </si>
  <si>
    <t>신당누리도서관</t>
  </si>
  <si>
    <t>서울특별시 중구 다산로33길 3 (신당동) 신당누리도서관</t>
  </si>
  <si>
    <t>02-2230-2960</t>
  </si>
  <si>
    <t>https://www.junggulib.or.kr/index.do</t>
  </si>
  <si>
    <t>손기정문화도서관</t>
  </si>
  <si>
    <t>서울특별시 중구 손기정로 101-3(만리동2가) 손기정문화도서관</t>
  </si>
  <si>
    <t>02-2230-2950</t>
  </si>
  <si>
    <t>손기정어린이도서관</t>
  </si>
  <si>
    <t>서울특별시 중구 손기정로 101-1 (만리동2가) 손기정어린이도서관</t>
  </si>
  <si>
    <t>02-2230-2945</t>
  </si>
  <si>
    <t>남산타운어린이도서관</t>
  </si>
  <si>
    <t>서울특별시 중구 다산로 32 (신당동, 남산타운) 남산타운문화체육센터 2층 어린이도서관</t>
  </si>
  <si>
    <t>02-2230-2941</t>
  </si>
  <si>
    <t>https://www.junggulib.or.kr/</t>
  </si>
  <si>
    <t>중랑구</t>
  </si>
  <si>
    <t>양원숲속도서관</t>
  </si>
  <si>
    <t>서울특별시 중랑구 송림길 172 (망우동) 양원숲속도서관</t>
  </si>
  <si>
    <t>02-432-0710</t>
  </si>
  <si>
    <t>http://www.jungnanglib.seoul.kr/ywlib/</t>
  </si>
  <si>
    <t>중랑상봉도서관</t>
  </si>
  <si>
    <t>서울특별시 중랑구 동일로114길 10 (상봉동) 상봉2동복합청사 중랑상봉도서관</t>
  </si>
  <si>
    <t>02-2209-0094</t>
  </si>
  <si>
    <t>http://www.jungnanglib.seoul.kr/sblib/</t>
  </si>
  <si>
    <t>중랑구립정보도서관</t>
  </si>
  <si>
    <t>서울특별시 중랑구 신내로15길 197 (묵동) 중랑구립정보도서관</t>
  </si>
  <si>
    <t>02-3407-1111</t>
  </si>
  <si>
    <t>http://www.jungnanglib.seoul.kr/jnlib/</t>
  </si>
  <si>
    <t>중랑구립면목정보도서관</t>
  </si>
  <si>
    <t>서울특별시 중랑구 면목로 397 (면목동) 중랑구립면목정보도서관</t>
  </si>
  <si>
    <t>02-432-4123</t>
  </si>
  <si>
    <t>http://www.jungnanglib.seoul.kr/mmlib</t>
  </si>
  <si>
    <t>중랑숲어린이도서관</t>
  </si>
  <si>
    <t>서울특별시 중랑구 망우로73길 46-1 (망우동) 중랑숲어린이도서관</t>
  </si>
  <si>
    <t>02-6235-1150</t>
  </si>
  <si>
    <t>http://www.jungnanglib.seoul.kr/suplib/index.php</t>
  </si>
  <si>
    <t>지자체 소계</t>
  </si>
  <si>
    <t>서울 소계</t>
    <phoneticPr fontId="3" type="noConversion"/>
  </si>
  <si>
    <t>부산광역시립서동도서관</t>
  </si>
  <si>
    <t>부산광역시 금정구 서부로76번길 5 (서동) (부산광역시시립서동도서관)</t>
  </si>
  <si>
    <t>051-522-0456</t>
  </si>
  <si>
    <t>https://home.pen.go.kr/seodonglib/main.do</t>
  </si>
  <si>
    <t>부산광역시립중앙도서관수정분관</t>
  </si>
  <si>
    <t>부산광역시 동구 홍곡로 53 (수정동) (부산광역시립중앙도서관 수정분관)</t>
  </si>
  <si>
    <t>051-440-0300</t>
  </si>
  <si>
    <t>https://home.pen.go.kr/joonganglib</t>
  </si>
  <si>
    <t>동래구</t>
  </si>
  <si>
    <t>부산광역시립명장도서관</t>
  </si>
  <si>
    <t>부산광역시 동래구 명안로46번길 35 (명장동) 명안로46번길 35</t>
  </si>
  <si>
    <t>051-527-0583</t>
  </si>
  <si>
    <t>https://home.pen.go.kr/mjlib/</t>
  </si>
  <si>
    <t>부산영어도서관</t>
  </si>
  <si>
    <t>부산광역시 부산진구 가야대로 734 (부전동) 부산글로벌빌리지 행정동 5층 부산광역시립구포도서관분관부산영어도서관</t>
  </si>
  <si>
    <t>051-818-2800</t>
  </si>
  <si>
    <t>https://home.pen.go.kr/bellib</t>
  </si>
  <si>
    <t>부산광역시립부전도서관</t>
  </si>
  <si>
    <t>부산광역시 부산진구 동천로 79 (부전동) 부산광역시립부전도서관</t>
  </si>
  <si>
    <t>051-802-5901</t>
  </si>
  <si>
    <t>https://home.pen.go.kr/bujunlib/tp/tempPage/tempPageView.do?typeCd=imsiPage</t>
  </si>
  <si>
    <t>부산광역시립시민도서관</t>
  </si>
  <si>
    <t>부산광역시 부산진구 월드컵대로 462 (초읍동) (초읍동) 부산광역시립시민도서관</t>
  </si>
  <si>
    <t>051-810-8200</t>
  </si>
  <si>
    <t>http://home.pen.go.kr/siminlib</t>
  </si>
  <si>
    <t>부산광역시립구포도서관</t>
  </si>
  <si>
    <t>부산광역시 북구 백양대로1016번다길 43 (구포동)</t>
  </si>
  <si>
    <t>051-330-6300</t>
  </si>
  <si>
    <t>http://home.pen.go.kr/gupolib</t>
  </si>
  <si>
    <t>부산광역시립사하도서관</t>
  </si>
  <si>
    <t>부산광역시 사하구 승학로 247 (괴정동) 부산광역시립사하도서관</t>
  </si>
  <si>
    <t>051-961-2700</t>
  </si>
  <si>
    <t>https://home.pen.go.kr/sahalib</t>
  </si>
  <si>
    <t>부산광역시립구덕도서관</t>
  </si>
  <si>
    <t>부산광역시 서구 대신공원로 41 (서대신동3가) 부산광역시립구덕도서관</t>
  </si>
  <si>
    <t>051-220-3800</t>
  </si>
  <si>
    <t>https://home.pen.go.kr/guducklib/main.do</t>
  </si>
  <si>
    <t>연제구</t>
  </si>
  <si>
    <t>부산광역시립연산도서관</t>
  </si>
  <si>
    <t>부산광역시 연제구 고분로191번길 16 (연산동) 부산광역시립연산도서관</t>
  </si>
  <si>
    <t>051-792-5400</t>
  </si>
  <si>
    <t>https://home.pen.go.kr/yeonsanlib</t>
  </si>
  <si>
    <t>부산광역시립중앙도서관</t>
  </si>
  <si>
    <t>부산광역시 중구 망양로193번길 146 (보수동1가) 부산광역시립중앙도서관</t>
  </si>
  <si>
    <t>051-250-0300</t>
  </si>
  <si>
    <t>https://home.pen.go.kr/joonganglib/main.do</t>
  </si>
  <si>
    <t>해운대구</t>
  </si>
  <si>
    <t>해운대도서관 우동분관</t>
  </si>
  <si>
    <t>부산광역시 해운대구 우동1로 89 (우동) 해운대도서관 우동분관</t>
  </si>
  <si>
    <t>051-709-0980</t>
  </si>
  <si>
    <t>https://home.pen.go.kr/haeundaelib</t>
  </si>
  <si>
    <t>부산광역시립반송도서관</t>
  </si>
  <si>
    <t>부산광역시 해운대구 아랫반송로 22 (반송동) 부산광역시립반송도서관</t>
  </si>
  <si>
    <t>051-545-0102</t>
  </si>
  <si>
    <t>https://home.pen.go.kr/bansonglib</t>
  </si>
  <si>
    <t>부산광역시립해운대도서관</t>
  </si>
  <si>
    <t>부산광역시 해운대구 양운로 183 (좌동) (해운대도서관)</t>
  </si>
  <si>
    <t>051-709-0932</t>
  </si>
  <si>
    <t>https://home.pen.go.kr/haeundaelib/main.do</t>
  </si>
  <si>
    <t>교육청 소계</t>
    <phoneticPr fontId="3" type="noConversion"/>
  </si>
  <si>
    <t>꿈키어린이도서관</t>
  </si>
  <si>
    <t>부산광역시 동래구 중앙대로 1276 (사직동) 꿈키어린이도서관</t>
  </si>
  <si>
    <t>051-559-3986</t>
  </si>
  <si>
    <t>http://www.bujeon.org</t>
  </si>
  <si>
    <t>맨발동무도서관</t>
  </si>
  <si>
    <t>부산광역시 북구 양달로 64 (화명동) 대천천환경문화센터 3층 맨발동무도서관</t>
  </si>
  <si>
    <t>051-333-2263</t>
  </si>
  <si>
    <t>http://www.maenbal.org</t>
  </si>
  <si>
    <t>느티나무도서관</t>
  </si>
  <si>
    <t>부산광역시 해운대구 윗반송로 57 (반송동) 느티나무도서관</t>
  </si>
  <si>
    <t>051-542-1590</t>
  </si>
  <si>
    <t>http://www.ntnamu.kr/</t>
  </si>
  <si>
    <t>지사도서관</t>
  </si>
  <si>
    <t>부산광역시 강서구 과학산단2로20번길 5 (지사동) 지사문화회관 2~층 지사도서관</t>
  </si>
  <si>
    <t>051-970-2777</t>
  </si>
  <si>
    <t>https://library.bsgangseo.go.kr/jslib/</t>
  </si>
  <si>
    <t>부산강서도서관</t>
  </si>
  <si>
    <t>부산광역시 강서구 공항로811번길 10 (대저2동) 강서도서관</t>
  </si>
  <si>
    <t>051-970-4067</t>
  </si>
  <si>
    <t>https://library.bsgangseo.go.kr/gslib/</t>
  </si>
  <si>
    <t>강서기적의도서관</t>
  </si>
  <si>
    <t>부산광역시 강서구 명지오션시티10로 80 (명지동) 강서기적의도서관</t>
  </si>
  <si>
    <t>051-970-2317</t>
  </si>
  <si>
    <t>https://library.bsgangseo.go.kr/gmlib/</t>
  </si>
  <si>
    <t>금샘도서관</t>
  </si>
  <si>
    <t>부산광역시 금정구 기찰로 94 (부곡동) 금샘도서관</t>
  </si>
  <si>
    <t>051-519-5900</t>
  </si>
  <si>
    <t>https://www.geumjeong.go.kr/gslib</t>
  </si>
  <si>
    <t>금정도서관</t>
  </si>
  <si>
    <t>부산광역시 금정구 금정도서관로 33 (청룡동) 금정도서관</t>
  </si>
  <si>
    <t>051-519-5612</t>
  </si>
  <si>
    <t>http://library.geumjeong.go.kr</t>
  </si>
  <si>
    <t>교리도서관</t>
  </si>
  <si>
    <t>부산광역시 기장군 기장읍 차성로417번길 11  기장빛물꿈교육행복타운 2F, 3F</t>
  </si>
  <si>
    <t>051-709-5371</t>
  </si>
  <si>
    <t>http://library.gijang.go.kr/gyori/main.do</t>
  </si>
  <si>
    <t>기장도서관</t>
  </si>
  <si>
    <t>부산광역시 기장군 기장읍 차성동로126번길 13-5  기장도서관</t>
  </si>
  <si>
    <t>051-709-5351</t>
  </si>
  <si>
    <t>http://library.gijang.go.kr</t>
  </si>
  <si>
    <t>정관도서관</t>
  </si>
  <si>
    <t>부산광역시 기장군 정관읍 정관중앙로 100 정관도서관</t>
  </si>
  <si>
    <t>051-709-3904</t>
  </si>
  <si>
    <t>http://library.gijang.go.kr/jglib/main.do</t>
  </si>
  <si>
    <t>내리새라도서관</t>
  </si>
  <si>
    <t>부산광역시 기장군 기장읍 기장대로 51 내리새라도서관</t>
  </si>
  <si>
    <t>051-709-3967</t>
  </si>
  <si>
    <t>http://library.gijang.go.kr/naeri/main.do</t>
  </si>
  <si>
    <t>고촌어울림도서관</t>
  </si>
  <si>
    <t>부산광역시 기장군 철마면 고촌로 51 고촌어울림도서관</t>
  </si>
  <si>
    <t>051-709-5381</t>
  </si>
  <si>
    <t>http://library.gijang.go.kr/gochon/main.do</t>
  </si>
  <si>
    <t>대라다목적도서관</t>
  </si>
  <si>
    <t>부산광역시 기장군 기장읍 차성서로 86 대라다목적도서관</t>
  </si>
  <si>
    <t>051-709-3961</t>
  </si>
  <si>
    <t>http://library.gijang.go.kr/daera/main.do</t>
  </si>
  <si>
    <t>정관어린이도서관</t>
  </si>
  <si>
    <t>부산광역시 기장군 정관읍 정관8로 11 정관어린이도서관</t>
  </si>
  <si>
    <t>051-709-5386</t>
  </si>
  <si>
    <t>http://library.gijang.go.kr/jgchildlib</t>
  </si>
  <si>
    <t>남구도서관</t>
  </si>
  <si>
    <t>부산광역시 남구 수영로267번길 61 (대연동)</t>
  </si>
  <si>
    <t>051-621-8160</t>
  </si>
  <si>
    <t>https://library.bsnamgu.go.kr/Main.do</t>
  </si>
  <si>
    <t>우암도서관</t>
  </si>
  <si>
    <t>부산광역시 남구 당산로 22 (우암동) 우암도서관</t>
  </si>
  <si>
    <t>051-607-6514</t>
  </si>
  <si>
    <t>https://library.bsnamgu.go.kr/</t>
  </si>
  <si>
    <t>부산광역시 남구 분포도서관</t>
  </si>
  <si>
    <t>부산광역시 남구 분포로 97 (용호동) 분포문화체육센터내 1,2층 분포도서관</t>
  </si>
  <si>
    <t>051-607-3642</t>
  </si>
  <si>
    <t>http://library.bsnamgu.go.kr/Main.do</t>
  </si>
  <si>
    <t>동구도서관</t>
  </si>
  <si>
    <t>부산광역시 동구 성북로36번길 54 (범일동) 성북로36번길 54</t>
  </si>
  <si>
    <t>051-440-6412</t>
  </si>
  <si>
    <t>http://www.bsdonggu.go.kr/library</t>
  </si>
  <si>
    <t>동구어린이영어도서관</t>
  </si>
  <si>
    <t>부산광역시 동구 수성로 21 (수정동) 동구어린이영어도서관</t>
  </si>
  <si>
    <t>051-440-6471</t>
  </si>
  <si>
    <t>http://www.bsdonggu.go.kr/kidseng</t>
  </si>
  <si>
    <t>동래읍성도서관</t>
  </si>
  <si>
    <t>부산광역시 동래구 동래로159번길 153 (칠산동) 동래읍성도서관</t>
  </si>
  <si>
    <t>051-550-6902</t>
  </si>
  <si>
    <t>http://lib.dongnae.go.kr/dongnae</t>
  </si>
  <si>
    <t>안락누리도서관</t>
  </si>
  <si>
    <t>부산광역시 동래구 명안로10번길 64 (안락동) 안락누리도서관</t>
  </si>
  <si>
    <t>051-550-6911</t>
  </si>
  <si>
    <t>http://lib.dongnae.go.kr/allak/</t>
  </si>
  <si>
    <t>부산진구기적의도서관</t>
  </si>
  <si>
    <t>부산광역시 부산진구 범양로125번길 19 (양정동) 부산진구 기적의도서관</t>
  </si>
  <si>
    <t>051-605-8751</t>
  </si>
  <si>
    <t>https://www.busanjin.go.kr/library</t>
  </si>
  <si>
    <t>부산진구어린이청소년도서관</t>
  </si>
  <si>
    <t>부산광역시 부산진구 백양순환로110번길 25 (부암동) 부산진구어린이청소년도서관</t>
  </si>
  <si>
    <t>051-605-5803</t>
  </si>
  <si>
    <t>https://www.busanjin.go.kr/cylib/index.busanjin</t>
  </si>
  <si>
    <t>금곡도서관</t>
  </si>
  <si>
    <t>부산광역시 북구 효열로203번길 34 (금곡동) 금곡도서관</t>
  </si>
  <si>
    <t>051-309-6181</t>
  </si>
  <si>
    <t>https://www.bsbukgu.go.kr/bglib/index.bsbukgu</t>
  </si>
  <si>
    <t>만덕도서관</t>
  </si>
  <si>
    <t>부산광역시 북구 은행나무로 26 (만덕동) (만덕2동 843번지)</t>
  </si>
  <si>
    <t>051-309-2097</t>
  </si>
  <si>
    <t>https://www.bsbukgu.go.kr/mdlib/index.bsbukgu</t>
  </si>
  <si>
    <t>화명도서관</t>
  </si>
  <si>
    <t>부산광역시 북구 화명대로12번길 59 (화명동) 화명도서관</t>
  </si>
  <si>
    <t>051-309-6483</t>
  </si>
  <si>
    <t>https://www.bsbukgu.go.kr/hmlib/index.bsbukgu</t>
  </si>
  <si>
    <t>사상구</t>
  </si>
  <si>
    <t>부산도서관</t>
  </si>
  <si>
    <t>부산광역시 사상구 사상로310번길 33 (덕포동) 부산도서관</t>
  </si>
  <si>
    <t>051-310-5400</t>
  </si>
  <si>
    <t>https://library.busan.go.kr/busanlibrary/index.do</t>
  </si>
  <si>
    <t>사상도서관</t>
  </si>
  <si>
    <t>부산광역시 사상구 덕상로72번길 9 (덕포동)</t>
  </si>
  <si>
    <t>051-310-7971</t>
  </si>
  <si>
    <t>https://www.sasang.go.kr/library/index.sasang</t>
  </si>
  <si>
    <t>주례열린도서관</t>
  </si>
  <si>
    <t>부산광역시 사상구 주례로 110 (주례동) 주례열린도서관</t>
  </si>
  <si>
    <t>051-310-8500</t>
  </si>
  <si>
    <t>https://www.sasang.go.kr/jrlib/index.sasang</t>
  </si>
  <si>
    <t>다대도서관</t>
  </si>
  <si>
    <t>부산광역시 사하구 다대낙조2길 9 (다대동) 다대도서관</t>
  </si>
  <si>
    <t>051-220-5861</t>
  </si>
  <si>
    <t>http://www.saha.go.kr/dadaelib</t>
  </si>
  <si>
    <t>하단도서관</t>
  </si>
  <si>
    <t>부산광역시 사하구 하신번영로 245 (하단동) 노을이 아름다운 하단복합센터 내 하단도서관</t>
  </si>
  <si>
    <t>051-220-0161</t>
  </si>
  <si>
    <t>https://www.saha.go.kr/hadanlib/main.do</t>
  </si>
  <si>
    <t>수영구</t>
  </si>
  <si>
    <t>망미도서관</t>
  </si>
  <si>
    <t>부산광역시 수영구 연수로315번길 23 (망미동) 망미1동 주민센터(4~6층)</t>
  </si>
  <si>
    <t>051-610-4704</t>
  </si>
  <si>
    <t>http://library.suyeong.go.kr</t>
  </si>
  <si>
    <t>수영구도서관</t>
  </si>
  <si>
    <t>부산광역시 수영구 남천서로 33 (남천동) 수영구도서관</t>
  </si>
  <si>
    <t>051-610-3972</t>
  </si>
  <si>
    <t>https://www.suyeong.go.kr/library</t>
  </si>
  <si>
    <t>수영구어린이도서관</t>
  </si>
  <si>
    <t>부산광역시 수영구 장대골로 75-6 (광안동) 수영구어린이도서관</t>
  </si>
  <si>
    <t>051-610-3891</t>
  </si>
  <si>
    <t>https://www.suyeong.go.kr/library/</t>
  </si>
  <si>
    <t>연제도서관</t>
  </si>
  <si>
    <t>부산광역시 연제구 황령산로 612 (연산동) 연제도서관</t>
  </si>
  <si>
    <t>051-665-5511</t>
  </si>
  <si>
    <t>http://library.yeonje.go.kr</t>
  </si>
  <si>
    <t>부산시청열린도서관</t>
  </si>
  <si>
    <t>부산광역시 연제구 중앙대로 1001 (연산동) 부산시청열린도서관</t>
  </si>
  <si>
    <t>051-888-2049</t>
  </si>
  <si>
    <t>영도도서관</t>
  </si>
  <si>
    <t>부산광역시 영도구 함지로79번길 6 (동삼동) (영도어울림문화공원 내) 영도도서관</t>
  </si>
  <si>
    <t>051-419-4821</t>
  </si>
  <si>
    <t>https://www.yeongdo.go.kr/library.web</t>
  </si>
  <si>
    <t>영도도서관 남항분관</t>
  </si>
  <si>
    <t>부산광역시 영도구 절영로 71 (남항동2가) 영도어린이영어도서관</t>
  </si>
  <si>
    <t>051-419-5673</t>
  </si>
  <si>
    <t>https://www.yeongdo.go.kr/library/01351/01981.web</t>
  </si>
  <si>
    <t>반여도서관</t>
  </si>
  <si>
    <t>부산광역시 해운대구 재반로282번길 38 (반여동) (반여도서관)</t>
  </si>
  <si>
    <t>051-749-6081</t>
  </si>
  <si>
    <t>https://www.haeundae.go.kr/library/index.do</t>
  </si>
  <si>
    <t>해운대인문학도서관</t>
  </si>
  <si>
    <t>부산광역시 해운대구 반여로 132 (반여동) 해운대인문학도서관</t>
  </si>
  <si>
    <t>051-749-6580</t>
  </si>
  <si>
    <t>재송어린이도서관</t>
  </si>
  <si>
    <t>부산광역시 해운대구 해운대로76번길 35-1 (재송동) 재송어린이도서관</t>
  </si>
  <si>
    <t>051-749-7635</t>
  </si>
  <si>
    <t>http://www.haeundae.go.kr/library/</t>
  </si>
  <si>
    <t>부산 소계</t>
    <phoneticPr fontId="3" type="noConversion"/>
  </si>
  <si>
    <t>대구광역시교육청삼국유사군위도서관</t>
  </si>
  <si>
    <t>대구광역시 군위군 군위읍 군청로 175  대구광역시교육청삼국유사군위도서관</t>
  </si>
  <si>
    <t>054-380-4289</t>
  </si>
  <si>
    <t>http://www.gbelib.kr/gw</t>
  </si>
  <si>
    <t>대구광역시립남부도서관</t>
  </si>
  <si>
    <t>대구광역시 남구 앞산순환로 512 (대명동) 앞산순환로 512</t>
  </si>
  <si>
    <t>053-231-2301</t>
  </si>
  <si>
    <t>http://library.daegu.go.kr/nambu/index.do</t>
  </si>
  <si>
    <t>달서구</t>
  </si>
  <si>
    <t>대구광역시립두류도서관</t>
  </si>
  <si>
    <t>대구광역시 달서구 공원순환로 8 (두류동) 두류도서관</t>
  </si>
  <si>
    <t>053-231-2700</t>
  </si>
  <si>
    <t>http://library.daegu.go.kr/duryu</t>
  </si>
  <si>
    <t>달성군</t>
  </si>
  <si>
    <t>대구광역시립달성도서관</t>
  </si>
  <si>
    <t>대구광역시 달성군 현풍읍 현풍동로19길 26  달성도서관</t>
  </si>
  <si>
    <t>053-231-2150</t>
  </si>
  <si>
    <t>https://library.daegu.go.kr/dalseong/index.do</t>
  </si>
  <si>
    <t>대구2.28기념학생도서관</t>
  </si>
  <si>
    <t>대구광역시 동구 아양로41길 56 (신암동) 대구2·28기념학생도서관</t>
  </si>
  <si>
    <t>053-231-2841</t>
  </si>
  <si>
    <t>http://library.daegu.go.kr/228</t>
  </si>
  <si>
    <t>대구광역시립동부도서관</t>
  </si>
  <si>
    <t>대구광역시 동구 신암북로11길 54 (신암동) 신암북로 11길 54 (신암동)</t>
  </si>
  <si>
    <t>053-231-2200</t>
  </si>
  <si>
    <t>https://library.daegu.go.kr/dongbu</t>
  </si>
  <si>
    <t>대구광역시립북부도서관</t>
  </si>
  <si>
    <t>대구광역시 북구 옥산로 75 (침산동) (북부도서관)</t>
  </si>
  <si>
    <t>053-231-2600</t>
  </si>
  <si>
    <t>http://library.daegu.go.kr/bukbu/index.do</t>
  </si>
  <si>
    <t>대구광역시립서부도서관</t>
  </si>
  <si>
    <t>대구광역시 서구 국채보상로49길 12 (평리동) (서부도서관)</t>
  </si>
  <si>
    <t>053-231-2400</t>
  </si>
  <si>
    <t>http://library.daegu.go.kr/seobu/index.do</t>
  </si>
  <si>
    <t>수성구</t>
  </si>
  <si>
    <t>대구광역시립수성도서관</t>
  </si>
  <si>
    <t>대구광역시 수성구 만촌로 151 (만촌동) (수성 도서관)</t>
  </si>
  <si>
    <t>053-231-2500</t>
  </si>
  <si>
    <t>http://library.daegu.go.kr/suseong/index.do</t>
  </si>
  <si>
    <t>국채보상운동기념도서관</t>
  </si>
  <si>
    <t>대구광역시 중구 공평로10길 25 (동인동2가) 국채보상운동기념도서관</t>
  </si>
  <si>
    <t>053-231-2000</t>
  </si>
  <si>
    <t>https://library.daegu.go.kr/gukbo/index.do</t>
  </si>
  <si>
    <t>새벗도서관</t>
  </si>
  <si>
    <t>대구광역시 달서구 월배로 170 (상인동) 정우빌딩 9층</t>
  </si>
  <si>
    <t>053-631-9105</t>
  </si>
  <si>
    <t>http://www.saebut.org</t>
  </si>
  <si>
    <t>푸른초장공공도서관</t>
  </si>
  <si>
    <t>대구광역시 달서구 달구벌대로 973 (파호동) 푸른초장공공도서관</t>
  </si>
  <si>
    <t>053-582-3394</t>
  </si>
  <si>
    <t>https://library.daegu.go.kr/wasabi/index.do#firstPage</t>
  </si>
  <si>
    <t>아트도서관</t>
  </si>
  <si>
    <t>대구광역시 달성군 가창면 우록길 131  아트도서관</t>
  </si>
  <si>
    <t>053-952-5252</t>
  </si>
  <si>
    <t>https://library.daegu.go.kr/art/index.do</t>
  </si>
  <si>
    <t>동일공공도서관</t>
  </si>
  <si>
    <t>대구광역시 동구 장등로 8 2층</t>
  </si>
  <si>
    <t>053-755-6003</t>
  </si>
  <si>
    <t>http://dongilpl.com</t>
  </si>
  <si>
    <t>한들마을도서관</t>
  </si>
  <si>
    <t>대구광역시 동구 팔공로101길 47 (지묘동) 2층 한들마을도서관</t>
  </si>
  <si>
    <t>053-985-1513</t>
  </si>
  <si>
    <t>https://handl.winbook.kr/</t>
  </si>
  <si>
    <t>더불어 숲</t>
  </si>
  <si>
    <t>대구광역시 북구 학남로17길 2 (국우동) 해일빌딩 3층 더불어 숲 도서관</t>
  </si>
  <si>
    <t>053-326-0937</t>
  </si>
  <si>
    <t>http://www.withwith.net</t>
  </si>
  <si>
    <t>사립공공 연암도서관</t>
  </si>
  <si>
    <t>대구광역시 북구 동북로26길 25-1 (산격동) 사립공공연암도서관</t>
  </si>
  <si>
    <t>053-956-4422</t>
  </si>
  <si>
    <t>https://library.daegu.go.kr/yeonam</t>
  </si>
  <si>
    <t>꿈꾸는마을도서관 도토리</t>
  </si>
  <si>
    <t>대구광역시 북구 구암로 146 (구암동) 3층 꿈꾸는마을도서관 도토리</t>
  </si>
  <si>
    <t>053-327-0645</t>
  </si>
  <si>
    <t>https://library.daegu.go.kr/dotory/index.do</t>
  </si>
  <si>
    <t>대명어울림도서관</t>
  </si>
  <si>
    <t>대구광역시 남구 두류공원로 38-1 (대명동) 대명어울림도서관</t>
  </si>
  <si>
    <t>053-664-3551</t>
  </si>
  <si>
    <t>https://library.daegu.go.kr/namdm/</t>
  </si>
  <si>
    <t>이천 어울림 도서관</t>
  </si>
  <si>
    <t>대구광역시 남구 이천로 124 (이천동) 이천 어울림 도서관</t>
  </si>
  <si>
    <t>053-664-3571</t>
  </si>
  <si>
    <t>https://library.daegu.go.kr/namic/</t>
  </si>
  <si>
    <t>달서영어도서관</t>
  </si>
  <si>
    <t>대구광역시 달서구 중흥로6길 10 (송현동) 달서영어도서관</t>
  </si>
  <si>
    <t>053-667-4950</t>
  </si>
  <si>
    <t>https://library.daegu.go.kr/dalseolib/index.do</t>
  </si>
  <si>
    <t>달서가족문화도서관</t>
  </si>
  <si>
    <t>대구광역시 달서구 조암남로 137 (대천동) 달서가족문화도서관</t>
  </si>
  <si>
    <t>053-667-4970</t>
  </si>
  <si>
    <t>달서구립도원도서관</t>
  </si>
  <si>
    <t>대구광역시 달서구 한실로 113 (도원동) 달서구립도원도서관</t>
  </si>
  <si>
    <t>053-667-4822</t>
  </si>
  <si>
    <t>달서구립본리도서관</t>
  </si>
  <si>
    <t>대구광역시 달서구 당산로 37-25 (본리동) 당산로 37-25(본리동)</t>
  </si>
  <si>
    <t>053-667-4930</t>
  </si>
  <si>
    <t>달서구립성서도서관</t>
  </si>
  <si>
    <t>대구광역시 달서구 선원남로 129 (이곡동) (이곡동 1306-8)</t>
  </si>
  <si>
    <t>053-667-4900</t>
  </si>
  <si>
    <t>달서어린이도서관</t>
  </si>
  <si>
    <t>대구광역시 달서구 송현로 45 (상인동) 달서어린이도서관</t>
  </si>
  <si>
    <t>053-667-4860</t>
  </si>
  <si>
    <t>https://library.daegu.go.kr/dalseolib</t>
  </si>
  <si>
    <t>달성군립도서관</t>
  </si>
  <si>
    <t>대구광역시 달성군 다사읍 달구벌대로174길 10-13 달성군립도서관</t>
  </si>
  <si>
    <t>053-584-0011</t>
  </si>
  <si>
    <t>https://library.daegu.go.kr/dalseonglib/index.do</t>
  </si>
  <si>
    <t>동구구립 안심도서관</t>
  </si>
  <si>
    <t>대구광역시 동구 금호강변로 360 (율하동 1627번지)</t>
  </si>
  <si>
    <t>053-980-2600</t>
  </si>
  <si>
    <t>https://library.daegu.go.kr/donggu/index.do</t>
  </si>
  <si>
    <t>대구 동구 신천도서관</t>
  </si>
  <si>
    <t>대구광역시 동구 동부로6길 65 (신천동) 대구 동구 신천도서관</t>
  </si>
  <si>
    <t>구수산도서관</t>
  </si>
  <si>
    <t>대구광역시 북구 대천로 21 (읍내동) 구수산도서관</t>
  </si>
  <si>
    <t>053-320-5150</t>
  </si>
  <si>
    <t>https://library.daegu.go.kr/bukgs</t>
  </si>
  <si>
    <t>대구북구태전도서관</t>
  </si>
  <si>
    <t>대구광역시 북구 영송로 36-16 (태전동) 대구광역시 북구 영송로 36-16 (태전동)</t>
  </si>
  <si>
    <t>053-320-5180</t>
  </si>
  <si>
    <t>https://library.daegu.go.kr/buktj/</t>
  </si>
  <si>
    <t>대구광역시북구대현도서관</t>
  </si>
  <si>
    <t>대구광역시 북구 대현남로 43 (대현동) 대구광역시북구대현도서관</t>
  </si>
  <si>
    <t>053-320-5171</t>
  </si>
  <si>
    <t>https://library.daegu.go.kr/bukdh/</t>
  </si>
  <si>
    <t>비원도서관</t>
  </si>
  <si>
    <t>대구광역시 서구 달서천로61안길 10 (비산동) 비원도서관</t>
  </si>
  <si>
    <t>053-663-3871</t>
  </si>
  <si>
    <t>https://library.daegu.go.kr/seogulib</t>
  </si>
  <si>
    <t>원고개도서관</t>
  </si>
  <si>
    <t>대구광역시 서구 달서로43길 12 (비산동) 원고개도서관</t>
  </si>
  <si>
    <t>053-663-3941</t>
  </si>
  <si>
    <t>New평리도서관</t>
  </si>
  <si>
    <t>대구광역시 서구 평리로73길 37 (평리동) New평리도서관</t>
  </si>
  <si>
    <t>053-663-3881</t>
  </si>
  <si>
    <t>서구영어도서관</t>
  </si>
  <si>
    <t>대구광역시 서구 평리로35길 90-6 (중리동) 서구영어도서관</t>
  </si>
  <si>
    <t>053-663-3861</t>
  </si>
  <si>
    <t>http://lib.dgs.go.kr/</t>
  </si>
  <si>
    <t>서구 비산도서관</t>
  </si>
  <si>
    <t>대구광역시 서구 달서로14길 13 (비산동) 대구광역시 서구 비산4동 200-8</t>
  </si>
  <si>
    <t>053-663-3721</t>
  </si>
  <si>
    <t>서구어린이도서관</t>
  </si>
  <si>
    <t>대구광역시 서구 문화로 123 (이현동) 대구광역시 서구 문화로 123 (이현동)</t>
  </si>
  <si>
    <t>053-663-3701</t>
  </si>
  <si>
    <t>서구 어린이영어도서관</t>
  </si>
  <si>
    <t>대구광역시 서구 문화로 160 (평리동) 3층 도서관</t>
  </si>
  <si>
    <t>053-663-3951</t>
  </si>
  <si>
    <t>수성구립고산도서관</t>
  </si>
  <si>
    <t>대구광역시 수성구 달구벌대로650길 6 (신매동) 수성구립 고산도서관</t>
  </si>
  <si>
    <t>053-668-1900</t>
  </si>
  <si>
    <t>https://library.daegu.go.kr/gosan/index.do</t>
  </si>
  <si>
    <t>수성구립범어도서관</t>
  </si>
  <si>
    <t>대구광역시 수성구 달구벌대로 2451(범어동) 범어도서관</t>
  </si>
  <si>
    <t>053-668-1600</t>
  </si>
  <si>
    <t>https://library.daegu.go.kr/beomeo/</t>
  </si>
  <si>
    <t>수성구립 용학도서관</t>
  </si>
  <si>
    <t>대구광역시 수성구 지범로41길 36 (범물동) 수성구립 용학도서관</t>
  </si>
  <si>
    <t>053-668-1700</t>
  </si>
  <si>
    <t>http://library.suseong.kr/yonghak/</t>
  </si>
  <si>
    <t>수성구립 파동도서관</t>
  </si>
  <si>
    <t>대구광역시 수성구 파동로3길 62 (파동) 1층 파동도서관</t>
  </si>
  <si>
    <t>053-668-1751</t>
  </si>
  <si>
    <t>https://library.daegu.go.kr/yonghak/html.do?menu_idx=146</t>
  </si>
  <si>
    <t>수성구립 무학숲도서관</t>
  </si>
  <si>
    <t>대구광역시 수성구 청수로40길 73-10 (지산동) 수성구립 무학숲도서관</t>
  </si>
  <si>
    <t>053-668-1821</t>
  </si>
  <si>
    <t>http://library.suseong.kr/yonghak/library/06.htm</t>
  </si>
  <si>
    <t>수성구립 책숲길도서관</t>
  </si>
  <si>
    <t>대구광역시 수성구 수성로 215 (중동) 수옥빌딩 4층 책숲길도서관</t>
  </si>
  <si>
    <t>053-668-1650</t>
  </si>
  <si>
    <t>https://library.daegu.go.kr/beomeo/html.do?menu_idx=113</t>
  </si>
  <si>
    <t>수성구립 수성못그림책도서관</t>
  </si>
  <si>
    <t>대구광역시 수성구 무학로 112 (두산동) 1층, 수성못그림책도서관</t>
  </si>
  <si>
    <t>053-668-1770</t>
  </si>
  <si>
    <t>https://library.daegu.go.kr/yonghak/html/yonghakCalendar3.do?menu_idx=195</t>
  </si>
  <si>
    <t>수성구립황금책문화센터도서관</t>
  </si>
  <si>
    <t>대구광역시 수성구 청솔로2길 64 (황금동) 1층 황금책문화센터도서관</t>
  </si>
  <si>
    <t>053-668-1660</t>
  </si>
  <si>
    <t>수성구립 물망이도서관</t>
  </si>
  <si>
    <t>대구광역시 수성구 명덕로 443-2(수성동3가) 수성2·3가 행정복지센터 4층</t>
  </si>
  <si>
    <t>053-666-4393</t>
  </si>
  <si>
    <t>https://library.daegu.go.kr/beomeo/html/bemeoCalendar2.do?menu_idx=114</t>
  </si>
  <si>
    <t>2.28민주운동기념회관(도서관)</t>
  </si>
  <si>
    <t>대구광역시 중구 2·28길 9 (남산동) 2.28민주운동기념회관(도서관)</t>
  </si>
  <si>
    <t>053-257-2280</t>
  </si>
  <si>
    <t>https://library.daegu.go.kr/228lib/index.do</t>
  </si>
  <si>
    <t>대구 소계</t>
    <phoneticPr fontId="3" type="noConversion"/>
  </si>
  <si>
    <t>계양구</t>
  </si>
  <si>
    <t>인천광역시교육청계양도서관</t>
  </si>
  <si>
    <t>인천광역시 계양구 계양산로134번길 18 (계산동 907-4) 인천광역시교육청계양도서관</t>
  </si>
  <si>
    <t>032-540-4400</t>
  </si>
  <si>
    <t>https://lib.ice.go.kr/gyeyang</t>
  </si>
  <si>
    <t>인천광역시교육청중앙도서관</t>
  </si>
  <si>
    <t>인천광역시 남동구 정각로 9 (구월동) (인천광역시교육청중앙도서관)</t>
  </si>
  <si>
    <t>032-627-8400</t>
  </si>
  <si>
    <t>http://lib.ice.go.kr/jungang</t>
  </si>
  <si>
    <t>인천광역시교육청화도진도서관</t>
  </si>
  <si>
    <t>인천광역시 동구 화도진로 122 (화수동) 화도진도서관</t>
  </si>
  <si>
    <t>032-760-4138</t>
  </si>
  <si>
    <t>https://lib.ice.go.kr/hwadojin</t>
  </si>
  <si>
    <t>인천광역시교육청주안도서관</t>
  </si>
  <si>
    <t>인천광역시 미추홀구 구월남로 27 (주안동)</t>
  </si>
  <si>
    <t>032-450-9100</t>
  </si>
  <si>
    <t>https://lib.ice.go.kr/juan</t>
  </si>
  <si>
    <t>부평구</t>
  </si>
  <si>
    <t>인천광역시교육청부평도서관</t>
  </si>
  <si>
    <t>인천광역시 부평구 경원대로 1191 (십정동) 인천광역시교육청부평도서관</t>
  </si>
  <si>
    <t>032-510-7300</t>
  </si>
  <si>
    <t>https://lib.ice.go.kr/bupyeong</t>
  </si>
  <si>
    <t>인천광역시교육청북구도서관</t>
  </si>
  <si>
    <t>인천광역시 부평구 신트리로 21 (부평동) 인천광역시교육청북구도서관</t>
  </si>
  <si>
    <t>032-363-5000</t>
  </si>
  <si>
    <t>https://lib.ice.go.kr/bukgu</t>
  </si>
  <si>
    <t>인천광역시교육청서구도서관</t>
  </si>
  <si>
    <t>인천광역시 서구 건지로334번길 45 (가좌동) 인천광역시교육청서구도서관</t>
  </si>
  <si>
    <t>032-585-7100</t>
  </si>
  <si>
    <t>https://lib.ice.go.kr/seogu</t>
  </si>
  <si>
    <t>인천광역시교육청연수도서관</t>
  </si>
  <si>
    <t>인천광역시 연수구 함박뫼로152번길 96 (연수동) 인천광역시교육청연수도서관</t>
  </si>
  <si>
    <t>032-899-7500</t>
  </si>
  <si>
    <t>https://lib.ice.go.kr/yeonsu</t>
  </si>
  <si>
    <t>인천광역시교육청평생학습관</t>
  </si>
  <si>
    <t>인천광역시 연수구 경원대로 73 (동춘동) 인천광역시교육청평생학습관</t>
  </si>
  <si>
    <t>032-899-1588</t>
  </si>
  <si>
    <t>http://www.ilec.go.kr</t>
  </si>
  <si>
    <t>내가도서관</t>
  </si>
  <si>
    <t>인천광역시 강화군 내가면 강화서로 249</t>
  </si>
  <si>
    <t>032-934-1528</t>
  </si>
  <si>
    <t>http://lib.ganghwa.go.kr/</t>
  </si>
  <si>
    <t>강화군립도서관</t>
  </si>
  <si>
    <t>인천광역시 강화군 강화읍 북문길9번길 18</t>
  </si>
  <si>
    <t>032-932-8264</t>
  </si>
  <si>
    <t>지혜의숲도서관</t>
  </si>
  <si>
    <t>인천광역시 강화군 선원면 대문고개로 131 지혜의숲도서관</t>
  </si>
  <si>
    <t>032-934-8271</t>
  </si>
  <si>
    <t>https://lib.ganghwa.go.kr</t>
  </si>
  <si>
    <t>동양도서관</t>
  </si>
  <si>
    <t>인천광역시 계양구 당미길 31 (동양동) 동양도서관</t>
  </si>
  <si>
    <t>032-541-1800</t>
  </si>
  <si>
    <t>http://www.gygl.go.kr</t>
  </si>
  <si>
    <t>서운도서관</t>
  </si>
  <si>
    <t>인천광역시 계양구 아나지로457번길 16 (서운동) 서운도서관</t>
  </si>
  <si>
    <t>032-556-8597</t>
  </si>
  <si>
    <t>http://www.gygl.go.kr/</t>
  </si>
  <si>
    <t>임학도서관</t>
  </si>
  <si>
    <t>인천광역시 계양구 임학동로 26-1 임학도서관</t>
  </si>
  <si>
    <t>032-551-9701</t>
  </si>
  <si>
    <t>https://www.gygl.go.kr/</t>
  </si>
  <si>
    <t>작전도서관</t>
  </si>
  <si>
    <t>인천광역시 계양구 오조산로21번길 4 (작전동) 작전도서관</t>
  </si>
  <si>
    <t>032-555-9734</t>
  </si>
  <si>
    <t>https://www.gygl.go.kr</t>
  </si>
  <si>
    <t>효성도서관</t>
  </si>
  <si>
    <t>인천광역시 계양구 봉오대로600번길 14 (효성동) 효성도서관</t>
  </si>
  <si>
    <t>032-547-3862</t>
  </si>
  <si>
    <t>별똥별 어린이도서관</t>
  </si>
  <si>
    <t>인천광역시 계양구 봉오대로 510 (효성동) 도시재생어울림센터 5층 별똥별어린이도서관</t>
  </si>
  <si>
    <t>032-553-4683</t>
  </si>
  <si>
    <t>서창도서관</t>
  </si>
  <si>
    <t>인천광역시 남동구 독곡로16번길 15 (서창동) 서창도서관</t>
  </si>
  <si>
    <t>032-453-5950</t>
  </si>
  <si>
    <t>https://www.namdonglib.go.kr/</t>
  </si>
  <si>
    <t>소래도서관</t>
  </si>
  <si>
    <t>인천광역시 남동구 앵고개로 793 (논현동) 793 소래도서관</t>
  </si>
  <si>
    <t>032-453-5940</t>
  </si>
  <si>
    <t>http://www.namdonglib.go.kr/</t>
  </si>
  <si>
    <t>남동논현도서관</t>
  </si>
  <si>
    <t>인천광역시 남동구 청능대로611번길 15 (논현동) 남동논현도서관</t>
  </si>
  <si>
    <t>032-453-6430</t>
  </si>
  <si>
    <t>인천광역시미추홀도서관</t>
  </si>
  <si>
    <t>인천광역시 남동구 인주대로776번길 53 (구월동) 인천광역시미추홀도서관</t>
  </si>
  <si>
    <t>032-462-3900</t>
  </si>
  <si>
    <t>http://www.michuhollib.go.kr</t>
  </si>
  <si>
    <t>송림도서관</t>
  </si>
  <si>
    <t>인천광역시 동구 새천년로 72 (송림동) 동구 새천년로 72(송림동 45-125)</t>
  </si>
  <si>
    <t>032-770-6776</t>
  </si>
  <si>
    <t>http://songlimlib.icdonggu.go.kr</t>
  </si>
  <si>
    <t>이룸청소년도서관</t>
  </si>
  <si>
    <t>인천광역시 동구 샛골로 144 (송림동) 청본이룸터 2-3층</t>
  </si>
  <si>
    <t>032-770-6197</t>
  </si>
  <si>
    <t>https://songlimlib.icdonggu.go.kr/erum/info.asp</t>
  </si>
  <si>
    <t>용비도서관</t>
  </si>
  <si>
    <t>인천광역시 미추홀구 토금남로 82 (용현동) 용비도서관</t>
  </si>
  <si>
    <t>032-728-6825</t>
  </si>
  <si>
    <t>https://hnrl.michu.incheon.kr/</t>
  </si>
  <si>
    <t>학나래도서관</t>
  </si>
  <si>
    <t>인천광역시 미추홀구 한나루로 444 (학익동) 2층 학나래도서관</t>
  </si>
  <si>
    <t>032-728-6820</t>
  </si>
  <si>
    <t>http://hnrl.michu.incheon.kr</t>
  </si>
  <si>
    <t>인천광역시립수봉도서관</t>
  </si>
  <si>
    <t>인천광역시 미추홀구 경인로 218 (도화동) 인천광역시립수봉도서관</t>
  </si>
  <si>
    <t>032-870-9100</t>
  </si>
  <si>
    <t>http://www.imla.kr/sb</t>
  </si>
  <si>
    <t>인천광역시 부평구 주부토로 254 (갈산동) 갈산도서관</t>
  </si>
  <si>
    <t>032-362-0261</t>
  </si>
  <si>
    <t>https://www.bppl.or.kr/galsan/index.do</t>
  </si>
  <si>
    <t>부개도서관</t>
  </si>
  <si>
    <t>인천광역시 부평구 부일로83번길 46 (부개동)</t>
  </si>
  <si>
    <t>032-505-0062</t>
  </si>
  <si>
    <t>http://www.bppl.or.kr</t>
  </si>
  <si>
    <t>삼산도서관</t>
  </si>
  <si>
    <t>인천광역시 부평구 부평북로 445 (삼산동) 삼산도서관</t>
  </si>
  <si>
    <t>032-330-7012</t>
  </si>
  <si>
    <t>https://www.bppl.or.kr/samsan/index.do</t>
  </si>
  <si>
    <t>청천도서관</t>
  </si>
  <si>
    <t>인천광역시 부평구 원길로 23 (청천동)</t>
  </si>
  <si>
    <t>032-330-9171</t>
  </si>
  <si>
    <t>http://www.bppl.or.kr/</t>
  </si>
  <si>
    <t>부개어린이도서관</t>
  </si>
  <si>
    <t>인천광역시 부평구 동수로 166 (부개동) 부개어린이도서관</t>
  </si>
  <si>
    <t>032-505-1131</t>
  </si>
  <si>
    <t>https://www.bppl.or.kr/bugaech/index.do</t>
  </si>
  <si>
    <t>부평기적의도서관</t>
  </si>
  <si>
    <t>인천광역시 부평구 길주남로 166 (부개동) 길주남로 166</t>
  </si>
  <si>
    <t>032-505-0612</t>
  </si>
  <si>
    <t>https://www.bppl.or.kr/miracle/index.do</t>
  </si>
  <si>
    <t>검단도서관</t>
  </si>
  <si>
    <t>인천광역시 서구 완정로92번길 18 (마전동) 검단도서관</t>
  </si>
  <si>
    <t>032-561-4117</t>
  </si>
  <si>
    <t>http://www.issl.go.kr</t>
  </si>
  <si>
    <t>검암도서관</t>
  </si>
  <si>
    <t>인천광역시 서구 검암로20번길 20 (검암동) 검암도서관</t>
  </si>
  <si>
    <t>032-565-1610</t>
  </si>
  <si>
    <t>석남도서관</t>
  </si>
  <si>
    <t>인천광역시 서구 서달로137번길 6-12 (석남동) 석남도서관</t>
  </si>
  <si>
    <t>032-575-2600</t>
  </si>
  <si>
    <t>신석도서관</t>
  </si>
  <si>
    <t>인천광역시 서구 염곡로 299 (석남동) 신석도서관</t>
  </si>
  <si>
    <t>032-571-9457</t>
  </si>
  <si>
    <t>https://www.issl.go.kr/main/index.do</t>
  </si>
  <si>
    <t>심곡도서관</t>
  </si>
  <si>
    <t>인천광역시 서구 심곡로 31 (심곡동) 심곡도서관</t>
  </si>
  <si>
    <t>032-568-0133</t>
  </si>
  <si>
    <t>http://www.issl.go.kr/</t>
  </si>
  <si>
    <t>인천광역시마전도서관</t>
  </si>
  <si>
    <t>인천광역시 서구 원당대로 563 (마전동) 인천광역시마전도서관</t>
  </si>
  <si>
    <t>032-590-2800</t>
  </si>
  <si>
    <t>인천광역시 청라국제도서관</t>
  </si>
  <si>
    <t>인천광역시 서구 담지로 24 인천광역시청라국제도서관</t>
  </si>
  <si>
    <t>032-562-6823</t>
  </si>
  <si>
    <t>인천광역시 청라호수도서관</t>
  </si>
  <si>
    <t>인천광역시 서구 크리스탈로 59 (경서동) 인천광역시청라호수도서관</t>
  </si>
  <si>
    <t>032-563-9579</t>
  </si>
  <si>
    <t>https://www.michuhollib.go.kr/</t>
  </si>
  <si>
    <t>해돋이도서관</t>
  </si>
  <si>
    <t>인천광역시 연수구 해돋이로 7 (송도동) 해돋이도서관 (송도동 5-1)</t>
  </si>
  <si>
    <t>032-749-6950</t>
  </si>
  <si>
    <t>http://www.yspubliclib.go.kr</t>
  </si>
  <si>
    <t>동춘나래도서관</t>
  </si>
  <si>
    <t>인천광역시 연수구 봉재산로54번길 30 2층</t>
  </si>
  <si>
    <t>032-749-8240</t>
  </si>
  <si>
    <t>선학별빛도서관</t>
  </si>
  <si>
    <t>인천광역시 연수구 넘말로 30 (선학동) 선학별빛도서관</t>
  </si>
  <si>
    <t>032-749-6710</t>
  </si>
  <si>
    <t>https://www.yspubliclib.go.kr/</t>
  </si>
  <si>
    <t>연수꿈담도서관</t>
  </si>
  <si>
    <t>인천광역시 연수구 먼우금로 164 (동춘동) 연수꿈담도서관</t>
  </si>
  <si>
    <t>032-749-8200</t>
  </si>
  <si>
    <t>연수청학도서관</t>
  </si>
  <si>
    <t>인천광역시 연수구 솔샘로 146 (청학동) 솔샘로 146(청학동 100-15)</t>
  </si>
  <si>
    <t>032-749-8270</t>
  </si>
  <si>
    <t>함박비류도서관</t>
  </si>
  <si>
    <t>인천광역시 연수구 함박안로 217 함박비류도서관</t>
  </si>
  <si>
    <t>032-749-6970</t>
  </si>
  <si>
    <t>인천광역시 송도국제기구도서관</t>
  </si>
  <si>
    <t>인천광역시 연수구 아트센터대로 175 (송도동) G-타워 문화동 2층</t>
  </si>
  <si>
    <t>032-851-6650</t>
  </si>
  <si>
    <t>https://www.michuhollib.go.kr/sio/main.do</t>
  </si>
  <si>
    <t>송도국제어린이도서관</t>
  </si>
  <si>
    <t>인천광역시 연수구 컨벤시아대로 43 (송도동) 송도국제어린이도서관</t>
  </si>
  <si>
    <t>032-749-8220</t>
  </si>
  <si>
    <t>옹진군</t>
  </si>
  <si>
    <t>백령도서관</t>
  </si>
  <si>
    <t>인천광역시 옹진군 백령면 백령로 260 백령도서관</t>
  </si>
  <si>
    <t>032-899-3086</t>
  </si>
  <si>
    <t>꿈벗도서관</t>
  </si>
  <si>
    <t>인천광역시 중구 홍예문로 32(송학동 3가 6-5)</t>
  </si>
  <si>
    <t>032-764-6111</t>
  </si>
  <si>
    <t>http://kblib.or.kr</t>
  </si>
  <si>
    <t>인천광역시 율목도서관</t>
  </si>
  <si>
    <t>인천광역시 중구 답동로24번길 17 (율목동) 율목도서관</t>
  </si>
  <si>
    <t>032-770-3800</t>
  </si>
  <si>
    <t>http://www.ymlib.or.kr</t>
  </si>
  <si>
    <t>인천광역시립영종도서관</t>
  </si>
  <si>
    <t>인천광역시 중구 영종대로 85 (운서동) 인천광역시영종도서관</t>
  </si>
  <si>
    <t>032-745-6000</t>
  </si>
  <si>
    <t>http://www.imla.kr/yj/</t>
  </si>
  <si>
    <t>인천광역시 영종하늘도서관</t>
  </si>
  <si>
    <t>인천광역시 중구 하늘중앙로 132 (중산동) 영종하늘도서관</t>
  </si>
  <si>
    <t>032-746-9137</t>
  </si>
  <si>
    <t>인천 소계</t>
    <phoneticPr fontId="3" type="noConversion"/>
  </si>
  <si>
    <t>광산구</t>
  </si>
  <si>
    <t>광주광역시교육청송정다가치문화도서관</t>
  </si>
  <si>
    <t>광주광역시 광산구 송정공원로 8-13 (소촌동) 송정도서관</t>
  </si>
  <si>
    <t>062-940-8900</t>
  </si>
  <si>
    <t>http://lib.gen.go.kr/songjung</t>
  </si>
  <si>
    <t>광주광역시교육청금호평생교육관</t>
  </si>
  <si>
    <t>광주광역시 남구 중앙로 15 (월산동) 금호평생교육관</t>
  </si>
  <si>
    <t>062-360-6600</t>
  </si>
  <si>
    <t>http://lib.gen.go.kr/geumho/</t>
  </si>
  <si>
    <t>광주광역시교육청중앙도서관</t>
  </si>
  <si>
    <t>광주광역시 동구 장동로 23-16 (동명동) 광주중앙도서관</t>
  </si>
  <si>
    <t>062-607-1300</t>
  </si>
  <si>
    <t>http://lib.gen.go.kr/jungang</t>
  </si>
  <si>
    <t>광주광역시교육청중앙도서관 분관 최상준도서관</t>
  </si>
  <si>
    <t>광주광역시 북구 설죽로315번길 8 (매곡동) 광주광역시교육청중앙도서관 분관 최상준도서관</t>
  </si>
  <si>
    <t>062-570-8100</t>
  </si>
  <si>
    <t>http://lib.gen.go.kr/seokbong/</t>
  </si>
  <si>
    <t>광주광역시교육청학생교육문화회관</t>
  </si>
  <si>
    <t>광주광역시 서구 상무민주로 61 (쌍촌동) 광주학생교육문화회관</t>
  </si>
  <si>
    <t>062-380-8800</t>
  </si>
  <si>
    <t>http://lib.gen.go.kr/gecs/</t>
  </si>
  <si>
    <t>광주광역시교육청학생독립운동기념회관</t>
  </si>
  <si>
    <t>광주광역시 서구 학생독립로 30 (화정동) 광주학생독립운동기념회관</t>
  </si>
  <si>
    <t>062-221-5500</t>
  </si>
  <si>
    <t>http://lib.gen.go.kr/student</t>
  </si>
  <si>
    <t>신가도서관</t>
  </si>
  <si>
    <t>광주광역시 광산구 신가로40번길 24 (신가동) 광산구립신가도서관</t>
  </si>
  <si>
    <t>062-960-8548</t>
  </si>
  <si>
    <t>http://lib.gwangsan.go.kr</t>
  </si>
  <si>
    <t>장덕도서관</t>
  </si>
  <si>
    <t>광주광역시 광산구 풍영로 179 (장덕동) 장덕도서관</t>
  </si>
  <si>
    <t>062-960-3989</t>
  </si>
  <si>
    <t>http://lib.gwangsan.go.kr/</t>
  </si>
  <si>
    <t>첨단도서관</t>
  </si>
  <si>
    <t>광주광역시 광산구 임방울대로 673-12 (월계동) 첨단도서관</t>
  </si>
  <si>
    <t>062-960-8297</t>
  </si>
  <si>
    <t>이야기꽃도서관</t>
  </si>
  <si>
    <t>광주광역시 광산구 선운중앙로67번길 6 (선암동) 선암동 516번지</t>
  </si>
  <si>
    <t>062-960-6813</t>
  </si>
  <si>
    <t>http://lib.gwangsan.go.kr/main/</t>
  </si>
  <si>
    <t>운남어린이도서관</t>
  </si>
  <si>
    <t>광주광역시 광산구 목련로217번길 10 (운남동) 운남어린이도서관</t>
  </si>
  <si>
    <t>062-960-8301</t>
  </si>
  <si>
    <t>효천어울림도서관</t>
  </si>
  <si>
    <t>광주광역시 남구 효우로 208 (행암동) 효천어울림도서관</t>
  </si>
  <si>
    <t>062-607-2552</t>
  </si>
  <si>
    <t>http://lib.namgu.gwangju.kr</t>
  </si>
  <si>
    <t>남구 청소년도서관</t>
  </si>
  <si>
    <t>광주광역시 남구 제석로 100 (봉선동) 남구 청소년도서관</t>
  </si>
  <si>
    <t>062-607-2541</t>
  </si>
  <si>
    <t>광주남구푸른길도서관</t>
  </si>
  <si>
    <t>광주광역시 남구 금당로 140 (주월동) 광주남구푸른길도서관</t>
  </si>
  <si>
    <t>062-607-2531</t>
  </si>
  <si>
    <t>http://lib.namgu.gwangju.kr/</t>
  </si>
  <si>
    <t>광주광역시립사직도서관</t>
  </si>
  <si>
    <t>광주광역시 남구 제중로 56 (양림동) 사직도서관</t>
  </si>
  <si>
    <t>062-613-7783</t>
  </si>
  <si>
    <t>https://citylib.gwangju.kr</t>
  </si>
  <si>
    <t>광주남구문화정보도서관</t>
  </si>
  <si>
    <t>광주광역시 남구 봉선로 208 (봉선동) 5층 문화정보도서관</t>
  </si>
  <si>
    <t>062-607-2521</t>
  </si>
  <si>
    <t>책정원도서관</t>
  </si>
  <si>
    <t>광주광역시 동구 남계길 49 (내남동) 책정원도서관</t>
  </si>
  <si>
    <t>062-608-4700</t>
  </si>
  <si>
    <t>https://lib.donggu.kr/</t>
  </si>
  <si>
    <t>계림꿈나무도서관</t>
  </si>
  <si>
    <t>광주광역시 동구 경양로247번길 26 (계림동) 4층, 5층</t>
  </si>
  <si>
    <t>062-608-3920</t>
  </si>
  <si>
    <t>광주광역시립산수도서관</t>
  </si>
  <si>
    <t>광주광역시 동구 경양로 355 (산수동) 산수도서관</t>
  </si>
  <si>
    <t>062-613-7812</t>
  </si>
  <si>
    <t>http://www.citylib.gwangju.kr</t>
  </si>
  <si>
    <t>광주광역시립디지털정보도서관</t>
  </si>
  <si>
    <t>광주광역시 동구 금남로 245 (금남로1가) 전일빌딩245 2~3층</t>
  </si>
  <si>
    <t>062-613-7767</t>
  </si>
  <si>
    <t>http://citylib.gwangju.go.kr</t>
  </si>
  <si>
    <t>신용도서관</t>
  </si>
  <si>
    <t>광주광역시 북구 첨단연신로107번길 24 (신용동) 신용도서관</t>
  </si>
  <si>
    <t>062-410-6853</t>
  </si>
  <si>
    <t>https://lib.bukgu.gwangju.kr/main.do</t>
  </si>
  <si>
    <t>양산도서관</t>
  </si>
  <si>
    <t>광주광역시 북구 하서로 299 (양산동) / 광주 광역시 북구 양산동 343-5번지 2층~3층</t>
  </si>
  <si>
    <t>062-410-8242</t>
  </si>
  <si>
    <t>중흥도서관</t>
  </si>
  <si>
    <t>광주광역시 북구 당뫼로 39 (중흥동) 중흥도서관</t>
  </si>
  <si>
    <t>062-410-6860</t>
  </si>
  <si>
    <t>https://lib.bukgu.gwangju.kr</t>
  </si>
  <si>
    <t>광주북구운암도서관</t>
  </si>
  <si>
    <t>광주광역시 북구 북문대로 118 (운암동) 운암도서관</t>
  </si>
  <si>
    <t>062-410-6957</t>
  </si>
  <si>
    <t>광주북구일곡도서관</t>
  </si>
  <si>
    <t>광주광역시 북구 일곡로 55 (일곡동)</t>
  </si>
  <si>
    <t>062-410-6851</t>
  </si>
  <si>
    <t>광주광역시립무등도서관</t>
  </si>
  <si>
    <t>광주광역시 북구 면앙로 130 (우산동) 무등도서관</t>
  </si>
  <si>
    <t>062-613-7753</t>
  </si>
  <si>
    <t>https://www.citylib.gwangju.go.kr</t>
  </si>
  <si>
    <t>상록도서관</t>
  </si>
  <si>
    <t>광주광역시 서구 상무대로1171번길 11 (농성동) 광주 서구 상록도서관</t>
  </si>
  <si>
    <t>062-350-4591</t>
  </si>
  <si>
    <t>http://www.seogu.gwangju.kr/library</t>
  </si>
  <si>
    <t>문화의숲도서관</t>
  </si>
  <si>
    <t>광주광역시 서구 마재로 3 (금호동) 서구문화센터 3층 문화의숲도서관</t>
  </si>
  <si>
    <t>062-654-4306</t>
  </si>
  <si>
    <t>https://library.seogu.gwangju.kr/index.9is?contentUid=9be5df895e37f33d015e3bb2d4c82124</t>
  </si>
  <si>
    <t>서빛마루도서관</t>
  </si>
  <si>
    <t>광주광역시 서구 풍암공원로 30 (풍암동) 서빛마루시니어센터 4층 서빛마루도서관</t>
  </si>
  <si>
    <t>062-350-4032</t>
  </si>
  <si>
    <t>https://library.seogu.gwangju.kr/</t>
  </si>
  <si>
    <t>어린이생태학습도서관</t>
  </si>
  <si>
    <t>광주광역시 서구 풍암공원로 8 (풍암동) 풍암공원로8</t>
  </si>
  <si>
    <t>062-350-4584</t>
  </si>
  <si>
    <t>광주 소계</t>
    <phoneticPr fontId="3" type="noConversion"/>
  </si>
  <si>
    <t>대전학생교육문화원</t>
  </si>
  <si>
    <t>대전광역시 중구 동서대로 1360 (목동) 대전학생교육문화원</t>
  </si>
  <si>
    <t>042-229-1470</t>
  </si>
  <si>
    <t>http://dsecc.djsch.kr</t>
  </si>
  <si>
    <t>산성어린이도서관</t>
  </si>
  <si>
    <t>대전광역시 중구 산서로62번길 53 (사정동) 산성어린이도서관</t>
  </si>
  <si>
    <t>042-220-0700</t>
  </si>
  <si>
    <t>https://sslib.djsch.kr/</t>
  </si>
  <si>
    <t>석봉도서관</t>
  </si>
  <si>
    <t>대전광역시 대덕구 대덕대로 1579 (석봉동) 2층</t>
  </si>
  <si>
    <t>042-608-5514</t>
  </si>
  <si>
    <t>http://lib.daedeok.go.kr</t>
  </si>
  <si>
    <t>송촌도서관</t>
  </si>
  <si>
    <t>대전광역시 대덕구 송촌로 59 (송촌동) 송촌도서관</t>
  </si>
  <si>
    <t>042-608-5513</t>
  </si>
  <si>
    <t>안산도서관</t>
  </si>
  <si>
    <t>대전광역시 대덕구 계족로663번길 25 (법동) (안산도서관)</t>
  </si>
  <si>
    <t>042-608-5512</t>
  </si>
  <si>
    <t>https://lib.daedeok.go.kr/daedeoklib/index.do</t>
  </si>
  <si>
    <t>자양도서관</t>
  </si>
  <si>
    <t>대전광역시 동구 백룡로 16 (자양동) 자양동행정복지센터 자양도서관</t>
  </si>
  <si>
    <t>042-259-7422</t>
  </si>
  <si>
    <t>https://www.donggu.go.kr/dg/kor/contents/621</t>
  </si>
  <si>
    <t>홍도도서관</t>
  </si>
  <si>
    <t>대전광역시 동구 동산초교로34번길 56 (홍도동) 홍도도서관(3~4층)</t>
  </si>
  <si>
    <t>042-259-7571</t>
  </si>
  <si>
    <t>https://www.donggu.go.kr/dg/lib</t>
  </si>
  <si>
    <t>대전광역시 동구 가오도서관</t>
  </si>
  <si>
    <t>대전광역시 동구 동구청로 147 (가오동) 가오동, 동구청</t>
  </si>
  <si>
    <t>042-259-7051</t>
  </si>
  <si>
    <t>대전광역시 동구 용운도서관</t>
  </si>
  <si>
    <t>대전광역시 동구 새울로68번길 23-23 (용운동) 새울로 68번길 23-23</t>
  </si>
  <si>
    <t>042-259-7021</t>
  </si>
  <si>
    <t>https://www.donggu.go.kr/dg/lib/contents/640</t>
  </si>
  <si>
    <t>대전광역시 동구 판암도서관</t>
  </si>
  <si>
    <t>대전광역시 동구 옥천로180번길 20 (판암동) 옥천로 180번길 20(판암동)</t>
  </si>
  <si>
    <t>042-259-7071</t>
  </si>
  <si>
    <t>대전광역시 동구 무지개도서관</t>
  </si>
  <si>
    <t>대전광역시 동구 동부로 56-22 (판암동) 무지개도서관</t>
  </si>
  <si>
    <t>042-259-7041</t>
  </si>
  <si>
    <t>https://www.donggu.go.kr</t>
  </si>
  <si>
    <t>갈마도서관</t>
  </si>
  <si>
    <t>대전광역시 서구 신갈마로127번길 138 (갈마동) 갈마도서관</t>
  </si>
  <si>
    <t>042-288-4740</t>
  </si>
  <si>
    <t>https://www.seogu.go.kr/learning/galmalib/index.do</t>
  </si>
  <si>
    <t>둔산도서관</t>
  </si>
  <si>
    <t>대전광역시 서구 청사로 263 (둔산동) 둔산도서관</t>
  </si>
  <si>
    <t>042-288-4800</t>
  </si>
  <si>
    <t>http://www.seogu.go.kr/learning/dunsanlib/index.do</t>
  </si>
  <si>
    <t>월평도서관</t>
  </si>
  <si>
    <t>대전광역시 서구 한밭대로 664 (갈마동) 월평도서관</t>
  </si>
  <si>
    <t>042-288-4870</t>
  </si>
  <si>
    <t>https://www.seogu.go.kr/learning/wolpyeonglib/index.do</t>
  </si>
  <si>
    <t>가수원도서관</t>
  </si>
  <si>
    <t>대전광역시 서구 가수원로 91-11 (가수원동) 가수원도서관</t>
  </si>
  <si>
    <t>042-288-4770</t>
  </si>
  <si>
    <t>https://www.seogu.go.kr/learning/gasuwonlib/index.do</t>
  </si>
  <si>
    <t>대전광역시 서구 정림동로 25 (정림동) 서구어린이도서관</t>
  </si>
  <si>
    <t>042-288-4830</t>
  </si>
  <si>
    <t>http://www.seogu.go.kr/learning/childlib/index.do</t>
  </si>
  <si>
    <t>관평도서관</t>
  </si>
  <si>
    <t>대전광역시 유성구 테크노4로 131 (관평동) 관평도서관</t>
  </si>
  <si>
    <t>042-716-0350</t>
  </si>
  <si>
    <t>https://lib.yuseong.go.kr</t>
  </si>
  <si>
    <t>구암도서관</t>
  </si>
  <si>
    <t>대전광역시 유성구 유성대로626번길 57 (구암동) (구암동 621-7) 구암도서관</t>
  </si>
  <si>
    <t>042-611-6631</t>
  </si>
  <si>
    <t>http://lib.yuseong.go.kr/</t>
  </si>
  <si>
    <t>구즉도서관</t>
  </si>
  <si>
    <t>대전광역시 유성구 와룡로37번길 20 (송강동) 구즉도서관</t>
  </si>
  <si>
    <t>042-611-6510</t>
  </si>
  <si>
    <t>https://lib.yuseong.go.kr/index.php</t>
  </si>
  <si>
    <t>노은도서관</t>
  </si>
  <si>
    <t>대전광역시 유성구 노은동로234번길 34 (지족동) 노은도서관</t>
  </si>
  <si>
    <t>042-611-6612</t>
  </si>
  <si>
    <t>유성도서관</t>
  </si>
  <si>
    <t>대전광역시 유성구 대덕대로 507-38 (가정동) 유성도서관</t>
  </si>
  <si>
    <t>042-611-6530</t>
  </si>
  <si>
    <t>https://lib.yuseong.go.kr/</t>
  </si>
  <si>
    <t>전민도서관</t>
  </si>
  <si>
    <t>대전광역시 유성구 문지로299번길 18 (문지동) 전민복합문화센터</t>
  </si>
  <si>
    <t>042-389-0350</t>
  </si>
  <si>
    <t>진잠도서관</t>
  </si>
  <si>
    <t>대전광역시 유성구 진잠로160번길 19 (원내동) 진잠도서관</t>
  </si>
  <si>
    <t>042-611-6590</t>
  </si>
  <si>
    <t>아가랑도서관</t>
  </si>
  <si>
    <t>대전광역시 유성구 반석로 78 (반석동) 아가랑도서관</t>
  </si>
  <si>
    <t>042-611-6526</t>
  </si>
  <si>
    <t>원신흥도서관</t>
  </si>
  <si>
    <t>대전광역시 유성구 원신흥남로 59 (원신흥동) 원신흥도서관</t>
  </si>
  <si>
    <t>042-611-6970</t>
  </si>
  <si>
    <t>대전광역시한밭도서관</t>
  </si>
  <si>
    <t>대전광역시 중구 서문로 10 (문화동) (한밭도서관)</t>
  </si>
  <si>
    <t>042-270-7420</t>
  </si>
  <si>
    <t>https://www.daejeon.go.kr/hanbatlibrary</t>
  </si>
  <si>
    <t>대전 소계</t>
    <phoneticPr fontId="3" type="noConversion"/>
  </si>
  <si>
    <t>울산남부도서관</t>
  </si>
  <si>
    <t>울산광역시 남구 거마로13번길 6 (옥동)</t>
  </si>
  <si>
    <t>052-259-7570</t>
  </si>
  <si>
    <t>http://www.usnl.or.kr</t>
  </si>
  <si>
    <t>울산동부도서관</t>
  </si>
  <si>
    <t>울산광역시 동구 봉수로 505 (서부동) 울산동부도서관</t>
  </si>
  <si>
    <t>052-241-2300</t>
  </si>
  <si>
    <t>http://www.usdl.or.kr</t>
  </si>
  <si>
    <t>울주도서관</t>
  </si>
  <si>
    <t>울산광역시 울주군 언양읍 언양로 109 울주도서관</t>
  </si>
  <si>
    <t>052-255-8162</t>
  </si>
  <si>
    <t>http://www.usul.or.kr</t>
  </si>
  <si>
    <t>울산도서관</t>
  </si>
  <si>
    <t>울산광역시 남구 꽃대나리로 140 (여천동) 울산도서관</t>
  </si>
  <si>
    <t>052-266-5670</t>
  </si>
  <si>
    <t>http://library.ulsan.go.kr</t>
  </si>
  <si>
    <t>울산남구도산도서관</t>
  </si>
  <si>
    <t>울산광역시 남구 번영로54번길 6 (야음동) (야음동 576-10)</t>
  </si>
  <si>
    <t>052-226-5710</t>
  </si>
  <si>
    <t>http://ulsannamgu.go.kr/library</t>
  </si>
  <si>
    <t>울산남구신복도서관</t>
  </si>
  <si>
    <t>울산광역시 남구 신복로72번길 18-13 (무거동) 울산남구신복도서관</t>
  </si>
  <si>
    <t>052-226-2363</t>
  </si>
  <si>
    <t>https://www.ulsannamgu.go.kr/library/main.do</t>
  </si>
  <si>
    <t>옥현어린이도서관</t>
  </si>
  <si>
    <t>울산광역시 남구 옥현로58번길 40 (무거동) 옥현어린이도서관</t>
  </si>
  <si>
    <t>052-226-2370</t>
  </si>
  <si>
    <t>https://www.ulsannamgu.go.kr/library</t>
  </si>
  <si>
    <t>남목도서관</t>
  </si>
  <si>
    <t>울산광역시 동구 남목12길 10 (동부동) 남목도서관</t>
  </si>
  <si>
    <t>052-209-4580</t>
  </si>
  <si>
    <t>https://library.donggu.ulsan.kr</t>
  </si>
  <si>
    <t>매곡도서관</t>
  </si>
  <si>
    <t>울산광역시 북구 매곡로 138-19 (매곡동) 매곡도서관</t>
  </si>
  <si>
    <t>052-241-7472</t>
  </si>
  <si>
    <t>https://usbl.bukgu.ulsan.kr/index.do</t>
  </si>
  <si>
    <t>농소1동도서관</t>
  </si>
  <si>
    <t>울산광역시 북구 동대15길 27 (호계동) (농소1동도서관)</t>
  </si>
  <si>
    <t>052-241-7430</t>
  </si>
  <si>
    <t>https://usbl.bukgu.ulsan.kr/</t>
  </si>
  <si>
    <t>강동바다도서관</t>
  </si>
  <si>
    <t>울산광역시 북구 산하중앙3로 62 (산하동)</t>
  </si>
  <si>
    <t>052-241-7480</t>
  </si>
  <si>
    <t>https://usbl.bukgu.ulsan.kr</t>
  </si>
  <si>
    <t>염포양정도서관</t>
  </si>
  <si>
    <t>울산광역시 북구 염포로 685-1 (염포동)</t>
  </si>
  <si>
    <t>052-241-7450</t>
  </si>
  <si>
    <t>울산농소3동도서관</t>
  </si>
  <si>
    <t>울산광역시 북구 아진1로 47 (천곡동) (농소3동도서관)</t>
  </si>
  <si>
    <t>052-241-7440</t>
  </si>
  <si>
    <t>울산북구중앙도서관</t>
  </si>
  <si>
    <t>울산광역시 북구 두부곡1길 9 (연암동) 울산북구중앙도서관</t>
  </si>
  <si>
    <t>052-241-7407</t>
  </si>
  <si>
    <t>명촌어린이도서관</t>
  </si>
  <si>
    <t>울산광역시 북구 명촌12길 11 (명촌동) 명촌문화센터 4층</t>
  </si>
  <si>
    <t>052-241-7460</t>
  </si>
  <si>
    <t>울산북구기적의도서관</t>
  </si>
  <si>
    <t>울산광역시 북구 이화5길 29-13 (중산동) 울산북구기적의도서관</t>
  </si>
  <si>
    <t>052-241-7420</t>
  </si>
  <si>
    <t>울주천상도서관</t>
  </si>
  <si>
    <t>울산광역시 울주군 범서읍 천상길 60 울주천상도서관</t>
  </si>
  <si>
    <t>052-204-1244</t>
  </si>
  <si>
    <t>https://uljulib.ulju.ulsan.kr/index.do</t>
  </si>
  <si>
    <t>울주선바위도서관</t>
  </si>
  <si>
    <t>울산광역시 울주군 범서읍 점촌3길 40 점촌3길 40</t>
  </si>
  <si>
    <t>052-211-5773</t>
  </si>
  <si>
    <t>http://uljulib.ulju.ulsan.kr</t>
  </si>
  <si>
    <t>울주옹기종기도서관</t>
  </si>
  <si>
    <t>울산광역시 울주군 온양읍 온양로 38-1 옹기종기도서관</t>
  </si>
  <si>
    <t>052-239-7413</t>
  </si>
  <si>
    <t>약숫골도서관</t>
  </si>
  <si>
    <t>울산광역시 중구 평산4길 38 (약사동) 약사동주민센터</t>
  </si>
  <si>
    <t>052-290-4170</t>
  </si>
  <si>
    <t>http://lib.junggu.ulsan.kr</t>
  </si>
  <si>
    <t>울산종갓집도서관</t>
  </si>
  <si>
    <t>울산광역시 중구 종가3길 29 (유곡동) 울산종갓집도서관</t>
  </si>
  <si>
    <t>052-700-5230</t>
  </si>
  <si>
    <t>https://lib.junggu.ulsan.kr</t>
  </si>
  <si>
    <t>울산 소계</t>
    <phoneticPr fontId="3" type="noConversion"/>
  </si>
  <si>
    <t>세종</t>
  </si>
  <si>
    <t>세종시</t>
  </si>
  <si>
    <t>세종특별자치시교육청평생교육학습관</t>
  </si>
  <si>
    <t>세종특별자치시 조치원읍 문화2길 25 (침산리 67번지)</t>
  </si>
  <si>
    <t>044-410-1441</t>
  </si>
  <si>
    <t>https://lib.sje.go.kr</t>
  </si>
  <si>
    <t>고운동도서관</t>
  </si>
  <si>
    <t>세종특별자치시 마음로 284 (고운동) 고운동복합커뮤니티센터 5층</t>
  </si>
  <si>
    <t>044-301-6661</t>
  </si>
  <si>
    <t>https://lib.sejong.go.kr/goun/</t>
  </si>
  <si>
    <t>나성동도서관</t>
  </si>
  <si>
    <t>세종특별자치시 갈매로 280 (나성동) 복컴 2~4층 도서관</t>
  </si>
  <si>
    <t>044-301-7661</t>
  </si>
  <si>
    <t>다정동도서관</t>
  </si>
  <si>
    <t>세종특별자치시 다정남3로 10 (다정동) 다정동복합커뮤니티센터, 다정동도서관</t>
  </si>
  <si>
    <t>044-301-7163</t>
  </si>
  <si>
    <t>https://lib.sejong.go.kr/dajeong/</t>
  </si>
  <si>
    <t>대평동도서관</t>
  </si>
  <si>
    <t>세종특별자치시 대평1길 10 (대평동) 문예동 4층 도서관</t>
  </si>
  <si>
    <t>044-301-6961</t>
  </si>
  <si>
    <t>https://lib.sejong.go.kr/daepyung/</t>
  </si>
  <si>
    <t>도담동도서관</t>
  </si>
  <si>
    <t>세종특별자치시 보람로 77 (도담동) 2층 도담동도서관</t>
  </si>
  <si>
    <t>044-301-6263</t>
  </si>
  <si>
    <t>https://lib.sejong.go.kr/dodam/</t>
  </si>
  <si>
    <t>반곡동도서관</t>
  </si>
  <si>
    <t>세종특별자치시 반곡로 39 (반곡동) 6층 도서관</t>
  </si>
  <si>
    <t>044-301-7361</t>
  </si>
  <si>
    <t>https://lib.sejong.go.kr/bangok/</t>
  </si>
  <si>
    <t>보람동도서관</t>
  </si>
  <si>
    <t>세종특별자치시 호려울로 42 (보람동) 보람동 복합커뮤니티센터 5층</t>
  </si>
  <si>
    <t>044-301-6761</t>
  </si>
  <si>
    <t>https://lib.sejong.go.kr/boram/</t>
  </si>
  <si>
    <t>새롬동도서관</t>
  </si>
  <si>
    <t>세종특별자치시 새롬중앙로 44 (새롬동) 4층도서관</t>
  </si>
  <si>
    <t>044-301-6864</t>
  </si>
  <si>
    <t>https://lib.sejong.go.kr/saerom/</t>
  </si>
  <si>
    <t>소담동도서관</t>
  </si>
  <si>
    <t>세종특별자치시 한누리대로 2023 (소담동) 소담동 복컴 4~5층 도서관</t>
  </si>
  <si>
    <t>044-301-7061</t>
  </si>
  <si>
    <t>https://lib.sejong.go.kr/sodam/</t>
  </si>
  <si>
    <t>아름동도서관</t>
  </si>
  <si>
    <t>세종특별자치시 보듬3로 114 (아름동) 주민센터내 4층 아름동 도서관</t>
  </si>
  <si>
    <t>044-301-6362</t>
  </si>
  <si>
    <t>https://lib.sejong.go.kr/areum/</t>
  </si>
  <si>
    <t>종촌동도서관</t>
  </si>
  <si>
    <t>세종특별자치시  도움3로 125 (종촌동) 종촌동복합커뮤니티센터 5층</t>
  </si>
  <si>
    <t>044-301-6461</t>
  </si>
  <si>
    <t>https://lib.sejong.go.kr/jongchon/</t>
  </si>
  <si>
    <t>한솔동도서관</t>
  </si>
  <si>
    <t>세종특별자치시 노을3로 85 (한솔동) 한솔동주민자치센터 도서관</t>
  </si>
  <si>
    <t>044-301-6161</t>
  </si>
  <si>
    <t>https://lib.sejong.go.kr/hansol/</t>
  </si>
  <si>
    <t>해밀동도서관</t>
  </si>
  <si>
    <t>세종특별자치시 해밀1로 45 (해밀동주민센터) 2~3층 해밀동도서관</t>
  </si>
  <si>
    <t>044-301-7463</t>
  </si>
  <si>
    <t>https://lib.sejong.go.kr/haemil/</t>
  </si>
  <si>
    <t>고운남측도서관</t>
  </si>
  <si>
    <t>세종특별자치시 마음로 64 (고운동) 고운동 남측 복합커뮤니티센터 별관 3층 도서관</t>
  </si>
  <si>
    <t>044-301-7261</t>
  </si>
  <si>
    <t>https://lib.sejong.go.kr/gounsouth/</t>
  </si>
  <si>
    <t>세종시립도서관</t>
  </si>
  <si>
    <t>세종특별자치시 세종로 1207 (고운동) 세종시립도서관</t>
  </si>
  <si>
    <t>044-301-4300</t>
  </si>
  <si>
    <t>https://lib.sejong.go.kr/main/main.do</t>
  </si>
  <si>
    <t>세종 소계</t>
    <phoneticPr fontId="3" type="noConversion"/>
  </si>
  <si>
    <t>경기도교육청과천도서관</t>
  </si>
  <si>
    <t>경기도 과천시 도서관길 36 (별양동) 경기도교육청과천도서관</t>
  </si>
  <si>
    <t>02-3677-0371</t>
  </si>
  <si>
    <t>https://lib.goe.go.kr/kwa</t>
  </si>
  <si>
    <t>경기도교육청광주도서관</t>
  </si>
  <si>
    <t>경기도 광주시 경안안길 58번길 3 (경안동) 경기광주교육도서관</t>
  </si>
  <si>
    <t>031-768-6921</t>
  </si>
  <si>
    <t>https://lib.goe.go.kr/gj</t>
  </si>
  <si>
    <t>경기도교육청김포도서관</t>
  </si>
  <si>
    <t>경기도 김포시 봉화로 68 경기김포교육도서관</t>
  </si>
  <si>
    <t>031-984-3536</t>
  </si>
  <si>
    <t>https://lib.goe.go.kr/gimpo</t>
  </si>
  <si>
    <t>경기도교육청성남도서관</t>
  </si>
  <si>
    <t>경기도 성남시 수정구 공원로370번길 26 (신흥동) (경기성남교육도서관)</t>
  </si>
  <si>
    <t>031-730-3500</t>
  </si>
  <si>
    <t>https://lib.goe.go.kr/sn/index.do</t>
  </si>
  <si>
    <t>경기도교육청중앙도서관</t>
  </si>
  <si>
    <t>경기도 수원시 장안구 조원로 18 (조원동 495) 경기중앙교육도서관</t>
  </si>
  <si>
    <t>031-240-4064</t>
  </si>
  <si>
    <t>https://lib.goe.go.kr/gg/index.do</t>
  </si>
  <si>
    <t>경기도교육청평생학습관</t>
  </si>
  <si>
    <t>경기도 수원시 권선구 권중로 55 (권선동) 경기평생교육학습관</t>
  </si>
  <si>
    <t>031-259-1028</t>
  </si>
  <si>
    <t>https://lib.goe.go.kr/gglec</t>
  </si>
  <si>
    <t>경기도교육청여주가남도서관</t>
  </si>
  <si>
    <t>경기도 여주시 가남읍 태평2길 28-7 경기여주가남교육도서관</t>
  </si>
  <si>
    <t>031-882-1066</t>
  </si>
  <si>
    <t>https://lib.goe.go.kr/gn/index.do</t>
  </si>
  <si>
    <t>경기도교육청의정부도서관</t>
  </si>
  <si>
    <t>경기도 의정부시 체육로 265-25 (녹양동) 경기의정부교육도서관 70-1 번지 (경기도 의정부시 체육로 265-25) 경기의정부교육도서관</t>
  </si>
  <si>
    <t>031-836-9582</t>
  </si>
  <si>
    <t>https://lib.goe.go.kr/ujb/index.do</t>
  </si>
  <si>
    <t>평택시</t>
  </si>
  <si>
    <t>경기도교육청평택도서관</t>
  </si>
  <si>
    <t>경기도 평택시 서정북로 125번길 103 (서정동 770번지) 서정북로 125번길 103 (서정동 770번지)</t>
  </si>
  <si>
    <t>031-8054-8401</t>
  </si>
  <si>
    <t>https://lib.goe.go.kr/pt/index.do</t>
  </si>
  <si>
    <t>경기도교육청포천도서관</t>
  </si>
  <si>
    <t>경기도 포천시 중앙로 92-6 (신읍동 33-24번지) 경기포천교육도서관</t>
  </si>
  <si>
    <t>031-531-8750</t>
  </si>
  <si>
    <t>https://lib.goe.go.kr/pc/</t>
  </si>
  <si>
    <t>경기도교육청화성도서관</t>
  </si>
  <si>
    <t>경기도 화성시 향남읍 발안로 85-10 경기도교육청화성도서관</t>
  </si>
  <si>
    <t>031-369-5700</t>
  </si>
  <si>
    <t>https://lib.goe.go.kr/hs/index.do</t>
  </si>
  <si>
    <t>한국장학재단-은행권 제1호 대학생연합생활관 인성교육관 도서관</t>
  </si>
  <si>
    <t>경기도 고양시 덕양구 원흥1로 23 (원흥동) 한국장학재단-은행권 대학생연합생활관</t>
  </si>
  <si>
    <t>031-920-7220</t>
  </si>
  <si>
    <t>http://dormlib.kosaf.go.kr/</t>
  </si>
  <si>
    <t>부천시</t>
  </si>
  <si>
    <t>만화도서관</t>
  </si>
  <si>
    <t>경기도 부천시 길주로 1 (상동) 한국만화박물관 2층 만화도서관</t>
  </si>
  <si>
    <t>032-310-3054</t>
  </si>
  <si>
    <t>http://lib.komacon.kr/</t>
  </si>
  <si>
    <t>라이브러리 티티섬</t>
  </si>
  <si>
    <t>경기도 성남시 중원구 광명로 120(성남동) (9~12층)</t>
  </si>
  <si>
    <t>031-753-1219</t>
  </si>
  <si>
    <t>https://ttsome.org</t>
  </si>
  <si>
    <t>화홍어린이도서관</t>
  </si>
  <si>
    <t>경기도 수원시 팔달구 수원천로 361 (북수동) 유가심인당</t>
  </si>
  <si>
    <t>031-254-2585</t>
  </si>
  <si>
    <t>http://www.suwonlib.go.kr/hwahong</t>
  </si>
  <si>
    <t>경기도 용인시 수지구 수풍로116번길 22 (동천동) 느티나무도서관</t>
  </si>
  <si>
    <t>031-262-3494</t>
  </si>
  <si>
    <t>https://www.neutinamu.org</t>
  </si>
  <si>
    <t>가평군 설악도서관</t>
  </si>
  <si>
    <t>경기도 가평군 설악면 자잠로 65 (가평설악도서관)</t>
  </si>
  <si>
    <t>031-580-4313</t>
  </si>
  <si>
    <t>https://www.gaplib.go.kr/intro/index.do</t>
  </si>
  <si>
    <t>가평군 조종도서관</t>
  </si>
  <si>
    <t>경기도 가평군 조종면 조종희망로26번길 22  (가평군 조종도서관)</t>
  </si>
  <si>
    <t>031-580-4304</t>
  </si>
  <si>
    <t>가평군 청평도서관</t>
  </si>
  <si>
    <t>경기도 가평군 청평면 은고개로 31 청평도서관</t>
  </si>
  <si>
    <t>031-580-4330</t>
  </si>
  <si>
    <t>http://www.gaplib.go.kr</t>
  </si>
  <si>
    <t>가평군 한석봉도서관</t>
  </si>
  <si>
    <t>경기도 가평군 가평읍 문화로 187 가평군 한석봉도서관</t>
  </si>
  <si>
    <t>031-580-4041</t>
  </si>
  <si>
    <t>고양시 화정도서관</t>
  </si>
  <si>
    <t>경기도 고양시 덕양구 은빛로77번길 8 (화정동) 고양시립화정도서관</t>
  </si>
  <si>
    <t>031-8075-9215</t>
  </si>
  <si>
    <t>https://www.goyanglib.or.kr/ME/index.do</t>
  </si>
  <si>
    <t>고양시립가좌도서관</t>
  </si>
  <si>
    <t>경기도 고양시 일산서구 가좌3로 16 (가좌동) (가좌동, 구 388-24번지) 2층 ~ 4층</t>
  </si>
  <si>
    <t>031-8075-9380</t>
  </si>
  <si>
    <t>https://www.goyanglib.or.kr</t>
  </si>
  <si>
    <t>고양시립높빛도서관</t>
  </si>
  <si>
    <t>경기도 고양시 덕양구 푸른마을로 34-8 (고양동) 높빛도서관</t>
  </si>
  <si>
    <t>031-8075-9400</t>
  </si>
  <si>
    <t>https://www.goyanglib.or.kr/center/index.do</t>
  </si>
  <si>
    <t>고양시립대화도서관</t>
  </si>
  <si>
    <t>경기도 고양시 일산서구 일산로 689 (대화동) 고양시립대화도서관</t>
  </si>
  <si>
    <t>031-8075-9130</t>
  </si>
  <si>
    <t>https://www.goyanglib.or.kr/MJ/index.do</t>
  </si>
  <si>
    <t>고양시립덕이도서관</t>
  </si>
  <si>
    <t>경기도 고양시 일산서구 하이파크로 128 (덕이동) 고양시립덕이도서관</t>
  </si>
  <si>
    <t>031-8075-9320</t>
  </si>
  <si>
    <t>https://www.goyanglib.or.kr/MN/index.do</t>
  </si>
  <si>
    <t>고양시립마두도서관</t>
  </si>
  <si>
    <t>경기도 고양시 일산동구 일산로 355 (마두동) 고양시립마두도서관</t>
  </si>
  <si>
    <t>031-8075-9067</t>
  </si>
  <si>
    <t>https://www.goyanglib.or.kr/MA/index.do</t>
  </si>
  <si>
    <t>고양시립백석도서관</t>
  </si>
  <si>
    <t>경기도 고양시 일산동구 일산로 118 (백석동) 고양시립백석도서관</t>
  </si>
  <si>
    <t>031-8075-9090</t>
  </si>
  <si>
    <t>https://www.goyanglib.or.kr/MD/index.do</t>
  </si>
  <si>
    <t>고양시립삼송도서관</t>
  </si>
  <si>
    <t>경기도 고양시 덕양구 덕수천1로 73 (삼송동) 고양시립삼송도서관</t>
  </si>
  <si>
    <t>031-8075-9360</t>
  </si>
  <si>
    <t>https://www.goyanglib.or.kr/MP/index.do</t>
  </si>
  <si>
    <t>고양시립식사도서관</t>
  </si>
  <si>
    <t>경기도 고양시 일산동구 위시티2로 43-6 (식사동) 고양시립식사도서관</t>
  </si>
  <si>
    <t>031-8075-9190</t>
  </si>
  <si>
    <t>https://www.goyanglib.or.kr/MM/index.do</t>
  </si>
  <si>
    <t>고양시립원당도서관</t>
  </si>
  <si>
    <t>경기도 고양시 덕양구 호국로790번길 87 (성사동) 원당도서관</t>
  </si>
  <si>
    <t>031-8075-9260</t>
  </si>
  <si>
    <t>https://www.goyanglib.or.kr/MC/index.do</t>
  </si>
  <si>
    <t>고양시립일산도서관</t>
  </si>
  <si>
    <t>경기도 고양시 일산서구 고양대로 586-65 (일산동) 고양시립일산도서관</t>
  </si>
  <si>
    <t>031-8075-9420</t>
  </si>
  <si>
    <t>https://www.goyanglib.or.kr/MU/index.do</t>
  </si>
  <si>
    <t>고양시립풍동도서관</t>
  </si>
  <si>
    <t>경기도 고양시 일산동구 숲속마을로 108 (풍동) 고양시립풍동도서관</t>
  </si>
  <si>
    <t>031-8075-9142</t>
  </si>
  <si>
    <t>https://www.goyanglib.or.kr/ML/index.do</t>
  </si>
  <si>
    <t>고양시립한뫼도서관</t>
  </si>
  <si>
    <t>경기도 고양시 일산서구 탄중로 284 (일산동) 한뫼도서관</t>
  </si>
  <si>
    <t>031-8075-9115</t>
  </si>
  <si>
    <t>https://www.goyanglib.or.kr/MK/index.do</t>
  </si>
  <si>
    <t>고양시립행신도서관</t>
  </si>
  <si>
    <t>경기도 고양시 덕양구 행당로33번길 25-6 (행신동) 고양시립행신도서관</t>
  </si>
  <si>
    <t>031-8075-9240</t>
  </si>
  <si>
    <t>https://www.goyanglib.or.kr/MB/index.do</t>
  </si>
  <si>
    <t>고양시립 별꿈도서관</t>
  </si>
  <si>
    <t>경기도 고양시 덕양구 고양대로 1937 (동산동) 별꿈도서관</t>
  </si>
  <si>
    <t>031-8075-9305</t>
  </si>
  <si>
    <t>고양시립 신원도서관</t>
  </si>
  <si>
    <t>경기도 고양시 덕양구 신원2로 24 (신원동) 고양시립 신원도서관</t>
  </si>
  <si>
    <t>031-8075-9340</t>
  </si>
  <si>
    <t>https://www.goyanglib.or.kr/MO/index.do</t>
  </si>
  <si>
    <t>고양시립아람누리도서관</t>
  </si>
  <si>
    <t>경기도 고양시 일산동구 중앙로 1286 (마두동) 고양시립아람누리도서관</t>
  </si>
  <si>
    <t>031-8075-9032</t>
  </si>
  <si>
    <t>https://www.goyanglib.or.kr/MF/index.do</t>
  </si>
  <si>
    <t>고양시립주엽어린이도서관</t>
  </si>
  <si>
    <t>경기도 고양시 일산서구 주엽로 104 (주엽동) 고양시립주엽어린이도서관</t>
  </si>
  <si>
    <t>031-8075-9168</t>
  </si>
  <si>
    <t>https://www.goyanglib.or.kr/MG/index.do</t>
  </si>
  <si>
    <t>고양시립행신어린이도서관</t>
  </si>
  <si>
    <t>경기도 고양시 덕양구 소원로181번길 42 (행신동) 고양시립행신어린이도서관</t>
  </si>
  <si>
    <t>031-8075-9273</t>
  </si>
  <si>
    <t>https://www.goyanglib.or.kr/MH/index.do</t>
  </si>
  <si>
    <t>고양시립화정어린이도서관</t>
  </si>
  <si>
    <t>경기도 고양시 덕양구 화신로 323 (화정동) (시립화정어린이도서관)</t>
  </si>
  <si>
    <t>031-8075-9293</t>
  </si>
  <si>
    <t>https://www.goyanglib.or.kr/MI/index.do</t>
  </si>
  <si>
    <t>과천시문원도서관</t>
  </si>
  <si>
    <t>경기도 과천시 문원로 104 (문원동) 문원도서관</t>
  </si>
  <si>
    <t>02-2150-3061</t>
  </si>
  <si>
    <t>http://www.gclib.go.kr</t>
  </si>
  <si>
    <t>과천시정보과학도서관</t>
  </si>
  <si>
    <t>경기도 과천시 중앙로 24 (갈현동) 과천시정보과학도서관</t>
  </si>
  <si>
    <t>02-2150-3008</t>
  </si>
  <si>
    <t>광명도서관</t>
  </si>
  <si>
    <t>경기도 광명시 원광명안로 48 (광명동) 광명시 광명도서관</t>
  </si>
  <si>
    <t>02-2680-6541</t>
  </si>
  <si>
    <t>http://gmlib.gm.go.kr</t>
  </si>
  <si>
    <t>소하도서관</t>
  </si>
  <si>
    <t>경기도 광명시 소하일로 7 (소하동) 경기도 광명시 소하일로 7 소하도서관</t>
  </si>
  <si>
    <t>02-2680-0930</t>
  </si>
  <si>
    <t>https://gmlib.gm.go.kr</t>
  </si>
  <si>
    <t>연서도서관</t>
  </si>
  <si>
    <t>경기도 광명시 연서일로 10 (철산동) 광명시 연서일로 10, 연서도서관</t>
  </si>
  <si>
    <t>02-2680-6630</t>
  </si>
  <si>
    <t>철산도서관</t>
  </si>
  <si>
    <t>경기도 광명시 철산로 56 (철산동) 경기도 광명시 철산로56 광명시철산도서관</t>
  </si>
  <si>
    <t>02-2680-6820</t>
  </si>
  <si>
    <t>광명시충현도서관</t>
  </si>
  <si>
    <t>경기도 광명시 충현로42번길 19 (소하동) 광명시충현도서관</t>
  </si>
  <si>
    <t>02-2680-6111</t>
  </si>
  <si>
    <t>광명시하안도서관</t>
  </si>
  <si>
    <t>경기도 광명시 철망산로 46 (하안동) 철망산로 46 (하안도서관)</t>
  </si>
  <si>
    <t>02-2680-2871</t>
  </si>
  <si>
    <t>광남도서관</t>
  </si>
  <si>
    <t>경기도 광주시 고불로46번길 47 (태전동) 광남도서관</t>
  </si>
  <si>
    <t>031-760-4123</t>
  </si>
  <si>
    <t>https://lib.gjcity.go.kr</t>
  </si>
  <si>
    <t>능평도서관</t>
  </si>
  <si>
    <t>경기도 광주시 창뜰아랫길 6 능평도서관</t>
  </si>
  <si>
    <t>031-760-5912</t>
  </si>
  <si>
    <t>https://lib.gjcity.go.kr/np/</t>
  </si>
  <si>
    <t>만선도서관</t>
  </si>
  <si>
    <t>경기도 광주시 곤지암읍 신만로 499  만선문화복지센터 만선도서관</t>
  </si>
  <si>
    <t>031-769-3428</t>
  </si>
  <si>
    <t>양벌도서관</t>
  </si>
  <si>
    <t>경기도 광주시 오포읍 양벌로 195-25 양벌도서관 1층 사무실</t>
  </si>
  <si>
    <t>031-760-4130</t>
  </si>
  <si>
    <t>https://lib.gjcity.go.kr/yb/index.do</t>
  </si>
  <si>
    <t>오포도서관</t>
  </si>
  <si>
    <t>경기도 광주시 오포읍 오포로 885 (오포공공도서관)</t>
  </si>
  <si>
    <t>031-760-5697</t>
  </si>
  <si>
    <t>https://lib.gjcity.go.kr/op/</t>
  </si>
  <si>
    <t>초월도서관</t>
  </si>
  <si>
    <t>경기도 광주시 초월읍 무들로 3-26  초월공공도서관</t>
  </si>
  <si>
    <t>031-760-5688</t>
  </si>
  <si>
    <t>https://lib.gjcity.go.kr/cw/</t>
  </si>
  <si>
    <t>퇴촌도서관</t>
  </si>
  <si>
    <t>경기도 광주시 퇴촌면 탑골길 37  퇴촌도서관</t>
  </si>
  <si>
    <t>031-768-5205</t>
  </si>
  <si>
    <t>https://lib.gjcity.go.kr/tc/index.do</t>
  </si>
  <si>
    <t>곤지암도서관</t>
  </si>
  <si>
    <t>경기도 광주시 곤지암읍 곤지암로11번길 47  경기도 광주시 곤지암읍 곤지암로11번길 47 곤지암공공도서관</t>
  </si>
  <si>
    <t>031-760-5666</t>
  </si>
  <si>
    <t>광주시립중앙도서관</t>
  </si>
  <si>
    <t>경기도 광주시 문화로 82 (경안동) 경기도 광주시 문화로 82</t>
  </si>
  <si>
    <t>031-760-5678</t>
  </si>
  <si>
    <t>http://lib.gjcity.go.kr</t>
  </si>
  <si>
    <t>갈매도서관</t>
  </si>
  <si>
    <t>경기도 구리시 갈매중앙로 80 (갈매동) 4~6층</t>
  </si>
  <si>
    <t>031-550-8936</t>
  </si>
  <si>
    <t>https://www.gurilib.go.kr/gallib/index.do</t>
  </si>
  <si>
    <t>교문방정환도서관</t>
  </si>
  <si>
    <t>경기도 구리시 안골로30번길 45 (교문동) 경기도 구리시 안골로30번길 45</t>
  </si>
  <si>
    <t>031-550-2593</t>
  </si>
  <si>
    <t>https://www.gurilib.go.kr/banglib/index.do</t>
  </si>
  <si>
    <t>구리시인창도서관</t>
  </si>
  <si>
    <t>경기도 구리시 건원대로34번길 90 (인창동) 경기도 구리시 건원대로34번길 90</t>
  </si>
  <si>
    <t>031-550-2936</t>
  </si>
  <si>
    <t>https://www.gurilib.go.kr/inlib/main.do</t>
  </si>
  <si>
    <t>구리시립토평도서관</t>
  </si>
  <si>
    <t>경기도 구리시 장자대로 140 (토평동) 토평도서관</t>
  </si>
  <si>
    <t>031-550-8325</t>
  </si>
  <si>
    <t>https://www.gurilib.go.kr/tolib/index.do</t>
  </si>
  <si>
    <t>군포시</t>
  </si>
  <si>
    <t>군포시 당동도서관</t>
  </si>
  <si>
    <t>경기도 군포시 산본로197번길 36 (당동) 당동도서관</t>
  </si>
  <si>
    <t>031-390-8810</t>
  </si>
  <si>
    <t>http://www.gunpolib.go.kr</t>
  </si>
  <si>
    <t>군포시 대야도서관</t>
  </si>
  <si>
    <t>경기도 군포시 대야2로 139 (대야미동) 대야도서관</t>
  </si>
  <si>
    <t>031-501-5407</t>
  </si>
  <si>
    <t>군포시 부곡도서관</t>
  </si>
  <si>
    <t>경기도 군포시 송부로221번길 3-10 (부곡동) 군포시부곡도서관</t>
  </si>
  <si>
    <t>031-390-4094</t>
  </si>
  <si>
    <t>군포시 산본도서관</t>
  </si>
  <si>
    <t>경기도 군포시 광정로 96 (산본동) 광정로 96 (산본동)</t>
  </si>
  <si>
    <t>031-395-4316</t>
  </si>
  <si>
    <t>군포시 중앙도서관</t>
  </si>
  <si>
    <t>경기도 군포시 수리산로 79 (산본동) 군포시중앙도서관</t>
  </si>
  <si>
    <t>031-390-8866</t>
  </si>
  <si>
    <t>군포시 어린이도서관</t>
  </si>
  <si>
    <t>경기도 군포시 고산로677번길 21 (산본동) 군포시어린이도서관</t>
  </si>
  <si>
    <t>031-390-8680</t>
  </si>
  <si>
    <t>https://www.gunpolib.go.kr</t>
  </si>
  <si>
    <t>김포시고촌도서관</t>
  </si>
  <si>
    <t>경기도 김포시 고촌읍 장차로 14 고촌읍 행정복지센터, 고촌도서관</t>
  </si>
  <si>
    <t>031-5186-4843</t>
  </si>
  <si>
    <t>https://www.gimpo.go.kr/gochon/index.do</t>
  </si>
  <si>
    <t>김포시마산도서관</t>
  </si>
  <si>
    <t>경기도 김포시 김포한강7로22번길 174-6(마산동) 마산도서관</t>
  </si>
  <si>
    <t>031-5186-4890</t>
  </si>
  <si>
    <t>https://www.gimpo.go.kr/masan/index.do</t>
  </si>
  <si>
    <t>김포시양곡도서관</t>
  </si>
  <si>
    <t>경기도 김포시 양촌읍 양곡4로197번길 40 양곡도서관</t>
  </si>
  <si>
    <t>031-5186-4830</t>
  </si>
  <si>
    <t>https://www.gimpo.go.kr/yanggok/index.do</t>
  </si>
  <si>
    <t>김포시장기도서관</t>
  </si>
  <si>
    <t>경기도 김포시 김포한강2로 42 (장기동) 장기도서관</t>
  </si>
  <si>
    <t>031-5186-4680</t>
  </si>
  <si>
    <t>https://www.gimpo.go.kr/janggi/index.do</t>
  </si>
  <si>
    <t>김포시중봉도서관</t>
  </si>
  <si>
    <t>경기도 김포시 봉화로130번길 26 (북변동) 김포시중봉도서관</t>
  </si>
  <si>
    <t>031-5186-4800</t>
  </si>
  <si>
    <t>https://www.gimpo.go.kr/jungbong/index.do</t>
  </si>
  <si>
    <t>김포시통진도서관</t>
  </si>
  <si>
    <t>경기도 김포시 통진읍 조강로 132 통진도서관</t>
  </si>
  <si>
    <t>031-5186-4980</t>
  </si>
  <si>
    <t>https://www.gimpo.go.kr/tongjin/index.do</t>
  </si>
  <si>
    <t>김포시풍무도서관</t>
  </si>
  <si>
    <t>경기도 김포시 풍무로146번길 101 (풍무동) 풍무동, 풍무도서관</t>
  </si>
  <si>
    <t>031-5186-4870</t>
  </si>
  <si>
    <t>https://www.gimpo.go.kr/pungmu/index.do</t>
  </si>
  <si>
    <t>별빛도서관</t>
  </si>
  <si>
    <t>경기도 남양주시 별내중앙로 102 (별내동) 별빛도서관</t>
  </si>
  <si>
    <t>031-590-5350</t>
  </si>
  <si>
    <t>https://lib.nyj.go.kr/bbit</t>
  </si>
  <si>
    <t>화도도서관</t>
  </si>
  <si>
    <t>경기도 남양주시 화도읍 수레로1260번길 33</t>
  </si>
  <si>
    <t>031-590-4587</t>
  </si>
  <si>
    <t>http://lib.nyj.go.kr/hwado/</t>
  </si>
  <si>
    <t>퇴계원도서관</t>
  </si>
  <si>
    <t>경기도 남양주시 퇴계원읍 도제원로 12  퇴계원도서관</t>
  </si>
  <si>
    <t>031-590-3910</t>
  </si>
  <si>
    <t>http://lib.nyj.go.kr/toegyewon/</t>
  </si>
  <si>
    <t>남양주시진접도서관</t>
  </si>
  <si>
    <t>경기도 남양주시 진접읍 금강로 1554-11 진접도서관</t>
  </si>
  <si>
    <t>031-590-5310</t>
  </si>
  <si>
    <t>http://lib.nyj.go.kr/jinjeop/index.jsp</t>
  </si>
  <si>
    <t>남양주시 별내도서관</t>
  </si>
  <si>
    <t>경기도 남양주시 별내면 청학로 86-1 (별내도서관)</t>
  </si>
  <si>
    <t>031-590-8808</t>
  </si>
  <si>
    <t>http://lib.nyj.go.kr/bnae/index.jsp</t>
  </si>
  <si>
    <t>남양주시 오남도서관</t>
  </si>
  <si>
    <t>경기도 남양주시 오남읍 양지로240번길 12 오남도서관</t>
  </si>
  <si>
    <t>031-590-8531</t>
  </si>
  <si>
    <t>http://lib.nyj.go.kr/onam</t>
  </si>
  <si>
    <t>남양주시 와부도서관</t>
  </si>
  <si>
    <t>경기도 남양주시 와부읍 월문천로 43  경기도 남양주시 와부읍 월문천로 43 와부도서관</t>
  </si>
  <si>
    <t>031-590-8920</t>
  </si>
  <si>
    <t>https://lib.nyj.go.kr/waboo/index.do</t>
  </si>
  <si>
    <t>남양주시 진건도서관</t>
  </si>
  <si>
    <t>경기도 남양주시 진건읍 진건오남로 41-25  남양주시 진건도서관</t>
  </si>
  <si>
    <t>031-590-8260</t>
  </si>
  <si>
    <t>http://lib.nyj.go.kr/jingeon</t>
  </si>
  <si>
    <t>남양주시 평내도서관</t>
  </si>
  <si>
    <t>경기도 남양주시 의안로 134 (평내동) 평내도서관</t>
  </si>
  <si>
    <t>031-590-8562</t>
  </si>
  <si>
    <t>https://lib.nyj.go.kr/pynae/index.do</t>
  </si>
  <si>
    <t>남양주시 호평도서관</t>
  </si>
  <si>
    <t>경기도 남양주시 천마산로 67 (호평동) 호평도서관 2층 사무실</t>
  </si>
  <si>
    <t>031-590-8340</t>
  </si>
  <si>
    <t>http://lib.nyj.go.kr/hp</t>
  </si>
  <si>
    <t>남양주시 정약용도서관</t>
  </si>
  <si>
    <t>경기도 남양주시 다산중앙로82번안길 138 (다산동) 다산동 3205-3 정약용도서관</t>
  </si>
  <si>
    <t>031-590-2586</t>
  </si>
  <si>
    <t>https://lib.nyj.go.kr/jyy/index.do</t>
  </si>
  <si>
    <t>남양주시 진접푸른숲도서관</t>
  </si>
  <si>
    <t>경기도 남양주시 진접읍 해밀예당2로 35 진접푸른숲도서관</t>
  </si>
  <si>
    <t>031-590-5330</t>
  </si>
  <si>
    <t>http://lib.nyj.go.kr/jinjeopgw</t>
  </si>
  <si>
    <t>남양주시 이석영뉴미디어도서관</t>
  </si>
  <si>
    <t>경기도 남양주시 화도읍 맷돌로 84 이석영뉴미디어도서관</t>
  </si>
  <si>
    <t>031-595-8390</t>
  </si>
  <si>
    <t>https://lib.nyj.go.kr/lsy/index.do</t>
  </si>
  <si>
    <t>오르빛도서관</t>
  </si>
  <si>
    <t>경기도 동두천시 동두천로 314 (생연동) 동두천 복합커뮤니티센터 5층</t>
  </si>
  <si>
    <t>031-860-2709</t>
  </si>
  <si>
    <t>https://lib.ddc.go.kr/</t>
  </si>
  <si>
    <t>동두천시립도서관</t>
  </si>
  <si>
    <t>경기도 동두천시 상패로 60 (상패동) 동두천시립도서관</t>
  </si>
  <si>
    <t>031-860-3261</t>
  </si>
  <si>
    <t>https://lib.ddc.go.kr/ddclib/index.do</t>
  </si>
  <si>
    <t>동두천꿈나무정보도서관</t>
  </si>
  <si>
    <t>경기도 동두천시 지행로 38 (지행동) 동두천꿈나무정보도서관</t>
  </si>
  <si>
    <t>031-860-3285</t>
  </si>
  <si>
    <t>https://lib.ddc.go.kr</t>
  </si>
  <si>
    <t>해밀도서관</t>
  </si>
  <si>
    <t>경기도 부천시 옥산로10번길 4 (중동) 해밀도서관</t>
  </si>
  <si>
    <t>032-650-4600</t>
  </si>
  <si>
    <t>http://www.hmlib.or.kr</t>
  </si>
  <si>
    <t>부천시립꿈빛도서관</t>
  </si>
  <si>
    <t>경기도 부천시 원미구 신흥로275번길 19 (중동) 꿈빛도서관</t>
  </si>
  <si>
    <t>032-625-4622</t>
  </si>
  <si>
    <t>http://www.bcl.go.kr/</t>
  </si>
  <si>
    <t>부천시립도당도서관</t>
  </si>
  <si>
    <t>경기도 부천시 부천로 360 (도당동) 도당어울마당 4층</t>
  </si>
  <si>
    <t>032-625-4500</t>
  </si>
  <si>
    <t>http://www.bcl.go.kr</t>
  </si>
  <si>
    <t>부천시립동화도서관</t>
  </si>
  <si>
    <t>경기도 부천시 원미구 장말로 107 (상동) (복사골문화센터 1층) 별관</t>
  </si>
  <si>
    <t>032-625-4650</t>
  </si>
  <si>
    <t>부천시립북부도서관</t>
  </si>
  <si>
    <t>경기도 부천시 삼작로301번길 5 (도당동) 부천시립북부도서관</t>
  </si>
  <si>
    <t>032-625-4605</t>
  </si>
  <si>
    <t>부천시립상동도서관</t>
  </si>
  <si>
    <t>경기도 부천시 원미구 상이로 12 (상동) 상이로 12(상동도서관)</t>
  </si>
  <si>
    <t>032-625-4705</t>
  </si>
  <si>
    <t>부천시립송내도서관</t>
  </si>
  <si>
    <t>경기도 부천시 경인로92번길 33 (송내동) 송내어울마당 1층</t>
  </si>
  <si>
    <t>032-625-4511</t>
  </si>
  <si>
    <t>부천시립수주도서관</t>
  </si>
  <si>
    <t>경기도 부천시 오정구 고리울로8번길 77 (고강동) 부천시립수주도서관</t>
  </si>
  <si>
    <t>032-625-3063</t>
  </si>
  <si>
    <t>https://www.bcl.go.kr</t>
  </si>
  <si>
    <t>부천시립심곡도서관</t>
  </si>
  <si>
    <t>경기도 부천시 소사구 성무로 24 (심곡본동) 부천시립심곡도서관</t>
  </si>
  <si>
    <t>032-625-4588</t>
  </si>
  <si>
    <t>부천시립역곡도서관</t>
  </si>
  <si>
    <t>경기도 부천시 원미구 지봉로51번길 54 (역곡동) 역곡도서관</t>
  </si>
  <si>
    <t>032-625-4594</t>
  </si>
  <si>
    <t>부천시립오정도서관</t>
  </si>
  <si>
    <t>경기도 부천시 성오로 172 (오정동) 부천시립오정도서관</t>
  </si>
  <si>
    <t>032-625-4106</t>
  </si>
  <si>
    <t>부천시립원미도서관</t>
  </si>
  <si>
    <t>경기도 부천시 소사로 456 (원미동) (소사로 456)</t>
  </si>
  <si>
    <t>032-625-4735</t>
  </si>
  <si>
    <t>부천시립꿈여울도서관</t>
  </si>
  <si>
    <t>경기도 부천시 오정구 까치로 103 (작동) 부천시립꿈여울도서관</t>
  </si>
  <si>
    <t>032-625-4688</t>
  </si>
  <si>
    <t>부천시립책마루도서관</t>
  </si>
  <si>
    <t>경기도 부천시 심중로 121(중동) 책마루도서관</t>
  </si>
  <si>
    <t>032-625-4645</t>
  </si>
  <si>
    <t>부천시립한울빛도서관</t>
  </si>
  <si>
    <t>경기도 부천시 소사로 107 (소사본동) 한울빛도서관</t>
  </si>
  <si>
    <t>032-625-4670</t>
  </si>
  <si>
    <t>http://bcl.go.kr/</t>
  </si>
  <si>
    <t>부천시립별빛마루도서관</t>
  </si>
  <si>
    <t>경기도 부천시 옥길로 105 (옥길동) 별빛마루도서관</t>
  </si>
  <si>
    <t>032-625-9780</t>
  </si>
  <si>
    <t>부천시립역곡밝은도서관</t>
  </si>
  <si>
    <t>경기도 부천시 소사구 경인로536번길 37 (괴안동) 역곡밝은도서관</t>
  </si>
  <si>
    <t>032-625-4577</t>
  </si>
  <si>
    <t>논골도서관</t>
  </si>
  <si>
    <t>경기도 성남시 수정구 논골로23번길 2 (단대동) 논골도서관</t>
  </si>
  <si>
    <t>031-729-4440</t>
  </si>
  <si>
    <t>https://www.snlib.go.kr/ng/index.do</t>
  </si>
  <si>
    <t>경기도 성남시 중원구 희망로 403 (중앙동) 해오름도서관</t>
  </si>
  <si>
    <t>031-729-8770</t>
  </si>
  <si>
    <t>https://www.snlib.go.kr/hor/</t>
  </si>
  <si>
    <t>성남시구미도서관</t>
  </si>
  <si>
    <t>경기도 성남시 분당구 미금일로 105 (구미동) 성남시구미도서관</t>
  </si>
  <si>
    <t>031-729-4700</t>
  </si>
  <si>
    <t>https://www.snlib.go.kr/gm/index.do</t>
  </si>
  <si>
    <t>성남시복정도서관</t>
  </si>
  <si>
    <t>경기도 성남시 수정구 복정로118번길 7 (복정동) 복정도서관</t>
  </si>
  <si>
    <t>031-729-8710</t>
  </si>
  <si>
    <t>http://www.snlib.go.kr/bj</t>
  </si>
  <si>
    <t>성남시분당도서관</t>
  </si>
  <si>
    <t>경기도 성남시 분당구 불정로 110 (정자동) 정자동 208번지</t>
  </si>
  <si>
    <t>031-729-4800</t>
  </si>
  <si>
    <t>https://www.snlib.go.kr/bd/index.do</t>
  </si>
  <si>
    <t>성남시수정도서관</t>
  </si>
  <si>
    <t>경기도 성남시 수정구 수정로332번길 32 (산성동) (성남시수정도서관)</t>
  </si>
  <si>
    <t>031-743-9600</t>
  </si>
  <si>
    <t>https://www.snlib.go.kr/sj</t>
  </si>
  <si>
    <t>성남시운중도서관</t>
  </si>
  <si>
    <t>경기도 성남시 분당구 판교원로81번길 9 (운중동) (운중도서관)</t>
  </si>
  <si>
    <t>031-729-4370</t>
  </si>
  <si>
    <t>https://www.snlib.go.kr/uj</t>
  </si>
  <si>
    <t>성남시중앙도서관</t>
  </si>
  <si>
    <t>경기도 성남시 분당구 판교로 546 (야탑동) 중앙도서관</t>
  </si>
  <si>
    <t>031-729-4500</t>
  </si>
  <si>
    <t>https://www.snlib.go.kr/ct</t>
  </si>
  <si>
    <t>성남시중원도서관</t>
  </si>
  <si>
    <t>경기도 성남시 중원구 원터로17번길 46 (성남동) 성남시중원도서관</t>
  </si>
  <si>
    <t>031-752-3913</t>
  </si>
  <si>
    <t>https://www.snlib.go.kr/jw</t>
  </si>
  <si>
    <t>성남시판교도서관</t>
  </si>
  <si>
    <t>경기도 성남시 분당구 판교공원로4길 27 (판교동) 판교도서관</t>
  </si>
  <si>
    <t>031-729-4900</t>
  </si>
  <si>
    <t>https://www.snlib.go.kr/pg/index.do</t>
  </si>
  <si>
    <t>성남시 고등도서관</t>
  </si>
  <si>
    <t>경기도 성남시 수정구 대왕판교로 985 (고등동) 고등동행정복지센터 3층</t>
  </si>
  <si>
    <t>031-729-1730</t>
  </si>
  <si>
    <t>https://www.snlib.go.kr/gd</t>
  </si>
  <si>
    <t>성남시 서현도서관</t>
  </si>
  <si>
    <t>경기도 성남시 분당구 중앙공원로 77 (서현동) 서현도서관</t>
  </si>
  <si>
    <t>031-729-8700</t>
  </si>
  <si>
    <t>https://www.snlib.go.kr/sh</t>
  </si>
  <si>
    <t>성남시 위례도서관</t>
  </si>
  <si>
    <t>경기도 성남시 수정구 위례순환로 125 위례행정복지센터 3,4층</t>
  </si>
  <si>
    <t>031-729-8950</t>
  </si>
  <si>
    <t>https://snlib.go.kr/wr/index.do</t>
  </si>
  <si>
    <t>성남시무지개도서관</t>
  </si>
  <si>
    <t>경기도 성남시 분당구 구미로 111 (구미동) (성남시무지개도서관)</t>
  </si>
  <si>
    <t>031-729-4770</t>
  </si>
  <si>
    <t>https://www.snlib.go.kr/mjg/index.do</t>
  </si>
  <si>
    <t>성남시 책테마파크도서관</t>
  </si>
  <si>
    <t>경기도 성남시 분당구 문정로 145 (율동) 책테마파크도서관</t>
  </si>
  <si>
    <t>031-729-1763</t>
  </si>
  <si>
    <t>https://www.snlib.go.kr/bt</t>
  </si>
  <si>
    <t>성남시중원어린이도서관</t>
  </si>
  <si>
    <t>경기도 성남시 중원구 산성대로408번길 42 (금광동) 성남시중원어린이도서관</t>
  </si>
  <si>
    <t>031-729-4350</t>
  </si>
  <si>
    <t>https://www.snlib.go.kr/cjw</t>
  </si>
  <si>
    <t>성남시판교어린이도서관</t>
  </si>
  <si>
    <t>경기도 성남시 분당구 판교역로 75 (백현동) 성남시판교어린이도서관</t>
  </si>
  <si>
    <t>031-729-8880</t>
  </si>
  <si>
    <t>https://www.snlib.go.kr/cpg/index.do</t>
  </si>
  <si>
    <t>사랑샘도서관</t>
  </si>
  <si>
    <t>경기도 수원시 영통구 창룡대로 255 (이의동) 사랑샘도서관</t>
  </si>
  <si>
    <t>031-548-5660</t>
  </si>
  <si>
    <t>https://www.suwonlib.go.kr/swlove/</t>
  </si>
  <si>
    <t>희망샘도서관</t>
  </si>
  <si>
    <t>경기도 수원시 권선구 매송고색로 620 (고색동) 서수원주민편익시설 3층</t>
  </si>
  <si>
    <t>031-291-6943</t>
  </si>
  <si>
    <t>http://www.suwonlib.go.kr/swhope/index.asp</t>
  </si>
  <si>
    <t>수원시선경도서관</t>
  </si>
  <si>
    <t>경기도 수원시 팔달구 신풍로23번길 68 (신풍동) 선경도서관</t>
  </si>
  <si>
    <t>031-228-4721</t>
  </si>
  <si>
    <t>https://www.suwonlib.go.kr/sk</t>
  </si>
  <si>
    <t>수원시영통도서관</t>
  </si>
  <si>
    <t>경기도 수원시 영통구 청명로 151 (영통동) (영통도서관)</t>
  </si>
  <si>
    <t>031-228-4758</t>
  </si>
  <si>
    <t>http://www.suwonlib.go.kr/yt</t>
  </si>
  <si>
    <t>수원시일월도서관</t>
  </si>
  <si>
    <t>경기도 수원시 장안구 일월천로 77 (천천동) 일월도서관</t>
  </si>
  <si>
    <t>031-228-4890</t>
  </si>
  <si>
    <t>http://www.suwonlib.go.kr/iw/index.asp</t>
  </si>
  <si>
    <t>수원시중앙도서관</t>
  </si>
  <si>
    <t>경기도 수원시 팔달구 팔달산로 318 (교동) 수원시중앙도서관</t>
  </si>
  <si>
    <t>031-228-4788</t>
  </si>
  <si>
    <t>http://suwonlib.go.kr/ct</t>
  </si>
  <si>
    <t>수원시창룡도서관</t>
  </si>
  <si>
    <t>경기도 수원시 팔달구 월드컵로381번길 36 (우만동) 창룡도서관</t>
  </si>
  <si>
    <t>031-228-4792</t>
  </si>
  <si>
    <t>http://www.suwonlib.go.kr/cy</t>
  </si>
  <si>
    <t>수원시한림도서관</t>
  </si>
  <si>
    <t>경기도 수원시 권선구 동수원로25번길 32-110 (권선동) 수원시 한림도서관</t>
  </si>
  <si>
    <t>031-228-4855</t>
  </si>
  <si>
    <t>http://www.suwonlib.go.kr/hl</t>
  </si>
  <si>
    <t>수원시대추골도서관</t>
  </si>
  <si>
    <t>경기도 수원시 장안구 수일로 164 (조원동) 조원동 대추골도서관</t>
  </si>
  <si>
    <t>031-228-4816</t>
  </si>
  <si>
    <t>http://www.suwonlib.go.kr/dcg</t>
  </si>
  <si>
    <t>수원시매여울도서관</t>
  </si>
  <si>
    <t>경기도 수원시 영통구 효원로 415 (매탄동) 매여울도서관</t>
  </si>
  <si>
    <t>031-228-3571</t>
  </si>
  <si>
    <t>https://www.suwonlib.go.kr/myu</t>
  </si>
  <si>
    <t>수원시버드내도서관</t>
  </si>
  <si>
    <t>경기도 수원시 권선구 세권로94번길 29 (세류동) 버드내도서관</t>
  </si>
  <si>
    <t>031-228-4762</t>
  </si>
  <si>
    <t>https://www.suwonlib.go.kr/bdn</t>
  </si>
  <si>
    <t>수원시북수원도서관</t>
  </si>
  <si>
    <t>경기도 수원시 장안구 만석로 65 (정자동) 만석로 65</t>
  </si>
  <si>
    <t>031-228-4776</t>
  </si>
  <si>
    <t>https://www.suwonlib.go.kr/buk</t>
  </si>
  <si>
    <t>수원시서수원도서관</t>
  </si>
  <si>
    <t>경기도 수원시 권선구 탑동로57번길 35 (탑동) 탑동로57번길 35</t>
  </si>
  <si>
    <t>031-228-4746</t>
  </si>
  <si>
    <t>http://www.suwonlib.go.kr/seo/</t>
  </si>
  <si>
    <t>수원시호매실도서관</t>
  </si>
  <si>
    <t>경기도 수원시 권선구 칠보로 169 (호매실동) 호매실도서관</t>
  </si>
  <si>
    <t>031-228-4658</t>
  </si>
  <si>
    <t>http://www.suwonlib.go.kr/hms</t>
  </si>
  <si>
    <t>수원시광교홍재도서관</t>
  </si>
  <si>
    <t>경기도 수원시 영통구 대학로 88 (이의동) (광교홍재도서관)</t>
  </si>
  <si>
    <t>031-228-4812</t>
  </si>
  <si>
    <t>http://www.suwonlib.go.kr/gh</t>
  </si>
  <si>
    <t>수원시망포글빛도서관</t>
  </si>
  <si>
    <t>경기도 수원시 영통구 망포로 100 (망포동) 망포글빛도서관</t>
  </si>
  <si>
    <t>031-228-4291</t>
  </si>
  <si>
    <t>http://www.suwonlib.go.kr/mpgb</t>
  </si>
  <si>
    <t>수원시태장마루도서관</t>
  </si>
  <si>
    <t>경기도 수원시 영통구 태장로 46 (망포동) 태장마루도서관</t>
  </si>
  <si>
    <t>031-228-4828</t>
  </si>
  <si>
    <t>http://www.suwonlib.go.kr/tm</t>
  </si>
  <si>
    <t>수원시화서다산도서관</t>
  </si>
  <si>
    <t>경기도 수원시 팔달구 화양로68번길 7-35 (화서동) 화서다산도서관</t>
  </si>
  <si>
    <t>031-228-3544</t>
  </si>
  <si>
    <t>http://www.suwonlib.go.kr/hd</t>
  </si>
  <si>
    <t>수원시광교푸른숲도서관</t>
  </si>
  <si>
    <t>경기도 수원시 영통구 광교호수로 131 (하동) 광교푸른숲도서관</t>
  </si>
  <si>
    <t>031-228-3537</t>
  </si>
  <si>
    <t>https://www.suwonlib.go.kr/gps/index.asp</t>
  </si>
  <si>
    <t>한아름도서관 (수원청소년문화센터내)</t>
  </si>
  <si>
    <t>경기도 수원시 팔달구 권광로 293 (인계동) 한아름도서관</t>
  </si>
  <si>
    <t>031-218-0422</t>
  </si>
  <si>
    <t>http://www.suwonlib.go.kr/sycc</t>
  </si>
  <si>
    <t>반달어린이도서관</t>
  </si>
  <si>
    <t>경기도 수원시 영통구 반달로 45 (영통동) 반달어린이도서관</t>
  </si>
  <si>
    <t>031-201-8349</t>
  </si>
  <si>
    <t>http://www.suwonlib.go.kr/bandal</t>
  </si>
  <si>
    <t>바른샘어린이도서관</t>
  </si>
  <si>
    <t>경기도 수원시 영통구 매봉로 10 (매탄동) 바른샘어린이도서관</t>
  </si>
  <si>
    <t>031-216-9373</t>
  </si>
  <si>
    <t>http://suwonlib.go.kr/bkid</t>
  </si>
  <si>
    <t>슬기샘어린이도서관</t>
  </si>
  <si>
    <t>경기도 수원시 장안구 송정로 9 (송죽동) 슬기샘어린이도서관</t>
  </si>
  <si>
    <t>031-242-6633</t>
  </si>
  <si>
    <t>https://www.suwonlib.go.kr/skid/index.asp</t>
  </si>
  <si>
    <t>지혜샘어린이도서관</t>
  </si>
  <si>
    <t>경기도 수원시 권선구 동탄원천로 818 (권선동) 지혜샘어린이도서관</t>
  </si>
  <si>
    <t>031-225-6150</t>
  </si>
  <si>
    <t>http://www.suwonlib.go.kr/jkid</t>
  </si>
  <si>
    <t>시흥시</t>
  </si>
  <si>
    <t>월곶도서관</t>
  </si>
  <si>
    <t>경기도 시흥시 월곶해안로161번길 7 (월곶동) 월곶도서관</t>
  </si>
  <si>
    <t>031-310-5252</t>
  </si>
  <si>
    <t>http://lib.siheung.go.kr</t>
  </si>
  <si>
    <t>시흥시군자도서관</t>
  </si>
  <si>
    <t>경기도 시흥시 군자로 499 (거모동) 군자로 499</t>
  </si>
  <si>
    <t>031-310-5191</t>
  </si>
  <si>
    <t>https://lib.siheung.go.kr</t>
  </si>
  <si>
    <t>시흥시능곡도서관</t>
  </si>
  <si>
    <t>경기도 시흥시 능곡중앙로 85 (능곡동) 시흥시능곡도서관</t>
  </si>
  <si>
    <t>031-310-2555</t>
  </si>
  <si>
    <t>시흥시대야도서관</t>
  </si>
  <si>
    <t>경기도 시흥시 은행로173번길 14 (대야동) 대야도서관</t>
  </si>
  <si>
    <t>031-310-5274</t>
  </si>
  <si>
    <t>https://lib.siheung.go.kr/</t>
  </si>
  <si>
    <t>시흥시매화도서관</t>
  </si>
  <si>
    <t>경기도 시흥시 매화로 20 (매화동) 경기도 시흥시 매화로 20 매화도서관</t>
  </si>
  <si>
    <t>031-310-2595</t>
  </si>
  <si>
    <t>시흥시배곧도서관</t>
  </si>
  <si>
    <t>경기도 시흥시 배곧4로 102 (정왕동) 배곧도서관</t>
  </si>
  <si>
    <t>031-310-5280</t>
  </si>
  <si>
    <t>시흥시신천도서관</t>
  </si>
  <si>
    <t>경기도 시흥시 신천로 89-18 (신천동) 신천도서관</t>
  </si>
  <si>
    <t>031-310-4082</t>
  </si>
  <si>
    <t>시흥시은계도서관</t>
  </si>
  <si>
    <t>경기도 시흥시 수인로3247번길 33 (은행동) 은계도서관 사무실(2층)</t>
  </si>
  <si>
    <t>031-310-2711</t>
  </si>
  <si>
    <t>시흥시장곡도서관</t>
  </si>
  <si>
    <t>경기도 시흥시 인선길 52 (장곡동) 인선로 52</t>
  </si>
  <si>
    <t>031-310-5233</t>
  </si>
  <si>
    <t>http://lib.siheung.go.kr/</t>
  </si>
  <si>
    <t>시흥시중앙도서관</t>
  </si>
  <si>
    <t>경기도 시흥시 정왕대로 191 (정왕동) 경기도 시흥시 정왕대로 191</t>
  </si>
  <si>
    <t>031-310-5230</t>
  </si>
  <si>
    <t>시흥시 목감도서관</t>
  </si>
  <si>
    <t>경기도 시흥시 솔고개길 33 (목감동) 목감도서관</t>
  </si>
  <si>
    <t>시흥시소래빛도서관</t>
  </si>
  <si>
    <t>경기도 시흥시 비둘기공원로 25  시흥시소래빛도서관</t>
  </si>
  <si>
    <t>031-310-5245</t>
  </si>
  <si>
    <t>정왕어린이도서관</t>
  </si>
  <si>
    <t>경기도 시흥시 정왕시장길 45 (정왕동) 정왕시장길 45(1212-8번지)</t>
  </si>
  <si>
    <t>031-310-5181</t>
  </si>
  <si>
    <t>감골도서관</t>
  </si>
  <si>
    <t>경기도 안산시 상록구 감골공원안길 16-1 (사동) 감골도서관</t>
  </si>
  <si>
    <t>031-481-3710</t>
  </si>
  <si>
    <t>https://lib.ansan.go.kr/main.do?sitekey=4</t>
  </si>
  <si>
    <t>대부도서관</t>
  </si>
  <si>
    <t>경기도 안산시 단원구 대남로 30 (대부북동) 대부도서관</t>
  </si>
  <si>
    <t>031-481-3956</t>
  </si>
  <si>
    <t>https://lib.ansan.go.kr/daebu</t>
  </si>
  <si>
    <t>반월도서관</t>
  </si>
  <si>
    <t>경기도 안산시 상록구 반월새싹길 39-3 (건건동) 반월도서관</t>
  </si>
  <si>
    <t>031-481-2663</t>
  </si>
  <si>
    <t>https://lib.ansan.go.kr/banwol</t>
  </si>
  <si>
    <t>본오도서관</t>
  </si>
  <si>
    <t>경기도 안산시 상록구 각골로 49 (본오동) 본오도서관</t>
  </si>
  <si>
    <t>031-481-3697</t>
  </si>
  <si>
    <t>https://lib.ansan.go.kr/main.do?sitekey=24</t>
  </si>
  <si>
    <t>선부도서관</t>
  </si>
  <si>
    <t>경기도 안산시 단원구 선부로 100 (선부동) 선부도서관</t>
  </si>
  <si>
    <t>031-481-3888</t>
  </si>
  <si>
    <t>https://lib.ansan.go.kr/seonbu</t>
  </si>
  <si>
    <t>수암도서관</t>
  </si>
  <si>
    <t>경기도 안산시 상록구 원당골1길 23-3 (수암동) 수암도서관</t>
  </si>
  <si>
    <t>031-481-3968</t>
  </si>
  <si>
    <t>http://lib.ansan.go.kr/suam</t>
  </si>
  <si>
    <t>상록수도서관</t>
  </si>
  <si>
    <t>경기도 안산시 상록구 샘골로 167 (본오동) 상록수도서관</t>
  </si>
  <si>
    <t>031-481-3035</t>
  </si>
  <si>
    <t>https://lib.ansan.go.kr/sanglocksoo</t>
  </si>
  <si>
    <t>원고잔도서관</t>
  </si>
  <si>
    <t>경기도 안산시 단원구 원고잔공원로 33 (고잔동) 원고잔도서관</t>
  </si>
  <si>
    <t>031-481-3859</t>
  </si>
  <si>
    <t>https://lib.ansan.go.kr/main.do?sitekey=21</t>
  </si>
  <si>
    <t>안산중앙도서관</t>
  </si>
  <si>
    <t>경기도 안산시 단원구 안산천남로 14 (고잔동) 중앙도서관</t>
  </si>
  <si>
    <t>031-481-2702</t>
  </si>
  <si>
    <t>http://lib.ansan.go.kr</t>
  </si>
  <si>
    <t>월피예술도서관</t>
  </si>
  <si>
    <t>경기도 안산시 상록구 광덕산안길 32 (월피동) 월피예술도서관 3층 사무실</t>
  </si>
  <si>
    <t>031-369-1754</t>
  </si>
  <si>
    <t>안산미디어도서관</t>
  </si>
  <si>
    <t>경기도 안산시 단원구 광덕1로 198 (고잔동) 안산미디어라이브러리</t>
  </si>
  <si>
    <t>031-481-3961</t>
  </si>
  <si>
    <t>https://lib.ansan.go.kr/main.do?sitekey=31</t>
  </si>
  <si>
    <t>안산시관산도서관</t>
  </si>
  <si>
    <t>경기도 안산시 단원구 관산길 29 (원곡동) 관산도서관</t>
  </si>
  <si>
    <t>031-481-3884</t>
  </si>
  <si>
    <t>https://lib.ansan.go.kr/main.do?sitekey=2</t>
  </si>
  <si>
    <t>안산시성포도서관</t>
  </si>
  <si>
    <t>경기도 안산시 상록구 충장로 528 (성포동) 성포도서관</t>
  </si>
  <si>
    <t>031-481-2757</t>
  </si>
  <si>
    <t>https://lib.ansan.go.kr/main.do?sitekey=3</t>
  </si>
  <si>
    <t>안산시 부곡도서관</t>
  </si>
  <si>
    <t>경기도 안산시 상록구 성호로 333 (부곡동) 안산시 부곡도서관</t>
  </si>
  <si>
    <t>031-481-3602</t>
  </si>
  <si>
    <t>https://lib.ansan.go.kr/main.do?sitekey=8</t>
  </si>
  <si>
    <t>안산단원어린이도서관</t>
  </si>
  <si>
    <t>경기도 안산시 단원구 화정로 30 (초지동) 단원어린이도서관</t>
  </si>
  <si>
    <t>031-481-2678</t>
  </si>
  <si>
    <t>http://lib.ansan.go.kr/danwon</t>
  </si>
  <si>
    <t>안산시립상록어린이도서관</t>
  </si>
  <si>
    <t>경기도 안산시 상록구 구룡체육관로 45 (일동) 안산시립상록어린이도서관</t>
  </si>
  <si>
    <t>031-481-2671</t>
  </si>
  <si>
    <t>https://lib.ansan.go.kr/sangnok</t>
  </si>
  <si>
    <t>안성시 공도도서관</t>
  </si>
  <si>
    <t>경기도 안성시 공도읍 공도5로 26  안성시 공도도서관</t>
  </si>
  <si>
    <t>031-678-3210</t>
  </si>
  <si>
    <t>https://www.anseong.go.kr/library/main.do</t>
  </si>
  <si>
    <t>안성시 보개도서관</t>
  </si>
  <si>
    <t>경기도 안성시 보개면 종합운동장로 205  경기도 안성시 보개면 종합운동장로 205 보개도서관</t>
  </si>
  <si>
    <t>031-678-5330</t>
  </si>
  <si>
    <t>https://www.anseong.go.kr/library</t>
  </si>
  <si>
    <t>안성시 아양도서관</t>
  </si>
  <si>
    <t>경기도 안성시 아양로 88 경기도 안성시 아양로 88 아양도서관</t>
  </si>
  <si>
    <t>031-678-0730</t>
  </si>
  <si>
    <t>http://www.anseong.go.kr/library</t>
  </si>
  <si>
    <t>안성시 일죽도서관</t>
  </si>
  <si>
    <t>경기도 안성시 일죽면 금일로 433 (3,4층 일죽면복합행정센터)</t>
  </si>
  <si>
    <t>031-678-3230</t>
  </si>
  <si>
    <t>안성시 중앙도서관</t>
  </si>
  <si>
    <t>경기도 안성시 안성맞춤대로 1150 (금산동) (안성시 중앙도서관)</t>
  </si>
  <si>
    <t>031-676-7942</t>
  </si>
  <si>
    <t>안성시 진사도서관</t>
  </si>
  <si>
    <t>경기도 안성시 공도읍 진사2길 70 진사2길 70</t>
  </si>
  <si>
    <t>031-678-4090</t>
  </si>
  <si>
    <t>안양시만안도서관</t>
  </si>
  <si>
    <t>경기도 안양시 만안구 냉천로 51 (안양동) 안양시립만안도서관</t>
  </si>
  <si>
    <t>031-8045-6160</t>
  </si>
  <si>
    <t>https://lib.anyang.go.kr</t>
  </si>
  <si>
    <t>안양시박달도서관</t>
  </si>
  <si>
    <t>경기도 안양시 만안구 박달로 459 (박달동) 안양시박달도서관</t>
  </si>
  <si>
    <t>031-8045-6183</t>
  </si>
  <si>
    <t>https://lib.anyang.go.kr/bakdal/index.do</t>
  </si>
  <si>
    <t>안양시벌말도서관</t>
  </si>
  <si>
    <t>경기도 안양시 동안구 흥안대로434번길 19-27 (평촌동) (안양시벌말도서관)</t>
  </si>
  <si>
    <t>031-8045-6301</t>
  </si>
  <si>
    <t>https://lib.anyang.go.kr/beolmal/index.do</t>
  </si>
  <si>
    <t>안양시석수도서관</t>
  </si>
  <si>
    <t>경기도 안양시 만안구 양화로217번길 34 (석수동) (석수도서관)</t>
  </si>
  <si>
    <t>031-8045-6103</t>
  </si>
  <si>
    <t>http://lib.anyang.go.kr</t>
  </si>
  <si>
    <t>안양시평촌도서관</t>
  </si>
  <si>
    <t>경기도 안양시 동안구 관평로 213 (관양동) 안양시평촌도서관</t>
  </si>
  <si>
    <t>031-8045-6222</t>
  </si>
  <si>
    <t>https://lib.anyang.go.kr/pyeongchon/index.do</t>
  </si>
  <si>
    <t>안양시호계도서관</t>
  </si>
  <si>
    <t>경기도 안양시 동안구 경수대로685번길 26 (호계동) (안양시립호계도서관)</t>
  </si>
  <si>
    <t>031-8045-6261</t>
  </si>
  <si>
    <t>https://lib.anyang.go.kr/hogye/index.do</t>
  </si>
  <si>
    <t>안양시립관양도서관</t>
  </si>
  <si>
    <t>경기도 안양시 동안구 동편로 124 (관양동) 안양시립관양도서관</t>
  </si>
  <si>
    <t>031-8045-6321</t>
  </si>
  <si>
    <t>http://www.anyanglib.or.kr</t>
  </si>
  <si>
    <t>안양시립비산도서관</t>
  </si>
  <si>
    <t>경기도 안양시 동안구 관악대로 123 (비산동) (비산도서관 주건축물제1동)</t>
  </si>
  <si>
    <t>031-8045-6243</t>
  </si>
  <si>
    <t>http://lib.anyang.go.kr/bisan</t>
  </si>
  <si>
    <t>안양시립삼덕도서관</t>
  </si>
  <si>
    <t>경기도 안양시 만안구 병목안로 58 (안양동) 안양시립삼덕도서관</t>
  </si>
  <si>
    <t>031-8045-6350</t>
  </si>
  <si>
    <t>https://lib.anyang.go.kr/samdeok/</t>
  </si>
  <si>
    <t>안양어린이도서관</t>
  </si>
  <si>
    <t>경기도 안양시 동안구 동안로 66 (호계동) 안양어린이도서관</t>
  </si>
  <si>
    <t>031-8045-6281</t>
  </si>
  <si>
    <t>http://lib.anyang.go.kr/</t>
  </si>
  <si>
    <t>안양시립큰샘어린이도서관</t>
  </si>
  <si>
    <t>경기도 안양시 만안구 덕천로 102 (안양동) 큰샘어린이도서관</t>
  </si>
  <si>
    <t>031-8045-6450</t>
  </si>
  <si>
    <t>https://lib.anyang.go.kr/keunsaem</t>
  </si>
  <si>
    <t>고읍도서관</t>
  </si>
  <si>
    <t>경기도 양주시 고읍남로 207 (광사동 659번지) 고읍도서관</t>
  </si>
  <si>
    <t>031-8082-7440</t>
  </si>
  <si>
    <t>https://www.libyj.go.kr/gulib/index.do</t>
  </si>
  <si>
    <t>광적도서관</t>
  </si>
  <si>
    <t>경기도 양주시 광적면 광적로42번길 5 광적도서관</t>
  </si>
  <si>
    <t>031-8082-7482</t>
  </si>
  <si>
    <t>https://www.libyj.go.kr/gjlib/index.do</t>
  </si>
  <si>
    <t>덕계도서관</t>
  </si>
  <si>
    <t>경기도 양주시 평화로1475번길 39 (덕계동) ( 복합청사 7·8층)</t>
  </si>
  <si>
    <t>031-8082-7450</t>
  </si>
  <si>
    <t>https://www.libyj.go.kr/dklib/index.do#close</t>
  </si>
  <si>
    <t>덕정도서관</t>
  </si>
  <si>
    <t>경기도 양주시 화합로1371번길 11 (덕정동) 양주시덕정도서관</t>
  </si>
  <si>
    <t>031-8082-7421</t>
  </si>
  <si>
    <t>https://www.libyj.go.kr/djlib/index.do#close</t>
  </si>
  <si>
    <t>양주희망도서관</t>
  </si>
  <si>
    <t>경기도 양주시 삼숭로38번길 78-47 (삼숭동) 양주희망도서관</t>
  </si>
  <si>
    <t>031-8082-7463</t>
  </si>
  <si>
    <t>https://www.libyj.go.kr/hmlib/index.do</t>
  </si>
  <si>
    <t>옥정호수도서관</t>
  </si>
  <si>
    <t>경기도 양주시 옥정동로7길 110 (옥정동) 옥정호수도서관</t>
  </si>
  <si>
    <t>031-8082-7477</t>
  </si>
  <si>
    <t>https://www.libyj.go.kr/ojlake/index.do</t>
  </si>
  <si>
    <t>양주시 남면도서관</t>
  </si>
  <si>
    <t>경기도 양주시 남면 개나리17길 24  (신산리) 남면도서관</t>
  </si>
  <si>
    <t>https://www.libyj.go.kr/nmlib/index.do</t>
  </si>
  <si>
    <t>양주시립꿈나무도서관</t>
  </si>
  <si>
    <t>경기도 양주시 백석읍 꿈나무로 199  양주시립꿈나무도서관</t>
  </si>
  <si>
    <t>https://www.libyj.go.kr/childlib/index.do</t>
  </si>
  <si>
    <t>양평도서관</t>
  </si>
  <si>
    <t>경기도 양평군 양평읍 마유산로 1  양평도서관</t>
  </si>
  <si>
    <t>031-770-2730</t>
  </si>
  <si>
    <t>http://www.yplib.go.kr</t>
  </si>
  <si>
    <t>양평용문도서관</t>
  </si>
  <si>
    <t>경기도 양평군 용문면 용문로 395  395 (용문도서관)</t>
  </si>
  <si>
    <t>031-770-2789</t>
  </si>
  <si>
    <t>양평군립양동도서관</t>
  </si>
  <si>
    <t>경기도 양평군 양동면 학둔지아래길 93 (양동도서관)</t>
  </si>
  <si>
    <t>031-770-2571</t>
  </si>
  <si>
    <t>양평군립지평도서관</t>
  </si>
  <si>
    <t>경기도 양평군 지평면 지평의병로116번길 5 .</t>
  </si>
  <si>
    <t>031-770-2562</t>
  </si>
  <si>
    <t>양평 양서친환경도서관</t>
  </si>
  <si>
    <t>경기도 양평군 양서면 양수로 108  양서친환경도서관</t>
  </si>
  <si>
    <t>031-770-2592</t>
  </si>
  <si>
    <t>금사도서관</t>
  </si>
  <si>
    <t>경기도 여주시 흥천면 이여로 1278-2 이포권역행복센터 3층</t>
  </si>
  <si>
    <t>031-887-3390</t>
  </si>
  <si>
    <t>http://www.yjlib.go.kr</t>
  </si>
  <si>
    <t>대신도서관</t>
  </si>
  <si>
    <t>경기도 여주시 대신면 율촌1길 12-10 대신도서관</t>
  </si>
  <si>
    <t>031-887-3361</t>
  </si>
  <si>
    <t>세종도서관</t>
  </si>
  <si>
    <t>경기도 여주시 영릉로 125 (하동) (세종도서관)</t>
  </si>
  <si>
    <t>031-887-2861</t>
  </si>
  <si>
    <t>여주도서관</t>
  </si>
  <si>
    <t>경기도 여주시 여양로 190-17 (천송동) 여주도서관</t>
  </si>
  <si>
    <t>031-887-3300</t>
  </si>
  <si>
    <t>점동도서관</t>
  </si>
  <si>
    <t>경기도 여주시 점동면 청안로 130-15 점동도서관</t>
  </si>
  <si>
    <t>031-887-3331</t>
  </si>
  <si>
    <t>흥천도서관</t>
  </si>
  <si>
    <t>경기도 여주시 흥천면 효자로 121  흥천도서관</t>
  </si>
  <si>
    <t>031-887-3232</t>
  </si>
  <si>
    <t>여주기적의도서관</t>
  </si>
  <si>
    <t>경기도 여주시 세종대왕면 양화로 913 여주기적의도서관</t>
  </si>
  <si>
    <t>031-887-2965</t>
  </si>
  <si>
    <t>https://www.yjlib.go.kr/</t>
  </si>
  <si>
    <t>연천도서관</t>
  </si>
  <si>
    <t>경기도 연천군 연천읍 차현로 76-7</t>
  </si>
  <si>
    <t>031-839-4401</t>
  </si>
  <si>
    <t>http://library.yeoncheon.go.kr/</t>
  </si>
  <si>
    <t>연천군 중앙도서관</t>
  </si>
  <si>
    <t xml:space="preserve">경기도 연천군 전곡읍 전은길 9-26 </t>
  </si>
  <si>
    <t>031-839-4417</t>
  </si>
  <si>
    <t>경기도 오산시 양산로410번길 34 (양산동) 양산로 410번길 34</t>
  </si>
  <si>
    <t>031-8036-6162</t>
  </si>
  <si>
    <t>https://yslib.gne.go.kr/</t>
  </si>
  <si>
    <t>소리울도서관</t>
  </si>
  <si>
    <t>경기도 오산시 경기대로 102-25 (원동) 소리울도서관</t>
  </si>
  <si>
    <t>031-8036-6670</t>
  </si>
  <si>
    <t>http://www.osanlibrary.go.kr/soriul/main.do</t>
  </si>
  <si>
    <t>오산시초평도서관</t>
  </si>
  <si>
    <t>경기도 오산시 누읍로 14 (누읍동) 오산시초평도서관</t>
  </si>
  <si>
    <t>031-8036-6142</t>
  </si>
  <si>
    <t>http://www.osanlibrary.go.kr/chopyeong</t>
  </si>
  <si>
    <t>오산시 중앙도서관</t>
  </si>
  <si>
    <t>경기도 오산시 운암로 85 (오산동) 오산시 중앙도서관</t>
  </si>
  <si>
    <t>031-8036-6140</t>
  </si>
  <si>
    <t>https://www.osanlibrary.go.kr/jungang/main.do</t>
  </si>
  <si>
    <t>오산시 청학도서관</t>
  </si>
  <si>
    <t>경기도 오산시 청학로 65 (청학동) 오산시 청학도서관</t>
  </si>
  <si>
    <t>031-8036-6490</t>
  </si>
  <si>
    <t>https://www.osanlibrary.go.kr/cheonghak/main.do#</t>
  </si>
  <si>
    <t>오산시 꿈두레도서관</t>
  </si>
  <si>
    <t>경기도 오산시 세마역로 20 (세교동) 꿈두레도서관</t>
  </si>
  <si>
    <t>031-8036-6520</t>
  </si>
  <si>
    <t>http://www.osanlibrary.go.kr/kkumdure/main.do</t>
  </si>
  <si>
    <t>오산시립 햇살마루 도서관</t>
  </si>
  <si>
    <t>경기도 오산시 오산로132번길 28-6 (원동)</t>
  </si>
  <si>
    <t>031-8036-6502</t>
  </si>
  <si>
    <t>https://www.osanlibrary.go.kr/hatsalmaru/main.do</t>
  </si>
  <si>
    <t>남사도서관</t>
  </si>
  <si>
    <t>경기도 용인시 처인구 남사읍 한숲로 61 남사도서관</t>
  </si>
  <si>
    <t>031-6193-1370</t>
  </si>
  <si>
    <t>https://lib.yongin.go.kr/namsa/index.do</t>
  </si>
  <si>
    <t>동천도서관</t>
  </si>
  <si>
    <t>경기도 용인시 수지구 수풍로 57-14 (풍덕천동) 동천도서관</t>
  </si>
  <si>
    <t>031-6193-1720</t>
  </si>
  <si>
    <t>https://lib.yongin.go.kr/dongcheon/index.do</t>
  </si>
  <si>
    <t>보라도서관</t>
  </si>
  <si>
    <t>경기도 용인시 기흥구 한보라2로 116 (보라동) 보라도서관</t>
  </si>
  <si>
    <t>031-324-4331</t>
  </si>
  <si>
    <t>http://lib.yongin.go.kr/bora/</t>
  </si>
  <si>
    <t>상현도서관</t>
  </si>
  <si>
    <t>경기도 용인시 수지구 법조로 232 (상현동) (상현동)</t>
  </si>
  <si>
    <t>031-324-4121</t>
  </si>
  <si>
    <t>https://lib.yongin.go.kr/sanghyeon/index.do</t>
  </si>
  <si>
    <t>서농도서관</t>
  </si>
  <si>
    <t>경기도 용인시 기흥구 서천서로 83 (서천동) 도서관 1층 사무실</t>
  </si>
  <si>
    <t>031-6193-1530</t>
  </si>
  <si>
    <t>https://lib.yongin.go.kr/seonong/index.do</t>
  </si>
  <si>
    <t>성복도서관</t>
  </si>
  <si>
    <t>경기도 용인시 수지구 성복1로164번길 6 (성복동) 성복도서관</t>
  </si>
  <si>
    <t>031-6193-1700</t>
  </si>
  <si>
    <t>https://lib.yongin.go.kr/seongbok/index.do</t>
  </si>
  <si>
    <t>영덕도서관</t>
  </si>
  <si>
    <t>경기도 용인시 기흥구 덕영대로2077번길 7 (영덕동) 영덕도서관</t>
  </si>
  <si>
    <t>031-6193-1550</t>
  </si>
  <si>
    <t>https://lib.yongin.go.kr/yeongdeok</t>
  </si>
  <si>
    <t>용인중앙도서관</t>
  </si>
  <si>
    <t>경기도 용인시 처인구 명지로 27 (역북동) 용인중앙도서관</t>
  </si>
  <si>
    <t>031-6193-1260</t>
  </si>
  <si>
    <t>https://lib.yongin.go.kr/yongin/</t>
  </si>
  <si>
    <t>이동꿈틀도서관</t>
  </si>
  <si>
    <t>경기도 용인시 처인구 이동읍 경기동로705번길 16 이동꿈틀도서관</t>
  </si>
  <si>
    <t>031-6193-1390</t>
  </si>
  <si>
    <t>http://lib.yongin.go.kr/idong/</t>
  </si>
  <si>
    <t>용인시구성도서관</t>
  </si>
  <si>
    <t>경기도 용인시 기흥구 구성로77번길 17 (언남동) 구성로 77번길 17</t>
  </si>
  <si>
    <t>031-6193-1470</t>
  </si>
  <si>
    <t>https://lib.yongin.go.kr/guseong/index.do</t>
  </si>
  <si>
    <t>용인시수지도서관</t>
  </si>
  <si>
    <t>경기도 용인시 수지구 문정로7번길 23 (풍덕천동) 용인시수지도서관</t>
  </si>
  <si>
    <t>031-6193-1620</t>
  </si>
  <si>
    <t>http://lib.yongin.go.kr/suji</t>
  </si>
  <si>
    <t>용인시죽전도서관</t>
  </si>
  <si>
    <t>경기도 용인시 수지구 대지로 89 (죽전동) 죽전도서관</t>
  </si>
  <si>
    <t>031-324-4641</t>
  </si>
  <si>
    <t>http://lib.yongin.go.kr/jukjeon/</t>
  </si>
  <si>
    <t>용인시포곡도서관</t>
  </si>
  <si>
    <t>경기도 용인시 처인구 포곡읍 포곡로278번길 8 포곡도서관</t>
  </si>
  <si>
    <t>031-6193-1292</t>
  </si>
  <si>
    <t>https://lib.yongin.go.kr/pogok/index.do</t>
  </si>
  <si>
    <t>용인시 기흥도서관</t>
  </si>
  <si>
    <t>경기도 용인시 기흥구 기흥로116번길 10 (신갈동) 기흥도서관</t>
  </si>
  <si>
    <t>031-6193-1440</t>
  </si>
  <si>
    <t>http://lib.yongin.go.kr/giheung</t>
  </si>
  <si>
    <t>용인시 동백도서관</t>
  </si>
  <si>
    <t>경기도 용인시 기흥구 동백3로 80 (중동) 용인시 동백도서관</t>
  </si>
  <si>
    <t>031-324-4651</t>
  </si>
  <si>
    <t>http://lib.yongin.go.kr/dongbaek</t>
  </si>
  <si>
    <t>용인시 모현도서관</t>
  </si>
  <si>
    <t>경기도 용인시 처인구 모현면 백옥대로 2378 모현면 백옥대로 2378(왕산리 804-3)</t>
  </si>
  <si>
    <t>031-6193-1330</t>
  </si>
  <si>
    <t>https://lib.yongin.go.kr/mohyeon</t>
  </si>
  <si>
    <t>용인시 청덕도서관</t>
  </si>
  <si>
    <t>경기도 용인시 기흥구 구성1로 44 (청덕동) 용인시 청덕도서관</t>
  </si>
  <si>
    <t>031-324-2991</t>
  </si>
  <si>
    <t>http://lib.yongin.go.kr/cheongdeok/</t>
  </si>
  <si>
    <t>용인시 흥덕도서관</t>
  </si>
  <si>
    <t>경기도 용인시 기흥구 흥덕중앙로 153 (영덕동) 용인시 흥덕도서관</t>
  </si>
  <si>
    <t>031-6193-1510</t>
  </si>
  <si>
    <t>https://lib.yongin.go.kr/heungdeok/index.do</t>
  </si>
  <si>
    <t>용인시양지해밀도서관</t>
  </si>
  <si>
    <t>경기도 용인시 처인구 양지면 교동로18번길 8 양지해밀도서관</t>
  </si>
  <si>
    <t>031-324-4625</t>
  </si>
  <si>
    <t>http://lib.yongin.go.kr/haemil</t>
  </si>
  <si>
    <t>용인시구갈희망누리도서관</t>
  </si>
  <si>
    <t>경기도 용인시 기흥구 갈곡로12번길 1 (구갈동) 근린공원 내</t>
  </si>
  <si>
    <t>031-324-3417</t>
  </si>
  <si>
    <t>https://lib.yongin.go.kr/gugal/index.do</t>
  </si>
  <si>
    <t>의왕시내손도서관</t>
  </si>
  <si>
    <t>경기도 의왕시 복지로 109 (내손동) (내손동 공용청사) 내손도서관</t>
  </si>
  <si>
    <t>031-345-2634</t>
  </si>
  <si>
    <t>http://www.uwlib.or.kr/</t>
  </si>
  <si>
    <t>의왕시중앙도서관</t>
  </si>
  <si>
    <t>경기도 의왕시 골우물길 49 (고천동) 중앙도서관</t>
  </si>
  <si>
    <t>031-345-3641</t>
  </si>
  <si>
    <t>http://www.uwlib.or.kr/jungang</t>
  </si>
  <si>
    <t>의왕시백운호수도서관</t>
  </si>
  <si>
    <t>경기도 의왕시 백운중앙로 74 (학의동) 4층 백운호수도서관</t>
  </si>
  <si>
    <t>031-345-3436</t>
  </si>
  <si>
    <t>https://www.uwlib.or.kr/baegun</t>
  </si>
  <si>
    <t>의왕시 포일어울림도서관</t>
  </si>
  <si>
    <t>경기도 의왕시 안양판교로 82(포일동) 3층 포일어울림도서관</t>
  </si>
  <si>
    <t>031-345-2792</t>
  </si>
  <si>
    <t>https://www.uwlib.or.kr/poil</t>
  </si>
  <si>
    <t>의왕시글로벌도서관</t>
  </si>
  <si>
    <t>경기도 의왕시 보식골로 30-10 (오전동) 3층 글로벌도서관</t>
  </si>
  <si>
    <t>031-345-3691</t>
  </si>
  <si>
    <t>http://www.uwlib.or.kr/global</t>
  </si>
  <si>
    <t>가재울도서관</t>
  </si>
  <si>
    <t>경기도 의정부시 평화로 633 (가능동) 가능역사 하부</t>
  </si>
  <si>
    <t>031-828-8660</t>
  </si>
  <si>
    <t>https://www.uilib.go.kr/gajaeul/index.do</t>
  </si>
  <si>
    <t>의정부과학도서관</t>
  </si>
  <si>
    <t>경기도 의정부시 추동로124번길 52 (신곡동) 의정부과학도서관</t>
  </si>
  <si>
    <t>031-828-8670</t>
  </si>
  <si>
    <t>https://www.uilib.go.kr/science/index.do</t>
  </si>
  <si>
    <t>의정부미술도서관</t>
  </si>
  <si>
    <t>경기도 의정부시 민락로 248 (민락동) 의정부미술도서관</t>
  </si>
  <si>
    <t>031-828-8870</t>
  </si>
  <si>
    <t>https://www.uilib.go.kr/art/index.do</t>
  </si>
  <si>
    <t>의정부영어도서관</t>
  </si>
  <si>
    <t>경기도 의정부시 회룡로 79 (호원동) 의정부영어도서관</t>
  </si>
  <si>
    <t>031-828-8712</t>
  </si>
  <si>
    <t>https://www.uilib.go.kr/english</t>
  </si>
  <si>
    <t>의정부음악도서관</t>
  </si>
  <si>
    <t>경기도 의정부시 장곡로 280 (신곡동) 의정부음악도서관</t>
  </si>
  <si>
    <t>031-828-4850</t>
  </si>
  <si>
    <t>https://www.uilib.go.kr/music</t>
  </si>
  <si>
    <t>의정부정보도서관</t>
  </si>
  <si>
    <t>경기도 의정부시 의정로 41 (의정부동) 의정부정보도서관</t>
  </si>
  <si>
    <t>031-828-8702</t>
  </si>
  <si>
    <t>https://www.uilib.go.kr/information/index.do</t>
  </si>
  <si>
    <t>이천시립도서관</t>
  </si>
  <si>
    <t>경기도 이천시 설봉로81번길 50 (창전동) 이천시립도서관</t>
  </si>
  <si>
    <t>031-644-4351</t>
  </si>
  <si>
    <t>http://www.icheonlib.go.kr</t>
  </si>
  <si>
    <t>이천시청미도서관</t>
  </si>
  <si>
    <t>경기도 이천시 장호원읍 서동대로8829번길 53-6 (장호원리 371)</t>
  </si>
  <si>
    <t>031-644-4371</t>
  </si>
  <si>
    <t>이천시립마장도서관</t>
  </si>
  <si>
    <t>경기도 이천시 마장면 마장로 11 마장도서관</t>
  </si>
  <si>
    <t>031-645-3440</t>
  </si>
  <si>
    <t>http://icheonlib.go.kr</t>
  </si>
  <si>
    <t>이천시립효양도서관</t>
  </si>
  <si>
    <t>경기도 이천시 부발읍 경충대로2250번길 35  이천시립효양도서관</t>
  </si>
  <si>
    <t>031-644-4391</t>
  </si>
  <si>
    <t>http://www.icheonlib.go.kr/</t>
  </si>
  <si>
    <t>이천시 어린이도서관</t>
  </si>
  <si>
    <t>경기도 이천시 남천로 31 이천시립어린이도서관</t>
  </si>
  <si>
    <t>031-644-4381</t>
  </si>
  <si>
    <t>http://www.Icheonlib.go.kr</t>
  </si>
  <si>
    <t>가람도서관</t>
  </si>
  <si>
    <t>경기도 파주시 가람로116번길 170 (와동동) (가람도서관)</t>
  </si>
  <si>
    <t>031-949-2552</t>
  </si>
  <si>
    <t>https://lib.paju.go.kr/grlib/index.do</t>
  </si>
  <si>
    <t>교하도서관</t>
  </si>
  <si>
    <t>경기도 파주시 숲속노을로 256 (동패동) 교하도서관</t>
  </si>
  <si>
    <t>031-940-5158</t>
  </si>
  <si>
    <t>https://lib.paju.go.kr/ghlib/index.do</t>
  </si>
  <si>
    <t>월롱도서관</t>
  </si>
  <si>
    <t>경기도 파주시 월롱면 엘지로 17 월롱면행정복지센터2층</t>
  </si>
  <si>
    <t>031-940-8570</t>
  </si>
  <si>
    <t>https://lib.paju.go.kr/wllib</t>
  </si>
  <si>
    <t>적성도서관</t>
  </si>
  <si>
    <t>경기도 파주시 적성면 청송로 1013  2층 적성도서관</t>
  </si>
  <si>
    <t>031-940-8551</t>
  </si>
  <si>
    <t>https://lib.paju.go.kr/jslib/index.do</t>
  </si>
  <si>
    <t>조리도서관</t>
  </si>
  <si>
    <t>경기도 파주시 조리읍 내산길 29  조리도서관</t>
  </si>
  <si>
    <t>031-944-2945</t>
  </si>
  <si>
    <t>https://lib.paju.go.kr/jrlib</t>
  </si>
  <si>
    <t>탄현도서관</t>
  </si>
  <si>
    <t>경기도 파주시 탄현면 방촌로649번길 24-7 탄현면사무소 2층</t>
  </si>
  <si>
    <t>031-940-8457</t>
  </si>
  <si>
    <t>https://lib.paju.go.kr/thlib/index.do</t>
  </si>
  <si>
    <t>파평도서관</t>
  </si>
  <si>
    <t>경기도 파주시 파평면 청송로 189-21 3층 파평도서관</t>
  </si>
  <si>
    <t>031-940-5990</t>
  </si>
  <si>
    <t>https://lib.paju.go.kr/pplib/index.do</t>
  </si>
  <si>
    <t>한빛도서관</t>
  </si>
  <si>
    <t>경기도 파주시 와석순환로 94 (야당동) 파주한빛도서관</t>
  </si>
  <si>
    <t>031-940-5777</t>
  </si>
  <si>
    <t>https://lib.paju.go.kr/hblib/index.do</t>
  </si>
  <si>
    <t>한울도서관</t>
  </si>
  <si>
    <t>경기도 파주시 교하로 239 (동패동) 한울도서관</t>
  </si>
  <si>
    <t>031-940-5007</t>
  </si>
  <si>
    <t>https://lib.paju.go.kr/hulib</t>
  </si>
  <si>
    <t>해솔도서관</t>
  </si>
  <si>
    <t>경기도 파주시 해솔로 34 (목동동) 해솔도서관</t>
  </si>
  <si>
    <t>031-940-5141</t>
  </si>
  <si>
    <t>https://lib.paju.go.kr/hslib/index.do</t>
  </si>
  <si>
    <t>물푸레도서관</t>
  </si>
  <si>
    <t>경기도 파주시 청석로 360 (다율동) 물푸레도서관</t>
  </si>
  <si>
    <t>031-944-5951</t>
  </si>
  <si>
    <t>https://lib.paju.go.kr/mplib/index.do</t>
  </si>
  <si>
    <t>술이홀도서관</t>
  </si>
  <si>
    <t>경기도 파주시 파주읍 술이홀로 295  3층</t>
  </si>
  <si>
    <t>031-940-5082</t>
  </si>
  <si>
    <t>https://lib.paju.go.kr/srlib/index.do</t>
  </si>
  <si>
    <t>파주시중앙도서관</t>
  </si>
  <si>
    <t>경기도 파주시 쇠재로 33 (금촌동) 파주시중앙도서관</t>
  </si>
  <si>
    <t>031-940-5661</t>
  </si>
  <si>
    <t>https://lib.paju.go.kr/jalib/index.do</t>
  </si>
  <si>
    <t>행복어린이도서관</t>
  </si>
  <si>
    <t>경기도 파주시 문산읍 통일로 1680  문산행복센터 3층 행복어린이도서관</t>
  </si>
  <si>
    <t>031-940-8571</t>
  </si>
  <si>
    <t>https://lib.paju.go.kr/hclib/index.do</t>
  </si>
  <si>
    <t>금촌3동솔빛도서관</t>
  </si>
  <si>
    <t>경기도 파주시 시청로 194 (아동동) 금촌3동솔빛도서관</t>
  </si>
  <si>
    <t>031-944-8211</t>
  </si>
  <si>
    <t>https://lib.paju.go.kr/gclib3</t>
  </si>
  <si>
    <t>파주시립중앙도서관광탄분관</t>
  </si>
  <si>
    <t xml:space="preserve">경기도 파주시 광탄면 심궁로 23 </t>
  </si>
  <si>
    <t>031-940-5826</t>
  </si>
  <si>
    <t>파주시립중앙도서관금촌분관</t>
  </si>
  <si>
    <t>경기도 파주시 시민회관길 40 (금촌동) 금촌도서관</t>
  </si>
  <si>
    <t>031-940-4388</t>
  </si>
  <si>
    <t>https://lib.paju.go.kr/gclib/index.do</t>
  </si>
  <si>
    <t>파주시립중앙도서관문산분관</t>
  </si>
  <si>
    <t>경기도 파주시 문산읍 개포래로 42 문산도서관 (문산읍 문산리 35-13)</t>
  </si>
  <si>
    <t>031-940-8432</t>
  </si>
  <si>
    <t>https://lib.paju.go.kr/mslib/index.do</t>
  </si>
  <si>
    <t>파주시립중앙도서관법원분관</t>
  </si>
  <si>
    <t>경기도 파주시 법원읍 사임당로 947  파주법원도서관</t>
  </si>
  <si>
    <t>031-940-4194</t>
  </si>
  <si>
    <t>https://lib.paju.go.kr/bwlib/index.do</t>
  </si>
  <si>
    <t>평택시립세교도서관</t>
  </si>
  <si>
    <t>경기도 평택시 은실고가길 180 (세교동) 평택시립세교도서관</t>
  </si>
  <si>
    <t>031-8024-5448</t>
  </si>
  <si>
    <t>https://www.ptlib.go.kr/sglib/index.do</t>
  </si>
  <si>
    <t>평택시립안중도서관</t>
  </si>
  <si>
    <t>경기도 평택시 안중읍 서동대로 1531 평택시립안중도서관</t>
  </si>
  <si>
    <t>031-8024-8346</t>
  </si>
  <si>
    <t>https://www.ptlib.go.kr/ajlib/index.do</t>
  </si>
  <si>
    <t>평택시립오성도서관</t>
  </si>
  <si>
    <t>경기도 평택시 오성면 오성새싹길 3 (오성도서관)</t>
  </si>
  <si>
    <t>031-8024-8565</t>
  </si>
  <si>
    <t>https://www.ptlib.go.kr/oslib/index.do</t>
  </si>
  <si>
    <t>평택시립장당도서관</t>
  </si>
  <si>
    <t>경기도 평택시 장당길 116 (장당동) 장당도서관 1층 사무실</t>
  </si>
  <si>
    <t>031-8024-7463</t>
  </si>
  <si>
    <t>https://www.ptlib.go.kr/jdlib/index.do</t>
  </si>
  <si>
    <t>평택시립청북도서관</t>
  </si>
  <si>
    <t>경기도 평택시 청북읍 안청로2길 60 청북문화센터 2층</t>
  </si>
  <si>
    <t>031-8024-8582</t>
  </si>
  <si>
    <t>https://www.ptlib.go.kr/cbsmall</t>
  </si>
  <si>
    <t>평택시립팽성도서관</t>
  </si>
  <si>
    <t>경기도 평택시 팽성읍 안정로95번길 15-25 팽성도서관</t>
  </si>
  <si>
    <t>031-8024-5481</t>
  </si>
  <si>
    <t>https://www.ptlib.go.kr/pslib/index.do</t>
  </si>
  <si>
    <t>평택시립 비전도서관</t>
  </si>
  <si>
    <t>경기도 평택시 비전로 27 (비전동) 평택시립비전도서관</t>
  </si>
  <si>
    <t>031-8024-5477</t>
  </si>
  <si>
    <t>https://www.ptlib.go.kr/sllib/index.do</t>
  </si>
  <si>
    <t>평택시립 진위도서관</t>
  </si>
  <si>
    <t>경기도 평택시 진위면 진위서로 137 진위도서관</t>
  </si>
  <si>
    <t>031-8024-7453</t>
  </si>
  <si>
    <t>http://ptlib.go.kr/jwlib</t>
  </si>
  <si>
    <t>평택시립배다리도서관</t>
  </si>
  <si>
    <t>경기도 평택시 죽백6로 20 (죽백동) 배다리도서관</t>
  </si>
  <si>
    <t>031-8024-5467</t>
  </si>
  <si>
    <t>https://www.ptlib.go.kr/bdrlib/index.do</t>
  </si>
  <si>
    <t>평택시립지산초록도서관</t>
  </si>
  <si>
    <t>경기도 평택시 지산로 48 (지산동) 평택시립지산초록도서관</t>
  </si>
  <si>
    <t>031-8024-7451</t>
  </si>
  <si>
    <t>https://www.ptlib.go.kr/jslib/index.do</t>
  </si>
  <si>
    <t>포천시립가산도서관</t>
  </si>
  <si>
    <t>경기도 포천시 가산면 선마로 223  포천시립가산도서관</t>
  </si>
  <si>
    <t>031-538-3981</t>
  </si>
  <si>
    <t>https://lib.pocheon.go.kr/gasan/index.do</t>
  </si>
  <si>
    <t>포천시립선단도서관</t>
  </si>
  <si>
    <t>경기도 포천시 삼육사로2186번길 7 &amp;#40;선단동&amp;#41; 포천시립선단도서관</t>
  </si>
  <si>
    <t>031-538-3990</t>
  </si>
  <si>
    <t>https://lib.pocheon.go.kr/seondan/index.do</t>
  </si>
  <si>
    <t>포천시립소흘도서관</t>
  </si>
  <si>
    <t>경기도 포천시 소흘읍 송우로 101-29 포천시립소흘도서관</t>
  </si>
  <si>
    <t>031-538-3951</t>
  </si>
  <si>
    <t>https://lib.pocheon.go.kr/soheul/index.do</t>
  </si>
  <si>
    <t>포천시립영북도서관</t>
  </si>
  <si>
    <t>경기도 포천시 영북면 운천안길 3  포천시립영북도서관</t>
  </si>
  <si>
    <t>031-538-3972</t>
  </si>
  <si>
    <t>https://lib.pocheon.go.kr/yeongbuk/index.do</t>
  </si>
  <si>
    <t>포천시립일동도서관</t>
  </si>
  <si>
    <t>경기도 포천시 일동면 화동로 1021  포천시립일동도서관</t>
  </si>
  <si>
    <t>031-538-3931</t>
  </si>
  <si>
    <t>https://lib.pocheon.go.kr/ildong</t>
  </si>
  <si>
    <t>포천시립중앙도서관</t>
  </si>
  <si>
    <t>경기도 포천시 신북면 중앙로207번길 26 포천시립중앙도서관</t>
  </si>
  <si>
    <t>031-538-3912</t>
  </si>
  <si>
    <t>https://lib.pocheon.go.kr/center</t>
  </si>
  <si>
    <t>포천시립영중꿈나무도서관</t>
  </si>
  <si>
    <t>경기도 포천시 영중면 양문로 151  포천시립영중꿈나무도서관</t>
  </si>
  <si>
    <t>031-538-3945</t>
  </si>
  <si>
    <t>https://lib.pocheon.go.kr/yeongjung/index.do</t>
  </si>
  <si>
    <t>하남시</t>
  </si>
  <si>
    <t>하남시미사도서관</t>
  </si>
  <si>
    <t>경기도 하남시 아리수로 545 (망월동) 하남시미사도서관</t>
  </si>
  <si>
    <t>031-790-6884</t>
  </si>
  <si>
    <t>https://www.hanamlib.go.kr/mslib</t>
  </si>
  <si>
    <t>하남시세미도서관</t>
  </si>
  <si>
    <t>경기도 하남시 세미로1길 15 (풍산동) 하남시세미도서관</t>
  </si>
  <si>
    <t>031-790-6804</t>
  </si>
  <si>
    <t>https://www.hanamlib.go.kr/selib</t>
  </si>
  <si>
    <t>하남시신장도서관</t>
  </si>
  <si>
    <t>경기도 하남시 하남대로 740 (신장동) 하남시신장도서관</t>
  </si>
  <si>
    <t>031-790-6945</t>
  </si>
  <si>
    <t>https://www.hanamlib.go.kr/silib</t>
  </si>
  <si>
    <t>하남시위례도서관</t>
  </si>
  <si>
    <t>경기도 하남시 위례대로 230(학암동) 위례도서관</t>
  </si>
  <si>
    <t>031-790-6036</t>
  </si>
  <si>
    <t>http://www.hanamlib.go.kr/wilib</t>
  </si>
  <si>
    <t>하남시일가도서관</t>
  </si>
  <si>
    <t>경기도 하남시 미사강변남로 10 (풍산동) 하남시일가도서관</t>
  </si>
  <si>
    <t>031-5182-1046</t>
  </si>
  <si>
    <t>https://www.hanamlib.go.kr/iglib</t>
  </si>
  <si>
    <t>하남시 나룰도서관</t>
  </si>
  <si>
    <t>경기도 하남시 덕풍북로 180 (덕풍동) 하남시 나룰도서관</t>
  </si>
  <si>
    <t>031-790-6887</t>
  </si>
  <si>
    <t>http://www.hanamlib.go.kr/nalib</t>
  </si>
  <si>
    <t>하남시 덕풍도서관</t>
  </si>
  <si>
    <t>경기도 하남시 역말로 14 (덕풍동) 덕풍도서관</t>
  </si>
  <si>
    <t>031-790-6959</t>
  </si>
  <si>
    <t>https://www.hanamlib.go.kr/dulib/index.do</t>
  </si>
  <si>
    <t>하남시디지털도서관</t>
  </si>
  <si>
    <t>경기도 하남시 미사강변한강로 290-2 (망월동) 하남시디지털도서관</t>
  </si>
  <si>
    <t>031-790-6811</t>
  </si>
  <si>
    <t>https://www.hanamlib.go.kr/dilib/index.do</t>
  </si>
  <si>
    <t>화성시립남양도서관</t>
  </si>
  <si>
    <t xml:space="preserve">경기도 화성시 남양읍 역골중앙로 143 남양도서관 </t>
  </si>
  <si>
    <t>031-356-5241</t>
  </si>
  <si>
    <t>https://www.hscitylib.or.kr/nylib/index.do</t>
  </si>
  <si>
    <t>화성시립병점도서관</t>
  </si>
  <si>
    <t>경기도 화성시 병점3로 132-6 (병점동) 병점도서관</t>
  </si>
  <si>
    <t>031-226-1822</t>
  </si>
  <si>
    <t>https://www.hscitylib.or.kr/bjlib/index.do</t>
  </si>
  <si>
    <t>화성시립봉담도서관</t>
  </si>
  <si>
    <t>경기도 화성시 봉담읍 샘마을1길 8-4 봉담도서관</t>
  </si>
  <si>
    <t>031-227-7281</t>
  </si>
  <si>
    <t>https://www.hscitylib.or.kr/bdlib</t>
  </si>
  <si>
    <t>화성시립삼괴도서관</t>
  </si>
  <si>
    <t>경기도 화성시 우정읍 쌍봉로 109-26  삼괴도서관</t>
  </si>
  <si>
    <t>031-358-2101</t>
  </si>
  <si>
    <t>https://www.hscitylib.or.kr/sglib</t>
  </si>
  <si>
    <t>화성시립송산도서관</t>
  </si>
  <si>
    <t>경기도 화성시 송산면 삼일공원로 87 송산도서관</t>
  </si>
  <si>
    <t>031-355-5798</t>
  </si>
  <si>
    <t>https://www.hscitylib.or.kr/sslib</t>
  </si>
  <si>
    <t>화성시립정남도서관</t>
  </si>
  <si>
    <t>경기도 화성시 정남면 만년로 527 정남도서관</t>
  </si>
  <si>
    <t>031-8059-4946</t>
  </si>
  <si>
    <t>https://www.hscitylib.or.kr/jnlib</t>
  </si>
  <si>
    <t>화성시립진안도서관</t>
  </si>
  <si>
    <t>경기도 화성시 병점중앙로 229 (진안동) 진안도서관</t>
  </si>
  <si>
    <t>031-224-9977</t>
  </si>
  <si>
    <t>https://www.hscitylib.or.kr/jalib</t>
  </si>
  <si>
    <t>화성시립태안도서관</t>
  </si>
  <si>
    <t>경기도 화성시 화산중앙로 19 (안녕동) 태안도서관</t>
  </si>
  <si>
    <t>031-223-4764</t>
  </si>
  <si>
    <t>https://www.hscitylib.or.kr/talib/index.do</t>
  </si>
  <si>
    <t>화성시립노을빛도서관</t>
  </si>
  <si>
    <t>경기도 화성시 병점노을로 19. 2층 새봄초등학교 2층</t>
  </si>
  <si>
    <t>031-226-3301</t>
  </si>
  <si>
    <t>https://www.hscitylib.or.kr/neblib/index.do</t>
  </si>
  <si>
    <t>화성시립다원이음터도서관</t>
  </si>
  <si>
    <t>경기도 화성시 동탄순환대로 754-14 (영천동) 다원이음터 도서관(이음터 건물 1-2층)</t>
  </si>
  <si>
    <t>031-372-9611</t>
  </si>
  <si>
    <t>http://www.hscitylib.or.kr/dwlib/index.jsp</t>
  </si>
  <si>
    <t>화성시립서연이음터도서관</t>
  </si>
  <si>
    <t>경기도 화성시 동탄순환대로8길 57 (장지동) 서연이음터 2~4층</t>
  </si>
  <si>
    <t>031-378-1352</t>
  </si>
  <si>
    <t>https://www.hscitylib.or.kr/sylib</t>
  </si>
  <si>
    <t>화성시립송린이음터도서관</t>
  </si>
  <si>
    <t>경기도 화성시 수노을2로 150 (새솔동) 송린이음터 2~3층</t>
  </si>
  <si>
    <t>031-356-9680</t>
  </si>
  <si>
    <t>http://www.hscitylib.or.kr/srlib</t>
  </si>
  <si>
    <t>화성시립왕배푸른숲도서관</t>
  </si>
  <si>
    <t>경기도 화성시 동탄대로12길 102 왕배푸른숲도서관</t>
  </si>
  <si>
    <t>031-372-4435</t>
  </si>
  <si>
    <t>https://www.hscitylib.or.kr/wblib</t>
  </si>
  <si>
    <t>화성시립동탄목동이음터도서관</t>
  </si>
  <si>
    <t>경기도 화성시 동탄순환대로20길 6 (목동) 목동이음터 3, 4층</t>
  </si>
  <si>
    <t>031-378-6771</t>
  </si>
  <si>
    <t>http://www.hscitylib.or.kr/mdlib</t>
  </si>
  <si>
    <t>화성시립동탄중앙이음터도서관</t>
  </si>
  <si>
    <t>경기도 화성시 동탄대로시범길 115 (청계동) 동탄중앙이음터 3,4층</t>
  </si>
  <si>
    <t>031-378-7344</t>
  </si>
  <si>
    <t>http://hscitylib.or.kr/iutlib</t>
  </si>
  <si>
    <t>화성시립동탄복합문화센터도서관</t>
  </si>
  <si>
    <t>경기도 화성시 노작로 134 (반송동) 동탄복합문화센터도서관</t>
  </si>
  <si>
    <t>031-8015-8203</t>
  </si>
  <si>
    <t>https://www.hscitylib.or.kr/dtlib/index.do</t>
  </si>
  <si>
    <t>화성시립향남복합문화센터도서관</t>
  </si>
  <si>
    <t>경기도 화성시 향남읍 상신하길로273번길 17  향남복합문화센터, 1-2층</t>
  </si>
  <si>
    <t>031-8059-6800</t>
  </si>
  <si>
    <t>https://www.hscitylib.or.kr/hnlib</t>
  </si>
  <si>
    <t>화성시립달빛나래어린이도서관</t>
  </si>
  <si>
    <t>경기도 화성시 영통로60번길 15 (반월동) 달빛나래어린이도서관</t>
  </si>
  <si>
    <t>031-273-8878</t>
  </si>
  <si>
    <t>https://www.hscitylib.or.kr/mlnarae</t>
  </si>
  <si>
    <t>화성시립두빛나래어린이도서관</t>
  </si>
  <si>
    <t>경기도 화성시 동탄숲속로 69-14 (능동) 두빛나래어린이도서관</t>
  </si>
  <si>
    <t>031-8003-0748</t>
  </si>
  <si>
    <t>https://www.hscitylib.or.kr/dbnarae</t>
  </si>
  <si>
    <t>화성시립둥지나래어린이도서관</t>
  </si>
  <si>
    <t>경기도 화성시 향남읍 행정중앙2로 88 둥지나래어린이도서관</t>
  </si>
  <si>
    <t>031-353-8162</t>
  </si>
  <si>
    <t>https://www.hscitylib.or.kr/djnarae</t>
  </si>
  <si>
    <t>경기 소계</t>
    <phoneticPr fontId="3" type="noConversion"/>
  </si>
  <si>
    <t>강릉교육문화관</t>
  </si>
  <si>
    <t>강원특별자치도 강릉시 노암등길 37-1 (노암동) 37-1 강릉교육문화관</t>
    <phoneticPr fontId="3" type="noConversion"/>
  </si>
  <si>
    <t>033-640-9941</t>
  </si>
  <si>
    <t>http://lib.gwe.go.kr/kanglib</t>
  </si>
  <si>
    <t>명주교육도서관</t>
  </si>
  <si>
    <t>강원특별자치도 강릉시 주문진읍 해안3길 11  명주교육도서관</t>
    <phoneticPr fontId="3" type="noConversion"/>
  </si>
  <si>
    <t>033-660-6901</t>
  </si>
  <si>
    <t>http://lib.gwe.go.kr/mjlib</t>
  </si>
  <si>
    <t>고성교육도서관</t>
  </si>
  <si>
    <t>강원특별자치도 고성군 거진읍 거탄진로29번길 7  고성교육도서관</t>
    <phoneticPr fontId="3" type="noConversion"/>
  </si>
  <si>
    <t>033-682-4886</t>
  </si>
  <si>
    <t>http://lib.gwe.go.kr/gosung/</t>
  </si>
  <si>
    <t>동해시</t>
  </si>
  <si>
    <t>동해교육도서관</t>
  </si>
  <si>
    <t>강원특별자치도 동해시 부곡5길 22 (부곡동) 동해교육도서관</t>
    <phoneticPr fontId="3" type="noConversion"/>
  </si>
  <si>
    <t>033-533-4436</t>
  </si>
  <si>
    <t>http://lib.gwe.go.kr/dhlib</t>
  </si>
  <si>
    <t>삼척교육문화관</t>
  </si>
  <si>
    <t>강원특별자치도 삼척시 진주로 48-41 (당저동) 삼척교육문화관</t>
    <phoneticPr fontId="3" type="noConversion"/>
  </si>
  <si>
    <t>033-570-5530</t>
  </si>
  <si>
    <t>http://lib.gwe.go.kr/samecc</t>
  </si>
  <si>
    <t>속초교육도서관</t>
  </si>
  <si>
    <t>강원특별자치도 속초시 번영로 15 (교동) 강원특별자치도 속초시 번영로 15 속초교육도서관</t>
  </si>
  <si>
    <t>033-636-1495</t>
  </si>
  <si>
    <t>https://lib.gwe.go.kr/sclib</t>
  </si>
  <si>
    <t>속초교육문화관</t>
  </si>
  <si>
    <t>강원특별자치도 속초시 번영로 82 (금호동) (속초교육문화관)</t>
    <phoneticPr fontId="3" type="noConversion"/>
  </si>
  <si>
    <t>033-630-0216</t>
  </si>
  <si>
    <t>https://lib.gwe.go.kr/sokecc</t>
  </si>
  <si>
    <t>양구교육도서관</t>
  </si>
  <si>
    <t>강원특별자치도 양구군 양구읍 우정로119번길 30  강원도 양구군 우정로119번길 30 양구교육도서관</t>
  </si>
  <si>
    <t>033-482-0284</t>
  </si>
  <si>
    <t>http://lib.gwe.go.kr/yglib</t>
  </si>
  <si>
    <t>양양교육도서관</t>
  </si>
  <si>
    <t>강원특별자치도 양양군 양양읍 남문로 50 양양교육도서관</t>
    <phoneticPr fontId="3" type="noConversion"/>
  </si>
  <si>
    <t>033-672-2679</t>
  </si>
  <si>
    <t>http://lib.gwe.go.kr/yanglib</t>
  </si>
  <si>
    <t>영월교육도서관</t>
  </si>
  <si>
    <t>강원특별자치도 영월군 영월읍 영월로 1914-7 영월교육도서관</t>
    <phoneticPr fontId="3" type="noConversion"/>
  </si>
  <si>
    <t>033-373-9315</t>
  </si>
  <si>
    <t>http://lib.gwe.go.kr/ywlib</t>
  </si>
  <si>
    <t>문막교육도서관</t>
  </si>
  <si>
    <t>강원특별자치도 원주시 문막읍 문막시장1길 76-6 문막시장 1길 76-6</t>
    <phoneticPr fontId="3" type="noConversion"/>
  </si>
  <si>
    <t>033-735-3682</t>
  </si>
  <si>
    <t>http://lib.gwe.go.kr/munmaklib</t>
  </si>
  <si>
    <t>원주교육문화관</t>
  </si>
  <si>
    <t>강원특별자치도 원주시 북원로 2312 (단계동) 원주교육문화관</t>
    <phoneticPr fontId="3" type="noConversion"/>
  </si>
  <si>
    <t>033-737-1001</t>
  </si>
  <si>
    <t>http://lib.gwe.go.kr/wjecc</t>
  </si>
  <si>
    <t>인제교육도서관</t>
  </si>
  <si>
    <t>강원특별자치도 인제군 인제읍 인제로193번길 15-1  인제교육도서관</t>
  </si>
  <si>
    <t>033-460-1077</t>
  </si>
  <si>
    <t>https://lib.gwe.go.kr/ijlib</t>
  </si>
  <si>
    <t>정선교육도서관</t>
  </si>
  <si>
    <t>강원특별자치도 정선군 정선읍 봉양4길 9 정선교육도서관</t>
    <phoneticPr fontId="3" type="noConversion"/>
  </si>
  <si>
    <t>033-563-5330</t>
  </si>
  <si>
    <t>http://www.jslib.or.kr</t>
  </si>
  <si>
    <t>철원군</t>
  </si>
  <si>
    <t>철원교육도서관</t>
  </si>
  <si>
    <t>강원특별자치도 철원군 철원읍 금학로273번길 21-14 철원교육도서관</t>
    <phoneticPr fontId="3" type="noConversion"/>
  </si>
  <si>
    <t>033-455-6928</t>
  </si>
  <si>
    <t>http://lib.gwe.go.kr/cwlib</t>
  </si>
  <si>
    <t>춘성교육도서관</t>
  </si>
  <si>
    <t>강원특별자치도 춘천시 신북읍 신샘밭로 359-32  춘성교육도서관</t>
  </si>
  <si>
    <t>033-242-6636</t>
  </si>
  <si>
    <t>https://lib.gwe.go.kr/cslib</t>
  </si>
  <si>
    <t>춘천교육문화관</t>
  </si>
  <si>
    <t>강원특별자치도 춘천시 중앙로107번길 14 (중앙로3가) 춘천교육문화관</t>
  </si>
  <si>
    <t>033-258-2500</t>
  </si>
  <si>
    <t>http://lib.gwe.go.kr/chuncheonecc</t>
  </si>
  <si>
    <t>태백교육도서관</t>
  </si>
  <si>
    <t>강원특별자치도 태백시 태백로 1126 (황지동) 태백교육도서관</t>
    <phoneticPr fontId="3" type="noConversion"/>
  </si>
  <si>
    <t>033-553-1237</t>
  </si>
  <si>
    <t>https://lib.gwe.go.kr/tblib/</t>
  </si>
  <si>
    <t>평창교육도서관</t>
  </si>
  <si>
    <t>강원특별자치도 평창군 평창읍 평창중앙로 83-17 (평창교육도서관)</t>
    <phoneticPr fontId="3" type="noConversion"/>
  </si>
  <si>
    <t>033-332-2615</t>
  </si>
  <si>
    <t>http://lib.gwe.go.kr/plib</t>
  </si>
  <si>
    <t>홍천교육도서관</t>
  </si>
  <si>
    <t>강원특별자치도 홍천군 홍천읍 꽃뫼로 93  (홍천교육도서관)</t>
    <phoneticPr fontId="3" type="noConversion"/>
  </si>
  <si>
    <t>033-433-2158</t>
  </si>
  <si>
    <t>http://lib.gwe.go.kr/hclib/egovMain.do</t>
  </si>
  <si>
    <t>화천군</t>
  </si>
  <si>
    <t>화천교육도서관</t>
  </si>
  <si>
    <t>강원특별자치도 화천군 화천읍 상승로3길 22  화천교육도서관</t>
  </si>
  <si>
    <t>033-441-6342</t>
  </si>
  <si>
    <t>http://lib.gwe.go.kr/hwlib</t>
  </si>
  <si>
    <t>횡성교육도서관</t>
  </si>
  <si>
    <t>강원특별자치도 횡성군 횡성읍 교항로 32 횡성교육도서관</t>
    <phoneticPr fontId="3" type="noConversion"/>
  </si>
  <si>
    <t>033-344-6591</t>
  </si>
  <si>
    <t>http://lib.gwe.go.kr/hslib</t>
  </si>
  <si>
    <t>철암도서관</t>
  </si>
  <si>
    <t>강원특별자치도 태백시 피내골길 23 (철암동) 철암도서관</t>
  </si>
  <si>
    <t>033-581-7701</t>
  </si>
  <si>
    <t>http://cholam.org</t>
  </si>
  <si>
    <t>모루도서관</t>
  </si>
  <si>
    <t>강원특별자치도 강릉시 율곡로 2923-12 (교동) (교동 822번지)</t>
    <phoneticPr fontId="3" type="noConversion"/>
  </si>
  <si>
    <t>033-660-3240</t>
  </si>
  <si>
    <t>http://www.gnslib.or.kr</t>
  </si>
  <si>
    <t>강릉시립중앙도서관</t>
  </si>
  <si>
    <t>강원특별자치도 강릉시 강릉대로 448</t>
    <phoneticPr fontId="3" type="noConversion"/>
  </si>
  <si>
    <t>033-660-3274</t>
  </si>
  <si>
    <t>고성군립도서관</t>
  </si>
  <si>
    <t>강원특별자치도 고성군 간성읍 쇠롱골길 17 강원특별자치도 고성군 간성읍 쇠롱골길 17</t>
  </si>
  <si>
    <t>033-680-3560</t>
  </si>
  <si>
    <t>https://www.gwgs.go.kr/lib/gansung/</t>
  </si>
  <si>
    <t>토성공공도서관</t>
  </si>
  <si>
    <t>강원특별자치도 고성군 토성면 토성로 167-6  강원특별자치도 고성군 토성면 토성로 167-6  토성공공도서관</t>
  </si>
  <si>
    <t>033-680-3561</t>
  </si>
  <si>
    <t>https://www.gwgs.go.kr/lib/tosung/</t>
  </si>
  <si>
    <t>동해꿈빛마루도서관</t>
  </si>
  <si>
    <t>강원특별자치도 동해시 천곡로 114 (천곡동) 동해꿈빛마루도서관</t>
  </si>
  <si>
    <t>033-530-2501</t>
  </si>
  <si>
    <t>https://www.donghaelib.go.kr</t>
  </si>
  <si>
    <t>동해시립발한도서관</t>
  </si>
  <si>
    <t>강원특별자치도 동해시 해안로 535 (발한동) 동해시립발한도서관</t>
    <phoneticPr fontId="3" type="noConversion"/>
  </si>
  <si>
    <t>033-530-2480</t>
  </si>
  <si>
    <t>http://www.donghaelib.go.kr</t>
  </si>
  <si>
    <t>동해시립북삼도서관</t>
  </si>
  <si>
    <t>강원특별자치도 동해시 효자로 649 (동회동) (동해시립북삼도서관)</t>
    <phoneticPr fontId="3" type="noConversion"/>
  </si>
  <si>
    <t>033-530-2490</t>
  </si>
  <si>
    <t>삼척도계도서관</t>
  </si>
  <si>
    <t>강원특별자치도 삼척시 도계읍 도계느티로 25-18  강원특별자치도 삼척시 도계읍 도계느티로 25-18</t>
  </si>
  <si>
    <t>033-570-4211</t>
  </si>
  <si>
    <t>삼척원덕도서관</t>
  </si>
  <si>
    <t>강원특별자치도 삼척시 원덕읍 삼척로 446-11  원덕도서관</t>
  </si>
  <si>
    <t>033-572-4819</t>
  </si>
  <si>
    <t>속초시립도서관</t>
  </si>
  <si>
    <t>강원특별자치도 속초시 조양로 89 (조양동) (속초시립도서관)</t>
    <phoneticPr fontId="3" type="noConversion"/>
  </si>
  <si>
    <t>033-631-1443</t>
  </si>
  <si>
    <t>https://library.sokcho.go.kr/</t>
  </si>
  <si>
    <t>영월주천도서관</t>
  </si>
  <si>
    <t>강원특별자치도 영월군 주천면 주천로 103 주천로103</t>
    <phoneticPr fontId="3" type="noConversion"/>
  </si>
  <si>
    <t>033-374-7766</t>
  </si>
  <si>
    <t>https://www.ywfmc.or.kr/#lnk</t>
  </si>
  <si>
    <t>태장도서관</t>
  </si>
  <si>
    <t>강원특별자치도 원주시 치악로 2068 (태장동) 태장도서관</t>
  </si>
  <si>
    <t>033-737-4485</t>
  </si>
  <si>
    <t>https://lib.wonju.go.kr/tj/index.do</t>
  </si>
  <si>
    <t>미리내도서관</t>
  </si>
  <si>
    <t>강원특별자치도 원주시 양지로 46 (반곡동) (미리내도서관)</t>
    <phoneticPr fontId="3" type="noConversion"/>
  </si>
  <si>
    <t>033-737-2828</t>
  </si>
  <si>
    <t>https://lib.wonju.go.kr/mrn/</t>
  </si>
  <si>
    <t>샘마루도서관</t>
  </si>
  <si>
    <t>강원특별자치도 원주시 지정면 가곡로 61  샘마루도서관</t>
  </si>
  <si>
    <t>033-737-5099</t>
  </si>
  <si>
    <t>https://lib.wonju.go.kr/sm/index.do</t>
  </si>
  <si>
    <t>중천철학도서관</t>
  </si>
  <si>
    <t>강원특별자치도 원주시 흥업면 남원로 105 중천철학도서관</t>
    <phoneticPr fontId="3" type="noConversion"/>
  </si>
  <si>
    <t>033-737-4476</t>
  </si>
  <si>
    <t>https://lib.wonju.go.kr/jc/</t>
  </si>
  <si>
    <t>원주시립중앙도서관</t>
  </si>
  <si>
    <t>강원특별자치도 원주시 서원대로 472-12 (단구동) 원주시립중앙도서관</t>
    <phoneticPr fontId="3" type="noConversion"/>
  </si>
  <si>
    <t>033-737-4360</t>
  </si>
  <si>
    <t>http://lib.wonju.go.kr</t>
  </si>
  <si>
    <t>원주시 그림책 도서관</t>
  </si>
  <si>
    <t>강원특별자치도 원주시 향교길 77 (명륜동) 원주시그림책도서관</t>
  </si>
  <si>
    <t>033-737-4702</t>
  </si>
  <si>
    <t>https://lib.wonju.go.kr/pb</t>
  </si>
  <si>
    <t>원통도서관</t>
  </si>
  <si>
    <t>강원특별자치도 인제군 북면 금강로 62  원통종합복지타운</t>
  </si>
  <si>
    <t>033-460-4314</t>
  </si>
  <si>
    <t>http://www.injelibrary.com/injewt/</t>
  </si>
  <si>
    <t>인제기적의도서관</t>
  </si>
  <si>
    <t>강원특별자치도 인제군 인제읍 인제로140번길 52-7  인제기적의도서관</t>
  </si>
  <si>
    <t>033-460-4321</t>
  </si>
  <si>
    <t>https://lib.inje.go.kr/main/</t>
  </si>
  <si>
    <t>사북공공도서관</t>
  </si>
  <si>
    <t>강원특별자치도 정선군 사북읍 파랑새길 33 사북공공도서관</t>
    <phoneticPr fontId="3" type="noConversion"/>
  </si>
  <si>
    <t>033-592-5757</t>
  </si>
  <si>
    <t>http://www.sbl.or.kr/</t>
  </si>
  <si>
    <t>정선군립도서관</t>
  </si>
  <si>
    <t>강원특별자치도 정선군 정선읍 녹송2길 26  정선군립도서관</t>
  </si>
  <si>
    <t>033-560-6777</t>
  </si>
  <si>
    <t>https://lib.jeongseon.go.kr/</t>
  </si>
  <si>
    <t>관전도서관</t>
  </si>
  <si>
    <t>강원특별자치도 철원군 철원읍 금학로330번길 12 관전도서관</t>
    <phoneticPr fontId="3" type="noConversion"/>
  </si>
  <si>
    <t>033-450-5327</t>
  </si>
  <si>
    <t>https://cwglib.cwg.go.kr/gjlib/</t>
  </si>
  <si>
    <t>철원갈말도서관</t>
  </si>
  <si>
    <t>강원특별자치도 철원군 갈말읍 명성로179번길 21 갈말도서관</t>
    <phoneticPr fontId="3" type="noConversion"/>
  </si>
  <si>
    <t>033-450-5227</t>
  </si>
  <si>
    <t>https://cwglib.cwg.go.kr/gmlib/</t>
  </si>
  <si>
    <t>철원김화도서관</t>
  </si>
  <si>
    <t>강원특별자치도 철원군 서면 와수로184번길 6-31 김화 도서관</t>
    <phoneticPr fontId="3" type="noConversion"/>
  </si>
  <si>
    <t>033-450-5627</t>
  </si>
  <si>
    <t>https://cwglib.cwg.go.kr/ghlib/</t>
  </si>
  <si>
    <t>소양도서관</t>
  </si>
  <si>
    <t>강원특별자치도 춘천시 삭주로145번길 69-8 (후평동) (소양도서관)</t>
    <phoneticPr fontId="3" type="noConversion"/>
  </si>
  <si>
    <t>033-245-5142</t>
  </si>
  <si>
    <t>http://library.chuncheon.go.kr</t>
  </si>
  <si>
    <t>춘천남산도서관</t>
  </si>
  <si>
    <t>강원특별자치도 춘천시 남산면 강촌로 311 남산도서관</t>
    <phoneticPr fontId="3" type="noConversion"/>
  </si>
  <si>
    <t>033-245-5560</t>
  </si>
  <si>
    <t>https://library.chuncheon.go.kr</t>
  </si>
  <si>
    <t>춘천동내도서관</t>
  </si>
  <si>
    <t>강원특별자치도 춘천시 동내면 학곡동1길 17-4  동내도서관</t>
    <phoneticPr fontId="3" type="noConversion"/>
  </si>
  <si>
    <t>033-245-5130</t>
  </si>
  <si>
    <t>http://library.chuncheon.go.kr/</t>
  </si>
  <si>
    <t>춘천서면도서관</t>
  </si>
  <si>
    <t>강원특별자치도 춘천시 서면 박사로 948 서면도서관</t>
    <phoneticPr fontId="3" type="noConversion"/>
  </si>
  <si>
    <t>033-245-5173</t>
  </si>
  <si>
    <t>https://library.chuncheon.go.kr/home.do</t>
  </si>
  <si>
    <t>춘천시립도서관</t>
  </si>
  <si>
    <t>강원특별자치도 춘천시 우석로 100 (석사동) 춘천시립도서관</t>
  </si>
  <si>
    <t>033-245-5102</t>
  </si>
  <si>
    <t>춘천신사우동도서관</t>
  </si>
  <si>
    <t>강원특별자치도 춘천시 사우4길 26 (우두동) 신사우도서관</t>
    <phoneticPr fontId="3" type="noConversion"/>
  </si>
  <si>
    <t>033-245-5131</t>
  </si>
  <si>
    <t>춘천시립청소년도서관</t>
  </si>
  <si>
    <t>강원특별자치도 춘천시 옛경춘로 830-24 (삼천동) 시립청소년도서관 1층 사무실</t>
    <phoneticPr fontId="3" type="noConversion"/>
  </si>
  <si>
    <t>033-245-5792</t>
  </si>
  <si>
    <t>담작은도서관</t>
  </si>
  <si>
    <t>강원특별자치도 춘천시 효자문길7번길 10 (효자동) 담작은도서관</t>
    <phoneticPr fontId="3" type="noConversion"/>
  </si>
  <si>
    <t>033-256-6363</t>
  </si>
  <si>
    <t>https://library.chuncheon.go.kr/about/info08.do</t>
  </si>
  <si>
    <t>태백시립도서관</t>
  </si>
  <si>
    <t>강원특별자치도 태백시 평화길 12 (장성동) 태백시립도서관</t>
  </si>
  <si>
    <t>033-550-2755</t>
  </si>
  <si>
    <t>http://www.taebaek.go.kr/lib</t>
  </si>
  <si>
    <t>태백산소드림도서관</t>
  </si>
  <si>
    <t>강원특별자치도 태백시 장수길 33 (황지동) 산소드림도서관</t>
  </si>
  <si>
    <t>033-550-2757</t>
  </si>
  <si>
    <t>https://www.taebaek.go.kr/lib/index.do</t>
  </si>
  <si>
    <t>평창군립대화도서관</t>
  </si>
  <si>
    <t>강원특별자치도 평창군 대화면 남산2길 27  강원특별자치도 평창군 대화면 남산2길 27 평창군립대화도서관</t>
  </si>
  <si>
    <t>033-330-2549</t>
  </si>
  <si>
    <t>https://www.pc.go.kr/lib</t>
  </si>
  <si>
    <t>평창군립봉평도서관</t>
  </si>
  <si>
    <t>강원특별자치도 평창군 봉평면 기풍4길  10(평창군립봉평도서관)</t>
    <phoneticPr fontId="3" type="noConversion"/>
  </si>
  <si>
    <t>033-330-2826</t>
  </si>
  <si>
    <t>http://www.pc.go.kr/lib</t>
  </si>
  <si>
    <t>평창군립진부도서관</t>
  </si>
  <si>
    <t>강원특별자치도 평창군 진부면 석두로 12-8  강원특별자치도 평창군 진부면 석두로 12-8 평창군립진부도서관</t>
  </si>
  <si>
    <t>033-330-2547</t>
  </si>
  <si>
    <t>평창군립대관령도서관</t>
  </si>
  <si>
    <t>강원특별자치도 평창군 대관령면 대관령로 83-2 대관령도서관</t>
    <phoneticPr fontId="3" type="noConversion"/>
  </si>
  <si>
    <t>033-330-2845</t>
  </si>
  <si>
    <t>http://www.pc.go.kr/lib/</t>
  </si>
  <si>
    <t>남면도서관</t>
  </si>
  <si>
    <t>강원특별자치도 홍천군 남면 명덕길 28 남면도서관</t>
    <phoneticPr fontId="3" type="noConversion"/>
  </si>
  <si>
    <t>033-430-2415</t>
  </si>
  <si>
    <t>https://www.hongcheon.go.kr/library/nammyeon</t>
  </si>
  <si>
    <t>서석도서관</t>
  </si>
  <si>
    <t>강원특별자치도 홍천군 서석면 풍암길 7 서석도서관</t>
    <phoneticPr fontId="3" type="noConversion"/>
  </si>
  <si>
    <t>033-430-2405</t>
  </si>
  <si>
    <t>https://www.hongcheon.go.kr/library/sslib/</t>
  </si>
  <si>
    <t>별빛나루도서관</t>
  </si>
  <si>
    <t>강원특별자치도 홍천군 홍천읍 갈마로9길 13  별빛나루도서관</t>
  </si>
  <si>
    <t>033-430-2980</t>
  </si>
  <si>
    <t>https://hongcheonlib.go.kr/naru/index.do</t>
  </si>
  <si>
    <t>홍천내면도서관</t>
  </si>
  <si>
    <t>강원특별자치도 홍천군 내면 창촌로 57-11  내면도서관</t>
    <phoneticPr fontId="3" type="noConversion"/>
  </si>
  <si>
    <t>033-430-2586</t>
  </si>
  <si>
    <t>https://www.hongcheon.go.kr/library/naemyeon/</t>
  </si>
  <si>
    <t>홍천연봉도서관</t>
  </si>
  <si>
    <t>강원특별자치도 홍천군 홍천읍 연봉중앙로 11-10  강원특별자치도 홍천군 홍천읍 연봉중앙로 11-10 홍천연봉도서관</t>
  </si>
  <si>
    <t>033-430-2591</t>
  </si>
  <si>
    <t>https://www.hongcheon.go.kr/library/yblib/</t>
  </si>
  <si>
    <t>화천어린이도서관</t>
  </si>
  <si>
    <t>강원특별자치도 화천군 화천읍 상승로1길 9 화천어린이도서관</t>
    <phoneticPr fontId="3" type="noConversion"/>
  </si>
  <si>
    <t>033-442-0078</t>
  </si>
  <si>
    <t>http://www.hclib.or.kr</t>
  </si>
  <si>
    <t>둔내태성도서관</t>
  </si>
  <si>
    <t>강원특별자치도 횡성군 둔내면 둔방로4번길 38 둔내면 둔방로 4번길 38</t>
    <phoneticPr fontId="3" type="noConversion"/>
  </si>
  <si>
    <t>033-340-5866</t>
  </si>
  <si>
    <t>횡성군립도서관</t>
  </si>
  <si>
    <t>강원특별자치도 횡성군 횡성읍 문예로 75 횡성군립도서관</t>
    <phoneticPr fontId="3" type="noConversion"/>
  </si>
  <si>
    <t>033-340-5867</t>
  </si>
  <si>
    <t>http://lib.hsg.go.kr</t>
  </si>
  <si>
    <t>강원 소계</t>
    <phoneticPr fontId="3" type="noConversion"/>
  </si>
  <si>
    <t>괴산교육도서관</t>
  </si>
  <si>
    <t>충청북도 괴산군 괴산읍 읍내로12길 38 괴산교육도서관</t>
  </si>
  <si>
    <t>043-833-0319</t>
  </si>
  <si>
    <t>http://www.gselib.go.kr/</t>
  </si>
  <si>
    <t>단양군</t>
  </si>
  <si>
    <t>단양교육도서관</t>
  </si>
  <si>
    <t>충청북도 단양군 단양읍 상진12길 18 단양교육도서관</t>
  </si>
  <si>
    <t>043-423-1095</t>
  </si>
  <si>
    <t>http://www.dyelib.go.kr</t>
  </si>
  <si>
    <t>보은군</t>
  </si>
  <si>
    <t>보은교육도서관</t>
  </si>
  <si>
    <t>충청북도 보은군 보은읍 삼산로 56-10 보은교육도서관</t>
  </si>
  <si>
    <t>043-542-5473</t>
  </si>
  <si>
    <t>https://www.beelib.go.kr</t>
  </si>
  <si>
    <t>영동교육도서관</t>
  </si>
  <si>
    <t>충청북도 영동군 영동읍 학산영동로 1220 영동교육도서관</t>
  </si>
  <si>
    <t>043-744-5754</t>
  </si>
  <si>
    <t>https://www.ydelib.go.kr/index.do</t>
  </si>
  <si>
    <t>옥천군</t>
  </si>
  <si>
    <t>옥천교육도서관</t>
  </si>
  <si>
    <t>충청북도 옥천군 옥천읍 관성로3길 7 옥천교육도서관</t>
  </si>
  <si>
    <t>043-731-7051</t>
  </si>
  <si>
    <t>http://www.ocelib.go.kr</t>
  </si>
  <si>
    <t>금왕교육도서관</t>
  </si>
  <si>
    <t>충청북도 음성군 금왕읍 응천서길27번길 33 금왕교육도서관</t>
  </si>
  <si>
    <t>043-877-8761</t>
  </si>
  <si>
    <t>http://www.gwelib.go.kr/</t>
  </si>
  <si>
    <t>음성교육도서관</t>
  </si>
  <si>
    <t>충청북도 음성군 음성읍 시장로126번길 29 음성교육도서관</t>
  </si>
  <si>
    <t>043-873-2977</t>
  </si>
  <si>
    <t>http://www.eselib.go.kr</t>
  </si>
  <si>
    <t>제천시</t>
  </si>
  <si>
    <t>제천학생회관</t>
  </si>
  <si>
    <t>충청북도 제천시 숭의로 29 (화산동) 제천학생회관</t>
  </si>
  <si>
    <t>043-647-8583</t>
  </si>
  <si>
    <t>http://www.jcsh.go.kr</t>
  </si>
  <si>
    <t>증평군</t>
  </si>
  <si>
    <t>증평교육도서관</t>
  </si>
  <si>
    <t>충청북도 증평군 증평읍 광장로 154 증평교육도서관</t>
  </si>
  <si>
    <t>043-836-9477</t>
  </si>
  <si>
    <t>http://www.jpelib.go.kr/</t>
  </si>
  <si>
    <t>진천군</t>
  </si>
  <si>
    <t>진천교육도서관</t>
  </si>
  <si>
    <t>충청북도 진천군 진천읍 상산1길 11 진천교육도서관</t>
  </si>
  <si>
    <t>043-534-4516</t>
  </si>
  <si>
    <t>https://www.jcelib.go.kr/index.do</t>
  </si>
  <si>
    <t>미원교육도서관</t>
  </si>
  <si>
    <t>충청북도 청주시 상당구 미원면 단재로 2494-1 미원교육도서관</t>
  </si>
  <si>
    <t>043-297-1525</t>
  </si>
  <si>
    <t>http://www.mwelib.go.kr/</t>
  </si>
  <si>
    <t>충청북도교육도서관</t>
  </si>
  <si>
    <t>충청북도 청주시 서원구 충렬로 19 (사직동) 충청북도교육도서관</t>
  </si>
  <si>
    <t>043-276-8308</t>
  </si>
  <si>
    <t>http://www.cbelib.go.kr</t>
  </si>
  <si>
    <t>충청북도교육문화원</t>
  </si>
  <si>
    <t>충청북도 청주시 청원구 밀레니엄2로 21 (주중동) 충북교육문화원 1층 예봄책정원(문화예술자료실)</t>
  </si>
  <si>
    <t>043-229-2655</t>
  </si>
  <si>
    <t>http://www.cbec.go.kr</t>
  </si>
  <si>
    <t>중원교육도서관</t>
  </si>
  <si>
    <t>충청북도 충주시 주덕읍 창전길 221 중원교육도서관</t>
  </si>
  <si>
    <t>043-846-0629</t>
  </si>
  <si>
    <t>https://www.jwelib.go.kr</t>
  </si>
  <si>
    <t>충청북도중원교육문화원</t>
  </si>
  <si>
    <t>충청북도 충주시 호암대로 50 (호암동) 충청북도중원교육문화원</t>
  </si>
  <si>
    <t>043-851-5416</t>
  </si>
  <si>
    <t>http://www.jwec.go.kr</t>
  </si>
  <si>
    <t>청주열린도서관</t>
  </si>
  <si>
    <t>충청북도 청주시 청원구 상당로 314 (내덕동) 문화제조창 본관 5층 청주열린도서관</t>
  </si>
  <si>
    <t>043-241-0651</t>
  </si>
  <si>
    <t>http://www.cj-openlibrary.co.kr</t>
  </si>
  <si>
    <t>매포도서관</t>
  </si>
  <si>
    <t>충청북도 단양군 매포읍 평동로 111-43 매포도서관</t>
  </si>
  <si>
    <t>043-422-1937</t>
  </si>
  <si>
    <t>https://www.danyang.go.kr/mepolib</t>
  </si>
  <si>
    <t>올누림도서관</t>
  </si>
  <si>
    <t>충청북도 단양군 단양읍 중앙1로 10  문화예술과</t>
  </si>
  <si>
    <t>043-420-2572</t>
  </si>
  <si>
    <t>https://www.danyang.go.kr/danurilib</t>
  </si>
  <si>
    <t>보은군립도서관</t>
  </si>
  <si>
    <t>충청북도 보은군 보은읍 뱃들로 68-22 결초보은 문화누리관</t>
  </si>
  <si>
    <t>043-540-3571</t>
  </si>
  <si>
    <t>https://lib.boeun.go.kr</t>
  </si>
  <si>
    <t>레인보우영동도서관</t>
  </si>
  <si>
    <t>충청북도 영동군 영동읍 계산로2길 25 레인보우영동도서관</t>
  </si>
  <si>
    <t>043-743-9600</t>
  </si>
  <si>
    <t>http://www.rainbowlib.go.kr</t>
  </si>
  <si>
    <t>옥천군민도서관</t>
  </si>
  <si>
    <t>충청북도 옥천군 옥천읍 관성로4길 10 옥천군민도서관</t>
  </si>
  <si>
    <t>043-730-3613</t>
  </si>
  <si>
    <t>https://lib.oc.go.kr</t>
  </si>
  <si>
    <t>감곡도서관</t>
  </si>
  <si>
    <t>충청북도 음성군 감곡면 장감로131번길 8 감곡도서관</t>
  </si>
  <si>
    <t>043-871-4991</t>
  </si>
  <si>
    <t>http://lib.eumseong.go.kr</t>
  </si>
  <si>
    <t>삼성도서관</t>
  </si>
  <si>
    <t>충청북도 음성군 삼성면 덕정로 53-2 삼성도서관</t>
  </si>
  <si>
    <t>043-871-4971</t>
  </si>
  <si>
    <t>음성대소도서관</t>
  </si>
  <si>
    <t>충청북도 음성군 대소면 오태로 80-14 음성대소도서관</t>
  </si>
  <si>
    <t>043-871-4961</t>
  </si>
  <si>
    <t>맹동혁신도서관</t>
  </si>
  <si>
    <t>충청북도 음성군 맹동면 사예2길 37 맹동혁신도서관</t>
  </si>
  <si>
    <t>043-871-3993</t>
  </si>
  <si>
    <t>https://lib.eumseong.go.kr</t>
  </si>
  <si>
    <t>봉양도서관</t>
  </si>
  <si>
    <t>충청북도 제천시 봉양읍 주포로8길 3-1 봉양도서관</t>
  </si>
  <si>
    <t>043-646-2018</t>
  </si>
  <si>
    <t>산책도서관</t>
  </si>
  <si>
    <t>충청북도 제천시 용두대로15길 18-13 (하소동) 하소생활문화센터 산책</t>
  </si>
  <si>
    <t>043-645-6990</t>
  </si>
  <si>
    <t>http://www.jccfresh.or.kr</t>
  </si>
  <si>
    <t>제천시립도서관</t>
  </si>
  <si>
    <t>충청북도 제천시 내제로 318 (장락동) 제천시립도서관</t>
  </si>
  <si>
    <t>043-646-2019</t>
  </si>
  <si>
    <t>https://www.jecheon.go.kr/jclib/index.do</t>
  </si>
  <si>
    <t>제천여성도서관</t>
  </si>
  <si>
    <t>충청북도 제천시 독순로 70 (중앙로2가) 제천여성도서관</t>
  </si>
  <si>
    <t>043-646-3762</t>
  </si>
  <si>
    <t>http://jclib.okjc.net</t>
  </si>
  <si>
    <t>제천시립의병도서관</t>
  </si>
  <si>
    <t>제천기적의도서관</t>
  </si>
  <si>
    <t>충청북도 제천시 용두천로38길 30 (고암동) 제천기적의도서관</t>
  </si>
  <si>
    <t>043-644-1215</t>
  </si>
  <si>
    <t>http://www.kidslib.org</t>
  </si>
  <si>
    <t>증평군립도서관</t>
  </si>
  <si>
    <t>충청북도 증평군 증평읍 광장로 37 증평군립도서관</t>
  </si>
  <si>
    <t>043-835-4671</t>
  </si>
  <si>
    <t>http://lib.jp.go.kr</t>
  </si>
  <si>
    <t>진천군립도서관</t>
  </si>
  <si>
    <t>충청북도 진천군 진천읍 포석길 37-6 진천군립도서관</t>
  </si>
  <si>
    <t>043-539-7733</t>
  </si>
  <si>
    <t>https://lib.jincheon.go.kr</t>
  </si>
  <si>
    <t>진천군립광혜원도서관</t>
  </si>
  <si>
    <t>충청북도 진천군 광혜원면 화랑길 72 화랑길 72 (광혜원리 542-15)</t>
  </si>
  <si>
    <t>043-539-7766</t>
  </si>
  <si>
    <t>http://lib.jincheon.go.kr</t>
  </si>
  <si>
    <t>생거진천혁신도시도서관</t>
  </si>
  <si>
    <t>충청북도 진천군 덕산면 대하로 52 생거진천혁신도시도서관</t>
  </si>
  <si>
    <t>043-539-7790</t>
  </si>
  <si>
    <t>https://lib.jincheon.go.kr/jc/index.php</t>
  </si>
  <si>
    <t>강내도서관</t>
  </si>
  <si>
    <t>충청북도 청주시 흥덕구 강내면 가로수로 568 (월곡리 229-1) 강내도서관</t>
  </si>
  <si>
    <t>043-201-4194</t>
  </si>
  <si>
    <t>http://library.cheongju.go.kr/lib-gn/index.do</t>
  </si>
  <si>
    <t>옥산도서관</t>
  </si>
  <si>
    <t>충청북도 청주시 흥덕구 옥산면 오산5길 10  옥산도서관</t>
  </si>
  <si>
    <t>043-201-4212</t>
  </si>
  <si>
    <t>http://library.cheongju.go.kr/lib-ok</t>
  </si>
  <si>
    <t>오창호수도서관</t>
  </si>
  <si>
    <t>충청북도 청주시 청원구 오창읍 오창공원로 102  오창호수도서관</t>
  </si>
  <si>
    <t>043-201-4092</t>
  </si>
  <si>
    <t>https://library.cheongju.go.kr/lib/front/</t>
  </si>
  <si>
    <t>청주금빛도서관</t>
  </si>
  <si>
    <t>충청북도 청주시 상당구 호미로 272 (금천동) 청주금빛도서관</t>
  </si>
  <si>
    <t>043-201-4136</t>
  </si>
  <si>
    <t>https://library.cheongju.go.kr/lib-gb/index.do</t>
  </si>
  <si>
    <t>청주내수도서관</t>
  </si>
  <si>
    <t>충청북도 청주시 청원구 내수읍 마산3길 49 내수읍 마산리 149-2 청주내수도서관</t>
  </si>
  <si>
    <t>043-201-4736</t>
  </si>
  <si>
    <t>청주상당도서관</t>
  </si>
  <si>
    <t>충청북도 청주시 상당구 대성로 195 (수동) 청주상당도서관</t>
  </si>
  <si>
    <t>043-201-4106</t>
  </si>
  <si>
    <t>청주서원도서관</t>
  </si>
  <si>
    <t>충청북도 청주시 서원구 분평로 35 (분평동) 청주서원도서관</t>
  </si>
  <si>
    <t>043-201-4183</t>
  </si>
  <si>
    <t>청주시립도서관</t>
  </si>
  <si>
    <t>충청북도 청주시 상당구 용암로 55 (용암동) 청주시립도서관</t>
  </si>
  <si>
    <t>043-201-4052</t>
  </si>
  <si>
    <t>https://library.cheongju.go.kr/</t>
  </si>
  <si>
    <t>청주오창도서관</t>
  </si>
  <si>
    <t>충청북도 청주시 청원구 오창읍 두릉유리로 1141-10 청주오창도서관</t>
  </si>
  <si>
    <t>043-201-4142</t>
  </si>
  <si>
    <t>http://library.cheongju.go.kr</t>
  </si>
  <si>
    <t>청주청원도서관</t>
  </si>
  <si>
    <t>충청북도 청주시 청원구 사뜸로61번길 88-14 (사천동) 청주청원도서관</t>
  </si>
  <si>
    <t>043-201-4123</t>
  </si>
  <si>
    <t>http://library.cheongju.go.kr/</t>
  </si>
  <si>
    <t>청주흥덕도서관</t>
  </si>
  <si>
    <t>충청북도 청주시 흥덕구 증안로90번길 34 (복대동) (청주흥덕도서관)</t>
  </si>
  <si>
    <t>043-201-4201</t>
  </si>
  <si>
    <t>http://library.cheongju.go.kr/lib-hd/index.do</t>
  </si>
  <si>
    <t>청주가로수도서관</t>
  </si>
  <si>
    <t>충청북도 청주시 흥덕구 서현서로 5 (가경동) 가로수도서관</t>
  </si>
  <si>
    <t>043-201-4232</t>
  </si>
  <si>
    <t>청주시립오송도서관</t>
  </si>
  <si>
    <t>충청북도 청주시 흥덕구 오송읍 오송생명1로 180  청주오송도서관</t>
  </si>
  <si>
    <t>043-201-4173</t>
  </si>
  <si>
    <t>https://library.cheongju.go.kr</t>
  </si>
  <si>
    <t>청주기적의도서관</t>
  </si>
  <si>
    <t>충청북도 청주시 서원구 구룡산로 356 (수곡동) 청주기적의도서관</t>
  </si>
  <si>
    <t>043-283-1845</t>
  </si>
  <si>
    <t>청주신율봉어린이도서관</t>
  </si>
  <si>
    <t>충청북도 청주시 흥덕구 신율로153번길 16 (복대동) 신율봉어린이도서관</t>
  </si>
  <si>
    <t>043-201-4222</t>
  </si>
  <si>
    <t>http://library.cheongju.go.kr/lib-sy</t>
  </si>
  <si>
    <t>서충주도서관</t>
  </si>
  <si>
    <t>충청북도 충주시 중앙탑면 원앙4길 48 서충주도서관</t>
  </si>
  <si>
    <t>043-850-7411</t>
  </si>
  <si>
    <t>https://lib.chungju.go.kr/www/index.do</t>
  </si>
  <si>
    <t>엄정꿈터도서관</t>
  </si>
  <si>
    <t>충청북도 충주시 엄정면 자바위길 8 엄정꿈터도서관</t>
  </si>
  <si>
    <t>043-854-3031</t>
  </si>
  <si>
    <t>https://lib.chungju.go.kr</t>
  </si>
  <si>
    <t>충주시립도서관</t>
  </si>
  <si>
    <t>충청북도 충주시 예성로 207 (교현동) (충주시립도서관)</t>
  </si>
  <si>
    <t>043-850-3972</t>
  </si>
  <si>
    <t>충주시립호암도서관</t>
  </si>
  <si>
    <t>충청북도 충주시 중원대로 3324 (호암동) 충주시청소년수련원 2층</t>
  </si>
  <si>
    <t>043-850-7410</t>
  </si>
  <si>
    <t>충주어린이청소년도서관</t>
  </si>
  <si>
    <t>충청북도 충주시 금봉6길 21 (용산동) 어린이청소년도서관</t>
  </si>
  <si>
    <t>043-850-3981</t>
  </si>
  <si>
    <t>호암어린이도서관</t>
  </si>
  <si>
    <t>충청북도 충주시 호암토성3길 5 (호암동, 호암직동행정복지센) 2층 호암어린이도서관</t>
  </si>
  <si>
    <t>043-853-0109</t>
  </si>
  <si>
    <t>충북 소계</t>
    <phoneticPr fontId="3" type="noConversion"/>
  </si>
  <si>
    <t>충청남도공주교육지원청공주도서관</t>
  </si>
  <si>
    <t>충청남도 공주시 영명학당2길 24-5 (중동) 충청남도공주교육지원청공주도서관</t>
  </si>
  <si>
    <t>041-855-7122</t>
  </si>
  <si>
    <t>http://gjlib.cne.go.kr</t>
  </si>
  <si>
    <t>충청남도공주교육지원청유구도서관</t>
  </si>
  <si>
    <t>충청남도 공주시 유구읍 중앙1길 49-17 공주유구도서관</t>
  </si>
  <si>
    <t>041-841-1196</t>
  </si>
  <si>
    <t>https://yglib.cne.go.kr/</t>
  </si>
  <si>
    <t>충청남도금산교육지원청금산도서관</t>
  </si>
  <si>
    <t>충청남도 금산군 금산읍 금산천길 28 (금산도서관)</t>
  </si>
  <si>
    <t>041-753-4710</t>
  </si>
  <si>
    <t>https://kslib.cne.go.kr</t>
  </si>
  <si>
    <t>충청남도교육청남부평생교육원</t>
  </si>
  <si>
    <t>충청남도 논산시 부창로 71 (부창동) 부창로 71</t>
  </si>
  <si>
    <t>041-730-7733</t>
  </si>
  <si>
    <t>https://cnbl.cne.go.kr</t>
  </si>
  <si>
    <t>충청남도당진교육지원청당진도서관</t>
  </si>
  <si>
    <t>충청남도 당진시 서부로 266 (채운동) 충청남도당진교육지원청당진도서관</t>
  </si>
  <si>
    <t>041-352-5918</t>
  </si>
  <si>
    <t>https://djlib.cne.go.kr</t>
  </si>
  <si>
    <t>충청남도보령교육지원청보령도서관</t>
  </si>
  <si>
    <t>충청남도 보령시 보령남로 27 (명천동) 보령도서관</t>
  </si>
  <si>
    <t>041-934-0929</t>
  </si>
  <si>
    <t>http://brlib.cne.go.kr</t>
  </si>
  <si>
    <t>충청남도보령교육지원청웅천도서관</t>
  </si>
  <si>
    <t>충청남도 보령시 웅천읍 방축길 90-39 (웅천도서관)</t>
  </si>
  <si>
    <t>041-934-1789</t>
  </si>
  <si>
    <t>https://uclib.cne.go.kr</t>
  </si>
  <si>
    <t>충청남도부여교육지원청부여도서관</t>
  </si>
  <si>
    <t>충청남도 부여군 부여읍 성왕로 259 충청남도부여교육지원청부여도서관</t>
  </si>
  <si>
    <t>041-835-2509</t>
  </si>
  <si>
    <t>https://bylib.cne.go.kr</t>
  </si>
  <si>
    <t>충청남도교육청서부평생교육원</t>
  </si>
  <si>
    <t>충청남도 서산시 동서1로 41-4 (석림동) 충청남도교육청서부평생교육원</t>
  </si>
  <si>
    <t>041-661-8330</t>
  </si>
  <si>
    <t>https://csbl.cne.go.kr</t>
  </si>
  <si>
    <t>충청남도서산교육지원청해미도서관</t>
  </si>
  <si>
    <t>충청남도 서산시 해미면 서문4길 12 충청남도서산교육지원청해미도서관</t>
  </si>
  <si>
    <t>041-688-0351</t>
  </si>
  <si>
    <t>https://hmlib.cne.go.kr/</t>
  </si>
  <si>
    <t>충청남도서천교육지원청서천도서관</t>
  </si>
  <si>
    <t>충청남도 서천군 서천읍 서천로14번길 10  서천도서관</t>
  </si>
  <si>
    <t>041-953-1518</t>
  </si>
  <si>
    <t>https://sclib.cne.go.kr/index.do</t>
  </si>
  <si>
    <t>충청남도아산교육지원청아산도서관</t>
  </si>
  <si>
    <t>충청남도 아산시 문화로 53 (실옥동) 충청남도아산교육지원청아산도서관</t>
  </si>
  <si>
    <t>041-541-1020</t>
  </si>
  <si>
    <t>http://aslib.cne.go.kr</t>
  </si>
  <si>
    <t>충청남도예산교육지원청예산도서관</t>
  </si>
  <si>
    <t>충청남도 예산군 예산읍 예중길 42 충청남도예산교육지원청예산도서관</t>
  </si>
  <si>
    <t>041-335-2638</t>
  </si>
  <si>
    <t>https://yslib.cne.go.kr/index.do</t>
  </si>
  <si>
    <t>충청남도교육청평생교육원</t>
  </si>
  <si>
    <t>충청남도 천안시 동남구 목천읍 충절로 843 충청남도교육청평생교육원</t>
  </si>
  <si>
    <t>041-629-2081</t>
  </si>
  <si>
    <t>https://cle.cne.go.kr/index.do</t>
  </si>
  <si>
    <t>충청남도교육청학생교육문화원</t>
  </si>
  <si>
    <t>충청남도 천안시 동남구 옛농고1길 41 (원성동) 충청남도교육청학생교육문화원</t>
  </si>
  <si>
    <t>041-904-6833</t>
  </si>
  <si>
    <t>https://chsl.cne.go.kr</t>
  </si>
  <si>
    <t>충청남도천안교육지원청성환도서관</t>
  </si>
  <si>
    <t>충청남도 천안시 서북구 성환읍 신선동길 25  충청남도천안교육지원청성환도서관</t>
  </si>
  <si>
    <t>041-581-9963</t>
  </si>
  <si>
    <t>http://shlib.cne.go.kr</t>
  </si>
  <si>
    <t>청양군</t>
  </si>
  <si>
    <t>충청남도청양교육지원청청양도서관</t>
  </si>
  <si>
    <t>충청남도 청양군 청양읍 칠갑산로1길 15 충청남도청양교육지원청청양도서관</t>
  </si>
  <si>
    <t>041-943-4147</t>
  </si>
  <si>
    <t>http://cylib.cne.go.kr</t>
  </si>
  <si>
    <t>충청남도태안교육지원청태안도서관</t>
  </si>
  <si>
    <t>충청남도 태안군 태안읍 원이로 20 충청남도태안교육지원청태안도서관</t>
  </si>
  <si>
    <t>041-674-1369</t>
  </si>
  <si>
    <t>https://talib.cne.go.kr</t>
  </si>
  <si>
    <t>충청남도홍성교육지원청홍성도서관</t>
  </si>
  <si>
    <t>충청남도 홍성군 홍성읍 충절로 1050 충청남도홍성교육지원청홍성도서관</t>
  </si>
  <si>
    <t>041-640-8800</t>
  </si>
  <si>
    <t>https://hslib.cne.go.kr</t>
  </si>
  <si>
    <t>계룡시</t>
  </si>
  <si>
    <t>계룡도서관</t>
  </si>
  <si>
    <t>충청남도 계룡시 새터산길 27 (금암동) 계룡도서관</t>
  </si>
  <si>
    <t>042-840-3607</t>
  </si>
  <si>
    <t>http://lib.gyeryong.go.kr/</t>
  </si>
  <si>
    <t>엄사도서관</t>
  </si>
  <si>
    <t>충청남도 계룡시 엄사면 번영7길 17 (엄사도서관)</t>
  </si>
  <si>
    <t>042-840-3667</t>
  </si>
  <si>
    <t>http://lib.gyeryong.go.kr</t>
  </si>
  <si>
    <t>공주기적의도서관</t>
  </si>
  <si>
    <t>충청남도 공주시 무령로 550-53 (월송동) 공주기적의도서관</t>
  </si>
  <si>
    <t>041-840-8955</t>
  </si>
  <si>
    <t>http://www.gongjulib.go.kr</t>
  </si>
  <si>
    <t>공주시 웅진도서관</t>
  </si>
  <si>
    <t>충청남도 공주시 고마나루길 17 (웅진동) 공주시 웅진도서관</t>
  </si>
  <si>
    <t>041-840-2205</t>
  </si>
  <si>
    <t>진산도서관</t>
  </si>
  <si>
    <t>충청남도 금산군 진산면 읍내로 63 진산도서관</t>
  </si>
  <si>
    <t>041-752-5651</t>
  </si>
  <si>
    <t>http://library.geumsan.go.kr/index</t>
  </si>
  <si>
    <t>추부도서관</t>
  </si>
  <si>
    <t>충청남도 금산군 추부면 하마전로 31 추부도서관</t>
  </si>
  <si>
    <t>041-750-2952</t>
  </si>
  <si>
    <t>금산인삼고을도서관</t>
  </si>
  <si>
    <t>충청남도 금산군 금산읍 금산로 1543 금산인삼고을도서관</t>
  </si>
  <si>
    <t>041-750-3513</t>
  </si>
  <si>
    <t>금산기적의도서관</t>
  </si>
  <si>
    <t>충청남도 금산군 금산읍 비단로 296-13 (금산 기적의 도서관)</t>
  </si>
  <si>
    <t>041-750-3517</t>
  </si>
  <si>
    <t>http://library.geumsan.go.kr</t>
  </si>
  <si>
    <t>논산강경도서관</t>
  </si>
  <si>
    <t>충청남도 논산시 강경읍 계백로 173 강경도서관</t>
  </si>
  <si>
    <t>041-746-8981</t>
  </si>
  <si>
    <t>http://www.nonsan.go.kr/lib/lib.do</t>
  </si>
  <si>
    <t>논산연무도서관</t>
  </si>
  <si>
    <t>충청남도 논산시 연무읍 안심로47번길 6 -11 (연무읍)</t>
  </si>
  <si>
    <t>041-746-8990</t>
  </si>
  <si>
    <t>https://lib.nonsan.go.kr/lib.do</t>
  </si>
  <si>
    <t>논산열린도서관</t>
  </si>
  <si>
    <t>충청남도 논산시 관촉로 113-23 (지산동) 논산열린도서관</t>
  </si>
  <si>
    <t>041-746-5990</t>
  </si>
  <si>
    <t>http://lib.nonsan.go.kr/</t>
  </si>
  <si>
    <t>당진시립송악도서관</t>
  </si>
  <si>
    <t>충청남도 당진시 송악읍 틀모시로 840 당진시립송악도서관</t>
  </si>
  <si>
    <t>041-350-4946</t>
  </si>
  <si>
    <t>http://www.dangjin.go.kr/lib.do</t>
  </si>
  <si>
    <t>당진시립중앙도서관</t>
  </si>
  <si>
    <t>충청남도 당진시 당진중앙2로 132-30 (읍내동) 당진시립중앙도서관</t>
  </si>
  <si>
    <t>041-360-6873</t>
  </si>
  <si>
    <t>http://dangjin.go.kr/lib.do</t>
  </si>
  <si>
    <t>당진시립합덕도서관</t>
  </si>
  <si>
    <t>충청남도 당진시 합덕읍 면천로 1578-1 당진시립합덕도서관</t>
  </si>
  <si>
    <t>041-350-4940</t>
  </si>
  <si>
    <t>죽정도서관</t>
  </si>
  <si>
    <t>충청남도 보령시 체육관길 17 (죽정동) 죽정도서관</t>
  </si>
  <si>
    <t>041-930-0972</t>
  </si>
  <si>
    <t>https://brcn.go.kr/lib/front/</t>
  </si>
  <si>
    <t>보령시립도서관</t>
  </si>
  <si>
    <t>충청남도 보령시 명천로 39 (명천동) 보령시립도서관</t>
  </si>
  <si>
    <t>041-930-0971</t>
  </si>
  <si>
    <t>https://brcn.go.kr/lib</t>
  </si>
  <si>
    <t>보령주산도서관</t>
  </si>
  <si>
    <t>충청남도 보령시 주산면 충서로 411 주산도서관</t>
  </si>
  <si>
    <t>041-930-4779</t>
  </si>
  <si>
    <t>https://library.brcn.go.kr/index.php?MenuID=22</t>
  </si>
  <si>
    <t>홍산공공도서관</t>
  </si>
  <si>
    <t>충청남도 부여군 홍산면 홍산로 77-1 홍산공공도서관</t>
  </si>
  <si>
    <t>041-830-2896</t>
  </si>
  <si>
    <t>http://www.hongsanlib.or.kr</t>
  </si>
  <si>
    <t>서산시립도서관</t>
  </si>
  <si>
    <t>충청남도 서산시 부춘공원2로 26 (읍내동) (서산시립도서관)</t>
  </si>
  <si>
    <t>041-661-8068</t>
  </si>
  <si>
    <t>http://www.seosan.go.kr/citylib/index.do</t>
  </si>
  <si>
    <t>서산시 대산도서관</t>
  </si>
  <si>
    <t>충청남도 서산시 대산읍 대산1로 78-22 대산도서관</t>
  </si>
  <si>
    <t>041-661-8087</t>
  </si>
  <si>
    <t>서산어린이도서관</t>
  </si>
  <si>
    <t>충청남도 서산시 서령로 136 (동문동) 서산어린이도서관</t>
  </si>
  <si>
    <t>041-660-0200</t>
  </si>
  <si>
    <t>https://www.seosan.go.kr/childlib/index.do</t>
  </si>
  <si>
    <t>장항농어촌공공도서관</t>
  </si>
  <si>
    <t>충청남도 서천군 장항읍 장마로74번길 8 장항공공도서관</t>
  </si>
  <si>
    <t>041-956-5016</t>
  </si>
  <si>
    <t>https://www.seocheon.go.kr/lib</t>
  </si>
  <si>
    <t>아산시 둔포도서관</t>
  </si>
  <si>
    <t>충청남도 아산시 둔포면 둔포중앙로161번길 27-6 아산시 둔포도서관</t>
  </si>
  <si>
    <t>041-536-8597</t>
  </si>
  <si>
    <t>https://ascl.asan.go.kr/index.php</t>
  </si>
  <si>
    <t>아산시 배방도서관</t>
  </si>
  <si>
    <t>충청남도 아산시 배방읍 모산로 140-12 아산시 배방도서관</t>
  </si>
  <si>
    <t>041-537-3956</t>
  </si>
  <si>
    <t>아산시 중앙도서관</t>
  </si>
  <si>
    <t>충청남도 아산시 남부로 229 (용화동) 아산시 중앙도서관</t>
  </si>
  <si>
    <t>041-530-6600</t>
  </si>
  <si>
    <t>http://ascl.asan.go.kr</t>
  </si>
  <si>
    <t>아산시 배방월천도서관</t>
  </si>
  <si>
    <t>충청남도 아산시 배방읍 월천5길 13  아산시 배방월천도서관</t>
  </si>
  <si>
    <t>041-530-6380</t>
  </si>
  <si>
    <t>아산시 탕정온샘도서관</t>
  </si>
  <si>
    <t>충청남도 아산시 탕정면 한내로 209 아산시 탕정온샘도서관</t>
  </si>
  <si>
    <t>041-536-8747</t>
  </si>
  <si>
    <t>아산시 음봉어울샘도서관</t>
  </si>
  <si>
    <t>충청남도 아산시 음봉면 음봉로 515-36  아산시 음봉어울샘도서관</t>
  </si>
  <si>
    <t>041-530-6450</t>
  </si>
  <si>
    <t>아산시꿈샘어린이청소년도서관</t>
  </si>
  <si>
    <t>충청남도 아산시 시민로 500 (권곡동) 꿈샘어린이청소년도서관</t>
  </si>
  <si>
    <t>041-530-6722</t>
  </si>
  <si>
    <t>삽교공공도서관</t>
  </si>
  <si>
    <t>충청남도 예산군 삽교읍 두리별리길 34 (삽교공공도서관)</t>
  </si>
  <si>
    <t>041-339-8225</t>
  </si>
  <si>
    <t>http://www.ysplib.go.kr</t>
  </si>
  <si>
    <t>예산군립도서관</t>
  </si>
  <si>
    <t>충청남도 예산군 예산읍 벚꽃로 214 예산군립도서관</t>
  </si>
  <si>
    <t>041-339-8221</t>
  </si>
  <si>
    <t>천안도솔도서관</t>
  </si>
  <si>
    <t>충청남도 천안시 서북구 번영로 156 (불당동) 천안시청 민원동 2층</t>
  </si>
  <si>
    <t>041-521-3735</t>
  </si>
  <si>
    <t>http://www.cheonan.go.kr/lib.do</t>
  </si>
  <si>
    <t>천안두정도서관</t>
  </si>
  <si>
    <t>충청남도 천안시 서북구 부성3길 9 (두정동) 두정도서관</t>
  </si>
  <si>
    <t>041-521-3733</t>
  </si>
  <si>
    <t>천안성거도서관</t>
  </si>
  <si>
    <t>충청남도 천안시 서북구 성거읍 천흥3길 3</t>
  </si>
  <si>
    <t>041-521-3734</t>
  </si>
  <si>
    <t>천안신방도서관</t>
  </si>
  <si>
    <t>충청남도 천안시 동남구 통정4로 7 (신방동) 천안시도서관본부 신방도서관</t>
  </si>
  <si>
    <t>041-521-3724</t>
  </si>
  <si>
    <t>https://www.cheonan.go.kr/lib.do</t>
  </si>
  <si>
    <t>천안쌍용도서관</t>
  </si>
  <si>
    <t>충청남도 천안시 서북구 월봉4로 153 (쌍용동) 천안시쌍용도서관</t>
  </si>
  <si>
    <t>041-521-3731</t>
  </si>
  <si>
    <t>천안중앙도서관</t>
  </si>
  <si>
    <t>충청남도 천안시 동남구 중앙로 118 (원성동) 천안중앙도서관</t>
  </si>
  <si>
    <t>041-521-3721</t>
  </si>
  <si>
    <t>천안직산도서관</t>
  </si>
  <si>
    <t>충청남도 천안시 서북구 직산읍 삼은4길 12  직산도서관</t>
  </si>
  <si>
    <t>041-521-3736</t>
  </si>
  <si>
    <t>천안청수도서관</t>
  </si>
  <si>
    <t>충청남도 천안시 동남구 청수16로 5-10 (청수동) 청수도서관</t>
  </si>
  <si>
    <t>041-521-3725</t>
  </si>
  <si>
    <t>천안아우내도서관</t>
  </si>
  <si>
    <t>충청남도 천안시 동남구 병천면 병천2로 57-2 천안아우내도서관</t>
  </si>
  <si>
    <t>041-521-3723</t>
  </si>
  <si>
    <t>천안아산상생협력센터도서관</t>
  </si>
  <si>
    <t>충청남도 천안시 서북구 공원로 109 (불당동) 천안아산상생협력센터 1층</t>
  </si>
  <si>
    <t>041-417-5033</t>
  </si>
  <si>
    <t>http://www.capc.go.kr/library</t>
  </si>
  <si>
    <t>정산도서관</t>
  </si>
  <si>
    <t>충청남도 청양군 정산면 역말길 5-5 정산도서관</t>
  </si>
  <si>
    <t>041-940-2555</t>
  </si>
  <si>
    <t>https://www.cheongyang.go.kr/lib.do</t>
  </si>
  <si>
    <t>태안군립안면도서관</t>
  </si>
  <si>
    <t>충청남도 태안군 장터로 99 17 (태안군립안면도서관)</t>
  </si>
  <si>
    <t>041-670-5997</t>
  </si>
  <si>
    <t>http://www.taean.go.kr</t>
  </si>
  <si>
    <t>태안군립중앙도서관</t>
  </si>
  <si>
    <t>충청남도 태안군 태안읍 백화로 184</t>
  </si>
  <si>
    <t>041-670-5985</t>
  </si>
  <si>
    <t>http://www.taean.go.kr/area/sub08_00.do</t>
  </si>
  <si>
    <t>충남도서관</t>
  </si>
  <si>
    <t>충청남도 홍성군 홍북읍 도청대로 577 충남도서관</t>
  </si>
  <si>
    <t>041-635-8000</t>
  </si>
  <si>
    <t>https://library.chungnam.go.kr</t>
  </si>
  <si>
    <t>광천공공도서관</t>
  </si>
  <si>
    <t>충청남도 홍성군 광천읍 광천로 342 3,4층 광천공공도서관</t>
  </si>
  <si>
    <t>041-630-9573</t>
  </si>
  <si>
    <t>https://www.hongseong.go.kr/gclib/index.do</t>
  </si>
  <si>
    <t>충남 소계</t>
    <phoneticPr fontId="3" type="noConversion"/>
  </si>
  <si>
    <t>고창군</t>
  </si>
  <si>
    <t>전북특별자치도교육청고창도서관</t>
  </si>
  <si>
    <t>전북특별자치도 고창군 고창읍 천변북로 109 (전북특별자치도교육청고창도서관)</t>
    <phoneticPr fontId="3" type="noConversion"/>
  </si>
  <si>
    <t>063-563-2720</t>
  </si>
  <si>
    <t>https://lib.jbe.go.kr/gcplib</t>
  </si>
  <si>
    <t>전북특별자치도교육청군산학생교육문화관</t>
  </si>
  <si>
    <t>전북특별자치도 군산시 조촌4길 46 (조촌동) 군산교육문화회관</t>
    <phoneticPr fontId="3" type="noConversion"/>
  </si>
  <si>
    <t>063-450-3244</t>
  </si>
  <si>
    <t>https://lib.jbe.go.kr/gec</t>
  </si>
  <si>
    <t>전북특별자치도교육청군산학생교육문화관 대야분관</t>
  </si>
  <si>
    <t>전북특별자치도 군산시 대야면 석화로 84 군산학생교육문화관 대야분관</t>
    <phoneticPr fontId="3" type="noConversion"/>
  </si>
  <si>
    <t>063-451-2669</t>
  </si>
  <si>
    <t>https://lib.jbe.go.kr/gecdy/</t>
  </si>
  <si>
    <t>김제시</t>
  </si>
  <si>
    <t>전북특별자치도교육청김제학생교육문화관</t>
  </si>
  <si>
    <t>전북특별자치도 김제시 요촌북로 72 (요촌동) 김제학생교육문화관</t>
    <phoneticPr fontId="3" type="noConversion"/>
  </si>
  <si>
    <t>063-540-6835</t>
  </si>
  <si>
    <t>https://lib.jbe.go.kr/gecc/index.do</t>
  </si>
  <si>
    <t>전북특별자치도교육청김제학생교육문화관 금산분관</t>
  </si>
  <si>
    <t>전북특별자치도 김제시 금산면 원평로 97 전북특별자치도교육청 김제학생교육문화관 금산분관</t>
  </si>
  <si>
    <t>063-545-1670</t>
  </si>
  <si>
    <t>http://lib.jbe.go.kr/wpl</t>
  </si>
  <si>
    <t>전북특별자치도교육청남원학생교육문화관</t>
  </si>
  <si>
    <t>전북특별자치도 남원시 용성로 49 (동충동) 전북특별자치도교육청남원학생교육문화관</t>
    <phoneticPr fontId="3" type="noConversion"/>
  </si>
  <si>
    <t>063-630-1231</t>
  </si>
  <si>
    <t>http://lib.jbe.go.kr/necc</t>
  </si>
  <si>
    <t>전북특별자치도교육청남원학생교육문화관 운봉분관</t>
  </si>
  <si>
    <t>전북특별자치도 남원시 운봉읍 서하길 7-8  남원학생교육문화관 운봉분관</t>
  </si>
  <si>
    <t>063-634-0716</t>
  </si>
  <si>
    <t>https://lib.jbe.go.kr/neccl/index.do</t>
  </si>
  <si>
    <t>무주군</t>
  </si>
  <si>
    <t>전북특별자치도교육청무주도서관</t>
  </si>
  <si>
    <t>전북특별자치도 무주군 무주읍 향한로 37 전북특별자치도교육청무주도서관</t>
    <phoneticPr fontId="3" type="noConversion"/>
  </si>
  <si>
    <t>063-322-4635</t>
  </si>
  <si>
    <t>https://lib.jbe.go.kr/mjl</t>
  </si>
  <si>
    <t>전북특별자치도교육청부안학생교육문화관</t>
  </si>
  <si>
    <t>전북특별자치도 부안군 부안읍 남문안길 10 (부안교육문화회관)</t>
    <phoneticPr fontId="3" type="noConversion"/>
  </si>
  <si>
    <t>063-580-1341</t>
  </si>
  <si>
    <t>https://lib.jbe.go.kr/bec</t>
  </si>
  <si>
    <t>전북특별자치도교육청순창도서관</t>
  </si>
  <si>
    <t>전북특별자치도 순창군 순창읍 장류로 379 전북특별자치도교육청순창도서관</t>
  </si>
  <si>
    <t>063-652-0994</t>
  </si>
  <si>
    <t>https://lib.jbe.go.kr/sclib</t>
  </si>
  <si>
    <t>전북특별자치도교육청완주도서관</t>
  </si>
  <si>
    <t>전북특별자치도 완주군 봉동읍 봉동동서로 109  전라북도교육청완주도서관</t>
    <phoneticPr fontId="3" type="noConversion"/>
  </si>
  <si>
    <t>063-262-2239</t>
  </si>
  <si>
    <t>https://lib.jbe.go.kr/wjplib</t>
  </si>
  <si>
    <t>전북특별자치도교육청익산학생교육문화관</t>
  </si>
  <si>
    <t>전북특별자치도 익산시 고봉로 55 (마동) 익산교육문화회관</t>
    <phoneticPr fontId="3" type="noConversion"/>
  </si>
  <si>
    <t>063-840-7233</t>
  </si>
  <si>
    <t>https://lib.jbe.go.kr/isec</t>
  </si>
  <si>
    <t>전북특별자치도교육청익산학생교육문화관 함열분관</t>
  </si>
  <si>
    <t>전북특별자치도 익산시 함열읍 함열중앙로 53 함열중앙로 53</t>
    <phoneticPr fontId="3" type="noConversion"/>
  </si>
  <si>
    <t>063-861-1474</t>
  </si>
  <si>
    <t>https://lib.jbe.go.kr/hyisec</t>
  </si>
  <si>
    <t>임실군</t>
  </si>
  <si>
    <t>전북특별자치도교육청임실도서관</t>
  </si>
  <si>
    <t>전북특별자치도 임실군 임실읍 봉황로 145 전북특별자치도교육청임실도서관</t>
    <phoneticPr fontId="3" type="noConversion"/>
  </si>
  <si>
    <t>063-643-3525</t>
  </si>
  <si>
    <t>https://lib.jbe.go.kr/islib</t>
  </si>
  <si>
    <t>장수군</t>
  </si>
  <si>
    <t>전북특별자치도교육청장수도서관</t>
  </si>
  <si>
    <t>전북특별자치도 장수군 장수읍 호비로 58 호비로 58번지 전라북도교육청장수도서관</t>
    <phoneticPr fontId="3" type="noConversion"/>
  </si>
  <si>
    <t>063-351-5488</t>
  </si>
  <si>
    <t>https://lib.jbe.go.kr/jpl</t>
  </si>
  <si>
    <t>전북특별자치도교육청전주학생교육문화관</t>
  </si>
  <si>
    <t>전북특별자치도 전주시 덕진구 안덕원로 71 (진북동) 전주학생교육문화관</t>
    <phoneticPr fontId="3" type="noConversion"/>
  </si>
  <si>
    <t>063-270-1646</t>
  </si>
  <si>
    <t>https://lib.jbe.go.kr/jec</t>
  </si>
  <si>
    <t>정읍시</t>
  </si>
  <si>
    <t>정읍학생복지회관</t>
  </si>
  <si>
    <t>전북특별자치도 정읍시 구미길 14-4 (수성동) 정읍학생복지회관</t>
    <phoneticPr fontId="3" type="noConversion"/>
  </si>
  <si>
    <t>063-533-6528</t>
  </si>
  <si>
    <t>https://lib.jbe.go.kr/jshall</t>
  </si>
  <si>
    <t>진안군</t>
  </si>
  <si>
    <t>전북특별자치도교육청진안도서관</t>
  </si>
  <si>
    <t>전북특별자치도 진안군 진안읍 대광길 4 진안읍 대광길 4</t>
    <phoneticPr fontId="3" type="noConversion"/>
  </si>
  <si>
    <t>063-433-2433</t>
  </si>
  <si>
    <t>https://lib.jbe.go.kr/jinanplib/index.do</t>
  </si>
  <si>
    <t>명봉도서관</t>
  </si>
  <si>
    <t>전북특별자치도 정읍시 태인면 태인로 33-9 명봉도서관</t>
    <phoneticPr fontId="3" type="noConversion"/>
  </si>
  <si>
    <t>063-534-8261</t>
  </si>
  <si>
    <t>https://mblib.winbook.kr/customer/Mainlayout.aspx?lib_code=P7067059</t>
  </si>
  <si>
    <t>고창군립도서관</t>
  </si>
  <si>
    <t>전북특별자치도 고창군 고창읍 모양성로 11 고창군립도서관</t>
    <phoneticPr fontId="3" type="noConversion"/>
  </si>
  <si>
    <t>063-560-2420</t>
  </si>
  <si>
    <t>http://www.gochang.go.kr/library</t>
  </si>
  <si>
    <t>고창군립성호도서관</t>
  </si>
  <si>
    <t>전북특별자치도 고창군 고창읍 모양성로 50 고창군립성호도서관</t>
    <phoneticPr fontId="3" type="noConversion"/>
  </si>
  <si>
    <t>063-561-2421</t>
  </si>
  <si>
    <t>https://www.gochang.go.kr/library</t>
  </si>
  <si>
    <t>산들도서관</t>
  </si>
  <si>
    <t>전북특별자치도 군산시 옥구읍 옥구로 27 산들도서관</t>
    <phoneticPr fontId="3" type="noConversion"/>
  </si>
  <si>
    <t>063-454-5800</t>
  </si>
  <si>
    <t>http://lib.gunsan.go.kr</t>
  </si>
  <si>
    <t>설림도서관</t>
  </si>
  <si>
    <t>전북특별자치도 군산시 설림길 25 (소룡동) 설림도서관</t>
    <phoneticPr fontId="3" type="noConversion"/>
  </si>
  <si>
    <t>063-454-5703</t>
  </si>
  <si>
    <t>군산시립도서관</t>
  </si>
  <si>
    <t>전북특별자치도 군산시 축동로 72 (수송동) 군산시립도서관</t>
    <phoneticPr fontId="3" type="noConversion"/>
  </si>
  <si>
    <t>063-454-5620</t>
  </si>
  <si>
    <t>임피채만식도서관</t>
  </si>
  <si>
    <t>전북특별자치도 군산시 임피면 임피향교길 39 임피채만식도서관</t>
    <phoneticPr fontId="3" type="noConversion"/>
  </si>
  <si>
    <t>063-454-5655</t>
  </si>
  <si>
    <t>http://lib.gunsan.go.kr/</t>
  </si>
  <si>
    <t>군산시립금강도서관</t>
  </si>
  <si>
    <t>전북특별자치도 군산시 궁포3로 30 (조촌동) 금강도서관</t>
    <phoneticPr fontId="3" type="noConversion"/>
  </si>
  <si>
    <t>063-454-5670</t>
  </si>
  <si>
    <t>https://lib.gunsan.go.kr</t>
  </si>
  <si>
    <t>늘푸른도서관</t>
  </si>
  <si>
    <t>전북특별자치도 군산시 하나운로 17 (나운동) 늘푸른도서관</t>
    <phoneticPr fontId="3" type="noConversion"/>
  </si>
  <si>
    <t>063-454-5980</t>
  </si>
  <si>
    <t>김제시립도서관</t>
  </si>
  <si>
    <t>전북특별자치도 김제시 서낭당길 151 (요촌동) 김제시립도서관</t>
    <phoneticPr fontId="3" type="noConversion"/>
  </si>
  <si>
    <t>063-540-4126</t>
  </si>
  <si>
    <t>https://gjl.gimje.go.kr/index.gimje</t>
  </si>
  <si>
    <t>김제시립도서관금구분관</t>
  </si>
  <si>
    <t>전북특별자치도 김제시 금구면 양시7길 57 김제시립도서관금구분관</t>
    <phoneticPr fontId="3" type="noConversion"/>
  </si>
  <si>
    <t>063-540-4155</t>
  </si>
  <si>
    <t>https://gjl.gimje.go.kr/index.gimje?menuCd=DOM_000000104002000000</t>
  </si>
  <si>
    <t>김제시립도서관만경분관</t>
  </si>
  <si>
    <t>전북특별자치도 김제시 만경읍 만경로 776 김제시립도서관만경분관</t>
    <phoneticPr fontId="3" type="noConversion"/>
  </si>
  <si>
    <t>063-540-4145</t>
  </si>
  <si>
    <t>남원시립도서관</t>
  </si>
  <si>
    <t>전북특별자치도 남원시 광한북로 54 (하정동) (1,2층)</t>
    <phoneticPr fontId="3" type="noConversion"/>
  </si>
  <si>
    <t>063-620-8976</t>
  </si>
  <si>
    <t>https://www.namwon.go.kr/lib</t>
  </si>
  <si>
    <t>남원어울림도서관</t>
  </si>
  <si>
    <t>전북특별자치도 남원시 금동로 32 (금동) 남원어울림도서관</t>
  </si>
  <si>
    <t>063-620-7788</t>
  </si>
  <si>
    <t>남원시어린이청소년도서관</t>
  </si>
  <si>
    <t>전북특별자치도 남원시 역재3길 12 (도통동) 남원시어린이청소년도서관</t>
    <phoneticPr fontId="3" type="noConversion"/>
  </si>
  <si>
    <t>063-620-5294</t>
  </si>
  <si>
    <t>무주형설지공군립도서관</t>
  </si>
  <si>
    <t>전북특별자치도 무주군 무주읍 최북로 7  무주형설지공도서관</t>
  </si>
  <si>
    <t>063-320-5622</t>
  </si>
  <si>
    <t>http://library.muju.go.kr</t>
  </si>
  <si>
    <t>부안군립도서관</t>
  </si>
  <si>
    <t>전북특별자치도 부안군 부안읍 매창로 125 부안군립도서관</t>
    <phoneticPr fontId="3" type="noConversion"/>
  </si>
  <si>
    <t>063-580-3946</t>
  </si>
  <si>
    <t>https://lib.buan.go.kr</t>
  </si>
  <si>
    <t>순창군립도서관</t>
  </si>
  <si>
    <t>전북특별자치도 순창군 순창읍 순창5길 18 순창군립도서관</t>
    <phoneticPr fontId="3" type="noConversion"/>
  </si>
  <si>
    <t>063-650-5678</t>
  </si>
  <si>
    <t>http://lib.sunchang.go.kr</t>
  </si>
  <si>
    <t>콩쥐팥쥐도서관</t>
  </si>
  <si>
    <t>전북특별자치도 완주군 이서면 갈산로 40 콩쥐팥쥐도서관</t>
    <phoneticPr fontId="3" type="noConversion"/>
  </si>
  <si>
    <t>063-290-2659</t>
  </si>
  <si>
    <t>https://lib.wanju.go.kr/</t>
  </si>
  <si>
    <t>완주군립고산도서관</t>
  </si>
  <si>
    <t>전북특별자치도 완주군 고산면 고산로 69-13 고산도서관</t>
    <phoneticPr fontId="3" type="noConversion"/>
  </si>
  <si>
    <t>063-290-2647</t>
  </si>
  <si>
    <t>http://lib.wanju.go.kr</t>
  </si>
  <si>
    <t>완주군립삼례도서관</t>
  </si>
  <si>
    <t>전북특별자치도 완주군 삼례읍 삼봉로 215-12 삼례읍 신금리 산71-1 완주군립삼례도서관</t>
    <phoneticPr fontId="3" type="noConversion"/>
  </si>
  <si>
    <t>063-290-2643</t>
  </si>
  <si>
    <t>완주군립중앙도서관</t>
  </si>
  <si>
    <t>전북특별자치도 완주군 용진읍 지암로 61 완주군립중앙도서관</t>
    <phoneticPr fontId="3" type="noConversion"/>
  </si>
  <si>
    <t>완주군립 둔산영어도서관</t>
  </si>
  <si>
    <t>전북특별자치도 완주군 봉동읍 둔산2로 62 완주군립 둔산영어도서관</t>
    <phoneticPr fontId="3" type="noConversion"/>
  </si>
  <si>
    <t>063-290-2243</t>
  </si>
  <si>
    <t>익산시 유천도서관</t>
  </si>
  <si>
    <t>전북특별자치도 익산시 동천로 82 (동산동) 유천도서관</t>
    <phoneticPr fontId="3" type="noConversion"/>
  </si>
  <si>
    <t>063-859-7555</t>
  </si>
  <si>
    <t>http://lib.iksan.go.kr</t>
  </si>
  <si>
    <t>익산시립금마도서관</t>
  </si>
  <si>
    <t>전북특별자치도 익산시 금마면 고도길 26-53 금마도서관</t>
    <phoneticPr fontId="3" type="noConversion"/>
  </si>
  <si>
    <t>063-859-7514</t>
  </si>
  <si>
    <t>익산시립모현도서관</t>
  </si>
  <si>
    <t>전북특별자치도 익산시 선화로6길 7 (모현동1가) 모현도서관</t>
    <phoneticPr fontId="3" type="noConversion"/>
  </si>
  <si>
    <t>063-859-7348</t>
  </si>
  <si>
    <t>익산시립부송도서관</t>
  </si>
  <si>
    <t>전북특별자치도 익산시 무왕로25길 30 (부송동) 익산시립부송도서관</t>
    <phoneticPr fontId="3" type="noConversion"/>
  </si>
  <si>
    <t>063-859-3716</t>
  </si>
  <si>
    <t>http://lib.iksan.go.kr/</t>
  </si>
  <si>
    <t>익산시립황등도서관</t>
  </si>
  <si>
    <t>전북특별자치도 익산시 황등면 황등8길 7 익산시립황등도서관</t>
    <phoneticPr fontId="3" type="noConversion"/>
  </si>
  <si>
    <t>063-859-3723</t>
  </si>
  <si>
    <t>익산시립도서관 마동분관</t>
  </si>
  <si>
    <t>전북특별자치도 익산시 선화1로 99 (마동) 익산시립도서관 마동분관</t>
    <phoneticPr fontId="3" type="noConversion"/>
  </si>
  <si>
    <t>063-859-3471</t>
  </si>
  <si>
    <t>익산시립도서관(영등도서관)</t>
  </si>
  <si>
    <t>전북특별자치도 익산시 궁동로 57 (영등동) 익산시립도서관(영등도서관)</t>
    <phoneticPr fontId="3" type="noConversion"/>
  </si>
  <si>
    <t>063-859-4661</t>
  </si>
  <si>
    <t>임실군립도서관</t>
  </si>
  <si>
    <t>전북특별자치도 임실군 임실읍 호국로 1701 임실군립도서관</t>
    <phoneticPr fontId="3" type="noConversion"/>
  </si>
  <si>
    <t>063-640-3041</t>
  </si>
  <si>
    <t>https://lib.imsil.go.kr</t>
  </si>
  <si>
    <t>임실군립오수도서관</t>
  </si>
  <si>
    <t>전북특별자치도 임실군 오수면 충효로 2050 임실군립오수도서관(임시휴관으로 미운영)</t>
    <phoneticPr fontId="3" type="noConversion"/>
  </si>
  <si>
    <t>https://lib.imsil.go.kr/</t>
  </si>
  <si>
    <t>장수군립도서관</t>
  </si>
  <si>
    <t>전북특별자치도 장수군 장계면 방천길 19  장수군립도서관</t>
  </si>
  <si>
    <t>063-350-1621</t>
  </si>
  <si>
    <t>https://lib.jangsu.go.kr/</t>
  </si>
  <si>
    <t>아중도서관</t>
  </si>
  <si>
    <t>전북특별자치도 전주시 덕진구 무삼지2길 7 (인후동1가) 아중도서관</t>
    <phoneticPr fontId="3" type="noConversion"/>
  </si>
  <si>
    <t>063-281-6475</t>
  </si>
  <si>
    <t>http://lib.jeonju.go.kr</t>
  </si>
  <si>
    <t>전북도청도서관</t>
  </si>
  <si>
    <t>전북특별자치도 전주시 완산구 효자로 225 (효자동3가) 전북도청도서관</t>
    <phoneticPr fontId="3" type="noConversion"/>
  </si>
  <si>
    <t>063-280-2451</t>
  </si>
  <si>
    <t>https://library.jeonbuk.go.kr/</t>
  </si>
  <si>
    <t>전주시립건지도서관</t>
  </si>
  <si>
    <t>전북특별자치도 전주시 덕진구 호성로 25 (호성동1가) 전주시립건지도서관</t>
    <phoneticPr fontId="3" type="noConversion"/>
  </si>
  <si>
    <t>063-281-6607</t>
  </si>
  <si>
    <t>전주시립금암도서관</t>
  </si>
  <si>
    <t>전북특별자치도 전주시 덕진구 거북바우로 13 (금암동) (금암도서관)</t>
    <phoneticPr fontId="3" type="noConversion"/>
  </si>
  <si>
    <t>063-281-6440</t>
  </si>
  <si>
    <t>전주시립삼천도서관</t>
  </si>
  <si>
    <t>전북특별자치도 전주시 완산구 용리로 107 (삼천동1가) (삼천도서관)</t>
    <phoneticPr fontId="3" type="noConversion"/>
  </si>
  <si>
    <t>063-281-6464</t>
  </si>
  <si>
    <t>전주시립서신도서관</t>
  </si>
  <si>
    <t>전북특별자치도 전주시 완산구 서신천변14길 10 (서신동) 전주시립서신도서관</t>
    <phoneticPr fontId="3" type="noConversion"/>
  </si>
  <si>
    <t>063-281-6550</t>
  </si>
  <si>
    <t>https://lib.jeonju.go.kr/index.jeonju</t>
  </si>
  <si>
    <t>전주시립송천도서관</t>
  </si>
  <si>
    <t>전북특별자치도 전주시 덕진구 솔내로 212 (송천동2가) 전주시립송천도서관</t>
    <phoneticPr fontId="3" type="noConversion"/>
  </si>
  <si>
    <t>063-281-6510</t>
  </si>
  <si>
    <t>전주시립완산도서관</t>
  </si>
  <si>
    <t>전북특별자치도 전주시 완산구 곤지산4길 12 (동완산동) 전주시립완산도서관</t>
    <phoneticPr fontId="3" type="noConversion"/>
  </si>
  <si>
    <t>063-230-1816</t>
  </si>
  <si>
    <t>전주시립인후도서관</t>
  </si>
  <si>
    <t>전북특별자치도 전주시 덕진구 안덕원로 349 (인후동1가) 전주시립인후도서관</t>
    <phoneticPr fontId="3" type="noConversion"/>
  </si>
  <si>
    <t>063-281-6407</t>
  </si>
  <si>
    <t>전주시립평화도서관</t>
  </si>
  <si>
    <t>전북특별자치도 전주시 완산구 평화14길 27-51 (평화동2가) 평화도서관</t>
    <phoneticPr fontId="3" type="noConversion"/>
  </si>
  <si>
    <t>063-281-6428</t>
  </si>
  <si>
    <t>http://lib.jeonju.go.kr/</t>
  </si>
  <si>
    <t>전주시립효자도서관</t>
  </si>
  <si>
    <t>전북특별자치도 전주시 완산구 우전로 181 (효자동2가) 효자도서관</t>
    <phoneticPr fontId="3" type="noConversion"/>
  </si>
  <si>
    <t>063-281-6493</t>
  </si>
  <si>
    <t>전주시립도서관 꽃심</t>
  </si>
  <si>
    <t>전북특별자치도 전주시 완산구 백제대로 306 (중화산동2가) 전주시립도서관 꽃심</t>
    <phoneticPr fontId="3" type="noConversion"/>
  </si>
  <si>
    <t>063-230-1840</t>
  </si>
  <si>
    <t>전주시립쪽구름도서관</t>
  </si>
  <si>
    <t>전북특별자치도 전주시 덕진구 여암2길 9 (반월동) 쪽구름도서관</t>
    <phoneticPr fontId="3" type="noConversion"/>
  </si>
  <si>
    <t>063-281-6530</t>
  </si>
  <si>
    <t>정읍시립중앙도서관</t>
  </si>
  <si>
    <t>전북특별자치도 정읍시 벚꽃로 511 (상동) 정읍시립중앙도서관</t>
    <phoneticPr fontId="3" type="noConversion"/>
  </si>
  <si>
    <t>063-539-6432</t>
  </si>
  <si>
    <t>https://lib.jeongeup.go.kr</t>
  </si>
  <si>
    <t>정읍시립도서관신태인분관</t>
  </si>
  <si>
    <t>전북특별자치도 정읍시 신태인읍 신태인중앙로 47 정읍시립도서관신태인분관</t>
    <phoneticPr fontId="3" type="noConversion"/>
  </si>
  <si>
    <t>063-539-6442</t>
  </si>
  <si>
    <t>https://lib.jeongeup.go.kr/main/contents.do?PID=010501</t>
  </si>
  <si>
    <t>정읍기적의도서관</t>
  </si>
  <si>
    <t>전북특별자치도 정읍시 수성5로 45-5 정읍기적의도서관</t>
    <phoneticPr fontId="3" type="noConversion"/>
  </si>
  <si>
    <t>063-539-6451</t>
  </si>
  <si>
    <t>http://lib.jeongeup.go.kr</t>
  </si>
  <si>
    <t>전북 소계</t>
    <phoneticPr fontId="3" type="noConversion"/>
  </si>
  <si>
    <t>전라남도교육청고흥평생교육관</t>
  </si>
  <si>
    <t>전라남도 고흥군 고흥읍 고흥로 1647-13 고흥로 1647-13</t>
  </si>
  <si>
    <t>061-830-2589</t>
  </si>
  <si>
    <t>https://ghlife.jne.go.kr</t>
  </si>
  <si>
    <t>곡성군</t>
  </si>
  <si>
    <t>전라남도교육청곡성교육문화회관</t>
  </si>
  <si>
    <t>전라남도 곡성군 곡성읍 읍내7길 29 전라남도교육청곡성교육문화회관</t>
  </si>
  <si>
    <t>061-362-0671</t>
  </si>
  <si>
    <t>http://gslib.jne.go.kr</t>
  </si>
  <si>
    <t>광양시</t>
  </si>
  <si>
    <t>전라남도교육청광양도서관</t>
  </si>
  <si>
    <t>전라남도 광양시 중마로 262 (중동) 전라남도교육청광양도서관</t>
  </si>
  <si>
    <t>061-797-5300</t>
  </si>
  <si>
    <t>https://gylib.jne.go.kr</t>
  </si>
  <si>
    <t>전라남도교육청광양평생교육관</t>
  </si>
  <si>
    <t>전라남도 광양시 안산길 23 (광영동) 광양평생교육관</t>
  </si>
  <si>
    <t>061-815-1618</t>
  </si>
  <si>
    <t>https://gylife.jne.go.kr</t>
  </si>
  <si>
    <t>구례군</t>
  </si>
  <si>
    <t>전라남도교육청구례도서관</t>
  </si>
  <si>
    <t>전라남도 구례군 구례읍 중앙초등길 14 봉남리 99-19 전라남도교육청구례도서관</t>
  </si>
  <si>
    <t>061-782-2366</t>
  </si>
  <si>
    <t>https://grlib.jne.go.kr/</t>
  </si>
  <si>
    <t>전라남도교육청나주도서관</t>
  </si>
  <si>
    <t>전라남도 나주시 남고문로 51 (금성동) 전라남도교육청나주도서관</t>
  </si>
  <si>
    <t>061-330-6750</t>
  </si>
  <si>
    <t>http://njlib.jne.go.kr</t>
  </si>
  <si>
    <t>전라남도교육청남평도서관</t>
  </si>
  <si>
    <t>전라남도 나주시 남평읍 남평3로 14-13 전라남도교육청남평도서관</t>
  </si>
  <si>
    <t>061-337-9436</t>
  </si>
  <si>
    <t>https://nplib.jne.go.kr/index.es?sid=a4</t>
  </si>
  <si>
    <t>전라남도교육청담양도서관</t>
  </si>
  <si>
    <t>전라남도 담양군 담양읍 미리산길 31-48 전라남도교육청담양도서관</t>
  </si>
  <si>
    <t>061-383-7435</t>
  </si>
  <si>
    <t>http://dylib.jne.go.kr</t>
  </si>
  <si>
    <t>전라남도교육청목포도서관</t>
  </si>
  <si>
    <t>전라남도 목포시 원산주택로3번길 6 (산정동) 전라남도교육청목포도서관</t>
  </si>
  <si>
    <t>061-270-3800</t>
  </si>
  <si>
    <t>http://mplib.jne.go.kr</t>
  </si>
  <si>
    <t>전라남도교육청무안도서관</t>
  </si>
  <si>
    <t>전라남도 무안군 무안읍 교촌길 42</t>
  </si>
  <si>
    <t>061-452-8300</t>
  </si>
  <si>
    <t>https://malib.jne.go.kr</t>
  </si>
  <si>
    <t>전라남도교육청벌교도서관</t>
  </si>
  <si>
    <t>전라남도 보성군 벌교읍 월곡길 13 전라남도교육청벌교도서관</t>
  </si>
  <si>
    <t>061-858-0501</t>
  </si>
  <si>
    <t>https://bglib.jne.go.kr/</t>
  </si>
  <si>
    <t>전라남도교육청보성도서관</t>
  </si>
  <si>
    <t>전라남도 보성군 보성읍 현충로 140 전라남도교육청보성도서관</t>
  </si>
  <si>
    <t>061-852-3893</t>
  </si>
  <si>
    <t>https://bslib.jne.go.kr</t>
  </si>
  <si>
    <t>순천시</t>
  </si>
  <si>
    <t>전라남도교육청순천만생태문화교육원</t>
  </si>
  <si>
    <t>전라남도 순천시 생태배움길 22 (연향동) 순천만생태문화교육원 생태인문도서관</t>
  </si>
  <si>
    <t>061-811-3172</t>
  </si>
  <si>
    <t>http://jseco.jne.go.kr</t>
  </si>
  <si>
    <t>여수시</t>
  </si>
  <si>
    <t>전라남도교육청학생교육문화회관</t>
  </si>
  <si>
    <t>전라남도 여수시 대통1길 55 (화장동)</t>
  </si>
  <si>
    <t>061-808-0182</t>
  </si>
  <si>
    <t>https://jsecc.jne.go.kr</t>
  </si>
  <si>
    <t>전라남도교육청영광도서관</t>
  </si>
  <si>
    <t>전라남도 영광군 영광읍 천년로13길 2-16 전라남도교육청영광도서관</t>
  </si>
  <si>
    <t>061-353-2690</t>
  </si>
  <si>
    <t>http://yglib.jne.go.kr</t>
  </si>
  <si>
    <t>전라남도교육청영암도서관</t>
  </si>
  <si>
    <t>전라남도 영암군 영암읍 서남역로 27-11 전라남도교육청영암도서관</t>
  </si>
  <si>
    <t>061-473-0692</t>
  </si>
  <si>
    <t>http://yalib.jne.go.kr</t>
  </si>
  <si>
    <t>전라남도교육청장성도서관</t>
  </si>
  <si>
    <t>전라남도 장성군 장성읍 청운7길 22 전라남도교육청장성도서관</t>
  </si>
  <si>
    <t>061-399-1671</t>
  </si>
  <si>
    <t>http://jslib.jne.go.kr</t>
  </si>
  <si>
    <t>전라남도교육청장흥도서관</t>
  </si>
  <si>
    <t>전라남도 장흥군 장흥읍 중앙로2길 33 전라남도교육청장흥도서관</t>
  </si>
  <si>
    <t>061-862-3555</t>
  </si>
  <si>
    <t>https://jhlib.jne.go.kr/</t>
  </si>
  <si>
    <t>전라남도교육청진도도서관</t>
  </si>
  <si>
    <t>전라남도 진도군 진도읍 철마길 12 전라남도교육청진도도서관</t>
  </si>
  <si>
    <t>061-544-2937</t>
  </si>
  <si>
    <t>http://jdlib.jne.go.kr</t>
  </si>
  <si>
    <t>함평군</t>
  </si>
  <si>
    <t>전라남도교육청함평도서관</t>
  </si>
  <si>
    <t>전라남도 함평군 함평읍 신기산길 46-12 전라남도교육청함평도서관</t>
  </si>
  <si>
    <t>061-322-0515</t>
  </si>
  <si>
    <t>http://hplib.jne.go.kr</t>
  </si>
  <si>
    <t>전라남도교육청해남도서관</t>
  </si>
  <si>
    <t>전라남도 해남군 해남읍 서성1길 33</t>
  </si>
  <si>
    <t>061-536-2483</t>
  </si>
  <si>
    <t>http://hnlib.jne.go.kr</t>
  </si>
  <si>
    <t>전라남도교육청화순도서관</t>
  </si>
  <si>
    <t>전라남도 화순군 화순읍 도서관길 15 전라남도교육청화순도서관</t>
  </si>
  <si>
    <t>061-372-0530</t>
  </si>
  <si>
    <t>http://hslib.jne.go.kr</t>
  </si>
  <si>
    <t>관옥나무도서관</t>
  </si>
  <si>
    <t>전라남도 순천시 해룡면 하사길 5 관옥나무도서관</t>
  </si>
  <si>
    <t>061-727-2210</t>
  </si>
  <si>
    <t>http://cafe.daum.net/GwanokNamasLibrary</t>
  </si>
  <si>
    <t>강진군</t>
  </si>
  <si>
    <t>강진군도서관</t>
  </si>
  <si>
    <t>전라남도 강진군 강진읍 남문길 10</t>
  </si>
  <si>
    <t>061-430-3832</t>
  </si>
  <si>
    <t>http://www.gjlib.go.kr</t>
  </si>
  <si>
    <t>고흥군립도서관</t>
  </si>
  <si>
    <t>전라남도 고흥군 도양읍 녹동신항8길 5-4 군립남부도서관</t>
  </si>
  <si>
    <t>061-830-6906</t>
  </si>
  <si>
    <t>http://www.ghlib.go.kr</t>
  </si>
  <si>
    <t>고흥군립북부도서관</t>
  </si>
  <si>
    <t>전라남도 고흥군 동강면 동강중촌길 35 군립북부도서관</t>
  </si>
  <si>
    <t>061-830-5951</t>
  </si>
  <si>
    <t>http://ghlib.go.kr/</t>
  </si>
  <si>
    <t>고흥군립중앙도서관</t>
  </si>
  <si>
    <t>전라남도 고흥군 고흥읍 고흥로 1793 군립중앙도서관</t>
  </si>
  <si>
    <t>061-830-6951</t>
  </si>
  <si>
    <t>http://www.ghlib.go.kr/</t>
  </si>
  <si>
    <t>옥과공공도서관</t>
  </si>
  <si>
    <t>전라남도 곡성군 옥과면 리문4길 16 옥과공공도서관</t>
  </si>
  <si>
    <t>061-360-8595</t>
  </si>
  <si>
    <t>https://www.gokseong.go.kr/library/</t>
  </si>
  <si>
    <t>곡성어린이도서관</t>
  </si>
  <si>
    <t>전라남도 곡성군 곡성읍 곡성로 903  곡성어린이도서관</t>
  </si>
  <si>
    <t>061-363-9852</t>
  </si>
  <si>
    <t>http://www.gokseong.go.kr/library/</t>
  </si>
  <si>
    <t>광양광영도서관</t>
  </si>
  <si>
    <t>전라남도 광양시 광영로 74 (광영동) 4~7층(광영어울림센터 내)</t>
  </si>
  <si>
    <t>061-797-3768</t>
  </si>
  <si>
    <t>https://lib.gwangyang.go.kr</t>
  </si>
  <si>
    <t>광양금호도서관</t>
  </si>
  <si>
    <t>전라남도 광양시 초원길 42 (금호동) 금호도서관</t>
  </si>
  <si>
    <t>061-797-3830</t>
  </si>
  <si>
    <t>광양용강도서관</t>
  </si>
  <si>
    <t>전라남도 광양시 광양읍 기두5길 5 광양용강도서관</t>
  </si>
  <si>
    <t>061-797-3869</t>
  </si>
  <si>
    <t>http://lib.gwangyang.go.kr</t>
  </si>
  <si>
    <t>광양중마도서관</t>
  </si>
  <si>
    <t>전라남도 광양시 광장로 14 (중동) 광양시립중마도서관</t>
  </si>
  <si>
    <t>061-797-3880</t>
  </si>
  <si>
    <t>광양중앙도서관</t>
  </si>
  <si>
    <t>전라남도 광양시 광양읍 향교길 9-30 광양시립중앙도서관</t>
  </si>
  <si>
    <t>061-797-2530</t>
  </si>
  <si>
    <t>광양희망도서관</t>
  </si>
  <si>
    <t>전라남도 광양시 광양읍 인덕로 1022 전라남도 광양시 광양읍 인덕로 1022</t>
  </si>
  <si>
    <t>061-797-4700</t>
  </si>
  <si>
    <t>http://lib.gwangyang.go.kr/lib/</t>
  </si>
  <si>
    <t>구례군매천도서관</t>
  </si>
  <si>
    <t>전라남도 구례군 구례읍 봉성로 38 (구례군매천도서관)</t>
  </si>
  <si>
    <t>061-780-8152</t>
  </si>
  <si>
    <t>http://lib.gurye.go.kr</t>
  </si>
  <si>
    <t>나주시립도서관</t>
  </si>
  <si>
    <t>전라남도 나주시 영산포로 185-6 (영산동) 나주시립도서관</t>
  </si>
  <si>
    <t>061-339-4589</t>
  </si>
  <si>
    <t>https://lib.naju.go.kr/main/</t>
  </si>
  <si>
    <t>빛가람시립도서관</t>
  </si>
  <si>
    <t>전라남도 나주시 빛가람로 717 (빛가람동) 빛가람로 717 빛가람시립도서관</t>
  </si>
  <si>
    <t>061-339-4592</t>
  </si>
  <si>
    <t>http://lib.naju.go.kr</t>
  </si>
  <si>
    <t>목포시립도서관</t>
  </si>
  <si>
    <t>전라남도 목포시 용당로160번길 32 (용당동) 목포시립도서관</t>
  </si>
  <si>
    <t>061-278-3320</t>
  </si>
  <si>
    <t>http://www.mokpolib.or.kr</t>
  </si>
  <si>
    <t>목포영어도서관</t>
  </si>
  <si>
    <t>전라남도 목포시 옥암로186번길 30-11 (석현동) 목포영어도서관</t>
  </si>
  <si>
    <t>061-285-8020</t>
  </si>
  <si>
    <t>http://mokpolib.or.kr</t>
  </si>
  <si>
    <t>목포어울림도서관</t>
  </si>
  <si>
    <t>전라남도 목포시 용해지구로 31 (용해동) 목포어울림도서관</t>
  </si>
  <si>
    <t>061-270-1250</t>
  </si>
  <si>
    <t>목포어린이도서관</t>
  </si>
  <si>
    <t>전라남도 목포시 옥암로186번길 30-7 (석현동) 옥암로 186번길 30-7(석현동)</t>
  </si>
  <si>
    <t>061-287-1922</t>
  </si>
  <si>
    <t>무안군립도서관</t>
  </si>
  <si>
    <t>전라남도 무안군 무안읍 면성1길130 무안군복합문화센터 무안군립도서관</t>
  </si>
  <si>
    <t>061-450-5465</t>
  </si>
  <si>
    <t>https://www.muan.go.kr/lib</t>
  </si>
  <si>
    <t>전라남도립도서관</t>
  </si>
  <si>
    <t>전라남도 무안군 삼향읍 남악로 210 전라남도립도서관</t>
  </si>
  <si>
    <t>061-288-5200</t>
  </si>
  <si>
    <t>https://lib.jeonnam.go.kr/</t>
  </si>
  <si>
    <t>보성농어촌도서관</t>
  </si>
  <si>
    <t>전라남도 보성군 득량면 예당길 155-23 보성농어촌도서관</t>
  </si>
  <si>
    <t>061-850-8460</t>
  </si>
  <si>
    <t>http://boseong.koedu.co.kr/</t>
  </si>
  <si>
    <t>해룡농어촌도서관</t>
  </si>
  <si>
    <t>전라남도 순천시 해룡면 해룡로 1120 해룡농어촌도서관</t>
  </si>
  <si>
    <t>061-749-8647</t>
  </si>
  <si>
    <t>https://library.suncheon.go.kr/</t>
  </si>
  <si>
    <t>순천시립삼산도서관</t>
  </si>
  <si>
    <t>전라남도 순천시 중앙로 232 (석현동) 순천시문화건강센터 삼산도서관</t>
  </si>
  <si>
    <t>061-749-6691</t>
  </si>
  <si>
    <t>순천시립신대도서관</t>
  </si>
  <si>
    <t>전라남도 순천시 해룡면 좌야로 71  순천시립신대도서관</t>
  </si>
  <si>
    <t>061-749-4374</t>
  </si>
  <si>
    <t>순천시립그림책도서관</t>
  </si>
  <si>
    <t>전라남도 순천시 도서관길 33 (동외동) 순천시립그림책도서관</t>
  </si>
  <si>
    <t>061-749-8892</t>
  </si>
  <si>
    <t>https://library.suncheon.go.kr/pblibrary/</t>
  </si>
  <si>
    <t>순천시립도서관연향관</t>
  </si>
  <si>
    <t>전라남도 순천시 연향번영길 54 (연향동) (연향동, 순천시립도서관)</t>
  </si>
  <si>
    <t>061-749-8555</t>
  </si>
  <si>
    <t>https://library.suncheon.go.kr/menu/subpage/subpage_06/sub05_3_1.php</t>
  </si>
  <si>
    <t>순천시립어울림도서관</t>
  </si>
  <si>
    <t>전라남도 순천시 동천저류지길 37 (풍덕동) 어울림도서관</t>
  </si>
  <si>
    <t>061-749-6952</t>
  </si>
  <si>
    <t>순천시립조례호수도서관</t>
  </si>
  <si>
    <t>전라남도 순천시 조례2길 31 (조례동) 순천시립조례호수도서관</t>
  </si>
  <si>
    <t>061-749-8891</t>
  </si>
  <si>
    <t>순천기적의도서관</t>
  </si>
  <si>
    <t>전라남도 순천시 해룡면 기적의도서관길 60  순천기적의도서관 사무실</t>
  </si>
  <si>
    <t>061-749-8890</t>
  </si>
  <si>
    <t>https://library.suncheon.go.kr/miracle</t>
  </si>
  <si>
    <t>신안군</t>
  </si>
  <si>
    <t>신안군립도서관</t>
  </si>
  <si>
    <t>전라남도 신안군 압해읍 압해로 825 신안군립도서관</t>
  </si>
  <si>
    <t>061-240-4073</t>
  </si>
  <si>
    <t>https://www.shinan.go.kr/home/library</t>
  </si>
  <si>
    <t>흑산자산문화도서관</t>
  </si>
  <si>
    <t>전라남도 신안군 흑산면 흑산일주로 5 흑산자산문화도서관</t>
  </si>
  <si>
    <t>061-240-8890</t>
  </si>
  <si>
    <t>여수시립돌산도서관</t>
  </si>
  <si>
    <t>전라남도 여수시 돌산읍 강남해안로 129 (여수시립돌산도서관)</t>
  </si>
  <si>
    <t>061-659-4823</t>
  </si>
  <si>
    <t>https://yslib.yeosu.go.kr</t>
  </si>
  <si>
    <t>여수시립소라도서관</t>
  </si>
  <si>
    <t>전라남도 여수시 소라면 덕양로 344 여수시립소라도서관</t>
  </si>
  <si>
    <t>061-659-4833</t>
  </si>
  <si>
    <t>http://yslib.yeosu.go.kr</t>
  </si>
  <si>
    <t>여수시립쌍봉도서관</t>
  </si>
  <si>
    <t>전라남도 여수시 학동서4길 18-12 (학동) (여수시립쌍봉도서관)</t>
  </si>
  <si>
    <t>061-659-4770</t>
  </si>
  <si>
    <t>여수시립율촌도서관</t>
  </si>
  <si>
    <t>전라남도 여수시 율촌면 율촌로 100-11 여수시립율촌도서관</t>
  </si>
  <si>
    <t>061-659-4847</t>
  </si>
  <si>
    <t>http://yslib.yeosu.go.kr/</t>
  </si>
  <si>
    <t>여수시립현암도서관</t>
  </si>
  <si>
    <t>전라남도 여수시 충민사길 43 (덕충동) 여수시립현암도서관</t>
  </si>
  <si>
    <t>061-659-4810</t>
  </si>
  <si>
    <t>여수시립환경도서관</t>
  </si>
  <si>
    <t>전라남도 여수시 문수로 53-32 (문수동) 여수시립환경도서관</t>
  </si>
  <si>
    <t>061-659-4814</t>
  </si>
  <si>
    <t>여수시이순신도서관</t>
  </si>
  <si>
    <t>전라남도 여수시 웅천6길 51 (웅천동) 여수시이순신도서관</t>
  </si>
  <si>
    <t>061-659-2850</t>
  </si>
  <si>
    <t>영광군립도서관</t>
  </si>
  <si>
    <t>전라남도 영광군 영광읍 중앙로 228-16 영광군립도서관</t>
  </si>
  <si>
    <t>061-350-5745</t>
  </si>
  <si>
    <t>http://www.yggunlib.go.kr</t>
  </si>
  <si>
    <t>삼호도서관</t>
  </si>
  <si>
    <t>전라남도 영암군 삼호읍 삼호중앙로 140 삼호도서관</t>
  </si>
  <si>
    <t>061-470-6835</t>
  </si>
  <si>
    <t>https://www.yeongam.go.kr/home/library</t>
  </si>
  <si>
    <t>영암도서관</t>
  </si>
  <si>
    <t>전라남도 영암군 영암읍 교동로 89-5 영암도서관</t>
  </si>
  <si>
    <t>061-470-6802</t>
  </si>
  <si>
    <t>https://www.yeongam.go.kr/home/library/intro/intro_06</t>
  </si>
  <si>
    <t>영암군 학산도서관</t>
  </si>
  <si>
    <t>전라남도 영암군 학산면 영산로 36  학산도서관</t>
  </si>
  <si>
    <t>061-470-6445</t>
  </si>
  <si>
    <t>완도군</t>
  </si>
  <si>
    <t>금일공공도서관</t>
  </si>
  <si>
    <t>전라남도 완도군 금일읍 금일로 365-2 금일공공도서관</t>
  </si>
  <si>
    <t>061-550-6247</t>
  </si>
  <si>
    <t>https://www.wando.go.kr/lib/introduction</t>
  </si>
  <si>
    <t>노화공공도서관</t>
  </si>
  <si>
    <t>전라남도 완도군 노화읍 노화로 816-1 노화로816-1</t>
  </si>
  <si>
    <t>061-550-6307</t>
  </si>
  <si>
    <t>http://www.wando.go.kr/lib</t>
  </si>
  <si>
    <t>완도군립도서관</t>
  </si>
  <si>
    <t>전라남도 완도군 완도읍 주도길 11-2 완도군립도서관</t>
  </si>
  <si>
    <t>061-550-6901</t>
  </si>
  <si>
    <t>http://lib.wando.go.kr</t>
  </si>
  <si>
    <t>장성군립북이도서관</t>
  </si>
  <si>
    <t>전라남도 장성군 북이면 백양로 13 장성군립북이도서관</t>
  </si>
  <si>
    <t>061-390-8531</t>
  </si>
  <si>
    <t>https://lib.jangseong.go.kr</t>
  </si>
  <si>
    <t>장성군립삼계도서관</t>
  </si>
  <si>
    <t>전라남도 장성군 삼계면 영장로 1585 장성군립삼계도서관</t>
  </si>
  <si>
    <t>061-395-4100</t>
  </si>
  <si>
    <t>https://lib.jangseong.go.kr/</t>
  </si>
  <si>
    <t>장성군립중앙도서관</t>
  </si>
  <si>
    <t>전라남도 장성군 장성읍 문화로 110 (장성군평생교육센터) 장성군립중앙도서관</t>
  </si>
  <si>
    <t>061-393-7900</t>
  </si>
  <si>
    <t>정남진도서관</t>
  </si>
  <si>
    <t>전라남도 장흥군 장흥읍 흥성로 23 정남진도서관</t>
  </si>
  <si>
    <t>061-863-5454</t>
  </si>
  <si>
    <t>http://www.jhjl.kr</t>
  </si>
  <si>
    <t>철마도서관</t>
  </si>
  <si>
    <t>전라남도 진도군 진도읍 철마길 25 철마도서관</t>
  </si>
  <si>
    <t>061-540-3062</t>
  </si>
  <si>
    <t>https://lib.jindo.go.kr/</t>
  </si>
  <si>
    <t>함평군립도서관</t>
  </si>
  <si>
    <t>전라남도 함평군 함평읍 곤재로 36-33 함평군립도서관</t>
  </si>
  <si>
    <t>061-320-2263</t>
  </si>
  <si>
    <t>http://www.butterflyhp.or.kr</t>
  </si>
  <si>
    <t>해남군립도서관</t>
  </si>
  <si>
    <t>전라남도 해남군 해남읍 군청길 4 해남군립도서관</t>
  </si>
  <si>
    <t>061-530-5890</t>
  </si>
  <si>
    <t>http://lib.haenam.go.kr</t>
  </si>
  <si>
    <t>화순열린도서관</t>
  </si>
  <si>
    <t>전라남도 화순군 화순읍 광덕로 231 군민종합문화센터 3,4층 화순열린도서관</t>
  </si>
  <si>
    <t>061-379-3956</t>
  </si>
  <si>
    <t>https://www.hslib.kr/</t>
  </si>
  <si>
    <t>전남 소계</t>
    <phoneticPr fontId="3" type="noConversion"/>
  </si>
  <si>
    <t>경상북도교육청정보센터</t>
  </si>
  <si>
    <t>경상북도 경산시 원효로 60 (계양동) 경상북도교육청정보센터</t>
  </si>
  <si>
    <t>053-810-9999</t>
  </si>
  <si>
    <t>http://www.gbelib.kr/geic/</t>
  </si>
  <si>
    <t>경상북도교육청 외동도서관</t>
  </si>
  <si>
    <t>경상북도 경주시 외동읍 입실로 98 경상북도교육청 외동도서관</t>
  </si>
  <si>
    <t>054-776-6960</t>
  </si>
  <si>
    <t>http://www.gbelib.kr/od</t>
  </si>
  <si>
    <t>경상북도교육청 고령도서관</t>
  </si>
  <si>
    <t>경상북도 고령군 대가야읍 연조1길 10 경상북도교육청 고령도서관</t>
  </si>
  <si>
    <t>054-955-2510</t>
  </si>
  <si>
    <t>http://www.gbelib.kr/gr</t>
  </si>
  <si>
    <t>경상북도교육청 구미도서관</t>
  </si>
  <si>
    <t>경상북도 구미시 산책길 41 (원평동) 경상북도교육청 구미도서관</t>
  </si>
  <si>
    <t>054-450-7000</t>
  </si>
  <si>
    <t>http://www.gbelib.kr/gm/index.do</t>
  </si>
  <si>
    <t>경상북도교육청 점촌도서관</t>
  </si>
  <si>
    <t>경상북도 문경시 호서로 133 (흥덕동) 경상북도교육청 점촌도서관</t>
  </si>
  <si>
    <t>054-550-3600</t>
  </si>
  <si>
    <t>http://www.gbelib.kr/jc</t>
  </si>
  <si>
    <t>경상북도교육청 점촌도서관가은분관</t>
  </si>
  <si>
    <t>경상북도 문경시 가은읍 대야로 2508 경상북도교육청 점촌도서관가은분관</t>
  </si>
  <si>
    <t>054-572-0309</t>
  </si>
  <si>
    <t>http://www.gbelib.kr/jc/index.do</t>
  </si>
  <si>
    <t>경상북도교육청 봉화도서관</t>
  </si>
  <si>
    <t>경상북도 봉화군 봉화읍 내성로3길 6 경상북도교육청 봉화도서관</t>
  </si>
  <si>
    <t>054-673-0973</t>
  </si>
  <si>
    <t>http://www.gbelib.kr/bh</t>
  </si>
  <si>
    <t>경상북도교육청 상주도서관</t>
  </si>
  <si>
    <t>경상북도 상주시 상서문1길 127 (경상북도교육청 상주도서관)</t>
  </si>
  <si>
    <t>054-530-6300</t>
  </si>
  <si>
    <t>http://www.gbelib.kr/sj</t>
  </si>
  <si>
    <t>경상북도교육청 상주도서관화령분관</t>
  </si>
  <si>
    <t>경상북도 상주시 화서면 중화로 2193 상주도서관화령분관</t>
  </si>
  <si>
    <t>054-532-4754</t>
  </si>
  <si>
    <t>http://www.gbelib.kr/sjhr/index.do</t>
  </si>
  <si>
    <t>경상북도교육청 성주도서관</t>
  </si>
  <si>
    <t>경상북도 성주군 성주읍 주천로 15-11 경상북도교육청 성주도서관</t>
  </si>
  <si>
    <t>054-933-2095</t>
  </si>
  <si>
    <t>http://www.gbelib.kr/sjl</t>
  </si>
  <si>
    <t>경상북도교육청 안동도서관</t>
  </si>
  <si>
    <t>경상북도 안동시 안기천로 48 (당북동) 경상북도교육청 안동도서관</t>
  </si>
  <si>
    <t>054-840-8414</t>
  </si>
  <si>
    <t>http://www.gbelib.kr/ad</t>
  </si>
  <si>
    <t>경상북도교육청 안동도서관용상분관</t>
  </si>
  <si>
    <t>경상북도 안동시 경동로 884-8 (용상동) 경상북도교육청 안동도서관용상분관</t>
  </si>
  <si>
    <t>054-821-5491</t>
  </si>
  <si>
    <t>http://www.gbelib.kr/adys</t>
  </si>
  <si>
    <t>경상북도교육청 안동도서관풍산분관</t>
  </si>
  <si>
    <t>경상북도 안동시 풍산읍 하리들길 22 경상북도교육청안동도서관풍산분관</t>
  </si>
  <si>
    <t>054-858-7603</t>
  </si>
  <si>
    <t>http://www.gbelib.kr/adps</t>
  </si>
  <si>
    <t>영덕군</t>
  </si>
  <si>
    <t>경상북도교육청 영덕도서관</t>
  </si>
  <si>
    <t>경상북도 영덕군 영덕읍 영덕로 201  경상북도교육청 영덕도서관</t>
  </si>
  <si>
    <t>054-734-3106</t>
  </si>
  <si>
    <t>http://www.gbelib.kr/yd</t>
  </si>
  <si>
    <t>경상북도교육청 영양도서관</t>
  </si>
  <si>
    <t>경상북도 영양군 영양읍 팔수로 538  경상북도교육청 영양도서관</t>
  </si>
  <si>
    <t>054-683-2829</t>
  </si>
  <si>
    <t>http://www.gbelib.kr/yy</t>
  </si>
  <si>
    <t>경상북도교육청 영주선비도서관</t>
  </si>
  <si>
    <t>경상북도 영주시 영주로60번길 38 (가흥동) 경상북도교육청 영주선비도서관</t>
  </si>
  <si>
    <t>054-630-3800</t>
  </si>
  <si>
    <t>http://www.gbelib.kr/yj/</t>
  </si>
  <si>
    <t>경상북도교육청 영주선비도서관풍기분관</t>
  </si>
  <si>
    <t>경상북도 영주시 풍기읍 남원로 152-12 경상북도교육청 영주선비도서관 풍기분관</t>
  </si>
  <si>
    <t>054-637-9812</t>
  </si>
  <si>
    <t>http://www.gbelib.kr/yjpg</t>
  </si>
  <si>
    <t>경상북도교육청 금호도서관</t>
  </si>
  <si>
    <t>경상북도 영천시 금호읍 금호로 173 (교대리 130-2번지)</t>
  </si>
  <si>
    <t>054-335-2124</t>
  </si>
  <si>
    <t>http://www.gbelib.kr/ycgh</t>
  </si>
  <si>
    <t>경상북도교육청 예천도서관</t>
  </si>
  <si>
    <t>경상북도 예천군 예천읍 중앙로 40-7  예천도서관</t>
  </si>
  <si>
    <t>054-652-9662</t>
  </si>
  <si>
    <t>http://www.gbelib.kr/yc</t>
  </si>
  <si>
    <t>경상북도교육청 울릉도서관</t>
  </si>
  <si>
    <t>경상북도 울릉군 울릉읍 봉래길 128-10 경상북도교육청 울릉도서관</t>
  </si>
  <si>
    <t>054-791-2294</t>
  </si>
  <si>
    <t>http://www.gbelib.kr/ul</t>
  </si>
  <si>
    <t>경상북도교육청 울진도서관</t>
  </si>
  <si>
    <t>경상북도 울진군 울진읍 월변 7길 17</t>
  </si>
  <si>
    <t>054-783-2375</t>
  </si>
  <si>
    <t>http://www.gbelib.kr/uj</t>
  </si>
  <si>
    <t>경상북도교육청 의성도서관</t>
  </si>
  <si>
    <t>경상북도 의성군 의성읍 중리길 44 경상북도교육청의성도서관</t>
  </si>
  <si>
    <t>054-834-7911</t>
  </si>
  <si>
    <t>http://www.gbelib.kr/us</t>
  </si>
  <si>
    <t>경상북도교육청 청도도서관</t>
  </si>
  <si>
    <t>경상북도 청도군 청도읍 청화로 124 경상북도교육청 청도도서관</t>
  </si>
  <si>
    <t>054-370-7600</t>
  </si>
  <si>
    <t>http://www.gbelib.kr/cd</t>
  </si>
  <si>
    <t>경상북도교육청 청송도서관</t>
  </si>
  <si>
    <t>경상북도 청송군 청송읍 군청로 25 청송도서관</t>
  </si>
  <si>
    <t>054-872-4905</t>
  </si>
  <si>
    <t>http://www.gbelib.kr/cs</t>
  </si>
  <si>
    <t>경상북도교육청 칠곡도서관</t>
  </si>
  <si>
    <t>경상북도 칠곡군 왜관읍 군청3길 13  경상북도교육청 칠곡도서관</t>
  </si>
  <si>
    <t>054-971-1507</t>
  </si>
  <si>
    <t>http://www.gbelib.kr/cg/index.do</t>
  </si>
  <si>
    <t>경상북도교육청문화원</t>
  </si>
  <si>
    <t>경상북도 포항시 북구 환호로 50 (양덕동) 경상북도교육청문화원</t>
  </si>
  <si>
    <t>054-245-7768</t>
  </si>
  <si>
    <t>http://www.gbelib.kr/gbccs</t>
  </si>
  <si>
    <t>경상북도교육청 영일도서관</t>
  </si>
  <si>
    <t>경상북도 포항시 북구 흥해읍 흥해로 101 경상북도교육청 영일도서관</t>
  </si>
  <si>
    <t>054-261-8856</t>
  </si>
  <si>
    <t>https://www.gbelib.kr/yi</t>
  </si>
  <si>
    <t>경산시립도서관</t>
  </si>
  <si>
    <t>경상북도 경산시 하양읍 문화로10길 15 문화로 10길 15(금락리 97번지)</t>
  </si>
  <si>
    <t>053-853-8659</t>
  </si>
  <si>
    <t>http://lib.gbgs.go.kr</t>
  </si>
  <si>
    <t>경산시립장산도서관</t>
  </si>
  <si>
    <t>경상북도 경산시 경산로13길 7 (옥곡동) 경산시립장산도서관</t>
  </si>
  <si>
    <t>053-816-2240</t>
  </si>
  <si>
    <t>감포도서관</t>
  </si>
  <si>
    <t>경상북도 경주시 감포읍 동해안로 2151 감포읍복지회관 2층 감포도서관</t>
  </si>
  <si>
    <t>054-779-8912</t>
  </si>
  <si>
    <t>http://library.gyeongju.go.kr</t>
  </si>
  <si>
    <t>단석도서관</t>
  </si>
  <si>
    <t>경상북도 경주시 건천읍 작원3길 23 단석도서관</t>
  </si>
  <si>
    <t>054-779-8916</t>
  </si>
  <si>
    <t>https://library.gyeongju.go.kr</t>
  </si>
  <si>
    <t>송화도서관</t>
  </si>
  <si>
    <t>경상북도 경주시 태종로 472-9 (충효동) 송화도서관</t>
  </si>
  <si>
    <t>054-779-8907</t>
  </si>
  <si>
    <t>http://library.gyeongju.go.kr/</t>
  </si>
  <si>
    <t>칠평도서관</t>
  </si>
  <si>
    <t>경상북도 경주시 안강읍 비화중로 51 칠평도서관</t>
  </si>
  <si>
    <t>054-779-8915</t>
  </si>
  <si>
    <t>경주시립도서관</t>
  </si>
  <si>
    <t>경상북도 경주시 원화로 431-12 (황성동) 경주시립도서관</t>
  </si>
  <si>
    <t>054-779-8891</t>
  </si>
  <si>
    <t>경주중앙도서관</t>
  </si>
  <si>
    <t>경상북도 경주시 금성로 236 (사정동) 중앙도서관</t>
  </si>
  <si>
    <t>054-779-8961</t>
  </si>
  <si>
    <t>다산도서관</t>
  </si>
  <si>
    <t>경상북도 고령군 다산면 다산로 681 다산도서관</t>
  </si>
  <si>
    <t>054-950-6276</t>
  </si>
  <si>
    <t>http://lib.goryeong.go.kr/</t>
  </si>
  <si>
    <t>구미시립봉곡도서관</t>
  </si>
  <si>
    <t>경상북도 구미시 봉곡로15길 54 (봉곡동) 봉곡도서관</t>
  </si>
  <si>
    <t>054-480-2100</t>
  </si>
  <si>
    <t>https://lib.gumi.go.kr/</t>
  </si>
  <si>
    <t>구미시립산동도서관</t>
  </si>
  <si>
    <t>경상북도 구미시 산동읍 신당3로1길 4  구미시립산동도서관</t>
  </si>
  <si>
    <t>054-480-4690</t>
  </si>
  <si>
    <t>구미시립선산도서관</t>
  </si>
  <si>
    <t>경상북도 구미시 선산읍 선산대로 1400-16  구미시립선산도서관</t>
  </si>
  <si>
    <t>054-480-2120</t>
  </si>
  <si>
    <t>구미시립양포도서관</t>
  </si>
  <si>
    <t>경상북도 구미시 옥계북로 51 양포도서관</t>
  </si>
  <si>
    <t>054-480-4770</t>
  </si>
  <si>
    <t>https://lib.gumi.go.kr</t>
  </si>
  <si>
    <t>구미시립인동도서관</t>
  </si>
  <si>
    <t>경상북도 구미시 인동14길 14 (진평동) 구미시립인동도서관</t>
  </si>
  <si>
    <t>054-480-4703</t>
  </si>
  <si>
    <t>구미시립중앙도서관</t>
  </si>
  <si>
    <t>경상북도 구미시 경은로 85 (형곡동) 구미시립중앙도서관</t>
  </si>
  <si>
    <t>054-480-4664</t>
  </si>
  <si>
    <t>구미시립상모정수도서관</t>
  </si>
  <si>
    <t>경상북도 구미시 상사서로4길 10 (상모동) (상모정수도서관)</t>
  </si>
  <si>
    <t>054-480-4732</t>
  </si>
  <si>
    <t>김천시립도서관</t>
  </si>
  <si>
    <t>경상북도 김천시 평화순환길 111 (평화동) 평화순환길 111 (평화동 374-1)</t>
  </si>
  <si>
    <t>054-437-7801</t>
  </si>
  <si>
    <t>http://www.gcl.go.kr</t>
  </si>
  <si>
    <t>김천시립 율곡도서관</t>
  </si>
  <si>
    <t>경상북도 김천시 용전1로1길 17 (율곡동) 김천시립 율곡도서관</t>
  </si>
  <si>
    <t>054-421-0221</t>
  </si>
  <si>
    <t>문경시립모전도서관</t>
  </si>
  <si>
    <t>경상북도 문경시 시청2길 45 (모전동) 문경시립모전도서관</t>
  </si>
  <si>
    <t>054-550-8901</t>
  </si>
  <si>
    <t>https://www.gbmg.go.kr/portal/contents.do?mId=0602050201</t>
  </si>
  <si>
    <t>문경시립문희도서관</t>
  </si>
  <si>
    <t>경상북도 문경시 문경읍 체육관길 11 문경시립문희도서관</t>
  </si>
  <si>
    <t>054-550-8411</t>
  </si>
  <si>
    <t>https://www.gbmg.go.kr/portal/contents.do?mId=0602050301</t>
  </si>
  <si>
    <t>문경시립중앙도서관</t>
  </si>
  <si>
    <t>경상북도 문경시 신흥로 101 (점촌동) 문경시립중앙도서관</t>
  </si>
  <si>
    <t>054-550-8403</t>
  </si>
  <si>
    <t>https://www.gbmg.go.kr/portal/contents.do?mId=0602050101</t>
  </si>
  <si>
    <t>상주시립도서관</t>
  </si>
  <si>
    <t>경상북도 상주시 복룡2길 22 (복룡동) 상주시립도서관</t>
  </si>
  <si>
    <t>054-537-6740</t>
  </si>
  <si>
    <t>https://www.sangju.go.kr/lib/</t>
  </si>
  <si>
    <t>성주군청사도서관</t>
  </si>
  <si>
    <t>경상북도 성주군 성주읍 청사도서관길 13 (청사도서관)</t>
  </si>
  <si>
    <t>054-933-3269</t>
  </si>
  <si>
    <t>안동시립웅부도서관</t>
  </si>
  <si>
    <t>경상북도 안동시 태사길 78 (동문동) 안동시립웅부도서관</t>
  </si>
  <si>
    <t>054-840-3855</t>
  </si>
  <si>
    <t>http://lib.andong.go.kr</t>
  </si>
  <si>
    <t>안동시립중앙도서관</t>
  </si>
  <si>
    <t>경상북도 안동시 경북대로 426-36 (옥동) 안동시립중앙도서관</t>
  </si>
  <si>
    <t>054-858-5041</t>
  </si>
  <si>
    <t>안동시립어린이도서관</t>
  </si>
  <si>
    <t>경상북도 안동시 강남5길 113-14(정하동)</t>
  </si>
  <si>
    <t>054-840-3901</t>
  </si>
  <si>
    <t>https://lib.andong.go.kr/andonglibrary/index.do</t>
  </si>
  <si>
    <t>영주시립도서관</t>
  </si>
  <si>
    <t>경상북도 영주시 가흥로 263 (가흥동) 영주시립도서관</t>
  </si>
  <si>
    <t>054-638-2550</t>
  </si>
  <si>
    <t>http://lib.yeongju.go.kr</t>
  </si>
  <si>
    <t>영주하망도서관</t>
  </si>
  <si>
    <t>경상북도 영주시 중앙로126번길 11 (하망동) 영주하망도서관</t>
  </si>
  <si>
    <t>054-639-4955</t>
  </si>
  <si>
    <t>영천시립도서관</t>
  </si>
  <si>
    <t>경상북도 영천시 중앙동1길 80 (문외동) 영천시립도서관</t>
  </si>
  <si>
    <t>054-339-7777</t>
  </si>
  <si>
    <t>http://www.yclib.go.kr</t>
  </si>
  <si>
    <t>경북도서관</t>
  </si>
  <si>
    <t>경상북도 예천군 호명면 도청대로 200 경북도서관</t>
  </si>
  <si>
    <t>054-650-3923</t>
  </si>
  <si>
    <t>https://lib.gb.go.kr/</t>
  </si>
  <si>
    <t>북울진도서관</t>
  </si>
  <si>
    <t>경상북도 울진군 죽변면 죽변북로 64-4 북울진도서관</t>
  </si>
  <si>
    <t>054-780-1910</t>
  </si>
  <si>
    <t>http://lib.uljin.go.kr/</t>
  </si>
  <si>
    <t>울진남부도서관</t>
  </si>
  <si>
    <t>경상북도 울진군 후포면 후포삼율로 194-13 울진남부도서관</t>
  </si>
  <si>
    <t>054-788-1107</t>
  </si>
  <si>
    <t>의성군립도서관</t>
  </si>
  <si>
    <t>경상북도 의성군 안계면 안계길 114  의성군립도서관</t>
  </si>
  <si>
    <t>054-830-6237</t>
  </si>
  <si>
    <t>http://lib.usc.go.kr</t>
  </si>
  <si>
    <t>봉양 온누리터 도서관</t>
  </si>
  <si>
    <t>경상북도 의성군 봉양면 도리원3길 27-8  봉양 온누리터 도서관</t>
  </si>
  <si>
    <t>054-834-5500</t>
  </si>
  <si>
    <t>청도어린이도서관</t>
  </si>
  <si>
    <t>경상북도 청도군 화양읍 청화로 79-3 청도어린이도서관</t>
  </si>
  <si>
    <t>054-370-6753</t>
  </si>
  <si>
    <t>https://lib.cheongdo.go.kr/cd/index.do</t>
  </si>
  <si>
    <t>진보공공도서관</t>
  </si>
  <si>
    <t>경상북도 청송군 진보면 진보로 183-15 (청송군립진보공공도서관)</t>
  </si>
  <si>
    <t>054-870-6595</t>
  </si>
  <si>
    <t>http://jinbolib.cs.go.kr/</t>
  </si>
  <si>
    <t>북삼도서관</t>
  </si>
  <si>
    <t>경상북도 칠곡군 북삼읍 인평2길 2 북삼도서관</t>
  </si>
  <si>
    <t>054-979-5971</t>
  </si>
  <si>
    <t>https://library.chilgok.go.kr/cg/index.do</t>
  </si>
  <si>
    <t>석적도서관</t>
  </si>
  <si>
    <t>경상북도 칠곡군 석적읍 남중리2길 25 석적도서관</t>
  </si>
  <si>
    <t>054-979-5985</t>
  </si>
  <si>
    <t>http://library.chilgok.go.kr</t>
  </si>
  <si>
    <t>칠곡군립도서관</t>
  </si>
  <si>
    <t>경상북도 칠곡군 왜관읍 달오1길 6-7  칠곡군립도서관</t>
  </si>
  <si>
    <t>054-979-6702</t>
  </si>
  <si>
    <t>https://library.chilgok.go.kr</t>
  </si>
  <si>
    <t>포항시립대잠도서관</t>
  </si>
  <si>
    <t>경상북도 포항시 남구 시청로 1 (대잠동) (포항시청) 문화동 대잠도서관</t>
  </si>
  <si>
    <t>054-270-5680</t>
  </si>
  <si>
    <t>http://phlib.pohang.go.kr/</t>
  </si>
  <si>
    <t>포항시립연일도서관</t>
  </si>
  <si>
    <t>경상북도 포항시 남구 연일읍 동문로53번길 8-17 연일도서관</t>
  </si>
  <si>
    <t>054-270-4626</t>
  </si>
  <si>
    <t>https://phlib.pohang.go.kr/phlib/index.do</t>
  </si>
  <si>
    <t>포항시립영암도서관</t>
  </si>
  <si>
    <t>경상북도 포항시 남구 상공로46번길 11 (대도동) 포항시립영암도서관</t>
  </si>
  <si>
    <t>054-270-5685</t>
  </si>
  <si>
    <t>포항시립오천도서관</t>
  </si>
  <si>
    <t>경상북도 포항시 남구 오천읍 정몽주로 566  포항시립오천도서관</t>
  </si>
  <si>
    <t>054-270-5621</t>
  </si>
  <si>
    <t>포항시립구룡포도서관</t>
  </si>
  <si>
    <t>경상북도 포항시 남구 구룡포읍 병포길52번길 17 포항시립구룡포도서관</t>
  </si>
  <si>
    <t>054-270-5629</t>
  </si>
  <si>
    <t>https://phlib.pohang.go.kr</t>
  </si>
  <si>
    <t>포항시립동해석곡도서관</t>
  </si>
  <si>
    <t>경상북도 포항시 남구 동해면 일월로41번길 19  포항시립동해석곡도서관</t>
  </si>
  <si>
    <t>054-270-4621</t>
  </si>
  <si>
    <t>http://phlib.pohang.go.kr</t>
  </si>
  <si>
    <t>포항시립포은중앙도서관</t>
  </si>
  <si>
    <t>경상북도 포항시 북구 삼호로 31 (덕수동) 포은중앙도서관</t>
  </si>
  <si>
    <t>054-270-4600</t>
  </si>
  <si>
    <t>포항시립어린이영어도서관</t>
  </si>
  <si>
    <t>경상북도 포항시 남구 뱃머리길 39 (상도동) 평생학습원 5층 어린이영어도서관</t>
  </si>
  <si>
    <t>054-270-4384</t>
  </si>
  <si>
    <t>경북 소계</t>
    <phoneticPr fontId="3" type="noConversion"/>
  </si>
  <si>
    <t>거제시</t>
  </si>
  <si>
    <t>경상남도교육청 거제도서관</t>
  </si>
  <si>
    <t>경상남도 거제시 계룡로7길 2 거제도서관</t>
  </si>
  <si>
    <t>055-637-6311</t>
  </si>
  <si>
    <t>http://gjlib.gne.go.kr</t>
  </si>
  <si>
    <t>거창군</t>
  </si>
  <si>
    <t>경상남도교육청 거창도서관</t>
  </si>
  <si>
    <t>경상남도 거창군 거창읍 하동1길 9 경상남도교육청 거창도서관</t>
  </si>
  <si>
    <t>055-944-8594</t>
  </si>
  <si>
    <t>http://gclib.gne.go.kr</t>
  </si>
  <si>
    <t>경상남도교육청 고성도서관</t>
  </si>
  <si>
    <t>경상남도 고성군 고성읍 동외로195번길 6 경상남도교육청 고성도서관</t>
  </si>
  <si>
    <t>055-673-8437</t>
  </si>
  <si>
    <t>http://gslib.gne.go.kr</t>
  </si>
  <si>
    <t>경상남도교육청 김해도서관</t>
  </si>
  <si>
    <t>경상남도 김해시 왕릉길 72 경상남도교육청 김해도서관</t>
  </si>
  <si>
    <t>055-320-5564</t>
  </si>
  <si>
    <t>http://ghlib.gne.go.kr</t>
  </si>
  <si>
    <t>경상남도교육청 진영도서관</t>
  </si>
  <si>
    <t>경상남도 김해시 진영읍 진영로 265번길 9-61 경상남도교육청 진영도서관</t>
  </si>
  <si>
    <t>055-343-8791</t>
  </si>
  <si>
    <t>http://jylib.gne.go.kr</t>
  </si>
  <si>
    <t>경상남도교육청 김해지혜의바다도서관</t>
  </si>
  <si>
    <t>경상남도 김해시 주촌면 서부로1541번길 8 김해지혜의바다도서관</t>
  </si>
  <si>
    <t>055-330-9800</t>
  </si>
  <si>
    <t>http://ghjhlib.gne.go.kr</t>
  </si>
  <si>
    <t>남해군</t>
  </si>
  <si>
    <t>경상남도교육청 남해도서관</t>
  </si>
  <si>
    <t>경상남도 남해군 남해읍 화전로43번길 11-3 경상남도교육청 남해도서관</t>
  </si>
  <si>
    <t>055-864-0973</t>
  </si>
  <si>
    <t>http://nhlib.gne.go.kr</t>
  </si>
  <si>
    <t>경상남도교육청 밀양도서관</t>
  </si>
  <si>
    <t>경상남도 밀양시 삼랑진읍 만어로 7 경상남도교육청 밀양도서관</t>
  </si>
  <si>
    <t>055-353-6970</t>
  </si>
  <si>
    <t>http://mrlib.gne.go.kr</t>
  </si>
  <si>
    <t>경상남도교육청 하남도서관</t>
  </si>
  <si>
    <t>경상남도 밀양시 하남읍 수산중앙로 63 하남도서관</t>
  </si>
  <si>
    <t>055-391-1848</t>
  </si>
  <si>
    <t>http://hnlib.gne.go.kr</t>
  </si>
  <si>
    <t>경상남도교육청 사천도서관</t>
  </si>
  <si>
    <t>경상남도 사천시 사천읍 평화2길 21 경상남도교육청 사천도서관</t>
  </si>
  <si>
    <t>055-853-8406</t>
  </si>
  <si>
    <t>http://salib.gne.go.kr</t>
  </si>
  <si>
    <t>경상남도교육청 삼천포도서관</t>
  </si>
  <si>
    <t>경상남도 사천시 삼천포대교로 622 경상남도교육청 삼천포도서관</t>
  </si>
  <si>
    <t>055-835-4436</t>
  </si>
  <si>
    <t>http://scplib.gne.go.kr</t>
  </si>
  <si>
    <t>산청군</t>
  </si>
  <si>
    <t>경상남도교육청 산청도서관</t>
  </si>
  <si>
    <t>경상남도 산청군 산청읍 꽃봉산로79번길 45 경상남도교육청 산청도서관</t>
  </si>
  <si>
    <t>055-973-2547</t>
  </si>
  <si>
    <t>http://sanlib.gne.go.kr</t>
  </si>
  <si>
    <t>경상남도교육청 산청지리산도서관</t>
  </si>
  <si>
    <t>경상남도 산청군 신안면 원지강변로 101 산청지리산도서관</t>
  </si>
  <si>
    <t>055-974-1611</t>
  </si>
  <si>
    <t>https://sjlib.gne.go.kr</t>
  </si>
  <si>
    <t>양산시</t>
  </si>
  <si>
    <t>경상남도교육청 양산도서관</t>
  </si>
  <si>
    <t>경상남도 양산시 신주2길 24 경상남도교육청 양산도서관</t>
  </si>
  <si>
    <t>055-385-7056</t>
  </si>
  <si>
    <t>http://yslib.gne.go.kr</t>
  </si>
  <si>
    <t>의령군</t>
  </si>
  <si>
    <t>경상남도교육청 의령도서관</t>
  </si>
  <si>
    <t>경상남도 의령군 의령읍 의병로25길 9-8  경상남도교육청 의령도서관</t>
  </si>
  <si>
    <t>055-572-0941</t>
  </si>
  <si>
    <t>https://urlib.gne.go.kr</t>
  </si>
  <si>
    <t>경상남도교육청 진양도서관</t>
  </si>
  <si>
    <t>경상남도 진주시 문산읍 동부로588번길 24 경상남도교육청 진양도서관</t>
  </si>
  <si>
    <t>055-761-2722</t>
  </si>
  <si>
    <t>http://jinlib.gne.go.kr/</t>
  </si>
  <si>
    <t>창녕군</t>
  </si>
  <si>
    <t>경상남도교육청 남지도서관</t>
  </si>
  <si>
    <t>경상남도 창녕군 남지읍 낙동로 437 경상남도교육청 남지도서관</t>
  </si>
  <si>
    <t>055-526-1490</t>
  </si>
  <si>
    <t>https://njlib.gne.go.kr</t>
  </si>
  <si>
    <t>경상남도교육청 창녕도서관</t>
  </si>
  <si>
    <t>경상남도 창녕군 창녕읍 남창녕로 52 경상남도교육청 창녕도서관</t>
  </si>
  <si>
    <t>055-532-9504</t>
  </si>
  <si>
    <t>http://cnlib.gne.go.kr</t>
  </si>
  <si>
    <t>경상남도교육청 마산도서관</t>
  </si>
  <si>
    <t>경상남도 창원시 마산합포구 용마산길 12 경상남도교육청 마산도서관</t>
  </si>
  <si>
    <t>055-240-4521</t>
  </si>
  <si>
    <t>http://mslib.gne.go.kr</t>
  </si>
  <si>
    <t>경상남도교육청 진동도서관</t>
  </si>
  <si>
    <t>경상남도 창원시 마산합포구 진동면 삼진의거대로 661-94 경상남도교육청 진동도서관</t>
  </si>
  <si>
    <t>055-271-8145</t>
  </si>
  <si>
    <t>http://jdlib.gne.go.kr</t>
  </si>
  <si>
    <t>경상남도교육청 창원도서관</t>
  </si>
  <si>
    <t>경상남도 창원시 성산구 두대로 197-33 (중앙동) 경상남도교육청 창원도서관</t>
  </si>
  <si>
    <t>055-278-2831</t>
  </si>
  <si>
    <t>http://cwlib.gne.go.kr</t>
  </si>
  <si>
    <t>경상남도교육청 마산지혜의바다도서관</t>
  </si>
  <si>
    <t>경상남도 창원시 마산회원구 구암북12길 24-1 경상남도교육청 마산지혜의바다도서관</t>
  </si>
  <si>
    <t>055-252-3860</t>
  </si>
  <si>
    <t>http://jhlib.gne.go.kr/</t>
  </si>
  <si>
    <t>경상남도교육청 통영도서관</t>
  </si>
  <si>
    <t>경상남도 통영시 봉수로 37 경상남도교육청 통영도서관</t>
  </si>
  <si>
    <t>055-648-8091</t>
  </si>
  <si>
    <t>http://tylib.gne.go.kr/</t>
  </si>
  <si>
    <t>하동군</t>
  </si>
  <si>
    <t>경상남도교육청 하동도서관</t>
  </si>
  <si>
    <t>경상남도 하동군 하동읍 경서대로 80 경상남도교육청 하동도서관</t>
  </si>
  <si>
    <t>055-884-7981</t>
  </si>
  <si>
    <t>http://hdlib.gne.go.kr</t>
  </si>
  <si>
    <t>함안군</t>
  </si>
  <si>
    <t>경상남도교육청 함안도서관</t>
  </si>
  <si>
    <t>경상남도 함안군 가야읍 선왕길 16  함안도서관</t>
  </si>
  <si>
    <t>055-583-6919</t>
  </si>
  <si>
    <t>http://hmlib.gne.go.kr/</t>
  </si>
  <si>
    <t>함양군</t>
  </si>
  <si>
    <t>경상남도교육청 함양도서관</t>
  </si>
  <si>
    <t>경상남도 함양군 함양읍 함양로 1143-1 경상남도교육청 함양도서관</t>
  </si>
  <si>
    <t>055-963-3186</t>
  </si>
  <si>
    <t>http://hylib.gne.go.kr/</t>
  </si>
  <si>
    <t>경상남도교육청 합천도서관</t>
  </si>
  <si>
    <t>경상남도 합천군 합천읍 동서로 152 경상남도교육청 합천도서관</t>
  </si>
  <si>
    <t>055-932-0936</t>
  </si>
  <si>
    <t>http://hclib.gne.go.kr</t>
  </si>
  <si>
    <t>마하 어린이도서관</t>
  </si>
  <si>
    <t>경상남도 진주시 초장로 55 (초전동) 2층</t>
  </si>
  <si>
    <t>055-753-9922</t>
  </si>
  <si>
    <t>http://www.mahacl.com/</t>
  </si>
  <si>
    <t>거제시립수양도서관</t>
  </si>
  <si>
    <t>경상남도 거제시 제산로5길 26 (양정동) 거제시립수양도서관</t>
  </si>
  <si>
    <t>055-639-3891</t>
  </si>
  <si>
    <t>https://lib.geoje.go.kr</t>
  </si>
  <si>
    <t>거제시립아주도서관</t>
  </si>
  <si>
    <t>경상남도 거제시 탑곡로 73 (아주동) 3~4층 거제시립아주도서관</t>
  </si>
  <si>
    <t>055-639-7320</t>
  </si>
  <si>
    <t>거제시립옥포도서관</t>
  </si>
  <si>
    <t>경상남도 거제시 진목로 20 (옥포동) 거제시립옥포도서관</t>
  </si>
  <si>
    <t>055-639-3881</t>
  </si>
  <si>
    <t>https://lib.geoje.go.kr/</t>
  </si>
  <si>
    <t>거제시립장평도서관</t>
  </si>
  <si>
    <t>경상남도 거제시 장평3로 10 (장평동) 거제시립장평도서관</t>
  </si>
  <si>
    <t>055-639-3861</t>
  </si>
  <si>
    <t>거제시립하청도서관</t>
  </si>
  <si>
    <t>경상남도 거제시 하청면 하청로 12-7 거제시립하청도서관</t>
  </si>
  <si>
    <t>055-639-3921</t>
  </si>
  <si>
    <t>거제시립장승포도서관</t>
  </si>
  <si>
    <t>경상남도 거제시 신부로 36 (장승포동) 거제시립장승포도서관</t>
  </si>
  <si>
    <t>055-639-3871</t>
  </si>
  <si>
    <t>거창군립한마음도서관</t>
  </si>
  <si>
    <t>경상남도 거창군 거창읍 거열로6길 11 거창군립한마음도서관</t>
  </si>
  <si>
    <t>055-940-8470</t>
  </si>
  <si>
    <t>http://library.geochang.go.kr/</t>
  </si>
  <si>
    <t>고성동부도서관</t>
  </si>
  <si>
    <t>경상남도 고성군 회화면 관인로44번길 26-5 2층, 고성동부도서관</t>
  </si>
  <si>
    <t>055-670-2916</t>
  </si>
  <si>
    <t>https://www.goseong.go.kr/gslib/index.goseong</t>
  </si>
  <si>
    <t>장유도서관</t>
  </si>
  <si>
    <t>경상남도 김해시 대청로176번길 7 (대청동) (장유도서관)</t>
  </si>
  <si>
    <t>055-330-7461</t>
  </si>
  <si>
    <t>https://lib.gimhae.go.kr/jangyu.web</t>
  </si>
  <si>
    <t>칠암도서관</t>
  </si>
  <si>
    <t>경상남도 김해시 활천로285번길 14 (삼방동) 칠암도서관</t>
  </si>
  <si>
    <t>055-330-4591</t>
  </si>
  <si>
    <t>http://lib.gimhae.go.kr/</t>
  </si>
  <si>
    <t>김해율하도서관</t>
  </si>
  <si>
    <t>경상남도 김해시 율하2로 210 (율하동) 김해율하도서관</t>
  </si>
  <si>
    <t>055-340-7161</t>
  </si>
  <si>
    <t>http://lib.gimhae.go.kr</t>
  </si>
  <si>
    <t>진영한빛도서관</t>
  </si>
  <si>
    <t>경상남도 김해시 진영읍 김해대로 440 진영한빛도서관</t>
  </si>
  <si>
    <t>055-330-4831</t>
  </si>
  <si>
    <t>https://lib.gimhae.go.kr/hanvit.web</t>
  </si>
  <si>
    <t>화정글샘도서관</t>
  </si>
  <si>
    <t>경상남도 김해시 삼계중앙로13번길 19 (삼계동) 화정글샘도서관</t>
  </si>
  <si>
    <t>055-330-2970</t>
  </si>
  <si>
    <t>https://lib.gimhae.go.kr/hwajeong.web</t>
  </si>
  <si>
    <t>김해기적의도서관</t>
  </si>
  <si>
    <t>경상남도 김해시 율하1로 55 (율하동) 김해기적의도서관</t>
  </si>
  <si>
    <t>055-330-4651</t>
  </si>
  <si>
    <t>https://lib.gimhae.go.kr/miracle.web</t>
  </si>
  <si>
    <t>김해어린이영어도서관</t>
  </si>
  <si>
    <t>경상남도 김해시 부곡로 57 (부곡동) 3층김해어린이영어도서관</t>
  </si>
  <si>
    <t>055-350-0491</t>
  </si>
  <si>
    <t>https://lib.gimhae.go.kr/english.web</t>
  </si>
  <si>
    <t>화전도서관</t>
  </si>
  <si>
    <t>경상남도 남해군 남해읍 망운로30번길 9  평생학습관·화전도서관</t>
  </si>
  <si>
    <t>055-860-3864</t>
  </si>
  <si>
    <t>http://lib.namhae.go.kr</t>
  </si>
  <si>
    <t>밀양시립도서관</t>
  </si>
  <si>
    <t>경상남도 밀양시 중앙로 265 (삼문동) 밀양시립도서관</t>
  </si>
  <si>
    <t>055-359-6026</t>
  </si>
  <si>
    <t>http://www.myclib.or.kr</t>
  </si>
  <si>
    <t>밀양시립영어도서관</t>
  </si>
  <si>
    <t>경상남도 밀양시 중앙로 265 (삼문동) 밀양시립영어도서관</t>
  </si>
  <si>
    <t>055-359-6045</t>
  </si>
  <si>
    <t>https://eng.myclib.or.kr/</t>
  </si>
  <si>
    <t>사천시립도서관</t>
  </si>
  <si>
    <t>경상남도 사천시 정동면 반룡로 27  사천시립도서관</t>
  </si>
  <si>
    <t>055-831-4041</t>
  </si>
  <si>
    <t>https://lib.sacheon.go.kr</t>
  </si>
  <si>
    <t>사천시어린이도서관</t>
  </si>
  <si>
    <t>경상남도 사천시 사남면 조동길 49-30 사천시어린이도서관</t>
  </si>
  <si>
    <t>055-831-2966</t>
  </si>
  <si>
    <t>https://lib.sacheon.go.kr/elc/main.do</t>
  </si>
  <si>
    <t>양산시립 삼산도서관</t>
  </si>
  <si>
    <t>경상남도 양산시 동면 강변로 30  양산시립 삼산도서관</t>
  </si>
  <si>
    <t>055-392-5860</t>
  </si>
  <si>
    <t>https://lib.yangsan.go.kr/MJ/main.do</t>
  </si>
  <si>
    <t>양산시립 서창도서관</t>
  </si>
  <si>
    <t>경상남도 양산시 삼호로 105 (삼호동) 양산시립 서창도서관</t>
  </si>
  <si>
    <t>055-392-5880</t>
  </si>
  <si>
    <t>https://lib.yangsan.go.kr/ME/main.do</t>
  </si>
  <si>
    <t>양산시립 영어도서관</t>
  </si>
  <si>
    <t>경상남도 양산시 대평들1길 9-10 (소주동) 양산시립 영어도서관</t>
  </si>
  <si>
    <t>055-392-5940</t>
  </si>
  <si>
    <t>https://lib.yangsan.go.kr/MC/main.do</t>
  </si>
  <si>
    <t>양산시립 웅상도서관</t>
  </si>
  <si>
    <t>경상남도 양산시 웅상대로 1009-2 (주진동) 웅상도서관</t>
  </si>
  <si>
    <t>055-392-5950</t>
  </si>
  <si>
    <t>https://lib.yangsan.go.kr/MB/main.do</t>
  </si>
  <si>
    <t>양산시립 중앙도서관</t>
  </si>
  <si>
    <t>경상남도 양산시 물금읍 청룡로 11 양산시립중앙도서관</t>
  </si>
  <si>
    <t>055-392-5900</t>
  </si>
  <si>
    <t>http://lib.yangsan.go.kr/</t>
  </si>
  <si>
    <t>양산시립 윤현진도서관</t>
  </si>
  <si>
    <t>경상남도 양산시 희망1길 25 (북부동) 윤현진도서관</t>
  </si>
  <si>
    <t>055-392-5870</t>
  </si>
  <si>
    <t>https://lib.yangsan.go.kr/MH/main.do</t>
  </si>
  <si>
    <t>양산시립 상북도서관</t>
  </si>
  <si>
    <t>경상남도 양산시 상북면 반회서7길 14-16 상북도서관</t>
  </si>
  <si>
    <t>055-392-5936</t>
  </si>
  <si>
    <t>https://lib.yangsan.go.kr/MD/main.do</t>
  </si>
  <si>
    <t>진주시립서부도서관</t>
  </si>
  <si>
    <t>경상남도 진주시 평거로 249 (이현동) 진주시립서부도서관</t>
  </si>
  <si>
    <t>055-749-5983</t>
  </si>
  <si>
    <t>https://lib.jinju.go.kr</t>
  </si>
  <si>
    <t>진주시립연암도서관</t>
  </si>
  <si>
    <t>경상남도 진주시 모덕로47번길 13-17 (상대동) 진주시립연암도서관</t>
  </si>
  <si>
    <t>055-749-5982</t>
  </si>
  <si>
    <t>http://lib.jinju.go.kr</t>
  </si>
  <si>
    <t>남부어린이도서관</t>
  </si>
  <si>
    <t>경상남도 진주시 가호로44번길 4 (가좌동) 남부어린이도서관</t>
  </si>
  <si>
    <t>055-749-6258</t>
  </si>
  <si>
    <t>진주시어린이전문도서관</t>
  </si>
  <si>
    <t>경상남도 진주시 평거로 46 (평거동) 진주시어린이전문도서관</t>
  </si>
  <si>
    <t>055-749-5984</t>
  </si>
  <si>
    <t>창녕군 영산도서관</t>
  </si>
  <si>
    <t>경상남도 창녕군 영산면 원다리길 34  창녕군 영산도서관</t>
  </si>
  <si>
    <t>055-530-1931</t>
  </si>
  <si>
    <t>http://ysl.cng.go.kr/main/</t>
  </si>
  <si>
    <t>내서도서관</t>
  </si>
  <si>
    <t>경상남도 창원시 마산회원구 내서읍 삼풍로 79  내서도서관</t>
  </si>
  <si>
    <t>055-225-7491</t>
  </si>
  <si>
    <t>https://lib.changwon.go.kr/ns/index_real.php</t>
  </si>
  <si>
    <t>동부도서관</t>
  </si>
  <si>
    <t>경상남도 창원시 진해구 용재로 66 (용원동) 동부도서관</t>
  </si>
  <si>
    <t>055-225-7531</t>
  </si>
  <si>
    <t>https://lib.changwon.go.kr/db/index_real.php</t>
  </si>
  <si>
    <t>명곡도서관</t>
  </si>
  <si>
    <t>경상남도 창원시 의창구 서곡길 21 (명서동) 서곡길 21(명서동) 명곡도서관</t>
  </si>
  <si>
    <t>055-225-7321</t>
  </si>
  <si>
    <t>https://lib.changwon.go.kr/mg/index_real.php</t>
  </si>
  <si>
    <t>상남도서관</t>
  </si>
  <si>
    <t>경상남도 창원시 성산구 원이대로 810 (가음정동) 상남도서관</t>
  </si>
  <si>
    <t>055-225-7411</t>
  </si>
  <si>
    <t>https://lib.changwon.go.kr/sn/index_real.php</t>
  </si>
  <si>
    <t>성산도서관</t>
  </si>
  <si>
    <t>경상남도 창원시 성산구 외리로 47 (남산동) 성산도서관</t>
  </si>
  <si>
    <t>055-225-7401</t>
  </si>
  <si>
    <t>https://lib.changwon.go.kr/ss</t>
  </si>
  <si>
    <t>진해도서관</t>
  </si>
  <si>
    <t>경상남도 창원시 진해구 충장로 141 (여좌동) (창원시 진해구 여좌동)</t>
  </si>
  <si>
    <t>055-225-7511</t>
  </si>
  <si>
    <t>https://lib.changwon.go.kr/jh</t>
  </si>
  <si>
    <t>최윤덕도서관</t>
  </si>
  <si>
    <t>경상남도 창원시 의창구 북면 무동서로 67 최윤덕도서관</t>
  </si>
  <si>
    <t>055-225-7991</t>
  </si>
  <si>
    <t>https://lib.changwon.go.kr/bm</t>
  </si>
  <si>
    <t>경남대표도서관</t>
  </si>
  <si>
    <t>경상남도 창원시 의창구 사림로45번길 59 (사림동) 경남대표도서관</t>
  </si>
  <si>
    <t>055-254-4811</t>
  </si>
  <si>
    <t>http://lib.gyeongnam.go.kr</t>
  </si>
  <si>
    <t>고향의봄도서관</t>
  </si>
  <si>
    <t>경상남도 창원시 의창구 평산로135번길 32 (서상동)</t>
  </si>
  <si>
    <t>055-225-7371</t>
  </si>
  <si>
    <t>https://lib.changwon.go.kr/gh/index_real.php</t>
  </si>
  <si>
    <t>마산합포도서관</t>
  </si>
  <si>
    <t>경상남도 창원시 마산합포구 월영동16길 22 (해운동) 마산합포도서관</t>
  </si>
  <si>
    <t>055-225-7441</t>
  </si>
  <si>
    <t>https://lib.changwon.go.kr/hp/index_real.php</t>
  </si>
  <si>
    <t>마산회원도서관</t>
  </si>
  <si>
    <t>경상남도 창원시 마산회원구 3·15대로 558 (회원동) 마산회원도서관</t>
  </si>
  <si>
    <t>055-225-7471</t>
  </si>
  <si>
    <t>https://lib.changwon.go.kr/hw</t>
  </si>
  <si>
    <t>창원중앙도서관</t>
  </si>
  <si>
    <t>경상남도 창원시 성산구 용호로 50 (반송동) 창원중앙도서관</t>
  </si>
  <si>
    <t>055-225-7331</t>
  </si>
  <si>
    <t>https://lib.changwon.go.kr/uc/index_real.php</t>
  </si>
  <si>
    <t>중리초등복합시설도서관</t>
  </si>
  <si>
    <t>경상남도 창원시 마산회원구 내서읍 호계안길 22  중리초등복합시설도서관</t>
  </si>
  <si>
    <t>055-225-7492</t>
  </si>
  <si>
    <t>https://lib.changwon.go.kr/jr</t>
  </si>
  <si>
    <t>진해기적의도서관</t>
  </si>
  <si>
    <t>경상남도 창원시 진해구 석동로 70 (석동) (창원시 진해구 석동로 70) 진해기적의도서관</t>
  </si>
  <si>
    <t>055-547-0095</t>
  </si>
  <si>
    <t>http://www.jhml.or.kr</t>
  </si>
  <si>
    <t>꿈이랑도서관</t>
  </si>
  <si>
    <t>경상남도 통영시 산양읍 둔전길 155  꿈이랑도서관</t>
  </si>
  <si>
    <t>055-650-2500</t>
  </si>
  <si>
    <t>http://www.tongyeonglib.or.kr/library/</t>
  </si>
  <si>
    <t>통영시립도서관</t>
  </si>
  <si>
    <t>경상남도 통영시 무전3길 29 (무전동) 통영시립도서관</t>
  </si>
  <si>
    <t>055-650-2630</t>
  </si>
  <si>
    <t>https://www.tongyeonglib.or.kr/library/</t>
  </si>
  <si>
    <t>통영시립욕지도서관</t>
  </si>
  <si>
    <t>경상남도 통영시 욕지면 중촌길 203  통영시립욕지농어촌도서관</t>
  </si>
  <si>
    <t>055-650-4580</t>
  </si>
  <si>
    <t>통영시립충무도서관</t>
  </si>
  <si>
    <t>경상남도 통영시 용남면 기호바깥길 7-87  통영시립충무도서관</t>
  </si>
  <si>
    <t>055-650-2640</t>
  </si>
  <si>
    <t>http://www.tongyeonglib.or.kr/</t>
  </si>
  <si>
    <t>함안군립칠원도서관</t>
  </si>
  <si>
    <t>경상남도 함안군 칠원읍 원서로 56 함안군립 칠원도서관</t>
  </si>
  <si>
    <t>055-580-3647</t>
  </si>
  <si>
    <t>https://www.haman.go.kr/chirwonlib.web</t>
  </si>
  <si>
    <t>경남 소계</t>
    <phoneticPr fontId="3" type="noConversion"/>
  </si>
  <si>
    <t>송악도서관</t>
  </si>
  <si>
    <t>제주특별자치도 서귀포시 대정읍 동일하모로149번길 12 송악도서관</t>
  </si>
  <si>
    <t>064-798-6800</t>
  </si>
  <si>
    <t>http://www.songaklib.or.kr</t>
  </si>
  <si>
    <t>제남도서관</t>
  </si>
  <si>
    <t>제주특별자치도 서귀포시 남원읍 남원체육관로 183 제남도서관</t>
  </si>
  <si>
    <t>064-766-4600</t>
  </si>
  <si>
    <t>https://org.jje.go.kr/lib/index.jje</t>
  </si>
  <si>
    <t>서귀포도서관</t>
  </si>
  <si>
    <t>제주특별자치도 서귀포시 중앙로150번길 4-1 (동홍동) (서귀포도서관)</t>
  </si>
  <si>
    <t>064-735-4300</t>
  </si>
  <si>
    <t>https://org.jje.go.kr/lib</t>
  </si>
  <si>
    <t>동녘도서관</t>
  </si>
  <si>
    <t>제주특별자치도 제주시 구좌읍 일주동로 3148 동녘도서관</t>
  </si>
  <si>
    <t>064-786-6500</t>
  </si>
  <si>
    <t>https://www.org.jje.go.kr</t>
  </si>
  <si>
    <t>제주도서관</t>
  </si>
  <si>
    <t>제주특별자치도 제주시 연삼로 489 (이도이동) 제주도서관</t>
  </si>
  <si>
    <t>064-717-6400</t>
  </si>
  <si>
    <t>한수풀도서관</t>
  </si>
  <si>
    <t>제주특별자치도 제주시 한림읍 한림상로 240-11 한수풀도서관</t>
  </si>
  <si>
    <t>064-796-0601</t>
  </si>
  <si>
    <t>표선도서관</t>
  </si>
  <si>
    <t>제주특별자치도 서귀포시 표선면 표선백사로110번길 17-10 표선도서관</t>
  </si>
  <si>
    <t>064-787-5488</t>
  </si>
  <si>
    <t>https://www.jeju.go.kr/lib/index.htm</t>
  </si>
  <si>
    <t>성산일출도서관</t>
  </si>
  <si>
    <t>제주특별자치도 서귀포시 성산읍 고성오조로 133 (오조리 1138-21번지) 성산일출도서관</t>
  </si>
  <si>
    <t>064-783-4227</t>
  </si>
  <si>
    <t>http://lib.jeju.go.kr</t>
  </si>
  <si>
    <t>안덕산방도서관</t>
  </si>
  <si>
    <t>제주특별자치도 서귀포시 안덕면 화순서서로 44  안덕산방도서관</t>
  </si>
  <si>
    <t>064-794-2489</t>
  </si>
  <si>
    <t>서귀포시동부도서관</t>
  </si>
  <si>
    <t>제주특별자치도 서귀포시 일주동로 8232 (신효동) (동부도서관)</t>
  </si>
  <si>
    <t>064-760-3692</t>
  </si>
  <si>
    <t>서귀포시서부도서관</t>
  </si>
  <si>
    <t>제주특별자치도 서귀포시 중문관광로 346 (중문동) 중문관광로 346(중문동)</t>
  </si>
  <si>
    <t>064-760-3714</t>
  </si>
  <si>
    <t>서귀포시중앙도서관</t>
  </si>
  <si>
    <t>제주특별자치도 서귀포시 김정문화로 32 (강정동) 서귀포시중앙도서관</t>
  </si>
  <si>
    <t>064-739-1516</t>
  </si>
  <si>
    <t>http://lib.jeju.go.kr/</t>
  </si>
  <si>
    <t>서귀포시삼매봉도서관</t>
  </si>
  <si>
    <t>제주특별자치도 서귀포시 남성중로153번길 15 (서홍동) 서귀포시삼매봉도서관</t>
  </si>
  <si>
    <t>064-760-3703</t>
  </si>
  <si>
    <t>서귀포기적의도서관</t>
  </si>
  <si>
    <t>제주특별자치도 서귀포시 일주동로 8593 (동홍동) 서귀포기적의도서관</t>
  </si>
  <si>
    <t>064-732-3251</t>
  </si>
  <si>
    <t>애월도서관</t>
  </si>
  <si>
    <t>제주특별자치도 제주시 애월읍 일주서로 6339 애월도서관</t>
  </si>
  <si>
    <t>064-728-1507</t>
  </si>
  <si>
    <t>탐라도서관</t>
  </si>
  <si>
    <t>제주특별자치도 제주시 정원로 50 (노형동) 노형동 1479번지</t>
  </si>
  <si>
    <t>064-728-1506</t>
  </si>
  <si>
    <t>한경도서관</t>
  </si>
  <si>
    <t>제주특별자치도 제주시 한경면 신한로 13 한경도서관</t>
  </si>
  <si>
    <t>064-728-8602</t>
  </si>
  <si>
    <t>조천읍도서관</t>
  </si>
  <si>
    <t>제주특별자치도 제주시 조천읍 일주동로 1189 일주동로 1189 (함덕리 919번지)</t>
  </si>
  <si>
    <t>064-728-8571</t>
  </si>
  <si>
    <t>제주시우당도서관</t>
  </si>
  <si>
    <t>제주특별자치도 제주시 사라봉동길 30 (건입동) 제주시우당도서관</t>
  </si>
  <si>
    <t>064-728-1503</t>
  </si>
  <si>
    <t>제주특별자치도 한라도서관</t>
  </si>
  <si>
    <t>제주특별자치도 제주시 오남로 221 (오라이동) 한라도서관</t>
  </si>
  <si>
    <t>064-710-8666</t>
  </si>
  <si>
    <t>https://www.jeju.go.kr/lib</t>
  </si>
  <si>
    <t>제주시기적의도서관</t>
  </si>
  <si>
    <t>제주특별자치도 제주시 동광로12길 19 (이도이동) 제주시기적의도서관</t>
  </si>
  <si>
    <t>064-728-1504</t>
  </si>
  <si>
    <t>제주꿈바당어린이도서관</t>
  </si>
  <si>
    <t>제주특별자치도 제주시 연오로 140 (연동) 제주특별자치도 제주시 연오로 140</t>
  </si>
  <si>
    <t>064-745-7101</t>
  </si>
  <si>
    <t>http://www.jjdreamlib.or.kr</t>
  </si>
  <si>
    <t>제주 소계</t>
  </si>
  <si>
    <t>총계</t>
  </si>
  <si>
    <t>문예회관 운영 현황</t>
    <phoneticPr fontId="3" type="noConversion"/>
  </si>
  <si>
    <t>연번</t>
    <phoneticPr fontId="46" type="noConversion"/>
  </si>
  <si>
    <t>시도</t>
    <phoneticPr fontId="46" type="noConversion"/>
  </si>
  <si>
    <t>시군구</t>
    <phoneticPr fontId="46" type="noConversion"/>
  </si>
  <si>
    <t>건립주체</t>
    <phoneticPr fontId="46" type="noConversion"/>
  </si>
  <si>
    <t>시설명</t>
    <phoneticPr fontId="46" type="noConversion"/>
  </si>
  <si>
    <t>주    소</t>
    <phoneticPr fontId="46" type="noConversion"/>
  </si>
  <si>
    <t>연락처</t>
    <phoneticPr fontId="46" type="noConversion"/>
  </si>
  <si>
    <t>운영주체</t>
    <phoneticPr fontId="46" type="noConversion"/>
  </si>
  <si>
    <t>홈페이지</t>
    <phoneticPr fontId="46" type="noConversion"/>
  </si>
  <si>
    <t>개     관
연 월 일</t>
    <phoneticPr fontId="46" type="noConversion"/>
  </si>
  <si>
    <t>연면적
(m²)</t>
    <phoneticPr fontId="46" type="noConversion"/>
  </si>
  <si>
    <t>종합공연장
(대공연장)</t>
    <phoneticPr fontId="46" type="noConversion"/>
  </si>
  <si>
    <t>일반공연장
(중공연장)</t>
    <phoneticPr fontId="46" type="noConversion"/>
  </si>
  <si>
    <t>소공연장</t>
    <phoneticPr fontId="46" type="noConversion"/>
  </si>
  <si>
    <t>전시장</t>
    <phoneticPr fontId="46" type="noConversion"/>
  </si>
  <si>
    <t>교육장(m²)</t>
    <phoneticPr fontId="46" type="noConversion"/>
  </si>
  <si>
    <t>회의시설등
(m²)</t>
    <phoneticPr fontId="46" type="noConversion"/>
  </si>
  <si>
    <t>야외공연장</t>
    <phoneticPr fontId="46" type="noConversion"/>
  </si>
  <si>
    <t>총 
직원수</t>
    <phoneticPr fontId="46" type="noConversion"/>
  </si>
  <si>
    <t>상주
직원수</t>
    <phoneticPr fontId="46" type="noConversion"/>
  </si>
  <si>
    <t>전문직원수</t>
    <phoneticPr fontId="46" type="noConversion"/>
  </si>
  <si>
    <t>프로그램 가동일(실내만 작성)</t>
    <phoneticPr fontId="46" type="noConversion"/>
  </si>
  <si>
    <t>공연
유료
관객수</t>
    <phoneticPr fontId="46" type="noConversion"/>
  </si>
  <si>
    <t>전시
유료
관객 수</t>
    <phoneticPr fontId="46" type="noConversion"/>
  </si>
  <si>
    <t>예술교육
유료
참여자 수</t>
    <phoneticPr fontId="46" type="noConversion"/>
  </si>
  <si>
    <t>총 이용자 수(실내만 작성)</t>
    <phoneticPr fontId="46" type="noConversion"/>
  </si>
  <si>
    <t>연간 결산 운영비 (백만원)</t>
    <phoneticPr fontId="46" type="noConversion"/>
  </si>
  <si>
    <t>수입액 (백만원)</t>
    <phoneticPr fontId="46" type="noConversion"/>
  </si>
  <si>
    <t>운영기관명</t>
    <phoneticPr fontId="46" type="noConversion"/>
  </si>
  <si>
    <t>운영기관 성격</t>
    <phoneticPr fontId="46" type="noConversion"/>
  </si>
  <si>
    <t>객석수</t>
    <phoneticPr fontId="46" type="noConversion"/>
  </si>
  <si>
    <t>면적
(m²)</t>
    <phoneticPr fontId="46" type="noConversion"/>
  </si>
  <si>
    <t>개수</t>
    <phoneticPr fontId="46" type="noConversion"/>
  </si>
  <si>
    <t>수용인원</t>
    <phoneticPr fontId="46" type="noConversion"/>
  </si>
  <si>
    <t>무대</t>
    <phoneticPr fontId="46" type="noConversion"/>
  </si>
  <si>
    <t>홍보</t>
    <phoneticPr fontId="46" type="noConversion"/>
  </si>
  <si>
    <t>공연</t>
    <phoneticPr fontId="46" type="noConversion"/>
  </si>
  <si>
    <t>전시</t>
    <phoneticPr fontId="46" type="noConversion"/>
  </si>
  <si>
    <t>예술
교육</t>
    <phoneticPr fontId="46" type="noConversion"/>
  </si>
  <si>
    <t>계</t>
    <phoneticPr fontId="46" type="noConversion"/>
  </si>
  <si>
    <t>기타</t>
    <phoneticPr fontId="46" type="noConversion"/>
  </si>
  <si>
    <t>예술교육</t>
    <phoneticPr fontId="46" type="noConversion"/>
  </si>
  <si>
    <t>인건비</t>
    <phoneticPr fontId="46" type="noConversion"/>
  </si>
  <si>
    <t>경상비</t>
    <phoneticPr fontId="46" type="noConversion"/>
  </si>
  <si>
    <t>공연사업비</t>
    <phoneticPr fontId="46" type="noConversion"/>
  </si>
  <si>
    <t>전시사업비</t>
    <phoneticPr fontId="46" type="noConversion"/>
  </si>
  <si>
    <t>예술교육사업비</t>
    <phoneticPr fontId="46" type="noConversion"/>
  </si>
  <si>
    <t xml:space="preserve">자체 기획 
공연사업 수입 </t>
    <phoneticPr fontId="46" type="noConversion"/>
  </si>
  <si>
    <t>자체 기획 
전시사업 수입</t>
    <phoneticPr fontId="46" type="noConversion"/>
  </si>
  <si>
    <t>자체 기획 
예술교육 수입</t>
    <phoneticPr fontId="46" type="noConversion"/>
  </si>
  <si>
    <t xml:space="preserve">대관 수입 </t>
    <phoneticPr fontId="46" type="noConversion"/>
  </si>
  <si>
    <t>기타 수입</t>
    <phoneticPr fontId="46" type="noConversion"/>
  </si>
  <si>
    <t>서울특별시</t>
  </si>
  <si>
    <t>강남구</t>
    <phoneticPr fontId="106" type="noConversion"/>
  </si>
  <si>
    <t>기초자치단체</t>
  </si>
  <si>
    <t>강남구민회관</t>
  </si>
  <si>
    <t>서울특별시 강남구 삼성로 154</t>
    <phoneticPr fontId="106" type="noConversion"/>
  </si>
  <si>
    <t>02-2176-0891</t>
  </si>
  <si>
    <t>강남도시관리공단</t>
  </si>
  <si>
    <t>공공기관 위탁</t>
  </si>
  <si>
    <t>www.gncity.or.kr</t>
  </si>
  <si>
    <t>1996-09-12</t>
  </si>
  <si>
    <t>강동구</t>
    <phoneticPr fontId="106" type="noConversion"/>
  </si>
  <si>
    <t>강동아트센터</t>
  </si>
  <si>
    <t>서울특별시 강동구 동남로870</t>
  </si>
  <si>
    <t>02-440-0500</t>
  </si>
  <si>
    <t>강동문화재단</t>
  </si>
  <si>
    <t>www.gdfac.or.kr</t>
  </si>
  <si>
    <t>2011-09-01</t>
  </si>
  <si>
    <t>강북구</t>
    <phoneticPr fontId="106" type="noConversion"/>
  </si>
  <si>
    <t>강북문화예술회관</t>
  </si>
  <si>
    <t>서울특별시 강북구 삼각산로85</t>
  </si>
  <si>
    <t>02-994-8501</t>
  </si>
  <si>
    <t>강북문화재단</t>
  </si>
  <si>
    <t>www.gbcmc.or.kr</t>
  </si>
  <si>
    <t>2001-11-01</t>
    <phoneticPr fontId="106" type="noConversion"/>
  </si>
  <si>
    <t>강서구</t>
    <phoneticPr fontId="106" type="noConversion"/>
  </si>
  <si>
    <t>강서구민회관</t>
  </si>
  <si>
    <t>서울특별시 강서구 우장산로66</t>
  </si>
  <si>
    <t>02-3664-6046</t>
  </si>
  <si>
    <t>강서구시설관리공단</t>
  </si>
  <si>
    <t>www.gssi.or.kr</t>
  </si>
  <si>
    <t>1989-03-14</t>
  </si>
  <si>
    <t>관악구</t>
    <phoneticPr fontId="106" type="noConversion"/>
  </si>
  <si>
    <t>관악아트홀</t>
  </si>
  <si>
    <t>서울특별시 관악구 신림로 3길 35</t>
    <phoneticPr fontId="106" type="noConversion"/>
  </si>
  <si>
    <t>관악문화재단</t>
  </si>
  <si>
    <t>https://www.gfac.or.kr</t>
  </si>
  <si>
    <t>2002-10-11</t>
    <phoneticPr fontId="106" type="noConversion"/>
  </si>
  <si>
    <t>구로구</t>
    <phoneticPr fontId="106" type="noConversion"/>
  </si>
  <si>
    <t>구로구민회관</t>
  </si>
  <si>
    <t>서울특별시 구로구 가마산로 25길 21</t>
  </si>
  <si>
    <t>02-860-2592</t>
  </si>
  <si>
    <t>구로문화재단</t>
  </si>
  <si>
    <t>www.guroartsvalley.or.kr</t>
  </si>
  <si>
    <t>1989-02-15</t>
  </si>
  <si>
    <t>구로아트밸리</t>
  </si>
  <si>
    <t>서울특별시 구로구 가마산로 25길 9-24</t>
  </si>
  <si>
    <t>02-2029-1722</t>
  </si>
  <si>
    <t>2007-12-01</t>
    <phoneticPr fontId="106" type="noConversion"/>
  </si>
  <si>
    <t>금천구</t>
    <phoneticPr fontId="106" type="noConversion"/>
  </si>
  <si>
    <t>금나래아트홀</t>
  </si>
  <si>
    <t>서울특별시 금천구 시흥대로 73길 70</t>
  </si>
  <si>
    <t>02-2627-2981</t>
  </si>
  <si>
    <t>금천문화재단</t>
  </si>
  <si>
    <t>www.gcfac.or.kr</t>
  </si>
  <si>
    <t>2008-10-18</t>
  </si>
  <si>
    <t>성북구</t>
    <phoneticPr fontId="106" type="noConversion"/>
  </si>
  <si>
    <t>꿈빛극장</t>
  </si>
  <si>
    <t>서울특별시 성북구 길음로 7길 20</t>
  </si>
  <si>
    <t>02-6953-3201</t>
  </si>
  <si>
    <t>성북문화재단</t>
  </si>
  <si>
    <t>https://kbt.sbculture.or.kr/</t>
  </si>
  <si>
    <t>2021-04-17</t>
  </si>
  <si>
    <t>광진구</t>
    <phoneticPr fontId="106" type="noConversion"/>
  </si>
  <si>
    <t>나루아트센터</t>
  </si>
  <si>
    <t>서울특별시 광진구 능동로76</t>
  </si>
  <si>
    <t>02-2049-4700</t>
  </si>
  <si>
    <t>광진문화재단</t>
  </si>
  <si>
    <t>www.naruart.or.kr</t>
  </si>
  <si>
    <t>2005-05-02</t>
  </si>
  <si>
    <t>노원구</t>
    <phoneticPr fontId="106" type="noConversion"/>
  </si>
  <si>
    <t>노원문화예술회관</t>
  </si>
  <si>
    <t>서울특별시 노원구 중계로181</t>
  </si>
  <si>
    <t>02-2289-3400</t>
  </si>
  <si>
    <t>(재)노원문화재단</t>
  </si>
  <si>
    <t>www.nowonarts.kr</t>
  </si>
  <si>
    <t>2004-06-16</t>
  </si>
  <si>
    <t>노원어린이극장</t>
  </si>
  <si>
    <t>서울특별시 노원구 노해로502</t>
  </si>
  <si>
    <t>02-2289-3451</t>
  </si>
  <si>
    <t>2020-10-30</t>
  </si>
  <si>
    <t>도봉구</t>
    <phoneticPr fontId="106" type="noConversion"/>
  </si>
  <si>
    <t>도봉구민회관</t>
  </si>
  <si>
    <t>서울특별시 도봉구 도봉로552</t>
  </si>
  <si>
    <t>02-901-5160</t>
  </si>
  <si>
    <t>도봉구시설관리공단</t>
  </si>
  <si>
    <t>https://www.dobongsiseol.or.kr/index_hall.html</t>
  </si>
  <si>
    <t>1993-12-09</t>
  </si>
  <si>
    <t>마포구</t>
    <phoneticPr fontId="106" type="noConversion"/>
  </si>
  <si>
    <t>마포아트센터</t>
  </si>
  <si>
    <t>서울특별시 마포구 대흥로 20길 28</t>
    <phoneticPr fontId="106" type="noConversion"/>
  </si>
  <si>
    <t>02-3274-8500</t>
  </si>
  <si>
    <t>재단법인 마포문화재단</t>
  </si>
  <si>
    <t>www.mfac.or.kr</t>
  </si>
  <si>
    <t>2008-04-11</t>
  </si>
  <si>
    <t>서대문구</t>
    <phoneticPr fontId="106" type="noConversion"/>
  </si>
  <si>
    <t>서대문문화체육회관</t>
  </si>
  <si>
    <t>서울특별시 서대문구 백련사길 39</t>
  </si>
  <si>
    <t>02-360-8682</t>
  </si>
  <si>
    <t>서대문구도시관리공단</t>
  </si>
  <si>
    <t>www.sscmc.or.kr</t>
  </si>
  <si>
    <t>1993-10-15</t>
  </si>
  <si>
    <t>광역자치단체</t>
  </si>
  <si>
    <t>서울남산국악당</t>
  </si>
  <si>
    <t>서울특별시 중구 퇴계로 34길 28</t>
  </si>
  <si>
    <t>02-6358-5500</t>
  </si>
  <si>
    <t>(주)인사이트모션 한옥마을</t>
  </si>
  <si>
    <t>민간기관 위탁</t>
    <phoneticPr fontId="3" type="noConversion"/>
  </si>
  <si>
    <t>http://www.hanokmaeul.or.kr</t>
  </si>
  <si>
    <t>2007-11-12</t>
  </si>
  <si>
    <t>서초구</t>
    <phoneticPr fontId="106" type="noConversion"/>
  </si>
  <si>
    <t>서초문화예술회관</t>
  </si>
  <si>
    <t>서울특별시 서초구 강남대로201</t>
    <phoneticPr fontId="106" type="noConversion"/>
  </si>
  <si>
    <t>02-2155-8317</t>
  </si>
  <si>
    <t>지차체 직영</t>
  </si>
  <si>
    <t>www.seocho.go.kr</t>
  </si>
  <si>
    <t>1989-11-13</t>
  </si>
  <si>
    <t>성동구</t>
    <phoneticPr fontId="106" type="noConversion"/>
  </si>
  <si>
    <t>성동문화회관</t>
  </si>
  <si>
    <t>서울특별시 성동구 왕십리로281</t>
  </si>
  <si>
    <t>02-2204-6402</t>
  </si>
  <si>
    <t>성동문화재단</t>
  </si>
  <si>
    <t>www.sdfac.or.kr</t>
  </si>
  <si>
    <t>2005-12-28</t>
  </si>
  <si>
    <t>성수문화복지회관</t>
  </si>
  <si>
    <t>서울특별시 성동구 뚝섬로 1길 43</t>
  </si>
  <si>
    <t>02-2204-7561</t>
  </si>
  <si>
    <t>2012-09-14</t>
  </si>
  <si>
    <t>세종문화회관</t>
  </si>
  <si>
    <t>서울특별시 종로구 세종대로175</t>
  </si>
  <si>
    <t>02-399-1000</t>
  </si>
  <si>
    <t>재단법인 세종문화회관</t>
  </si>
  <si>
    <t>1978-04-14</t>
  </si>
  <si>
    <t>심산기념문화센터</t>
  </si>
  <si>
    <t>서울특별시 서초구 사평대로55</t>
  </si>
  <si>
    <t>02-3477-2461</t>
  </si>
  <si>
    <t>재단법인 서초문화재단</t>
  </si>
  <si>
    <t>www.seochocf.or.kr</t>
  </si>
  <si>
    <t>2011-03-29</t>
  </si>
  <si>
    <t>양천구</t>
    <phoneticPr fontId="106" type="noConversion"/>
  </si>
  <si>
    <t>양천문화회관</t>
  </si>
  <si>
    <t>서울특별시 양천구 목동서로367</t>
  </si>
  <si>
    <t>02-2021-8900</t>
  </si>
  <si>
    <t>양천문화재단</t>
  </si>
  <si>
    <t>yfac.kr</t>
  </si>
  <si>
    <t>1998-01-12</t>
  </si>
  <si>
    <t>영등포구</t>
    <phoneticPr fontId="106" type="noConversion"/>
  </si>
  <si>
    <t>영등포아트홀</t>
  </si>
  <si>
    <t>서울특별시 영등포구 국회대로596</t>
  </si>
  <si>
    <t>02-2629-2250</t>
  </si>
  <si>
    <t>영등포문화재단</t>
  </si>
  <si>
    <t>https://www.ydpcf.or.kr/</t>
  </si>
  <si>
    <t>2009-02-11</t>
  </si>
  <si>
    <t>용산구</t>
    <phoneticPr fontId="106" type="noConversion"/>
  </si>
  <si>
    <t>용산아트홀</t>
  </si>
  <si>
    <t>서울특별시 용산구 녹사평대로150</t>
  </si>
  <si>
    <t>02-2199-7260</t>
  </si>
  <si>
    <t>지자체 직영</t>
  </si>
  <si>
    <t>https://art.yongsan.go.kr</t>
  </si>
  <si>
    <t>2010-07-01</t>
  </si>
  <si>
    <t>은평구</t>
    <phoneticPr fontId="106" type="noConversion"/>
  </si>
  <si>
    <t>은평문화예술회관</t>
  </si>
  <si>
    <t>서울특별시 은평구 녹번로16</t>
  </si>
  <si>
    <t>02-351-3736</t>
  </si>
  <si>
    <t>재단법인 은평문화재단</t>
  </si>
  <si>
    <t>www.efac.or.kr</t>
  </si>
  <si>
    <t>1996-11-15</t>
  </si>
  <si>
    <t>종로구</t>
    <phoneticPr fontId="106" type="noConversion"/>
  </si>
  <si>
    <t>종로구민회관(창신아트홀)</t>
  </si>
  <si>
    <t>서울특별시 종로구 지봉로 5길 7-5</t>
  </si>
  <si>
    <t>02-6048-1266</t>
  </si>
  <si>
    <t>종로구시설관리공단</t>
  </si>
  <si>
    <t>https://www.ijongno.co.kr</t>
  </si>
  <si>
    <t>2000-02-14</t>
  </si>
  <si>
    <t>종로문화체육센터(광화문아트홀)</t>
  </si>
  <si>
    <t>서울특별시 종로구 인왕산로 1길 21</t>
    <phoneticPr fontId="106" type="noConversion"/>
  </si>
  <si>
    <t>2007-02-20</t>
    <phoneticPr fontId="106" type="noConversion"/>
  </si>
  <si>
    <t>중랑구</t>
    <phoneticPr fontId="106" type="noConversion"/>
  </si>
  <si>
    <t>중랑구민회관</t>
  </si>
  <si>
    <t>서울특별시 중랑구 면목로238</t>
  </si>
  <si>
    <t>02-2207-6130</t>
  </si>
  <si>
    <t>중랑구시설관리공단</t>
  </si>
  <si>
    <t>https://www.jungnangimc.or.kr/</t>
  </si>
  <si>
    <t>1994-03-09</t>
  </si>
  <si>
    <t>중구</t>
    <phoneticPr fontId="106" type="noConversion"/>
  </si>
  <si>
    <t>충무아트센터</t>
  </si>
  <si>
    <t>서울특별시 중구 퇴계로387</t>
  </si>
  <si>
    <t>02-2230-6600</t>
  </si>
  <si>
    <t>중구문화재단</t>
  </si>
  <si>
    <t>www.caci.or.kr</t>
  </si>
  <si>
    <t>2005-03-25</t>
  </si>
  <si>
    <t>부산광역시</t>
  </si>
  <si>
    <t>금정구</t>
    <phoneticPr fontId="106" type="noConversion"/>
  </si>
  <si>
    <t>금정문화회관</t>
  </si>
  <si>
    <t>부산광역시 금정구 체육공원로 7</t>
  </si>
  <si>
    <t>051-519-5660</t>
  </si>
  <si>
    <t xml:space="preserve">부산광역시 금정구 </t>
  </si>
  <si>
    <t>art.geumjeong.go.kr</t>
  </si>
  <si>
    <t>2000-05-19</t>
  </si>
  <si>
    <t>부산문화회관</t>
  </si>
  <si>
    <t>부산광역시 남구 유엔평화로 76번길 1</t>
    <phoneticPr fontId="106" type="noConversion"/>
  </si>
  <si>
    <t xml:space="preserve">051-607-6000 </t>
  </si>
  <si>
    <t>(재)부산문화회관</t>
  </si>
  <si>
    <t>www.bscc.or.kr</t>
  </si>
  <si>
    <t>1988-09-03</t>
  </si>
  <si>
    <t>부산예술회관</t>
  </si>
  <si>
    <t>부산광역시 남구 용소로 78</t>
  </si>
  <si>
    <t>051-631-1377</t>
  </si>
  <si>
    <t>(사)부산예술문화단체총연합회</t>
  </si>
  <si>
    <t>민간기관 위탁</t>
  </si>
  <si>
    <t>www.bsart.or.kr</t>
  </si>
  <si>
    <t>2011-03-03</t>
  </si>
  <si>
    <t>부산시민회관</t>
  </si>
  <si>
    <t>부산광역시 동구 자성로133번길 16</t>
  </si>
  <si>
    <t>051-630-5200</t>
  </si>
  <si>
    <t>1973-10-10</t>
  </si>
  <si>
    <t>동구</t>
    <phoneticPr fontId="106" type="noConversion"/>
  </si>
  <si>
    <t>동구국민체육문예센터</t>
  </si>
  <si>
    <t>부산광역시 동구 구청로 8</t>
  </si>
  <si>
    <t>051-604-6000</t>
  </si>
  <si>
    <t>(사)스포츠교육문화진흥원</t>
  </si>
  <si>
    <t>https://www.bsdgsportsart.or.kr/</t>
  </si>
  <si>
    <t>2017-10-10</t>
  </si>
  <si>
    <t>동래구</t>
    <phoneticPr fontId="106" type="noConversion"/>
  </si>
  <si>
    <t>동래문화회관</t>
  </si>
  <si>
    <t>부산광역시 동래구 문화로 80</t>
  </si>
  <si>
    <t>051-550-6611</t>
  </si>
  <si>
    <t>부산광역시 동래구</t>
  </si>
  <si>
    <t>https://www.dongnae.go.kr/culture/index.dongnae</t>
  </si>
  <si>
    <t>1999-12-18</t>
  </si>
  <si>
    <t>북구</t>
    <phoneticPr fontId="106" type="noConversion"/>
  </si>
  <si>
    <t>북구문화예술회관</t>
    <phoneticPr fontId="106" type="noConversion"/>
  </si>
  <si>
    <t>부산광역시 북구 금곡대로46번길 50</t>
  </si>
  <si>
    <t>051-309-4084</t>
  </si>
  <si>
    <t>부산광역시 북구</t>
  </si>
  <si>
    <t>https://www.bsbukgu.go.kr/tour/index.bsbukgu?menuCd=DOM_000000407002000000</t>
  </si>
  <si>
    <t>2005-07-28</t>
  </si>
  <si>
    <t>사하구</t>
    <phoneticPr fontId="106" type="noConversion"/>
  </si>
  <si>
    <t>을숙도문화회관</t>
  </si>
  <si>
    <t>부산광역시 사하구 낙동남로 1233번길 25</t>
    <phoneticPr fontId="106" type="noConversion"/>
  </si>
  <si>
    <t>051-220-5801</t>
  </si>
  <si>
    <t>부산광역시 사하구</t>
  </si>
  <si>
    <t>www.saha.go.kr/eulsukdo</t>
  </si>
  <si>
    <t>2002-10-05</t>
  </si>
  <si>
    <t>영도구</t>
    <phoneticPr fontId="106" type="noConversion"/>
  </si>
  <si>
    <t>영도문화예술회관</t>
  </si>
  <si>
    <t>부산광역시 영도구 함지로 79번길 6</t>
  </si>
  <si>
    <t>051-419-5561</t>
  </si>
  <si>
    <t>부산광역시 영도구</t>
  </si>
  <si>
    <t>www.yeongdo.go.kr/culture.web</t>
  </si>
  <si>
    <t>2009-10-19</t>
  </si>
  <si>
    <t>부산민주공원</t>
  </si>
  <si>
    <t>부산광역시 중구 민주공원길 19</t>
  </si>
  <si>
    <t>051-790-7400</t>
  </si>
  <si>
    <t xml:space="preserve">(사)부산민주항쟁기념사업회 </t>
  </si>
  <si>
    <t xml:space="preserve">www.demopark.or.kr </t>
  </si>
  <si>
    <t>1999-10-16</t>
  </si>
  <si>
    <t>해운대구</t>
    <phoneticPr fontId="106" type="noConversion"/>
  </si>
  <si>
    <t>해운대문화회관</t>
  </si>
  <si>
    <t>부산광역시 해운대구 양운로97</t>
  </si>
  <si>
    <t>051-749-7651</t>
  </si>
  <si>
    <t>부산광역시 해운대구</t>
  </si>
  <si>
    <t>http://www.haeundae.go.kr/culture</t>
  </si>
  <si>
    <t>2007-02-20</t>
  </si>
  <si>
    <t>영화의전당</t>
  </si>
  <si>
    <t>부산광역시 해운대구 수영강변대로 120</t>
  </si>
  <si>
    <t>051-780-6000</t>
  </si>
  <si>
    <t>(재)영화의전당</t>
  </si>
  <si>
    <t>www.dureraum.org</t>
  </si>
  <si>
    <t>2011-09-29</t>
  </si>
  <si>
    <t>대구광역시</t>
  </si>
  <si>
    <t>남구</t>
    <phoneticPr fontId="106" type="noConversion"/>
  </si>
  <si>
    <t>대덕문화전당</t>
  </si>
  <si>
    <t>대구광역시 남구 앞산순환로 478</t>
  </si>
  <si>
    <t>053-664-3131</t>
  </si>
  <si>
    <t>대구광역시 남구</t>
  </si>
  <si>
    <t>https://nam.daegu.kr/culturalcenter/index.do</t>
  </si>
  <si>
    <t>1998-03-07</t>
  </si>
  <si>
    <t>대구문화예술회관</t>
  </si>
  <si>
    <t>대구광역시 달서구 공원순환로 201 (성당동)</t>
  </si>
  <si>
    <t>053-430-7600</t>
  </si>
  <si>
    <t>(재)대구문화예술진흥원</t>
  </si>
  <si>
    <t>daeguartscenter.or.kr</t>
  </si>
  <si>
    <t>1990-05-21</t>
  </si>
  <si>
    <t>달서구</t>
    <phoneticPr fontId="106" type="noConversion"/>
  </si>
  <si>
    <t>(재)달서문화재단 달서아트센터</t>
  </si>
  <si>
    <t>대구광역시 달서구 문화회관길 160</t>
  </si>
  <si>
    <t>053-584-8715</t>
  </si>
  <si>
    <t>달서문화재단</t>
  </si>
  <si>
    <t>공공기간 위탁</t>
  </si>
  <si>
    <t>www.dsac.or.kr</t>
  </si>
  <si>
    <t>2004-10-14</t>
  </si>
  <si>
    <t>달성군</t>
    <phoneticPr fontId="106" type="noConversion"/>
  </si>
  <si>
    <t>달성문화센터</t>
  </si>
  <si>
    <t>대구광역시 달성군 대실역북로2길 188</t>
  </si>
  <si>
    <t>053-659-4200</t>
    <phoneticPr fontId="3" type="noConversion"/>
  </si>
  <si>
    <t>달성군시설관리공단</t>
  </si>
  <si>
    <t>dssiseol.or.kr</t>
  </si>
  <si>
    <t>2011-07-15</t>
  </si>
  <si>
    <t>아양아트센터</t>
  </si>
  <si>
    <t>대구광역시 동구 효동로2길 24</t>
  </si>
  <si>
    <t>053-230-3300</t>
  </si>
  <si>
    <t>(재)대구광역시 동구문화재단</t>
  </si>
  <si>
    <t>www.ayangarts.or.kr/</t>
  </si>
  <si>
    <t>2004-05-04</t>
  </si>
  <si>
    <t>대구오페라하우스</t>
  </si>
  <si>
    <t>대구광역시 북구 호암로 15</t>
  </si>
  <si>
    <t>053-430-7400</t>
  </si>
  <si>
    <t>공공기관 위탁</t>
    <phoneticPr fontId="3" type="noConversion"/>
  </si>
  <si>
    <t>www.daeguoperahouse.org</t>
  </si>
  <si>
    <t>2003-08-07</t>
  </si>
  <si>
    <t>어울아트센터</t>
  </si>
  <si>
    <t>대구광역시 북구 구암로 47</t>
  </si>
  <si>
    <t>053-320-5120</t>
  </si>
  <si>
    <t>행복북구문화재단</t>
  </si>
  <si>
    <t>www.hbcf.or.kr</t>
  </si>
  <si>
    <t>1999-10-09</t>
  </si>
  <si>
    <t>서구</t>
    <phoneticPr fontId="106" type="noConversion"/>
  </si>
  <si>
    <t>서구문화회관</t>
  </si>
  <si>
    <t>대구광역시 서구 당산로 403</t>
  </si>
  <si>
    <t>053-663-3081</t>
  </si>
  <si>
    <t>대구광역시 서구</t>
  </si>
  <si>
    <t>https://www.dgs.go.kr/culture</t>
  </si>
  <si>
    <t>1998-03-05</t>
  </si>
  <si>
    <t>수성구</t>
    <phoneticPr fontId="106" type="noConversion"/>
  </si>
  <si>
    <t>수성아트피아</t>
  </si>
  <si>
    <t>대구광역시 수성구 무학로 180</t>
  </si>
  <si>
    <t>053-668-1800</t>
  </si>
  <si>
    <t>재단법인수성문화재단</t>
  </si>
  <si>
    <t>www.ssartpia.kr</t>
  </si>
  <si>
    <t>2007-05-01</t>
  </si>
  <si>
    <t>대구콘서트하우스</t>
  </si>
  <si>
    <t>대구광역시 중구 태평로 141</t>
  </si>
  <si>
    <t>053-430-7700</t>
  </si>
  <si>
    <t>www.daeguconcerthouse.or.kr</t>
  </si>
  <si>
    <t>1975-10-05</t>
  </si>
  <si>
    <t>봉산문화회관</t>
  </si>
  <si>
    <t>대구광역시 중구 봉산문화길 77(봉산동)</t>
  </si>
  <si>
    <t>053-422-6280</t>
  </si>
  <si>
    <t>(재)대구중구도심재생문화재단</t>
  </si>
  <si>
    <t>https://bongsanart.jung.daegu.kr</t>
  </si>
  <si>
    <t>2004-10-05</t>
  </si>
  <si>
    <t>군위군</t>
    <phoneticPr fontId="106" type="noConversion"/>
  </si>
  <si>
    <t>삼국유사교육문화회관</t>
  </si>
  <si>
    <t>대구광역시 군위군 군위읍 군청로 158</t>
    <phoneticPr fontId="106" type="noConversion"/>
  </si>
  <si>
    <t>054-380-7200</t>
  </si>
  <si>
    <t>시설관리사업소</t>
  </si>
  <si>
    <t>www.gunwiart.go.kr</t>
  </si>
  <si>
    <t>2007-09-05</t>
  </si>
  <si>
    <t>인천광역시</t>
  </si>
  <si>
    <t>강화군</t>
    <phoneticPr fontId="106" type="noConversion"/>
  </si>
  <si>
    <t>강화문예회관</t>
  </si>
  <si>
    <t>인천광역시 강화군 강화읍 고비고개로19번길 12</t>
  </si>
  <si>
    <t>032-930-7046</t>
  </si>
  <si>
    <t>강화군시설관리공단</t>
  </si>
  <si>
    <t>www.ghss.or.kr</t>
  </si>
  <si>
    <t>1991-12-12</t>
  </si>
  <si>
    <t>중구문화회관</t>
  </si>
  <si>
    <t>인천광역시 중구 축항대로896번길 81</t>
  </si>
  <si>
    <t>032-886-9045</t>
  </si>
  <si>
    <t>재단법인 인천중구문화재단</t>
  </si>
  <si>
    <t>2012-09-01</t>
  </si>
  <si>
    <t>동구문화체육센터</t>
  </si>
  <si>
    <t>인천광역시 동구 송림로110번길 5-8</t>
  </si>
  <si>
    <t>032-772-7700</t>
  </si>
  <si>
    <t>인천광역시 동구청_홍보문화실</t>
  </si>
  <si>
    <t>지자체 직영</t>
    <phoneticPr fontId="106" type="noConversion"/>
  </si>
  <si>
    <t>https://cscenter.icdonggu.go.kr/cscenter/fmcs/1</t>
  </si>
  <si>
    <t>2021-07-01</t>
    <phoneticPr fontId="106" type="noConversion"/>
  </si>
  <si>
    <t>미추홀구</t>
    <phoneticPr fontId="106" type="noConversion"/>
  </si>
  <si>
    <t>인천수봉문화회관</t>
  </si>
  <si>
    <t>인천광역시 미추홀구 수봉안길 78</t>
  </si>
  <si>
    <t>032-868-7196</t>
  </si>
  <si>
    <t>한국예술문화단체총연합회
인천광역시연합회</t>
  </si>
  <si>
    <t>www.subong.or.kr</t>
  </si>
  <si>
    <t>1982-06-25</t>
  </si>
  <si>
    <t>아트센터인천</t>
  </si>
  <si>
    <t>인천광역시 연수구 아트센터대로222</t>
  </si>
  <si>
    <t xml:space="preserve">032-453-7700 </t>
  </si>
  <si>
    <t>경제자유구역청</t>
  </si>
  <si>
    <t>https://www.aci.or.kr</t>
  </si>
  <si>
    <t>2018-11-16</t>
  </si>
  <si>
    <t>트라이보울</t>
  </si>
  <si>
    <t>인천광역시 연수구 인천타워대로 250</t>
  </si>
  <si>
    <t>032-832-7996</t>
  </si>
  <si>
    <t>(재)인천문화재단</t>
  </si>
  <si>
    <t>www.tribowl.kr</t>
  </si>
  <si>
    <t>2012-11-23</t>
  </si>
  <si>
    <t>인천문화예술회관</t>
  </si>
  <si>
    <t>인천광역시 남동구 예술로149</t>
  </si>
  <si>
    <t>032-420-2714</t>
  </si>
  <si>
    <t xml:space="preserve"> 인천시청 </t>
  </si>
  <si>
    <t>https://www.incheon.go.kr/art/index</t>
  </si>
  <si>
    <t>1994-04-08</t>
  </si>
  <si>
    <t>남동구</t>
    <phoneticPr fontId="106" type="noConversion"/>
  </si>
  <si>
    <t>남동소래아트홀</t>
  </si>
  <si>
    <t>인천광역시 남동구 아암대로 1437번길 32(논현동)</t>
  </si>
  <si>
    <t>032-439-5001</t>
  </si>
  <si>
    <t>(재)남동문화재단</t>
  </si>
  <si>
    <t>www.namdongcf.or.kr</t>
  </si>
  <si>
    <t>2011-11-17</t>
  </si>
  <si>
    <t>부평구</t>
    <phoneticPr fontId="106" type="noConversion"/>
  </si>
  <si>
    <t>부평아트센터</t>
  </si>
  <si>
    <t>인천광역시 부평구 아트센터로 166</t>
  </si>
  <si>
    <t>032-500-2000</t>
  </si>
  <si>
    <t>(재)인천광역시부평구문화재단</t>
  </si>
  <si>
    <t>www.bpcf.or.kr</t>
  </si>
  <si>
    <t>2010-04-02</t>
  </si>
  <si>
    <t>계양구</t>
    <phoneticPr fontId="106" type="noConversion"/>
  </si>
  <si>
    <t>계양문화회관</t>
  </si>
  <si>
    <t>인천광역시 계양구 계양산로35번길 11</t>
  </si>
  <si>
    <t>032-551-6602</t>
  </si>
  <si>
    <t>계양구시설관리공단</t>
  </si>
  <si>
    <t>www.gysiseol.or.kr</t>
  </si>
  <si>
    <t>1997-11-27</t>
  </si>
  <si>
    <t>청라복합문화센터(청라블루노바홀)</t>
    <phoneticPr fontId="106" type="noConversion"/>
  </si>
  <si>
    <t>인천광역시 서구 청라대로26</t>
  </si>
  <si>
    <t>032-510-6008</t>
  </si>
  <si>
    <t>인천서구문화재단</t>
  </si>
  <si>
    <t>www.iscf.kr</t>
  </si>
  <si>
    <t>2021-10-22</t>
  </si>
  <si>
    <t>인천광역시 서구 서달로190</t>
  </si>
  <si>
    <t>032-579-1150</t>
  </si>
  <si>
    <t>1995-03-18</t>
  </si>
  <si>
    <t>광주광역시</t>
  </si>
  <si>
    <t>광주예술의전당</t>
  </si>
  <si>
    <t>광주광역시 북구 북문대로60</t>
  </si>
  <si>
    <t>062-613-8333</t>
    <phoneticPr fontId="106" type="noConversion"/>
  </si>
  <si>
    <t>www.gjart.gwangju.go.kr</t>
  </si>
  <si>
    <t>1991-10-21</t>
  </si>
  <si>
    <t>5·18기념문화센터</t>
  </si>
  <si>
    <t>광주광역시 서구 내방로 152(쌍촌동)</t>
  </si>
  <si>
    <t>062-376-5197</t>
    <phoneticPr fontId="106" type="noConversion"/>
  </si>
  <si>
    <t>www.gwangju.go.kr/518center</t>
  </si>
  <si>
    <t>2001-04-27</t>
  </si>
  <si>
    <t>빛고을시민문화관</t>
  </si>
  <si>
    <t>광주광역시 남구 천변좌로 338번길 7</t>
  </si>
  <si>
    <t>062-670-7900</t>
  </si>
  <si>
    <t>재단법인 광주광역시 광주문화재단</t>
  </si>
  <si>
    <t>bitculture.gjcf.or.kr</t>
  </si>
  <si>
    <t>2010-02-18</t>
  </si>
  <si>
    <t>동구문화센터</t>
  </si>
  <si>
    <t>광주광역시 동구 남문로646</t>
  </si>
  <si>
    <t>062-225-8700</t>
  </si>
  <si>
    <t>(재)광주광역시동구문화관광재단</t>
  </si>
  <si>
    <t>www.daonggicc.kr</t>
  </si>
  <si>
    <t>2009-07-02</t>
  </si>
  <si>
    <t>서빛마루문화예술회관</t>
  </si>
  <si>
    <t>광주광역시 서구 풍암공원로 30</t>
  </si>
  <si>
    <t>062-350-4563</t>
  </si>
  <si>
    <t>광주광역시 서구</t>
  </si>
  <si>
    <t>seobitmaru.seogu.gwangju.kr</t>
  </si>
  <si>
    <t>2023-06-28</t>
  </si>
  <si>
    <t>광주광역시 서구문화센터</t>
    <phoneticPr fontId="106" type="noConversion"/>
  </si>
  <si>
    <t>광주광역시 서구 마재로 3</t>
  </si>
  <si>
    <t>062-654-4300</t>
  </si>
  <si>
    <t>(재)광주기독교청년회유지재단</t>
  </si>
  <si>
    <t>www.seomunsen.or.kr</t>
  </si>
  <si>
    <t>2000-04-15</t>
  </si>
  <si>
    <t>광주남구문화예술회관</t>
  </si>
  <si>
    <t>광주광역시 남구 봉선로 208</t>
  </si>
  <si>
    <t>062-670-5060</t>
    <phoneticPr fontId="106" type="noConversion"/>
  </si>
  <si>
    <t>학교법인 호심학원</t>
  </si>
  <si>
    <t>www.nglcc.kr</t>
  </si>
  <si>
    <t>2003-11-21</t>
  </si>
  <si>
    <t>광주광역시 북구문화센터</t>
  </si>
  <si>
    <t>광주광역시 북구 하서로 299(양산동)</t>
  </si>
  <si>
    <t>062-410-6621</t>
    <phoneticPr fontId="106" type="noConversion"/>
  </si>
  <si>
    <t>광주광역시 북구</t>
  </si>
  <si>
    <t>www.bukgu.gwangju.kr/bcc</t>
  </si>
  <si>
    <t>2020-12-24</t>
  </si>
  <si>
    <t>광산구</t>
    <phoneticPr fontId="106" type="noConversion"/>
  </si>
  <si>
    <t>광산문화예술회관</t>
  </si>
  <si>
    <t>광주광역시 광산구68번길 13(광산문화예술회관)</t>
  </si>
  <si>
    <t>062-960-8860</t>
  </si>
  <si>
    <t>광주광역시 광산구</t>
  </si>
  <si>
    <t>http://gwangsan.go.kr/art/</t>
  </si>
  <si>
    <t>2002-10-08</t>
  </si>
  <si>
    <t>대전광역시</t>
  </si>
  <si>
    <t>대전예술의전당</t>
  </si>
  <si>
    <t>대전광역시 서구 둔산대로 135</t>
  </si>
  <si>
    <t>042-270-8333</t>
  </si>
  <si>
    <t>https://daejeon.go.kr/djac</t>
  </si>
  <si>
    <t>2003-10-01</t>
  </si>
  <si>
    <t>대전시립연정국악원</t>
  </si>
  <si>
    <t>대전광역시 서구 둔산대로 18(만년동)</t>
    <phoneticPr fontId="106" type="noConversion"/>
  </si>
  <si>
    <t>042-270-8500</t>
  </si>
  <si>
    <t>www.daejeon.go.kr/kmusic</t>
  </si>
  <si>
    <t>2015-06-17</t>
  </si>
  <si>
    <t>대전예술가의집</t>
  </si>
  <si>
    <t>대전광역시 중구 중앙로 32</t>
    <phoneticPr fontId="106" type="noConversion"/>
  </si>
  <si>
    <t>042-480-1000</t>
  </si>
  <si>
    <t>대전문화재단</t>
  </si>
  <si>
    <t>https://dcaf.or.kr</t>
  </si>
  <si>
    <t>2015-03-27</t>
  </si>
  <si>
    <t>대덕구</t>
    <phoneticPr fontId="106" type="noConversion"/>
  </si>
  <si>
    <t>대덕문예회관</t>
  </si>
  <si>
    <t>대전광역시 대덕구 대전로 1348</t>
  </si>
  <si>
    <t>042-627-7517</t>
  </si>
  <si>
    <t>대덕문화원</t>
  </si>
  <si>
    <t>http://www.ddcc.or.kr/</t>
  </si>
  <si>
    <t>2001-02-07</t>
  </si>
  <si>
    <t>관저문예회관</t>
  </si>
  <si>
    <t>대전광역시 서구 관저동로105번길 20(관저동)</t>
  </si>
  <si>
    <t>042-545-8301</t>
  </si>
  <si>
    <t>서구문화원</t>
  </si>
  <si>
    <t>민간기관 위탁</t>
    <phoneticPr fontId="106" type="noConversion"/>
  </si>
  <si>
    <t>https://www.seogu.go.kr/art</t>
  </si>
  <si>
    <t>울산광역시</t>
  </si>
  <si>
    <t>울산문화예술회관</t>
  </si>
  <si>
    <t>울산광역시 남구 번영로 200(달동)</t>
  </si>
  <si>
    <t>052-275-9623</t>
  </si>
  <si>
    <t>https://ucac.ulsan.go.kr</t>
  </si>
  <si>
    <t>1995-10-05</t>
  </si>
  <si>
    <t>중구문화의전당</t>
  </si>
  <si>
    <t>울산광역시 중구 종가로 405</t>
  </si>
  <si>
    <t>052-290-4000</t>
  </si>
  <si>
    <t>울산광역시 중구</t>
  </si>
  <si>
    <t>http://artscenter.junggu.ulsan.kr/</t>
  </si>
  <si>
    <t>2014-11-07</t>
  </si>
  <si>
    <t>꽃바위문화관</t>
  </si>
  <si>
    <t>울산광역시 동구 문현3길 6</t>
  </si>
  <si>
    <t>052-209-4330</t>
  </si>
  <si>
    <t>울산광역시 동구</t>
  </si>
  <si>
    <t>https://www.donggu.ulsan.kr</t>
  </si>
  <si>
    <t>2011-06-28</t>
  </si>
  <si>
    <t>북구문화예술회관</t>
  </si>
  <si>
    <t>울산광역시 북구 산업로 1000</t>
  </si>
  <si>
    <t>052-241-7350</t>
  </si>
  <si>
    <t>울산광역시 북구</t>
  </si>
  <si>
    <t>www.bukgu.ulsan.kr/art</t>
  </si>
  <si>
    <t>2003-09-25</t>
  </si>
  <si>
    <t>울주군</t>
    <phoneticPr fontId="106" type="noConversion"/>
  </si>
  <si>
    <t>울주문화예술회관</t>
  </si>
  <si>
    <t>울산광역시 울주군 범서읍 천상중앙길 36</t>
  </si>
  <si>
    <t>052-980-2270</t>
  </si>
  <si>
    <t>(재)울주문화재단</t>
  </si>
  <si>
    <t>https://www.ucf.or.kr:478/uljuart</t>
  </si>
  <si>
    <t>2009-11-20</t>
  </si>
  <si>
    <t>서울주문화센터</t>
  </si>
  <si>
    <t>울산광역시 울주군 언양읍 언양로 40-7</t>
  </si>
  <si>
    <t>052-980-2240</t>
  </si>
  <si>
    <t>https://www.ucf.or.kr:478/wucc</t>
  </si>
  <si>
    <t>2020-06-12</t>
  </si>
  <si>
    <t>세종특별자치시</t>
  </si>
  <si>
    <t>세종문화예술회관</t>
  </si>
  <si>
    <t>세종특별자치시 조치원읍 문예회관길 22</t>
  </si>
  <si>
    <t>044-850-8940</t>
  </si>
  <si>
    <t>재단법인 세종시문화관광재단</t>
  </si>
  <si>
    <t>www.sjac.or.kr</t>
  </si>
  <si>
    <t>2000-10-04</t>
  </si>
  <si>
    <t>중앙행정기관</t>
    <phoneticPr fontId="106" type="noConversion"/>
  </si>
  <si>
    <t>세종예술의전당</t>
    <phoneticPr fontId="3" type="noConversion"/>
  </si>
  <si>
    <t>세종특별자치시 국립박물관로 21</t>
    <phoneticPr fontId="106" type="noConversion"/>
  </si>
  <si>
    <t>044-850-8989</t>
  </si>
  <si>
    <t>2022-03-30</t>
  </si>
  <si>
    <t>경기도</t>
  </si>
  <si>
    <t>연천군</t>
    <phoneticPr fontId="106" type="noConversion"/>
  </si>
  <si>
    <t>연천수레울아트홀</t>
  </si>
  <si>
    <t>경기도 연천군 연천읍 문화로150</t>
  </si>
  <si>
    <t>031-834-3770</t>
  </si>
  <si>
    <t>연천군시설관리공단</t>
  </si>
  <si>
    <t>www.yccs.or.kr</t>
  </si>
  <si>
    <t>2011-04-20</t>
  </si>
  <si>
    <t>가평군</t>
    <phoneticPr fontId="106" type="noConversion"/>
  </si>
  <si>
    <t>가평문화예술회관</t>
  </si>
  <si>
    <t>경기도 가평군 가평읍 문화로 131</t>
  </si>
  <si>
    <t>031-8078-8076</t>
  </si>
  <si>
    <t>가평군시설관리공단</t>
  </si>
  <si>
    <t>www.gpfmc.or.kr</t>
  </si>
  <si>
    <t>1998-07-11</t>
  </si>
  <si>
    <t>음악역1939</t>
  </si>
  <si>
    <t>경기도 가평군 가평읍 석봉로 100</t>
  </si>
  <si>
    <t>031-580-4323</t>
  </si>
  <si>
    <t>musicvillage1939.com</t>
  </si>
  <si>
    <t>2019-01-01</t>
  </si>
  <si>
    <t>고양시</t>
    <phoneticPr fontId="106" type="noConversion"/>
  </si>
  <si>
    <t>고양시문예회관</t>
  </si>
  <si>
    <t>경기도 고양시 덕양구 고양시청로 10</t>
  </si>
  <si>
    <t>031-969-7939</t>
  </si>
  <si>
    <t>고양문화재단</t>
  </si>
  <si>
    <t>https://gyhall.artgy.or.kr/</t>
  </si>
  <si>
    <t>1989-09-01</t>
  </si>
  <si>
    <t>고양어울림누리</t>
  </si>
  <si>
    <t>경기도 고양시 덕양구 어울림로 33</t>
  </si>
  <si>
    <t>1577-7766</t>
  </si>
  <si>
    <t>2004-09-01</t>
  </si>
  <si>
    <t>고양아람누리</t>
  </si>
  <si>
    <t>경기도 고양시 일산동구 중앙로 1286</t>
  </si>
  <si>
    <t>2007-05-04</t>
  </si>
  <si>
    <t>과천시</t>
    <phoneticPr fontId="106" type="noConversion"/>
  </si>
  <si>
    <t>과천시민회관</t>
  </si>
  <si>
    <t>경기도 과천시 통영로 5</t>
  </si>
  <si>
    <t>02-2009-9700</t>
  </si>
  <si>
    <t>재단법인 과천문화재단</t>
  </si>
  <si>
    <t>www.gcart.or.kr</t>
  </si>
  <si>
    <t>1995-10-07</t>
  </si>
  <si>
    <t>광명시</t>
    <phoneticPr fontId="106" type="noConversion"/>
  </si>
  <si>
    <t>광명시민회관</t>
  </si>
  <si>
    <t>경기도 광명시 시청로 20</t>
  </si>
  <si>
    <t>02-2621-8800</t>
  </si>
  <si>
    <t>(재)광명문화재단</t>
  </si>
  <si>
    <t>www.gmcf.or.kr</t>
  </si>
  <si>
    <t>1990-01-17</t>
  </si>
  <si>
    <t>광주시</t>
    <phoneticPr fontId="106" type="noConversion"/>
  </si>
  <si>
    <t>광주시문화예술의전당</t>
    <phoneticPr fontId="106" type="noConversion"/>
  </si>
  <si>
    <t>경기도 광주시 회안대로 891</t>
  </si>
  <si>
    <t>1522-0338</t>
  </si>
  <si>
    <t>재단법인 광주시문화재단</t>
  </si>
  <si>
    <t>www.nsart.or.kr</t>
  </si>
  <si>
    <t>2011-09-28</t>
  </si>
  <si>
    <t>구리시</t>
    <phoneticPr fontId="106" type="noConversion"/>
  </si>
  <si>
    <t>구리아트홀</t>
  </si>
  <si>
    <t>경기도 구리시 아차산로453(교문동, 구리문화재단)</t>
  </si>
  <si>
    <t>031-580-7901</t>
  </si>
  <si>
    <t>구리문화재단</t>
  </si>
  <si>
    <t>https://www.guriart.or.kr/</t>
  </si>
  <si>
    <t>2013-05-24</t>
  </si>
  <si>
    <t>군포시</t>
    <phoneticPr fontId="106" type="noConversion"/>
  </si>
  <si>
    <t>군포문화예술회관</t>
  </si>
  <si>
    <t>경기도 군포시 고산로 599</t>
  </si>
  <si>
    <t>031-390-3500</t>
  </si>
  <si>
    <t>(재)군포문화재단</t>
  </si>
  <si>
    <t>www.gunpocf.or.kr/art</t>
  </si>
  <si>
    <t>1998-05-07</t>
  </si>
  <si>
    <t>남양주시</t>
    <phoneticPr fontId="106" type="noConversion"/>
  </si>
  <si>
    <t>다산아트홀</t>
  </si>
  <si>
    <t>경기도 남양주시 다산중앙로 7 (다산동)</t>
  </si>
  <si>
    <t>031-590-4358</t>
  </si>
  <si>
    <t>https://culture.nyj.go.kr</t>
  </si>
  <si>
    <t>2018-05-18</t>
  </si>
  <si>
    <t>동두천시</t>
    <phoneticPr fontId="106" type="noConversion"/>
  </si>
  <si>
    <t>동두천시민회관</t>
  </si>
  <si>
    <t>경기도 동두천시 어수로 4</t>
  </si>
  <si>
    <t>031-865-6004</t>
  </si>
  <si>
    <t>동두천시 시설관리공단</t>
  </si>
  <si>
    <t>www.ddcsiseol.or.kr</t>
  </si>
  <si>
    <t>1992-05-14</t>
  </si>
  <si>
    <t>부천시</t>
    <phoneticPr fontId="106" type="noConversion"/>
  </si>
  <si>
    <t>부천아트센터</t>
  </si>
  <si>
    <t>경기도 부천시 원미구 소향로 165</t>
  </si>
  <si>
    <t>1533-0303</t>
  </si>
  <si>
    <t>재단법인 부천아트센터</t>
  </si>
  <si>
    <t>www.bac.or.kr</t>
  </si>
  <si>
    <t>2023-05-19</t>
  </si>
  <si>
    <t>부천시민회관</t>
  </si>
  <si>
    <t>경기도 부천시 원미구 부일로 365</t>
  </si>
  <si>
    <t>032-625-5848</t>
  </si>
  <si>
    <t>부천문화재단</t>
  </si>
  <si>
    <t>www.bcf.or.kr</t>
  </si>
  <si>
    <t>1988-02-20</t>
  </si>
  <si>
    <t>복사골문화센터</t>
    <phoneticPr fontId="106" type="noConversion"/>
  </si>
  <si>
    <t>경기도 부천시 원미구 장말로 107</t>
  </si>
  <si>
    <t>032-320-6330</t>
  </si>
  <si>
    <t>1988-12-28</t>
  </si>
  <si>
    <t>성남시</t>
    <phoneticPr fontId="106" type="noConversion"/>
  </si>
  <si>
    <t>성남아트센터</t>
  </si>
  <si>
    <t>성남문화재단</t>
  </si>
  <si>
    <t>www.snart.or.kr</t>
  </si>
  <si>
    <t>2005-10-14</t>
  </si>
  <si>
    <t>성남아트리움</t>
  </si>
  <si>
    <t>경기도 성남시 수정구 수정로171번길 10</t>
  </si>
  <si>
    <t>2022-03-04</t>
  </si>
  <si>
    <t>수원시</t>
    <phoneticPr fontId="106" type="noConversion"/>
  </si>
  <si>
    <t>민간</t>
  </si>
  <si>
    <t>수원SK아트리움</t>
  </si>
  <si>
    <t>경기도 수원시 장안구 이목로 24-25</t>
  </si>
  <si>
    <t>031-250-5300</t>
  </si>
  <si>
    <t>(재)수원문화재단</t>
  </si>
  <si>
    <t>https://www.suwonskartrium.or.kr/</t>
  </si>
  <si>
    <t>2014-03-06</t>
  </si>
  <si>
    <t>수원시민회관</t>
  </si>
  <si>
    <t>경기도 수원시 팔달구 팔달산로 28</t>
  </si>
  <si>
    <t>031-244-2161</t>
  </si>
  <si>
    <t>수원문화원</t>
  </si>
  <si>
    <t>http://citizen.suwonsarang.com/</t>
  </si>
  <si>
    <t>1970-12-01</t>
  </si>
  <si>
    <t>정조테마공연장</t>
  </si>
  <si>
    <t>경기도 수원시 팔달구 정조로 817(팔달로1가 134번지)</t>
  </si>
  <si>
    <t>031-290-3562</t>
  </si>
  <si>
    <t>www.swcf.or.kr</t>
  </si>
  <si>
    <t>2023-09-26</t>
  </si>
  <si>
    <t>빛누리아트홀</t>
  </si>
  <si>
    <t>경기도 수원시 권선구 호매실로 237</t>
  </si>
  <si>
    <t>031-244-2163</t>
    <phoneticPr fontId="106" type="noConversion"/>
  </si>
  <si>
    <t>https://www.bitnuriart.com/</t>
  </si>
  <si>
    <t>2024-05-22</t>
    <phoneticPr fontId="106" type="noConversion"/>
  </si>
  <si>
    <t>광역지자체</t>
  </si>
  <si>
    <t>경기아트센터</t>
  </si>
  <si>
    <t>경기도 수원시 팔달구 효원로 307번길 20</t>
  </si>
  <si>
    <t>031-230-3200</t>
  </si>
  <si>
    <t>http://www.ggac.or.kr/</t>
  </si>
  <si>
    <t>2004-06-01</t>
  </si>
  <si>
    <t>안산시</t>
    <phoneticPr fontId="106" type="noConversion"/>
  </si>
  <si>
    <t>안산문화예술의전당</t>
  </si>
  <si>
    <t>경기도 안산시 단원구 화랑로 312</t>
  </si>
  <si>
    <t>031-481-4000</t>
  </si>
  <si>
    <t>안산문화재단</t>
  </si>
  <si>
    <t>2004-10-02</t>
  </si>
  <si>
    <t>안성시</t>
    <phoneticPr fontId="106" type="noConversion"/>
  </si>
  <si>
    <t>안성맞춤아트홀</t>
  </si>
  <si>
    <t>경기도 안성시 발화대길 21</t>
  </si>
  <si>
    <t>031-660-0666</t>
  </si>
  <si>
    <t>www.anseong.go.kr/arthall</t>
  </si>
  <si>
    <t>2017-11-07</t>
  </si>
  <si>
    <t>안양시</t>
    <phoneticPr fontId="106" type="noConversion"/>
  </si>
  <si>
    <t>안양아트센터</t>
  </si>
  <si>
    <t>경기도 안양시 만안구 문예로36번길 16(안양동)</t>
  </si>
  <si>
    <t>031-687-0500</t>
  </si>
  <si>
    <t>안양문화예술재단</t>
  </si>
  <si>
    <t>www.ayac.or.kr</t>
  </si>
  <si>
    <t>1989-12-05</t>
  </si>
  <si>
    <t>평촌아트홀</t>
  </si>
  <si>
    <t>경기도 안양시 동안구 평촌대로 76(호계동)</t>
  </si>
  <si>
    <t>2004-09-22</t>
  </si>
  <si>
    <t>양주시</t>
    <phoneticPr fontId="106" type="noConversion"/>
  </si>
  <si>
    <t>양주시문화예술회관</t>
  </si>
  <si>
    <t>경기도 양주시 광적면 부흥로618번길 303</t>
  </si>
  <si>
    <t>031-828-9771</t>
  </si>
  <si>
    <t>양주도시공사</t>
  </si>
  <si>
    <t>https://www.yjuc.or.kr</t>
  </si>
  <si>
    <t>1997-10-01</t>
  </si>
  <si>
    <t>여주시</t>
    <phoneticPr fontId="106" type="noConversion"/>
  </si>
  <si>
    <t>세종국악당</t>
  </si>
  <si>
    <t>경기도 여주시 영릉로 125</t>
  </si>
  <si>
    <t>031-881-9665</t>
  </si>
  <si>
    <t>여주세종문화관광재단</t>
  </si>
  <si>
    <t>www.yjcf.or.kr</t>
  </si>
  <si>
    <t>1991-07-15</t>
  </si>
  <si>
    <t>오산시</t>
    <phoneticPr fontId="106" type="noConversion"/>
  </si>
  <si>
    <t>오산문화예술회관</t>
  </si>
  <si>
    <t>경기도 오산시 경기동로 41</t>
  </si>
  <si>
    <t>031-379-9999</t>
  </si>
  <si>
    <t>오산문화재단</t>
  </si>
  <si>
    <t>www.osan.go.kr/arts</t>
  </si>
  <si>
    <t>2004-04-23</t>
  </si>
  <si>
    <t>용인시</t>
    <phoneticPr fontId="106" type="noConversion"/>
  </si>
  <si>
    <t>용인포은아트홀</t>
  </si>
  <si>
    <t>경기도 용인시 수지구 포은대로 499</t>
  </si>
  <si>
    <t>031-260-3300</t>
  </si>
  <si>
    <t>용인문화재단</t>
  </si>
  <si>
    <t>www.yicf.or.kr</t>
  </si>
  <si>
    <t>2012-10-04</t>
  </si>
  <si>
    <t>용인시문예회관</t>
  </si>
  <si>
    <t>경기도 용인시 처인구 중부대로 1392번길 5</t>
  </si>
  <si>
    <t>1989-05-25</t>
  </si>
  <si>
    <t>큰어울마당</t>
  </si>
  <si>
    <t>경기도 용인시 수지구 문정로 7번길 15</t>
  </si>
  <si>
    <t>2004-09-07</t>
  </si>
  <si>
    <t>문화예술원 마루홀</t>
  </si>
  <si>
    <t>경기도 용인시 처인구 중부대로 1199</t>
  </si>
  <si>
    <t>2005-12-17</t>
  </si>
  <si>
    <t>경기국악원</t>
  </si>
  <si>
    <t>경기도 용인시 기흥구 민속촌로 89</t>
  </si>
  <si>
    <t>031-289-6400</t>
  </si>
  <si>
    <t>2004-07-14</t>
  </si>
  <si>
    <t>의정부시</t>
    <phoneticPr fontId="106" type="noConversion"/>
  </si>
  <si>
    <t>의정부예술의전당</t>
  </si>
  <si>
    <t>경기도 의정부시 의정로1</t>
  </si>
  <si>
    <t>031-828-5841</t>
  </si>
  <si>
    <t>재단법인 의정부문화재단</t>
  </si>
  <si>
    <t>www.uac.or.kr</t>
  </si>
  <si>
    <t>이천시</t>
    <phoneticPr fontId="106" type="noConversion"/>
  </si>
  <si>
    <t>이천아트홀</t>
  </si>
  <si>
    <t>경기도 이천시 부악로 40(중리동 490) 이천문화재단</t>
  </si>
  <si>
    <t>031-636-2200</t>
  </si>
  <si>
    <t>이천문화재단</t>
  </si>
  <si>
    <t>https://www.artic.or.kr/base/main/view</t>
  </si>
  <si>
    <t>2009-06-08</t>
  </si>
  <si>
    <t>파주시</t>
    <phoneticPr fontId="106" type="noConversion"/>
  </si>
  <si>
    <t>파주시민회관</t>
  </si>
  <si>
    <t>경기도 파주시 시민회관길 33</t>
  </si>
  <si>
    <t>031-909-6243</t>
  </si>
  <si>
    <t>파주도시관광공사</t>
  </si>
  <si>
    <t>www.pajuutc.or.kr</t>
  </si>
  <si>
    <t>1994-09-27</t>
  </si>
  <si>
    <t>문산행복센터</t>
  </si>
  <si>
    <t>경기도 파주시 문산읍 통일로 1680</t>
  </si>
  <si>
    <t>031-909-6242</t>
  </si>
  <si>
    <t>2011-05-02</t>
  </si>
  <si>
    <t>운정행복센터</t>
  </si>
  <si>
    <t>경기도 파주시 와석순환로 415</t>
  </si>
  <si>
    <t>2013-05-02</t>
  </si>
  <si>
    <t>솔가람아트홀</t>
  </si>
  <si>
    <t>경기도 파주시 가람로 116번길 170</t>
  </si>
  <si>
    <t>2014-04-28</t>
  </si>
  <si>
    <t>평택시</t>
    <phoneticPr fontId="106" type="noConversion"/>
  </si>
  <si>
    <t>남부문화예술회관</t>
  </si>
  <si>
    <t>경기도 평택시 중앙로 277</t>
  </si>
  <si>
    <t>031-8053-3515</t>
  </si>
  <si>
    <t>평택시문화재단</t>
  </si>
  <si>
    <t>www.pccf.or.kr</t>
  </si>
  <si>
    <t>1993-11-02</t>
  </si>
  <si>
    <t>서부문화예술회관</t>
  </si>
  <si>
    <t>경기도 평택시 안중읍 서동대로 1531</t>
  </si>
  <si>
    <t>031-8053-3594</t>
  </si>
  <si>
    <t>1991-10-29</t>
  </si>
  <si>
    <t>북부문화예술회관</t>
  </si>
  <si>
    <t>경기도 평택시 경기대로 1366</t>
  </si>
  <si>
    <t>031-8053-3573</t>
  </si>
  <si>
    <t>1991-12-07</t>
  </si>
  <si>
    <t>포천시</t>
    <phoneticPr fontId="106" type="noConversion"/>
  </si>
  <si>
    <t>포천반월아트홀</t>
  </si>
  <si>
    <t>경기도 포천시 군내면 청성로 111</t>
  </si>
  <si>
    <t>031-535-3600</t>
  </si>
  <si>
    <t>(재)포천문화관광재단</t>
  </si>
  <si>
    <t>www.pcfac.or.kr</t>
  </si>
  <si>
    <t>2003-10-18</t>
  </si>
  <si>
    <t>하남시</t>
    <phoneticPr fontId="106" type="noConversion"/>
  </si>
  <si>
    <t>하남문화재단</t>
  </si>
  <si>
    <t>경기도 하남시 신평로125(덕풍동)</t>
  </si>
  <si>
    <t>031-790-7979</t>
  </si>
  <si>
    <t>www.hnart.or.kr</t>
  </si>
  <si>
    <t>2007-05-11</t>
  </si>
  <si>
    <t>김포시</t>
    <phoneticPr fontId="106" type="noConversion"/>
  </si>
  <si>
    <t>김포아트홀</t>
  </si>
  <si>
    <t>경기도 김포시 돌문로 26</t>
  </si>
  <si>
    <t>031-999-3962</t>
  </si>
  <si>
    <t>재단법인 김포문화재단</t>
  </si>
  <si>
    <t>www.gcf.or.kr</t>
  </si>
  <si>
    <t>2015-12-16</t>
  </si>
  <si>
    <t>화성시</t>
    <phoneticPr fontId="106" type="noConversion"/>
  </si>
  <si>
    <t>동탄복합문화센터</t>
  </si>
  <si>
    <t>경기도 화성시 노작로 134</t>
  </si>
  <si>
    <t>031-8015-8100</t>
  </si>
  <si>
    <t>화성시문화관광재단</t>
  </si>
  <si>
    <t>https://www.hcf.or.kr/hcf/1</t>
  </si>
  <si>
    <t>2010-12-17</t>
  </si>
  <si>
    <t>유앤아이센터</t>
  </si>
  <si>
    <t>경기도 화성시 태안로 145</t>
  </si>
  <si>
    <t>031-267-8800</t>
  </si>
  <si>
    <t>여성가족청소년재단</t>
  </si>
  <si>
    <t>www.hswf.or.kr/unicenter/180</t>
  </si>
  <si>
    <t>2009-03-05</t>
  </si>
  <si>
    <t>모두누림센터</t>
  </si>
  <si>
    <t>경기도 화성시 시청로 155</t>
  </si>
  <si>
    <t>031-350-4300</t>
  </si>
  <si>
    <t>www.hswf.or.kr/modunurim/61</t>
  </si>
  <si>
    <t>2017-04-07</t>
  </si>
  <si>
    <t>강원특별자치도</t>
  </si>
  <si>
    <t>춘천시</t>
    <phoneticPr fontId="106" type="noConversion"/>
  </si>
  <si>
    <t>춘천문화예술회관</t>
  </si>
  <si>
    <t>강원특별자치도 춘천시 효자상길5번길 13 5844</t>
  </si>
  <si>
    <t>033-259-5800</t>
  </si>
  <si>
    <t>춘천문화재단</t>
  </si>
  <si>
    <t>www.cccf.or.kr</t>
  </si>
  <si>
    <t>1993-04-10</t>
  </si>
  <si>
    <t>춘천인형극장</t>
  </si>
  <si>
    <t>강원특별자치도 춘천시 영서로 3017</t>
  </si>
  <si>
    <t>재단법인 춘천인형극제</t>
  </si>
  <si>
    <t>www.cocobau.com</t>
  </si>
  <si>
    <t>2000-12-27</t>
  </si>
  <si>
    <t>원주시</t>
    <phoneticPr fontId="106" type="noConversion"/>
  </si>
  <si>
    <t>원주백운아트홀</t>
  </si>
  <si>
    <t>강원특별자치도 원주시 시청로 1(무실동)</t>
  </si>
  <si>
    <t>033-737-3820</t>
  </si>
  <si>
    <t>www.wonju.go.kr/baekunart</t>
  </si>
  <si>
    <t>2007-11-21</t>
  </si>
  <si>
    <t>치악예술관</t>
  </si>
  <si>
    <t>강원특별자치도 원주시 서원대로 331 (명륜동)</t>
  </si>
  <si>
    <t>033-763-9114</t>
  </si>
  <si>
    <t>재단법인 원주문화재단</t>
  </si>
  <si>
    <t>www.wcf.or.kr</t>
  </si>
  <si>
    <t>1994-05-04</t>
  </si>
  <si>
    <t>강릉시</t>
    <phoneticPr fontId="106" type="noConversion"/>
  </si>
  <si>
    <t>강릉단오제전수교육관</t>
  </si>
  <si>
    <t>강원특별자치도 강릉시 단오장길 1</t>
  </si>
  <si>
    <t>033-660-3940</t>
  </si>
  <si>
    <t>www.gn.go.kr/dano/</t>
  </si>
  <si>
    <t>2004-02-19</t>
  </si>
  <si>
    <t>강릉아트센터</t>
  </si>
  <si>
    <t>강원특별자치도 강릉시 종합운동장길 84(교동)</t>
  </si>
  <si>
    <t>033-660-6800</t>
  </si>
  <si>
    <t>www.gn.go.kr/artscenter</t>
  </si>
  <si>
    <t>2017-12-05</t>
  </si>
  <si>
    <t>동해시</t>
    <phoneticPr fontId="106" type="noConversion"/>
  </si>
  <si>
    <t>동해문화예술회관</t>
  </si>
  <si>
    <t>강원특별자치도 동해시 평원로 15</t>
  </si>
  <si>
    <t>033-530-2115</t>
  </si>
  <si>
    <t>https://dh.go.kr/</t>
  </si>
  <si>
    <t>1995-03-02</t>
  </si>
  <si>
    <t>태백시</t>
    <phoneticPr fontId="106" type="noConversion"/>
  </si>
  <si>
    <t>태백문화예술회관</t>
  </si>
  <si>
    <t>강원특별자치도 태백시 고원로 203</t>
  </si>
  <si>
    <t>033-550-2781</t>
  </si>
  <si>
    <t>https://www.taebaek.go.kr</t>
  </si>
  <si>
    <t>2003-07-25</t>
  </si>
  <si>
    <t>속초시</t>
    <phoneticPr fontId="106" type="noConversion"/>
  </si>
  <si>
    <t>속초문화예술회관</t>
  </si>
  <si>
    <t>강원특별자치도 속초시 번영로 155</t>
  </si>
  <si>
    <t>033-639-2560</t>
  </si>
  <si>
    <t>www.sokcho.go.kr/culture</t>
  </si>
  <si>
    <t>1990-10-10</t>
  </si>
  <si>
    <t>삼척시</t>
    <phoneticPr fontId="106" type="noConversion"/>
  </si>
  <si>
    <t>삼척문화예술회관</t>
  </si>
  <si>
    <t>강원특별자치도 삼척시 엑스포로 45</t>
  </si>
  <si>
    <t>033-572-1331</t>
  </si>
  <si>
    <t>www.samcheok.go.kr</t>
  </si>
  <si>
    <t>1994-06-04</t>
  </si>
  <si>
    <t>홍천군</t>
    <phoneticPr fontId="106" type="noConversion"/>
  </si>
  <si>
    <t>홍천문화예술회관</t>
  </si>
  <si>
    <t>강원특별자치도 홍천군 홍천읍 설악로 1792</t>
  </si>
  <si>
    <t>033-439-5800</t>
  </si>
  <si>
    <t>(재)홍천문화재단</t>
  </si>
  <si>
    <t>https://www.hccf.or.kr/</t>
  </si>
  <si>
    <t>1995-03-23</t>
  </si>
  <si>
    <t>횡성군</t>
    <phoneticPr fontId="106" type="noConversion"/>
  </si>
  <si>
    <t>횡성문화예술회관</t>
  </si>
  <si>
    <t>강원특별자치도 횡성군 횡성읍 문예로 75</t>
  </si>
  <si>
    <t>033-340-5974</t>
  </si>
  <si>
    <t xml:space="preserve"> 횡성군 </t>
  </si>
  <si>
    <t xml:space="preserve"> 지자체 직영 </t>
  </si>
  <si>
    <t>https://hscf.or.kr/bbs/content.php?co_id=sub_06_02</t>
  </si>
  <si>
    <t>2013-02-01</t>
  </si>
  <si>
    <t>영월군</t>
    <phoneticPr fontId="106" type="noConversion"/>
  </si>
  <si>
    <t>영월문화예술회관</t>
  </si>
  <si>
    <t>강원특별자치도 영월군 영월읍 단종로 246353</t>
  </si>
  <si>
    <t>033-375-6356</t>
  </si>
  <si>
    <t>영월문화관광재단</t>
  </si>
  <si>
    <t>www.ywcf.or.kr</t>
  </si>
  <si>
    <t>1992-12-05</t>
  </si>
  <si>
    <t>평창군</t>
    <phoneticPr fontId="106" type="noConversion"/>
  </si>
  <si>
    <t>평창문화예술회관</t>
  </si>
  <si>
    <t>강원특별자치도 평창군 평창읍 문화예술길 51</t>
  </si>
  <si>
    <t>033-330-2546</t>
  </si>
  <si>
    <t>https://www.pc.go.kr/portal</t>
  </si>
  <si>
    <t>2002-02-21</t>
  </si>
  <si>
    <t>정선군</t>
    <phoneticPr fontId="106" type="noConversion"/>
  </si>
  <si>
    <t>아리랑센터 아리랑홀</t>
  </si>
  <si>
    <t>강원특별자치도 정선군 정선읍 애산로 51</t>
  </si>
  <si>
    <t>033-560-3000</t>
  </si>
  <si>
    <t>재단법인 정선아리랑문화재단</t>
  </si>
  <si>
    <t>www.jacf.or.kr</t>
  </si>
  <si>
    <t>2016-05-13</t>
  </si>
  <si>
    <t>정선문화예술회관</t>
  </si>
  <si>
    <t>강원특별자치도 정선군 정선읍 봉양3길 17</t>
    <phoneticPr fontId="106" type="noConversion"/>
  </si>
  <si>
    <t>033-562-2562</t>
  </si>
  <si>
    <t>www.jeongseon.go.kr</t>
  </si>
  <si>
    <t>1993-10-09</t>
  </si>
  <si>
    <t>철원군</t>
    <phoneticPr fontId="106" type="noConversion"/>
  </si>
  <si>
    <t>화강문화센터</t>
  </si>
  <si>
    <t>강원특별자치도 철원군 서면 약수로3</t>
  </si>
  <si>
    <t>033-458-9920</t>
  </si>
  <si>
    <t>철원문화재단</t>
  </si>
  <si>
    <t>gcwcf.or.kr</t>
  </si>
  <si>
    <t>2010-06-18</t>
  </si>
  <si>
    <t>화천군</t>
    <phoneticPr fontId="106" type="noConversion"/>
  </si>
  <si>
    <t>화천문화예술회관</t>
  </si>
  <si>
    <t>강원특별자치도 화천읍 상승로 91</t>
  </si>
  <si>
    <t>033-440-2573</t>
  </si>
  <si>
    <t>https://www.ihc.go.kr/www/index.do</t>
  </si>
  <si>
    <t>2003-02-04</t>
  </si>
  <si>
    <t>양구군</t>
    <phoneticPr fontId="106" type="noConversion"/>
  </si>
  <si>
    <t>양구문예회관</t>
  </si>
  <si>
    <t>강원특별자치도 양구군 양구읍 비봉로73번길 52-1</t>
  </si>
  <si>
    <t>033-482-9612</t>
  </si>
  <si>
    <t>(재)양구문화재단</t>
  </si>
  <si>
    <t>www.ygcf.or.kr</t>
  </si>
  <si>
    <t>2018-02-09</t>
  </si>
  <si>
    <t>양구문화복지센터</t>
  </si>
  <si>
    <t>강원특별자치도 양구군 양구읍 비봉로73번길 52</t>
  </si>
  <si>
    <t>033-480-2584</t>
  </si>
  <si>
    <t>www.yanggu.go.kr</t>
  </si>
  <si>
    <t>2000-11-16</t>
  </si>
  <si>
    <t>인제군</t>
    <phoneticPr fontId="106" type="noConversion"/>
  </si>
  <si>
    <t>하늘내린센터</t>
  </si>
  <si>
    <t>강원특별자치도 인제군 인제읍 비봉로 44번길 100</t>
  </si>
  <si>
    <t>033-460-8951</t>
  </si>
  <si>
    <t>인제군문화재단</t>
  </si>
  <si>
    <t>www.injeart.or.kr</t>
  </si>
  <si>
    <t>2009-08-06</t>
  </si>
  <si>
    <t>고성군</t>
    <phoneticPr fontId="106" type="noConversion"/>
  </si>
  <si>
    <t>고성군문화복지센터</t>
  </si>
  <si>
    <t>강원특별자치도 고성군 거진읍 자산천로 240</t>
  </si>
  <si>
    <t>033-680-3695</t>
  </si>
  <si>
    <t>https://www.gwgs.go.kr/</t>
  </si>
  <si>
    <t>2005-12-08</t>
  </si>
  <si>
    <t>양양군</t>
    <phoneticPr fontId="106" type="noConversion"/>
  </si>
  <si>
    <t>양양군문화복지회관</t>
  </si>
  <si>
    <t>강원특별자치도 양양군 양양읍 일출로540</t>
  </si>
  <si>
    <t>033-670-2348</t>
  </si>
  <si>
    <t xml:space="preserve">양양군 </t>
  </si>
  <si>
    <t>https://www.yangyang.go.kr/gw/portal</t>
  </si>
  <si>
    <t>2004-12-23</t>
  </si>
  <si>
    <t>충청북도</t>
  </si>
  <si>
    <t>청주시</t>
    <phoneticPr fontId="106" type="noConversion"/>
  </si>
  <si>
    <t>청주예술의전당</t>
  </si>
  <si>
    <t>충청북도 청주시 서원구 흥덕로 69</t>
  </si>
  <si>
    <t>043-201-2302</t>
  </si>
  <si>
    <t>https://www.cheongju.go.kr/ac/index.do</t>
  </si>
  <si>
    <t>1995-04-10</t>
  </si>
  <si>
    <t>청주아트홀</t>
  </si>
  <si>
    <t>충청북도 청주시 서원구 예체로 118-1</t>
  </si>
  <si>
    <t>1979-05-01</t>
  </si>
  <si>
    <t>충주시</t>
    <phoneticPr fontId="106" type="noConversion"/>
  </si>
  <si>
    <t>충주시문화회관</t>
    <phoneticPr fontId="106" type="noConversion"/>
  </si>
  <si>
    <t>충청북도 충주시 중앙로128(성내동)</t>
  </si>
  <si>
    <t>043-850-3910</t>
  </si>
  <si>
    <t>www.chungju.go.kr/culture</t>
  </si>
  <si>
    <t>1985-10-09</t>
  </si>
  <si>
    <t>충청북도</t>
    <phoneticPr fontId="106" type="noConversion"/>
  </si>
  <si>
    <t>제천시</t>
    <phoneticPr fontId="106" type="noConversion"/>
  </si>
  <si>
    <t>기초자치단체</t>
    <phoneticPr fontId="106" type="noConversion"/>
  </si>
  <si>
    <t>제천시문화회관</t>
    <phoneticPr fontId="106" type="noConversion"/>
  </si>
  <si>
    <t>충청북도 제천시 의림대로6길 32</t>
  </si>
  <si>
    <t>043-641-5555</t>
  </si>
  <si>
    <t>http://www.jecheon.go.kr/www/index.do</t>
  </si>
  <si>
    <t>1985-02-29</t>
  </si>
  <si>
    <t>제천예술의전당</t>
  </si>
  <si>
    <t>충청북도 제천시 동명로 77, 제천예술의전당</t>
  </si>
  <si>
    <t>043-642-3938</t>
  </si>
  <si>
    <t>www.jcac.kr</t>
  </si>
  <si>
    <t>2024-07-24</t>
  </si>
  <si>
    <t>보은군</t>
    <phoneticPr fontId="106" type="noConversion"/>
  </si>
  <si>
    <t>보은문화예술회관</t>
  </si>
  <si>
    <t>충청북도 보은군 보은읍 뱃들로 54</t>
  </si>
  <si>
    <t>043-540-3755</t>
  </si>
  <si>
    <t>www.boeun.go.kr</t>
  </si>
  <si>
    <t>1994-10-25</t>
  </si>
  <si>
    <t>옥천군</t>
    <phoneticPr fontId="106" type="noConversion"/>
  </si>
  <si>
    <t>옥천문화예술회관</t>
  </si>
  <si>
    <t>충청북도 옥천군 옥천읍 문정1길 32</t>
  </si>
  <si>
    <t>043-730-3402</t>
  </si>
  <si>
    <t>https://www.ocac.go.kr</t>
  </si>
  <si>
    <t>2008-05-16</t>
  </si>
  <si>
    <t>영동군</t>
    <phoneticPr fontId="106" type="noConversion"/>
  </si>
  <si>
    <t>영동복합문화예술회관</t>
  </si>
  <si>
    <t>충청북도 영동군 영동읍 영동힐링로 117</t>
  </si>
  <si>
    <t>043-740-3845</t>
  </si>
  <si>
    <t>지자체 지영</t>
  </si>
  <si>
    <t>http://www.yd21.go.kr/artcenter/</t>
  </si>
  <si>
    <t>2019-04-26</t>
  </si>
  <si>
    <t>증평군</t>
    <phoneticPr fontId="106" type="noConversion"/>
  </si>
  <si>
    <t>증평문화회관</t>
  </si>
  <si>
    <t>충청북도 증평군 증평읍 삼보로 28</t>
  </si>
  <si>
    <t>043-835-4111</t>
  </si>
  <si>
    <t>지차제 직영</t>
    <phoneticPr fontId="106" type="noConversion"/>
  </si>
  <si>
    <t>www.jp.go.kr</t>
  </si>
  <si>
    <t>1992-11-07</t>
  </si>
  <si>
    <t>진천군</t>
    <phoneticPr fontId="106" type="noConversion"/>
  </si>
  <si>
    <t>화랑관</t>
  </si>
  <si>
    <t>충청북도 진천군 진천읍 문화로 69-4</t>
  </si>
  <si>
    <t>043-539-7692</t>
  </si>
  <si>
    <t>https://www.jincheon.go.kr/sisul/sub.do?menukey=803</t>
  </si>
  <si>
    <t>2003-06-21</t>
  </si>
  <si>
    <t>괴산군</t>
    <phoneticPr fontId="106" type="noConversion"/>
  </si>
  <si>
    <t>괴산문화예술회관</t>
  </si>
  <si>
    <t>충청북도 괴산군 괴산읍 읍내로 266</t>
  </si>
  <si>
    <t>043-830-3821</t>
  </si>
  <si>
    <t>www.goesan.go.kr</t>
  </si>
  <si>
    <t>1989-04-13</t>
  </si>
  <si>
    <t>음성군</t>
    <phoneticPr fontId="106" type="noConversion"/>
  </si>
  <si>
    <t>음성문화예술회관</t>
  </si>
  <si>
    <t>충청북도 음성군 음성읍 예술로 102</t>
  </si>
  <si>
    <t>043-871-5949</t>
  </si>
  <si>
    <t>www.esart.go.kr</t>
  </si>
  <si>
    <t>2008-09-27</t>
  </si>
  <si>
    <t>단양군</t>
    <phoneticPr fontId="106" type="noConversion"/>
  </si>
  <si>
    <t>단양문화예술회관</t>
  </si>
  <si>
    <t>충청북도 단양군 단양읍 중앙1로 32</t>
  </si>
  <si>
    <t>043-420-2557</t>
  </si>
  <si>
    <t>www.dy21.net</t>
  </si>
  <si>
    <t>1986-04-15</t>
  </si>
  <si>
    <t>충청남도</t>
  </si>
  <si>
    <t>광역자치단체</t>
    <phoneticPr fontId="106" type="noConversion"/>
  </si>
  <si>
    <t>충청남도 문화예술회관</t>
  </si>
  <si>
    <t>충청남도 예산군 삽교읍 도청대로600</t>
  </si>
  <si>
    <t>041-635-2414</t>
  </si>
  <si>
    <t>http://art.chungnam.go.kr</t>
  </si>
  <si>
    <t>2012-12-18</t>
  </si>
  <si>
    <t>천안시</t>
    <phoneticPr fontId="106" type="noConversion"/>
  </si>
  <si>
    <t>천안예술의전당</t>
  </si>
  <si>
    <t>041-900-1855</t>
  </si>
  <si>
    <t>(재)천안문화재단</t>
  </si>
  <si>
    <t>www.cnac.or.kr</t>
  </si>
  <si>
    <t>2012-09-03</t>
  </si>
  <si>
    <t>성환문화회관</t>
  </si>
  <si>
    <t>충청남도 천안시 서북구 성환읍 성진로 15</t>
  </si>
  <si>
    <t>041-585-8020</t>
  </si>
  <si>
    <t>공공기관 위탁</t>
    <phoneticPr fontId="106" type="noConversion"/>
  </si>
  <si>
    <t>www.ccsh.or.kr/</t>
  </si>
  <si>
    <t>1995-05-04</t>
  </si>
  <si>
    <t>신부문화회관</t>
  </si>
  <si>
    <t>충청남도 천안시 동남구 신부2길 12</t>
  </si>
  <si>
    <t>041-555-9216</t>
  </si>
  <si>
    <t>https://cfac.or.kr</t>
  </si>
  <si>
    <t>1987-12-03</t>
  </si>
  <si>
    <t>공주시</t>
    <phoneticPr fontId="106" type="noConversion"/>
  </si>
  <si>
    <t>공주문예회관</t>
  </si>
  <si>
    <t>충청남도 공주시 고마나루길 5</t>
  </si>
  <si>
    <t>041-852-0858</t>
  </si>
  <si>
    <t>재단법인 공주문화관광재단</t>
  </si>
  <si>
    <t>http://gongjuacc.or.kr</t>
  </si>
  <si>
    <t>1990-10-26</t>
  </si>
  <si>
    <t>보령시</t>
    <phoneticPr fontId="106" type="noConversion"/>
  </si>
  <si>
    <t>보령문화예술회관</t>
  </si>
  <si>
    <t>충청남도 보령시 성주산로 101</t>
  </si>
  <si>
    <t>041-930-3423</t>
  </si>
  <si>
    <t>www.brcn.go.kr/art.do</t>
  </si>
  <si>
    <t>2002-05-09</t>
  </si>
  <si>
    <t>아산시</t>
    <phoneticPr fontId="106" type="noConversion"/>
  </si>
  <si>
    <t>아산시평생학습관</t>
    <phoneticPr fontId="106" type="noConversion"/>
  </si>
  <si>
    <t>충청남도 아산시 남부로92</t>
    <phoneticPr fontId="106" type="noConversion"/>
  </si>
  <si>
    <t>041 537 3906</t>
  </si>
  <si>
    <t>아산시(아산시평생학습문화센터)</t>
  </si>
  <si>
    <t>https://life.asan.go.kr/index.do</t>
  </si>
  <si>
    <t>1992-05-08</t>
  </si>
  <si>
    <t>서산시</t>
    <phoneticPr fontId="106" type="noConversion"/>
  </si>
  <si>
    <t>서산시문화회관</t>
  </si>
  <si>
    <t>충청남도 서산시 문화로 52</t>
  </si>
  <si>
    <t>041-661-8023</t>
  </si>
  <si>
    <t>www.seosan.go.kr/culture/index.do</t>
  </si>
  <si>
    <t>1990-01-06</t>
  </si>
  <si>
    <t>논산시</t>
    <phoneticPr fontId="106" type="noConversion"/>
  </si>
  <si>
    <t>논산아트센터</t>
  </si>
  <si>
    <t>충청남도 논산시 시민로 270</t>
  </si>
  <si>
    <t>041-730-2931</t>
  </si>
  <si>
    <t>논산문화관광재단</t>
  </si>
  <si>
    <t>https://www.nonsan.go.kr/arthall/</t>
  </si>
  <si>
    <t>1985-11-19</t>
  </si>
  <si>
    <t>계룡시</t>
    <phoneticPr fontId="106" type="noConversion"/>
  </si>
  <si>
    <t>계룡문화예술의전당</t>
  </si>
  <si>
    <t>충청남도 계룡시 엄사면 문화1로 13</t>
    <phoneticPr fontId="106" type="noConversion"/>
  </si>
  <si>
    <t>042-840-3707</t>
  </si>
  <si>
    <t>www.gyeryong.go.kr/ac</t>
  </si>
  <si>
    <t>2011-06-17</t>
  </si>
  <si>
    <t>당진시</t>
    <phoneticPr fontId="106" type="noConversion"/>
  </si>
  <si>
    <t>당진문예의전당</t>
  </si>
  <si>
    <t>충청남도 당진시 무수동2길 25-21</t>
    <phoneticPr fontId="106" type="noConversion"/>
  </si>
  <si>
    <t>041-350-2903</t>
  </si>
  <si>
    <t>재단법인 당진문화재단</t>
  </si>
  <si>
    <t>www.dangjinart.kr</t>
  </si>
  <si>
    <t>2005-05-31</t>
  </si>
  <si>
    <t>금산군</t>
    <phoneticPr fontId="106" type="noConversion"/>
  </si>
  <si>
    <t>금산다락원</t>
    <phoneticPr fontId="106" type="noConversion"/>
  </si>
  <si>
    <t>충청남도 금산군 금산읍 금산로 1559 금산다락원</t>
  </si>
  <si>
    <t>041-750-3493</t>
  </si>
  <si>
    <t>금산군 금산다락원</t>
  </si>
  <si>
    <t>https://www.geumsan.go.kr/daragwon/</t>
  </si>
  <si>
    <t>2004-05-31</t>
  </si>
  <si>
    <t>부여군</t>
    <phoneticPr fontId="106" type="noConversion"/>
  </si>
  <si>
    <t>부여국악의전당</t>
  </si>
  <si>
    <t>충청남도 부여군 규암면 백제문로 388</t>
  </si>
  <si>
    <t>041-830-2926</t>
  </si>
  <si>
    <t>www.buyeo.go.kr</t>
  </si>
  <si>
    <t>2005-02-16</t>
  </si>
  <si>
    <t>서천군</t>
    <phoneticPr fontId="106" type="noConversion"/>
  </si>
  <si>
    <t>서천문예의전당</t>
  </si>
  <si>
    <t>충청남도 서천군 서천읍 서천로 14번길 20</t>
  </si>
  <si>
    <t>041-950-4227</t>
  </si>
  <si>
    <t>www.seocheon.go.kr</t>
  </si>
  <si>
    <t>1989-01-01</t>
  </si>
  <si>
    <t>청양군</t>
    <phoneticPr fontId="106" type="noConversion"/>
  </si>
  <si>
    <t>청양문화예술회관</t>
  </si>
  <si>
    <t>충청남도 청양군 청양읍 문화예술로187</t>
    <phoneticPr fontId="106" type="noConversion"/>
  </si>
  <si>
    <t>041 940 2730</t>
  </si>
  <si>
    <t>청양군(문화체육과)</t>
  </si>
  <si>
    <t>지자체 직영</t>
    <phoneticPr fontId="3" type="noConversion"/>
  </si>
  <si>
    <t>https://www.cheongyang.go.kr/art.do</t>
  </si>
  <si>
    <t>2006-10-25</t>
  </si>
  <si>
    <t>홍성군</t>
    <phoneticPr fontId="106" type="noConversion"/>
  </si>
  <si>
    <t>홍주문화회관</t>
  </si>
  <si>
    <t>충청남도 홍성군 홍성읍 내포로 164</t>
    <phoneticPr fontId="106" type="noConversion"/>
  </si>
  <si>
    <t>041-634-0021</t>
  </si>
  <si>
    <t>홍성군공공시설관리사업소</t>
  </si>
  <si>
    <t>https://www.hongseong.go.kr/hjart/art/</t>
  </si>
  <si>
    <t>1988-01-01</t>
  </si>
  <si>
    <t>예산군</t>
    <phoneticPr fontId="106" type="noConversion"/>
  </si>
  <si>
    <t>예산군문예회관</t>
  </si>
  <si>
    <t>충청남도 예산군 예산읍 아리랑로 185-14</t>
  </si>
  <si>
    <t>041-339-8212</t>
  </si>
  <si>
    <t>예산군 공공시설사업소</t>
  </si>
  <si>
    <t>http://yesan.go.kr</t>
  </si>
  <si>
    <t>1993-10-16</t>
  </si>
  <si>
    <t>태안군</t>
    <phoneticPr fontId="106" type="noConversion"/>
  </si>
  <si>
    <t>태안군문화예술회관</t>
  </si>
  <si>
    <t>충청남도 태안군 태안읍 백화로 202</t>
  </si>
  <si>
    <t>041-670-2258</t>
  </si>
  <si>
    <t>태안군 문화예술과</t>
  </si>
  <si>
    <t>https://www.taean.go.kr/tour/sub04_03_03_01.do</t>
  </si>
  <si>
    <t>2001-09-21</t>
  </si>
  <si>
    <t>전북특별자치도</t>
  </si>
  <si>
    <t>한국소리문화의전당</t>
  </si>
  <si>
    <t>전북특별자치도 전주시 덕진구 소리로31</t>
  </si>
  <si>
    <t>063-270-8000</t>
  </si>
  <si>
    <t>학교법인우석학원</t>
  </si>
  <si>
    <t>https://www.sori21.co.kr/site/1/main</t>
  </si>
  <si>
    <t>전북특별자치도예술회관</t>
  </si>
  <si>
    <t>전북특별자치도 전주시 완산구 팔달로 161</t>
  </si>
  <si>
    <t>063-230-7490</t>
  </si>
  <si>
    <t>전북특별자치도문화관광재단</t>
  </si>
  <si>
    <t>www.jbct.or.kr</t>
  </si>
  <si>
    <t>1982-02-09</t>
  </si>
  <si>
    <t>전주시</t>
    <phoneticPr fontId="106" type="noConversion"/>
  </si>
  <si>
    <t>덕진예술회관</t>
  </si>
  <si>
    <t>전북특별자치도 전주시 덕진구 권삼득로 407</t>
  </si>
  <si>
    <t>063-281-6651</t>
  </si>
  <si>
    <t>www.jeonju.go.kr/arts</t>
  </si>
  <si>
    <t>1980-12-08</t>
  </si>
  <si>
    <t>전주한벽문화관</t>
  </si>
  <si>
    <t>전북특별자치도 전주시 완산구 전주천동로 20</t>
  </si>
  <si>
    <t>063-280-7000</t>
  </si>
  <si>
    <t>재단법인 전주문화재단</t>
  </si>
  <si>
    <t>http://www.jt.or.kr/</t>
  </si>
  <si>
    <t>2002-08-10</t>
  </si>
  <si>
    <t>군산시</t>
    <phoneticPr fontId="106" type="noConversion"/>
  </si>
  <si>
    <t>군산예술의전당</t>
  </si>
  <si>
    <t>전북특별자치도 군산시 백토로 203</t>
  </si>
  <si>
    <t>063-454-5520</t>
  </si>
  <si>
    <t>https://www.gunsan.go.kr/arts</t>
  </si>
  <si>
    <t>2013-05-01</t>
  </si>
  <si>
    <t>익산시</t>
    <phoneticPr fontId="106" type="noConversion"/>
  </si>
  <si>
    <t>익산예술의전당</t>
  </si>
  <si>
    <t>전북특별자치도 익산시 동서로 490</t>
  </si>
  <si>
    <t>063-859-3354</t>
  </si>
  <si>
    <t>2015-04-22</t>
  </si>
  <si>
    <t>솜리문화예술회관</t>
  </si>
  <si>
    <t>전북특별자치도 익산시 선화1로 106</t>
  </si>
  <si>
    <t>063-859-3755</t>
  </si>
  <si>
    <t>익산시 예술의전당</t>
  </si>
  <si>
    <t>1996-11-29</t>
  </si>
  <si>
    <t>정읍시</t>
    <phoneticPr fontId="106" type="noConversion"/>
  </si>
  <si>
    <t>정읍사예술회관</t>
  </si>
  <si>
    <t>전북특별자치도 정읍시 시기4길 13</t>
  </si>
  <si>
    <t>063-539-6424</t>
  </si>
  <si>
    <t>지차제 직영</t>
  </si>
  <si>
    <t>1992-09-15</t>
  </si>
  <si>
    <t>연지아트홀</t>
  </si>
  <si>
    <t>전북특별자치도 정읍시 중앙로 73</t>
  </si>
  <si>
    <t>063-539-7874</t>
  </si>
  <si>
    <t>2017-07-21</t>
  </si>
  <si>
    <t>남원시</t>
    <phoneticPr fontId="106" type="noConversion"/>
  </si>
  <si>
    <t>춘향문화예술회관</t>
  </si>
  <si>
    <t>전북특별자치도 남원시 양림길43</t>
  </si>
  <si>
    <t>063-620-5724</t>
  </si>
  <si>
    <t>없음</t>
    <phoneticPr fontId="106" type="noConversion"/>
  </si>
  <si>
    <t>1995-05-06</t>
  </si>
  <si>
    <t>김제시</t>
    <phoneticPr fontId="106" type="noConversion"/>
  </si>
  <si>
    <t>김제문화예술회관</t>
  </si>
  <si>
    <t>전북특별자치도 김제시 성산길 20</t>
  </si>
  <si>
    <t>063-540-4171</t>
  </si>
  <si>
    <t>www.gimje.go.kr/art/index.gimje</t>
  </si>
  <si>
    <t>2009-04-24</t>
  </si>
  <si>
    <t>완주군</t>
    <phoneticPr fontId="106" type="noConversion"/>
  </si>
  <si>
    <t>완주문화예술회관</t>
  </si>
  <si>
    <t>전북특별자치도 완주군 용진읍 지암로 61</t>
  </si>
  <si>
    <t>063-290-2597</t>
  </si>
  <si>
    <t>https://culture.wanju.go.kr/</t>
  </si>
  <si>
    <t>2012-05-04</t>
  </si>
  <si>
    <t>완주향토예술문화회관</t>
  </si>
  <si>
    <t>전북특별자치도 완주군 삼례읍 삼봉로 215</t>
  </si>
  <si>
    <t>063-291-7245</t>
  </si>
  <si>
    <t>완주문화재단</t>
  </si>
  <si>
    <t>2001-11-06</t>
  </si>
  <si>
    <t>장수군</t>
    <phoneticPr fontId="106" type="noConversion"/>
  </si>
  <si>
    <t>장수한누리전당</t>
  </si>
  <si>
    <t>전북특별자치도 장수군 한누리로 393</t>
  </si>
  <si>
    <t>063-350-2887</t>
  </si>
  <si>
    <t>2007-10-13</t>
  </si>
  <si>
    <t>순창군</t>
    <phoneticPr fontId="106" type="noConversion"/>
  </si>
  <si>
    <t>순창향토회관</t>
  </si>
  <si>
    <t>전북특별자치도 순창군 순창읍 장류로 407-11</t>
  </si>
  <si>
    <t>063-650-1622</t>
  </si>
  <si>
    <t>1995-10-01</t>
  </si>
  <si>
    <t>고창군</t>
    <phoneticPr fontId="106" type="noConversion"/>
  </si>
  <si>
    <t>고창문화의전당</t>
  </si>
  <si>
    <t>전북특별자치도 고창군 고창읍 모양성로 11</t>
  </si>
  <si>
    <t>063-560-8041</t>
  </si>
  <si>
    <t>http://www.gochang.go.kr/art</t>
  </si>
  <si>
    <t>2008-12-05</t>
  </si>
  <si>
    <t>부안군</t>
    <phoneticPr fontId="106" type="noConversion"/>
  </si>
  <si>
    <t>부안예술회관</t>
  </si>
  <si>
    <t>전북특별자치도 부안군 부안읍 예술회관길 11</t>
  </si>
  <si>
    <t>063-580-3924</t>
  </si>
  <si>
    <t>www.buan.go.kr</t>
  </si>
  <si>
    <t>2001-02-10</t>
  </si>
  <si>
    <t>전라남도</t>
  </si>
  <si>
    <t>강진군</t>
    <phoneticPr fontId="106" type="noConversion"/>
  </si>
  <si>
    <t>강진아트홀</t>
  </si>
  <si>
    <t>전라남도 강진군 강진읍 영랑로1길 9</t>
  </si>
  <si>
    <t>061-430-3972</t>
  </si>
  <si>
    <t>www.arthall.gangjin.go.kr</t>
  </si>
  <si>
    <t>2011-05-17</t>
  </si>
  <si>
    <t>고흥군</t>
    <phoneticPr fontId="106" type="noConversion"/>
  </si>
  <si>
    <t>고흥종합문화회관</t>
  </si>
  <si>
    <t>전라남도 고흥군 고흥읍 고흥로 1892-67</t>
  </si>
  <si>
    <t>061-830-6722</t>
  </si>
  <si>
    <t>www.goheung.go.kr/culture</t>
  </si>
  <si>
    <t>1999-06-26</t>
  </si>
  <si>
    <t>곡성군</t>
    <phoneticPr fontId="106" type="noConversion"/>
  </si>
  <si>
    <t>곡성레저문화센터</t>
  </si>
  <si>
    <t>전라남도 곡성군 곡성읍 곡성로 855</t>
  </si>
  <si>
    <t>061-360-8473</t>
  </si>
  <si>
    <t>https://www.gokseong.go.kr/center/</t>
  </si>
  <si>
    <t>2010-03-10</t>
  </si>
  <si>
    <t>광양시</t>
    <phoneticPr fontId="106" type="noConversion"/>
  </si>
  <si>
    <t>광양문화예술회관</t>
  </si>
  <si>
    <t>전라남도 광양시 광양읍 향교길 9-30</t>
    <phoneticPr fontId="106" type="noConversion"/>
  </si>
  <si>
    <t>061-797-2528</t>
  </si>
  <si>
    <t>https://gwangyang.go.kr/art/</t>
  </si>
  <si>
    <t>1996-10-08</t>
  </si>
  <si>
    <t>구례군</t>
    <phoneticPr fontId="106" type="noConversion"/>
  </si>
  <si>
    <t>구례문화예술회관</t>
  </si>
  <si>
    <t>전라남도 구례군 구례읍 양정2길 11</t>
  </si>
  <si>
    <t>061-780-2181</t>
  </si>
  <si>
    <t>www.gurye.go.kr</t>
  </si>
  <si>
    <t>2015-04-19</t>
  </si>
  <si>
    <t>나주시</t>
    <phoneticPr fontId="106" type="noConversion"/>
  </si>
  <si>
    <t>나주문화예술회관</t>
  </si>
  <si>
    <t>전라남도 나주시 예향로 4137</t>
  </si>
  <si>
    <t>061-339-4611</t>
  </si>
  <si>
    <t>https://www.naju.go.kr/najuart</t>
  </si>
  <si>
    <t>1998-04-15</t>
  </si>
  <si>
    <t>담양군</t>
    <phoneticPr fontId="106" type="noConversion"/>
  </si>
  <si>
    <t>담양문화회관</t>
  </si>
  <si>
    <t>전라남도 담양군 담양읍 지침6길29</t>
  </si>
  <si>
    <t>061-380-3464</t>
  </si>
  <si>
    <t>2023-03-22</t>
  </si>
  <si>
    <t>목포시</t>
    <phoneticPr fontId="106" type="noConversion"/>
  </si>
  <si>
    <t>목포문화예술회관</t>
  </si>
  <si>
    <t>전라남도 목포시 남농로 102</t>
  </si>
  <si>
    <t>061-270-4031</t>
  </si>
  <si>
    <t>https://www.mokpo.go.kr/art/</t>
  </si>
  <si>
    <t>1997-08-14</t>
  </si>
  <si>
    <t>목포시민문화체육센터</t>
  </si>
  <si>
    <t>전라남도 목포시 부주로 312</t>
  </si>
  <si>
    <t>061-270-4060</t>
  </si>
  <si>
    <t>2004-05-03</t>
  </si>
  <si>
    <t>남도소리울림터</t>
  </si>
  <si>
    <t>전라남도 무안군 삼향읍 남악로 222</t>
    <phoneticPr fontId="106" type="noConversion"/>
  </si>
  <si>
    <t>061-981-0298</t>
  </si>
  <si>
    <t>(재)전남문화재단</t>
  </si>
  <si>
    <t>www.namdosori.or.kr</t>
  </si>
  <si>
    <t>2015-05-30</t>
  </si>
  <si>
    <t>무안군</t>
    <phoneticPr fontId="106" type="noConversion"/>
  </si>
  <si>
    <t>승달문화예술회관</t>
  </si>
  <si>
    <t>전라남도 무안군 무안읍 창포로 8</t>
    <phoneticPr fontId="106" type="noConversion"/>
  </si>
  <si>
    <t>061-450-4084</t>
  </si>
  <si>
    <t>http://www.muan.go.kr</t>
  </si>
  <si>
    <t>2001-05-12</t>
  </si>
  <si>
    <t>보성군</t>
    <phoneticPr fontId="106" type="noConversion"/>
  </si>
  <si>
    <t>보성군문화예술회관</t>
  </si>
  <si>
    <t>전라남도 보성군 보성읍 송재로 281-9</t>
  </si>
  <si>
    <t>061-850-8662</t>
  </si>
  <si>
    <t>www.boseong.go.kr/art</t>
  </si>
  <si>
    <t>2015-05-08</t>
  </si>
  <si>
    <t>순천시</t>
    <phoneticPr fontId="106" type="noConversion"/>
  </si>
  <si>
    <t>순천시문화예술회관</t>
  </si>
  <si>
    <t>전라남도 순천시 삼산로16</t>
  </si>
  <si>
    <t>061-749-8612</t>
  </si>
  <si>
    <t>https://www.suncheon.go.kr/scart/</t>
  </si>
  <si>
    <t>1993-04-03</t>
  </si>
  <si>
    <t>여수시</t>
    <phoneticPr fontId="106" type="noConversion"/>
  </si>
  <si>
    <t>여수시민회관</t>
    <phoneticPr fontId="106" type="noConversion"/>
  </si>
  <si>
    <t>전라남도 여수시 좌수영로 69</t>
  </si>
  <si>
    <t>061-659-3774</t>
  </si>
  <si>
    <t>여수시청</t>
  </si>
  <si>
    <t>www.ok.yeosu.go.kr</t>
  </si>
  <si>
    <t>1987-06-28</t>
  </si>
  <si>
    <t>GS칼텍스 예울마루</t>
  </si>
  <si>
    <t>전라남도 여수시 예울마루로 100</t>
  </si>
  <si>
    <t>061-808-7021</t>
  </si>
  <si>
    <t>GS칼텍스재단</t>
  </si>
  <si>
    <t>www.yeulmaru.org</t>
  </si>
  <si>
    <t>2012-05-10</t>
  </si>
  <si>
    <t>영광군</t>
    <phoneticPr fontId="106" type="noConversion"/>
  </si>
  <si>
    <t>영광문화예술의전당</t>
  </si>
  <si>
    <t>전라남도 영광군 영광읍 천년로 13길 2-34</t>
  </si>
  <si>
    <t>061-350-5400</t>
  </si>
  <si>
    <t>www.yeonggwang.go.kr</t>
  </si>
  <si>
    <t>2014-06-24</t>
  </si>
  <si>
    <t>장흥군</t>
    <phoneticPr fontId="106" type="noConversion"/>
  </si>
  <si>
    <t>장흥문화예술회관</t>
  </si>
  <si>
    <t>전라남도 장흥군 장흥읍 읍성로 96</t>
  </si>
  <si>
    <t>061-860-5802</t>
  </si>
  <si>
    <t>www.art.jangheung.go.kr/</t>
  </si>
  <si>
    <t>2004-05-01</t>
  </si>
  <si>
    <t>해남군</t>
    <phoneticPr fontId="106" type="noConversion"/>
  </si>
  <si>
    <t>해남문화예술회관</t>
  </si>
  <si>
    <t>전라남도 해남군 해남읍 군청길 4</t>
  </si>
  <si>
    <t>061-530-5892</t>
  </si>
  <si>
    <t>www.art.haenam.go.kr</t>
  </si>
  <si>
    <t>2002-04-20</t>
  </si>
  <si>
    <t>장성군</t>
    <phoneticPr fontId="106" type="noConversion"/>
  </si>
  <si>
    <t>장성문화예술회관</t>
  </si>
  <si>
    <t>전라남도 장성군 장성읍 문화로 110</t>
  </si>
  <si>
    <t>061-390-8578</t>
  </si>
  <si>
    <t>https://www.jangseong.go.kr/home/www/openinfo/openinfo_15/openinfo_15_01</t>
  </si>
  <si>
    <t>2011-09-21</t>
  </si>
  <si>
    <t>완도군</t>
    <phoneticPr fontId="106" type="noConversion"/>
  </si>
  <si>
    <t>완도문화예술의전당</t>
    <phoneticPr fontId="106" type="noConversion"/>
  </si>
  <si>
    <t>전라남도 완도군 완도읍 개포로159번길 55</t>
  </si>
  <si>
    <t>070-7123-3566</t>
  </si>
  <si>
    <t>㈜완도문화사랑</t>
  </si>
  <si>
    <t>https://blog.naver.com/wandoartscenter</t>
  </si>
  <si>
    <t>2010-08-10</t>
  </si>
  <si>
    <t>진도군</t>
    <phoneticPr fontId="106" type="noConversion"/>
  </si>
  <si>
    <t>진도향토문화회관</t>
  </si>
  <si>
    <t>전라남도 진도군 진도읍 진도대로7197</t>
  </si>
  <si>
    <t>061-540-6291</t>
  </si>
  <si>
    <t>www.jindo.go.kr/tour/main.cs</t>
  </si>
  <si>
    <t>1996-12-14</t>
  </si>
  <si>
    <t>경상북도</t>
  </si>
  <si>
    <t>경상북도 동락관</t>
    <phoneticPr fontId="106" type="noConversion"/>
  </si>
  <si>
    <t>경상북도 안동시 풍천면 도청대로 455</t>
    <phoneticPr fontId="106" type="noConversion"/>
  </si>
  <si>
    <t>054-880-8882</t>
  </si>
  <si>
    <t>www.gb.go.kr/Main/open_contents/section/dongrak/index.do</t>
  </si>
  <si>
    <t>2016-06-16</t>
    <phoneticPr fontId="106" type="noConversion"/>
  </si>
  <si>
    <t>포항시</t>
    <phoneticPr fontId="106" type="noConversion"/>
  </si>
  <si>
    <t>포항문화예술회관</t>
  </si>
  <si>
    <t>경상북도 포항시 남구 희망대로 850</t>
  </si>
  <si>
    <t>054-289-7999</t>
  </si>
  <si>
    <t>재단법인 포항문화재단</t>
  </si>
  <si>
    <t>www.phcf.or.kr</t>
  </si>
  <si>
    <t>1995-05-26</t>
  </si>
  <si>
    <t>포항시청 대잠홀</t>
  </si>
  <si>
    <t>경상북도 포항시 남구 시청로 1</t>
  </si>
  <si>
    <t>2007-02-07</t>
  </si>
  <si>
    <t>포항시립중앙아트홀</t>
  </si>
  <si>
    <t>경상북도 포항시 북구 서동로 83</t>
  </si>
  <si>
    <t>2010-09-27</t>
  </si>
  <si>
    <t>경주시</t>
    <phoneticPr fontId="106" type="noConversion"/>
  </si>
  <si>
    <t>경주예술의전당</t>
  </si>
  <si>
    <t>경상북도 경주시 알천북로1</t>
  </si>
  <si>
    <t>경주문예회관 주식회사</t>
  </si>
  <si>
    <t>https://www.garts.kr</t>
  </si>
  <si>
    <t>2010-11-06</t>
  </si>
  <si>
    <t>경상북도</t>
    <phoneticPr fontId="106" type="noConversion"/>
  </si>
  <si>
    <t>서라벌문화회관</t>
    <phoneticPr fontId="106" type="noConversion"/>
  </si>
  <si>
    <t>경상북도 경주시 금성로 236</t>
    <phoneticPr fontId="106" type="noConversion"/>
  </si>
  <si>
    <t>054-779-8930</t>
    <phoneticPr fontId="106" type="noConversion"/>
  </si>
  <si>
    <t>https://www.gyeongju.go.kr/gjlll/sorabol/html.do?menu_idx=1</t>
    <phoneticPr fontId="106" type="noConversion"/>
  </si>
  <si>
    <t>1979-05-21</t>
    <phoneticPr fontId="106" type="noConversion"/>
  </si>
  <si>
    <t>김천시</t>
    <phoneticPr fontId="106" type="noConversion"/>
  </si>
  <si>
    <t>김천시문화예술회관</t>
  </si>
  <si>
    <t>경상북도 김천시 운동장길 3(삼락동)</t>
  </si>
  <si>
    <t>054-420-7820</t>
  </si>
  <si>
    <t>www.gc.go.kr/gcart</t>
  </si>
  <si>
    <t>김천시문화회관</t>
  </si>
  <si>
    <t>경상북도 김천시 김천로 200(남산동)</t>
  </si>
  <si>
    <t>054-439-9487</t>
  </si>
  <si>
    <t>2015-11-20</t>
  </si>
  <si>
    <t>안동시</t>
    <phoneticPr fontId="106" type="noConversion"/>
  </si>
  <si>
    <t>안동문화예술의전당</t>
  </si>
  <si>
    <t>경상북도 안동시 축제장길 66</t>
  </si>
  <si>
    <t>054-840-3600</t>
  </si>
  <si>
    <t>안동 Art-Center운영㈜</t>
  </si>
  <si>
    <t>https://www.andong.go.kr/arts/main.do</t>
  </si>
  <si>
    <t>2010-09-17</t>
  </si>
  <si>
    <t>구미시</t>
    <phoneticPr fontId="106" type="noConversion"/>
  </si>
  <si>
    <t>구미문화예술회관</t>
  </si>
  <si>
    <t>경상북도 구미시 송정대로 89</t>
  </si>
  <si>
    <t>054-480-4554</t>
  </si>
  <si>
    <t>www.gumi.go.kr/arts/main.do</t>
  </si>
  <si>
    <t>1989-10-16</t>
  </si>
  <si>
    <t>강동문화복지회관</t>
  </si>
  <si>
    <t>경상북도 구미시 인동가산로 392</t>
  </si>
  <si>
    <t>054-480-2950</t>
  </si>
  <si>
    <t>www.gumi.go.kr/artsgd/main.do</t>
  </si>
  <si>
    <t>2017-05-12</t>
  </si>
  <si>
    <t>영주시</t>
    <phoneticPr fontId="106" type="noConversion"/>
  </si>
  <si>
    <t>영주문화예술회관</t>
    <phoneticPr fontId="106" type="noConversion"/>
  </si>
  <si>
    <t>경상북도 영주시 가흥로 257</t>
  </si>
  <si>
    <t>054-639-5951</t>
  </si>
  <si>
    <t>https://www.yeongju.go.kr/art/index.do</t>
  </si>
  <si>
    <t>영주시민회관</t>
  </si>
  <si>
    <t>경상북도 영주시 선비로 213</t>
  </si>
  <si>
    <t>054-634-3124</t>
  </si>
  <si>
    <t>영주문화원</t>
  </si>
  <si>
    <t>http://www.영주시민회관.kr/</t>
  </si>
  <si>
    <t>1984-04-02</t>
  </si>
  <si>
    <t>영천시</t>
    <phoneticPr fontId="106" type="noConversion"/>
  </si>
  <si>
    <t>영천시민회관</t>
  </si>
  <si>
    <t>경상북도 영천시 시청로 17</t>
    <phoneticPr fontId="106" type="noConversion"/>
  </si>
  <si>
    <t>054-330-6680</t>
  </si>
  <si>
    <t>https://ycac.yc.go.kr:448/</t>
  </si>
  <si>
    <t>1989-10-12</t>
  </si>
  <si>
    <t>상주시</t>
    <phoneticPr fontId="106" type="noConversion"/>
  </si>
  <si>
    <t>상주문화회관</t>
  </si>
  <si>
    <t>경상북도 상주시 상산로 235</t>
  </si>
  <si>
    <t>054-537-6215</t>
  </si>
  <si>
    <t>www.sangju.go.kr/culture/main.tc</t>
  </si>
  <si>
    <t>1990-11-07</t>
  </si>
  <si>
    <t>문경시</t>
    <phoneticPr fontId="106" type="noConversion"/>
  </si>
  <si>
    <t>문경문화예술회관</t>
  </si>
  <si>
    <t>경상북도 문경시 신흥로 85</t>
  </si>
  <si>
    <t>054-550-8395</t>
  </si>
  <si>
    <t>https://www.gbmg.go.kr/portal/contents.do?mId=0602040101</t>
  </si>
  <si>
    <t>1993-09-02</t>
  </si>
  <si>
    <t>경산시</t>
    <phoneticPr fontId="106" type="noConversion"/>
  </si>
  <si>
    <t>경산시민회관</t>
  </si>
  <si>
    <t>경상북도 경산시 계양로 28</t>
  </si>
  <si>
    <t>053-804-7245</t>
  </si>
  <si>
    <t>www.gbgs.go.kr/special/civic/index.do</t>
  </si>
  <si>
    <t>1996-04-26</t>
  </si>
  <si>
    <t>의성군</t>
    <phoneticPr fontId="106" type="noConversion"/>
  </si>
  <si>
    <t>의성문화회관</t>
  </si>
  <si>
    <t>경상북도 의성군 의성읍 충효로88</t>
    <phoneticPr fontId="106" type="noConversion"/>
  </si>
  <si>
    <t>054-830-6931</t>
  </si>
  <si>
    <t>의성군 시설관리사업소</t>
  </si>
  <si>
    <t>www.usc.go.kr</t>
  </si>
  <si>
    <t>2000-04-20</t>
  </si>
  <si>
    <t>청송군</t>
    <phoneticPr fontId="106" type="noConversion"/>
  </si>
  <si>
    <t>청송문화예술회관</t>
  </si>
  <si>
    <t>경상북도 청송군 청송읍 복지타운길 77</t>
  </si>
  <si>
    <t>054-870-6565</t>
  </si>
  <si>
    <t>www.cs.go.kr</t>
  </si>
  <si>
    <t>2013-07-13</t>
  </si>
  <si>
    <t>영양군</t>
    <phoneticPr fontId="106" type="noConversion"/>
  </si>
  <si>
    <t>영양군 문화체육센터</t>
  </si>
  <si>
    <t>경상북도 영양군 영양읍 군민회관길 50</t>
  </si>
  <si>
    <t>054-680-6453</t>
  </si>
  <si>
    <t>없음</t>
  </si>
  <si>
    <t>1997-05-29</t>
  </si>
  <si>
    <t>영덕군</t>
    <phoneticPr fontId="106" type="noConversion"/>
  </si>
  <si>
    <t>예주문화예술회관</t>
  </si>
  <si>
    <t>경상북도 영덕군 영해면 318만세길 36</t>
  </si>
  <si>
    <t>054-730-5830</t>
  </si>
  <si>
    <t>재단법인 영덕문화관광재단</t>
  </si>
  <si>
    <t>www.ydct.org</t>
  </si>
  <si>
    <t>2004-11-30</t>
  </si>
  <si>
    <t>고령군</t>
    <phoneticPr fontId="106" type="noConversion"/>
  </si>
  <si>
    <t>대가야문화누리</t>
  </si>
  <si>
    <t>경상북도 고령군 대가야읍 왕릉로 30</t>
  </si>
  <si>
    <t>054-950-7014</t>
  </si>
  <si>
    <t>art.goryeong.go.kr</t>
  </si>
  <si>
    <t>2015-07-27</t>
  </si>
  <si>
    <t>성주군</t>
    <phoneticPr fontId="106" type="noConversion"/>
  </si>
  <si>
    <t>성주문화예술회관</t>
  </si>
  <si>
    <t>경상북도 성주군 성주읍 성산9길45</t>
  </si>
  <si>
    <t>054-930-8203</t>
  </si>
  <si>
    <t>www.sj.go.kr/scac</t>
  </si>
  <si>
    <t>2023-05-26</t>
  </si>
  <si>
    <t>칠곡군</t>
    <phoneticPr fontId="106" type="noConversion"/>
  </si>
  <si>
    <t>칠곡군교육문화회관</t>
  </si>
  <si>
    <t>경상북도 왜관읍 관문로1길 32</t>
  </si>
  <si>
    <t>054-979-5102</t>
  </si>
  <si>
    <t>www.chilgok.go.kr</t>
  </si>
  <si>
    <t>2000-05-04</t>
  </si>
  <si>
    <t>예천군</t>
    <phoneticPr fontId="106" type="noConversion"/>
  </si>
  <si>
    <t>예천군문화회관</t>
  </si>
  <si>
    <t>경상북도 예천군 예천읍 충효로 209-15</t>
  </si>
  <si>
    <t>054-650-6037</t>
  </si>
  <si>
    <t>재단법인 예천문화관광재단</t>
  </si>
  <si>
    <t>https://yctf.kr/</t>
  </si>
  <si>
    <t>1995-06-05</t>
  </si>
  <si>
    <t>울진군</t>
    <phoneticPr fontId="106" type="noConversion"/>
  </si>
  <si>
    <t>울진문화예술회관</t>
  </si>
  <si>
    <t>경상북도 울진군 후포면 후포삼율로 194-14</t>
  </si>
  <si>
    <t>054-789-5453</t>
  </si>
  <si>
    <t>www.uljin.go.kr/art/index.uljin</t>
  </si>
  <si>
    <t>2007-12-26</t>
  </si>
  <si>
    <t>울릉군</t>
    <phoneticPr fontId="106" type="noConversion"/>
  </si>
  <si>
    <t>울릉한마음회관</t>
  </si>
  <si>
    <t>경상북도 울릉군 울릉순환로 286</t>
  </si>
  <si>
    <t>054-790-6379</t>
  </si>
  <si>
    <t>www.ulleung.go.kr/ko/page.do?mnu_uid=633&amp;</t>
  </si>
  <si>
    <t>2008-05-28</t>
  </si>
  <si>
    <t>경상남도</t>
  </si>
  <si>
    <t>거제시</t>
    <phoneticPr fontId="106" type="noConversion"/>
  </si>
  <si>
    <t>거제문화예술회관</t>
  </si>
  <si>
    <t>경상남도 거제시 장승로 145</t>
  </si>
  <si>
    <t>055-680-1000</t>
  </si>
  <si>
    <t>거제시문화예술재단</t>
  </si>
  <si>
    <t>www.geojeart.or.kr</t>
  </si>
  <si>
    <t>2003-10-21</t>
  </si>
  <si>
    <t>거창군문화센터</t>
  </si>
  <si>
    <t>경상남도 거창군 거창읍 수남로 2181</t>
  </si>
  <si>
    <t>055-940-8460</t>
  </si>
  <si>
    <t>거창문화재단</t>
  </si>
  <si>
    <t>www.gccf.or.kr</t>
  </si>
  <si>
    <t>2001-06-20</t>
  </si>
  <si>
    <t>고성군문화체육센터</t>
  </si>
  <si>
    <t>경상남도 고성군 송학고분로193</t>
  </si>
  <si>
    <t>055-670-2207</t>
  </si>
  <si>
    <t>고성군청</t>
  </si>
  <si>
    <t>2003-06-23</t>
  </si>
  <si>
    <t>김해시</t>
    <phoneticPr fontId="106" type="noConversion"/>
  </si>
  <si>
    <t>김해문화의전당</t>
  </si>
  <si>
    <t>경상남도 김해시 김해대로 2060(내동)</t>
  </si>
  <si>
    <t>055-320-8521</t>
  </si>
  <si>
    <t>(재)김해문화관광재단</t>
  </si>
  <si>
    <t>https://www.ghct.or.kr/</t>
  </si>
  <si>
    <t>2005-11-25</t>
  </si>
  <si>
    <t>김해서부문화센터</t>
  </si>
  <si>
    <t>경상남도 김해시 율하2로 210(율하동)</t>
  </si>
  <si>
    <t>055-344-1800</t>
  </si>
  <si>
    <t>https://wgcc.ghct.or.kr/</t>
  </si>
  <si>
    <t>2018-06-01</t>
  </si>
  <si>
    <t>남해군</t>
    <phoneticPr fontId="106" type="noConversion"/>
  </si>
  <si>
    <t>남해문화센터</t>
  </si>
  <si>
    <t>경상남도 남해군 남해읍 선소로 12</t>
  </si>
  <si>
    <t>055-860-3716</t>
  </si>
  <si>
    <t>http://www.namhae.go.kr</t>
  </si>
  <si>
    <t>2000-01-02</t>
  </si>
  <si>
    <t>통영시</t>
    <phoneticPr fontId="106" type="noConversion"/>
  </si>
  <si>
    <t>통영국제음악당</t>
  </si>
  <si>
    <t>경상남도 통영시 큰발개 1길 38</t>
  </si>
  <si>
    <t>055-650-0400</t>
  </si>
  <si>
    <t>통영국제음악재단</t>
  </si>
  <si>
    <t>www.timf.org</t>
  </si>
  <si>
    <t>2014-03-28</t>
  </si>
  <si>
    <t>밀양시</t>
    <phoneticPr fontId="106" type="noConversion"/>
  </si>
  <si>
    <t>밀양아리랑아트센터</t>
  </si>
  <si>
    <t>경상남도 밀양시 밀양대공원로 112</t>
  </si>
  <si>
    <t>055-359-4500</t>
  </si>
  <si>
    <t>재단법인 밀양문호관광재단</t>
  </si>
  <si>
    <t>https://www.mycf.or.kr/</t>
  </si>
  <si>
    <t>2016-09-01</t>
  </si>
  <si>
    <t>사천시</t>
    <phoneticPr fontId="106" type="noConversion"/>
  </si>
  <si>
    <t>사천시문화예술회관</t>
  </si>
  <si>
    <t>경상남도 사천시 삼천포대교로 47</t>
  </si>
  <si>
    <t>055-832-9710</t>
  </si>
  <si>
    <t>사천문화재단</t>
  </si>
  <si>
    <t>www.sccf.or.kr</t>
  </si>
  <si>
    <t>2002-02-27</t>
  </si>
  <si>
    <t>산청군</t>
    <phoneticPr fontId="106" type="noConversion"/>
  </si>
  <si>
    <t>산청문화예술회관</t>
  </si>
  <si>
    <t>경상남도 산청군 금서면 친환경로2631번길</t>
  </si>
  <si>
    <t>055-970-6481</t>
  </si>
  <si>
    <t>산청군청</t>
  </si>
  <si>
    <t>https://www.sancheong.go.kr/index.do</t>
    <phoneticPr fontId="106" type="noConversion"/>
  </si>
  <si>
    <t>2006-06-21</t>
  </si>
  <si>
    <t>양산시</t>
    <phoneticPr fontId="106" type="noConversion"/>
  </si>
  <si>
    <t>양산문화예술회관</t>
  </si>
  <si>
    <t>경상남도 양산시 중앙로 39-1</t>
  </si>
  <si>
    <t>055-379-8550</t>
  </si>
  <si>
    <t>(재)양산문화재단</t>
    <phoneticPr fontId="106" type="noConversion"/>
  </si>
  <si>
    <t>www.yangsanart.net</t>
  </si>
  <si>
    <t>2002-12-21</t>
  </si>
  <si>
    <t>의령군</t>
    <phoneticPr fontId="106" type="noConversion"/>
  </si>
  <si>
    <t>의령군민문화회관</t>
  </si>
  <si>
    <t>경상남도 의령군 의령읍 의병로24길 31-1</t>
  </si>
  <si>
    <t>055-570-4920</t>
  </si>
  <si>
    <t>https://culture.uiryeong.go.kr/</t>
  </si>
  <si>
    <t>1993-04-21</t>
  </si>
  <si>
    <t>경상남도문화예술회관</t>
  </si>
  <si>
    <t>경상남도 진주시 강남로 215(칠암동)</t>
  </si>
  <si>
    <t>1544-6711</t>
  </si>
  <si>
    <t>artcenter.gyeongnam.go.kr</t>
  </si>
  <si>
    <t>1988-08-29</t>
  </si>
  <si>
    <t>창녕군</t>
    <phoneticPr fontId="106" type="noConversion"/>
  </si>
  <si>
    <t>창녕문화예술회관</t>
  </si>
  <si>
    <t>경상남도 창녕군 창녕읍 군청1길 35</t>
    <phoneticPr fontId="106" type="noConversion"/>
  </si>
  <si>
    <t>055-530-1911</t>
  </si>
  <si>
    <t>www.cng.go.kr/art.web</t>
  </si>
  <si>
    <t>2012-11-01</t>
  </si>
  <si>
    <t>창원시</t>
    <phoneticPr fontId="106" type="noConversion"/>
  </si>
  <si>
    <t>성산아트홀</t>
  </si>
  <si>
    <t>경상남도 창원시 의창구 중앙대로 181</t>
    <phoneticPr fontId="106" type="noConversion"/>
  </si>
  <si>
    <t>055-268-7900</t>
  </si>
  <si>
    <t>창원문화재단</t>
  </si>
  <si>
    <t>www.cwcf.or.kr</t>
  </si>
  <si>
    <t>2000-04-25</t>
  </si>
  <si>
    <t>3·15아트센터</t>
  </si>
  <si>
    <t>경상남도 창원시 마산회원구 삼호로 135(양덕동)</t>
    <phoneticPr fontId="106" type="noConversion"/>
  </si>
  <si>
    <t>055-719-7800</t>
  </si>
  <si>
    <t>2008-05-20</t>
  </si>
  <si>
    <t>진해구민회관</t>
  </si>
  <si>
    <t>경상남도 창원시 진해구 진해대로 325(태백동)</t>
    <phoneticPr fontId="106" type="noConversion"/>
  </si>
  <si>
    <t>055-719-7867</t>
  </si>
  <si>
    <t>1993-04-01</t>
  </si>
  <si>
    <t>통영시민문화회관</t>
  </si>
  <si>
    <t>경상남도 통영시 남망공원길 29</t>
  </si>
  <si>
    <t>055-650-4560</t>
  </si>
  <si>
    <t>http://citizen.tongyeong.go.kr</t>
  </si>
  <si>
    <t>하동군</t>
    <phoneticPr fontId="106" type="noConversion"/>
  </si>
  <si>
    <t>하동문화예술회관</t>
  </si>
  <si>
    <t>경상남도 하동군 하동읍 섬진강대로 2222</t>
  </si>
  <si>
    <t>055-880-2824</t>
  </si>
  <si>
    <t>hadong.go.kr</t>
  </si>
  <si>
    <t>2001-04-14</t>
  </si>
  <si>
    <t>함안군</t>
    <phoneticPr fontId="106" type="noConversion"/>
  </si>
  <si>
    <t>함안문화예술회관</t>
  </si>
  <si>
    <t>경상남도 함안군 가야읍 함안대로 619-1</t>
  </si>
  <si>
    <t>055-580-3621</t>
  </si>
  <si>
    <t>www.haman.go.kr/art.web</t>
  </si>
  <si>
    <t>2005-03-31</t>
  </si>
  <si>
    <t>함양군</t>
    <phoneticPr fontId="106" type="noConversion"/>
  </si>
  <si>
    <t>함양문화예술회관</t>
  </si>
  <si>
    <t>경상남도 함양군 함양읍 필봉산길 55</t>
  </si>
  <si>
    <t>055-960-6710</t>
  </si>
  <si>
    <t>함양군문화시설사업소</t>
  </si>
  <si>
    <t>www.hygn.go.kr/art.web</t>
  </si>
  <si>
    <t>2011-11-25</t>
  </si>
  <si>
    <t>합천군</t>
    <phoneticPr fontId="106" type="noConversion"/>
  </si>
  <si>
    <t>합천군문화예술회관</t>
  </si>
  <si>
    <t>경상남도 합천군 합천읍 황강체육공원로 93</t>
  </si>
  <si>
    <t>055-930-3185</t>
  </si>
  <si>
    <t>합천군청</t>
  </si>
  <si>
    <t>www.hc.go.kr</t>
  </si>
  <si>
    <t>1995-10-27</t>
  </si>
  <si>
    <t>제주특별자치도</t>
  </si>
  <si>
    <t>제주특별자치도문예회관</t>
  </si>
  <si>
    <t>제주특별자치도 제주시 동광로 69(일도2동)</t>
  </si>
  <si>
    <t>064-710-7605</t>
  </si>
  <si>
    <t>www.jeju.go.kr/jejuculture</t>
  </si>
  <si>
    <t>1988-08-25</t>
  </si>
  <si>
    <t>제주시</t>
    <phoneticPr fontId="106" type="noConversion"/>
  </si>
  <si>
    <t>제주아트센터</t>
  </si>
  <si>
    <t>제주특별자치도 제주시 오남로 231(오라이동)</t>
  </si>
  <si>
    <t>064-728-1509</t>
  </si>
  <si>
    <t>https://jejusi.go.kr/acenter/index.do</t>
  </si>
  <si>
    <t>2010-05-19</t>
  </si>
  <si>
    <t>서귀포시</t>
    <phoneticPr fontId="106" type="noConversion"/>
  </si>
  <si>
    <t>서귀포예술의전당</t>
  </si>
  <si>
    <t>제주특별자치도 서귀포시 태평로 270(서홍동)</t>
  </si>
  <si>
    <t>064-760-3342</t>
  </si>
  <si>
    <t>culture.seogwipo.go.kr/artcenter</t>
  </si>
  <si>
    <t>2014-06-19</t>
  </si>
  <si>
    <t>등록문학관 운영현황</t>
    <phoneticPr fontId="3" type="noConversion"/>
  </si>
  <si>
    <t>2. 시설현황</t>
    <phoneticPr fontId="3" type="noConversion"/>
  </si>
  <si>
    <t>3. 자료 현황</t>
    <phoneticPr fontId="3" type="noConversion"/>
  </si>
  <si>
    <t xml:space="preserve">4. 전시 및 프로그램 운영 현황 </t>
    <phoneticPr fontId="3" type="noConversion"/>
  </si>
  <si>
    <t>5. 이용서비스 현황</t>
    <phoneticPr fontId="3" type="noConversion"/>
  </si>
  <si>
    <t>6. 재정 현황</t>
    <phoneticPr fontId="3" type="noConversion"/>
  </si>
  <si>
    <t>7. 인력 현황</t>
    <phoneticPr fontId="3" type="noConversion"/>
  </si>
  <si>
    <t>기본 현황</t>
    <phoneticPr fontId="3" type="noConversion"/>
  </si>
  <si>
    <t>문학관명</t>
    <phoneticPr fontId="3" type="noConversion"/>
  </si>
  <si>
    <t>문학관 주소</t>
    <phoneticPr fontId="3" type="noConversion"/>
  </si>
  <si>
    <t>온라인 접근점
(누리집 또는 블로그 웹주소 등)</t>
    <phoneticPr fontId="3" type="noConversion"/>
  </si>
  <si>
    <t>대지면적
(㎡)</t>
    <phoneticPr fontId="3" type="noConversion"/>
  </si>
  <si>
    <t>건물 
연면적
(㎡)</t>
    <phoneticPr fontId="3" type="noConversion"/>
  </si>
  <si>
    <t>전시실</t>
    <phoneticPr fontId="3" type="noConversion"/>
  </si>
  <si>
    <t>수장고</t>
    <phoneticPr fontId="3" type="noConversion"/>
  </si>
  <si>
    <r>
      <t xml:space="preserve">행사·교육·체험공간
</t>
    </r>
    <r>
      <rPr>
        <b/>
        <sz val="6"/>
        <rFont val="돋움"/>
        <family val="3"/>
        <charset val="129"/>
      </rPr>
      <t>(세미나실, 강의실, 강당 등)</t>
    </r>
    <phoneticPr fontId="3" type="noConversion"/>
  </si>
  <si>
    <r>
      <t xml:space="preserve">창작지원공간
</t>
    </r>
    <r>
      <rPr>
        <b/>
        <sz val="6"/>
        <rFont val="돋움"/>
        <family val="3"/>
        <charset val="129"/>
      </rPr>
      <t>(집필실, 게스트하우스 등)</t>
    </r>
    <phoneticPr fontId="3" type="noConversion"/>
  </si>
  <si>
    <t>자료 소장 현황</t>
    <phoneticPr fontId="3" type="noConversion"/>
  </si>
  <si>
    <t>자료 관리 현황</t>
    <phoneticPr fontId="3" type="noConversion"/>
  </si>
  <si>
    <t>연간
상설전시
운영
(건)</t>
    <phoneticPr fontId="3" type="noConversion"/>
  </si>
  <si>
    <t>연간
기획전시
운영
(건)</t>
    <phoneticPr fontId="3" type="noConversion"/>
  </si>
  <si>
    <t>프로그램
운영</t>
    <phoneticPr fontId="3" type="noConversion"/>
  </si>
  <si>
    <t>연간
개관일수(일)</t>
    <phoneticPr fontId="3" type="noConversion"/>
  </si>
  <si>
    <t>평일
개관시간
(시간)</t>
    <phoneticPr fontId="3" type="noConversion"/>
  </si>
  <si>
    <t>토/일/공휴일
관람시간
(시간)</t>
    <phoneticPr fontId="3" type="noConversion"/>
  </si>
  <si>
    <t>연간
방문인원
(명)</t>
    <phoneticPr fontId="3" type="noConversion"/>
  </si>
  <si>
    <t>일평균 
방문인원(명)</t>
    <phoneticPr fontId="3" type="noConversion"/>
  </si>
  <si>
    <t>일반성인 기준 관람료
(원)</t>
    <phoneticPr fontId="3" type="noConversion"/>
  </si>
  <si>
    <t>연간 수입
(천원)</t>
    <phoneticPr fontId="3" type="noConversion"/>
  </si>
  <si>
    <t>연간 지출
(천원)</t>
    <phoneticPr fontId="3" type="noConversion"/>
  </si>
  <si>
    <t>인력구분</t>
    <phoneticPr fontId="3" type="noConversion"/>
  </si>
  <si>
    <t>고용형태</t>
    <phoneticPr fontId="3" type="noConversion"/>
  </si>
  <si>
    <t>광역
시·도</t>
    <phoneticPr fontId="3" type="noConversion"/>
  </si>
  <si>
    <t>국립/
공립/
사립</t>
    <phoneticPr fontId="3" type="noConversion"/>
  </si>
  <si>
    <t>설립
주체</t>
    <phoneticPr fontId="3" type="noConversion"/>
  </si>
  <si>
    <t>운영
방식</t>
    <phoneticPr fontId="3" type="noConversion"/>
  </si>
  <si>
    <t>등록
번호</t>
    <phoneticPr fontId="3" type="noConversion"/>
  </si>
  <si>
    <t>등록
일자</t>
    <phoneticPr fontId="3" type="noConversion"/>
  </si>
  <si>
    <t>등록
형태</t>
    <phoneticPr fontId="3" type="noConversion"/>
  </si>
  <si>
    <t>개실</t>
    <phoneticPr fontId="3" type="noConversion"/>
  </si>
  <si>
    <t>면적(㎡)</t>
    <phoneticPr fontId="3" type="noConversion"/>
  </si>
  <si>
    <t>(오프라인 형식의) 도서</t>
    <phoneticPr fontId="3" type="noConversion"/>
  </si>
  <si>
    <t>(오프라인 형식의) 비도서</t>
    <phoneticPr fontId="3" type="noConversion"/>
  </si>
  <si>
    <t>(온라인 형식의) 자료</t>
    <phoneticPr fontId="3" type="noConversion"/>
  </si>
  <si>
    <t>지정(등록)문화재 자료</t>
    <phoneticPr fontId="3" type="noConversion"/>
  </si>
  <si>
    <t>소장자료 디지털화 실적</t>
    <phoneticPr fontId="3" type="noConversion"/>
  </si>
  <si>
    <t>목록 작성 실적</t>
    <phoneticPr fontId="3" type="noConversion"/>
  </si>
  <si>
    <t>문학관 
전문인력
(명)</t>
    <phoneticPr fontId="3" type="noConversion"/>
  </si>
  <si>
    <t>기타 
일반직원
(명)</t>
    <phoneticPr fontId="3" type="noConversion"/>
  </si>
  <si>
    <t>정규직
(명)</t>
    <phoneticPr fontId="3" type="noConversion"/>
  </si>
  <si>
    <t>비정규직
(명)</t>
    <phoneticPr fontId="3" type="noConversion"/>
  </si>
  <si>
    <t>기타
(명)</t>
    <phoneticPr fontId="3" type="noConversion"/>
  </si>
  <si>
    <t>문학도서</t>
    <phoneticPr fontId="3" type="noConversion"/>
  </si>
  <si>
    <t>비문학도서</t>
    <phoneticPr fontId="3" type="noConversion"/>
  </si>
  <si>
    <t>낱장자료</t>
    <phoneticPr fontId="3" type="noConversion"/>
  </si>
  <si>
    <t>작가유품</t>
    <phoneticPr fontId="3" type="noConversion"/>
  </si>
  <si>
    <t>기타</t>
    <phoneticPr fontId="3" type="noConversion"/>
  </si>
  <si>
    <t>계</t>
    <phoneticPr fontId="3" type="noConversion"/>
  </si>
  <si>
    <t>총계</t>
    <phoneticPr fontId="3" type="noConversion"/>
  </si>
  <si>
    <t>건</t>
    <phoneticPr fontId="3" type="noConversion"/>
  </si>
  <si>
    <t>점</t>
    <phoneticPr fontId="3" type="noConversion"/>
  </si>
  <si>
    <t>프로그램 수
(개)</t>
    <phoneticPr fontId="3" type="noConversion"/>
  </si>
  <si>
    <t>운영 횟수
(회)</t>
    <phoneticPr fontId="3" type="noConversion"/>
  </si>
  <si>
    <t>지방자치단체</t>
    <phoneticPr fontId="3" type="noConversion"/>
  </si>
  <si>
    <t>위탁운영</t>
    <phoneticPr fontId="3" type="noConversion"/>
  </si>
  <si>
    <t>제2018-01호</t>
    <phoneticPr fontId="3" type="noConversion"/>
  </si>
  <si>
    <t>문학관으로 등록</t>
    <phoneticPr fontId="3" type="noConversion"/>
  </si>
  <si>
    <t>대전문학관</t>
    <phoneticPr fontId="3" type="noConversion"/>
  </si>
  <si>
    <t>대전광역시 동구 송촌남로 11번길 116</t>
    <phoneticPr fontId="3" type="noConversion"/>
  </si>
  <si>
    <t>042-626-5021</t>
    <phoneticPr fontId="3" type="noConversion"/>
  </si>
  <si>
    <t>2012. 12. 27</t>
    <phoneticPr fontId="3" type="noConversion"/>
  </si>
  <si>
    <t>www.dcaf.or.kr</t>
    <phoneticPr fontId="3" type="noConversion"/>
  </si>
  <si>
    <t>비영리재단</t>
    <phoneticPr fontId="3" type="noConversion"/>
  </si>
  <si>
    <t>직접운영</t>
    <phoneticPr fontId="3" type="noConversion"/>
  </si>
  <si>
    <t>제 2018-1호</t>
    <phoneticPr fontId="3" type="noConversion"/>
  </si>
  <si>
    <t>이주홍문학관</t>
    <phoneticPr fontId="3" type="noConversion"/>
  </si>
  <si>
    <t>부산광역시 동래구 금강로61번길 20-12</t>
    <phoneticPr fontId="3" type="noConversion"/>
  </si>
  <si>
    <t>051-552-1020</t>
    <phoneticPr fontId="3" type="noConversion"/>
  </si>
  <si>
    <t>2002. 10. 05</t>
    <phoneticPr fontId="3" type="noConversion"/>
  </si>
  <si>
    <t>www.leejuhong.com</t>
    <phoneticPr fontId="3" type="noConversion"/>
  </si>
  <si>
    <t>비영리법인</t>
    <phoneticPr fontId="3" type="noConversion"/>
  </si>
  <si>
    <t>제 2018-2호</t>
    <phoneticPr fontId="3" type="noConversion"/>
  </si>
  <si>
    <t>요산김정한문학관</t>
    <phoneticPr fontId="3" type="noConversion"/>
  </si>
  <si>
    <t>부산광역시 금정구 팔송로 60-6</t>
    <phoneticPr fontId="3" type="noConversion"/>
  </si>
  <si>
    <t>051-515-1655</t>
    <phoneticPr fontId="3" type="noConversion"/>
  </si>
  <si>
    <t>2006. 11. 20</t>
    <phoneticPr fontId="3" type="noConversion"/>
  </si>
  <si>
    <t>www.sayosan.or.kr</t>
    <phoneticPr fontId="3" type="noConversion"/>
  </si>
  <si>
    <t>개인</t>
  </si>
  <si>
    <t xml:space="preserve">직접운영 </t>
    <phoneticPr fontId="3" type="noConversion"/>
  </si>
  <si>
    <t>제 2019-1호</t>
  </si>
  <si>
    <t>문학관으로 등록</t>
  </si>
  <si>
    <t>추리문학관</t>
  </si>
  <si>
    <t>부산광역시 해운대구 달맞이길 117번 나길 111</t>
    <phoneticPr fontId="3" type="noConversion"/>
  </si>
  <si>
    <t>051-743-0480</t>
  </si>
  <si>
    <t>1992. 03. 28</t>
  </si>
  <si>
    <t>https://blog.naver.com/spy9984</t>
  </si>
  <si>
    <t>제광주-공립1-2024-01호</t>
    <phoneticPr fontId="3" type="noConversion"/>
  </si>
  <si>
    <t>광주문학관</t>
    <phoneticPr fontId="3" type="noConversion"/>
  </si>
  <si>
    <t>광주광역시 북구 각화대로 93</t>
    <phoneticPr fontId="3" type="noConversion"/>
  </si>
  <si>
    <t>062-613-6195</t>
    <phoneticPr fontId="3" type="noConversion"/>
  </si>
  <si>
    <t>2023. 09. 22</t>
    <phoneticPr fontId="3" type="noConversion"/>
  </si>
  <si>
    <t>https://www.gwangju.go.kr/gjlm/</t>
    <phoneticPr fontId="3" type="noConversion"/>
  </si>
  <si>
    <t>비영리법인</t>
  </si>
  <si>
    <t>제공립
2023-01</t>
  </si>
  <si>
    <t>한국근대문학관</t>
  </si>
  <si>
    <t>광주광역시 중구 신포로 15번길 76</t>
    <phoneticPr fontId="3" type="noConversion"/>
  </si>
  <si>
    <t>032-773-3800</t>
  </si>
  <si>
    <t>2013. 09. 27</t>
  </si>
  <si>
    <t>https://lit.ifac.or.kr</t>
    <phoneticPr fontId="3" type="noConversion"/>
  </si>
  <si>
    <t>제 강원 공립 2020-1 호</t>
    <phoneticPr fontId="3" type="noConversion"/>
  </si>
  <si>
    <t>김유정문학촌</t>
    <phoneticPr fontId="3" type="noConversion"/>
  </si>
  <si>
    <t>강원특별자치도 춘천 김유정로 1430-14</t>
    <phoneticPr fontId="3" type="noConversion"/>
  </si>
  <si>
    <t>033-261-4650</t>
    <phoneticPr fontId="3" type="noConversion"/>
  </si>
  <si>
    <t>2002. 08. 16</t>
    <phoneticPr fontId="3" type="noConversion"/>
  </si>
  <si>
    <t>www.kimyoujeong.org</t>
    <phoneticPr fontId="3" type="noConversion"/>
  </si>
  <si>
    <t>광명시</t>
    <phoneticPr fontId="3" type="noConversion"/>
  </si>
  <si>
    <t>제18-문01-호</t>
    <phoneticPr fontId="3" type="noConversion"/>
  </si>
  <si>
    <t>기형도문학관</t>
    <phoneticPr fontId="3" type="noConversion"/>
  </si>
  <si>
    <t>경기도 광명시 오리로 268</t>
    <phoneticPr fontId="3" type="noConversion"/>
  </si>
  <si>
    <t>02-2621-8860</t>
    <phoneticPr fontId="3" type="noConversion"/>
  </si>
  <si>
    <t>2017. 11. 10</t>
    <phoneticPr fontId="3" type="noConversion"/>
  </si>
  <si>
    <t>www.kihyungdo.co.kr</t>
    <phoneticPr fontId="3" type="noConversion"/>
  </si>
  <si>
    <t>8
(11~2월 7시간)</t>
    <phoneticPr fontId="3" type="noConversion"/>
  </si>
  <si>
    <t>안성시</t>
    <phoneticPr fontId="3" type="noConversion"/>
  </si>
  <si>
    <t>제19-문-01호</t>
    <phoneticPr fontId="3" type="noConversion"/>
  </si>
  <si>
    <t>박두진문학관</t>
    <phoneticPr fontId="3" type="noConversion"/>
  </si>
  <si>
    <t>경기도 안성시 보개면 남사당로 198-11</t>
    <phoneticPr fontId="3" type="noConversion"/>
  </si>
  <si>
    <t>031-678-2469</t>
    <phoneticPr fontId="3" type="noConversion"/>
  </si>
  <si>
    <t>2018. 11. 16</t>
    <phoneticPr fontId="3" type="noConversion"/>
  </si>
  <si>
    <t>www.anseong.go.kr/tourPortal/munhak</t>
    <phoneticPr fontId="3" type="noConversion"/>
  </si>
  <si>
    <t>경북-공립-1호</t>
    <phoneticPr fontId="3" type="noConversion"/>
  </si>
  <si>
    <t>이육사문학관</t>
    <phoneticPr fontId="3" type="noConversion"/>
  </si>
  <si>
    <t>경상북도 안동시 도산면 백운로 525</t>
    <phoneticPr fontId="3" type="noConversion"/>
  </si>
  <si>
    <t>054-852-7337</t>
    <phoneticPr fontId="3" type="noConversion"/>
  </si>
  <si>
    <t>2004. 07. 31</t>
    <phoneticPr fontId="3" type="noConversion"/>
  </si>
  <si>
    <t>www.264.or.kr</t>
    <phoneticPr fontId="3" type="noConversion"/>
  </si>
  <si>
    <t>경북-사립-2021-1호</t>
    <phoneticPr fontId="3" type="noConversion"/>
  </si>
  <si>
    <t>문경문학관</t>
  </si>
  <si>
    <t>경상북도 문경시 김용길 278-1</t>
    <phoneticPr fontId="3" type="noConversion"/>
  </si>
  <si>
    <t>054-552-1852</t>
  </si>
  <si>
    <t>2020. 01. 10</t>
    <phoneticPr fontId="3" type="noConversion"/>
  </si>
  <si>
    <t>cafe.daum.net/mungyunglc</t>
    <phoneticPr fontId="3" type="noConversion"/>
  </si>
  <si>
    <t>청도군</t>
    <phoneticPr fontId="3" type="noConversion"/>
  </si>
  <si>
    <t>개인</t>
    <phoneticPr fontId="3" type="noConversion"/>
  </si>
  <si>
    <t>경북-사립-2024-1호</t>
    <phoneticPr fontId="3" type="noConversion"/>
  </si>
  <si>
    <t>들풀시조문학관</t>
    <phoneticPr fontId="3" type="noConversion"/>
  </si>
  <si>
    <t>경상북도 청도군 금천면 선바위길 55-13</t>
    <phoneticPr fontId="3" type="noConversion"/>
  </si>
  <si>
    <t>054-371-3544</t>
    <phoneticPr fontId="3" type="noConversion"/>
  </si>
  <si>
    <t>2024. 10. 26</t>
    <phoneticPr fontId="3" type="noConversion"/>
  </si>
  <si>
    <t>https://naver.com/deulpullm</t>
    <phoneticPr fontId="3" type="noConversion"/>
  </si>
  <si>
    <t>경남1-공립-2018-01호</t>
    <phoneticPr fontId="3" type="noConversion"/>
  </si>
  <si>
    <t>경남문학관</t>
    <phoneticPr fontId="3" type="noConversion"/>
  </si>
  <si>
    <t>경상남도 창원시 진해구 진해대로 311</t>
    <phoneticPr fontId="3" type="noConversion"/>
  </si>
  <si>
    <t>055-547-8277</t>
    <phoneticPr fontId="3" type="noConversion"/>
  </si>
  <si>
    <t>2001. 01. 01</t>
    <phoneticPr fontId="3" type="noConversion"/>
  </si>
  <si>
    <t>gnmunhak.co.kr</t>
    <phoneticPr fontId="3" type="noConversion"/>
  </si>
  <si>
    <t xml:space="preserve">창원시 </t>
    <phoneticPr fontId="3" type="noConversion"/>
  </si>
  <si>
    <t>지방자치단체</t>
  </si>
  <si>
    <t>직접운영</t>
  </si>
  <si>
    <t>경남3</t>
  </si>
  <si>
    <t>마산문학관</t>
    <phoneticPr fontId="3" type="noConversion"/>
  </si>
  <si>
    <t>경상남도 창원시 마산합포구 노산북8길 49-1</t>
    <phoneticPr fontId="3" type="noConversion"/>
  </si>
  <si>
    <t>055-225-7191</t>
  </si>
  <si>
    <t>2005. 10. 26</t>
    <phoneticPr fontId="3" type="noConversion"/>
  </si>
  <si>
    <t>www.changwon.go.kr/cwportal/depart/11062/12453/12469.web</t>
    <phoneticPr fontId="3" type="noConversion"/>
  </si>
  <si>
    <t xml:space="preserve">공립  </t>
    <phoneticPr fontId="3" type="noConversion"/>
  </si>
  <si>
    <t xml:space="preserve">위탁운영 </t>
    <phoneticPr fontId="3" type="noConversion"/>
  </si>
  <si>
    <t>제2호</t>
    <phoneticPr fontId="3" type="noConversion"/>
  </si>
  <si>
    <t>김달진문학관</t>
    <phoneticPr fontId="3" type="noConversion"/>
  </si>
  <si>
    <t>경상남도 창원시 진해구 소사로 59번길 13</t>
    <phoneticPr fontId="3" type="noConversion"/>
  </si>
  <si>
    <t>055-547-2623</t>
    <phoneticPr fontId="3" type="noConversion"/>
  </si>
  <si>
    <t>2005. 11. 05</t>
    <phoneticPr fontId="3" type="noConversion"/>
  </si>
  <si>
    <t>www.daljin.or.kr</t>
    <phoneticPr fontId="3" type="noConversion"/>
  </si>
  <si>
    <t xml:space="preserve">지방자치단체 </t>
  </si>
  <si>
    <t xml:space="preserve">위탁운영 </t>
  </si>
  <si>
    <t>경남5-공립-2016-05호</t>
  </si>
  <si>
    <t xml:space="preserve">문학관으로 등록 </t>
  </si>
  <si>
    <t>이원수문학관</t>
  </si>
  <si>
    <t xml:space="preserve">경상남도 창원시 의창구 평산로 135번길32 </t>
    <phoneticPr fontId="3" type="noConversion"/>
  </si>
  <si>
    <t>055-294-7285</t>
  </si>
  <si>
    <t>2003. 12. 30</t>
    <phoneticPr fontId="3" type="noConversion"/>
  </si>
  <si>
    <t>www.leewonsu.co.kr</t>
  </si>
  <si>
    <t>경남7-사립2-2024-01호</t>
    <phoneticPr fontId="3" type="noConversion"/>
  </si>
  <si>
    <t>문덕수문학관</t>
    <phoneticPr fontId="3" type="noConversion"/>
  </si>
  <si>
    <t>경상남도 창원시 마산회원구 팔용로 262</t>
    <phoneticPr fontId="3" type="noConversion"/>
  </si>
  <si>
    <t>055-250-3131</t>
    <phoneticPr fontId="3" type="noConversion"/>
  </si>
  <si>
    <t>2000. 06. 13</t>
    <phoneticPr fontId="3" type="noConversion"/>
  </si>
  <si>
    <t>lib.cs.ac.kr</t>
    <phoneticPr fontId="3" type="noConversion"/>
  </si>
  <si>
    <t>제 경남6-사1-2021-01호</t>
    <phoneticPr fontId="3" type="noConversion"/>
  </si>
  <si>
    <t>한빛문학관</t>
    <phoneticPr fontId="3" type="noConversion"/>
  </si>
  <si>
    <t>경상남도 통영시 봉수1길9</t>
    <phoneticPr fontId="3" type="noConversion"/>
  </si>
  <si>
    <t>055-649-6799</t>
    <phoneticPr fontId="3" type="noConversion"/>
  </si>
  <si>
    <t>2025. 04. 11</t>
    <phoneticPr fontId="3" type="noConversion"/>
  </si>
  <si>
    <t>미설치</t>
    <phoneticPr fontId="3" type="noConversion"/>
  </si>
  <si>
    <t>경남-공립
2018-04호</t>
    <phoneticPr fontId="3" type="noConversion"/>
  </si>
  <si>
    <t>이주홍어린이문학관</t>
    <phoneticPr fontId="3" type="noConversion"/>
  </si>
  <si>
    <t>경상남도 합천군 용주면 합천호수로 828-7</t>
    <phoneticPr fontId="3" type="noConversion"/>
  </si>
  <si>
    <t>055-930-4895</t>
    <phoneticPr fontId="3" type="noConversion"/>
  </si>
  <si>
    <t>2011. 12. 28</t>
    <phoneticPr fontId="3" type="noConversion"/>
  </si>
  <si>
    <t>https://www.hc.go.kr/juhong.web</t>
  </si>
  <si>
    <t>제1호</t>
    <phoneticPr fontId="3" type="noConversion"/>
  </si>
  <si>
    <t>제주문학관</t>
    <phoneticPr fontId="3" type="noConversion"/>
  </si>
  <si>
    <t>제주특별자치도 제주시 연북로 339</t>
    <phoneticPr fontId="3" type="noConversion"/>
  </si>
  <si>
    <t>064-710-3484</t>
    <phoneticPr fontId="3" type="noConversion"/>
  </si>
  <si>
    <t>2021. 10. 23</t>
    <phoneticPr fontId="3" type="noConversion"/>
  </si>
  <si>
    <t>www.jeju.go.kr/liter</t>
    <phoneticPr fontId="3" type="noConversion"/>
  </si>
  <si>
    <t>제10877호</t>
    <phoneticPr fontId="3" type="noConversion"/>
  </si>
  <si>
    <t>오장환문학관</t>
    <phoneticPr fontId="3" type="noConversion"/>
  </si>
  <si>
    <t>충청북도 보은군 회인면 회인로5길 12</t>
    <phoneticPr fontId="3" type="noConversion"/>
  </si>
  <si>
    <t>043-540-3776</t>
    <phoneticPr fontId="3" type="noConversion"/>
  </si>
  <si>
    <t>2006. 09. 30</t>
    <phoneticPr fontId="3" type="noConversion"/>
  </si>
  <si>
    <t>제2019-004호</t>
    <phoneticPr fontId="3" type="noConversion"/>
  </si>
  <si>
    <t>산사(山史)현대시100년관</t>
  </si>
  <si>
    <t>충청남도 천안시 동남구 문암로 76 
백석대 창조관 13층</t>
    <phoneticPr fontId="3" type="noConversion"/>
  </si>
  <si>
    <t>041-550-2631</t>
    <phoneticPr fontId="3" type="noConversion"/>
  </si>
  <si>
    <t>2013. 11. 08</t>
    <phoneticPr fontId="3" type="noConversion"/>
  </si>
  <si>
    <t>http://poem.bu.ac.kr</t>
    <phoneticPr fontId="3" type="noConversion"/>
  </si>
  <si>
    <t>제2009-006호</t>
    <phoneticPr fontId="3" type="noConversion"/>
  </si>
  <si>
    <t>설화문학관</t>
  </si>
  <si>
    <t>충청남도 아산시 염치읍 백암길 47번길 32</t>
    <phoneticPr fontId="3" type="noConversion"/>
  </si>
  <si>
    <t>041-542-4280</t>
    <phoneticPr fontId="3" type="noConversion"/>
  </si>
  <si>
    <t>2016 . 07. 21</t>
    <phoneticPr fontId="3" type="noConversion"/>
  </si>
  <si>
    <t>blog.naver.com/snow4280</t>
    <phoneticPr fontId="3" type="noConversion"/>
  </si>
  <si>
    <t>제2020-01호</t>
  </si>
  <si>
    <t>김홍신문학관</t>
  </si>
  <si>
    <t>충청남도 논산시 중앙로 146-23</t>
    <phoneticPr fontId="3" type="noConversion"/>
  </si>
  <si>
    <t>041-733-2018~9</t>
  </si>
  <si>
    <t>2019. 06. 08</t>
    <phoneticPr fontId="3" type="noConversion"/>
  </si>
  <si>
    <t>www.kimhongshin.com</t>
    <phoneticPr fontId="3" type="noConversion"/>
  </si>
  <si>
    <t>제2009-06호</t>
  </si>
  <si>
    <t>어린왕자문학관</t>
  </si>
  <si>
    <t>충청남도 논산시 가야곡면 원앙로 111번길 42</t>
    <phoneticPr fontId="3" type="noConversion"/>
  </si>
  <si>
    <t>2015. 12. 23</t>
    <phoneticPr fontId="3" type="noConversion"/>
  </si>
  <si>
    <t>제2021-01호</t>
  </si>
  <si>
    <t>문화시설로 등록</t>
  </si>
  <si>
    <t>강경산 소금문학관</t>
  </si>
  <si>
    <t>충청남도 논산시 강경읍 강경포구길 38</t>
    <phoneticPr fontId="3" type="noConversion"/>
  </si>
  <si>
    <t>041-745-9800</t>
  </si>
  <si>
    <t>2021. 12. 27</t>
    <phoneticPr fontId="3" type="noConversion"/>
  </si>
  <si>
    <t>nonsancntf.or.kr/cntf/html/sub01/010504.html</t>
    <phoneticPr fontId="3" type="noConversion"/>
  </si>
  <si>
    <t>제2019-001호</t>
  </si>
  <si>
    <t>당진문학관</t>
  </si>
  <si>
    <t>충청남도 당진시 산곡길 219-4</t>
  </si>
  <si>
    <t>2012. 08. 01</t>
  </si>
  <si>
    <t>위탁운영</t>
  </si>
  <si>
    <t>제2019-002호</t>
  </si>
  <si>
    <t>신동엽문학관</t>
  </si>
  <si>
    <t>충청남도 부여군 부여읍 신동엽길 12</t>
    <phoneticPr fontId="3" type="noConversion"/>
  </si>
  <si>
    <t>041-833-2725</t>
    <phoneticPr fontId="3" type="noConversion"/>
  </si>
  <si>
    <t>2013. 05. 03</t>
    <phoneticPr fontId="3" type="noConversion"/>
  </si>
  <si>
    <t>www.shindongyeop.com</t>
    <phoneticPr fontId="3" type="noConversion"/>
  </si>
  <si>
    <t xml:space="preserve"> </t>
    <phoneticPr fontId="3" type="noConversion"/>
  </si>
  <si>
    <t>제2019-003호</t>
  </si>
  <si>
    <t>보훈문학관</t>
  </si>
  <si>
    <t>충청남도 부여군 은산면 은남로20번길 278-22</t>
    <phoneticPr fontId="3" type="noConversion"/>
  </si>
  <si>
    <t>2012. 10. 13</t>
    <phoneticPr fontId="3" type="noConversion"/>
  </si>
  <si>
    <t>https://blog.naver.com/ibt153</t>
    <phoneticPr fontId="3" type="noConversion"/>
  </si>
  <si>
    <t>제2019-008호</t>
  </si>
  <si>
    <t>홍주천년문학관</t>
  </si>
  <si>
    <t>충청남도 홍성군 홍성읍 충절로1053번길 105-4</t>
    <phoneticPr fontId="3" type="noConversion"/>
  </si>
  <si>
    <t>041-634-6000</t>
  </si>
  <si>
    <t>2018. 10. 18</t>
    <phoneticPr fontId="3" type="noConversion"/>
  </si>
  <si>
    <t>hongju_1000</t>
    <phoneticPr fontId="3" type="noConversion"/>
  </si>
  <si>
    <t>제2009-007호</t>
  </si>
  <si>
    <t>홍성문학관</t>
  </si>
  <si>
    <t>충청남도 홍성군 장곡면 무한로 933-35</t>
    <phoneticPr fontId="3" type="noConversion"/>
  </si>
  <si>
    <t>041-642-3400</t>
  </si>
  <si>
    <t>2016. 02. 19</t>
    <phoneticPr fontId="3" type="noConversion"/>
  </si>
  <si>
    <t>hongseonglmuseum.modoo.at</t>
    <phoneticPr fontId="3" type="noConversion"/>
  </si>
  <si>
    <t>제2020-002호</t>
  </si>
  <si>
    <t>노동문학관</t>
  </si>
  <si>
    <t>충청남도 홍성군 광천읍 광금남로63번길 69</t>
    <phoneticPr fontId="3" type="noConversion"/>
  </si>
  <si>
    <t>041-642-9507</t>
  </si>
  <si>
    <t>2020. 07. 25</t>
    <phoneticPr fontId="3" type="noConversion"/>
  </si>
  <si>
    <t>ndmhg.co.kr</t>
    <phoneticPr fontId="3" type="noConversion"/>
  </si>
  <si>
    <t>전북-공립21-2019-5</t>
  </si>
  <si>
    <t>전북특별자치도문학관</t>
  </si>
  <si>
    <t>전라북도 전주시 덕진구 권삼득로 450</t>
    <phoneticPr fontId="3" type="noConversion"/>
  </si>
  <si>
    <t>063-252-4411</t>
  </si>
  <si>
    <t>2012. 02. 12</t>
    <phoneticPr fontId="3" type="noConversion"/>
  </si>
  <si>
    <t>www.jbmunhak.com</t>
  </si>
  <si>
    <t>전북-공립21-2019-2</t>
  </si>
  <si>
    <t>최명희문학관</t>
  </si>
  <si>
    <t>전라북도 전주시 완산구 최명희길 29</t>
    <phoneticPr fontId="3" type="noConversion"/>
  </si>
  <si>
    <t>063-281-5042</t>
  </si>
  <si>
    <t>2006. 04. 25</t>
    <phoneticPr fontId="3" type="noConversion"/>
  </si>
  <si>
    <t>https://www.jjhee.com/</t>
  </si>
  <si>
    <t>전북-공립21-2019-6 호</t>
  </si>
  <si>
    <t>가람문학관</t>
  </si>
  <si>
    <t>전라북도 익산시 여산면 가람1길 76</t>
    <phoneticPr fontId="3" type="noConversion"/>
  </si>
  <si>
    <t>063-832-1891</t>
  </si>
  <si>
    <t>2017. 10. 14</t>
    <phoneticPr fontId="3" type="noConversion"/>
  </si>
  <si>
    <t>https://www.iksan.go.kr/tour/index.iksan</t>
  </si>
  <si>
    <t>전북-공립-21-2020-1</t>
  </si>
  <si>
    <t>남원고전소설문학관</t>
  </si>
  <si>
    <t>전라북도 남원시 향단로 10</t>
    <phoneticPr fontId="3" type="noConversion"/>
  </si>
  <si>
    <t>063-620-5676</t>
  </si>
  <si>
    <t>2020. 02. 11</t>
    <phoneticPr fontId="3" type="noConversion"/>
  </si>
  <si>
    <t>www.namwon.go.kr</t>
  </si>
  <si>
    <t>전북-공립21-2019-1호</t>
  </si>
  <si>
    <t>아리랑문학관</t>
  </si>
  <si>
    <t>전라북도 김제시 부량면 용성1길 24</t>
    <phoneticPr fontId="3" type="noConversion"/>
  </si>
  <si>
    <t>063-540-3934</t>
  </si>
  <si>
    <t>2003. 05. 16</t>
    <phoneticPr fontId="3" type="noConversion"/>
  </si>
  <si>
    <t>https://www.gimje.go.kr/byeokgolje</t>
  </si>
  <si>
    <t>8시간
(동절기 7시간)</t>
  </si>
  <si>
    <t>전북-공립-21-2019-4호</t>
  </si>
  <si>
    <t>김환태문학관</t>
  </si>
  <si>
    <t>전라북도 무주군 무주읍 최북로 15</t>
    <phoneticPr fontId="3" type="noConversion"/>
  </si>
  <si>
    <t>063-320-5637</t>
  </si>
  <si>
    <t>2012. 06. 08</t>
    <phoneticPr fontId="3" type="noConversion"/>
  </si>
  <si>
    <t>https://tour.muju.go.kr/art/index.do</t>
  </si>
  <si>
    <t>전북-공립21-2019-3호</t>
  </si>
  <si>
    <t>석정문학관</t>
  </si>
  <si>
    <t>전라북도 부안군 선은1길 10</t>
    <phoneticPr fontId="3" type="noConversion"/>
  </si>
  <si>
    <t>063-584-0560</t>
  </si>
  <si>
    <t>2011. 10. 29</t>
    <phoneticPr fontId="3" type="noConversion"/>
  </si>
  <si>
    <t xml:space="preserve">www.shinseokjeong.com/ </t>
  </si>
  <si>
    <t>제6호</t>
  </si>
  <si>
    <t>태백산맥문학관</t>
  </si>
  <si>
    <t>전라남도 벌교읍 홍암로 89-19</t>
    <phoneticPr fontId="3" type="noConversion"/>
  </si>
  <si>
    <t>061-850-8650</t>
  </si>
  <si>
    <t>2008. 11. 21</t>
    <phoneticPr fontId="3" type="noConversion"/>
  </si>
  <si>
    <t xml:space="preserve">www.boseong.go.kr/tbsm </t>
    <phoneticPr fontId="3" type="noConversion"/>
  </si>
  <si>
    <t>문학관(전남 2018-01호)
박물관(전남7호)</t>
  </si>
  <si>
    <t>목포문학관</t>
  </si>
  <si>
    <t>전라남도 목포시 남농로 95</t>
    <phoneticPr fontId="3" type="noConversion"/>
  </si>
  <si>
    <t>061-270-8412</t>
  </si>
  <si>
    <t>2007. 10. 09</t>
    <phoneticPr fontId="3" type="noConversion"/>
  </si>
  <si>
    <t>https://munhak.mokpo.go.kr/munhak/</t>
  </si>
  <si>
    <t>제3호</t>
  </si>
  <si>
    <t>한국가사문학관</t>
  </si>
  <si>
    <t>전라남도 담양군 가사문학면 가사문학로 877</t>
  </si>
  <si>
    <t>061-380-2700</t>
  </si>
  <si>
    <t>2000. 11. 11</t>
    <phoneticPr fontId="3" type="noConversion"/>
  </si>
  <si>
    <t>http://www.gasa.go.kr/</t>
    <phoneticPr fontId="3" type="noConversion"/>
  </si>
  <si>
    <t>제5호</t>
  </si>
  <si>
    <t>조종현·조정래·김초혜 가족문학관</t>
  </si>
  <si>
    <t>전라남도 고흥군 두원면 분청문화박물관길 88</t>
    <phoneticPr fontId="3" type="noConversion"/>
  </si>
  <si>
    <t>061-830-5995</t>
    <phoneticPr fontId="3" type="noConversion"/>
  </si>
  <si>
    <t>2017. 11. 30</t>
    <phoneticPr fontId="3" type="noConversion"/>
  </si>
  <si>
    <t>https://buncheong.goheung.go.kr</t>
    <phoneticPr fontId="3" type="noConversion"/>
  </si>
  <si>
    <t>상설</t>
  </si>
  <si>
    <t>전라남도 제2호</t>
    <phoneticPr fontId="3" type="noConversion"/>
  </si>
  <si>
    <t>백호문학관</t>
    <phoneticPr fontId="3" type="noConversion"/>
  </si>
  <si>
    <t>전라남도 나주시 다시면 회진길 8</t>
    <phoneticPr fontId="3" type="noConversion"/>
  </si>
  <si>
    <t>061-335-5008</t>
    <phoneticPr fontId="3" type="noConversion"/>
  </si>
  <si>
    <t>2013. 04. 13</t>
    <phoneticPr fontId="3" type="noConversion"/>
  </si>
  <si>
    <t>www.naju.go.kr/baekhomoonhak/</t>
    <phoneticPr fontId="3" type="noConversion"/>
  </si>
  <si>
    <t>제8호</t>
    <phoneticPr fontId="3" type="noConversion"/>
  </si>
  <si>
    <t>땅끝순례문학관</t>
    <phoneticPr fontId="3" type="noConversion"/>
  </si>
  <si>
    <t>전라남도 해남군 해남읍 녹우당길 123</t>
    <phoneticPr fontId="3" type="noConversion"/>
  </si>
  <si>
    <t>061-530-5127</t>
    <phoneticPr fontId="3" type="noConversion"/>
  </si>
  <si>
    <t>2017. 12. 27</t>
    <phoneticPr fontId="3" type="noConversion"/>
  </si>
  <si>
    <t>https://gosan.haenam.go.kr</t>
    <phoneticPr fontId="3" type="noConversion"/>
  </si>
  <si>
    <t xml:space="preserve"> 29.725,00</t>
    <phoneticPr fontId="3" type="noConversion"/>
  </si>
  <si>
    <t xml:space="preserve"> 1.484.80</t>
    <phoneticPr fontId="3" type="noConversion"/>
  </si>
  <si>
    <t>곡성군</t>
    <phoneticPr fontId="3" type="noConversion"/>
  </si>
  <si>
    <t>제4호</t>
    <phoneticPr fontId="3" type="noConversion"/>
  </si>
  <si>
    <t>조태일시문학기념관</t>
    <phoneticPr fontId="3" type="noConversion"/>
  </si>
  <si>
    <t>전라남도 곡성군 죽곡면 태안로 622-38</t>
    <phoneticPr fontId="3" type="noConversion"/>
  </si>
  <si>
    <t>061-362-5868</t>
    <phoneticPr fontId="3" type="noConversion"/>
  </si>
  <si>
    <t>2003. 09. 07</t>
    <phoneticPr fontId="3" type="noConversion"/>
  </si>
  <si>
    <t>https://www.gokseong.go.kr/</t>
    <phoneticPr fontId="3" type="noConversion"/>
  </si>
  <si>
    <t>제 2022-1호</t>
  </si>
  <si>
    <t>어린왕자선문학관</t>
  </si>
  <si>
    <t>전라남도 보성군 문덕면 죽산길 506-8</t>
    <phoneticPr fontId="3" type="noConversion"/>
  </si>
  <si>
    <t>061-853-2922</t>
  </si>
  <si>
    <t>2022. 03. 07</t>
    <phoneticPr fontId="3" type="noConversion"/>
  </si>
  <si>
    <t>www.mcst.or.kr</t>
  </si>
  <si>
    <t>서울특별시교육청서대문도서관</t>
    <phoneticPr fontId="3" type="noConversion"/>
  </si>
  <si>
    <t>교육청</t>
    <phoneticPr fontId="3" type="noConversion"/>
  </si>
  <si>
    <t>연수구</t>
    <phoneticPr fontId="106" type="noConversion"/>
  </si>
  <si>
    <t>진주시</t>
    <phoneticPr fontId="106" type="noConversion"/>
  </si>
  <si>
    <t>거창군</t>
    <phoneticPr fontId="106" type="noConversion"/>
  </si>
  <si>
    <t>지방문화원 운영 현황</t>
    <phoneticPr fontId="3" type="noConversion"/>
  </si>
  <si>
    <t>문화원명</t>
    <phoneticPr fontId="46" type="noConversion"/>
  </si>
  <si>
    <t>원장</t>
    <phoneticPr fontId="46" type="noConversion"/>
  </si>
  <si>
    <t>설립일</t>
    <phoneticPr fontId="46" type="noConversion"/>
  </si>
  <si>
    <t>회원 수</t>
    <phoneticPr fontId="3" type="noConversion"/>
  </si>
  <si>
    <t>인력 현황</t>
    <phoneticPr fontId="46" type="noConversion"/>
  </si>
  <si>
    <r>
      <t>예산 현황</t>
    </r>
    <r>
      <rPr>
        <b/>
        <u val="singleAccounting"/>
        <sz val="8"/>
        <rFont val="돋움"/>
        <family val="3"/>
        <charset val="129"/>
      </rPr>
      <t>(단위 : 천원)</t>
    </r>
    <phoneticPr fontId="46" type="noConversion"/>
  </si>
  <si>
    <t>시설 현황(단위 : ㎡)</t>
    <phoneticPr fontId="46" type="noConversion"/>
  </si>
  <si>
    <t>주요 운영 프로그램</t>
    <phoneticPr fontId="46" type="noConversion"/>
  </si>
  <si>
    <t>연간 
참여자수
(단위 : 명)</t>
    <phoneticPr fontId="46" type="noConversion"/>
  </si>
  <si>
    <t>사무국장</t>
    <phoneticPr fontId="46" type="noConversion"/>
  </si>
  <si>
    <t>직 원</t>
    <phoneticPr fontId="3" type="noConversion"/>
  </si>
  <si>
    <t xml:space="preserve">기 타 </t>
    <phoneticPr fontId="46" type="noConversion"/>
  </si>
  <si>
    <t>지방비</t>
    <phoneticPr fontId="46" type="noConversion"/>
  </si>
  <si>
    <t>국고
(기금 등)</t>
    <phoneticPr fontId="46" type="noConversion"/>
  </si>
  <si>
    <t>자체자금</t>
    <phoneticPr fontId="46" type="noConversion"/>
  </si>
  <si>
    <t>사무실</t>
    <phoneticPr fontId="46" type="noConversion"/>
  </si>
  <si>
    <t>회의실</t>
    <phoneticPr fontId="46" type="noConversion"/>
  </si>
  <si>
    <t>강당</t>
    <phoneticPr fontId="46" type="noConversion"/>
  </si>
  <si>
    <t>전시실</t>
    <phoneticPr fontId="46" type="noConversion"/>
  </si>
  <si>
    <t>도서실</t>
    <phoneticPr fontId="46" type="noConversion"/>
  </si>
  <si>
    <t>서울</t>
    <phoneticPr fontId="46" type="noConversion"/>
  </si>
  <si>
    <t>종로구</t>
    <phoneticPr fontId="46" type="noConversion"/>
  </si>
  <si>
    <t>종로문화원</t>
  </si>
  <si>
    <t>최창혁</t>
  </si>
  <si>
    <t>1994. 12. 22</t>
  </si>
  <si>
    <t>서울특별시 종로구 율곡로 5</t>
  </si>
  <si>
    <t>02-2148-4087</t>
  </si>
  <si>
    <t>www.종로문화원.kr</t>
    <phoneticPr fontId="3" type="noConversion"/>
  </si>
  <si>
    <t xml:space="preserve">종로문화(격월간), 종로87개 법정동 톺아보기(상), 지방문화탐방, 2024 서울문화원엑스포, 종로전통문화예술인물전 - 종로국악 근현대 100년사, 제105주년 3.1절 만세의 날 재현행사 (3.1절 '그날을 기약하며' 공연), 제24회 종로전국청소년국악경연대회, 종로전통문화예술인물전 - 순풍에 돛달아라 갈길바빠 돌아간다, 2024 종로문화 이야기 공연 및 강연 "대동굿", 제7회 평화통일기원종로전국전통예술경연대회 </t>
    <phoneticPr fontId="3" type="noConversion"/>
  </si>
  <si>
    <t>중구</t>
    <phoneticPr fontId="46" type="noConversion"/>
  </si>
  <si>
    <t>중구문화원</t>
    <phoneticPr fontId="46" type="noConversion"/>
  </si>
  <si>
    <t>남월진</t>
  </si>
  <si>
    <t>1995. 8. 17</t>
    <phoneticPr fontId="46" type="noConversion"/>
  </si>
  <si>
    <t>서울특별시 중구 퇴계로50길 59 장충문화체육센터 4층</t>
  </si>
  <si>
    <t>02-775-3001</t>
  </si>
  <si>
    <t>www.junggucc.or.kr</t>
    <phoneticPr fontId="3" type="noConversion"/>
  </si>
  <si>
    <t xml:space="preserve">경기민요, 문예창작, 어반스케치,  서예, 종이접기, 누드크로키, 판소리 등 </t>
    <phoneticPr fontId="3" type="noConversion"/>
  </si>
  <si>
    <t>용산구</t>
    <phoneticPr fontId="46" type="noConversion"/>
  </si>
  <si>
    <t>용산문화원</t>
    <phoneticPr fontId="46" type="noConversion"/>
  </si>
  <si>
    <t>한태숙</t>
  </si>
  <si>
    <t>1997. 12. 9</t>
    <phoneticPr fontId="46" type="noConversion"/>
  </si>
  <si>
    <t>서울특별시 용산구 효창원로 8길 28</t>
  </si>
  <si>
    <t>02-703-0052</t>
  </si>
  <si>
    <t>www.ysac.or.kr</t>
    <phoneticPr fontId="3" type="noConversion"/>
  </si>
  <si>
    <t>청년 국악인 육성지원, 문화원 계간지, 용산문화학교, 시니어합창단, 지역사 기록 프로젝트, 용의 산을 찾아서, 용산국제미술전, 무료가훈 및 명구 써주기, 예술인초대전</t>
    <phoneticPr fontId="3" type="noConversion"/>
  </si>
  <si>
    <t>성동문화원</t>
  </si>
  <si>
    <t>1997. 10. 21</t>
  </si>
  <si>
    <t>서울특별시 성동구 왕십리로 281 성동문화회관 2층 성동문화원</t>
  </si>
  <si>
    <t>02-2286-6234</t>
  </si>
  <si>
    <t>www.ssdc.or.kr</t>
    <phoneticPr fontId="3" type="noConversion"/>
  </si>
  <si>
    <t xml:space="preserve">정월대보름맞이 민속놀이한마당, 분과위원회사업(풍류공연), 전통문화강좌 운영, 성인문해교육운영, 매봉산기원제 지원, 비디오테이프영상지원, 어린이 테마탐방, 문화재탐방, 봉산탈춤체험교실, 택견체험교실, 실버행복찾기 문화공연, 향토문화탐방, 전통성년식, 성동구 향토사료발간, 성동의문화를 찾아서, 해설사 마을연계사업 </t>
    <phoneticPr fontId="3" type="noConversion"/>
  </si>
  <si>
    <t>광진문화원</t>
  </si>
  <si>
    <t>전용한</t>
  </si>
  <si>
    <t>1996. 11. 11</t>
  </si>
  <si>
    <t>서울특별시 광진구 광나루로 56길 67</t>
  </si>
  <si>
    <t>02-447-0244</t>
  </si>
  <si>
    <t>kjcc.or.kr</t>
    <phoneticPr fontId="3" type="noConversion"/>
  </si>
  <si>
    <t>문화예술강좌, 광진국악예술단운영, 수강생 발표회 및 전시회, 청소년문예대제전, 찾아가는문화원, 우리문화체험교실, 문화원 갤러리운영 등</t>
  </si>
  <si>
    <t>동대문문화원</t>
  </si>
  <si>
    <t>윤종일</t>
  </si>
  <si>
    <t>1998. 12. 28</t>
  </si>
  <si>
    <t>서울특별시 동대문구 왕산로 128, 지하2층(용신동, 동의보감타워)</t>
  </si>
  <si>
    <t>02-2241-9300</t>
  </si>
  <si>
    <t>dongdemun.kccf.or.kr</t>
    <phoneticPr fontId="3" type="noConversion"/>
  </si>
  <si>
    <t>디지털 변환서비스, 이사회의, 원사건립 추진사업, 윈드오케스트라, 문화학교 운영, 문화강좌 운영, 전례이야기, 역사문화탐방 1차, 역사문화탐방 2차, 지역학 연구, 문예공모전, 동대문문화지, 깃발전시회,  문화학교 발표회, 서울문화원 엑스포, 지역문화예술동아리 상설공연, 한가위 구민한마음 민속큰잔치, 제 34회  청룡문화제, 봄꽃잔치 공연, 서울시문화가족 무용경연대회</t>
    <phoneticPr fontId="3" type="noConversion"/>
  </si>
  <si>
    <t>중랑구</t>
    <phoneticPr fontId="46" type="noConversion"/>
  </si>
  <si>
    <t>중랑문화원</t>
    <phoneticPr fontId="46" type="noConversion"/>
  </si>
  <si>
    <t>장순열</t>
  </si>
  <si>
    <t>1998. 9. 26</t>
    <phoneticPr fontId="46" type="noConversion"/>
  </si>
  <si>
    <t>서울특별시 중랑구 면목로 238, 3층(면목동, 중랑구민회관)</t>
  </si>
  <si>
    <t>02-492-0066</t>
  </si>
  <si>
    <t>ejnc.kr</t>
    <phoneticPr fontId="3" type="noConversion"/>
  </si>
  <si>
    <t>문화생활지원생활, 아카이브플랫폼제작, 영상디지털변환서비스, 문화원임원워크숍, 문화학교강좌운영, 향토문화학교 운영, 문화유산답사, 서울문화원연합회 엑스포, 망우역사문화공원 구술기록, 중랑구구술기록, 봉화산도당제, 문화학교 버스킹, 구민노래자랑, 어린이뮤지컬, 망우역사문화공원시낭송대회, 중랑역사퀴즈대회, 주민과함께하는 배우는 향토문화탐방, 온가족이함께하는 공연나들이</t>
    <phoneticPr fontId="3" type="noConversion"/>
  </si>
  <si>
    <t>성북문화원</t>
  </si>
  <si>
    <t>김영일</t>
  </si>
  <si>
    <t>1996. 12. 30</t>
  </si>
  <si>
    <t>서울특별시 성북구 성북로4길 13-8</t>
  </si>
  <si>
    <t>02-765-1611</t>
  </si>
  <si>
    <t>www.isbcc.or.kr</t>
    <phoneticPr fontId="3" type="noConversion"/>
  </si>
  <si>
    <t>문화학교, 창작 뮤지컬 심우, 역사문화탐방, 프리미엄 인문학, 제7회 성북학 학술회의, 제8회 성북학 학술회의, 성북문화 도서발간, 성북구 마을기록화 사업, 이육사 탄생 120주년 기념 문화제, 만해 한용운 80주기 추모 다례재, 만해 한용운 80주기 추모 예술제, 성북문화 아카데미, 성북 문화관광해설사 보수교육, 2024 성북동문화유산 야행, 성북천 작품전, 서울문화가족 경연대회, 서울문화엑스포</t>
    <phoneticPr fontId="3" type="noConversion"/>
  </si>
  <si>
    <t>강북문화원</t>
  </si>
  <si>
    <t>황정희</t>
  </si>
  <si>
    <t>1996. 12. 12</t>
  </si>
  <si>
    <t>서울특별시 강북구 삼각산로 85, 강북문화예술회관 본관 3층</t>
  </si>
  <si>
    <t>02-999-8810</t>
  </si>
  <si>
    <t>www.gbculture.or.kr</t>
    <phoneticPr fontId="3" type="noConversion"/>
  </si>
  <si>
    <t>홈페이지 유지관리비, 정기총회, 문화강좌 운영사업, 문화탐방, 3.1독립운동 재현행사, 제26회 소귀골음악회, 제27회 삼각산축제, 한가위한마당, 2024년 서울지방문화원 , 엑스포행사, 문화육성지원사업_강북문화원국악동요제, 문화육성지원사업, 찾아가는문화한마당, 문화육성지원사업_강북문화원 개원28주년기념 ‘사랑의라면트리’</t>
    <phoneticPr fontId="3" type="noConversion"/>
  </si>
  <si>
    <t>도봉문화원</t>
  </si>
  <si>
    <t>최귀옥</t>
  </si>
  <si>
    <t>1994. 8. 20</t>
  </si>
  <si>
    <t>서울특별시 도봉구 도봉로 552(창동, 도봉구민회관)</t>
  </si>
  <si>
    <t>02-905-4026</t>
  </si>
  <si>
    <t>www.dobong.or.kr</t>
    <phoneticPr fontId="3" type="noConversion"/>
  </si>
  <si>
    <t>편지문학관 단체관람, 지역문화예술단체 전시 대관, 도봉갤러리 대관 전시 사업. 느린우체통. 편지 인문학 특강. 지역민과 함께하는 편지 낭독회, 편지문학관 도슨트 양성·교육(2기). 편지문학관 도슨트 양성·교육(3기), 세계문화특강 "나마스테! 도봉", 세계문화특강 "인문학과 함께 떠나는 이집트여행", 도봉문화공작소 "일상 속 예술찾기", 도봉새싹어린이 국악교실, 1분기 문화학교, 2분기 문화학교, 3분기 문화학교, 4분기 문화학교, 도봉 동화나라, 연산군 강학 지원, 문화탐방 인문학기행, 도봉여행 문화해설, 관광안내센터 운영, 도봉문화 발행, 지역문화자료 아카이빙: 도봉 이야기 창고, 도봉문화원 지역문화기록자 , 교육과정·지역문화자원 아카이브, 도봉문화원 30년사 발행, 도봉문화원 개원 30주년 기념 심포지엄, 도봉학연구 발행, 도봉학연구소 연구위원회 지원, 지역민과 문인들의 편지 수집·아카이브 구축, 도봉산 산사축제, 문화가 있는날 ‘문화路 잇는 도봉옛길’, 도봉한글잔치, 글짓기,그림그리기 대회, 도봉필하모닉오케스트라 운영, 도봉문화원 30주년 기념행사 , 도봉학연구소 지역학연구 논문 공모, 도봉옛길 문화제, 문화가 있는 날 ''도봉옛길: 노해 프로젝트", 제2회 도봉구 편지쓰기·예쁜 엽서 만들기 대회, 갑진년 정월대보름 한마당, 편지 낭독 콘서트, 제23회 도봉문화예술제 &lt;개화(開花): 피어나다&gt;, 문화콘텐츠 R&amp;D 전문인력 양성사업 기획전시 "도봉옛길로 빠지다", 지역문화전문인력 양성기관 지정·지원 사업, 서울 지역학 페스타, 도봉문화원과 함께하는 지역문화 누리기, 생생국가유산사업</t>
    <phoneticPr fontId="3" type="noConversion"/>
  </si>
  <si>
    <t>노원문화원</t>
  </si>
  <si>
    <t>오치정</t>
  </si>
  <si>
    <t>1997. 12. 9</t>
  </si>
  <si>
    <t>서울특별시 노원구 동일로 197길 24(공릉동)</t>
  </si>
  <si>
    <t>02-6380-0022</t>
  </si>
  <si>
    <t>www.nwcc.or.kr</t>
    <phoneticPr fontId="3" type="noConversion"/>
  </si>
  <si>
    <t>교과서 속 노원여행, 문화해설사 운영, 노원구 지역기록활동가, 문화강좌, 민간기록물 수집공모전, 도보해설탐방, 노원지역학 지역문화자료수집연구, 노원문화, 국악예술단 정기공연, 노원연희마당놀이, 노원청소년역사문화예술제, 지역특성화 문화예술교육사업 노원담은 레시피, 생애주기별 문화예술교육지원사업 꿈다락문화예술학교, 지방문화원 문화육성사업, 서울문화원엑스포</t>
    <phoneticPr fontId="3" type="noConversion"/>
  </si>
  <si>
    <t>은평구</t>
    <phoneticPr fontId="46" type="noConversion"/>
  </si>
  <si>
    <t>은평문화원</t>
    <phoneticPr fontId="46" type="noConversion"/>
  </si>
  <si>
    <t>박기륭</t>
  </si>
  <si>
    <t>1998. 11. 5</t>
    <phoneticPr fontId="46" type="noConversion"/>
  </si>
  <si>
    <t>서울특별시 은평구 수색로 282</t>
  </si>
  <si>
    <t>02-383-9300</t>
  </si>
  <si>
    <t>epculture.or.kr</t>
    <phoneticPr fontId="3" type="noConversion"/>
  </si>
  <si>
    <t>은평문화 발간, 임원워크샵, 명사초청강연, 창립총회 및 송년회, 서울엑스포, 늘푸른강좌, 향토문화해설사양성교육, 향토문화해설사운영, 정월대보름척사대회, 고추장만들기, 연극 이호철 탈향에서 귀환으로, [박초월]기획공연(판소리), 문화유적탐방, 향토사료집발간, 늘푸른백일장, 은평문예 발간, 사랑의도서나눔, 행사부스운영, 금암문화예술대회</t>
    <phoneticPr fontId="3" type="noConversion"/>
  </si>
  <si>
    <t>서대문문화원</t>
  </si>
  <si>
    <t>신현준</t>
  </si>
  <si>
    <t>2001.10. 26</t>
    <phoneticPr fontId="3" type="noConversion"/>
  </si>
  <si>
    <t>서울특별시 서대문구 백련사길 39 서대문문화회관 2층</t>
  </si>
  <si>
    <t>02-3217-1592</t>
  </si>
  <si>
    <t>sdmcc.co.kr</t>
    <phoneticPr fontId="3" type="noConversion"/>
  </si>
  <si>
    <t>무지개합창단, 가곡교실, 만돌린교실, 민화교실, 서대문구의맛(사찰음식편), 문화원소식지발간, 2024 서대문안산해맞이, 소동아리활동지원, 청소년글쓰기캠프, 지방문화원상호교류(답사), 해외문화탐방, 2024 서울문화원 엑스포, 서대문소재문화재도서발간, 지역민과함께하는 문화답사</t>
    <phoneticPr fontId="3" type="noConversion"/>
  </si>
  <si>
    <t>마포문화원</t>
  </si>
  <si>
    <t>최재홍</t>
  </si>
  <si>
    <t>1997. 9. 30</t>
  </si>
  <si>
    <t>서울특별시 마포구 백범로 227</t>
  </si>
  <si>
    <t>02-312-1100</t>
  </si>
  <si>
    <t>mapocc.or.kr</t>
    <phoneticPr fontId="3" type="noConversion"/>
  </si>
  <si>
    <t>역사문화탐방, 개원기념식 및 삼개 시낭송회&amp;시낭송 경연대회, 2024년도 마포문화학교 발표회 및 송년회, 홍익대와 함께하는 건강과 노화의 미학 특강, 창전동 밤섬 부군당제, 초등학생 내고장 탐방, 마포나루 굿, 희우정제, 한글 멋 글씨전, 공민왕 사당제, 망원정 관리, 풀무골 대장간 관리, 공민왕 사당 관리, 광흥당 위탁 관리, 광흥당 문화교실 운영, 압춘축게첩, 정월대보름 민속놀이, 마포 국악울림, 전통성년식, 마포나루 선비 바둑전, ,어린이 전통예절교육, 사랑나눔콘서트, 레드로드 국제 스트리트 댄스 페스티벌, 상사화축제, 마포나루 세우젓 축제, 마포문화학교</t>
    <phoneticPr fontId="3" type="noConversion"/>
  </si>
  <si>
    <t>양천구</t>
    <phoneticPr fontId="46" type="noConversion"/>
  </si>
  <si>
    <t>양천문화원</t>
    <phoneticPr fontId="46" type="noConversion"/>
  </si>
  <si>
    <t>이지태</t>
  </si>
  <si>
    <t>1997. 2. 28</t>
    <phoneticPr fontId="46" type="noConversion"/>
  </si>
  <si>
    <t>서울특별시 양천구 목동남로 106 갈산문화예술센터 2층</t>
    <phoneticPr fontId="3" type="noConversion"/>
  </si>
  <si>
    <t>02-2651-5300</t>
  </si>
  <si>
    <t>www.양천문화원.kr</t>
    <phoneticPr fontId="3" type="noConversion"/>
  </si>
  <si>
    <t>문화대학, 문화탐방, 신년해맞이, 정월대보름, 전통성년례, 문예제전, 전통예술제, 종합예술제, 종합전시회, 송년음악회 등</t>
    <phoneticPr fontId="3" type="noConversion"/>
  </si>
  <si>
    <t>강서문화원</t>
  </si>
  <si>
    <t>김진호</t>
  </si>
  <si>
    <t>1995. 5. 23</t>
  </si>
  <si>
    <t>서울특별시 강서구 가로공원로 195, 강서문화원</t>
  </si>
  <si>
    <t>02-2607-4233</t>
  </si>
  <si>
    <t>kcc2000.or.kr</t>
    <phoneticPr fontId="3" type="noConversion"/>
  </si>
  <si>
    <t>강서국악한마당, 단오선 나눔행사, 강서꽃꽂이협회전 , 강서꽃예술꿈나무경연대회, 한국 꽃꽂이 학술 세미나, 강서서예인협회전, 강서사진작가회, 예향강서사진콘테스트, 강서문학의밤 시낭송회, 강서문학발간 및 시상, 강서색소폰경연대회, 서울문화원엑스포, 아리반서예문인화대전, 예술단체체험행사, 열린예술한마당, 강서미술협회전, 2024 강서구민 송년콘서트, 강서문화예술인의 밤, 한여름밤의 뮤직콘서트, 강서문화원 문화나눔특화사업, 강서문화투어 , 타문화탐방, 겸재미술대전, 겸재미술오름전 , 허준축제, 강서문화원 직원연수, 우리동네 국립극장, 대한민국예술원회원 예술특별강연회, 키즈 발레 초급, 키즈 발레 중급, 청소년 방송댄스, 체형교정요가, 라인댄스, 감성손글씨, 감성 캘리그라피(붓펜), 노래교실, 힐링 노래교실, 통기타7080, 토요 클래식 &amp; 통기타, 한국무용, 경기민요, 남도민요판소리, 한글서예, 한문서 , 문인화(사군자), 산수화, 수채화, 왕초보사진교실, DSLR사진교실, 문예창작교실</t>
    <phoneticPr fontId="3" type="noConversion"/>
  </si>
  <si>
    <t>구로문화원</t>
  </si>
  <si>
    <t>이계명</t>
  </si>
  <si>
    <t>2005. 3. 9</t>
  </si>
  <si>
    <t>서울특별시 구로구 경인로 20가길 38, 2층(오류동,오류문화센터)</t>
  </si>
  <si>
    <t>02-851-0837</t>
  </si>
  <si>
    <t>www.gurocc.or.kr</t>
    <phoneticPr fontId="3" type="noConversion"/>
  </si>
  <si>
    <t>문화예술강좌운영, 수강생작품발표회, 구로구 6개예술단체전시회, 구로구민휘호대회, 구로구초중고미술실기대회, 구로구민백일장, 문화탐방, 주막거리객사전, 구로구 문화해설사 양성과정, 손잡고함께가는 청소년 평안기록단, 정기총회</t>
    <phoneticPr fontId="3" type="noConversion"/>
  </si>
  <si>
    <t>금천구</t>
    <phoneticPr fontId="46" type="noConversion"/>
  </si>
  <si>
    <t>금천문화원</t>
    <phoneticPr fontId="46" type="noConversion"/>
  </si>
  <si>
    <t>손정기</t>
  </si>
  <si>
    <t>1999. 6. 22</t>
    <phoneticPr fontId="46" type="noConversion"/>
  </si>
  <si>
    <t>서울특별시 금천구 시흥대로 38길 61</t>
  </si>
  <si>
    <t>02-896-8552</t>
    <phoneticPr fontId="3" type="noConversion"/>
  </si>
  <si>
    <t>www.gc.or.kr</t>
    <phoneticPr fontId="3" type="noConversion"/>
  </si>
  <si>
    <t xml:space="preserve">금천단오축제. 한가위축제, 문화학교 운영, 향토사탐방, 박재홍가요제, 전통성년의례행사, 전통문화예술어울림 한마당, 금천향토사책자발간사업, 정조맞이 전국청소년 국악경연대회, 취타대, 시니어뇌블럭 지도사 </t>
    <phoneticPr fontId="3" type="noConversion"/>
  </si>
  <si>
    <t>영등포구</t>
    <phoneticPr fontId="46" type="noConversion"/>
  </si>
  <si>
    <t>영등포문화원</t>
    <phoneticPr fontId="46" type="noConversion"/>
  </si>
  <si>
    <t>한천희</t>
  </si>
  <si>
    <t>1999. 8. 7</t>
    <phoneticPr fontId="46" type="noConversion"/>
  </si>
  <si>
    <t>서울특별시 영등포구 신길로 275</t>
  </si>
  <si>
    <t>02-846-0155</t>
  </si>
  <si>
    <t>www.ydpcc.co.kr</t>
    <phoneticPr fontId="3" type="noConversion"/>
  </si>
  <si>
    <t>구민휘호대회, 문화학교 회원작품전(전시), 문화학교 회원작품발표회(공연),  시와 음악이 있는 송년회</t>
    <phoneticPr fontId="3" type="noConversion"/>
  </si>
  <si>
    <t>동작문화원</t>
    <phoneticPr fontId="3" type="noConversion"/>
  </si>
  <si>
    <t>김미경</t>
  </si>
  <si>
    <t>1998. 12. 21</t>
  </si>
  <si>
    <t>서울특별시 동작구 장승배기로 10길 42, 3층(상도동, 동작문화복지센터)</t>
  </si>
  <si>
    <t>02-822-8500</t>
  </si>
  <si>
    <t>www.dongjaktv.net</t>
    <phoneticPr fontId="3" type="noConversion"/>
  </si>
  <si>
    <t>생생문화재, 동작구민백일장, 노들가요제, 서울시향 우리동네음악회, 문화유적답사, 구술생애사 발간 문화기획공연, 문화시민강좌, 동작문화관광해설사 운영, 찾아가는 문화활동, 성인문해교육, 상도사당캠퍼스 문화강좌 운영, 수강생작품발표회 및 전시회 등</t>
  </si>
  <si>
    <t>관악구</t>
    <phoneticPr fontId="46" type="noConversion"/>
  </si>
  <si>
    <t>관악문화원</t>
  </si>
  <si>
    <t>진진형</t>
  </si>
  <si>
    <t>1992. 2. 28</t>
    <phoneticPr fontId="3" type="noConversion"/>
  </si>
  <si>
    <t>서울특별시 관악구 신림로3길 35(신림동)</t>
  </si>
  <si>
    <t>02-885-5975</t>
  </si>
  <si>
    <t xml:space="preserve"> www.gacc.or.kr</t>
    <phoneticPr fontId="3" type="noConversion"/>
  </si>
  <si>
    <t>관악강감찬추모제향, 관악문화지 발행, 문화교류사업, 문화학교사업, 문예작품전시회, 만돌린오케스트라단, 소년소녀합창단, 관악문화페스티벌, 처용무보존회, 시조경창대회, 휘호대회, 관악예술인전, 인헌문학</t>
    <phoneticPr fontId="3" type="noConversion"/>
  </si>
  <si>
    <t>서초구</t>
    <phoneticPr fontId="46" type="noConversion"/>
  </si>
  <si>
    <t>서초문화원</t>
    <phoneticPr fontId="46" type="noConversion"/>
  </si>
  <si>
    <t>박기현</t>
  </si>
  <si>
    <t>2008. 12. 15</t>
    <phoneticPr fontId="46" type="noConversion"/>
  </si>
  <si>
    <t>서울특별시 서초구 강남대로 201 서초문화예술회관 2층</t>
  </si>
  <si>
    <t>02-2155-8607</t>
    <phoneticPr fontId="3" type="noConversion"/>
  </si>
  <si>
    <t>socc.or.kr</t>
    <phoneticPr fontId="3" type="noConversion"/>
  </si>
  <si>
    <t>클래식판타지, 수요열린음악회, 문화예술자원 발굴.육성, 문화시설이용편의지원, 서초문화관광해설사 전문양성과정, 서초문화아카데미, 서초 기록 활성화 사업, 서초문화원보 발간, 서예문인화휘호대회, 양재천벚꽃등축제, 수요시네마, 서초문화유적탐방, 서초아트페스티벌, 송년음악회, 서초문화대학</t>
    <phoneticPr fontId="3" type="noConversion"/>
  </si>
  <si>
    <t>강남구</t>
    <phoneticPr fontId="46" type="noConversion"/>
  </si>
  <si>
    <t>강남문화원</t>
  </si>
  <si>
    <t>손화자</t>
  </si>
  <si>
    <t>1998. 2. 19</t>
  </si>
  <si>
    <t>서울특별시 강남구 논현로131길40, 1층</t>
  </si>
  <si>
    <t>02-3454-1517</t>
  </si>
  <si>
    <t>www.sgnc.or.kr</t>
    <phoneticPr fontId="3" type="noConversion"/>
  </si>
  <si>
    <t>강남전국국악경연대회, 강남미술대전, 강남서예문인화대전, 강남초대작가전, 강남독후감공모전, 역사문화유적탐방, 문화대특강, 강남국악예술단 정기공연, 찾아가는 국악공연, 초등학교 문화강좌, 강남의 향토사교육, 경로당 레크리에이션, 문화강남 발간, 강남문화관광사, 전문화강좌, 찾아가는 국악한마당, 문화엑스포</t>
    <phoneticPr fontId="3" type="noConversion"/>
  </si>
  <si>
    <t>송파문화원</t>
  </si>
  <si>
    <t>김현신</t>
  </si>
  <si>
    <t>1994. 9. 7</t>
  </si>
  <si>
    <t>서울특별시 송파구 올림픽로 44</t>
  </si>
  <si>
    <t>02-414-0354</t>
  </si>
  <si>
    <t>www.spcc.or.kr</t>
    <phoneticPr fontId="3" type="noConversion"/>
  </si>
  <si>
    <t>송파문화예술축제. 향토문화연구총서 발간. 송파문화 발간. 송파문화학교. 송파문화봉사단 운영. 비디오영상물 디지털 환사업. 산길발길물길 걸어서 역사탐방. 전문해설사와 함께하는 전국탐방. 2024 서울시 지방문화원 문화육성사업. 평생학습협력망 사업(마을학교 네트워크). 국립국어원 어르신 국어문화 프로그램</t>
    <phoneticPr fontId="3" type="noConversion"/>
  </si>
  <si>
    <t>강동문화원</t>
  </si>
  <si>
    <t>신동명</t>
  </si>
  <si>
    <t>1999. 1. 29</t>
  </si>
  <si>
    <t>서울특별시 강동구 상암로168(강동구민회관 2층)</t>
  </si>
  <si>
    <t>02-488-0386</t>
    <phoneticPr fontId="3" type="noConversion"/>
  </si>
  <si>
    <t>www.gdcc.or.kr</t>
    <phoneticPr fontId="3" type="noConversion"/>
  </si>
  <si>
    <t>일자산 사생작가 초대전, 서울암사동유적관련사업, (강동선사노래자랑), 송년음악회, 둔촌백일장, 좋은동네, 문화대학, 역사발견 상상여행, 문화원육성사업, 추경문화육성사업</t>
    <phoneticPr fontId="3" type="noConversion"/>
  </si>
  <si>
    <t>서울 총계</t>
    <phoneticPr fontId="91" type="noConversion"/>
  </si>
  <si>
    <t>중구문화원</t>
  </si>
  <si>
    <t>임무성</t>
  </si>
  <si>
    <t>2021. 7. 9</t>
    <phoneticPr fontId="3" type="noConversion"/>
  </si>
  <si>
    <t>부산광역시 중구 복병산길 20 (대청동 1가) 중구문화원</t>
  </si>
  <si>
    <t>051-442-2550</t>
  </si>
  <si>
    <t>www.bsjunggucc.com</t>
    <phoneticPr fontId="3" type="noConversion"/>
  </si>
  <si>
    <t>부산중구항일유적지탐방, 역량강화세미나, 복병산문화 2호 발간, 부산중구그림엽서 및 애니메이션 공모전, 광복로연등문화제 체험, 푸른날을 날아서&lt;안창홍,드로잉,오래된미래&gt;전, 예술인파견지원사업(콘텐츠개발), 중구청년예술단체&lt;안녕,예술가&gt;, 차와 함께하는 음악 풍경, 중구 낭만콘서트, 중구 송년음악회, 어반스케치&lt;부산을 그릵다&gt;, 문화예술교육 및 생활문화강좌, 문화예술성과물전&lt;인생,예술로꽃피우다&gt;, 어린이날무료예술체험, 개원3주년기념행사, 기획전시"내마음의풍경전", 기획전시"네트워크활용콘텐츠개발성과물전", 최윤식의&lt;중구 근대건축물 드로잉전&gt;</t>
    <phoneticPr fontId="3" type="noConversion"/>
  </si>
  <si>
    <t>이성만</t>
  </si>
  <si>
    <t>2009. 9. 15</t>
  </si>
  <si>
    <t>부산광역시 서구 까치고개로 197번길 46</t>
  </si>
  <si>
    <t>051-231-4085</t>
  </si>
  <si>
    <t>www.seogucc.or.kr</t>
    <phoneticPr fontId="3" type="noConversion"/>
  </si>
  <si>
    <t xml:space="preserve">서구문화원아카데미강좌(14개)운영, 바다사랑 문예창작경연대회, 서구문화원수강생작품전,송도달집축제,송도여름바다축제,구덕골문화예술제,부산고등어축제 </t>
  </si>
  <si>
    <t>동구문화원</t>
  </si>
  <si>
    <t>정정숙</t>
  </si>
  <si>
    <t>2009. 8. 24</t>
  </si>
  <si>
    <t>부산광역시 동구 중앙대로 349번길 20</t>
  </si>
  <si>
    <t>051-400-4928</t>
  </si>
  <si>
    <t>bdgcc.or.kr</t>
    <phoneticPr fontId="3" type="noConversion"/>
  </si>
  <si>
    <t>문화강좌, 꿈의 오케스트라, 2024 지역문화박람회 in 부산</t>
    <phoneticPr fontId="3" type="noConversion"/>
  </si>
  <si>
    <t>영도문화원</t>
  </si>
  <si>
    <t>이강</t>
  </si>
  <si>
    <t>2010. 6. 29</t>
  </si>
  <si>
    <t>부산광역시 영도구 함지로 79번길 6(동삼동 516-1 영도도서관 2층)</t>
  </si>
  <si>
    <t>051-403-1861~2</t>
    <phoneticPr fontId="3" type="noConversion"/>
  </si>
  <si>
    <t>www.ydculture.com</t>
    <phoneticPr fontId="3" type="noConversion"/>
  </si>
  <si>
    <t>문화예술교육 상시강좌, 보물섬영도스토링텔링100선투어, 문화탐방, 흰여울문화마을 운영, 영도다리축제, 평생교육네트워크구축공모사업, 구군 문화가 있는 날'영도,힐링한데이', 청년프로그램 지원사업 '영특한 청년단', 문화예술교육사 현장 역량 강화사업</t>
    <phoneticPr fontId="3" type="noConversion"/>
  </si>
  <si>
    <t>부산진문화원</t>
  </si>
  <si>
    <t>박수용</t>
  </si>
  <si>
    <t>2003. 9. 9</t>
  </si>
  <si>
    <t>부산광역시 부산진구시민공원로 19번길 28(부암동)</t>
  </si>
  <si>
    <t>051-817-9648</t>
  </si>
  <si>
    <t>busanjin.kccf.or.kr</t>
    <phoneticPr fontId="3" type="noConversion"/>
  </si>
  <si>
    <t>문화강좌, 시와춤과소리의어울림, 문화유적답사, 부산진문화원의 날, 부산문화예술큰잔치, 문화교류, 국악한마당, 사진.도자기 회원전</t>
    <phoneticPr fontId="3" type="noConversion"/>
  </si>
  <si>
    <t>동래문화원</t>
  </si>
  <si>
    <t>백운흠</t>
  </si>
  <si>
    <t>1998. 12. 30</t>
  </si>
  <si>
    <t>051-555-1441</t>
  </si>
  <si>
    <t>dongnae.kccf.or.kr</t>
    <phoneticPr fontId="3" type="noConversion"/>
  </si>
  <si>
    <t>동래읍성역사축제, 동래3.1독립만세운동재현행사, 임진동래의총순절용사제향, 학생지역 역사문화탐방, 문화학교 프로그램</t>
    <phoneticPr fontId="3" type="noConversion"/>
  </si>
  <si>
    <t>남구문화원</t>
  </si>
  <si>
    <t>김철</t>
  </si>
  <si>
    <t>2007. 12. 18</t>
  </si>
  <si>
    <t>부산광역시 남구 신선로 566-2(용호1동현장민원실 3층)</t>
  </si>
  <si>
    <t>051-624-1333</t>
  </si>
  <si>
    <t>bsnamgucc.or.kr</t>
    <phoneticPr fontId="3" type="noConversion"/>
  </si>
  <si>
    <t>용호1동 복합문화센터 개관식 공연, 2024 입춘대길 나눔 무료 행사, 운동하고 뭐 먹지?,운동할래?병원갈래? 저자 강의, 2024년 갑진년 정월대보름 달맞이 축제, 찾아가는음악회 - 가나병원, 오륙도무용단 봉사활동 및 무용제 참가, 2024 남구문화원 상/하반기 문화답사, 찾아가는음악회 - 대연중앙골목시장, 제33회 부산남구문화예술회 작품전(전시), 남구문인협회-여름시화전, 찾아가는 음악회 - 구민광장 테마공원, 제14회 남구문화원 큰잔치, 찾아가는 음악회 '와(wow) 이카노', 2024 남구문화원 /대동골문화센터 회원작품전시회, 제26회 un평화축제 '찾아가는 문화공연', 제9회 un평화기념합창단 정기연주회, 제26회 남구음악회 정기연주회 '오륙도 평화음악회', 제16회 부산문화예술큰잔치, 제29회 남구연극회 정기공연 '시집가는 날', 남구문인회 '오륙도문학발간 및 시상식'</t>
    <phoneticPr fontId="3" type="noConversion"/>
  </si>
  <si>
    <t>낙동문화원</t>
  </si>
  <si>
    <t>임성근</t>
  </si>
  <si>
    <t>1998. 5. 28</t>
    <phoneticPr fontId="3" type="noConversion"/>
  </si>
  <si>
    <t>부산광역시 북구 금곡대로 46번길 50 북구문화빙상센터 2층</t>
  </si>
  <si>
    <t>051-364-2710</t>
  </si>
  <si>
    <t>nakdong.or.kr</t>
    <phoneticPr fontId="3" type="noConversion"/>
  </si>
  <si>
    <t>트로트장구, 얼쑤난타, 라인댄스, 펜드로잉, 하모니카, 커피클래스, 서예 , 수채화, 사진, 도에, 민화 , 통기타, 민요, 생활, 다도, 정월대보름&amp;당산제, 3.1만세기념 운동 , 청소년오케스트라 힐링음악회, 덕천동향토지, 낙동강사람들37호, 학술회(향토사연구소홍보감성콘서트)</t>
    <phoneticPr fontId="3" type="noConversion"/>
  </si>
  <si>
    <t>해운대문화원</t>
  </si>
  <si>
    <t>최수기</t>
  </si>
  <si>
    <t>2017. 9. 6</t>
  </si>
  <si>
    <t>부산광역시 해운대구 센텀중앙로 170(재송동) 해운대구문화복합센터 1층</t>
  </si>
  <si>
    <t>051-784-3400</t>
  </si>
  <si>
    <t>www.hudcc.or.kr</t>
    <phoneticPr fontId="3" type="noConversion"/>
  </si>
  <si>
    <t>해운대 향토사연구사업, 해운대구 역사관 운영, 문화역사탐방, ,향토사세미나, 항일 촛불 문화역사 탐방, 해운대문화원 문화예술아카데미, 해운대 전국 아마추어 인형극축제, 해운대문화원의 날, 해운대문화 발간, 문화원교류사업, 행복한가족 스마트폰 사진 공모전, 해운대 도보탐방단 운영, 해운대문화원 인문학 독서토론대회, 강남주작가와 함께하는 서큐슈 한민족의 얼을 찾아서</t>
    <phoneticPr fontId="3" type="noConversion"/>
  </si>
  <si>
    <t>사하문화원</t>
  </si>
  <si>
    <t>배상진</t>
  </si>
  <si>
    <t>2011. 10. 14</t>
    <phoneticPr fontId="3" type="noConversion"/>
  </si>
  <si>
    <t>부산광역시 사하구 낙동남로 1233번길 25(하단동) 을숙도문화회관 내</t>
  </si>
  <si>
    <t>051-204-2587</t>
  </si>
  <si>
    <t>www.sahacc.kr</t>
    <phoneticPr fontId="3" type="noConversion"/>
  </si>
  <si>
    <t>문화강좌운영, 사하모래톱문학상 작품공모전</t>
    <phoneticPr fontId="3" type="noConversion"/>
  </si>
  <si>
    <t>금정문화원</t>
  </si>
  <si>
    <t>하용직</t>
  </si>
  <si>
    <t>2000. 5. 3</t>
  </si>
  <si>
    <t>부산광역시 금정구 중앙대로 1826번길 10-4</t>
  </si>
  <si>
    <t>051-581-9071</t>
    <phoneticPr fontId="3" type="noConversion"/>
  </si>
  <si>
    <t>kumjung.or.kr</t>
    <phoneticPr fontId="3" type="noConversion"/>
  </si>
  <si>
    <t>서예, 문인화, 천아트, 민화, 여행스케치, 오카리나(중.초급), , 우쿨렐레(중.초급), 기타, 가야금, 대금, 해금반(초.중급), 라인댄스, 하와이안훌라댄스, 팝송따라부르기, ,한국무용, 정월대보름달집태우기, 해맞이기원제, 우리마을을기록하다책자발간, 금정의 인물발간조사, 금샘문학상공모전, 인생시시詩詩하네'공모사업, 역사스페셜운영, 역사탐방, 부산문화예술큰잔치, 송년의밤, 묵향3인전, 광목에핀꽃들, 삶의 그림 여행, 권미숙공연발표회, 한글서예전시회, 라인댄스 수강생 발표회, 대금수강생발표회, 천아트.민화 수강생전시회, 세월을그리다! 여행스케치전시회, 라인댄스발표회, 오카리나수강생발표회, 인생시시詩詩하네'수강생전시회, 우수강사포상</t>
    <phoneticPr fontId="3" type="noConversion"/>
  </si>
  <si>
    <t>부산광역시 강서구 낙동북로 477</t>
  </si>
  <si>
    <t>051-972-6369</t>
  </si>
  <si>
    <t>www.bsgangseo.com</t>
    <phoneticPr fontId="3" type="noConversion"/>
  </si>
  <si>
    <t>문화교실, 향토사연구소, 강서문인협회, 강서공연단, 학생솜씨자랑, 강서문화예술한마당, 강서문화예술대상,문화탐방 등</t>
    <phoneticPr fontId="3" type="noConversion"/>
  </si>
  <si>
    <t>연제문화원</t>
  </si>
  <si>
    <t>이위준</t>
  </si>
  <si>
    <t>부산광역시 연제구 거제대로 180</t>
  </si>
  <si>
    <t>051-759-3113</t>
  </si>
  <si>
    <t>www.yjculture.co.kr</t>
    <phoneticPr fontId="3" type="noConversion"/>
  </si>
  <si>
    <t>문화교실, 전국민속연날라기대회, 예술인작품전시회, 연제문화지 발간, 문화교류 등</t>
  </si>
  <si>
    <t>수영문화원</t>
  </si>
  <si>
    <t>정형열</t>
  </si>
  <si>
    <t>2009. 7. 10</t>
  </si>
  <si>
    <t>부산광역시 수영구 광안해변로 219(광안동)</t>
  </si>
  <si>
    <t>051-758-0606</t>
  </si>
  <si>
    <t>www.suyeongcc.or.kr</t>
    <phoneticPr fontId="3" type="noConversion"/>
  </si>
  <si>
    <t>문화교실운영, 역사문화탐방, 찾아가는 문화행사, 수영문화원의 날 기념행사, 민속놀이 개최, 어린이 도전골든벨, 수영시네마극장, 가을음악회, 내고장문화유산답사, 향토연구사업</t>
  </si>
  <si>
    <t>사상문화원</t>
  </si>
  <si>
    <t>김명조</t>
  </si>
  <si>
    <t>1999. 9. 30</t>
  </si>
  <si>
    <t>부산광역시 사상구 가야대로 196번길 51 다누림센터 2층</t>
  </si>
  <si>
    <t>051-316-9111</t>
  </si>
  <si>
    <t>sasangculture.or.kr</t>
    <phoneticPr fontId="3" type="noConversion"/>
  </si>
  <si>
    <t>문화학교 프로그램 (라인댄스 등)</t>
  </si>
  <si>
    <t>기장문화원</t>
  </si>
  <si>
    <t>강주훈</t>
  </si>
  <si>
    <t>1997. 8. 4</t>
  </si>
  <si>
    <t>부산광역시 기장군 기장읍 청강로 74번길 35-6</t>
  </si>
  <si>
    <t>051-724-2224</t>
  </si>
  <si>
    <t>gijangcc.or.kr</t>
    <phoneticPr fontId="3" type="noConversion"/>
  </si>
  <si>
    <t>삼월삼짇날 전통민속한마당, 수강생작품전시및 공연발표회, 향토사연구소 운영, -유배문화자료수집활동외, 학술세미나, 문화해설사운영, 한수원지원사업 -일기국역서 남천일록 번역사업, 지역민구술채록사업, 문화대학운영, 문화유적지탐방, 청소년문화유산체험교실</t>
    <phoneticPr fontId="3" type="noConversion"/>
  </si>
  <si>
    <t>부산 총계</t>
    <phoneticPr fontId="91" type="noConversion"/>
  </si>
  <si>
    <t>대구</t>
    <phoneticPr fontId="46" type="noConversion"/>
  </si>
  <si>
    <t>이상민</t>
  </si>
  <si>
    <t>1991. 12. 14</t>
    <phoneticPr fontId="46" type="noConversion"/>
  </si>
  <si>
    <t>대구광역시 중구 봉산문화길 77 봉산문화회관 4층</t>
  </si>
  <si>
    <t>053-255-5123</t>
    <phoneticPr fontId="46" type="noConversion"/>
  </si>
  <si>
    <t>www.djc.kr</t>
    <phoneticPr fontId="3" type="noConversion"/>
  </si>
  <si>
    <t>느티나무어린이동요제, 전통외줄타기 시연, ,시니어여성합창단, 문화탐방, 봉산서화회전, 문화아카데미&amp;인문학특강, 중구문화인의밤, 대구경북우리가곡부르기, 김광석길관광활성화협의체, 문화가있는날 매월마지막주토요일문화공연사업</t>
    <phoneticPr fontId="46" type="noConversion"/>
  </si>
  <si>
    <t>동구(동구팔공)</t>
    <phoneticPr fontId="46" type="noConversion"/>
  </si>
  <si>
    <t>동구팔공문화원</t>
  </si>
  <si>
    <t>김성수</t>
  </si>
  <si>
    <t>2000. 3. 20</t>
  </si>
  <si>
    <t>대구광역시 동구 팔공로 197길 25</t>
  </si>
  <si>
    <t>053-984-8774</t>
  </si>
  <si>
    <t>www.palgong.or.kr</t>
    <phoneticPr fontId="3" type="noConversion"/>
  </si>
  <si>
    <t>사계절문화예술아카데미, 팔공산사랑운동(우리가곡부르기,비로봉 헌다례, 공산전투 헌다례),찾아가는 문화행사, 팔공산환경문화대학, 역사문화기행, 회원전</t>
  </si>
  <si>
    <t>서구</t>
    <phoneticPr fontId="46" type="noConversion"/>
  </si>
  <si>
    <t>박수관</t>
  </si>
  <si>
    <t>2000. 3. 21</t>
  </si>
  <si>
    <t>053-563-9066</t>
  </si>
  <si>
    <t>www.dgsgcc.or.kr</t>
    <phoneticPr fontId="3" type="noConversion"/>
  </si>
  <si>
    <t>문화유산기행, 찾아가는 문화마당, 명사초청 대강연, 달구벌 목민관 추원제, 국악초청 대공연, 초청 전시회, 그림공모전, 서구문화, 가족사랑 아이스축제, 미소&amp;행복 구민축제</t>
    <phoneticPr fontId="3" type="noConversion"/>
  </si>
  <si>
    <t>남구</t>
    <phoneticPr fontId="46" type="noConversion"/>
  </si>
  <si>
    <t>이재녕</t>
  </si>
  <si>
    <t>1998. 5. 6</t>
  </si>
  <si>
    <t>대구광역시 남구 앞산순환로 478, 대덕문화전당 3층</t>
  </si>
  <si>
    <t>053-652-4450</t>
    <phoneticPr fontId="3" type="noConversion"/>
  </si>
  <si>
    <t>www.namgucc.or.kr</t>
    <phoneticPr fontId="3" type="noConversion"/>
  </si>
  <si>
    <t>전통교양강좌(중국어), 향토사료조사연구(책발간사업), 남구문화원 문화유적답사, 찾아가는 문화공연, 찾아가는 도예체험교실, 대구 역사문화 알아보기 체험, 남구문화원 특별기획전, 남구문화원 렉쳐콘서트, 남구문화원 문화강좌 특강, 대구학 강좌 및 지역문화답사, 대구시민들을 위한 AI강좌, 인문학특강, 대구시민인성교실, 은빛누리 퓨전국악 강좌, 해외 전통문화교류, 대구경북 정체성 찾기(책발간사업), 전통 서예 초대전</t>
    <phoneticPr fontId="46" type="noConversion"/>
  </si>
  <si>
    <t>북구문화원</t>
  </si>
  <si>
    <t>이연희</t>
  </si>
  <si>
    <t>1999. 12. 31</t>
  </si>
  <si>
    <t>대구광역시 북구 구암로 47, 어울아트센터 내 별관 2층(관음동)</t>
  </si>
  <si>
    <t>053-326-2553, 2555</t>
    <phoneticPr fontId="3" type="noConversion"/>
  </si>
  <si>
    <t>dgbukgucc.or.kr</t>
    <phoneticPr fontId="3" type="noConversion"/>
  </si>
  <si>
    <t>2024 금호강 정월대보름축제, 2024 금호강 정월대보름 체험행사 및 전통공연, 결혼이주여성을 위한 행복밥상요리교실, 스토리가 있는 재미있는 문화유산탐방, 문화아카데미&lt;낭독극&gt;, 문화아카데미&lt;인형극&gt;, 고택음악회, 범국회 시연, 대구북구문화원 역사문화탐방</t>
    <phoneticPr fontId="3" type="noConversion"/>
  </si>
  <si>
    <t>수성문화원</t>
  </si>
  <si>
    <t>반용석</t>
  </si>
  <si>
    <t>2005. 11. 7</t>
  </si>
  <si>
    <t>대구광역시 수성구 들안로 16길 78</t>
  </si>
  <si>
    <t>053-768-0002</t>
    <phoneticPr fontId="3" type="noConversion"/>
  </si>
  <si>
    <t>www.suseong.or.kr</t>
    <phoneticPr fontId="3" type="noConversion"/>
  </si>
  <si>
    <t>이서공향사, 수성사직제, 수성예절대학, 상화문학제, 『수성구 옛마을 이야기』발간, 고모령가요제, 전통문화대학, 문화탐방, 전시회</t>
    <phoneticPr fontId="3" type="noConversion"/>
  </si>
  <si>
    <t>달서구문화원</t>
  </si>
  <si>
    <t>조현정</t>
  </si>
  <si>
    <t>2000. 1. 31</t>
  </si>
  <si>
    <t>대구광역시 달서구 문화회관길 160(장기동)</t>
  </si>
  <si>
    <t>053-554-4800</t>
  </si>
  <si>
    <t>www.dalseo.or.kr</t>
    <phoneticPr fontId="3" type="noConversion"/>
  </si>
  <si>
    <t>베란다힐링콘서트, 전국문화사진공모전, 화촌대구학생서예공모전, 달서문화탐방, 달서문화학교, 달배달맞이축제, 의병의날기념향사례, 선사문화체험축제, 구석기장터바리바리돌장, 상상과창의마당문화체험프로그램</t>
    <phoneticPr fontId="3" type="noConversion"/>
  </si>
  <si>
    <t>군위문화원</t>
  </si>
  <si>
    <t>백상천</t>
  </si>
  <si>
    <t>1984. 4. 10</t>
    <phoneticPr fontId="3" type="noConversion"/>
  </si>
  <si>
    <t>대구광역시 달성군 현풍읍 현풍동로 92</t>
  </si>
  <si>
    <t>054-383-2003</t>
  </si>
  <si>
    <t>www.gunwicc.kr</t>
    <phoneticPr fontId="3" type="noConversion"/>
  </si>
  <si>
    <t>군위문화 발간, 문화학교, 군위문학 발간, 군위미술협회작품전, 한국서예협회 군위지부전, 출향작가 미공회전, 군위삼국유사전국서예대전, 군위삼장군단오축제, 예술동아리 종합발표회, 천신제, 문화유적답사</t>
    <phoneticPr fontId="3" type="noConversion"/>
  </si>
  <si>
    <t>달성문화원</t>
  </si>
  <si>
    <t>박세준</t>
  </si>
  <si>
    <t>1985. 11. 21</t>
  </si>
  <si>
    <t>대구광역시 군위군 군위읍 동서2길 35</t>
  </si>
  <si>
    <t>053-611-0010</t>
    <phoneticPr fontId="46" type="noConversion"/>
  </si>
  <si>
    <t>dgdscc.kr</t>
    <phoneticPr fontId="3" type="noConversion"/>
  </si>
  <si>
    <t>정월대보름 달맞이문화제, 서예실기대회, 미술실기대회, 하풍전부채전시회, 청소년문화학교, 연길시문화관 문화교류, 다문화가족노래장기자랑대회, 전통차문화한마당, 충효예술제, 사직제, 문화유적지 탐방, 공연사업, 문화학교</t>
    <phoneticPr fontId="3" type="noConversion"/>
  </si>
  <si>
    <t>대구 총계</t>
    <phoneticPr fontId="91" type="noConversion"/>
  </si>
  <si>
    <t>박봉주</t>
  </si>
  <si>
    <t>2002. 12. 30</t>
    <phoneticPr fontId="3" type="noConversion"/>
  </si>
  <si>
    <t>인천광역시 중구 축항대로 296번길 81 인천중구문화회관내 1층</t>
  </si>
  <si>
    <t>032-761-2778</t>
  </si>
  <si>
    <t>icjgcc.or.kr</t>
    <phoneticPr fontId="3" type="noConversion"/>
  </si>
  <si>
    <t>생생문화재, 무형문화재 갯벌어로, 향토문화총서발간, 제물포르네상스축제, 시민문화교양강좌, 특성화문화사업, 생애전환문화예술교육사업, 생애주기별 문화예술교육, 꿈다락문화예술학교, 문화예술교육사현장역량강화사업, 월미문화발간, 인문학강좌, 문화학교종합전시회&amp;활동보고회</t>
    <phoneticPr fontId="3" type="noConversion"/>
  </si>
  <si>
    <t>동구(화도진)</t>
    <phoneticPr fontId="3" type="noConversion"/>
  </si>
  <si>
    <t>화도진문화원</t>
  </si>
  <si>
    <t>조장환</t>
  </si>
  <si>
    <t>2016. 12. 1</t>
  </si>
  <si>
    <t>인천광역시 동구 솔빛로22번길 2 송현1·2동 복합청사 6층</t>
  </si>
  <si>
    <t>032-777-8956</t>
    <phoneticPr fontId="3" type="noConversion"/>
  </si>
  <si>
    <t>www.hdjcc.or.kr</t>
  </si>
  <si>
    <t>화도진음악회, 화도진문화특강, 배다리헌(獻)책축제, 역사문화프로그램, 찾아가는 전통문화학교, 배타고 동구바다 유람, 화도진문화탐방, 동구탐방길, 문화원 소식지 발간, 동구기록화사업, 생애전환문화예술학교, 어깨동무교실, 동구바다 그리기 대회</t>
    <phoneticPr fontId="3" type="noConversion"/>
  </si>
  <si>
    <t>미추홀학산문화원</t>
    <phoneticPr fontId="3" type="noConversion"/>
  </si>
  <si>
    <t>정형서</t>
  </si>
  <si>
    <t>2003. 10. 24</t>
  </si>
  <si>
    <t>인천광역시 미추홀구 인하로 126(용현동 81-8)</t>
  </si>
  <si>
    <t>032-866-3993</t>
    <phoneticPr fontId="3" type="noConversion"/>
  </si>
  <si>
    <t>www.haksanculture.or.kr</t>
    <phoneticPr fontId="46" type="noConversion"/>
  </si>
  <si>
    <t>미추홀학(미추홀시민로드, 미추홀문화포럼, 미추홀기록), 시민창작예술활동, 학산마당극축제, 기관홍보, 인천원도사제, 생생문화유산, 향교서원문화유산활용사업, 특성화사업,</t>
    <phoneticPr fontId="3" type="noConversion"/>
  </si>
  <si>
    <t>연수문화원</t>
  </si>
  <si>
    <t>2001. 10. 22</t>
  </si>
  <si>
    <t>인천광역시 연수구 비류대로 299 청학문화센터</t>
  </si>
  <si>
    <t>032-821-6229</t>
  </si>
  <si>
    <t>yeonsu.or.kr</t>
  </si>
  <si>
    <t>연수학 탐방로드, 문화예술동아리활성화, 연수문화사랑축제, 창작동아리 기획전, 문화유산해설사 양성과정, 연수프린지페스티벌, 전통성년식, 전통혼례식, 전통문화예절학교, 2024 연수찰칵, 연수를 정리하고 알리다, 온(on)동네특화프로그램, 2024 꿈다락문화학교</t>
    <phoneticPr fontId="3" type="noConversion"/>
  </si>
  <si>
    <t>남동문화원</t>
  </si>
  <si>
    <t>김용희</t>
  </si>
  <si>
    <t>2004. 8. 20</t>
    <phoneticPr fontId="3" type="noConversion"/>
  </si>
  <si>
    <t>인천광역시 남동구 아암대로 1437번길 32</t>
  </si>
  <si>
    <t>032-468-1715</t>
    <phoneticPr fontId="3" type="noConversion"/>
  </si>
  <si>
    <t>ndcc.kr</t>
    <phoneticPr fontId="46" type="noConversion"/>
  </si>
  <si>
    <t>제19호 남동문화 발간, 제8회 생태누리길 걷기대회, 유물캠페인 및 사진전, 내 고장 문화탐방, 이야기가 있는 문화유적답사, 지역전통문화 당제, 하늘빛합창단 운영, 문화유산해설사 양성과정, 구민문화강좌(9개 사업)</t>
    <phoneticPr fontId="3" type="noConversion"/>
  </si>
  <si>
    <t>부평문화원</t>
  </si>
  <si>
    <t>신동욱</t>
  </si>
  <si>
    <t>1998. 5. 1</t>
    <phoneticPr fontId="3" type="noConversion"/>
  </si>
  <si>
    <t>032-505-9001</t>
    <phoneticPr fontId="46" type="noConversion"/>
  </si>
  <si>
    <t>bpcc.or.kr</t>
    <phoneticPr fontId="46" type="noConversion"/>
  </si>
  <si>
    <t>부평두레놀이 시민전수교육, 부평두레놀이공연, 정월대보름 in 부평, 유월에 부평 단오축제, 부평애 샘길따라, 기억하라 부평지하호, 부평조찬강연회, 도심 속 전통문화체험 프로그램, 부평문화학교, 학교지역연계 문화예술교육, 시니어극단 은빛여울, 신년인사회, 부평애 소식지 발간, 홈페이지 관리운영, 걷다보니 부평, 크리스마스트리 문화축제, 어르신 문화로동행, PLAY 부평풍물, 주니어극단 푸른하늘, 부평 시니어 마을축제, 부평문화원 직원 답사, 부평문화원 임원 답사</t>
    <phoneticPr fontId="46" type="noConversion"/>
  </si>
  <si>
    <t>인천</t>
    <phoneticPr fontId="46" type="noConversion"/>
  </si>
  <si>
    <t>계양구</t>
    <phoneticPr fontId="46" type="noConversion"/>
  </si>
  <si>
    <t>계양문화원</t>
    <phoneticPr fontId="46" type="noConversion"/>
  </si>
  <si>
    <t>신선호</t>
  </si>
  <si>
    <t>2005. 6. 10</t>
    <phoneticPr fontId="46" type="noConversion"/>
  </si>
  <si>
    <t>인천광역시 계양구 계산새로 88 6층 609호</t>
  </si>
  <si>
    <t>032-450-5753</t>
    <phoneticPr fontId="46" type="noConversion"/>
  </si>
  <si>
    <t>igycc.or.kr</t>
    <phoneticPr fontId="46" type="noConversion"/>
  </si>
  <si>
    <t>생활문화동아리 육성(문화원 소속동아리 지원, 동아리 합동전시발표회), 문화활동가 양성(서포터즈 2기 운영, 사진강좌 기초/중급 운영, 스마트폰 사진강좌 운영, 문예창작 강좌 운영, 계양역사교육), 문화유적 탐방(2회, 구민역사영화 관람), 지역문화 기록사업, 향토 제례문화 보존사업, 문화유산 야행사업, 살아숨쉬는 향교활용사업, 생생국가유산 사업, 특성화사업(계양설화 미디어아트), 계양마을학교, 계양미술대전 운영, 계양아트갤러리 운영, 계양 문화유산 해설사 운영, 아라천디자인큐브 운영</t>
  </si>
  <si>
    <t>서구문화원</t>
    <phoneticPr fontId="46" type="noConversion"/>
  </si>
  <si>
    <t>정군섭</t>
  </si>
  <si>
    <t>2002. 5. 28</t>
    <phoneticPr fontId="46" type="noConversion"/>
  </si>
  <si>
    <t>인천광역시 서구 염곡로 464번길 15, 쓰리엠타워 7층</t>
  </si>
  <si>
    <t>032-582-4341</t>
    <phoneticPr fontId="46" type="noConversion"/>
  </si>
  <si>
    <t>www.inscc.kr</t>
    <phoneticPr fontId="46" type="noConversion"/>
  </si>
  <si>
    <t>지역학 자료수집사업, 서구기록사업, 지역학콘텐츠공모전, 한눈에 서구, 서구 생활사 기증물품사업, 인천 서구 구민백일장, 허암예술제, 서구 생활사 아카이빙, 정서진 해넘이 행사, 서구학 세미나, 서구청춘합창단 갈채, 서구민속행사 지원사업, 서구 지역화 교육사업, 서구 화보집 제작사업, 지방문화원 특성화사업, 인천 꿈다락 문화예술학교, 자연유산 민속행사 지원사업, 생애전환 문화예술학교 지원사업, 국가유산산업인턴지원사업, 서구 청년주간행사, 향토문화연구, 웹소식지 문화서구, 직원연구그룹, 문화애밤</t>
    <phoneticPr fontId="46" type="noConversion"/>
  </si>
  <si>
    <t>강화군</t>
    <phoneticPr fontId="46" type="noConversion"/>
  </si>
  <si>
    <t>강화문화원</t>
    <phoneticPr fontId="46" type="noConversion"/>
  </si>
  <si>
    <t>황완익</t>
  </si>
  <si>
    <t>1947. 10. 9</t>
    <phoneticPr fontId="46" type="noConversion"/>
  </si>
  <si>
    <t>인천광역시 강화군 강화읍 남문로 52</t>
  </si>
  <si>
    <t>032-932-0011</t>
    <phoneticPr fontId="46" type="noConversion"/>
  </si>
  <si>
    <t>www.ganghwacc.org</t>
    <phoneticPr fontId="46" type="noConversion"/>
  </si>
  <si>
    <t>문화학교, 하곡제, 강화군 학생 사생대회 공모전, 향토사연구(강화문화 18호 발간), 강화도의 누정집 조사 및 발간 풍요로운 강화(인문학 강좌), 강화역사문화교실, 회원역량강화사업, 강화의 호국 역사문화를 찾아서, 전통발효식품 교실</t>
    <phoneticPr fontId="3" type="noConversion"/>
  </si>
  <si>
    <t>옹진군</t>
    <phoneticPr fontId="3" type="noConversion"/>
  </si>
  <si>
    <t>옹진문화원</t>
    <phoneticPr fontId="3" type="noConversion"/>
  </si>
  <si>
    <t>태동철</t>
  </si>
  <si>
    <t>2017. 9. 27</t>
    <phoneticPr fontId="3" type="noConversion"/>
  </si>
  <si>
    <t>인천광역시 중구 서해대로 374(4층)</t>
  </si>
  <si>
    <t>032-891-2131</t>
    <phoneticPr fontId="46" type="noConversion"/>
  </si>
  <si>
    <t>www.ongjincc.or.kr</t>
    <phoneticPr fontId="3" type="noConversion"/>
  </si>
  <si>
    <t xml:space="preserve">신년인사회, 옹진문화지 발간. 옹진군민의 날 행사(옹진군민 노래자랑), 문화유적탐방, 찾아가는 예절교실, 심청효학생 글짓기 그림그리기 대회, 옹진문화학교, 찾아가는 생활문화강좌, 우리섬애버스킹, 섬마을 문화강사 양성, 찾아가는 섬마을 영화관, 도서지역 양서보급, 시특성화사업(북도면아카이브책자발간)  등 </t>
    <phoneticPr fontId="3" type="noConversion"/>
  </si>
  <si>
    <t>인천 총계</t>
    <phoneticPr fontId="91" type="noConversion"/>
  </si>
  <si>
    <t>광주</t>
    <phoneticPr fontId="46" type="noConversion"/>
  </si>
  <si>
    <t>동구</t>
    <phoneticPr fontId="46" type="noConversion"/>
  </si>
  <si>
    <t>동구문화원</t>
    <phoneticPr fontId="46" type="noConversion"/>
  </si>
  <si>
    <t>김용완</t>
  </si>
  <si>
    <t>1997. 8. 28</t>
    <phoneticPr fontId="46" type="noConversion"/>
  </si>
  <si>
    <t>광주광역시 동구 예술길 18-1(미로센터 C동 2층)</t>
  </si>
  <si>
    <t>062-225-5815</t>
  </si>
  <si>
    <t>gjdonggu.kccf.or.kr</t>
  </si>
  <si>
    <t>대한민국전통채색화공모대전, 전국학생미술·글쓰기대회, 빛고을문화학교운영, 지역문화·나눔마당, 광주동구지역학연구소운영, 역사문화체험프로그램, 공동체네트워크(동아리)지원, 지역이야기자료집간행, 아카이빙기록화사업(마을문화총서·마을자원·유래) 등</t>
    <phoneticPr fontId="3" type="noConversion"/>
  </si>
  <si>
    <t>정인서</t>
  </si>
  <si>
    <t>1965. 2. 25</t>
  </si>
  <si>
    <t>광주광역시 서구 풍금로 182(금호동)</t>
  </si>
  <si>
    <t>062-681-4174</t>
  </si>
  <si>
    <t>gjsgcc.or.kr</t>
    <phoneticPr fontId="3" type="noConversion"/>
  </si>
  <si>
    <t>풍암동 당산제, 유덕동 당산제, 2024 학교예술강사지원사업, 2024 어르신국어문화지원사업, 2024 호남한국학 강좌 및 학술대회, 빛고을문화교실, 문화답사, 제21회 전국애송시낭송대회, 제14회 빛고을문예백일장, 제10회광주시민연극제, 제6회광주광역시 창작희곡공모전, 빛고을문화 제41호 발간, 서구지역문화사료집발간, 2024 지역문화전문인력지원사업, 2024년 국가유산 아카데미</t>
    <phoneticPr fontId="3" type="noConversion"/>
  </si>
  <si>
    <t>이태호</t>
  </si>
  <si>
    <t>1999. 3. 24</t>
  </si>
  <si>
    <t>광주광역시 남구 봉선로 208 남구종합문화예술회관 6층</t>
  </si>
  <si>
    <t>062-671-7356</t>
  </si>
  <si>
    <t xml:space="preserve"> kjnamgu.co.kr</t>
  </si>
  <si>
    <t>굿모닝양림, 문화교실발표회, 참사랑문화나누리, 역사문화학술세미나, 문화금당, 제석문화, 사회교육, 문화학교, 문화탐방</t>
    <phoneticPr fontId="3" type="noConversion"/>
  </si>
  <si>
    <t>오동오</t>
  </si>
  <si>
    <t>1995. 6. 16</t>
  </si>
  <si>
    <t>광주광역시 북구 향토문화로 65 북구평생학습관 4층</t>
  </si>
  <si>
    <t>062-527-7701</t>
  </si>
  <si>
    <t>gjbukgu.or.kr</t>
    <phoneticPr fontId="46" type="noConversion"/>
  </si>
  <si>
    <t>제29기 문화학교, 제24기 사회교육강좌, 중외공원 문화예술벨트 통합브로셔 제작, 자문위원회 구성 운영, 북구지명의 유래 재조사(1)발간, 제30회 무드리 그리기, 글쓰기 공모전, 무등문화 제29호 발간, 북구문화원 누리집"자미골역사인물"게시판 추가, 노인일자리 및 사회활동지원사업"국가유산 보호와 환경정화활동", 노인일자리 및 사회활동지원사업"실버예술공연단 지원사업", 노인일자리 및 사회활동지원사업"소방안전지킴이", 국가유산지킴이 국가유산보호지원사업, 어르신 국어문화프로그램"세대간 갈등 극복을 위한 화법 프로그램"</t>
    <phoneticPr fontId="3" type="noConversion"/>
  </si>
  <si>
    <t>광산문화원</t>
  </si>
  <si>
    <t>오동근</t>
  </si>
  <si>
    <t>광주광역시 광산구 상무대로 265</t>
  </si>
  <si>
    <t>062-941-3377</t>
  </si>
  <si>
    <t>gjgwangsan.kccf.or.kr</t>
  </si>
  <si>
    <t>문화강좌 , 지방문화학교 , 고택종갓집활용사업 , 어등의 맥 발간 , 어등골 문화 발간 , 광산구 향토사발굴 디지털자료 축적, 국창 김창환선생 추모제 , 배동신 어등미술제 , 문화가족 유적지 탐방 , 생활문화아트벙커 지원사업</t>
    <phoneticPr fontId="3" type="noConversion"/>
  </si>
  <si>
    <t>광주 총계</t>
    <phoneticPr fontId="91" type="noConversion"/>
  </si>
  <si>
    <t>양동길</t>
  </si>
  <si>
    <t>1996. 12. 20</t>
  </si>
  <si>
    <t>대전광역시 동구 동구청로 60 대전동구생활문화센터</t>
  </si>
  <si>
    <t>042-623-7211</t>
    <phoneticPr fontId="46" type="noConversion"/>
  </si>
  <si>
    <t>www.dgcc.or.kr</t>
    <phoneticPr fontId="46" type="noConversion"/>
  </si>
  <si>
    <t>문화학교 및 어린이문화학교 35개 강좌운영</t>
    <phoneticPr fontId="3" type="noConversion"/>
  </si>
  <si>
    <t>노덕일</t>
  </si>
  <si>
    <t>1953. 4. 25</t>
    <phoneticPr fontId="3" type="noConversion"/>
  </si>
  <si>
    <t>대전광역시 중구 대흥로 109</t>
  </si>
  <si>
    <t>042-256-3684</t>
    <phoneticPr fontId="46" type="noConversion"/>
  </si>
  <si>
    <t>djcc.or.kr</t>
    <phoneticPr fontId="46" type="noConversion"/>
  </si>
  <si>
    <t>정월대보름제, 중구작가초대전, 호국백일장및미술실기대회, 문화예술교육사역량강화사업, 생애주기별문화예술교육지원사업, 어르신국어문화프로그램, 전통민속놀이육성지원, 한국민속예술제참가_버드내보싸움놀이, 가족참여효동요부르기대회, 뿌리백일장및미술실기대회, 문화탐방, 대전전통민속놀이대축제, 관악합주단정기연주회, 단재신채호선생 탄신144주년 기념행사, 문화학교, 특성화사업, 보문미술대전, 보문미술대전 초대작가상수상전, 우리동네해피클래식, 공연장연계예술단체육성지원사업, 어반스케쳐스_뿌리가되다, 효문화뿌리축제_고려인성인,청소년캠프, 뿌리예술제</t>
    <phoneticPr fontId="46" type="noConversion"/>
  </si>
  <si>
    <t>대전</t>
    <phoneticPr fontId="46" type="noConversion"/>
  </si>
  <si>
    <t>장석근</t>
  </si>
  <si>
    <t>대전광역시 서구 계룡로 533번길 38(탄방동)</t>
  </si>
  <si>
    <t>042-488-5474</t>
    <phoneticPr fontId="46" type="noConversion"/>
  </si>
  <si>
    <t>sgcc.or.kr</t>
    <phoneticPr fontId="46" type="noConversion"/>
  </si>
  <si>
    <t>문화학교운영, 문화학교공연발표회, 서구예술단풍물단운영, 열린오케스트라운영, 여성합창단운영, 갑천문화발간, 정월대보름행사, 대한민국여성미술대전 초대작가특별전, 제15회서구미술작가초대전, 서람이역사문화탐사, 주민자치센터 동아리경연대회, 대한민국여성미술대전, 지역전통문화축제지원사업, 전통민속놀이육성, 제65회한국민속예술제축하공연, 대전지역전통민속놀이대축제, 샘머리백일장, 서구생활문화특성화사업-보라매문화산책, 공연장상주단체육성지원사업, 생애주기별문화예술교육지원사업, 꿈다락문화예술학교 운영, 문화가족 문화탐방, 노래자랑&amp;음악회, 서구아트페스티벌, 서구아트페스티벌미션투어, 서구민간위탁사업-관저문예회관운영</t>
    <phoneticPr fontId="3" type="noConversion"/>
  </si>
  <si>
    <t>유성구</t>
    <phoneticPr fontId="46" type="noConversion"/>
  </si>
  <si>
    <t>유성문화원</t>
  </si>
  <si>
    <t>이재웅</t>
  </si>
  <si>
    <t>1994. 8. 9</t>
  </si>
  <si>
    <t>대전광역시 유성구 문화원로 46(궁동)</t>
  </si>
  <si>
    <t>042-823-3915</t>
    <phoneticPr fontId="46" type="noConversion"/>
  </si>
  <si>
    <t>www.yuseong.or.kr</t>
    <phoneticPr fontId="46" type="noConversion"/>
  </si>
  <si>
    <t>전통민속문화시연 및행사, 전통민속놀이육성지원사업, 수신제, 정월대보름제, 특별전시회, 정기문화답사, 문화유성, 유성역사바로알기, 장터만세운동및의병제, 풍물대동제, 단오제, 대전전통민속놀이대축제, 특성화사업, 전통강좌 지원사업, 문화학교 운영, 수강생발표회, 노인일자리및 사회활동지원사업</t>
    <phoneticPr fontId="3" type="noConversion"/>
  </si>
  <si>
    <t>이종철</t>
  </si>
  <si>
    <t>1994. 12. 22</t>
    <phoneticPr fontId="3" type="noConversion"/>
  </si>
  <si>
    <t>대전광역시 대덕구 대전로 1348(읍내동)</t>
  </si>
  <si>
    <t>042-627-7517</t>
    <phoneticPr fontId="46" type="noConversion"/>
  </si>
  <si>
    <t>www.ddcc.or.kr</t>
    <phoneticPr fontId="46" type="noConversion"/>
  </si>
  <si>
    <t>문화강좌 운영. 민속보존마을행사. 전통민속놀이한마당축제 ‘값진 대보름’. 제25회 신탄진 대보름 쥐불놀이 축제. 인문학 강의. 해외역사문화탐방. 대덕물빛축제 ‘대청호, 고래 날다’. 생활문화활동(공동체) 지원사업 모니터링. 제27회 동춘당문화제 ‘회덕, 다시 또 봄’. 가정의 달맞이 효콘서트. 제29회 대덕백일장. 대덕문화가족 전국역사문화탐방 ‘근대, 우리 어디가?’. 전통민속놀이육성 ‘계족산무제’. 문화원 임직원 문화소통 ‘느낌표 뒤 쉼표’. 대덕구 지역사 구술채록 사업. 대덕구 도시역사문화 아카이브 구축. 대전시립교향악단과 함께하는 해피클래식. 대덕구 지역조사 기록 사업. 문화원 직원 역량 강화. 대전영시축제 시간여행 퍼레이드 참가. 대전마을합창단 지원사업 모니터링. 제5회 대한민국 김호연재 여성휘호대회. 지역문화재 스토리텔링 ‘뚜벅뚜덕 대덕소풍’. 제13회 김호연재여성문화축제 ‘시(時).선(線)’, 대전지역 전통민속놀이 대축제, 문화원의 날 기념행사, 제24회 전국 김호연재 대덕시낭송대회, 충청권 생활문화축제 참가, 전통민속놀이육성 ‘목상동들말두레소리’, 대덕문화가족 작품발표회 ‘모꼬지 대덕’, 대덕문학회 운영, 문화원 연간활동 아카이빙</t>
    <phoneticPr fontId="3" type="noConversion"/>
  </si>
  <si>
    <t>대전 총계</t>
    <phoneticPr fontId="91" type="noConversion"/>
  </si>
  <si>
    <t>박문태</t>
  </si>
  <si>
    <t>2000. 7. 1</t>
  </si>
  <si>
    <t>울산광역시 중구 문화의거리 38, 2층</t>
  </si>
  <si>
    <t>052-244-2007</t>
  </si>
  <si>
    <t>www.munhwa21.org</t>
  </si>
  <si>
    <t>해맞이, 서덕출글짓기및그리기대회, 정월대보름, 단오맞이한마당, 도호부사행차, 취타대육성및운영, 병영서낭치기보존사업, 국내문화답사, 문화학교발표회, 문화학교운영, 병영삼일만세운동재현행사, 공업축제 퍼레이드, 꿈다락문화예술학교, 유아문화예술교육지원사업, 구군특화사업, 태화루소식지발간, 향토사지 학성지발간, 중구 마을교과서 발간</t>
    <phoneticPr fontId="3" type="noConversion"/>
  </si>
  <si>
    <t>고문구</t>
  </si>
  <si>
    <t>2001. 10. 21</t>
  </si>
  <si>
    <t>울산광역시 남구 번영로 224, 1층</t>
  </si>
  <si>
    <t>052-266-3786</t>
  </si>
  <si>
    <t>www.ng518.kr</t>
  </si>
  <si>
    <t>문화학교, 설맞이 인사회, 문화학교 작품발표회, 남구문화원지발간, 문화유적지답사, 지역문화유산연구, 다문화가정 전통혼례 및 음식체험, 지역공연문화 활성화, 대학생동아리페스티벌, 처용문화제, 전통민속놀이마당 꾸러기놀이터, 한국민속예술제, 보훈테마활동, 한마음미술대전</t>
    <phoneticPr fontId="3" type="noConversion"/>
  </si>
  <si>
    <t>지종찬</t>
  </si>
  <si>
    <t>2001. 7. 2</t>
  </si>
  <si>
    <t>울산광역시 동구 화진6길 4, 1층(화정동)</t>
  </si>
  <si>
    <t>052-251-2261</t>
  </si>
  <si>
    <t>www.udcc.or.kr</t>
  </si>
  <si>
    <t>2024정월대보름달맞이행사/문화유산교육/옛 동구의 멸치후리 학술조사/제44차문화유적답사/제45차문화유적답사/임원유적답사/문화가 있는 날(6회)/2024한일문화교류/2024울산공업축제/동구문화 제17집 발간/어풍대 제20호 발간</t>
    <phoneticPr fontId="3" type="noConversion"/>
  </si>
  <si>
    <t>박원희</t>
  </si>
  <si>
    <t>2003. 9. 26</t>
  </si>
  <si>
    <t>울산광역시 북구 산업로 1104(송정동)</t>
  </si>
  <si>
    <t>052-294-2222</t>
  </si>
  <si>
    <t>www.ubcc.or.kr</t>
  </si>
  <si>
    <t>정월대보름달맞이축제, 기박산성의병추모제, 달곡물당기기, 농소6.25전몰군경합동위령제, 울산공업축제, 쇠부리문화교실, 쇠부리소리보존과 전승사업, 쇠부리민속예술제, 지역문화탐방 및 교류, 문화학교 운영, 향토사연구및북구문화발간, 북구문화예술제, 쇠부리제철기술복원사업, 박상진의사역사공원운영</t>
    <phoneticPr fontId="3" type="noConversion"/>
  </si>
  <si>
    <t>울주문화원</t>
  </si>
  <si>
    <t>손영우</t>
  </si>
  <si>
    <t>1999. 9. 15</t>
  </si>
  <si>
    <t>울산광역시 울주군 온양읍 외고산1길 4-19 울주민속박물관</t>
  </si>
  <si>
    <t>052-204-4033</t>
  </si>
  <si>
    <t>www.ulju.or.kr</t>
  </si>
  <si>
    <t>제 59차 이사회, 제33차 정기총회, 제60차 이사회, 제34차 임시총회, 제61차 이사회 및 제9대원장 취임식, 충렬공 박제상 향례, 충렬공 박제상 문화제, 제23회 간절곶 동요제, 제2회 울주 단오 민속한마당, 제21회 화전놀이, 재애밟기놀이재현, 멸치후리소리재현, 2024 울산공업축제, 2024 우시산국 축제, 마두선수리비, 2024 국내외문화교류, 우수문화원 벤치마킹, 울주문화 제24집 발간, 울주연구 제21호 발간, 울주역사문화체험학습프로그램, 2024 예술로 어울림, 2024 길 위희 인문학, 장애인 평생학습도시 운영 사업</t>
    <phoneticPr fontId="3" type="noConversion"/>
  </si>
  <si>
    <t>울산 총계</t>
    <phoneticPr fontId="91" type="noConversion"/>
  </si>
  <si>
    <t>세종문화원</t>
  </si>
  <si>
    <t>임창철</t>
    <phoneticPr fontId="3" type="noConversion"/>
  </si>
  <si>
    <t>1964. 10. 14</t>
  </si>
  <si>
    <t>세종특별자치시 조치원읍 문화로 17</t>
  </si>
  <si>
    <t>044-865-2411~2</t>
    <phoneticPr fontId="3" type="noConversion"/>
  </si>
  <si>
    <t>www.sejongcult.or.kr</t>
  </si>
  <si>
    <t>2024 정월대보름, 제17회 독락문화제, 세종금석문집, 세종문화 소식 발간, 세종문화원 역사문화탐방, 세종문화원 해외문화탐방, 제43회 백제대제, 제9회균화지음전국국악경연대회, 제24회 연기대첩제, 제11회 세종단오제, 향토민속발굴사업, 제10회 세종향토사대회, 향토세종 12집, 꿈의 오케스트라 '세종', ,문화학교 운영, 문화학교 동아리발표회, 풍물단 운영 및 교육, 전통소리예술단 운영, 문화재명장과 전통음악교육, 다듬이 교육, 전통예절교육 운영, 세종향토사연구소 운영, 2024 꿈의 오케스트라 꿈의 향연</t>
    <phoneticPr fontId="3" type="noConversion"/>
  </si>
  <si>
    <t>김봉식</t>
  </si>
  <si>
    <t>1957. 10. 28</t>
    <phoneticPr fontId="3" type="noConversion"/>
  </si>
  <si>
    <t>031-244-2161</t>
    <phoneticPr fontId="3" type="noConversion"/>
  </si>
  <si>
    <t>suwonsarang.com</t>
  </si>
  <si>
    <t>수원뿌리학교 운영, 민속자료 수집 및 발간, 수원지역문화연구소 운영, 수원사랑 발간, 임면수 독립운동가 탄생150주년 기념사업, 제21회 정조대왕 능행차길 체험순례, 크리에이티브 아트랩, 빛누리 오케스트라, 정조의 꿈, 수원화성 축성을 도와줘!, 제26회 경기도민속예술제 참가, 2024 여름방학 거점형 돌봄 공유학교, 2024 겨울방학 거점혐 늘봄 프로그램, 2024 정조대왕 혜경궁홍씨 선발대회, 2024 우수전통민속보존사업 "길마재 줄다리기", 2024 5060 신중년 프로그램 지원사업, 우수전통민속보존사업 수원장치기, 어르신 국어문화 프로그램, 영화음악 콘서트, 더클래식 30주년 콘서트, 경기틴즈 뮤지컬 &lt;15도 소년 초퍼&gt;, 송년 콘서트 &lt;윈터 세레네데&gt;</t>
    <phoneticPr fontId="91" type="noConversion"/>
  </si>
  <si>
    <t>성남문화원</t>
  </si>
  <si>
    <t>김대진</t>
  </si>
  <si>
    <t>1978. 7. 5</t>
  </si>
  <si>
    <t>경기도 성남시 수정구 산성대로 215번길 7</t>
  </si>
  <si>
    <t>031-756-1082</t>
    <phoneticPr fontId="3" type="noConversion"/>
  </si>
  <si>
    <t>seongnamculture.or.kr</t>
  </si>
  <si>
    <t>2024 새해 천제봉행 판교마당바위 해맞이 행사, 정월대보름 맞이 민속놀이 및 고사, 판교쌍용거줄다리기 재연회, 105주년 3·1만세운동 기념식, 2024 성남학아카데미, 성남시향토민속놀이 1차 ‘이무술집터다지는소리’ 공연, 성남시향토민속놀이 2차 ‘오리뜰농악’ 공연, 6,25전쟁 74주년 성남의사단 제4회 추모제(순명의사창의비), 제33회 성남사랑글짓기 개최, 8.10 광주대단지 사건(민권운동) 53주년 기념식, 제24회 송산백일장 개최, 단기4357년 개천절 기념식 및 단군제, 도당굿 문화축제, 제27회 강정일당 시상식, 제14회 학술토론회(청주한씨 장헌공 한효순 연구), 제9회 둔촌문화제, 제26회 경기도민속예술제 참가, 제29회 학술회의(판교쌍용거줄다리기의 문화적 가치와 보존 전승의 의미), 2024 성남문화가족 전시, 발표회, 향토유적지순례, 둔촌백일장</t>
    <phoneticPr fontId="3" type="noConversion"/>
  </si>
  <si>
    <t>의정부문화원</t>
  </si>
  <si>
    <t>김용규</t>
  </si>
  <si>
    <t>1989. 12. 23</t>
  </si>
  <si>
    <t>경기도 고양시 일산서구 한류월드로 280</t>
  </si>
  <si>
    <t>031-872-5678</t>
    <phoneticPr fontId="91" type="noConversion"/>
  </si>
  <si>
    <t>www.ujbcc.or.kr</t>
    <phoneticPr fontId="91" type="noConversion"/>
  </si>
  <si>
    <t>회룡문화제, 의정부 500년 전시회, 의정부문화원 문화학교, 의정부 전통문화학교 잇다</t>
    <phoneticPr fontId="91" type="noConversion"/>
  </si>
  <si>
    <t>안양문화원</t>
  </si>
  <si>
    <t>최영철</t>
  </si>
  <si>
    <t>1970. 1. 10</t>
  </si>
  <si>
    <t>경기도 용인시 처인구 중부대로 1199 용인시문화예술원 1층</t>
  </si>
  <si>
    <t>031-449-4451</t>
  </si>
  <si>
    <t>www.anyangculture.or.kr</t>
    <phoneticPr fontId="46" type="noConversion"/>
  </si>
  <si>
    <t>안양정월대보름달맞이축제, 안양만안답교놀이공연, 안양검무 정기공연, 수리산산신제, 경기도민속예술제, 안양단오제, 정조대왕능행차 공동재현, 안양만안문화제, 마을제례, 향토문화연구소, 문화강좌 및 역사탐방</t>
    <phoneticPr fontId="3" type="noConversion"/>
  </si>
  <si>
    <t>부천문화원</t>
  </si>
  <si>
    <t>권순호</t>
  </si>
  <si>
    <t>1966. 3. 14</t>
  </si>
  <si>
    <t>경기도 부천시 경인로 92번길 33 4층</t>
  </si>
  <si>
    <t>032-651-3739</t>
  </si>
  <si>
    <t>bucheonculture.or.kr</t>
    <phoneticPr fontId="3" type="noConversion"/>
  </si>
  <si>
    <t>전통락부천2024축제, 전통문화체험, 우수전통민속보존단체지원, 성년례, 경기도민속예술제, 전통혼례, 목일신따르릉, 화예술제, 장말도당굿, 자리걷이, 석천농기고두마리, 문화가족예술제, 무료영화상영, 제3차 부천문화원 역사문화학술대회, 제2차 부천문화원 부천학연구소 지명학술대회, 부천학연구소 발간물 발간, 굴포문화연구 발간, 부천아카이브활성화사업 결과물 자료집 발간, 부천아카이브활성화사업 교육행사, 제3차 부천문화원 역사문화학술대회 답사, 세시풍속행사, 부천문화자료발간, 복사골백일장사생대회, 부천향토음식복원사업, 옛부천군청사안내표시사업, 전통음식레시피, 전통문화강좌, 동아리(자율형)강좌, 뻔뻔 부천시티투어, 부천시문화관광해설사, 경기도 어르신즐김터</t>
    <phoneticPr fontId="3" type="noConversion"/>
  </si>
  <si>
    <t>경기</t>
    <phoneticPr fontId="46" type="noConversion"/>
  </si>
  <si>
    <t>광명시</t>
    <phoneticPr fontId="46" type="noConversion"/>
  </si>
  <si>
    <t>광명문화원</t>
  </si>
  <si>
    <t>민화식</t>
  </si>
  <si>
    <t>1992. 4. 10</t>
  </si>
  <si>
    <t>경기도 안산시 상록구 석호로 144(사동)</t>
  </si>
  <si>
    <t>02-2618-5800</t>
    <phoneticPr fontId="3" type="noConversion"/>
  </si>
  <si>
    <t>gmcc.or.kr</t>
    <phoneticPr fontId="3" type="noConversion"/>
  </si>
  <si>
    <t>광명문화답사, 광명역사인형극, 광명의옛이야기, 광명바로알기프로젝트, 향토발간, 향토인물콘텐츠사업, 광명역사문화콘서트, 영회원제향, 어린이기자단, 전통애(愛)학교, 42번가의기적, 문화가족한마당, 광명문화저널, 시민구술기록사업, 광명의미래유산, 오리문화제, 경기도민속예술제, 문화학교, 학습동아리지원공모사업</t>
    <phoneticPr fontId="91" type="noConversion"/>
  </si>
  <si>
    <t>평택문화원</t>
  </si>
  <si>
    <t>김용곤</t>
  </si>
  <si>
    <t>1956. 5. 15</t>
    <phoneticPr fontId="3" type="noConversion"/>
  </si>
  <si>
    <t>경기도 안양시 만안구 현충로 53</t>
  </si>
  <si>
    <t>031-655-2002</t>
    <phoneticPr fontId="3" type="noConversion"/>
  </si>
  <si>
    <t>ptmunhwa.or.kr</t>
    <phoneticPr fontId="91" type="noConversion"/>
  </si>
  <si>
    <t>웃다리문화촌 전시기획, 소사벌단오제, 대보름축제 지원사업, 평택 달맞이 축제, 경기도민속예술제, 진위현 성황제, 문화의 날 기념행사, 대한민국 삼봉정도전 서화대전, 평택호 문화예술제(풍어제), 평택시민동요부르기 대회, 팽성 관광특구 문화콘텐츠 개발 및 운영, 평택학 학술대회, 평택 향토사 구술 및 사료조사, 알파탄약고 문화예술공간 조성 및 프로그램 연구사업, 평택시 변화상 기록보존사업, 소사벌 발간, 향토사 발간, 평택의 사라져가는 마을 조사, 지역문화 전문가 교육프로그램, 평택시티투어, 향교서원 활성화 우수프로그램, 향교서원 국가유산 활용사업, 우리고장 알기 프로젝트(진위향교), 웃다리문화촌 조형물 설치사업, 웃다리문화촌 문화예술프로그램 개발, 팽성생활사박물관 유물 콘텐츠 제작 용역, 평택시 마을 고유지명 지키기</t>
    <phoneticPr fontId="3" type="noConversion"/>
  </si>
  <si>
    <t>동두천문화원</t>
  </si>
  <si>
    <t>김경돈</t>
  </si>
  <si>
    <t>1961. 3. 5</t>
  </si>
  <si>
    <t>경기도 남양주시 경춘로 883-36(금곡동 754-5)</t>
  </si>
  <si>
    <t>031-865-2923</t>
  </si>
  <si>
    <t>www.munhwawon.com</t>
  </si>
  <si>
    <t>삼충단제향, 정월대보름행사, 홍덕문선생위령제, 소요단풍문화제, 전통성년례, 민속예술제, 문화학교정기프로그램, 소요의 맥 책발간, 충.효.예절교육, 어르신문화프로그램, 동두천이담곳간, 전통예절교육관운영, 김승록선생 추모제, 문화학교수료식 및 문화인밤, 평생학습관운영</t>
    <phoneticPr fontId="3" type="noConversion"/>
  </si>
  <si>
    <t>안산문화원</t>
  </si>
  <si>
    <t>유지선</t>
  </si>
  <si>
    <t>1984. 5. 25</t>
    <phoneticPr fontId="3" type="noConversion"/>
  </si>
  <si>
    <t>경기도 화성시 향남읍 발안로 89</t>
  </si>
  <si>
    <t>ansanculture.or.kr</t>
  </si>
  <si>
    <t>안산향토사박물관 운영, 안산문화 발간(푸른메), 안산동 향리지1 발간, 안산문화학교 운영, 와리풍물놀이 전수교육 및 지정학교 육성, 박물관 미술관 지원사업, 내고장 바로 알기 프로그램, 미래무형유산 발굴 육성사업, 안산경기민요단 육성 및 정기공연, 안산역사문화탐방 아카데미, 정기총회 및 척사대회, 안산문화원 임원워크숍, 제27회 성호문화제, 안산선비들의시회 현정승집 재연, 역사문화탐방, 정조대왕 어가행렬 재연, 우수전통민속놀이 보존, 안산읍성 문화예술제, 경기도민속예술제, 경기인문학 네트워크사업, 안산노적봉성황예술제, 잿머리성황제, 팔곡당산 산신제, 안산문화원의날 기념식</t>
    <phoneticPr fontId="3" type="noConversion"/>
  </si>
  <si>
    <t>고양문화원</t>
  </si>
  <si>
    <t>오중근</t>
  </si>
  <si>
    <t>1984. 2. 23</t>
  </si>
  <si>
    <t>경기도 평택시 중앙로 277(남부문화예술회관 1층)</t>
  </si>
  <si>
    <t>031-963-0600</t>
    <phoneticPr fontId="91" type="noConversion"/>
  </si>
  <si>
    <t>goyangcc.or.kr</t>
  </si>
  <si>
    <t>전통문화상설공연, 고양들소리정기공연, 상여회다지소리정기공연, 전통혼례지원프로그램, 행주대첩전국휘호대회 등</t>
    <phoneticPr fontId="3" type="noConversion"/>
  </si>
  <si>
    <t>과천시</t>
    <phoneticPr fontId="46" type="noConversion"/>
  </si>
  <si>
    <t>과천문화원</t>
  </si>
  <si>
    <t>윤성현</t>
  </si>
  <si>
    <t>1991. 3. 28</t>
  </si>
  <si>
    <t>경기도 의정부시 산단로 123(신곡동)</t>
  </si>
  <si>
    <t>02-504-6513</t>
    <phoneticPr fontId="3" type="noConversion"/>
  </si>
  <si>
    <t>gccc.or.kr</t>
  </si>
  <si>
    <t>한국추사서예대전,  평생학습축제, 가갸날 라온하제 축제, 과천지역작가작품전람회, 과천 추사아트페스티벌, 문화학교운영지원, 과천무동답교놀이,  과천나무꾼놀이, 과천무동답교놀이 전수사업, 경기도민속예술제, 주말특강 한글서예, 과천의 시(詩)전통 감상, 경기도 문화의날'도깨비 꽃', 지역기반 통합 프로그램&amp;어르신 문화로 동행'경험공유학교', 경기이룸학교 '메이커 디자인', 경기 생활문화 플랫폼'로컬 굿즈 생활문화축제', 길 위의 인문학, 과천공연예술축제, 문원생활문화센터'스트릿 댄스 과천파이터', 문원생활문화센터'꼬꼬무 생활문화축제', 문원생활문화센터'모두가 생활문화 프로그램', 藝術家展 예술을 즐기는 가족 전시회, 문화 院 문화로 꽃피다, 대보름태평제, 도당성황제, 시민의날기념행사, 과천문화발간, 역사문화아카데미, 향토사활성화사업, 향토사구술사업, 도시변화아카이브사업, 옛 읍내리 마을조사사, 과천관련 고문서 번역사업, 가족과 함께가는 문화유적 답사, 과천시 경계답사</t>
    <phoneticPr fontId="3" type="noConversion"/>
  </si>
  <si>
    <t>구리시</t>
    <phoneticPr fontId="46" type="noConversion"/>
  </si>
  <si>
    <t>구리문화원</t>
    <phoneticPr fontId="46" type="noConversion"/>
  </si>
  <si>
    <t>김영기</t>
  </si>
  <si>
    <t>1991. 10. 4</t>
    <phoneticPr fontId="46" type="noConversion"/>
  </si>
  <si>
    <t>경기도 시흥시 연성로 13번길 3 조은프라자 4층(하중동)</t>
  </si>
  <si>
    <t>031-557-6383</t>
    <phoneticPr fontId="91" type="noConversion"/>
  </si>
  <si>
    <t>gurimh.or.kr</t>
    <phoneticPr fontId="91" type="noConversion"/>
  </si>
  <si>
    <t>동구릉힐링예술제, ,제31호구리문화지발간, 제29기문화학교발표회, 전통성년례, 우리고장바로알기, 구리예절학당, 우리전래놀이잼있쥬, 전통혼례식, 구리마을기록화사업, 구리유채꽃축제, 구리코스모스축제, 불교문화연등행사, 제36회온달장군추모제향, 동구릉힐링예술제, 경기도민속예술제, 구리시민의날기념행사, 교육청평생학습관사업, 구리시 평생학습사업, 경기도어르신문화즐김, 구리방과후학교, 어르신국어프로그램, 문화원진흥기금사업, 제29기문화학교운영</t>
    <phoneticPr fontId="91" type="noConversion"/>
  </si>
  <si>
    <t>남양주문화원</t>
  </si>
  <si>
    <t>박재홍</t>
  </si>
  <si>
    <t>1981. 5. 25</t>
    <phoneticPr fontId="46" type="noConversion"/>
  </si>
  <si>
    <t>경기도 파주시 와석순환로 415(운정행복센터, 행정동 2층)</t>
  </si>
  <si>
    <t>031-592-0667</t>
    <phoneticPr fontId="91" type="noConversion"/>
  </si>
  <si>
    <t>www.nyj.or.kr</t>
    <phoneticPr fontId="91" type="noConversion"/>
  </si>
  <si>
    <t>문화아카데미, 문화교실 등</t>
  </si>
  <si>
    <t>오산문화원</t>
  </si>
  <si>
    <t>윤영식</t>
  </si>
  <si>
    <t>1994. 6. 16</t>
  </si>
  <si>
    <t>경기도 광명시 오리로 287(소하동)</t>
  </si>
  <si>
    <t>031-375-7755</t>
  </si>
  <si>
    <t>oscc.or.kr</t>
  </si>
  <si>
    <t>문화학교 문화강좌</t>
  </si>
  <si>
    <t>시흥시</t>
    <phoneticPr fontId="46" type="noConversion"/>
  </si>
  <si>
    <t>시흥문화원</t>
  </si>
  <si>
    <t>박윤규</t>
  </si>
  <si>
    <t>1996. 12. 10</t>
  </si>
  <si>
    <t>경기도 김포시 모담공원로 170-1</t>
  </si>
  <si>
    <t>031-317-0827</t>
    <phoneticPr fontId="91" type="noConversion"/>
  </si>
  <si>
    <t>shcc.or.kr</t>
    <phoneticPr fontId="91" type="noConversion"/>
  </si>
  <si>
    <t>연성문화제, 정월대보름, 부처님오신날 시민소망등행사, 문화강좌, 강희맹탄신600주년행사, 청소년 사신단</t>
    <phoneticPr fontId="91" type="noConversion"/>
  </si>
  <si>
    <t>군포시</t>
    <phoneticPr fontId="46" type="noConversion"/>
  </si>
  <si>
    <t>군포문화원</t>
    <phoneticPr fontId="46" type="noConversion"/>
  </si>
  <si>
    <t>주근동</t>
  </si>
  <si>
    <t>1994. 4. 21</t>
    <phoneticPr fontId="46" type="noConversion"/>
  </si>
  <si>
    <t>경기도 군포시 한세로 56번길 12</t>
  </si>
  <si>
    <t>031-397-0195</t>
    <phoneticPr fontId="3" type="noConversion"/>
  </si>
  <si>
    <t>gpmunhwa.or.kr</t>
    <phoneticPr fontId="46" type="noConversion"/>
  </si>
  <si>
    <t>민속신앙지원(수리산산신제 등), 찾아가는 전통문화교육, 시민문화유적답사, 제16회 대한민국태을서예문인화대전, 추억의영상 되살리기, 제27회 경기도민속예술제, 2024년 평생교육 활성화 공모사업 (문화해설사 양성교육)</t>
    <phoneticPr fontId="46" type="noConversion"/>
  </si>
  <si>
    <t>의왕문화원</t>
  </si>
  <si>
    <t>신금철</t>
  </si>
  <si>
    <t>1999. 9. 29</t>
  </si>
  <si>
    <t>경기도 광주시 문화로 85번길 19-12</t>
  </si>
  <si>
    <t>031-456-4994</t>
    <phoneticPr fontId="91" type="noConversion"/>
  </si>
  <si>
    <t>uwcc.or.kr/</t>
    <phoneticPr fontId="91" type="noConversion"/>
  </si>
  <si>
    <t>의왕단오축제, 의왕의 생활문화를 발굴하다, 의왕시 특성화사업 어반스케치, 인성으로 만나는 세시풍속, 우리역사문화바로알기, 기억곳간 마을지발간, 심포지엄, 백운서예문인화대전, 의왕의 옛길걷기, 의왕문화 발간, 문화유적답사, 왕곡 사진집 제작, 전통농악육성사업, 전통농악재현사업, 문화학교</t>
    <phoneticPr fontId="91" type="noConversion"/>
  </si>
  <si>
    <t>하남시</t>
    <phoneticPr fontId="46" type="noConversion"/>
  </si>
  <si>
    <t>하남문화원</t>
  </si>
  <si>
    <t>조성원</t>
  </si>
  <si>
    <t>1996. 6. 11</t>
  </si>
  <si>
    <t>경기도 이천시 남천로 31, 중리동행정복지센터 2층</t>
  </si>
  <si>
    <t>031-795-1020</t>
    <phoneticPr fontId="3" type="noConversion"/>
  </si>
  <si>
    <t>www.하남문화원.kr</t>
    <phoneticPr fontId="3" type="noConversion"/>
  </si>
  <si>
    <t>학술대회, 하남 단오축제, 마을별민속제, 위례문화, 향토사료집, 문화대학, 인문학 콘서트, 하남기억 유산을 위한 옛지명 안내판 설치, 경기도민속 예술제, 온기인문학, 이성산성 홍보영상물 제작, 마을체험학교(하하하 하남), 춘계, 추계 유적답사</t>
    <phoneticPr fontId="3" type="noConversion"/>
  </si>
  <si>
    <t>용인시</t>
    <phoneticPr fontId="46" type="noConversion"/>
  </si>
  <si>
    <t>용인문화원</t>
    <phoneticPr fontId="46" type="noConversion"/>
  </si>
  <si>
    <t>정태영</t>
  </si>
  <si>
    <t>1954. 4. 7</t>
    <phoneticPr fontId="46" type="noConversion"/>
  </si>
  <si>
    <t>경기도 양주시 삼일로 29번길 20</t>
  </si>
  <si>
    <t>031-324-9600</t>
    <phoneticPr fontId="3" type="noConversion"/>
  </si>
  <si>
    <t>ycc50.org</t>
    <phoneticPr fontId="46" type="noConversion"/>
  </si>
  <si>
    <t>제32회처인성문화제, 제20회포은문화제, 마을지발간, 구술생애사발간, 용인문화발간, 용인시민문화대학, 전국역사문화기행, 용인시티투어</t>
    <phoneticPr fontId="46" type="noConversion"/>
  </si>
  <si>
    <t>파주문화원</t>
  </si>
  <si>
    <t>정진흥</t>
  </si>
  <si>
    <t>1955. 7. 1</t>
    <phoneticPr fontId="3" type="noConversion"/>
  </si>
  <si>
    <t>경기 오산시 현충로 102</t>
  </si>
  <si>
    <t>031-941-2425</t>
    <phoneticPr fontId="91" type="noConversion"/>
  </si>
  <si>
    <t>pajucc.or.kr</t>
    <phoneticPr fontId="91" type="noConversion"/>
  </si>
  <si>
    <t>전통문화전승마을사업, 문화학교 운영, 제 8회 방촌문화제, 파주역사인물문화제(우계문화제), 문화가족역사문화유적지순례, 전통문화행사지원, 파주문화 유적답사, 통일연날리기 한마당, 실버취타대, 파주시마을기록사업(적성), 향토사료발간, 파주문화재 총람 발간, 파주인물지 발간(백인걸), 파주의 역사동화책보급, 경기도민속예술제 참가, 전통문화체험학교, 시민과 함께 하는 파주 인문학강좌, 평생학습동아리 지원사업, 디지털문해력증진 프로그램, 길위의 인문학
지혜학교, 파주이이유적 위탁관리, 황희선생유적지 위탁관리, 문화학교전시 및 수료공연, 파주문화원의 날 행사</t>
    <phoneticPr fontId="91" type="noConversion"/>
  </si>
  <si>
    <t>이천문화원</t>
  </si>
  <si>
    <t>탄성은</t>
  </si>
  <si>
    <t>1963. 5. 10</t>
  </si>
  <si>
    <t>경기도 구리시 동구릉로 148번길 25</t>
  </si>
  <si>
    <t>031-635-2316</t>
    <phoneticPr fontId="91" type="noConversion"/>
  </si>
  <si>
    <t>www.cc2000.or.kr</t>
    <phoneticPr fontId="91" type="noConversion"/>
  </si>
  <si>
    <t>이천문화학교, 시민문화프로그램, 주말문화탐방, 어르신문화프로그램, 문화원동아리지원, 지역자료집발간, 문화유산보호사업, 이야기콘텐츠활성화, 우리고장이천알기, 청소년마을학교, 청년문화활동지원, 회의기법교육, 이천의 음악 이야기, 해외문화탐방, 고카시문화교류, 안동.제주문화교류, 새해맞이행사, 정월대보름민속축제, 문화행사추진, 문화가족한마당, 전통민속활성화지원, 경기민속예술제, 한국민속예술제, 문화소식지발간, 설봉문화 발간, 문화원 달력제작, 제38회설봉문화제, 이천문화 아카이브, 이천역사 문화자료조사, 시민기록관 운영관리</t>
    <phoneticPr fontId="3" type="noConversion"/>
  </si>
  <si>
    <t>안성문화원</t>
  </si>
  <si>
    <t>박석규</t>
  </si>
  <si>
    <t>1953. 9. 29</t>
    <phoneticPr fontId="3" type="noConversion"/>
  </si>
  <si>
    <t>경기도 안성시 보개면 종합운동장로 203 문예회관 2층</t>
  </si>
  <si>
    <t>031-673-2625</t>
    <phoneticPr fontId="91" type="noConversion"/>
  </si>
  <si>
    <t>www.ascc.or.kr</t>
    <phoneticPr fontId="91" type="noConversion"/>
  </si>
  <si>
    <t>새해맞이 기념식, 4.1 독립항쟁 재현행사, 문화학교, 문화탐방, 충효예 예절교육  등.</t>
    <phoneticPr fontId="3" type="noConversion"/>
  </si>
  <si>
    <t>김포문화원</t>
  </si>
  <si>
    <t>이종훈</t>
  </si>
  <si>
    <t>1964. 10. 1</t>
    <phoneticPr fontId="3" type="noConversion"/>
  </si>
  <si>
    <t>경기도 포천시 중앙로 34번길 8</t>
  </si>
  <si>
    <t>031-982-1110</t>
    <phoneticPr fontId="91" type="noConversion"/>
  </si>
  <si>
    <t>gimpomunhwa.or.kr</t>
    <phoneticPr fontId="91" type="noConversion"/>
  </si>
  <si>
    <t>중봉문화제, 김포문화대학, 손돌공진혼제, 경기도민속예술제, 김포시민속예술제, 김포현대사구술아카이빙, 고촌읍 마을문화 조사발간, 김포문화연구지발간, 김포 문화유산 경창군 묘역과 조강문화권의 가치 세미나, 평화통일 현장체험프로그램, 여행지 길위의 인문학, 김포문화원 동냥 놀이터</t>
    <phoneticPr fontId="3" type="noConversion"/>
  </si>
  <si>
    <t>화성시</t>
    <phoneticPr fontId="46" type="noConversion"/>
  </si>
  <si>
    <t>화성문화원</t>
    <phoneticPr fontId="46" type="noConversion"/>
  </si>
  <si>
    <t>이동수</t>
  </si>
  <si>
    <t>1964. 12. 9</t>
  </si>
  <si>
    <t>경기도 의왕시 백운로 23(오전동)</t>
  </si>
  <si>
    <t>031-353-6330</t>
  </si>
  <si>
    <t>hscc.or.kr</t>
  </si>
  <si>
    <t>문화학교, 화성문화대학, 문화의 뜰, 예절관, 송산지역 독립운동 토크콘서트, 세시풍속축제(단오풍정, 정월대보름 축제), 우리동네문화유산 발굴보존, 문화유산을 찾아서, 화성학총서 발간</t>
  </si>
  <si>
    <t>광주시</t>
    <phoneticPr fontId="46" type="noConversion"/>
  </si>
  <si>
    <t>광주문화원</t>
  </si>
  <si>
    <t>임현구</t>
  </si>
  <si>
    <t>1987. 1. 16</t>
  </si>
  <si>
    <t>경기도 하남시 덕풍동로 12</t>
  </si>
  <si>
    <t>031-764-0686</t>
    <phoneticPr fontId="91" type="noConversion"/>
  </si>
  <si>
    <t>gjmh.or.kr</t>
    <phoneticPr fontId="3" type="noConversion"/>
  </si>
  <si>
    <t>문화학교 운영, 제9회 광주시 문화의 념 행사, 시민과 함께하는 문화재교육,  전통산사 문화유산 활성화 사업, 남한산성권역 문화원협의회 연합공연, 너른고을대보름놀이한마당, 남한산성 학술 심포지엄, 해공선생 탄신 기념행사, 승렬전제향, 현절사 제향, 정충묘제향, 선현추모제향, 향교활성화우수프로그램, 범국민전통예절교육 등</t>
    <phoneticPr fontId="3" type="noConversion"/>
  </si>
  <si>
    <t>양주문화원</t>
  </si>
  <si>
    <t>박광우</t>
  </si>
  <si>
    <t>1961. 3. 5</t>
    <phoneticPr fontId="3" type="noConversion"/>
  </si>
  <si>
    <t>경기도 여주시 신륵사길 6-6</t>
  </si>
  <si>
    <t>031-836-6467</t>
    <phoneticPr fontId="91" type="noConversion"/>
  </si>
  <si>
    <t>www.yangju.org</t>
    <phoneticPr fontId="91" type="noConversion"/>
  </si>
  <si>
    <t>양주향토사료편찬(백석읍지), 양주문화소식지 발간, 양주인물 학술심포지엄, 문화원회원문화유적답사, 역사문화대학
문화학교, 찾아가는문화유산, 경기도민속예술제</t>
    <phoneticPr fontId="3" type="noConversion"/>
  </si>
  <si>
    <t>포천시</t>
    <phoneticPr fontId="46" type="noConversion"/>
  </si>
  <si>
    <t xml:space="preserve">포천문화원 </t>
  </si>
  <si>
    <t>최영식</t>
  </si>
  <si>
    <t>1986. 7. 12</t>
  </si>
  <si>
    <t>경기도 양평군 양평읍 마유산로 5</t>
  </si>
  <si>
    <t>031-532-5015</t>
    <phoneticPr fontId="91" type="noConversion"/>
  </si>
  <si>
    <t>www.pcmh.or.kr</t>
    <phoneticPr fontId="91" type="noConversion"/>
  </si>
  <si>
    <t>반월문화제, 책자 발간 사업, (문화사랑,포천문화,반월지), 청소년향토사교육사업, 군장병 포천시티투어, 포천의 마을이야기 발간, 학술연구발표회, 향토사료연구사업, 향토유적답사, 전국한시백일장, 문화학교, 포천문화대학, 경기도민속예술제, 가족시낭송경연대회, 반월문화제봉래전국휘호대회, 고전및한시집발간사업</t>
    <phoneticPr fontId="3" type="noConversion"/>
  </si>
  <si>
    <t>여주시</t>
    <phoneticPr fontId="46" type="noConversion"/>
  </si>
  <si>
    <t>여주문화원</t>
    <phoneticPr fontId="46" type="noConversion"/>
  </si>
  <si>
    <t>정경철</t>
  </si>
  <si>
    <t>1970. 2. 26</t>
    <phoneticPr fontId="46" type="noConversion"/>
  </si>
  <si>
    <t>경기도 동두천시 어수로4(상패동) 시민회관</t>
  </si>
  <si>
    <t>031-883-3450</t>
    <phoneticPr fontId="91" type="noConversion"/>
  </si>
  <si>
    <t>yeojucc.co.kr</t>
    <phoneticPr fontId="91" type="noConversion"/>
  </si>
  <si>
    <t>본두리 낙화놀이, 본두리  낙화놀이 시연, 묵사 류주현 문학상, 묵사 류주현 문학심포지엄, 풍경보기 전시회, 스토리텔링북 발간, 여주학연구 논문 발간, 여주 지명유래집 발간, 문화원 소식지 발간, 문화유적답사, 여주학강좌</t>
    <phoneticPr fontId="91" type="noConversion"/>
  </si>
  <si>
    <t>연천문화원</t>
  </si>
  <si>
    <t>이정달</t>
  </si>
  <si>
    <t>1987. 8. 27</t>
  </si>
  <si>
    <t>경기도 과천시 문원로 40-1(문원동 31-7)</t>
  </si>
  <si>
    <t>031-834-2350</t>
  </si>
  <si>
    <t>연천문화원.kr</t>
  </si>
  <si>
    <t>미수문화제, 문화학교, 문화유적답사, 연천문화지 발간, 삼일운동 기념식, 경기도민속예술제</t>
    <phoneticPr fontId="3" type="noConversion"/>
  </si>
  <si>
    <t>가평군</t>
    <phoneticPr fontId="46" type="noConversion"/>
  </si>
  <si>
    <t>가평문화원</t>
  </si>
  <si>
    <t>정용칠</t>
  </si>
  <si>
    <t>1986. 12. 22</t>
  </si>
  <si>
    <t>경기도 가평군 가평읍 문화로 121 가평문화원사</t>
  </si>
  <si>
    <t>031-582-2016</t>
    <phoneticPr fontId="3" type="noConversion"/>
  </si>
  <si>
    <t>www.gpc.or.kr</t>
    <phoneticPr fontId="3" type="noConversion"/>
  </si>
  <si>
    <t>제37회 가평청소년문화백일장, 제25회 석봉한호선생 전국휘호대회, 제27회 가평문화예술전, 제2회 가평문화예술제, 가평3.15독립만세운동재현행사</t>
    <phoneticPr fontId="3" type="noConversion"/>
  </si>
  <si>
    <t>양평군</t>
    <phoneticPr fontId="46" type="noConversion"/>
  </si>
  <si>
    <t>양평문화원</t>
  </si>
  <si>
    <t>이준용</t>
  </si>
  <si>
    <t>1983. 2. 2</t>
    <phoneticPr fontId="3" type="noConversion"/>
  </si>
  <si>
    <t>경기도 연천군 연천읍 문화로 143</t>
  </si>
  <si>
    <t>031-771-3866</t>
    <phoneticPr fontId="3" type="noConversion"/>
  </si>
  <si>
    <t>ypculture.org</t>
  </si>
  <si>
    <t>용문산전투전몰참전용사위려제, 지평면봉미산성황대제, 용문산영목제, 백운문화제, 민속예술보존, 양평세계춤제전, 황포돛배, 세미원공연활성화, 경기도민속예술제, 향토사료조사, 백운문화발간, 향맥 발간, 전통혼례지도자양성과정, 문화학교운영, 문화강좌, 양평역사대학, 양평서당, 양강취타대, 양평문화원여성합창단, 양평문화원남성합창단, 양평문화앙상블, 선사문화체험, 양평역사문화연구회 운영, 문화유적지 순례, 추억의 영화상영, 양평전통문화체험관</t>
    <phoneticPr fontId="91" type="noConversion"/>
  </si>
  <si>
    <t>경기 총계</t>
    <phoneticPr fontId="91" type="noConversion"/>
  </si>
  <si>
    <t>춘천문화원</t>
  </si>
  <si>
    <t>권은석</t>
  </si>
  <si>
    <t>1952. 4. 1</t>
  </si>
  <si>
    <t>강원특별자치도 춘천시 퇴계농공로 40(퇴계동)</t>
  </si>
  <si>
    <t>033-254-5105</t>
  </si>
  <si>
    <t>cccc.or.kr</t>
  </si>
  <si>
    <t>지방문화원사랑방사업, 민속예술육성, 마을농악활성화지원, 문화학교 운영, 정월대보름달맞이축제, 의암제, 소양강문화제, 강원여성역사인물얼선양, 춘천학연구, 강원학체계정립, 현충시설활성화사업, 박물관미술운영활성화사업, 보훈테마활동공모사업, 춘천시향토문화유산용역, 지역과함께하는독립운동교육</t>
    <phoneticPr fontId="3" type="noConversion"/>
  </si>
  <si>
    <t>원주문화원</t>
  </si>
  <si>
    <t>이상현</t>
  </si>
  <si>
    <t>1957. 2. 23</t>
    <phoneticPr fontId="3" type="noConversion"/>
  </si>
  <si>
    <t>강원특별자치도 원주시 무실로 235</t>
  </si>
  <si>
    <t>033-764-3794</t>
  </si>
  <si>
    <t>www.wjmunwha.or.kr</t>
    <phoneticPr fontId="3" type="noConversion"/>
  </si>
  <si>
    <t>입춘첩 및 가훈 나눔행사, 전국 전통문학 대회, 원주 부부축제, 민긍호 의병장 묘제, 얼선양 및 동악제례봉행, 어린이문화예술향유 프로그램, 원주 생동감 경연대회(동아리), 임윤지당 얼 선양 사생대회, 전통다례지도자전승양성교육, 사업활동지원비(문화학교), 지방문화원 사랑방 운영지원, 알기쉬운 향토사 교육과정, 원주어리랑 전승교육사업, 회원문화탐방, 2024 원주트레킹버스 운영, 강원민속예술축제, 강원감영대표프로그램(연중), 강원감영대표프로그램(집중), 원주얼 발간 사업, 의병대장민긍호 예술문화, 국가문화유산인턴 사업</t>
    <phoneticPr fontId="3" type="noConversion"/>
  </si>
  <si>
    <t>강릉문화원</t>
  </si>
  <si>
    <t>김화묵</t>
  </si>
  <si>
    <t>강원특별자치도 강릉시 하슬라로 96</t>
  </si>
  <si>
    <t>033-648-3014</t>
  </si>
  <si>
    <t>www.gncc.or.kr</t>
  </si>
  <si>
    <t>명주인형극제, 임영전통문화예술인의 밤, 강릉문화유산야행, 국가유산미디어아트, 강릉대도호부관아 문탠투어, 임영문화발간, 제일강산발간, 강릉문화원70주년 백서발간, 강릉전통문화학술세미나, 어촌심언광선양사업, 심연수시인선양사업, 임영문화예술학교, 임영아카데미, 한송정다도아카데미, 임영문화예술제, 외국인유학생팸투어, 강원지역 학교예술강사지원사업, 주제중심학교예술교육지원사업, ,꿈의오케스트라강릉, 유아문화예술교육, 한복문화창작소조성사업, 사회통합프로그램사업, 인생나눔교실, 강릉커피산업지속성장플랫폼구축사업, 전통문화알림이사업, 예맥아트센터 운영, 강릉북카페 운영, 공연장 리모델링공사</t>
    <phoneticPr fontId="3" type="noConversion"/>
  </si>
  <si>
    <t>동해문화원</t>
  </si>
  <si>
    <t>오종식</t>
  </si>
  <si>
    <t>1982. 11. 23</t>
  </si>
  <si>
    <t>강원특별자치도 동해시 평원로 17</t>
  </si>
  <si>
    <t>033-531-3298</t>
  </si>
  <si>
    <t>donghaecc.co.kr</t>
  </si>
  <si>
    <t>아리울한마당 물로 즐기는 오감 놀이터, 문화학교, 사랑방운영, 근대산업도시구술자료집, 지역문화기반 활성화 학술심포지엄, 동해문화 발간사업, 동해학아카데미, 전통민속육성사업</t>
    <phoneticPr fontId="3" type="noConversion"/>
  </si>
  <si>
    <t>태백문화원</t>
  </si>
  <si>
    <t>최명식</t>
  </si>
  <si>
    <t>1984. 8. 17</t>
  </si>
  <si>
    <t>강원특별자치도 태백시 연립길 18, 301호</t>
  </si>
  <si>
    <t>033-553-3160</t>
    <phoneticPr fontId="3" type="noConversion"/>
  </si>
  <si>
    <t>www.태백문화원.com</t>
  </si>
  <si>
    <t>문화학교 운영, 낙동강 발원제, 태백산 천제, 문화지 발간, 역사문화탐방, 우리지역문화탐방, 일일문화특강, 단기강좌</t>
    <phoneticPr fontId="3" type="noConversion"/>
  </si>
  <si>
    <t>속초문화원</t>
  </si>
  <si>
    <t>김계남</t>
  </si>
  <si>
    <t>1965. 3. 22</t>
  </si>
  <si>
    <t>강원특별자치도 속초시 번영로 155(영랑동)</t>
  </si>
  <si>
    <t>033-632-1231</t>
  </si>
  <si>
    <t>www.sokcho-culture.com</t>
    <phoneticPr fontId="3" type="noConversion"/>
  </si>
  <si>
    <t>정월대보름 한마당, 속초도문농요전수관 위탁운영, 무형유산 공개행사 지원, 도문농요 보전전승, 설악동 소나무 당제, 속초시지 발간사업, 향토사 안내서 발간사업, 지방문화원 지원 육성사업, 미래무형문화유산 발굴육성사업, 속초돈돌라리 보존 전승, 지방문화원 사랑방 운영지원, 문화교육강좌 운영지원, 설악무산문화축전 운영, 실향민축제 운영</t>
    <phoneticPr fontId="3" type="noConversion"/>
  </si>
  <si>
    <t>삼척문화원</t>
  </si>
  <si>
    <t>최선도</t>
  </si>
  <si>
    <t>1949. 5. 21</t>
  </si>
  <si>
    <t>강원특별자치도 삼척시 오십천로 408(읍중동)</t>
  </si>
  <si>
    <t>033-573-2882</t>
  </si>
  <si>
    <t>sccc.or.kr</t>
    <phoneticPr fontId="3" type="noConversion"/>
  </si>
  <si>
    <t>삼척정월대보름제, 문화유적지 답사, 여름축제 '해변 소문난 잔치', 강원도사물놀이경연대회, 문화학교 수료축전, 강원문화대축전, 가을운동회, 귀밝이술 빚기, 추기사직제, 인문학 특강, 척주서각회 창립전, 삼척학 자료집 발간, 우리동네 박물관, 삼척학 특강, 실직문화 출판기념회(송년의 밤), 역사문화탐방, 공양왕봉제, 이사부 숭모제, 평생학습 특성화 사업, 미래무형문화유산 사업, 신년인사회 및 척사대회, 강원민속예술축제, 한국민속예술제, 삼척문화유산야행</t>
    <phoneticPr fontId="3" type="noConversion"/>
  </si>
  <si>
    <t>홍천문화원</t>
  </si>
  <si>
    <t>박주선</t>
  </si>
  <si>
    <t>1976. 5. 15</t>
  </si>
  <si>
    <t>강원특별자치도 홍천군 홍천읍 연봉중앙로 11-8</t>
  </si>
  <si>
    <t>033-434-2080</t>
  </si>
  <si>
    <t>www.hccc.co.kr</t>
    <phoneticPr fontId="3" type="noConversion"/>
  </si>
  <si>
    <t>정월대보름 맞이행사, 문화대학프로그램운영, 향토자료출판, 홍천기미만세운동기념행사, 역사문화탐방, 강원도사물놀이경연대회, 역사문화유적지발굴연구, 홍천지역지명유래와스토리텔링발굴, 홍천민속예술단, 홍천역사문화해설센터운영, 홍천의금석학이야기, 지방문화원 사랑방운영, 문화원인건비, 문화원운영비, 단오한마당축제, 한서남궁억추념식, 동학혁명추념행사, 줄장루이추념식, 민군협력사업</t>
    <phoneticPr fontId="3" type="noConversion"/>
  </si>
  <si>
    <t>횡성문화원</t>
  </si>
  <si>
    <t>우광수</t>
  </si>
  <si>
    <t>1964. 11. 8</t>
    <phoneticPr fontId="3" type="noConversion"/>
  </si>
  <si>
    <t>강원특별자치도 횡성군 횡성읍 앞들서3로 6</t>
  </si>
  <si>
    <t>033-343-2271</t>
  </si>
  <si>
    <t>www.hs-culture.or.kr</t>
  </si>
  <si>
    <t>문화유적지 순례, 강원문화대축전 참가, 전통민속예술경연 및 보존, 애향지 발간, 지역사료자료 수집정리발간, 문화강좌 운영, 전통문화체험학습, 관외전통문화현장학습, 정월대보름 달맞이행사, 4.1횡성군민만세운동 기념행사, 횡성어르신노래자랑, 전통혼례(회혼례), 전통국악예술대공연, 횡성여성문화의날 영화관람 지원, 작은영화권 운영</t>
    <phoneticPr fontId="3" type="noConversion"/>
  </si>
  <si>
    <t>영월문화원</t>
  </si>
  <si>
    <t>엄흥용</t>
  </si>
  <si>
    <t>1955. 5. 25</t>
  </si>
  <si>
    <t>강원특별자치도 영월군 영월읍 단종로 12 2층</t>
  </si>
  <si>
    <t>033-373-3434</t>
  </si>
  <si>
    <t>ywcul.or.kr</t>
  </si>
  <si>
    <t>정월대보름축제, 단종제 서울 홍보전, 문화유적지 순례, 충절사 제향, 단종 학술심포지엄, 김삿갓 학술심포지엄, 문화배달부, 강원사물놀이 경연대회, 강원도 민속예술축제(민속육성), 문화원의 날, 문화가족대축제, 고치령문화제, 영월야행, 문화학교 개강식, 가요경창대회, 문화학교 운영, 문화사랑방 운영, 김태원의병 기념비 건립, 칡줄다리기보존, 1사1촌상생교육프로그램, 생활문화활성화, 지역학연구발표대회, 지역문화연구출판, 군민의날 사진으로보는영월, 헌무(단종문화제), 산책마켓</t>
    <phoneticPr fontId="3" type="noConversion"/>
  </si>
  <si>
    <t>평창군</t>
    <phoneticPr fontId="91" type="noConversion"/>
  </si>
  <si>
    <t>평창문화원</t>
  </si>
  <si>
    <t>이욱환</t>
  </si>
  <si>
    <t>1964. 12. 30</t>
  </si>
  <si>
    <t>강원특별자치도 평창군 평창읍 문화예술길 53</t>
  </si>
  <si>
    <t>033-332-3546</t>
    <phoneticPr fontId="46" type="noConversion"/>
  </si>
  <si>
    <t>www.pycc.or.kr</t>
    <phoneticPr fontId="46" type="noConversion"/>
  </si>
  <si>
    <t>민속예술단 운영 사업, 전통민속문화활성화 사업, 문화학교 운영 사업, 지방문화사랑방 사업, 문화활동 지원 사업, 평창학연구소 운영 사업, 합창단 운영 사업,  꿈의 오케스트라, 평창문화가족작품 발표회 및 송년음악회, 봉래양사언 선생 선정 전국휘호대회, 평창인물사 편찬 사업, 제야의 올림픽대종 타종행사 , 노산문화제 전시 사업, 이승복기념관 안내해설사 지원사업, 꿈의 오케스트라 프로젝트사업(꿈의향연)</t>
    <phoneticPr fontId="3" type="noConversion"/>
  </si>
  <si>
    <t>정선문화원</t>
  </si>
  <si>
    <t>심재복</t>
  </si>
  <si>
    <t>1983. 8. 19</t>
  </si>
  <si>
    <t>강원특별자치도 정선군 정선읍 봉양5길 43</t>
  </si>
  <si>
    <t>033-562-5471</t>
    <phoneticPr fontId="46" type="noConversion"/>
  </si>
  <si>
    <t>www.jscc.or.kr</t>
  </si>
  <si>
    <t>삼굿축제 및 산촌체험, 문화교실발표회, 강원도사물놀이경연대회 참가 사압, 정선 꿈나무 사생글짓기대회, 그림바위예술발전소 전시, 제11회 정선풍경미술대전, 송년음악회, 정선 삼베길쌈 전통문화 전승사업, 남평토방집짓기놀이 , 정선낙동.남평 농악 보전사업, 정선전통삼베길쌈체험장운영 및 토방집짓기놀이 시연행사, 자장율사 순례길(정암사) 트레킹, 정선사유 기획공연, 정선삼베민속문화학술 세미나, 문화콘텐츠 육성을 통한 문화사업 발전방안 심포지엄, 향토사답사 연구조사 활동, 도서 및 회보 발간사업, 향토문화조사사업, 문화예술 강좌사업, 지방문화원 사랑방 운영, 정선문화원 증축신규강좌사업, 그림바위예술발전소 문화강좌, 지역동아리강사지원사업, 관외문화답사, 찾아가는문화마당, 그림바위예술발전소 힐링콘서트, 지역생활예술지원사업, 지역동아리 행사지원, 노인공익활동사업</t>
    <phoneticPr fontId="3" type="noConversion"/>
  </si>
  <si>
    <t>철원문화원</t>
  </si>
  <si>
    <t>이종민</t>
  </si>
  <si>
    <t>1951. 1. 24</t>
    <phoneticPr fontId="3" type="noConversion"/>
  </si>
  <si>
    <t>강원특별자치도 철원군 갈말읍 삼부연로 42</t>
  </si>
  <si>
    <t>033-452-6235</t>
  </si>
  <si>
    <t>cheorwon.kccf.or.kr</t>
  </si>
  <si>
    <t>제28기문화학교 (사랑방교실), 전통문화육성, 정월대보름한마당축제, 한탄강사랑백일장및사생대회, 문화유적지순례, 전통문화탐방, 선진시민생활문화교양강좌, 철원의 문화유적탐방</t>
    <phoneticPr fontId="3" type="noConversion"/>
  </si>
  <si>
    <t>화천문화원</t>
  </si>
  <si>
    <t>정종성</t>
  </si>
  <si>
    <t>1969. 10. 6</t>
  </si>
  <si>
    <t>강원특별자치도 화천군 하남면 용화산로 1357</t>
  </si>
  <si>
    <t>033-442-2507</t>
  </si>
  <si>
    <t>www.hcmunhwa.or.kr</t>
  </si>
  <si>
    <t>용화축전, 용화산신제, 제야의종 및 해맞이, 문화학교, 문화탐방, 지역문화원 교류사업, 한마음 연찬회, 문화원장배파크, 골프대회, 전국문화예술참가및 창작지원5, 국화전시회</t>
    <phoneticPr fontId="3" type="noConversion"/>
  </si>
  <si>
    <t>양구문화원</t>
  </si>
  <si>
    <t>손병진</t>
  </si>
  <si>
    <t>1963. 8. 1</t>
  </si>
  <si>
    <t>강원특별자치도 양구군 양구읍 비봉로 73번길 52 문화복지센터 2층</t>
  </si>
  <si>
    <t>033-481-2681</t>
  </si>
  <si>
    <t>제례지원사업, 문화유적지순례, 문화지 발간, 문화원 교류사업, 문화예술체험, 민속단오절 한마당 큰잔치, 국토정중앙 그림그리기 대회 및 양구사랑 백일장, 문화강좌 운영, 신년인사회, 강원특별자치도 사물놀이 경연대회 지원, 강원문화대축전, 장롱사진전, 광복절기념행사, 향토지배부, 향토사연구조사사업, 국토정중앙 달맞이축제, 강원민속예술축제 참가지원, 양구문화예술축제, 문화예술인의밤, 문화사랑방, 노인사회활동지원사업(실버인형극단)</t>
    <phoneticPr fontId="3" type="noConversion"/>
  </si>
  <si>
    <t>인제문화원</t>
  </si>
  <si>
    <t>이만철</t>
  </si>
  <si>
    <t>1984. 2. 8</t>
    <phoneticPr fontId="3" type="noConversion"/>
  </si>
  <si>
    <t>강원특별자치도 인제군 인제읍 비봉로 29번길 17</t>
  </si>
  <si>
    <t>033-461-6678</t>
  </si>
  <si>
    <t>www.injeculture.org</t>
  </si>
  <si>
    <t>정월대보름행사 및 척사대회, 인제문화 39집 발간사업, 문화유적지순례, 강원도사물놀이경연대회, 문화학교 발표회,전시, 목기깍기대회, 찾아가는문화학교, 강원민속예술축제, 청소년향토교육사업, 서화면지명유래조사사업, 예절문화교육사업, 지역학연구발표대회, 전국여성백일장, 문화학교 운영, 문화사랑방 운영, 찾아가는문화캠프</t>
    <phoneticPr fontId="3" type="noConversion"/>
  </si>
  <si>
    <t>고성문화원</t>
  </si>
  <si>
    <t>윤영락</t>
  </si>
  <si>
    <t>1984. 1. 6</t>
  </si>
  <si>
    <t>강원특별자치도 고성군 간성읍 간성로 71-7</t>
  </si>
  <si>
    <t>033-681-2922</t>
  </si>
  <si>
    <t>www.goseongcul.com</t>
  </si>
  <si>
    <t>-</t>
  </si>
  <si>
    <t>문화학교, 문화사업</t>
  </si>
  <si>
    <t>양양문화원</t>
  </si>
  <si>
    <t>박상민</t>
  </si>
  <si>
    <t>1971. 5. 14</t>
  </si>
  <si>
    <t>강원특별자치도 양양군 양양읍 양양로 114-5</t>
  </si>
  <si>
    <t>033-671-8762</t>
  </si>
  <si>
    <t>www.yangyang.or.kr</t>
  </si>
  <si>
    <t>가을날의문화공연, 문화학교 운영비, 취타대 운영비, 600합창단 운영비, ,양수발전소 허억봉선양사업, 경시대회_제9회전국한시백일장, 경시대회_제14회 전국 동구리 전통민요경창대회, 제47회 양양문화제, 양양만세운동재현행사, 유적지답사, 역사문화 조사발굴 및 DB구축사업, 향토문화교육</t>
    <phoneticPr fontId="3" type="noConversion"/>
  </si>
  <si>
    <t>강원 총계</t>
    <phoneticPr fontId="91" type="noConversion"/>
  </si>
  <si>
    <t>청주문화원</t>
  </si>
  <si>
    <t>강전섭</t>
  </si>
  <si>
    <t>1957. 12. 5</t>
  </si>
  <si>
    <t>충청북도 청주시 상당구 단재로 361, 청주시 문화회관</t>
  </si>
  <si>
    <t>043-265-3624</t>
  </si>
  <si>
    <t>www.cjmh.or.kr</t>
  </si>
  <si>
    <t>청주읍성큰잔치스토리북 발간, 청주문화총서발간, 지방문화학교, 시민문화예술강좌, 단오행사, 신년,추계답사, 청주읍성큰잔치 축제, 전국단재서예대전, 충북청소년순례대행진, 충북문화의날 생활문화축제, 청주시민소장전, 인문학특강, 청소년문화학교(5개 전통문화강좌), 청주문화원오케스트리정기연주회, 청소년 관례행사(성년례), 청주문화, 내사랑 청주(청주유산을 방문하여 영상제작), 청주문화예술동아리 육성사업, 청주시민 효행상 및 문화 가족 송년의 밤</t>
    <phoneticPr fontId="3" type="noConversion"/>
  </si>
  <si>
    <t>충주문화원</t>
  </si>
  <si>
    <t>유진태</t>
  </si>
  <si>
    <t>충청북도 충주시 탄금대안길 33(칠금동)</t>
  </si>
  <si>
    <t>043-847-3906</t>
  </si>
  <si>
    <t>www.cjculture.org</t>
  </si>
  <si>
    <t>김생전국휘호대회, 김생서예대전, 팔천고혼위령제, 충청북도학생백일장및사생대회, 호국보훈글짓기및 그리기대회, 중원문화의 향연, 중원문화 제37호 발간, 충주학진흥사업, 문화학교, 해외문화탐방, 고구려역사문화탐방, 충북청소년 내고장문화유적 순례대행진, 충청북도 생활문화축제, 노인일자리 및 사회활동지원사업, 충주시민해맞이행사, 충주문화유산야행체험부스운영, 우륵문화제명칭 디폼블럭만들기</t>
    <phoneticPr fontId="3" type="noConversion"/>
  </si>
  <si>
    <t>제천문화원</t>
  </si>
  <si>
    <t>최명현</t>
  </si>
  <si>
    <t>1958. 10. 3</t>
  </si>
  <si>
    <t>충청북도 제천시 의림대로 125(시민회관 3층)</t>
  </si>
  <si>
    <t>043-642-3646</t>
  </si>
  <si>
    <t>jecheoncc.or.kr</t>
  </si>
  <si>
    <t>제7회 3.1절 문화나눔행사, 제13회 제천문화원 전시회, 제131주년 제천청풍승평계, 창의127주년 제천의병제, 제천문화원문화학교운영, 문화원수강생발표회"뽐", 청풍명월 황금종을 울려라, 공연과함께하는 문화유적답사, 청소년문화유적답사, 충북청소년순레대행진, 의림문화총서제12권, 의병후손에게듣는 구술제천의병사, 제천시민회관 운영 위탁사업, 제천의병묘소 새단장사업</t>
    <phoneticPr fontId="3" type="noConversion"/>
  </si>
  <si>
    <t>보은문화원</t>
  </si>
  <si>
    <t>구왕회</t>
  </si>
  <si>
    <t>1964. 10. 13</t>
  </si>
  <si>
    <t>043-544-2314</t>
  </si>
  <si>
    <t>www.becc.or.kr</t>
  </si>
  <si>
    <t>보은동학제, 오장환문학제, 역사아카데미, 문화강좌, 충북생활문화축제, 충북청소년순례대행진, 한글사랑백일장, 문화교실작품발표회및전시회, 한여름밤의작은음악회, 옛사진공모전</t>
    <phoneticPr fontId="3" type="noConversion"/>
  </si>
  <si>
    <t>옥천문화원</t>
  </si>
  <si>
    <t>유정현</t>
  </si>
  <si>
    <t>1967. 1. 16</t>
    <phoneticPr fontId="3" type="noConversion"/>
  </si>
  <si>
    <t>충청북도 옥천군 옥천읍 관성로 35</t>
  </si>
  <si>
    <t>043-733-5588</t>
  </si>
  <si>
    <t>www.okcc.or.kr</t>
  </si>
  <si>
    <t>지용제, 중봉충렬제, 우암송시열 숭모제, 육영수 여사 숭모제, 옥천출신 독립운동 학술대회, 허수아비 만들기 체험, 
출판기념회 및 송년의 밤, 문화교실 회원전</t>
    <phoneticPr fontId="3" type="noConversion"/>
  </si>
  <si>
    <t>충북</t>
    <phoneticPr fontId="46" type="noConversion"/>
  </si>
  <si>
    <t>영동군</t>
    <phoneticPr fontId="46" type="noConversion"/>
  </si>
  <si>
    <t>영동문화원</t>
  </si>
  <si>
    <t>백승원</t>
  </si>
  <si>
    <t>1965. 1. 26</t>
    <phoneticPr fontId="3" type="noConversion"/>
  </si>
  <si>
    <t>충청북도 영동군 영동읍 영동천 2길 29</t>
  </si>
  <si>
    <t>043-742-2215</t>
  </si>
  <si>
    <t>yeongdong.kccf.or.kr</t>
  </si>
  <si>
    <t>임진왜란 의병장 숭모제, 영동군민의 날, 삼도봉 만남의 날, 삼도문화교류행사, 신년해맞이 행사, 벚꽃 문화제, 문화학교 강좌</t>
    <phoneticPr fontId="3" type="noConversion"/>
  </si>
  <si>
    <t>증평문화원</t>
  </si>
  <si>
    <t>김덕중</t>
  </si>
  <si>
    <t>1992. 8. 28</t>
  </si>
  <si>
    <t>충청북도 증평군 증평읍 문화로 75</t>
  </si>
  <si>
    <t>043-836-3400</t>
  </si>
  <si>
    <t>www.jpcc.or.kr</t>
  </si>
  <si>
    <t>해맞이 행사, 정월대보름행사, 증평문화예술의 날 행사, 충북청소년내고장문화유적순례대행진, 충청북도 생활문화축제, 충북문화재단 지역문화진흥기금, 택견무팀 운영 지원, 증평인삼골축제, 국제청소년페스티벌, 농악팀 육성 및 지원, 백곡 김득신 백일장, 시를 통한 인문학 캠페인, 국화전시회, 애국지사연병호선생추모제, 증평문화지 발간, 증평학연구소 운영 및 연구사업 지원, 증평문화의집 위탁 운영</t>
    <phoneticPr fontId="3" type="noConversion"/>
  </si>
  <si>
    <t>진천군</t>
    <phoneticPr fontId="46" type="noConversion"/>
  </si>
  <si>
    <t>진천문화원</t>
  </si>
  <si>
    <t>장주식</t>
  </si>
  <si>
    <t>1956. 11. 26</t>
    <phoneticPr fontId="3" type="noConversion"/>
  </si>
  <si>
    <t>충청북도 진천군 진천읍 문화로 79</t>
  </si>
  <si>
    <t>043-533-2742</t>
  </si>
  <si>
    <t>jincheon.kccf.or.kr</t>
  </si>
  <si>
    <t>문화교육프로그램, 문화학교, 문화축제, 농다리축제, 충북청소년내고장문화유적순례대행진, 충북문화의날기념식및생활문화축제</t>
    <phoneticPr fontId="3" type="noConversion"/>
  </si>
  <si>
    <t>괴산문화원</t>
  </si>
  <si>
    <t>김춘수</t>
  </si>
  <si>
    <t>1962. 2. 15</t>
    <phoneticPr fontId="3" type="noConversion"/>
  </si>
  <si>
    <t>충청북도 괴산군 괴산읍 읍내로 266 괴산문화예술회관</t>
  </si>
  <si>
    <t>043-832-3588</t>
  </si>
  <si>
    <t>www.gscc.or.kr</t>
  </si>
  <si>
    <t>정월대보름행사, 신년해맞이행사, 신년인사회, 군민문화상, 문화예술의 밤, 성탄절조형물점등식, 석가탄신일조형물점식, 한운사작품공모전, 구석구석문화배달, 보훈테마활동, 가요제유치지원, 괴산고추축제 참여(전시/공연), 괴산문화원 문화학교, 괴산학학술세미나, 송남학술세미나, 괴산문화발간, 역사문화체험, 문화예술행사참여지원</t>
    <phoneticPr fontId="3" type="noConversion"/>
  </si>
  <si>
    <t>음성군</t>
    <phoneticPr fontId="46" type="noConversion"/>
  </si>
  <si>
    <t>음성문화원</t>
    <phoneticPr fontId="46" type="noConversion"/>
  </si>
  <si>
    <t>이한철</t>
  </si>
  <si>
    <t>1958. 2. 20</t>
    <phoneticPr fontId="46" type="noConversion"/>
  </si>
  <si>
    <t>충청북도 음성군 음성읍 수정로 38</t>
  </si>
  <si>
    <t>043-872-4084</t>
    <phoneticPr fontId="3" type="noConversion"/>
  </si>
  <si>
    <t xml:space="preserve">www.eumseong.or.kr </t>
    <phoneticPr fontId="3" type="noConversion"/>
  </si>
  <si>
    <t>문화생활 강좌, 지역문화축제,  동아리 육성</t>
    <phoneticPr fontId="46" type="noConversion"/>
  </si>
  <si>
    <t>단양군</t>
    <phoneticPr fontId="46" type="noConversion"/>
  </si>
  <si>
    <t>단양문화원</t>
  </si>
  <si>
    <t>김대열</t>
  </si>
  <si>
    <t>1971. 8. 4</t>
  </si>
  <si>
    <t>043-423-0701</t>
  </si>
  <si>
    <t>danyang.kccf.or.kr</t>
  </si>
  <si>
    <t>소백산철쭉제, 온달문화축제, 대한민국 실버가요제, 산신제, 온달장군묘제, 어린이공연, 향토책자발간 등</t>
    <phoneticPr fontId="3" type="noConversion"/>
  </si>
  <si>
    <t>충북 총계</t>
    <phoneticPr fontId="91" type="noConversion"/>
  </si>
  <si>
    <t>천안시(동남구)</t>
    <phoneticPr fontId="3" type="noConversion"/>
  </si>
  <si>
    <t>천안시동남구문화원</t>
  </si>
  <si>
    <t>김윤식</t>
  </si>
  <si>
    <t>1958. 4. 20</t>
  </si>
  <si>
    <t>충청남도 천안시 동남구 병천면 아우내순대길 29</t>
  </si>
  <si>
    <t>041-564-1022</t>
  </si>
  <si>
    <t>www.cnkccf.or.kr/aunae.do</t>
    <phoneticPr fontId="3" type="noConversion"/>
  </si>
  <si>
    <t>문화교실, 동아리활동, 각종행사, 서적발간</t>
  </si>
  <si>
    <t>천안시(서북구)</t>
    <phoneticPr fontId="3" type="noConversion"/>
  </si>
  <si>
    <t>천안시서북구문화원</t>
  </si>
  <si>
    <t>이관섭</t>
  </si>
  <si>
    <t>1947. 7. 24</t>
    <phoneticPr fontId="3" type="noConversion"/>
  </si>
  <si>
    <t>충청남도 천안시 서북구 성환읍 성환3로 7-11</t>
  </si>
  <si>
    <t>041-581-2101</t>
  </si>
  <si>
    <t xml:space="preserve">www.cnkccf.or.kr/sunghwan.do </t>
  </si>
  <si>
    <t>생활문화활성화지원사업, 민요대회, 문화유적탐방, 민속예술제, 근현대구술채록, 문화마당6호, 거북놀이시연회. 합동발표회, 문화노트, 문향20호, 천안길풍경, 문화학교/문화교실</t>
  </si>
  <si>
    <t>공주문화원</t>
  </si>
  <si>
    <t>이일주</t>
  </si>
  <si>
    <t>1954. 12. 16</t>
  </si>
  <si>
    <t>충청남도 공주시 대통1길 66(반죽동)</t>
  </si>
  <si>
    <t>041-852-9005</t>
  </si>
  <si>
    <t>www.cnkccf.or.kr/gongju.do</t>
  </si>
  <si>
    <t>공주문화발간, 향토민속발굴, 특성화사업, 지역문화학교, 문화유적답사, 문화예술인정기공연, 학생백일장, 민속대제전, 우리조상알기사업, 충남학, 백제문화제5대왕추모제, 무령왕 추모제례, 향토작가초대전,  활동지원사업, 근현대구술채록, 공주민속문화보급사업, 공주양성발간사업, 신년하례회</t>
  </si>
  <si>
    <t>보령문화원</t>
  </si>
  <si>
    <t>신재완</t>
  </si>
  <si>
    <t>1956. 3. 1</t>
    <phoneticPr fontId="3" type="noConversion"/>
  </si>
  <si>
    <t>041-934-3061</t>
  </si>
  <si>
    <t>www.cnkccf.or.kr/boryeong.do</t>
  </si>
  <si>
    <t>3.1만세운동기념식, 문화유적답사, 우리고장바로알기 교양강좌, 청소년 미술대전, 문화학교 운영, 작품전시회, 향토서적발간, 생활문화활성화 지원사업, 지역기반통합프로그램, 보령 향토자료 DB구축, 주민체감형 생활문화비 지원사업, 근현대 구술채록사업, 해맞이, 신년하례회, 지역기반통합프로그램,초등학생 서예대회, 국가무형유산공동체(어살) 등</t>
  </si>
  <si>
    <t>아산시(온양)</t>
    <phoneticPr fontId="3" type="noConversion"/>
  </si>
  <si>
    <t>온양문화원</t>
  </si>
  <si>
    <t>정종호</t>
  </si>
  <si>
    <t>1957. 5. 10</t>
  </si>
  <si>
    <t>충청남도 아산시 남산로 28</t>
  </si>
  <si>
    <t>041-545-2222</t>
  </si>
  <si>
    <t>www.cnkccf.or.kr/onyang.do</t>
  </si>
  <si>
    <t>신년인사회, 4.4아산독립만세운동 재현행사, 곽한일의병장 추모행사, 진수린독립투사 추모행사, 충남도지사배민속대제전, 지방문화원활성화사업, 주민체감형 생활문화비 지원사업, 생활문화센터 문화강좌, 어르신문화프로그램, 전국유림 한시백일장대회, 아산시민 역사교실, 역사알리미-우리문화재 바로알기, 맹정승 청백리 기념행사, 온양문화원 문화발표회</t>
  </si>
  <si>
    <t>서산문화원</t>
  </si>
  <si>
    <t>백종신</t>
  </si>
  <si>
    <t>1965. 2. 11</t>
  </si>
  <si>
    <t>충청남도 서산시 부춘공원 2로 11</t>
  </si>
  <si>
    <t>041-669-5050</t>
  </si>
  <si>
    <t>www.cnkccf.or.kr/seosan.do</t>
  </si>
  <si>
    <t>지역문화학교, 스산의숨결, 서산학 등</t>
  </si>
  <si>
    <t>논산문화원</t>
  </si>
  <si>
    <t>권선옥</t>
  </si>
  <si>
    <t>1957. 11. 14</t>
    <phoneticPr fontId="3" type="noConversion"/>
  </si>
  <si>
    <t>충청남도 논산시 관촉로 113-16</t>
  </si>
  <si>
    <t>041-732-2395</t>
  </si>
  <si>
    <t>www.cnkccf.or.kr/nonsan.do</t>
  </si>
  <si>
    <t>해맞이, 새해인사회, 문화학교, 영상문화센터강좌, 취약계층문화예술교육, 문화유산탐방및문화체험, 주민체감형문화사업, 논산청년작가초대전, 충남학, 논산학, 지역정착청년프로그램, 논산단오, 근현대구술채록, 도지사민속제전참가, 문화가족문화유산탐방, 논산문화의날, 서예휘호공모전, 논산이야기대회, 논산문화원달력, 논산문학제, 마을이야기조사집필, 논산사람들이야기, 논산마을이야기, 논산문화발간, 마을문화극장, 소행전, 호국보훈유월음악회 등</t>
  </si>
  <si>
    <t>계룡문화원</t>
  </si>
  <si>
    <t>임영우</t>
  </si>
  <si>
    <t>2023. 8. 18</t>
    <phoneticPr fontId="3" type="noConversion"/>
  </si>
  <si>
    <t>충청남도 계룡시 엄사면 문화1로 13</t>
  </si>
  <si>
    <t>042-551-0979</t>
    <phoneticPr fontId="3" type="noConversion"/>
  </si>
  <si>
    <t>gr0979@kccf.or.kr</t>
  </si>
  <si>
    <t>생활문화활성화지원사업, 충남학, 민속대제전, 사계문화제, 문화탐방, 계룡문화원지발간, 계룡문화원축제 및 회원전시회 등</t>
  </si>
  <si>
    <t>당진문화원</t>
  </si>
  <si>
    <t>김윤숙</t>
  </si>
  <si>
    <t>1955. 9. 10</t>
    <phoneticPr fontId="3" type="noConversion"/>
  </si>
  <si>
    <t>충청남도 당진시 남산공원길 151-16</t>
  </si>
  <si>
    <t>041-354-2367</t>
  </si>
  <si>
    <t>www.cnkccf.or.kr/dangjin.do</t>
  </si>
  <si>
    <t>문화학교 강좌, 근현대 구술채록 사업, 당진문화 발간사업, 찾아가는 문화나눔, 향토문화유적탐방, 당진향토문화 발간사업 등</t>
  </si>
  <si>
    <t>금산문화원</t>
  </si>
  <si>
    <t>장호</t>
  </si>
  <si>
    <t>1967. 11. 18</t>
    <phoneticPr fontId="3" type="noConversion"/>
  </si>
  <si>
    <t>충청남도 금산군 금산읍 금산로 1559(금산다락원 내)</t>
  </si>
  <si>
    <t>041-754-2724</t>
  </si>
  <si>
    <t>www.cnkccf.or.kr/geumsan.do</t>
  </si>
  <si>
    <t>제야의타종행사, 비석제, 금산의의병승장제, 금산문화예술제, 임희재문학제, 금강전통민속축제, 새해새로운만남지원사업, 천내강배묻이굿재현사업, 송계대방놀이재현, 이치대첩기념제, 요광리은행나무목신제, 문화소모임동아리활성화사업, 문화학교운영지원사업, 충남학프로그램운영지원사업, 생활문화활성화지원사업 등</t>
  </si>
  <si>
    <t>부여문화원</t>
  </si>
  <si>
    <t>정찬국</t>
  </si>
  <si>
    <t>1954. 3. 1</t>
  </si>
  <si>
    <t>충청남도 부여군 부여읍 의열로 43</t>
  </si>
  <si>
    <t>041-835-3318</t>
  </si>
  <si>
    <t>www.cnkccf.or.kr/buyeo.do</t>
  </si>
  <si>
    <t>신년교례회, 부여의 효열지 발간, 부여군생활문화발표회, 근현대구술채록, 부여서동연꽃축제, 명사와 함께하는 백제역사문화탐방, 부여청소년오케스트라 운영, 유홍준 교수 기증유물전, 부여학 강좌 운영 등</t>
  </si>
  <si>
    <t>서천문화원</t>
  </si>
  <si>
    <t>최명규</t>
  </si>
  <si>
    <t>1965. 1. 26</t>
  </si>
  <si>
    <t>충청남도 서천군 서천읍 화금서길 29-18</t>
  </si>
  <si>
    <t>041-953-0123</t>
  </si>
  <si>
    <t>www.cnkccf.or.kr/seocheon.do</t>
  </si>
  <si>
    <t>신석초문학제, 서천인문학강좌, 서천단오제, 생활문화활성화지원사업, 구술채록사업, 기벌포문화제, 국가유산지킴이활동지원사업, 전통혼례식, 어르신자서전발간사업, 역사자료발굴지원사업, 주민체감형문화비지원사업, 한산모시문화제모시학교운영, 생활문화체육기반지원사업, 군민제안우수프로그램지원사업, 문화강좌운영, 문화탐방운영, 초대작가전, 문화서천발간사업, 서천문화원 홍보지원사업</t>
    <phoneticPr fontId="3" type="noConversion"/>
  </si>
  <si>
    <t>청양문화원</t>
  </si>
  <si>
    <t>임호빈</t>
  </si>
  <si>
    <t>충청남도 청양군 청양읍 중앙로 129</t>
  </si>
  <si>
    <t>041-943-4774</t>
  </si>
  <si>
    <t>www.cnkccf.or.kr/cheongyang.do</t>
  </si>
  <si>
    <t>신년하례회, 문화학교, 전통혼례식, 향토사연구회, 난연합전시회, 동아리연합전시회, 문화유적답사, 달력제작, 칠갑문화 발간, 향토민속발굴자료집 발간, 지역예술인 발굴활동, 근현대구술채록사업, 생활문화활성화 지원사업, 동아리 문화예술활동 단체지원, 청양문화예술활동 진흥사업, 동아리 한마당 합동발표회, 주민체감형 생활문화비지원사업, 충남학 프로그램, 제25회 청양 칠갑산장승문화축제</t>
  </si>
  <si>
    <t>홍성문화원</t>
  </si>
  <si>
    <t>배상목</t>
  </si>
  <si>
    <t>1954. 3. 31</t>
  </si>
  <si>
    <t>충청남도 홍성군 홍성읍 충절로 951번길 16</t>
  </si>
  <si>
    <t>041-632-3613</t>
  </si>
  <si>
    <t>hscc.co.kr</t>
  </si>
  <si>
    <t>문화학교 운영, 생활문화활성화지원, 전통민속제 지원, 전통혼례, 전통성년식, 정월대보름행사, 만해추모다례, 문화탐방,만해시낭송대회, 문화학교페스티벌, 홍성문화발간, 문화아카데미워크숍, 사투리달력발간, 근현대구술채록사업, 추석맞이콩쿨대회</t>
  </si>
  <si>
    <t>예산문화원</t>
  </si>
  <si>
    <t>김태영</t>
  </si>
  <si>
    <t>1955. 10. 15</t>
  </si>
  <si>
    <t>충청남도 예산군 예산읍 천변로 90번길 3</t>
  </si>
  <si>
    <t>041-333-2441</t>
  </si>
  <si>
    <t>www.cnkccf.or.kr/yesan.do</t>
  </si>
  <si>
    <t>추사휘호대회, 자암김구서예대전, 문화학교 등</t>
  </si>
  <si>
    <t>태안문화원</t>
  </si>
  <si>
    <t>고종남</t>
  </si>
  <si>
    <t>1990. 6. 5</t>
  </si>
  <si>
    <t>충청남도 태안군 태안읍 백화로 192</t>
  </si>
  <si>
    <t>041-674-2192</t>
  </si>
  <si>
    <t>www.cnkccf.or.kr/taean.do</t>
  </si>
  <si>
    <t>당제및민속행사지원(당암리,모항리,누동리,정죽리),이원면볏가릿대놀이, 문화예술학교, 가족문화체험, 이원면지역민속지발간, 지역사랑미술실기대회, 태안군문화예술인포럼, 향토사료수집홍보및사이버문화원운영, 지역문화학교, 주민체감형생활비지원사업, 충청남도민속대제전, 태안군어린이동요대회, 범군민중앙대제, 소성백일장, 태안군평생교육우수프로그램, 생활문화활성화지원사업, 근현대구술채록사업 등</t>
  </si>
  <si>
    <t>전주문화원</t>
  </si>
  <si>
    <t>나종우</t>
  </si>
  <si>
    <t>1965. 4. 3</t>
    <phoneticPr fontId="3" type="noConversion"/>
  </si>
  <si>
    <t>전북특별자치도 전주시 덕진구 팔달로 340-30</t>
  </si>
  <si>
    <t>063-255-3360</t>
    <phoneticPr fontId="3" type="noConversion"/>
  </si>
  <si>
    <t>jeonju.kccf.or.kr</t>
  </si>
  <si>
    <t>사료집발간(완역 신증 완산지), 자료집 발간(전주이씨 마전종중 사정공파 고문서), 동향지발간(호남제일성 146,147호), 인문학특강, 문화답사, 문화학교, 지방문화원활성화사업, 전북문화원의날</t>
    <phoneticPr fontId="3" type="noConversion"/>
  </si>
  <si>
    <t>군산문화원</t>
  </si>
  <si>
    <t>정상호</t>
  </si>
  <si>
    <t>1994. 9. 3</t>
  </si>
  <si>
    <t>전북특별자치도 군산시 대학로 330</t>
  </si>
  <si>
    <t>063-451-2138</t>
  </si>
  <si>
    <t>gunsan.kccf.or.kr</t>
    <phoneticPr fontId="3" type="noConversion"/>
  </si>
  <si>
    <t>중동당산제, 전통놀이 한마당, 우리고장 향토문화역사탐방, 최호장군시민추모제, 책자발간사업, 항일의병장 임병찬선생과 의병35인 충혼제 , 우리고장 향토사료 조사, 시민과 함께 떠나는 문화기행, 전통문화예술 이어가기, 오성문화제전, 군산의 향토문화 심포지엄, 군산문화발간 , 문화원 활성화사업, 진포대첩 대축제, 이인식 추모제, 옥구농민항일애국지사추모제</t>
    <phoneticPr fontId="3" type="noConversion"/>
  </si>
  <si>
    <t>익산문화원</t>
  </si>
  <si>
    <t>이재호</t>
  </si>
  <si>
    <t>1991. 1. 17</t>
  </si>
  <si>
    <t>전북특별자치도 익산시 선화로 529(어양동)</t>
  </si>
  <si>
    <t>063-835-0120</t>
  </si>
  <si>
    <t>iksan.kccf.or.kr</t>
  </si>
  <si>
    <t>동지팥죽나눔, 성포별신제, 전통혼례, 무왕제례, 서동풍물대회, 초중고농악경연대회, 시군농악경연대회, 문화학교, 한무릎 국악교육, 전통놀이전문지도사, 문화대학, 함열농기뺏기, 문화답사, 민간기록물 수집 공모전, 익산문화원30년사 , 발간, 찾아가는문화로청춘-차차차</t>
    <phoneticPr fontId="3" type="noConversion"/>
  </si>
  <si>
    <t>정읍문화원</t>
  </si>
  <si>
    <t>김영수</t>
  </si>
  <si>
    <t>1964. 11. 4</t>
  </si>
  <si>
    <t>전북특별자치도 정읍시 조곡천 1길 1</t>
  </si>
  <si>
    <t>063-532-0222</t>
  </si>
  <si>
    <t>jeculture.or.kr</t>
    <phoneticPr fontId="3" type="noConversion"/>
  </si>
  <si>
    <t>샘고을공연단, 문화학교, 정읍 문화재 달력, 제25회 전국한시공모전, 정읍 지역사 강좌, 청소년 향토사 연구동아리, 정읍문화 제33호 발간, 향토문화지 '샘고을' 발간, 역사문화극단 '메아리', 태산선비문화 활성화 교육 사업, 지역사료집 발간, 정읍의 옛 지명 조사, 국가유산지킴이 활동, 정읍의 아리랑 조사, 마을 항공 촬영, 조선왕조실록 이안 기념행사, 제60회 창립기념 정읍문화가족의 날</t>
    <phoneticPr fontId="3" type="noConversion"/>
  </si>
  <si>
    <t>남원문화원</t>
  </si>
  <si>
    <t>김주완</t>
  </si>
  <si>
    <t>1964. 9. 5</t>
  </si>
  <si>
    <t>전북특별자치도 남원시 광한북로 57(남원시의회별관 3층)</t>
  </si>
  <si>
    <t>063-633-1582</t>
  </si>
  <si>
    <t>www.namwoncc.org</t>
  </si>
  <si>
    <t>남원향토학교, 남원향토대학, 찾아가는 문화학교, 남원향토문화대상, 열린문화답사, 남원 주당산제, 무민공황진장군 추모제향, 남원의 삶과 문화, 남원 향토지 발간, 시군문화원활성화, 가야문화유산지킴이, 국가유산지킴이 활동지원</t>
    <phoneticPr fontId="3" type="noConversion"/>
  </si>
  <si>
    <t>김제문화원</t>
  </si>
  <si>
    <t>박현</t>
  </si>
  <si>
    <t>1967. 3. 31</t>
  </si>
  <si>
    <t>전북특별자치도 김제시 서암5길 5(구 예술회관 3층)</t>
  </si>
  <si>
    <t>063-547-4659</t>
  </si>
  <si>
    <t>gimje.kccf.or.kr/</t>
  </si>
  <si>
    <t>초.중.고 백일장대회, 농촌풍경 그리기대회, 김제향토문화진흥사업, 문화강좌, 이사 및 대의원 유적지답사, 문화원회원 유적지답사, 문화원의 날 행사</t>
    <phoneticPr fontId="3" type="noConversion"/>
  </si>
  <si>
    <t>완주문화원</t>
  </si>
  <si>
    <t>안성근</t>
  </si>
  <si>
    <t>1972. 1. 1</t>
    <phoneticPr fontId="3" type="noConversion"/>
  </si>
  <si>
    <t>전북특별자치도 완주군 고산면 읍내7길 43</t>
  </si>
  <si>
    <t>063-263-0222</t>
  </si>
  <si>
    <t>wanju.kccf.or.kr</t>
  </si>
  <si>
    <t>특색있는 마을지원 사업,사료지,전통문화강좌 2강,문화유적답사,소식지.완주 와일드&amp;로컬푸드 축제,완주에서 기억 할 인물,정여립 추모 문화제, 일문구의사 추모행사,어르신문화프로그램사업, 문화재 재단 공모사업</t>
  </si>
  <si>
    <t>진안문화원</t>
  </si>
  <si>
    <t>우덕희</t>
  </si>
  <si>
    <t>1991. 4. 27</t>
  </si>
  <si>
    <t>전북특별자치도 진안군 진안읍 중앙로 66</t>
  </si>
  <si>
    <t>063-433-1674</t>
  </si>
  <si>
    <t>jinanmunhwa.or.kr</t>
    <phoneticPr fontId="3" type="noConversion"/>
  </si>
  <si>
    <t>해맞이행사, ,마이산신제, 몽금척무와 몽금척퍼레이드, 청소년역사문학기행, 문화유적탐방, 문화예술교육, 진안문화33호 및 진안읍지, 문화가있는 날, 진안군역사기록물수집공모전, 진안문화원의 날</t>
    <phoneticPr fontId="3" type="noConversion"/>
  </si>
  <si>
    <t>무주문화원</t>
  </si>
  <si>
    <t>맹갑상</t>
  </si>
  <si>
    <t>1989. 12. 15</t>
    <phoneticPr fontId="3" type="noConversion"/>
  </si>
  <si>
    <t>전북특별자치도 무주군 무주읍 최북로 15</t>
  </si>
  <si>
    <t>063-324-1300</t>
  </si>
  <si>
    <t>www.mujucc.or.kr</t>
  </si>
  <si>
    <t>문화유적탐방, 덕유산 의병길 순례체험, 적상산국가유산선양회 창립, 제8회 전북문화원의 날 기념식 및 문화행사 유치, 제24회 3시군 문화교류 화합행사, 조선왕조실록 적상산사고 포쇄이안행렬 재연, 제36회 삼도봉 만남의 날, 무계구곡 암각서 탁본 전시회, 무주소재 연극 공연지원, 2024년도 문화학교 운영, 제36회 문화가족의 날, 무주 근대민족운동 자료집 발간, 조선왕조실록 적상산사고 봉안포쇄의식 연구 및 기록화 사업, 무풍면지 발간(집필), 반딧골 문화 제32호 발간, 적상산사고 역사관 운영</t>
    <phoneticPr fontId="3" type="noConversion"/>
  </si>
  <si>
    <t>장수문화원</t>
  </si>
  <si>
    <t>한병태</t>
  </si>
  <si>
    <t>1994. 9. 3</t>
    <phoneticPr fontId="3" type="noConversion"/>
  </si>
  <si>
    <t>전북특별자치도 장수군 장수읍 한누리로 393</t>
  </si>
  <si>
    <t>063-351-5349</t>
  </si>
  <si>
    <t>jangsuculture.or.kr</t>
  </si>
  <si>
    <t>꿈의오케스트라자립거점, 시군문화원활성화사업, 정월대보름 민속놀이 지원, 문화학교강좌운영, 기적의오케스트라교육지원, 순의리,수열비제례봉행, 장수깃절놀이복원전승, 장수군읍면풍물단지원, 전북시군농악경연대회지원, 문화예술진흥지원, 장수향토문화연구및장수문화 21호 발간, 물품구입사업, 역사문화탐방</t>
    <phoneticPr fontId="3" type="noConversion"/>
  </si>
  <si>
    <t>임실문화원</t>
  </si>
  <si>
    <t>박정우</t>
  </si>
  <si>
    <t>1964. 12. 24</t>
  </si>
  <si>
    <t>전북특별자치도 임실군 임실읍 봉황로 131</t>
  </si>
  <si>
    <t>063-642-2211</t>
  </si>
  <si>
    <t>imsil.kccf.or.kr</t>
  </si>
  <si>
    <t>내고장알기운동 문화유적지 답사, 우리문화바로알기 문화유적지 답사, 이야기가 있는 문화유적지 답사, 임실군 읍.면 풍물경연대회, 임실문화원의 날, 2024 문화학교, 사물놀이 교육, 창립60주년 기념 컨퍼런스, 문화원 소식지 발간, 임실문화원 60년사 책자발간, 임실향토역사문화전시 및 한지장 제지체험, 2024 꿈의 오케스트라 거점기관 활동, 2024 취약지역 어르신문화누림</t>
    <phoneticPr fontId="3" type="noConversion"/>
  </si>
  <si>
    <t>순창문화원</t>
  </si>
  <si>
    <t>전인백</t>
  </si>
  <si>
    <t>063-653-2069</t>
  </si>
  <si>
    <t>scmw.or.kr</t>
  </si>
  <si>
    <t>연례행사_해방소나무 기념행사, 축제_제35회 순창민속놀이경연대회, 축제_옥천줄다리기행사, 축제_제28회 삼인문화기념행사, 공모전_제22회 순창청소년 문예작품 및 미술공모전, 축제_전통문화전승재현사업, 공연_댄스&amp;뮤직 공연사업, 월,계간지_제18호 순창문화, 월,계간지_고령신씨 가문의 글과 그림, 우리고장문화유적지탐방, 지역민역사문화탐방, 해외역사문화탐방, 순창문화원 회원답사, 옥천고을대취타양성, 순창문화원의 날, 전북문화원의 날, 어르신문화사업, 순창군 문화재지킴이활동</t>
    <phoneticPr fontId="3" type="noConversion"/>
  </si>
  <si>
    <t>고창문화원</t>
  </si>
  <si>
    <t>이현곤</t>
  </si>
  <si>
    <t>1963. 9. 1</t>
    <phoneticPr fontId="3" type="noConversion"/>
  </si>
  <si>
    <t>전북특별자치도 고창군 고창읍 천변북로 119</t>
  </si>
  <si>
    <t>063-564-2340</t>
  </si>
  <si>
    <t>gcculture.com</t>
  </si>
  <si>
    <t>고창 모양 청소년 꿈의 오케스트라활동 지원사업, ,꿈의 오케스트라 자립거점 기획사업 - 꿈의 향연 '고창', 문화학교 운영, 호남한국학학술대회지원사업, 제47회 동백연청소년문화예술경연대회, 고창문화 제37집 발간, 문화유적답사, 제41회 향토문화연구발표회, 고창의 땅이름 발간, 고창문화원운영비보조, 전북문화원의날, 안산문화원의날, 꿈의오케스트라 후원금 사업, 기부금사업"고창유학자 담론"</t>
    <phoneticPr fontId="3" type="noConversion"/>
  </si>
  <si>
    <t>부안문화원</t>
  </si>
  <si>
    <t>김영렬</t>
  </si>
  <si>
    <t>1987. 5. 28</t>
  </si>
  <si>
    <t>전북특별자치도 부안군 부안읍 매창1길 25</t>
  </si>
  <si>
    <t>063-583-2101</t>
  </si>
  <si>
    <t>buan.kccf.or.kr</t>
  </si>
  <si>
    <t>매창문화제, 부안향교문화유산활용사업, 향토사료 조사 발간, 서예, 데생, 문예창작교실, 회원지역문화답사, 인문학강좌, 타문화원과 문화교류, 문화학교 작품전시회</t>
    <phoneticPr fontId="3" type="noConversion"/>
  </si>
  <si>
    <t>전북 총계</t>
    <phoneticPr fontId="91" type="noConversion"/>
  </si>
  <si>
    <t>전남</t>
    <phoneticPr fontId="46" type="noConversion"/>
  </si>
  <si>
    <t>목포시</t>
    <phoneticPr fontId="46" type="noConversion"/>
  </si>
  <si>
    <t>목포문화원</t>
    <phoneticPr fontId="3" type="noConversion"/>
  </si>
  <si>
    <t>박창식</t>
  </si>
  <si>
    <t>1965. 7. 24</t>
  </si>
  <si>
    <t>전라남도 목포시 수강로 12번길 41, 4층</t>
  </si>
  <si>
    <t>061-244-0044</t>
  </si>
  <si>
    <t>www.mokpoculture.or.kr</t>
  </si>
  <si>
    <t>한가위민속한마당, 모충서예문인화휘호대회, 전라도사투리구연대회, 학술대회(목포항), 연구,논문집(목포현대신문기사모음집), 연구,논문집(풍아집보유), 연구,논문집(목포항의 해운), 연구,논문집(통권 제157호 목포문화), 문화학교, 동양고전강좌, 회원 초청 답사, 문화재 야행, 정월대보름 민속놀이 한마당, 소장도서 전산화, 지방문화의 날 기념식</t>
    <phoneticPr fontId="3" type="noConversion"/>
  </si>
  <si>
    <t>여수시</t>
    <phoneticPr fontId="46" type="noConversion"/>
  </si>
  <si>
    <t>여수문화원</t>
    <phoneticPr fontId="3" type="noConversion"/>
  </si>
  <si>
    <t>정태호</t>
  </si>
  <si>
    <t>1999. 2. 9</t>
  </si>
  <si>
    <t>전라남도 여수시 이순신광장로 200-7</t>
  </si>
  <si>
    <t>061-663-0331</t>
  </si>
  <si>
    <t>ys0331@kccf.or.kr</t>
  </si>
  <si>
    <t>강의실.향토연구실.전시실.작은도서관.소회의실.대강당</t>
  </si>
  <si>
    <t>순천시</t>
    <phoneticPr fontId="46" type="noConversion"/>
  </si>
  <si>
    <t xml:space="preserve">순천문화원 </t>
    <phoneticPr fontId="3" type="noConversion"/>
  </si>
  <si>
    <t>조옥현</t>
  </si>
  <si>
    <t>전라남도 순천시 장명로 58 2층(장천동)</t>
  </si>
  <si>
    <t>061-742-1010</t>
  </si>
  <si>
    <t>www.순천문화원.kr</t>
  </si>
  <si>
    <t>세시풍속 마을문화 지원, 한마음예술제, 낙안 3.1 독립만세운동 재현행사, 시군역사문화자원발굴 및 교육, 문화학교, 문화역사학교, 문화실버스토리텔러 양성 및 교육</t>
    <phoneticPr fontId="3" type="noConversion"/>
  </si>
  <si>
    <t>나주시</t>
    <phoneticPr fontId="46" type="noConversion"/>
  </si>
  <si>
    <t>나주문화원</t>
    <phoneticPr fontId="3" type="noConversion"/>
  </si>
  <si>
    <t>윤여정</t>
  </si>
  <si>
    <t>1961. 3. 15</t>
  </si>
  <si>
    <t>전라남도 나주시 시청길 22(송월동)</t>
  </si>
  <si>
    <t>061-332-5115</t>
  </si>
  <si>
    <t>najuculture.or.kr</t>
  </si>
  <si>
    <t>생생문화제, 향토사 연구자료 발간사업, 시군역사문화자원 발굴 및 교육사업, 나주학강좌, 찾아가는문화강좌, 나주문화원 문화교실, 세시풍속 놀이 한마당, 나주들노래 보존사업, 나주문화원의 날 기념식, 나주문화 발간, 세시풍속 마을문화지원사업, 나주 줄다리기 한마당 행사</t>
    <phoneticPr fontId="3" type="noConversion"/>
  </si>
  <si>
    <t>광양시</t>
    <phoneticPr fontId="46" type="noConversion"/>
  </si>
  <si>
    <t>광양문화원</t>
    <phoneticPr fontId="3" type="noConversion"/>
  </si>
  <si>
    <t>김종호</t>
  </si>
  <si>
    <t>전라남도 광양시 광양읍 매천로 829</t>
  </si>
  <si>
    <t>061-761-3322</t>
  </si>
  <si>
    <t>www.광양문화원.kr</t>
  </si>
  <si>
    <t>정월대보름 세시풍속놀이 축제, 팔월한가위 세시퐁손놀이 축제, 백운문예제, 서예동호인초대전, 공양읍성문화제, 광양시농악한마당, 강희보, 강희열 형제의병장 제례, 광양최초 민간신문 진상인의 문예지 「바구리봉」전, 제105주년 3.1운동 기념 애국지사 금호 김상후 선생 서거 80주기 기념 유품전, 봄 향기 전하는 2024 매화서화전, 시작장애인 문학동아리 시집가는 날 「다시 봄, 보이지 않는 설렘」 시화전, 더칼라스 정기전 , 「초록마중」 광양여성작가회 초대전 , 제3회 광양만사진회 사진전 「광양의 빛」, 이야기노트 창립전, 「섬진강 따라」 야외스케치 마실전 , 「색으로 물든 우리들의 이야기」아트나우 미술작가회 소품전, 글꽃캘리그라피 가온누리 회원전, (사)한국문인협회 광양시지부 「아름다운 동행」시화전 , 광양빛그림책 설화 원화 전시 「들려줘 광양이야기」, 제6회 백운서각회 회원전, 최산두 친필 및 유품전, 내이름 산두 애니메이션 제작, 칠보공예, 광양국가문화유산 기록화사업, 백운문화지 발간, 광양 길에 얽힌 이야기 연구조사, 광양만에서 펼처진 임진왜란 재조명 학술대회, 신재 최산두의 삶과 문학을 담다 학술대회, 최산두 단행본 제작, 광양의 횃불 동화책 제작, 문화교실, 아카데미, 광양알기교육, 문화탐방, 청소년문화유적답사, 광양역사문화관 위수탁 운영, 향토자료관 운영</t>
    <phoneticPr fontId="3" type="noConversion"/>
  </si>
  <si>
    <t>담양군</t>
    <phoneticPr fontId="46" type="noConversion"/>
  </si>
  <si>
    <t>담양문화원</t>
    <phoneticPr fontId="3" type="noConversion"/>
  </si>
  <si>
    <t>강성남</t>
  </si>
  <si>
    <t>1950. 4. 1</t>
    <phoneticPr fontId="3" type="noConversion"/>
  </si>
  <si>
    <t>전라남도 담양군 담양읍 죽향문화로 35</t>
  </si>
  <si>
    <t>061-383-6066</t>
  </si>
  <si>
    <t>dyculture.kr</t>
  </si>
  <si>
    <t>담양향토문화총서 발간, 시군역사문화자원발굴교육, 길위의 인문학, 세시풍속 마을문화 지원사업, 생생국가유산사업, 담양문화학교, 취약지역 어르신 문화누림, 담양문화 아카데미, 행복학습센터 운영, 평생학습센터 동네방네 학습모임, 송순 회방연 시연 , 향토문화기록 관리사업, 문화교류 네트워크, 담양 의 역사 바로알기 프로그램</t>
    <phoneticPr fontId="3" type="noConversion"/>
  </si>
  <si>
    <t>곡성군</t>
    <phoneticPr fontId="46" type="noConversion"/>
  </si>
  <si>
    <t>곡성문화원</t>
    <phoneticPr fontId="46" type="noConversion"/>
  </si>
  <si>
    <t>조준원</t>
  </si>
  <si>
    <t>1964. 6. 30</t>
    <phoneticPr fontId="46" type="noConversion"/>
  </si>
  <si>
    <t>전라남도 곡성군 곡성읍 곡성로 855 곡성레저문화센터 3층</t>
  </si>
  <si>
    <t>061-362-0890</t>
  </si>
  <si>
    <t>www.gs-culture.or.kr</t>
  </si>
  <si>
    <t>-</t>
    <phoneticPr fontId="3" type="noConversion"/>
  </si>
  <si>
    <t>효녀심청전국어린이예술공모전, 효녀심청 전국 유치부 그림 공모전, 향교서원국가유산활용사업, 마당극단 '곡성', 회혼례 금혼식, 향교서원 365일 열리다, 현충시설 및 문화유적 탐방.체험, 곡성문화원 문화전진대회, 추억재생사업, 찾아가는 곡성 義교육, 향토문화자료수집, 향토문화자료D/B, 어린이와 함께하는 인형극효녀심청, 찾아가는 문화원 등</t>
    <phoneticPr fontId="3" type="noConversion"/>
  </si>
  <si>
    <t>구례군</t>
    <phoneticPr fontId="46" type="noConversion"/>
  </si>
  <si>
    <t>구례문화원</t>
    <phoneticPr fontId="3" type="noConversion"/>
  </si>
  <si>
    <t>최성현</t>
  </si>
  <si>
    <t>1962. 4. 3</t>
  </si>
  <si>
    <t>전라남도 구례군 구례읍 양정2길 11 구례문화예술회관 2층</t>
  </si>
  <si>
    <t>061-782-8802</t>
  </si>
  <si>
    <t>gurye.kccf.or.kr</t>
    <phoneticPr fontId="3" type="noConversion"/>
  </si>
  <si>
    <t>정월대보름세시풍속한마당, 내고장국가유산그리기대회, 석주관칠의사관련연극공연, (살아남아야한다), 다시쓰는석주관전투책자발간, 판소리의미학과동편제명창박봉술책자발간, 서예교실, 수채화교실, 도예교실, 한지공예교실, 가야문화답사, 구례문화발간</t>
    <phoneticPr fontId="3" type="noConversion"/>
  </si>
  <si>
    <t>고흥군</t>
    <phoneticPr fontId="46" type="noConversion"/>
  </si>
  <si>
    <t>고흥문화원</t>
    <phoneticPr fontId="46" type="noConversion"/>
  </si>
  <si>
    <t>송시종</t>
  </si>
  <si>
    <t>1965. 3. 22</t>
    <phoneticPr fontId="46" type="noConversion"/>
  </si>
  <si>
    <t>061-835-5245</t>
  </si>
  <si>
    <t>gh1965@kccf.or.kr</t>
    <phoneticPr fontId="46" type="noConversion"/>
  </si>
  <si>
    <t>시·군역사문화자원발굴 및 교육사업 / 문화유적탐방 / 생활한문교실운영 / 문화의 날 기념식 / 서예·미술 작품 전시회 / 향토사발간 / 어르신문화프로그램 / 고흥문화 발간 / 농산학회 학술대회 / 향토사교육</t>
    <phoneticPr fontId="3" type="noConversion"/>
  </si>
  <si>
    <t>보성군</t>
    <phoneticPr fontId="46" type="noConversion"/>
  </si>
  <si>
    <t>보성문화원</t>
    <phoneticPr fontId="3" type="noConversion"/>
  </si>
  <si>
    <t>채희설</t>
  </si>
  <si>
    <t>1967. 7. 11</t>
  </si>
  <si>
    <t>전라남도 보성군 보성읍 송재로 281-11</t>
  </si>
  <si>
    <t>061-852-2621</t>
  </si>
  <si>
    <t>boseongcultural.or.kr</t>
    <phoneticPr fontId="3" type="noConversion"/>
  </si>
  <si>
    <t>영어카페운영, 제5회 문화어울림 축제, 국악육성, 문화가 있는날, 다향백일장, 자매결연, 작은도서관 운영, 문학회 육성, 향토사조사연구, 제33호 보성문화지발간, 시ㆍ군 역사문화자원 발굴 및 교육사업, 역사소설 연재, 사회문화교실, 문화진흥역량강화 유적지답사, 문화유적지탐방, 향토사료집발간</t>
    <phoneticPr fontId="3" type="noConversion"/>
  </si>
  <si>
    <t>화순문화원</t>
  </si>
  <si>
    <t>김형래</t>
  </si>
  <si>
    <t>1970. 4. 5</t>
  </si>
  <si>
    <t>전라남도 화순군 화순읍 대교로 7</t>
  </si>
  <si>
    <t>061-374-3333</t>
  </si>
  <si>
    <t>hwasun.kccf.or.kr</t>
  </si>
  <si>
    <t>문화학교 운영, 생활문화센터 위탁운영, 생활문화센터 프로그램 및 동호회 운영, 화순문화원 문화유적지 탐방, 시군역사문화자원발굴및교육사업(화순군지명사전2), 화순문화원 예술단 운영, 화순문화지 발간(연재)</t>
    <phoneticPr fontId="3" type="noConversion"/>
  </si>
  <si>
    <t>장흥군</t>
    <phoneticPr fontId="46" type="noConversion"/>
  </si>
  <si>
    <t>장흥문화원</t>
    <phoneticPr fontId="3" type="noConversion"/>
  </si>
  <si>
    <t>김명환</t>
  </si>
  <si>
    <t>1945. 4. 27</t>
  </si>
  <si>
    <t>전라남도 장흥군 장흥읍 읍성로 96 장흥문화예술회관 3층</t>
  </si>
  <si>
    <t>061-863-6362</t>
  </si>
  <si>
    <t>www.jhculture.or.kr</t>
  </si>
  <si>
    <t>정월대보름맞이 민속놀이 한마당, 용두마을 정월대보름 달집태우기 및 당산제 봉행, 장흥문화 속살읽기, 문화가족유적지순례, 초,중,고생 등 장흥 사투리 경연대회, 문림의향 장흥향교 청소년 문화체험, 읍면 지회 간담회, 정남진장흥물축제 장흥문학관/가훈써주기, 정남진장흥물축제 장흥POP콘서트, 문화가족유적지순례 임직원연수, 장흥군 문화예술인대회, 한국문학특구포럼, 역사문화탐방, 문림의향 정신계승 장흥인 서예대전, 장흥문예백일장 및 그림그리기대회, 장흥문화달력, 장흥문화 발간, 의향 장흥 역사자원발굴조사, 고문집 국역사업, 부산면지 발간(2년차), 남파랑 순례길(78~80코스) 역사문화자원 조사발굴</t>
    <phoneticPr fontId="3" type="noConversion"/>
  </si>
  <si>
    <t>강진군</t>
    <phoneticPr fontId="46" type="noConversion"/>
  </si>
  <si>
    <t>강진문화원</t>
    <phoneticPr fontId="46" type="noConversion"/>
  </si>
  <si>
    <t>박종민</t>
  </si>
  <si>
    <t>1965. 2. 11</t>
    <phoneticPr fontId="46" type="noConversion"/>
  </si>
  <si>
    <t>전라남도 강진군 강진읍 영랑로 1길 9 강진아트홀 3층</t>
  </si>
  <si>
    <t>061-433-7373</t>
  </si>
  <si>
    <t>gangjin.kccf.or.kr</t>
    <phoneticPr fontId="46" type="noConversion"/>
  </si>
  <si>
    <t>시군역사문화자원'강진의 국가유산', 살아숨쉬는 향교서원 사업, 강진4.4 독립만세운동 계몽사업, '강진문화'발간, 회원역량강화 답사, 강진문화예술인의 날, 강진 향토사 영상콘텐츠 발굴사업, 다산이야기 발간, 문화학교 운영, 강진전통이어가기(월촌강강술래, 남포 천제, 작천면 선돌감기), 강진 서화회원전, 다산추모제, 목민심서 서예공모대전</t>
    <phoneticPr fontId="3" type="noConversion"/>
  </si>
  <si>
    <t>해남군</t>
    <phoneticPr fontId="46" type="noConversion"/>
  </si>
  <si>
    <t>해남문화원</t>
    <phoneticPr fontId="3" type="noConversion"/>
  </si>
  <si>
    <t>1965. 2. 20</t>
  </si>
  <si>
    <t>전라남도 해남군 해남읍 수성 4길 2</t>
  </si>
  <si>
    <t>061-533-5345</t>
  </si>
  <si>
    <t>haenamculture.org</t>
  </si>
  <si>
    <t>설과 보름의 세시풍속 놀이, 향토문화계승발전, 향토문화계승발전, 시.군문화원운영비, 향토문화계승발전</t>
    <phoneticPr fontId="3" type="noConversion"/>
  </si>
  <si>
    <t>영암군</t>
    <phoneticPr fontId="46" type="noConversion"/>
  </si>
  <si>
    <t xml:space="preserve">영암문화원 </t>
    <phoneticPr fontId="3" type="noConversion"/>
  </si>
  <si>
    <t>이정훈</t>
  </si>
  <si>
    <t>전라남도 영암군 영암읍 교동로 55</t>
  </si>
  <si>
    <t>061-473-2632</t>
  </si>
  <si>
    <t>yaculture.org</t>
  </si>
  <si>
    <t>전승공동체활성화지원사업, 세시풍속경연대회, 문화학교, 시군역사문화자원발굴및교육사업</t>
    <phoneticPr fontId="3" type="noConversion"/>
  </si>
  <si>
    <t>무안문화원</t>
  </si>
  <si>
    <t>오해균</t>
  </si>
  <si>
    <t>1970. 4. 23</t>
  </si>
  <si>
    <t>전라남도 무안군 무안읍 면성1길 130 무안읍 복합문화센터 3층</t>
  </si>
  <si>
    <t>061-452-8648</t>
  </si>
  <si>
    <t>muanculture.or.kr</t>
  </si>
  <si>
    <t>문화학교, 무안 문화지소 사업, 시군역사문화자원발굴사업및교육사업, 문화무안 발간, 연꽃축제사생실기대회, 초의선사탄생문화제 사생실기대회, 찾아가는 향토사교육, 무안학 학술대회, 문화예술교육사역량강화사업, 발효학교 등</t>
    <phoneticPr fontId="3" type="noConversion"/>
  </si>
  <si>
    <t>함평군</t>
    <phoneticPr fontId="46" type="noConversion"/>
  </si>
  <si>
    <t xml:space="preserve">함평문화원 </t>
    <phoneticPr fontId="3" type="noConversion"/>
  </si>
  <si>
    <t>김창훈</t>
  </si>
  <si>
    <t>1965. 2. 11</t>
    <phoneticPr fontId="3" type="noConversion"/>
  </si>
  <si>
    <t>전라남도 함평군 함평읍 기산길 163-16</t>
  </si>
  <si>
    <t>061-322-0505</t>
  </si>
  <si>
    <t>hampyeong.kccf.or.kr</t>
  </si>
  <si>
    <t>지역문화활성화대회,노인사회활동지원사업, 선진문화예술체험답사, 함평문화제, 문화재보호대회, 민속놀이축제한마당, 역사문화자원발굴및교육사업</t>
    <phoneticPr fontId="3" type="noConversion"/>
  </si>
  <si>
    <t>영광문화원</t>
  </si>
  <si>
    <t>김범무</t>
  </si>
  <si>
    <t>1969. 11. 7</t>
  </si>
  <si>
    <t>전라남도 영광군 영광읍 천년로13길 2-28 영광문화원</t>
  </si>
  <si>
    <t>061-351-3255</t>
  </si>
  <si>
    <t>yeonggwang.kccf.or.kr</t>
  </si>
  <si>
    <t>시군역사문화발굴사업, 문화학교 , 영광전국휘호대회</t>
    <phoneticPr fontId="3" type="noConversion"/>
  </si>
  <si>
    <t>장성군</t>
    <phoneticPr fontId="46" type="noConversion"/>
  </si>
  <si>
    <t xml:space="preserve">장성문화원 </t>
    <phoneticPr fontId="3" type="noConversion"/>
  </si>
  <si>
    <t>김봉수</t>
  </si>
  <si>
    <t>1959. 11. 23</t>
    <phoneticPr fontId="3" type="noConversion"/>
  </si>
  <si>
    <t>전라남도 장성군 장성읍 문화로 110 장성문화원</t>
  </si>
  <si>
    <t>061-392-1796</t>
  </si>
  <si>
    <t>jangseong.kccf.or.kr</t>
  </si>
  <si>
    <t>입암산성위령제, 장성군민속놀이한마당대회, 문향 발간, 문향축전, 청소년내고장유적지순례, 향토작가작품전, 폼생폼사사진교실, 문화교류(탐방), 문화학교, 교양강좌, 장성의마을과사람들, 시군역사문화 발굴 및 교육사업, 세시풍속 마을문화지원사업</t>
    <phoneticPr fontId="3" type="noConversion"/>
  </si>
  <si>
    <t>완도군</t>
    <phoneticPr fontId="46" type="noConversion"/>
  </si>
  <si>
    <t>완도문화원</t>
    <phoneticPr fontId="3" type="noConversion"/>
  </si>
  <si>
    <t>추강래</t>
  </si>
  <si>
    <t>1984. 8. 17</t>
    <phoneticPr fontId="46" type="noConversion"/>
  </si>
  <si>
    <t>전라남도 완도군 완도읍 개포로 159번길 44</t>
  </si>
  <si>
    <t>061-552-4834</t>
    <phoneticPr fontId="46" type="noConversion"/>
  </si>
  <si>
    <t>wando.kccf.or.kr</t>
    <phoneticPr fontId="46" type="noConversion"/>
  </si>
  <si>
    <t>완도어살탐생전, ,생일서성리당제와 발광대 놀이, 시군역사문화자원발굴및 교육, 지역문화사업, 지역문화예술진흥사업, 문화예술진흥사업, 문화로동행, 문화로청춘, 모두의 문화예술교육, 세시풍속및마을문화</t>
    <phoneticPr fontId="3" type="noConversion"/>
  </si>
  <si>
    <t>진도군</t>
    <phoneticPr fontId="46" type="noConversion"/>
  </si>
  <si>
    <t>진도문화원</t>
    <phoneticPr fontId="3" type="noConversion"/>
  </si>
  <si>
    <t>오판주</t>
  </si>
  <si>
    <t>1965. 4. 3</t>
  </si>
  <si>
    <t>전라남도 진도군 진도읍 진도대로 7187</t>
  </si>
  <si>
    <t>061-542-1109</t>
  </si>
  <si>
    <t>jindoculture.or.kr</t>
  </si>
  <si>
    <t>제44회 신비의 바닷길 축제, 뽕할머니퍼레이드, 세시풍속-정월대보름 민속놀이, 온겨레 강강술래 경연대회, 전통민속놀이체험 부스운영, 진도군향토사료기록화사업, 문화유산기록화사업, 충무공이순신의 명량해전 지역조사와 명량해전 연구, 진도문화학교, 역사문화답사</t>
    <phoneticPr fontId="3" type="noConversion"/>
  </si>
  <si>
    <t>신안군</t>
    <phoneticPr fontId="46" type="noConversion"/>
  </si>
  <si>
    <t>신안문화원</t>
    <phoneticPr fontId="3" type="noConversion"/>
  </si>
  <si>
    <t>강성곤</t>
  </si>
  <si>
    <t>1986. 9. 5</t>
    <phoneticPr fontId="3" type="noConversion"/>
  </si>
  <si>
    <t>전라남도 목포시 수강로3번길 14 신안군 별관 2층</t>
  </si>
  <si>
    <t>061-242-8131</t>
  </si>
  <si>
    <t>shinanculture.net</t>
  </si>
  <si>
    <t>지역문예지 신안문화 발간, 신안학 발간, 정보전산화, 영호남문화교류, 문화유산탐방, 찾아가는 문화강좌, 서예교실운영, 시군역사문화자원발굴</t>
    <phoneticPr fontId="3" type="noConversion"/>
  </si>
  <si>
    <t>전남 총계</t>
    <phoneticPr fontId="91" type="noConversion"/>
  </si>
  <si>
    <t>포항시</t>
    <phoneticPr fontId="46" type="noConversion"/>
  </si>
  <si>
    <t>포항문화원</t>
  </si>
  <si>
    <t>박승대</t>
  </si>
  <si>
    <t>1964. 12. 24</t>
    <phoneticPr fontId="3" type="noConversion"/>
  </si>
  <si>
    <t>경상북도 포항시 북구 새천년대로 909</t>
  </si>
  <si>
    <t>054-242-4711</t>
  </si>
  <si>
    <t>www.phcc.or.kr</t>
    <phoneticPr fontId="3" type="noConversion"/>
  </si>
  <si>
    <t>문화학교, 포항 문화유산해설사, 경북 선비아카데미, 명절 전통문화한마당, 월월이청청 보존, 포항 단오절민속축제, 하계 충효교실, 전국 한시백일장, 일월신제, 취타대육성사업, 풍물경연대회</t>
    <phoneticPr fontId="3" type="noConversion"/>
  </si>
  <si>
    <t>경주시</t>
    <phoneticPr fontId="46" type="noConversion"/>
  </si>
  <si>
    <t>경주문화원</t>
    <phoneticPr fontId="46" type="noConversion"/>
  </si>
  <si>
    <t>박임관</t>
  </si>
  <si>
    <t>1964. 12. 30</t>
    <phoneticPr fontId="46" type="noConversion"/>
  </si>
  <si>
    <t>경상북도 경주시 첨성로 29(사정동)</t>
  </si>
  <si>
    <t>054-743-7182</t>
  </si>
  <si>
    <t>www.gjucc.or.kr</t>
    <phoneticPr fontId="46" type="noConversion"/>
  </si>
  <si>
    <t>노인사회활동지원사업, 문화학교,문화취미교실, 향토사료관 운영, 향토사료조사, 문해교실,안강유교아카데미, 경주인문학강좌,학교문화유적답사, 충효교실, 제18회 경주시 농악경연대회 및 무형문화유산 풍류한마당, 경주문화유산야행, 내고향 뿌리찾기 신라역사탐방, 해외문화교류, 제17회 경주전국연날리기대회, 제18회 은행나무 가을음악회, 문화학교 수료식 및 종합발표회, 경주민요배움터, 제30호 「경주문화」발간, 제27집 「경주문화논총」발간, 「화계선생문집」국역, 경주시 행정명칭개편 연구용역</t>
  </si>
  <si>
    <t>김천시</t>
    <phoneticPr fontId="46" type="noConversion"/>
  </si>
  <si>
    <t>김천문화원</t>
  </si>
  <si>
    <t>이기양</t>
  </si>
  <si>
    <t>1962. 2. 25</t>
    <phoneticPr fontId="3" type="noConversion"/>
  </si>
  <si>
    <t>경상북도 김천시 김천로 200 김천시문화회관 1층</t>
  </si>
  <si>
    <t>054-434-4336</t>
  </si>
  <si>
    <t>www.gcculture.or.kr</t>
  </si>
  <si>
    <t>문화학교 운영, 김천나이트투어, 매계백일장, 정월대보름 달맞이축제, 향토사료지 발간 등</t>
  </si>
  <si>
    <t>안동시</t>
    <phoneticPr fontId="46" type="noConversion"/>
  </si>
  <si>
    <t>안동문화원</t>
    <phoneticPr fontId="46" type="noConversion"/>
  </si>
  <si>
    <t>권석환</t>
  </si>
  <si>
    <t>1966. 12. 3</t>
    <phoneticPr fontId="46" type="noConversion"/>
  </si>
  <si>
    <t>경상북도 안동시 서동문로 207(동부동)</t>
  </si>
  <si>
    <t>054-859-0825</t>
  </si>
  <si>
    <t>www.adcc.or.kr</t>
    <phoneticPr fontId="91" type="noConversion"/>
  </si>
  <si>
    <t>차전장군노국공주축제, 정월대보름 달맞이, 마을지 발간, 문화학교, 도산별과대전, 여성민속한마당, 안동사투리 경연대회, 안동양로연, 유교문화인성교육, 한시교육, 취타대 육성</t>
    <phoneticPr fontId="3" type="noConversion"/>
  </si>
  <si>
    <t>구미문화원</t>
  </si>
  <si>
    <t>라태훈</t>
  </si>
  <si>
    <t>1978. 5. 10</t>
    <phoneticPr fontId="3" type="noConversion"/>
  </si>
  <si>
    <t>경상북도 구미시 선산읍 선산중앙로 83-1</t>
  </si>
  <si>
    <t>054-482-5422</t>
  </si>
  <si>
    <t>www.gumicc.or.kr</t>
  </si>
  <si>
    <t>정월대보름민속문화제, 제62회 경북도민체육대회 고유제 및 성화채화식, 향토문화전승보전, 문화의 날 기념식, 구미향토사자료발간/무을면지, 시민문화강좌, 문화학교 운영, 선비아카데미운영, 구미실버합창단, 국제문화교류공연, 구미의 옛이야기 만화책 발간, 구미 정치사 발간, 금오문화발간, 창랑 장택상선생 컬렉션, 구미문화원 임원문화연수 및 교육,구미풍물전승보전, 구미풍물육성, 어르신문화학교, 중고등학교 졸업생 표창, 제30회 경상북도 풍물대축제 출전, 직원연수, 임원 연수 워크숍, 충효교실 운영</t>
    <phoneticPr fontId="3" type="noConversion"/>
  </si>
  <si>
    <t>영주시</t>
    <phoneticPr fontId="46" type="noConversion"/>
  </si>
  <si>
    <t>영주문화원</t>
    <phoneticPr fontId="46" type="noConversion"/>
  </si>
  <si>
    <t>김기진</t>
  </si>
  <si>
    <t>1972. 9. 2</t>
    <phoneticPr fontId="46" type="noConversion"/>
  </si>
  <si>
    <t>경상북도 영주시 가흥로 255</t>
  </si>
  <si>
    <t>054-631-3300</t>
  </si>
  <si>
    <t>www.yjcc.or.kr</t>
    <phoneticPr fontId="46" type="noConversion"/>
  </si>
  <si>
    <t>제38회 소백문화제, 동아리 활동지원 사업, 영주 역사인물 학술대회, 영주 전통농악 전수보전, 청소년 충효교실, 문화학교 운영지원, 안향선생 전국 서예대전 및 전국 한시백일장, 경북선비아카데미, 경북풍물경연대회 참여, 영주문화원 활동지원사업, 영주시 읍면동 풍물경연대회, 풍기문화의집 위탁운영, 영주시민회관 위탁운영, 문화예술교육사 현장역량강화 지원 사업, 길위의 인문학 '시인의 삶과 문학, 그 길 따라', 문화유산인턴지원</t>
    <phoneticPr fontId="3" type="noConversion"/>
  </si>
  <si>
    <t>영천문화원</t>
  </si>
  <si>
    <t>류시홍</t>
  </si>
  <si>
    <t>1968. 5. 6</t>
    <phoneticPr fontId="3" type="noConversion"/>
  </si>
  <si>
    <t>경상북도 영천시 문화원길 6(창구동)</t>
  </si>
  <si>
    <t>054-334-3030</t>
  </si>
  <si>
    <t>yeongcheon-c.co.kr</t>
    <phoneticPr fontId="3" type="noConversion"/>
  </si>
  <si>
    <t>문화예술제, 읍면동풍물대회, 시조경창대회, 서예휘호대회, 상여소리 재현, 명주농악 연구, 성고9곡 사업, 문화강좌,생활문화센터강좌</t>
    <phoneticPr fontId="3" type="noConversion"/>
  </si>
  <si>
    <t>상주문화원</t>
  </si>
  <si>
    <t>김홍배</t>
  </si>
  <si>
    <t>1961. 9. 19</t>
    <phoneticPr fontId="3" type="noConversion"/>
  </si>
  <si>
    <t>054-535-2339</t>
  </si>
  <si>
    <t>sjcc.or.kr</t>
  </si>
  <si>
    <t>갑진년 신년인사회, 상주 향토문화 연구지원 및 책자 발간, 자매결연 문화원 교류, 문화유적탐방, 금요사랑방 운영, 상주민요합창단 육성, 한국무용단 육성, 경북풍물대축제 참가, 문화학교 운영, 상주역사문화 학술발표회, 청소년 충효교실 운영, 문화유산지킴이활동, 경북선비아카데미 운영, 상주문화총서 발간</t>
    <phoneticPr fontId="3" type="noConversion"/>
  </si>
  <si>
    <t>문경시</t>
    <phoneticPr fontId="46" type="noConversion"/>
  </si>
  <si>
    <t>문경문화원</t>
  </si>
  <si>
    <t>전홍석</t>
  </si>
  <si>
    <t>1967. 7. 11</t>
    <phoneticPr fontId="3" type="noConversion"/>
  </si>
  <si>
    <t>경상북도 문경시 점촌1길 17</t>
  </si>
  <si>
    <t>054-555-2571</t>
  </si>
  <si>
    <t>www.mgcc.or.kr</t>
  </si>
  <si>
    <t>문화학교 운영</t>
    <phoneticPr fontId="3" type="noConversion"/>
  </si>
  <si>
    <t>경산문화원</t>
  </si>
  <si>
    <t>이부희</t>
  </si>
  <si>
    <t>1962. 4. 11</t>
    <phoneticPr fontId="3" type="noConversion"/>
  </si>
  <si>
    <t>경상북도 경산시 서상길 75</t>
  </si>
  <si>
    <t>053-815-0592</t>
  </si>
  <si>
    <t>gsc.kccf.or.kr</t>
    <phoneticPr fontId="46" type="noConversion"/>
  </si>
  <si>
    <t>한 여름밤의 음악회, 10년을 바라본 경산, 경산의 생활사와 기억, 경산문화, 경북선비아카데미 전문과정, 경산의 이야기 특강, 문화학교 운영, 문화학교, 노인교실, 자매문화원 교류 행사, 문화가족 문화탐방, 니캉 내캉 문화 뽐내기, 자원봉사단운영</t>
    <phoneticPr fontId="3" type="noConversion"/>
  </si>
  <si>
    <t>의성문화원</t>
  </si>
  <si>
    <t>박태주</t>
  </si>
  <si>
    <t>1984. 8. 17</t>
    <phoneticPr fontId="3" type="noConversion"/>
  </si>
  <si>
    <t>경상북도 의성군 의성읍 홍술로 65</t>
  </si>
  <si>
    <t>054-834-5048</t>
  </si>
  <si>
    <t>www.uscc.or.kr</t>
  </si>
  <si>
    <t>의성문화제, 아카이브DB구축사업, 지역문화학교, 의성문화학교, 문화유적지답사및 역량강화사업, 의성문화지발간, 문소선비대학, 영호남문화교류, 지역문화향토자료발간, 경북선비아카데미, 경북풍물대회참가지원, 어른신문화누림, 의성문화유산문학콘텐츠운영</t>
    <phoneticPr fontId="3" type="noConversion"/>
  </si>
  <si>
    <t>청송문화원</t>
  </si>
  <si>
    <t>이성우</t>
  </si>
  <si>
    <t>1985. 12. 21</t>
    <phoneticPr fontId="3" type="noConversion"/>
  </si>
  <si>
    <t>054-873-2527</t>
  </si>
  <si>
    <t>cscc.or.kr</t>
  </si>
  <si>
    <t>청송문화제, 청송문화지 발간, 문화교양교육 및 인문학교실, 청송풍물단 교육 지원, 충효교실, 경북선비아카데미, 청송문화원합창단, 청송문화원합창단 정기연주회, 청송군민 송년의 밤, 문화예술공연 및 전시회 개최, 성인문해교실 지원사업, 성인문해교실 결과물 책자발간, 의병의 날 충의사 의병선열 추모제례, 청송관광사진 전국공모전, 국외문화교류사업, 임원선진문화원답사, 문화유적답사, 주왕산 역사문화자원(금석문)학술연구</t>
    <phoneticPr fontId="3" type="noConversion"/>
  </si>
  <si>
    <t>영양군</t>
    <phoneticPr fontId="46" type="noConversion"/>
  </si>
  <si>
    <t>영양문화원</t>
  </si>
  <si>
    <t>김경종</t>
  </si>
  <si>
    <t>1969. 6. 10</t>
    <phoneticPr fontId="3" type="noConversion"/>
  </si>
  <si>
    <t>경상북도 영양군 영양읍 군민회관길 7</t>
  </si>
  <si>
    <t>054-682-1378</t>
  </si>
  <si>
    <t>www.yycc.or.kr</t>
    <phoneticPr fontId="3" type="noConversion"/>
  </si>
  <si>
    <t>달맞이 행사, 경북선비아카데미지원, 색소폰 동아리 육성지원, 한시전승지원사업, 전국한시백일장활성화, 영양문화원 사업활동지원(고은한시회), 영양문화원 사업활동지원(문화유적지 순례), 영양문화원 사업활동지원(영양학 자료수집), 영양문화원 사업활동지원(문화아카데미), 영양문화원 사업활동지원(모범 청소년 표창), 영양문화원 사업활동지원(맑고 순수하게), 영양문화원 사업활동지원(영양문화 발간), 영양문화원 사업활동지원(홈페이지 유지보수), 합창단 육성지원, 영양서예인통합전시회, 서예교실, 풍물단 육성지원, 충효교실, 지역예술동아리 육성지원 (영양사진동호회), 지역예술동아리 육성지원 (영양기타동호회), 지역예술동아리 육성지원 (흙덩이발전소), 지역예술동아리 육성지원 (영양하모니카동호회), 지역예술동아리 육성지원 (어울림밴드), 별천지 영양, 힐링 예술제, 경북풍물대축제 참가지원, 영양문화원 운영비, 사무국장 인건비</t>
    <phoneticPr fontId="3" type="noConversion"/>
  </si>
  <si>
    <t>영덕군</t>
    <phoneticPr fontId="46" type="noConversion"/>
  </si>
  <si>
    <t>영덕문화원</t>
    <phoneticPr fontId="46" type="noConversion"/>
  </si>
  <si>
    <t>김두기</t>
  </si>
  <si>
    <t>경상북도 영덕군 영덕읍 강변길 324</t>
  </si>
  <si>
    <t>054-734-2456</t>
  </si>
  <si>
    <t>ydculture.or.kr</t>
    <phoneticPr fontId="46" type="noConversion"/>
  </si>
  <si>
    <t>지역전통민속무용무고 전수사업, 관광지 전통프로그램 운영, 선현이 남긴 이야기책 발간, 영덕문화지발간, 영덕전통예술민요자료 복원, 문화학교운영지원, 경북선비아카데미 운영, 문화유적탐방, 찾아가는 문화활동, 노인건강프로그램운영, 풍물단육성지원</t>
    <phoneticPr fontId="3" type="noConversion"/>
  </si>
  <si>
    <t>청도문화원</t>
  </si>
  <si>
    <t>김종봉</t>
  </si>
  <si>
    <t>1967. 10. 20</t>
    <phoneticPr fontId="3" type="noConversion"/>
  </si>
  <si>
    <t>경상북도 청도군 청도읍 한내길 166 청도군농업인회관 1층</t>
  </si>
  <si>
    <t>054-371-2514</t>
  </si>
  <si>
    <t>blog.naver.com/acd2514</t>
  </si>
  <si>
    <t>서예교실, 충효교실, 고고장구, 우리문화바로알기강좌, 노래교실 ,기타교실, 댄스교실, , 향토사연구집 발간, 인문관자료구입, 향토문화발굴답사, 청도문화발간, 화랑학예경시대회, 새마을서예대전, 정월대보름 소원문쓰기, 읍면풍물경연대회</t>
    <phoneticPr fontId="3" type="noConversion"/>
  </si>
  <si>
    <t>고령문화원</t>
  </si>
  <si>
    <t>신태운</t>
  </si>
  <si>
    <t>1974. 7. 8</t>
    <phoneticPr fontId="3" type="noConversion"/>
  </si>
  <si>
    <t>054-954-2347</t>
  </si>
  <si>
    <t>culture.goryeong.go.kr</t>
  </si>
  <si>
    <t>제51회 대가야문화예술제, 제21회 대가야미술실기대회, 가야문화권 합창페스티벌,,소규모공연, 우륵추모제, 민속장기대회, 고령 대가야 음악콘텐츠 공모전, 대가야풍물대축제, 고령·몽골 지역 문화 국제교류 사업, 경상북도풍물대축제 출전 지원, 고령 창작합창곡 공모전 실연 연주회, 지역대표예술제 지원(제6회 고령 세계 현 페스티벌), 제15회 고령 전국 시조창 경연대회 개최, 선비아카데미 운영, 제16회 문열공 매운당 이조년 선생 추모 전국 백일장, 고령문화 39집 발간
종합전시회, 향토사교육, 고령학연구소 지원, 고령문학단체 지원, 취미활동 작품전시회 지원, 시우회 육성, 문화단체 종합발표회, 소년소녀합창단 육성, 연극반 육성, 관악단, 청소년 동아리 육성, 우륵청소년가야금연주단 운영, 문화교실 운영, 향토사료조사 발간, 청년예술인 지원사업, 문화학교 운영, 충효교실 운영, 고령문화원 50년사 발간 사업, 다산면지 발간, 공공미술프로젝트 유지보수비</t>
    <phoneticPr fontId="3" type="noConversion"/>
  </si>
  <si>
    <t>성주문화원</t>
  </si>
  <si>
    <t>이창길</t>
  </si>
  <si>
    <t>1968. 5. 24</t>
    <phoneticPr fontId="3" type="noConversion"/>
  </si>
  <si>
    <t>경상북도 성주군 성주읍 성주로 3204</t>
  </si>
  <si>
    <t>054-933-0700</t>
  </si>
  <si>
    <t>sjmhcho.conocean.co.kr</t>
    <phoneticPr fontId="3" type="noConversion"/>
  </si>
  <si>
    <t>성주역사인물 학술발표회, 성주향토사지발간, 문화학교 운영, 이사탐방, 회원탐방</t>
    <phoneticPr fontId="3" type="noConversion"/>
  </si>
  <si>
    <t>칠곡문화원</t>
  </si>
  <si>
    <t>이형수</t>
  </si>
  <si>
    <t>경상북도 칠곡군 왜관읍 2번도로길 23</t>
  </si>
  <si>
    <t>054-974-0450</t>
  </si>
  <si>
    <t>chilgok.kccf.or.kr</t>
  </si>
  <si>
    <t>제57회 문예백일장, 칠곡문화예술한마당, 제33회 사진전시, 제49회 맥심전, 제21회 그리메전, 가을향기 가득한 군민 행복 콘서트, 제30회 경북풍물대축제, 칠곡향토사료조사 및 칠곡문화 발간, 지역문화교실, 문화학교, 2024경북선비아카데미, 제25차 문화유적탐방, 제15차 임원문화연수, 제8회 경상북도 문화원의 날 기념식 및 2024어울누리문화한마당, 신년 이사회</t>
    <phoneticPr fontId="3" type="noConversion"/>
  </si>
  <si>
    <t>예천군</t>
    <phoneticPr fontId="46" type="noConversion"/>
  </si>
  <si>
    <t>예천문화원</t>
  </si>
  <si>
    <t>조윤</t>
  </si>
  <si>
    <t>1971. 9. 6</t>
    <phoneticPr fontId="3" type="noConversion"/>
  </si>
  <si>
    <t>054-654-3833</t>
  </si>
  <si>
    <t xml:space="preserve">yc3833.kccf.or.kr </t>
  </si>
  <si>
    <t>예천문화제, 부춘제 , 아뉴스오페라단 창작오페라 공연, 다례제 및 전통성년식 , 예천문화, 마을 기록자 양성 교육 및 근현대 기록 사업, 문화학교 운영, 충효교실 운영, 전통의식행사 진행자(집례자)육성 교육, 경북선비아카데미, 한시기초반 강의 , 그린실버관악합주단 활성화사업, 경북풍물대축제, 제45회 유교문화 학술대회, 북부권 유교문화 통합교류대회, 전국한시백일장 개최</t>
    <phoneticPr fontId="3" type="noConversion"/>
  </si>
  <si>
    <t>봉화문화원</t>
  </si>
  <si>
    <t>김희문</t>
  </si>
  <si>
    <t>1965. 8. 24</t>
    <phoneticPr fontId="3" type="noConversion"/>
  </si>
  <si>
    <t>경상북도 봉화군 봉화읍 내성로 4길 6-13</t>
  </si>
  <si>
    <t>054-673-2350</t>
  </si>
  <si>
    <t>www.bhcc.or.kr</t>
    <phoneticPr fontId="3" type="noConversion"/>
  </si>
  <si>
    <t>문화학교(21강좌), 청량문화제, 향토문화연구소, 지역문화유적지탐방, 봉화문화지발간, 학술대회, 생생문화체험, 회원고적답사, 면별농악단지원, 경북풍물대축제, 정자음악회, 경북도내천성한시회운영</t>
    <phoneticPr fontId="3" type="noConversion"/>
  </si>
  <si>
    <t>울진문화원</t>
  </si>
  <si>
    <t>김성준</t>
  </si>
  <si>
    <t>1976. 12. 16</t>
    <phoneticPr fontId="3" type="noConversion"/>
  </si>
  <si>
    <t>경상북도 울진군 울진읍 현내항길 92-9</t>
  </si>
  <si>
    <t>054-783-2270</t>
  </si>
  <si>
    <t>ujcc.kr</t>
  </si>
  <si>
    <t xml:space="preserve">성류문화제, 정월대보름 윷놀이 및 달집태우기, 대보름 월송정 달맞이 기원제, 격암선생 제향, 평해단오제, 제22회 울진봉평리 신라비 전국서예대전, 울진-부안 문화원 교류, 울진영덕봉화영양문화교류, 울진군민의 날 제정 사업, 울진군립합창단 운영, 울진군 대표풍물단 육성, 12령 바지게꾼 전승단 운영, 어울림 밴드 운영, 윈드오케스트라 운영, 국가유산호국선열 기념행사-울진수토문화제, 울진 갯바위 어로공동체 떼배 활용 미역채취 1회/40일, 제10울진군서예술인연합회전, 문화학교 운영, 산해문화상 </t>
    <phoneticPr fontId="3" type="noConversion"/>
  </si>
  <si>
    <t>울릉군</t>
    <phoneticPr fontId="46" type="noConversion"/>
  </si>
  <si>
    <t>울릉문화원</t>
  </si>
  <si>
    <t>최동일</t>
  </si>
  <si>
    <t>1966. 3. 5</t>
    <phoneticPr fontId="3" type="noConversion"/>
  </si>
  <si>
    <t>경상북도 울릉군 울릉읍 약수터길 48</t>
  </si>
  <si>
    <t>054-791-0245</t>
  </si>
  <si>
    <t>www.ulleung.go.kr/ulleungcc/main.do</t>
    <phoneticPr fontId="3" type="noConversion"/>
  </si>
  <si>
    <t>정월대보름군제, 태하성하신당제, 해맞이행사, 문화마을체험, 울릉문학지발간및시화전, 단오절그네뛰기, 향토사연구소연구사업, 우산국문화예술제전, 문화학교, 청소년충효교실</t>
    <phoneticPr fontId="3" type="noConversion"/>
  </si>
  <si>
    <t>경북 총계</t>
    <phoneticPr fontId="91" type="noConversion"/>
  </si>
  <si>
    <t>창원시(창원)</t>
    <phoneticPr fontId="3" type="noConversion"/>
  </si>
  <si>
    <t>창원문화원</t>
  </si>
  <si>
    <t>이오건</t>
  </si>
  <si>
    <t>1987. 12. 10</t>
    <phoneticPr fontId="3" type="noConversion"/>
  </si>
  <si>
    <t>경상남도 창원시 성산구 용지로 239번길 19-22</t>
  </si>
  <si>
    <t>055-284-8870</t>
    <phoneticPr fontId="3" type="noConversion"/>
  </si>
  <si>
    <t>www.changwonculture.or.kr</t>
    <phoneticPr fontId="3" type="noConversion"/>
  </si>
  <si>
    <t>창원박물대학, 비음산산성철쭉제, 창원의 숨결, 창원박물, 시민과 함께하는 문화공연, 지역 역사 인물연구</t>
    <phoneticPr fontId="3" type="noConversion"/>
  </si>
  <si>
    <t>창원시(마산)</t>
    <phoneticPr fontId="3" type="noConversion"/>
  </si>
  <si>
    <t>마산문화원</t>
  </si>
  <si>
    <t>장문석</t>
  </si>
  <si>
    <t>1964. 6. 18</t>
    <phoneticPr fontId="3" type="noConversion"/>
  </si>
  <si>
    <t xml:space="preserve">경상남도 창원시 마산합포구 3.15대로 199 </t>
  </si>
  <si>
    <t>055-293-1186</t>
    <phoneticPr fontId="3" type="noConversion"/>
  </si>
  <si>
    <t>masan.kccf.or.kr</t>
    <phoneticPr fontId="3" type="noConversion"/>
  </si>
  <si>
    <t>문화대학, 문화강좌 15개반, 마산휘호대회, 마산스마트폰사진공모전, 향토음식복원사업, 무료영화상영회, 우리소리실버공연봉사단, 마산문화축제(청소년 문예작품 공모전, 웅변대회, 문화학교 발표회), 역사문화인물연구</t>
  </si>
  <si>
    <t>경남</t>
    <phoneticPr fontId="46" type="noConversion"/>
  </si>
  <si>
    <t>창원시(진해)</t>
    <phoneticPr fontId="46" type="noConversion"/>
  </si>
  <si>
    <t>진해문화원</t>
  </si>
  <si>
    <t>우순기</t>
  </si>
  <si>
    <t>1960. 10. 1</t>
    <phoneticPr fontId="3" type="noConversion"/>
  </si>
  <si>
    <t>경상남도 창원시 진해구 편백로 39</t>
  </si>
  <si>
    <t>055-544-8880</t>
    <phoneticPr fontId="3" type="noConversion"/>
  </si>
  <si>
    <t>jinhae.kccf.or.kr</t>
    <phoneticPr fontId="3" type="noConversion"/>
  </si>
  <si>
    <t>진해이순신승전기념전국시낭송대회, 진해문화대학, 문화학교운영, 일반강좌운영, 일일특강(5회), 진해구민휘호대회, 학생전통민속놀이경진대회, 선진지유적지답사, 연도여자상여소리보존 연습, 시민향토유적지답사,문화학교합동수료식, 향토사료조사책자발간, 진해문화 책자발간, 전통의 맥을 잇는 음식이야기(된장,고추장담그기), 이벤트사업(6개), 국비사업 단디!친해진해, 국비사업 문화예술교육사현장역량강화사업</t>
  </si>
  <si>
    <t>진주시</t>
    <phoneticPr fontId="46" type="noConversion"/>
  </si>
  <si>
    <t>진주문화원</t>
  </si>
  <si>
    <t>김길수</t>
  </si>
  <si>
    <t>1964. 6. 5</t>
    <phoneticPr fontId="3" type="noConversion"/>
  </si>
  <si>
    <t>경상남도 진주시 진주대로 1037, 윤양빌딩 7층</t>
  </si>
  <si>
    <t>055-746-5001</t>
    <phoneticPr fontId="3" type="noConversion"/>
  </si>
  <si>
    <t>www.jjcc.or.kr</t>
    <phoneticPr fontId="3" type="noConversion"/>
  </si>
  <si>
    <t>읍면동문화위원회 활동지원, 명절민속축제, 전국한시백일장대회, 남명사상뿌리를 찾아서(토크쇼, 청소년순회교육), 향토사료조사 지원, 진주문화지발간, 진주성메아리 소식지(계간지) 발간, 문화학교 운영지원, 어린이.청소년 프로그램 운영지원(드론축구교실, 만화웹툽지망반운영, 상상 한상자 체험교실), 내고장자랑글짓기공모전, 임원진 역량강화 워크숍, 타시군문화원 문화예술교류지원(K기업가정신계승, 진주성전투 참전 자매도시 지역축제 교류, 진주-사천-산청-하동-합천문화원 작품전시회 및 발표회), 2회원 문화유적지 탐방지원(연2회), 금석문 발간, (공모사업)문화예술교육사 현장 역량강화지원 사업</t>
  </si>
  <si>
    <t>통영문화원</t>
  </si>
  <si>
    <t>김일룡</t>
  </si>
  <si>
    <t>1990. 11. 13</t>
    <phoneticPr fontId="3" type="noConversion"/>
  </si>
  <si>
    <t>경상남도 통영시 서문로 23</t>
  </si>
  <si>
    <t>055-646-3310</t>
    <phoneticPr fontId="3" type="noConversion"/>
  </si>
  <si>
    <t>tongyeong.kccf.or.kr</t>
    <phoneticPr fontId="3" type="noConversion"/>
  </si>
  <si>
    <t>시장기타기 통영전통연날리기 및 민속놀이 경연대회, 문화학교 운영, 문화행사, 새미용왕제, 유적지답사, 향토사료조사, 통영문화발간, 통영연 만들기 강좌 - 전문인 양성과정, 가곡교실, 전통공예 등</t>
    <phoneticPr fontId="3" type="noConversion"/>
  </si>
  <si>
    <t>사천시</t>
    <phoneticPr fontId="46" type="noConversion"/>
  </si>
  <si>
    <t>사천문화원</t>
  </si>
  <si>
    <t>정대환</t>
  </si>
  <si>
    <t>1996. 3. 25</t>
    <phoneticPr fontId="3" type="noConversion"/>
  </si>
  <si>
    <t>경상남도 사천시 문선4길 21</t>
  </si>
  <si>
    <t>055-833-3163</t>
    <phoneticPr fontId="3" type="noConversion"/>
  </si>
  <si>
    <t>www.4000cc.or.kr</t>
    <phoneticPr fontId="3" type="noConversion"/>
  </si>
  <si>
    <t>문화학교운영, 사천학연구소운영, 향토사료조사(사천향토사 발간), 구암제, 전통문화예술공연, 문화유적지 탐방(2회), 향토지발간(사천문화), 유적지정화사업, 조명군총위령제, 성황당산성제, 사천문화원 전통예술단 운영,어르신농악경연대회참가,적구놀이시범공연</t>
  </si>
  <si>
    <t>김해문화원</t>
  </si>
  <si>
    <t>김우락</t>
  </si>
  <si>
    <t>1956. 9. 25</t>
    <phoneticPr fontId="3" type="noConversion"/>
  </si>
  <si>
    <t>경상남도 김해시 분성로 225</t>
  </si>
  <si>
    <t>055-336-2646</t>
    <phoneticPr fontId="3" type="noConversion"/>
  </si>
  <si>
    <t>www.khcc.or.kr</t>
    <phoneticPr fontId="3" type="noConversion"/>
  </si>
  <si>
    <t>한뫼이윤재선생 추모 공모전, 향토사료조사, 역사문화학술회, 김해문화 발간, 충의각 제례, 부사선정비 헌다례, 왕후릉 헌공다례, 문화학교 , 지방문화원사업활동보조, 김해바로알기, 김해지역아카이브</t>
    <phoneticPr fontId="3" type="noConversion"/>
  </si>
  <si>
    <t>밀양문화원</t>
  </si>
  <si>
    <t>손정태</t>
  </si>
  <si>
    <t>경상남도 밀양시 밀양대로 1857(삼문동)</t>
  </si>
  <si>
    <t>055-354-3009</t>
    <phoneticPr fontId="3" type="noConversion"/>
  </si>
  <si>
    <t>miryang.kccf.or.kr</t>
    <phoneticPr fontId="3" type="noConversion"/>
  </si>
  <si>
    <t>무형유산 한마당 축제, 읍면동 농악단 공개발표회, 문화학교, 전국시조창경연대회, 종합문화예술경연대회</t>
    <phoneticPr fontId="3" type="noConversion"/>
  </si>
  <si>
    <t>거제문화원</t>
  </si>
  <si>
    <t>윤일광</t>
  </si>
  <si>
    <t>1951. 3 . 28</t>
    <phoneticPr fontId="3" type="noConversion"/>
  </si>
  <si>
    <t>경상남도 거제시 능포로7(장승포동)</t>
  </si>
  <si>
    <t>055-681-2603</t>
    <phoneticPr fontId="3" type="noConversion"/>
  </si>
  <si>
    <t>geoje055.kccf.or.kr</t>
    <phoneticPr fontId="3" type="noConversion"/>
  </si>
  <si>
    <t>문화학교운영, 전통혼례식, 문화유적탐방, 청소년 거제역사문화탐방, 거제수산별신굿, 문화행사지원, 청소년 문화축제, 향토사료조사</t>
  </si>
  <si>
    <t>양산문화원</t>
  </si>
  <si>
    <t>박인주</t>
  </si>
  <si>
    <t>1986. 7. 12</t>
    <phoneticPr fontId="3" type="noConversion"/>
  </si>
  <si>
    <t>경상남도 양산시 북정로 76</t>
  </si>
  <si>
    <t>055-386-0890</t>
    <phoneticPr fontId="3" type="noConversion"/>
  </si>
  <si>
    <t>yangsancc.or.kr</t>
    <phoneticPr fontId="3" type="noConversion"/>
  </si>
  <si>
    <t>정월대보름전통민속축제 , 제24회 군민휘호대회, 제13회 초중등학생글짓기대회, 제7회 읍면농악경연대회, 문화가족작품전시회, 문화학교 발표회, 의령의 인물학술세미나, 향토지 등 매년 발간 , 의령문화34호 발간 , 서예교실 외 13개 강좌, 집돌금농악활성화지원사업, 전통민속놀이 및 오광대전수사업, 지역서실운영, 문화유적답사, 문화가족연수대회</t>
    <phoneticPr fontId="3" type="noConversion"/>
  </si>
  <si>
    <t>의령문화원</t>
  </si>
  <si>
    <t>성수현</t>
  </si>
  <si>
    <t>1981. 1. 13</t>
    <phoneticPr fontId="3" type="noConversion"/>
  </si>
  <si>
    <t>경상남도 의령군 의령읍 의령대로 1577-35</t>
  </si>
  <si>
    <t>055-573-2034</t>
    <phoneticPr fontId="3" type="noConversion"/>
  </si>
  <si>
    <t>uiryeong.kccf.or.kr</t>
    <phoneticPr fontId="3" type="noConversion"/>
  </si>
  <si>
    <t xml:space="preserve">           -</t>
  </si>
  <si>
    <t>문화학교운영, 어르신문화프로그램, 시군문화원활성화(총16개 프로그램 운영)</t>
  </si>
  <si>
    <t>함안군</t>
    <phoneticPr fontId="46" type="noConversion"/>
  </si>
  <si>
    <t>함안문화원</t>
  </si>
  <si>
    <t>김동균</t>
  </si>
  <si>
    <t>1966. 7. 18</t>
    <phoneticPr fontId="3" type="noConversion"/>
  </si>
  <si>
    <t>경상남도 함안군 가야읍 선왕길 1-1</t>
  </si>
  <si>
    <t>055-583-1023</t>
    <phoneticPr fontId="3" type="noConversion"/>
  </si>
  <si>
    <t>www.hacc.or.kr</t>
    <phoneticPr fontId="3" type="noConversion"/>
  </si>
  <si>
    <t>정월대보름달집사르기고유제, 함안군농악경연대회, 제42회경상남도민속예술축제, 문화학교, 제5회아라가야전국서화대전, 함안문화 30호발간, 함안의인물과학문학술대회, 아라홍련서화작가전, 제17회함안군민휘호대회, 문화가족축제 경남도민문화한마당, 청소년문화유적지순례, 해외문화탐방(중국 서안), 회원문화유적지탐방, 임원문화답사</t>
    <phoneticPr fontId="3" type="noConversion"/>
  </si>
  <si>
    <t>창녕군</t>
    <phoneticPr fontId="46" type="noConversion"/>
  </si>
  <si>
    <t>창녕문화원</t>
  </si>
  <si>
    <t>한삼윤</t>
  </si>
  <si>
    <t>1964. 10. 3</t>
    <phoneticPr fontId="3" type="noConversion"/>
  </si>
  <si>
    <t>경상남도 창녕군 창녕읍 만옥정길 10</t>
  </si>
  <si>
    <t>055-533-3777</t>
    <phoneticPr fontId="46" type="noConversion"/>
  </si>
  <si>
    <t>www.cnccenter.co.kr</t>
    <phoneticPr fontId="3" type="noConversion"/>
  </si>
  <si>
    <t>2024 창녕문화원 문화학교, 손에잡히는 인문학, 창녕문화원에서 만나다., 2024년 국립극장 우수공연 '우리동네 국립극장' 상영, 2024년 취약지역 어르신 문화누림 '찾아가는 문화로 청춘'프로그램 "너도 나도 하하!행복미소전도사", 창녕문화원,일본 사쓰마센다이시문화협회 문화교류, 우리유산찾기 문화탐방, 제44호 창녕문화 발간, 제영 및 주련집, 2024년 찾아가는 문화나눔봉사 공연, 2024년 창녕문화원과 함께하는 문화나눔 공연, 설 합동 세배회, 2024년 어르신 국어문화 프로그램 "디지털 문해력 향상"</t>
    <phoneticPr fontId="3" type="noConversion"/>
  </si>
  <si>
    <t>백문기</t>
  </si>
  <si>
    <t>1949. 12. 14</t>
    <phoneticPr fontId="3" type="noConversion"/>
  </si>
  <si>
    <t>경상남도 고성군 고성읍 성내로 54</t>
  </si>
  <si>
    <t>055-672-3805</t>
    <phoneticPr fontId="3" type="noConversion"/>
  </si>
  <si>
    <t>gmgoseong.kccf.or.kr</t>
    <phoneticPr fontId="3" type="noConversion"/>
  </si>
  <si>
    <t>문화학교 운영(21개반), 분과 및 동아리운영(12개), 은정자동제, 전승목당산제, 정월대보름 행사 지원, , 가야예술인협회 회원전시회, 고성문화원 특강, 사랑나눔,행복더하기 행사, 전통한마당 행사,군민노래자랑, 대한민국행촌서예대전, 소가야차문화축제, 문화유적지 순례, 도서 발간, 평생교육 취약지역 강좌나르미 사업, 고성문화원 송년 페스티벌</t>
    <phoneticPr fontId="3" type="noConversion"/>
  </si>
  <si>
    <t>남해군</t>
    <phoneticPr fontId="46" type="noConversion"/>
  </si>
  <si>
    <t>남해문화원</t>
  </si>
  <si>
    <t>김미숙</t>
  </si>
  <si>
    <t>1965. 2. 25</t>
    <phoneticPr fontId="3" type="noConversion"/>
  </si>
  <si>
    <t>055-864-6969</t>
    <phoneticPr fontId="3" type="noConversion"/>
  </si>
  <si>
    <t>nh6969.kccf.or.kr</t>
    <phoneticPr fontId="3" type="noConversion"/>
  </si>
  <si>
    <t>향토사료 조사지원 남해문화 25호, 제27기 문화학교, 보물섬예술단, 군민기원제, 문화의 날, 어르신농악경연대회, 남해실버가요제, 섬안의 섬 노도, 부산진문화원 교류사업, 문화탐방</t>
    <phoneticPr fontId="3" type="noConversion"/>
  </si>
  <si>
    <t>하동군</t>
    <phoneticPr fontId="46" type="noConversion"/>
  </si>
  <si>
    <t>하동문화원</t>
  </si>
  <si>
    <t>강태진</t>
  </si>
  <si>
    <t>055-884-3929</t>
    <phoneticPr fontId="3" type="noConversion"/>
  </si>
  <si>
    <t>hadong.kccf.or.kr</t>
    <phoneticPr fontId="3" type="noConversion"/>
  </si>
  <si>
    <t>하동 금석문 발간, 제39회 김 경 전국 미술대상전, 제8회 경상남도 청소년 K-POP 댄스 경연대회, 하동 찻일소리 보전 지원(공연), 찾아가는 하동 역사 문화 퀴즈 골든벨, 하동문화알리기 인문학 강좌, 제25기 문화학교 운영, 회원 문화유적지 탐방, 제38회 학생 피아노 경연대회, 제15회 경남 어르신 농악 경연대회</t>
    <phoneticPr fontId="3" type="noConversion"/>
  </si>
  <si>
    <t>산청군</t>
    <phoneticPr fontId="46" type="noConversion"/>
  </si>
  <si>
    <t>산청문화원</t>
  </si>
  <si>
    <t>김종완</t>
  </si>
  <si>
    <t>경상남도 산청군 산청읍 산엔청로 56</t>
  </si>
  <si>
    <t>055-973-0977</t>
    <phoneticPr fontId="3" type="noConversion"/>
  </si>
  <si>
    <t>sancheong.or.kr</t>
    <phoneticPr fontId="3" type="noConversion"/>
  </si>
  <si>
    <t>분과위원회 운영, 문화학교 운영, 문화강좌(시군활성화사업), 전국학생한글백일장, 산청문화 28호 및 문화회보 27호, 문화유적순례, 왕산·필봉산 산신제 및 신의 류의태·의성 허준 선생 추모제, 지리산 산신제, 향토사료조사, 문화학교 발표회, 문화의 거리 상설공연, 산청군농악경연대회, 전국한시백일장, 금석문총람 재발간, 생생국가유산 목화야놀자, 구석구석문화배달</t>
    <phoneticPr fontId="3" type="noConversion"/>
  </si>
  <si>
    <t>함양군</t>
    <phoneticPr fontId="46" type="noConversion"/>
  </si>
  <si>
    <t>함양문화원</t>
  </si>
  <si>
    <t>정상기</t>
  </si>
  <si>
    <t>1952. 5. 7</t>
    <phoneticPr fontId="3" type="noConversion"/>
  </si>
  <si>
    <t>경상남도 함양군 함양읍 원교1길 6</t>
  </si>
  <si>
    <t>055-963-2646</t>
    <phoneticPr fontId="3" type="noConversion"/>
  </si>
  <si>
    <t>hamyang.kccf.or.kr</t>
    <phoneticPr fontId="3" type="noConversion"/>
  </si>
  <si>
    <t>문화학교(23개반), 향토지발간, 제20회 학술회의, 국가유산청 공모사업, 제4회 함양전국 휘호대회, 함양학연구소 운영(향토사료조사 책자 발간), 문화행사지원(향토문화유적답사), 경남 도지사기 어르신 농악경연대회, 문화한마당축제</t>
  </si>
  <si>
    <t>거창문화원</t>
  </si>
  <si>
    <t>안철우</t>
  </si>
  <si>
    <t>1958. 10. 5</t>
    <phoneticPr fontId="3" type="noConversion"/>
  </si>
  <si>
    <t>경상남도 거창군 거창읍 수남로 2193-40</t>
  </si>
  <si>
    <t>055-942-6166</t>
    <phoneticPr fontId="3" type="noConversion"/>
  </si>
  <si>
    <t>geochang.kccf.or.kr</t>
    <phoneticPr fontId="3" type="noConversion"/>
  </si>
  <si>
    <t xml:space="preserve">              -</t>
  </si>
  <si>
    <t>정월대보름 거창대동제, 거창단오제, 거창 전국한시백일장대회, 복합문화관 문화교실 강좌운영, 평생교육 우수프로그램 동아리운영, 임원문화탐방, 유적지 고적답사, 우척현 전승기념제, 향토여류작가 작품전, 거창역사문화 퀴즈대회, 학술대회, 향토사료 발간 등</t>
  </si>
  <si>
    <t>합천군</t>
    <phoneticPr fontId="46" type="noConversion"/>
  </si>
  <si>
    <t>합천문화원</t>
  </si>
  <si>
    <t>허종홍</t>
  </si>
  <si>
    <t>경상남도 합천군 합천읍 핫들2로 58</t>
  </si>
  <si>
    <t>055-931-2401, 2501</t>
    <phoneticPr fontId="3" type="noConversion"/>
  </si>
  <si>
    <t>hapcheon.kccf.or.kr</t>
    <phoneticPr fontId="3" type="noConversion"/>
  </si>
  <si>
    <t>정월대보름 달집행사, 3·1운동 재현행사, 문화유적지탐방, 문화학교운영, 어르신문화학교, 한문대학운영, 학술강연회,  출향작가 초대전, 옛날 사진전시회, 국악경연대회, 휘호대회, 문화한마당축제, 사투리 말하기대회,  지역특성화사업</t>
    <phoneticPr fontId="3" type="noConversion"/>
  </si>
  <si>
    <t>경남 총계</t>
    <phoneticPr fontId="91" type="noConversion"/>
  </si>
  <si>
    <t>서귀포문화원</t>
  </si>
  <si>
    <t>양병식</t>
  </si>
  <si>
    <t>1996. 5. 7</t>
  </si>
  <si>
    <t xml:space="preserve">제주특별자치도 서귀포시 동홍로 30, 1층 </t>
  </si>
  <si>
    <t>064-733-3789</t>
  </si>
  <si>
    <t>www.seogwipo.org</t>
  </si>
  <si>
    <t xml:space="preserve"> - </t>
  </si>
  <si>
    <t>△(지역문화 활성화) 지역문화단체 육성, 24회 서귀포문화포럼, 문화예술인 초청 특강 ,28회 칠십리가요제, 어르신문화예술교육, 숨비소리가요 봉사단, 난타동아리 등 △(향토·문화예술자료조사및발간) 문화지발간,향토자료발간 △(문화예술교육사업) 10기문화대학(역사문화,인문교양,교양일반,문화예술), 28기문화학교(가요,민요,사진,무용,향토역사,유튜브,차교실)</t>
    <phoneticPr fontId="3" type="noConversion"/>
  </si>
  <si>
    <t>제주문화원</t>
  </si>
  <si>
    <t>김양택</t>
  </si>
  <si>
    <t>1994. 12. 6</t>
  </si>
  <si>
    <t>제주특별자치도 제주시 중앙로 2, 2층</t>
  </si>
  <si>
    <t>064-722-0203</t>
  </si>
  <si>
    <t>www.jejucc.kr</t>
  </si>
  <si>
    <t>문화학교, 문화유적답사, 실버합창단, 문화원교류사업, 제주신화전설인형극단, 우리마을역사문화기록화사업, 전래생활문화전승사업, 기록사진전_ 제주인의 삶, 생활문화조사동아리 활동지원, 민요봉사동아리 활동지원, 제주문화 30호 발갈, 제주생활문화 영상상영&amp;토크쇼, 문화대학, 향토사료 발간,  용연음악회 등</t>
  </si>
  <si>
    <t>제주 총계</t>
    <phoneticPr fontId="91" type="noConversion"/>
  </si>
  <si>
    <t>생활문화센터 운영 현황</t>
    <phoneticPr fontId="46" type="noConversion"/>
  </si>
  <si>
    <t>('25.1.1.기준)</t>
    <phoneticPr fontId="46" type="noConversion"/>
  </si>
  <si>
    <t>번호</t>
    <phoneticPr fontId="3" type="noConversion"/>
  </si>
  <si>
    <t>시도</t>
    <phoneticPr fontId="3" type="noConversion"/>
  </si>
  <si>
    <t>생활문화센터명</t>
    <phoneticPr fontId="3" type="noConversion"/>
  </si>
  <si>
    <t>운영방식</t>
    <phoneticPr fontId="3" type="noConversion"/>
  </si>
  <si>
    <t>운영주체</t>
    <phoneticPr fontId="3" type="noConversion"/>
  </si>
  <si>
    <t>공간유형</t>
    <phoneticPr fontId="3" type="noConversion"/>
  </si>
  <si>
    <t>주소</t>
    <phoneticPr fontId="3" type="noConversion"/>
  </si>
  <si>
    <t>전화번호</t>
    <phoneticPr fontId="3" type="noConversion"/>
  </si>
  <si>
    <t>홈페이지
(블로그/카페등)</t>
    <phoneticPr fontId="3" type="noConversion"/>
  </si>
  <si>
    <t>개관시간</t>
    <phoneticPr fontId="91" type="noConversion"/>
  </si>
  <si>
    <t>휴관일</t>
    <phoneticPr fontId="91" type="noConversion"/>
  </si>
  <si>
    <t>2023년 예산 현황(천원)</t>
    <phoneticPr fontId="3" type="noConversion"/>
  </si>
  <si>
    <t>운영인력_정규직
(명)</t>
    <phoneticPr fontId="3" type="noConversion"/>
  </si>
  <si>
    <t>운영인력_기타
(명)</t>
    <phoneticPr fontId="3" type="noConversion"/>
  </si>
  <si>
    <t>운영인력_계
(명)</t>
    <phoneticPr fontId="3" type="noConversion"/>
  </si>
  <si>
    <t>시설 현황(㎡)</t>
    <phoneticPr fontId="3" type="noConversion"/>
  </si>
  <si>
    <t>연간 운영프로그램 수(개)</t>
    <phoneticPr fontId="3" type="noConversion"/>
  </si>
  <si>
    <t>연간 이용자수 (명)</t>
    <phoneticPr fontId="3" type="noConversion"/>
  </si>
  <si>
    <t>평일</t>
    <phoneticPr fontId="91" type="noConversion"/>
  </si>
  <si>
    <t>토요일</t>
    <phoneticPr fontId="91" type="noConversion"/>
  </si>
  <si>
    <t>일요일</t>
    <phoneticPr fontId="91" type="noConversion"/>
  </si>
  <si>
    <t>공휴일</t>
    <phoneticPr fontId="91" type="noConversion"/>
  </si>
  <si>
    <t>지방비
(지자체 예산)</t>
    <phoneticPr fontId="3" type="noConversion"/>
  </si>
  <si>
    <t>국비
(문체부 등 국가예산)</t>
    <phoneticPr fontId="3" type="noConversion"/>
  </si>
  <si>
    <t>기타
(자체수입 등)</t>
    <phoneticPr fontId="3" type="noConversion"/>
  </si>
  <si>
    <t>마주침공간</t>
    <phoneticPr fontId="3" type="noConversion"/>
  </si>
  <si>
    <r>
      <t xml:space="preserve">방음공간
</t>
    </r>
    <r>
      <rPr>
        <sz val="8"/>
        <color theme="1"/>
        <rFont val="돋움"/>
        <family val="3"/>
        <charset val="129"/>
      </rPr>
      <t>(연습실)</t>
    </r>
    <phoneticPr fontId="3" type="noConversion"/>
  </si>
  <si>
    <r>
      <t xml:space="preserve">주민자율공간
</t>
    </r>
    <r>
      <rPr>
        <sz val="8"/>
        <color theme="1"/>
        <rFont val="돋움"/>
        <family val="3"/>
        <charset val="129"/>
      </rPr>
      <t>(학습공간, 회의실, 다목적실 등)</t>
    </r>
    <phoneticPr fontId="3" type="noConversion"/>
  </si>
  <si>
    <r>
      <t xml:space="preserve">특성화공간
</t>
    </r>
    <r>
      <rPr>
        <sz val="8"/>
        <color theme="1"/>
        <rFont val="돋움"/>
        <family val="3"/>
        <charset val="129"/>
      </rPr>
      <t>(공유부엌, 야외활동공간 등)</t>
    </r>
    <r>
      <rPr>
        <b/>
        <sz val="8"/>
        <color theme="1"/>
        <rFont val="돋움"/>
        <family val="3"/>
        <charset val="129"/>
      </rPr>
      <t xml:space="preserve"> </t>
    </r>
    <phoneticPr fontId="3" type="noConversion"/>
  </si>
  <si>
    <t>총면적</t>
    <phoneticPr fontId="3" type="noConversion"/>
  </si>
  <si>
    <t>서울생활문화센터 서교</t>
  </si>
  <si>
    <t>직영</t>
  </si>
  <si>
    <t>단독</t>
  </si>
  <si>
    <t>2020-11-04</t>
  </si>
  <si>
    <t>서울특별시 마포구 양화로72, 지하1~2층</t>
  </si>
  <si>
    <t>02-336-7531</t>
  </si>
  <si>
    <t>seogyocenter.or.kr</t>
  </si>
  <si>
    <t>10:00~21:00</t>
  </si>
  <si>
    <t>10:00~15:00</t>
  </si>
  <si>
    <t>월요일,1월1일, 설 추석 연츄</t>
  </si>
  <si>
    <t>가산생활문화센터</t>
  </si>
  <si>
    <t>자율운영 협약</t>
  </si>
  <si>
    <t>가산동 주민자치회</t>
  </si>
  <si>
    <t>복합</t>
  </si>
  <si>
    <t>2017-04-01</t>
  </si>
  <si>
    <t>서울특별시 금천구 가산로 133</t>
    <phoneticPr fontId="3" type="noConversion"/>
  </si>
  <si>
    <t>02-2627-1052</t>
  </si>
  <si>
    <t>09:00~18:00</t>
  </si>
  <si>
    <t>은평생활문화센터 모여락</t>
  </si>
  <si>
    <t>공공위탁</t>
  </si>
  <si>
    <t>(재)은평문화재단</t>
  </si>
  <si>
    <t>2017-09-27</t>
  </si>
  <si>
    <t>서울특별시 은평구 연서로29길 11-10</t>
  </si>
  <si>
    <t>02-353-1219</t>
  </si>
  <si>
    <t>epccc.efac.or.kr</t>
  </si>
  <si>
    <t>10:00~21:00</t>
    <phoneticPr fontId="3" type="noConversion"/>
  </si>
  <si>
    <t>10:00~18:00</t>
    <phoneticPr fontId="3" type="noConversion"/>
  </si>
  <si>
    <t>서울생활문화센터 체부</t>
  </si>
  <si>
    <t>2018-03-12</t>
  </si>
  <si>
    <t>서울특별시 자하문로1나길 3-2</t>
  </si>
  <si>
    <t>02-6272-0111</t>
  </si>
  <si>
    <t>ccasc.or.kr</t>
  </si>
  <si>
    <t>10:00~22:00</t>
  </si>
  <si>
    <t>천연어울림 생활문화센터</t>
  </si>
  <si>
    <t>미운영</t>
  </si>
  <si>
    <t>서대문구청</t>
  </si>
  <si>
    <t>2020-07-01</t>
  </si>
  <si>
    <t>서울특별시 서대문구 천연동 278</t>
    <phoneticPr fontId="3" type="noConversion"/>
  </si>
  <si>
    <t>용산역사박물관</t>
  </si>
  <si>
    <t>2022-03-23</t>
  </si>
  <si>
    <t>서울특별시 용산구 한강대로14길 35-29</t>
  </si>
  <si>
    <t>https://museum.yongsan.go.kr/</t>
  </si>
  <si>
    <t>서울생활문화센터 낙원</t>
  </si>
  <si>
    <t>민간위탁</t>
  </si>
  <si>
    <t>(사)한국음악레이블산업협회</t>
  </si>
  <si>
    <t>2020-10-27</t>
  </si>
  <si>
    <t>서울특별시 종로구 삼일대로 428</t>
  </si>
  <si>
    <t>02-6959-8323</t>
  </si>
  <si>
    <t>nakwon-communityart.or.kr</t>
  </si>
  <si>
    <t>일요일,1월1일, 설 추석 연휴</t>
  </si>
  <si>
    <t>서울생활문화센터 신도림</t>
  </si>
  <si>
    <t>2012-06-01</t>
  </si>
  <si>
    <t>서울특별시 구로구 새말로 117-21, 지하1층</t>
  </si>
  <si>
    <t>02-867-2202</t>
  </si>
  <si>
    <t>artgori.or.kr</t>
  </si>
  <si>
    <t>10:00~21:30</t>
  </si>
  <si>
    <t>10:00~20:30</t>
  </si>
  <si>
    <t>10:00~16:00</t>
  </si>
  <si>
    <t>숲속애</t>
  </si>
  <si>
    <t>사단법인 숲속애</t>
  </si>
  <si>
    <t>2020-01-01</t>
  </si>
  <si>
    <t>서울특별시 도봉구 방학동 518</t>
    <phoneticPr fontId="3" type="noConversion"/>
  </si>
  <si>
    <t>02-956-0518</t>
  </si>
  <si>
    <t>토요일, 일요일, 법정공휴일</t>
  </si>
  <si>
    <t>중랑생활문화센터</t>
  </si>
  <si>
    <t>중랑구청 문화관광과</t>
  </si>
  <si>
    <t>2022-04-20</t>
  </si>
  <si>
    <t>서울특별시 중랑구 공릉로2길 8-4</t>
    <phoneticPr fontId="3" type="noConversion"/>
  </si>
  <si>
    <t>02-971-0420</t>
  </si>
  <si>
    <t>10시</t>
    <phoneticPr fontId="3" type="noConversion"/>
  </si>
  <si>
    <t>매주 일요일, 법정공휴일</t>
  </si>
  <si>
    <t>동네마당 뜰안</t>
  </si>
  <si>
    <t>성북구청</t>
  </si>
  <si>
    <t>2017-12-21</t>
  </si>
  <si>
    <t>서울특별시 성북구 동소문로23길 16-27</t>
    <phoneticPr fontId="3" type="noConversion"/>
  </si>
  <si>
    <t>02-921-9050</t>
  </si>
  <si>
    <t>https://blog.naver.com/sbtteu2019</t>
  </si>
  <si>
    <t>매주 일,공휴일</t>
  </si>
  <si>
    <t>서울숲 생활문화센터</t>
  </si>
  <si>
    <t>위수탁운영</t>
  </si>
  <si>
    <t>재단법인성동문화재단</t>
  </si>
  <si>
    <t>2022-07-04</t>
  </si>
  <si>
    <t>서울특별시 성동구 왕십리로11길 19, 4층</t>
  </si>
  <si>
    <t>02-2204-6469</t>
  </si>
  <si>
    <t>09:00~21:00</t>
  </si>
  <si>
    <t>일요일 및 법정공휴일</t>
  </si>
  <si>
    <t>소월아트홀 생활문화센터</t>
  </si>
  <si>
    <t>2006-05-01</t>
  </si>
  <si>
    <t>서울특별시 성동구 왕십리로 281</t>
    <phoneticPr fontId="3" type="noConversion"/>
  </si>
  <si>
    <t>02-2204-7550</t>
  </si>
  <si>
    <t>09:00~17:00</t>
  </si>
  <si>
    <t>일요일, 공휴일</t>
  </si>
  <si>
    <t>광진구평생학습센터</t>
  </si>
  <si>
    <t>광진구청</t>
  </si>
  <si>
    <t>2023-09-20</t>
  </si>
  <si>
    <t>서울특별시 광진구 자양로 15길 60</t>
  </si>
  <si>
    <t>02-450-9768</t>
  </si>
  <si>
    <t>https://www.gwangjin.go.kr/edu/</t>
  </si>
  <si>
    <t>돌곶이 생활예술문화센터</t>
  </si>
  <si>
    <t>위탁</t>
  </si>
  <si>
    <t>2017-08-11</t>
  </si>
  <si>
    <t>서울특별시 성북구 화랑로32길 100-1</t>
  </si>
  <si>
    <t>02-961-3031</t>
  </si>
  <si>
    <t>dolcen.or.kr</t>
  </si>
  <si>
    <t>09:00~18:00 (월요일 휴관)</t>
    <phoneticPr fontId="3" type="noConversion"/>
  </si>
  <si>
    <t>월요일, 일요일, 공휴일</t>
  </si>
  <si>
    <t>양천생활문화센터</t>
  </si>
  <si>
    <t>2023-07-13</t>
  </si>
  <si>
    <t>서울특별시 양천구 목동서로 367 양천문화회관 별관 3~4층</t>
    <phoneticPr fontId="3" type="noConversion"/>
  </si>
  <si>
    <t>02-2021-8947</t>
  </si>
  <si>
    <t>https://yfac.kr/main/contents.do?idx=2626</t>
  </si>
  <si>
    <t>10:00 21:00</t>
    <phoneticPr fontId="3" type="noConversion"/>
  </si>
  <si>
    <t>월요일, 일요일, 공휴일 등</t>
  </si>
  <si>
    <t>금천평생학습관</t>
  </si>
  <si>
    <t>금천구청</t>
  </si>
  <si>
    <t>2025-08-29</t>
  </si>
  <si>
    <t>서울특별시 금천구 범안로 1240-7</t>
    <phoneticPr fontId="3" type="noConversion"/>
  </si>
  <si>
    <t>02-2627-2239</t>
  </si>
  <si>
    <t>잠실생활문화지원센터</t>
  </si>
  <si>
    <t>송파구 문화예술과</t>
  </si>
  <si>
    <t>2019-11-01</t>
  </si>
  <si>
    <t>서울특별시 송파구 송파대로 521</t>
    <phoneticPr fontId="3" type="noConversion"/>
  </si>
  <si>
    <t>02-423-2808</t>
  </si>
  <si>
    <t>토,일,공휴일</t>
  </si>
  <si>
    <t>금천마을활력소 어울샘</t>
  </si>
  <si>
    <t>금천구 위탁시설</t>
  </si>
  <si>
    <t>서울특별시 금천구 탑골로22</t>
    <phoneticPr fontId="3" type="noConversion"/>
  </si>
  <si>
    <t>02-809-7860</t>
  </si>
  <si>
    <t>https://eoulsam.com/</t>
  </si>
  <si>
    <t>일요일, 월요일, 공휴일</t>
  </si>
  <si>
    <t>섯골생활문화센터</t>
  </si>
  <si>
    <t>서3동행정복지센터</t>
  </si>
  <si>
    <t>2020-07-28</t>
  </si>
  <si>
    <t>부산광역시 서곡로33번길 9(서동)</t>
    <phoneticPr fontId="3" type="noConversion"/>
  </si>
  <si>
    <t>051-519-5142</t>
  </si>
  <si>
    <t>https://www.geumjeong.go.kr./culture/index.geumj</t>
  </si>
  <si>
    <t>토요일, 일요일, 공휴일</t>
  </si>
  <si>
    <t>매축지생활문화센터</t>
  </si>
  <si>
    <t>동구청</t>
  </si>
  <si>
    <t>2020-03-05</t>
  </si>
  <si>
    <t>부산광역시 동구 성남로47번길13, 2층(범일5동행정복지센터)</t>
    <phoneticPr fontId="3" type="noConversion"/>
  </si>
  <si>
    <t>051-440-6361</t>
  </si>
  <si>
    <t>범일생활문화센터</t>
  </si>
  <si>
    <t>2016-10-04</t>
  </si>
  <si>
    <t>부산광역시 동구 범곡로14 (범일동)</t>
  </si>
  <si>
    <t>051-440-6351</t>
  </si>
  <si>
    <t>09:00~18:00</t>
    <phoneticPr fontId="3" type="noConversion"/>
  </si>
  <si>
    <t>토요일,일요일,공휴일</t>
  </si>
  <si>
    <t>수정생활문화센터</t>
  </si>
  <si>
    <t>2020-02-27</t>
  </si>
  <si>
    <t>부산광역시 동구 수정중로11번길 23(수정동, 수정2동행정복지센터)</t>
  </si>
  <si>
    <t>051-440-6202</t>
  </si>
  <si>
    <t>좌천생활문화센터</t>
  </si>
  <si>
    <t>2017-05-23</t>
  </si>
  <si>
    <t>부산광역시 동구 증산서로18-1(좌천동, 좌천생활문화센터)</t>
  </si>
  <si>
    <t>051-440-4785</t>
  </si>
  <si>
    <t>10:00~17:00</t>
  </si>
  <si>
    <t>초량생활문화센터</t>
  </si>
  <si>
    <t>2018-03-27</t>
  </si>
  <si>
    <t>부산광역시 동구 중앙대로 209번길 30(초량2동 행정복지센터)</t>
  </si>
  <si>
    <t>051-440-6122</t>
  </si>
  <si>
    <t>금곡생활문화센터</t>
  </si>
  <si>
    <t>북구_금곡동</t>
  </si>
  <si>
    <t>부산광역시 북구 금곡대로 466(금곡동)</t>
  </si>
  <si>
    <t>051-309-6262</t>
  </si>
  <si>
    <t>bsbukgu.go.kr</t>
    <phoneticPr fontId="3" type="noConversion"/>
  </si>
  <si>
    <t>감전생활문화센터</t>
  </si>
  <si>
    <t>감전동행정복지센터</t>
  </si>
  <si>
    <t>2018-02-07</t>
  </si>
  <si>
    <t>부산광역시 사상구 새벽시장로 56번길 20(감전동행정복지센터 2층)</t>
  </si>
  <si>
    <t>051-310-3122</t>
  </si>
  <si>
    <t>https://www.sasang.go.kr/dong/index.sasang?menuCd=DOM_000001307001001000</t>
  </si>
  <si>
    <t>두송생활문화센터</t>
  </si>
  <si>
    <t>사하구청</t>
  </si>
  <si>
    <t>2015-05-29</t>
  </si>
  <si>
    <t>부산광역시 사하구 다송로 59</t>
  </si>
  <si>
    <t>051-220-4626</t>
  </si>
  <si>
    <t>https://blog.naver.com/doosong59</t>
  </si>
  <si>
    <t>일요일, 월요일 및 법정공휴일</t>
  </si>
  <si>
    <t>동대신3동 생활문화센터</t>
  </si>
  <si>
    <t>직영운영</t>
  </si>
  <si>
    <t>동대신3동 주민센터</t>
  </si>
  <si>
    <t>2017-09-18</t>
  </si>
  <si>
    <t>부산광역시 서구 대영로73번길 92</t>
  </si>
  <si>
    <t>051-240-6446</t>
  </si>
  <si>
    <t>https://www.bsseogu.go.kr/index.bsseogu?menuCd=DOM_000000104007003001</t>
  </si>
  <si>
    <t>수영구 생활문화센터</t>
  </si>
  <si>
    <t>2016-11-01</t>
  </si>
  <si>
    <t>부산광역시 수영구 광안해변로 219</t>
    <phoneticPr fontId="3" type="noConversion"/>
  </si>
  <si>
    <t>051-610-6071</t>
  </si>
  <si>
    <t>https://www.suyeong.go.kr/tour/index.suyeong?menuCd=DOM_000001105003001000</t>
  </si>
  <si>
    <t>09:00~22:00</t>
    <phoneticPr fontId="3" type="noConversion"/>
  </si>
  <si>
    <t>09:00~20:00</t>
    <phoneticPr fontId="3" type="noConversion"/>
  </si>
  <si>
    <t>일요일, 법정공휴일</t>
  </si>
  <si>
    <t>구락 생활문화센터</t>
  </si>
  <si>
    <t>수영구청_문화예술과</t>
  </si>
  <si>
    <t>2019-11-11</t>
  </si>
  <si>
    <t>부산광역시 수영구 수미로 35번길 40, 3층</t>
    <phoneticPr fontId="3" type="noConversion"/>
  </si>
  <si>
    <t>051-610-4515</t>
  </si>
  <si>
    <t>https://www.suyeong.go.kr/board/list.suyeong?boardId=BBS_0000213&amp;menuCd=DOM_000001802005003000&amp;contentsSid=1935&amp;cpath=%2Freserve</t>
  </si>
  <si>
    <t>09:00~19:00</t>
  </si>
  <si>
    <t>일요일 및 법정 공휴일</t>
  </si>
  <si>
    <t>깡깡이 생활문화센터</t>
  </si>
  <si>
    <t>주민자율/민간위탁</t>
  </si>
  <si>
    <t>대평동마을회/깡깡이예술마을사업단</t>
  </si>
  <si>
    <t>2018-03-23</t>
  </si>
  <si>
    <t>부산광역시 영도구 대평로27번길 6</t>
  </si>
  <si>
    <t>051-418-1863</t>
  </si>
  <si>
    <t>http://kangkangee.com/</t>
  </si>
  <si>
    <t>10:00~17:00</t>
    <phoneticPr fontId="3" type="noConversion"/>
  </si>
  <si>
    <t>40계단문화관 생활문화센터</t>
  </si>
  <si>
    <t>부산광역시 중구</t>
  </si>
  <si>
    <t>2016-07-20</t>
  </si>
  <si>
    <t>부산광역시 중구 동광길 49</t>
  </si>
  <si>
    <t>051-600-4046</t>
  </si>
  <si>
    <t>https://www.bsjunggu.go.kr/yeyak/index.junggu?menuCd=DOM_000001002001000000</t>
  </si>
  <si>
    <t>부산진구 생활문화센터</t>
  </si>
  <si>
    <t>사단법인꿈더하기나눔</t>
  </si>
  <si>
    <t>2021-12-22</t>
  </si>
  <si>
    <t>부산광역시 부산진구 당감서로85</t>
  </si>
  <si>
    <t>051-891-2022</t>
  </si>
  <si>
    <t>busanjinlifeculture.quv.kr</t>
  </si>
  <si>
    <t>09:00~21:00</t>
    <phoneticPr fontId="3" type="noConversion"/>
  </si>
  <si>
    <t>09:00~17:00</t>
    <phoneticPr fontId="3" type="noConversion"/>
  </si>
  <si>
    <t>장전생활문화센터</t>
  </si>
  <si>
    <t>금정구_금정구청</t>
  </si>
  <si>
    <t>2021-04-12</t>
  </si>
  <si>
    <t>부산광역시 금정구 금강로335번길 27(장전동)</t>
  </si>
  <si>
    <t>051-519-4065</t>
  </si>
  <si>
    <t>https://www.geumjeong.go.kr/culture/index.geumj</t>
  </si>
  <si>
    <t>월, 공휴일</t>
  </si>
  <si>
    <t>화명생활문화센터</t>
  </si>
  <si>
    <t>북구_화명2동</t>
  </si>
  <si>
    <t>2021-03-31</t>
  </si>
  <si>
    <t>부산광역시 북구 양달로 58(화명동)</t>
  </si>
  <si>
    <t>051-309-6324</t>
  </si>
  <si>
    <t>감천생활문화센터</t>
  </si>
  <si>
    <t>2023-10-24</t>
  </si>
  <si>
    <t>부산광역시 사하구 감천로 97</t>
  </si>
  <si>
    <t>051-220-4066</t>
  </si>
  <si>
    <t>https://blog.naver.com/gamcheon2023</t>
  </si>
  <si>
    <t>하단생활문화센터</t>
  </si>
  <si>
    <t>2024-07-02</t>
  </si>
  <si>
    <t>부산광역시 사하구 하신번영로 243</t>
  </si>
  <si>
    <t>051-220-0069</t>
  </si>
  <si>
    <t>https://blog.naver.com/hadan243</t>
  </si>
  <si>
    <t>연제구 생활문화센터</t>
  </si>
  <si>
    <t>연제이웃사랑회</t>
    <phoneticPr fontId="3" type="noConversion"/>
  </si>
  <si>
    <t>2023-08-10</t>
  </si>
  <si>
    <t>부산광역시 연제구 고분로241번길 26</t>
    <phoneticPr fontId="3" type="noConversion"/>
  </si>
  <si>
    <t>070-4495-0178</t>
  </si>
  <si>
    <t>www.yjccc.or.kr</t>
  </si>
  <si>
    <t>대덕문화전당 대덕생활문화센터</t>
  </si>
  <si>
    <t>남구 대덕문화전당</t>
  </si>
  <si>
    <t>2015-05-02</t>
  </si>
  <si>
    <t>053-664-3121</t>
  </si>
  <si>
    <t>09:00~22:00</t>
  </si>
  <si>
    <t>대명생활문화센터</t>
  </si>
  <si>
    <t>남구 평생교육과</t>
  </si>
  <si>
    <t>2006-02-01</t>
  </si>
  <si>
    <t>대구광역시 남구 장전2길 5(대명동)</t>
  </si>
  <si>
    <t>053-664-2302</t>
  </si>
  <si>
    <t>달서생활문화센터 장기점</t>
  </si>
  <si>
    <t>(재)달서문화재단</t>
  </si>
  <si>
    <t>2016-04-29</t>
  </si>
  <si>
    <t>대구광역시 달서구 문화회관길 160(달서아트센터 내)</t>
  </si>
  <si>
    <t>053-584-8969</t>
  </si>
  <si>
    <t>https://www.dscf.or.kr/main/contents.do?idx=6136</t>
  </si>
  <si>
    <t>달서생활문화센터 송현점</t>
  </si>
  <si>
    <t>2016-09-09</t>
  </si>
  <si>
    <t>대구광역시 달서구 앞산순환로 248(달서별빛캠핑장 입구)</t>
  </si>
  <si>
    <t>053-621-6566</t>
  </si>
  <si>
    <t>https://www.dscf.or.kr/main/contents.do?idx=6137, https://www.dscf.or.kr/main/contents.do?idx=6138</t>
  </si>
  <si>
    <t>서재행복생활문화센터</t>
  </si>
  <si>
    <t>다사읍</t>
  </si>
  <si>
    <t>2016-12-01</t>
  </si>
  <si>
    <t>대구광역시 달성군 다사읍 서재로 18길 3-1</t>
  </si>
  <si>
    <t>070-8196-1090</t>
  </si>
  <si>
    <t>14:00~22:00</t>
    <phoneticPr fontId="3" type="noConversion"/>
  </si>
  <si>
    <t>대구 동구 생활문화센터</t>
  </si>
  <si>
    <t>대구동구문화재단</t>
  </si>
  <si>
    <t>2020-09-01</t>
  </si>
  <si>
    <t>053-230-3309</t>
  </si>
  <si>
    <t>www.ayangarts.or.kr</t>
  </si>
  <si>
    <t>행복북구생활문화센터(대구)</t>
  </si>
  <si>
    <t>(재)행복북구문화재단</t>
  </si>
  <si>
    <t>2015-07-17</t>
  </si>
  <si>
    <t>대구광역시 북구 구암로47</t>
  </si>
  <si>
    <t>일요일,공휴일</t>
  </si>
  <si>
    <t>비산5동생활문화센터</t>
  </si>
  <si>
    <t>행정복지센터</t>
  </si>
  <si>
    <t>2017-09-05</t>
  </si>
  <si>
    <t>대구광역시 서구 달서천로 65길 17 (비산동)</t>
    <phoneticPr fontId="3" type="noConversion"/>
  </si>
  <si>
    <t>053-663-4293</t>
  </si>
  <si>
    <t>12:00~16:00</t>
    <phoneticPr fontId="3" type="noConversion"/>
  </si>
  <si>
    <t>정호승문학관(생활문화센터)</t>
  </si>
  <si>
    <t xml:space="preserve">(재)수성문화재단 </t>
  </si>
  <si>
    <t>2023-04-01</t>
  </si>
  <si>
    <t>대구광역시 수성구 들안로 403-1</t>
    <phoneticPr fontId="3" type="noConversion"/>
  </si>
  <si>
    <t>053-743-7005</t>
  </si>
  <si>
    <t>https://jeonghoseung.sscf.or.kr</t>
  </si>
  <si>
    <t>하빈 행복생활문화센터</t>
  </si>
  <si>
    <t>(재)달성문화재단</t>
  </si>
  <si>
    <t>2021-06-01</t>
  </si>
  <si>
    <t>대구광역시 달성군 하빈면 하빈로172길 1</t>
  </si>
  <si>
    <t>053-593-4270</t>
  </si>
  <si>
    <t>https://www.dsart.or.kr/content/06space/02_01.php</t>
  </si>
  <si>
    <t>13:00~22:00</t>
  </si>
  <si>
    <t>함장생활문화센터</t>
  </si>
  <si>
    <t>(재)수성문화재단</t>
  </si>
  <si>
    <t>2021-05-01</t>
  </si>
  <si>
    <t>대구광역시 수성구 상화로 65-1</t>
    <phoneticPr fontId="3" type="noConversion"/>
  </si>
  <si>
    <t>053-768-6300</t>
  </si>
  <si>
    <t>https://www.sscf.or.kr/pages/sub.htm?nav_code=new1630051228</t>
  </si>
  <si>
    <t>대구생활문화센터</t>
  </si>
  <si>
    <t>2021-11-19</t>
  </si>
  <si>
    <t>대구광역시 수성구 만촌로 153</t>
  </si>
  <si>
    <t>053-430-5629</t>
    <phoneticPr fontId="3" type="noConversion"/>
  </si>
  <si>
    <t>http://dccc.or.kr</t>
  </si>
  <si>
    <t>매주 월, 설·추석 당일, 1월 1일 휴무</t>
  </si>
  <si>
    <t>군위군생활문화센터</t>
  </si>
  <si>
    <t>재단법인 군위문화관광재단</t>
  </si>
  <si>
    <t>2018-04-13</t>
  </si>
  <si>
    <t>대구광역시 군위군 군위읍 동서2길 35</t>
    <phoneticPr fontId="3" type="noConversion"/>
  </si>
  <si>
    <t>054-380-6065</t>
  </si>
  <si>
    <t>https://gunwi3964.org/gunwi3964/page.do?mnu_uid=365&amp;</t>
  </si>
  <si>
    <t>인천광역시계양구시설관리공단</t>
  </si>
  <si>
    <t>2020-03-02</t>
  </si>
  <si>
    <t>032-719-4471</t>
  </si>
  <si>
    <t>gysiseol.or.kr</t>
  </si>
  <si>
    <t>09:00 ~ 18:00</t>
  </si>
  <si>
    <t>학산 생활문화센터 마당</t>
  </si>
  <si>
    <t>미추홀학산문화원</t>
  </si>
  <si>
    <t>2016-04-04</t>
  </si>
  <si>
    <t>인천광역시 미추홀구 인하로 126</t>
  </si>
  <si>
    <t>032-866-3993</t>
  </si>
  <si>
    <t>http://www.haksanculture.or.kr</t>
  </si>
  <si>
    <t>솔마루 생활문화센터</t>
  </si>
  <si>
    <t>인천광역시 동구 문화관광과</t>
  </si>
  <si>
    <t>2016-09-02</t>
  </si>
  <si>
    <t>인천광역시 동구 화도진로44번길 18(송현동)</t>
  </si>
  <si>
    <t>032-777-7725</t>
  </si>
  <si>
    <t>http://cafe.naver.com.solmarusms</t>
  </si>
  <si>
    <t>화~금 10:00~21:00</t>
  </si>
  <si>
    <t>일요일, 월요일, 법정공휴일</t>
  </si>
  <si>
    <t>부평생활문화센터 공감168</t>
  </si>
  <si>
    <t>2017-03-08</t>
  </si>
  <si>
    <t>인천광역시 부평구 아트센터로 168</t>
  </si>
  <si>
    <t>https://www.bpcf.or.kr/</t>
  </si>
  <si>
    <t>507문화벙커 생활문화센터</t>
  </si>
  <si>
    <t>연수문화재단</t>
  </si>
  <si>
    <t>2020-11-20</t>
  </si>
  <si>
    <t>인천광역시 연수구 청학동 507, 연수동 651 경계 연수고가차도 지하보도</t>
  </si>
  <si>
    <t>032-812-0507</t>
  </si>
  <si>
    <t>www.ysfac.or.kr</t>
  </si>
  <si>
    <t>진달래 생활문화센터</t>
  </si>
  <si>
    <t>2017-06-23</t>
  </si>
  <si>
    <t>인천광역시 연수구 청학동 507번지 청학중학교 앞 지하보도</t>
  </si>
  <si>
    <t>032-811-0080</t>
  </si>
  <si>
    <t>자월면 생활문화센터</t>
  </si>
  <si>
    <t>인천광역시 옹진군 자월면사무소</t>
  </si>
  <si>
    <t>2018-03-02</t>
  </si>
  <si>
    <t>인천광역시 옹진군 자월면 자월리 1024</t>
  </si>
  <si>
    <t>032-899-2263</t>
  </si>
  <si>
    <t>북도면 생활문화센터</t>
  </si>
  <si>
    <t>인천광역시 옹진군 북도면</t>
  </si>
  <si>
    <t>인천광역시 옹진군 북도면 시도로 61번길  65-4</t>
    <phoneticPr fontId="3" type="noConversion"/>
  </si>
  <si>
    <t>032-899-3415</t>
  </si>
  <si>
    <t>개항장 문화마당 생활문화센터</t>
  </si>
  <si>
    <t>공공기관 대행사업 위탁</t>
  </si>
  <si>
    <t>(재)인천중구문화재단</t>
  </si>
  <si>
    <t>2025-04-15</t>
  </si>
  <si>
    <t>인천광역시 중구 신포로 46번길 5</t>
    <phoneticPr fontId="3" type="noConversion"/>
  </si>
  <si>
    <t>032-777-9893</t>
    <phoneticPr fontId="3" type="noConversion"/>
  </si>
  <si>
    <t>http://blog.naver.com/gugu_ijcf</t>
  </si>
  <si>
    <t>화~토 09:00 ~ 18:00 / 수요일 야간 연장 09:00 ~ 21:00</t>
  </si>
  <si>
    <t>가정생활문화센터</t>
  </si>
  <si>
    <t>재단법인 인천광역시 서구문화재단</t>
  </si>
  <si>
    <t>2021-05-14</t>
  </si>
  <si>
    <t>인천광역시 서구 서달로 190</t>
  </si>
  <si>
    <t>032-567-1160</t>
  </si>
  <si>
    <t>일, 월요일, 국가공휴일, 근로자의 날</t>
  </si>
  <si>
    <t>남동생활문화센터</t>
  </si>
  <si>
    <t>재단법인 남동문화재단</t>
  </si>
  <si>
    <t>2023-03-13</t>
  </si>
  <si>
    <t>인천광역시 남동구 독점로 30번길 15</t>
    <phoneticPr fontId="3" type="noConversion"/>
  </si>
  <si>
    <t>032-461-5002</t>
  </si>
  <si>
    <t>09시</t>
  </si>
  <si>
    <t>일요일, 법정 공휴일</t>
  </si>
  <si>
    <t>광산생활문화센터</t>
  </si>
  <si>
    <t>광산구청 문화예술과</t>
  </si>
  <si>
    <t>2016-03-28</t>
  </si>
  <si>
    <t>광주광역시 광산구 상무대로 265</t>
    <phoneticPr fontId="3" type="noConversion"/>
  </si>
  <si>
    <t>http://gjgwangsan.kccf.or.kr/</t>
  </si>
  <si>
    <t>남구 생활문화센터</t>
  </si>
  <si>
    <t>2017-12-01</t>
  </si>
  <si>
    <t>광주광역시 남구 봉선로 208(지상1층,2층)</t>
    <phoneticPr fontId="3" type="noConversion"/>
  </si>
  <si>
    <t>062-670-5061</t>
  </si>
  <si>
    <t>http://nglcc.kr/</t>
  </si>
  <si>
    <t>9:00~18:00</t>
  </si>
  <si>
    <t>전일생활문화센터</t>
  </si>
  <si>
    <t>광주광역시동구문화관광재단</t>
  </si>
  <si>
    <t>광주광역시 동구 금남로 245, 4층</t>
    <phoneticPr fontId="3" type="noConversion"/>
  </si>
  <si>
    <t>062-225-4245</t>
  </si>
  <si>
    <t>www.jccc.kr</t>
  </si>
  <si>
    <t>(화~목) 9시30분~20시30분
/ (금) 9시30분~17시30분</t>
  </si>
  <si>
    <t>9시30분~17시30분</t>
  </si>
  <si>
    <t>광주 서구 생활문화센터</t>
  </si>
  <si>
    <t>광주YMCA</t>
  </si>
  <si>
    <t>2016-10-01</t>
  </si>
  <si>
    <t>광주광역시 서구 마재로 3</t>
    <phoneticPr fontId="3" type="noConversion"/>
  </si>
  <si>
    <t>062-654-4324</t>
  </si>
  <si>
    <t>http://www.seomunsen.or.kr/page/center/intro</t>
  </si>
  <si>
    <t>09:00~19:30</t>
  </si>
  <si>
    <t>치평 생활문화센터</t>
  </si>
  <si>
    <t>서구청(치평동)</t>
  </si>
  <si>
    <t>2018-10-01</t>
  </si>
  <si>
    <t>광주광역시 서구 상무공원로 62(치평동)</t>
  </si>
  <si>
    <t>062-350-4279</t>
  </si>
  <si>
    <t>서창 생활문화센터</t>
  </si>
  <si>
    <t>서구청(서창동)</t>
  </si>
  <si>
    <t>2019-04-01</t>
  </si>
  <si>
    <t>광주광역시 서구 눌재로 412(세하동)</t>
  </si>
  <si>
    <t>062-350-4469</t>
  </si>
  <si>
    <t>농성문화의집</t>
  </si>
  <si>
    <t>2015-09-01</t>
  </si>
  <si>
    <t>광주광역시 서구 화정로 314 농성2동주민센터 2층</t>
  </si>
  <si>
    <t>062-362-2072</t>
  </si>
  <si>
    <t>http://www.nsmunhwa.or.kr</t>
  </si>
  <si>
    <t>신용생활문화센터</t>
  </si>
  <si>
    <t>광주북구시설관리공단</t>
  </si>
  <si>
    <t>2022-07-25</t>
  </si>
  <si>
    <t>광주광역시 북구 첨단연신로107번길 22</t>
  </si>
  <si>
    <t>062-574-0160</t>
  </si>
  <si>
    <t>https://gbfmc.or.kr/kor/</t>
  </si>
  <si>
    <t>매주토요일및 일요일, 법정공휴일</t>
  </si>
  <si>
    <t>계림동생활문화센터</t>
  </si>
  <si>
    <t>광주동구청_계림2동행정복지센터</t>
  </si>
  <si>
    <t>2022-12-15</t>
  </si>
  <si>
    <t>광주광역시 동구 동계로 68, 2~3층</t>
    <phoneticPr fontId="3" type="noConversion"/>
  </si>
  <si>
    <t>062-608-3594</t>
  </si>
  <si>
    <t>9시~18시</t>
  </si>
  <si>
    <t>새몰마루 생활문화센터</t>
  </si>
  <si>
    <t>서구청(문화예술과)</t>
  </si>
  <si>
    <t>2023-12-27</t>
  </si>
  <si>
    <t>광주광역시 서구 천변우하로 301, 2~3층</t>
  </si>
  <si>
    <t>062-385-5392</t>
  </si>
  <si>
    <t>봉선2동 생활문화센터</t>
  </si>
  <si>
    <t>광주광역시 남구</t>
  </si>
  <si>
    <t>2023-02-01</t>
  </si>
  <si>
    <t>광주광역시 남구 봉선로 189</t>
    <phoneticPr fontId="3" type="noConversion"/>
  </si>
  <si>
    <t>062-607-4603</t>
  </si>
  <si>
    <t>https://www.namgu.gwangju.kr/</t>
  </si>
  <si>
    <t>방림 생활문화센터</t>
  </si>
  <si>
    <t>2023-09-01</t>
  </si>
  <si>
    <t>광주광역시 남구 오방로 101-2</t>
    <phoneticPr fontId="3" type="noConversion"/>
  </si>
  <si>
    <t>062-607-4536</t>
  </si>
  <si>
    <t>주월 생활문화센터</t>
  </si>
  <si>
    <t>2023-11-01</t>
  </si>
  <si>
    <t>광주광역시 남구 군분로23번길 4-3</t>
    <phoneticPr fontId="3" type="noConversion"/>
  </si>
  <si>
    <t>062-607-4802</t>
  </si>
  <si>
    <t>우산생활문화센터</t>
  </si>
  <si>
    <t>2023-07-11</t>
  </si>
  <si>
    <t>광주광역시 북구 서방로68번길 21</t>
  </si>
  <si>
    <t>062-574-0170</t>
  </si>
  <si>
    <t>토요일, 일요일 및 법정공휴일</t>
  </si>
  <si>
    <t>운암생활문화센터</t>
  </si>
  <si>
    <t>2024-08-29</t>
  </si>
  <si>
    <t>광주광역시 북구 북문대로98번길 20</t>
  </si>
  <si>
    <t>062-574-0152</t>
  </si>
  <si>
    <t>토요일,일요일 및 법정공휴일</t>
  </si>
  <si>
    <t>대전동구생활문화센터</t>
  </si>
  <si>
    <t>대전동구문화원</t>
  </si>
  <si>
    <t>2020-05-06</t>
  </si>
  <si>
    <t>대전광역시 동구 동구청로 60</t>
  </si>
  <si>
    <t>042-623-7211</t>
  </si>
  <si>
    <t>https://www.dgcc.or.kr/</t>
  </si>
  <si>
    <t>09:00~20:00</t>
  </si>
  <si>
    <t>둔산1동 생활문화센터</t>
  </si>
  <si>
    <t>둔산1동행정복지센터</t>
  </si>
  <si>
    <t>2015-07-30</t>
  </si>
  <si>
    <t>대전광역시 서구 둔산중로 65 둔산1동 생활문화센터</t>
    <phoneticPr fontId="3" type="noConversion"/>
  </si>
  <si>
    <t>042-288-5210</t>
  </si>
  <si>
    <t>https://www.seogu.go.kr/kor/sub05_05_08_01.do</t>
  </si>
  <si>
    <t>울산북구생활문화센터</t>
  </si>
  <si>
    <t>강동미디어협동조합</t>
  </si>
  <si>
    <t>2019-08-30</t>
  </si>
  <si>
    <t>울산광역시 북구 오치골 1길 10-3(양정동)</t>
    <phoneticPr fontId="3" type="noConversion"/>
  </si>
  <si>
    <t>052-288-3155</t>
  </si>
  <si>
    <t>ublcc.com</t>
    <phoneticPr fontId="3" type="noConversion"/>
  </si>
  <si>
    <t>울주생활문화센터</t>
  </si>
  <si>
    <t>재단법인 울주문화재단</t>
  </si>
  <si>
    <t>2016-11-08</t>
  </si>
  <si>
    <t>울산광역시 울주군 두서면 인보로 95</t>
    <phoneticPr fontId="3" type="noConversion"/>
  </si>
  <si>
    <t>052-980-2260</t>
  </si>
  <si>
    <t>https://www.ucf.or.kr:478/uljulife/index.html</t>
  </si>
  <si>
    <t>울산중구생활문화센터</t>
  </si>
  <si>
    <t>2024-06-20</t>
  </si>
  <si>
    <t>울산광역시 중구 중앙길 161</t>
  </si>
  <si>
    <t>052-290-3666</t>
  </si>
  <si>
    <t>https://map.naver.com/p/search/%EC%9A%B8%EC%82%B0%EC%A4%91%EA%B5%AC%EC%83%9D%ED%99%9C%EB%AC%B8%ED%99%94%EC%84%BC%ED%84%B0/place/1479854680?placePath=/home?entry=pll&amp;from=nx&amp;fromNxList=true&amp;from=map&amp;fromPanelNum=2&amp;timestamp=202510171103&amp;locale=ko&amp;svcName=map_pcv5&amp;searchText=%EC%9A%B8%EC%82%B0%EC%A4%91%EA%B5%AC%EC%83%9D%ED%99%9C%EB%AC%B8%ED%99%94%EC%84%BC%ED%84%B0&amp;placeSearchOption=entry%3Dpll%26fromNxList%3Dtrue%26x%3D129.306115%26y%3D35.493194&amp;searchType=place</t>
  </si>
  <si>
    <t>대나리 생활문화센터</t>
  </si>
  <si>
    <t>울산광역시 남구청</t>
  </si>
  <si>
    <t>2023-01-18</t>
  </si>
  <si>
    <t>울산광역시 남구 두왕로174번길 59</t>
    <phoneticPr fontId="3" type="noConversion"/>
  </si>
  <si>
    <t>070-8648-3407</t>
  </si>
  <si>
    <t>송정생활문화센터</t>
  </si>
  <si>
    <t>유니스트 미담장학회</t>
  </si>
  <si>
    <t>2023-06-09</t>
  </si>
  <si>
    <t>울산광역시 북구 화산로 89(화봉동)</t>
    <phoneticPr fontId="3" type="noConversion"/>
  </si>
  <si>
    <t>052-288-9060</t>
  </si>
  <si>
    <t>ussjcc.or.kr</t>
    <phoneticPr fontId="3" type="noConversion"/>
  </si>
  <si>
    <t>웅촌문화복지센터</t>
  </si>
  <si>
    <t>울주군청_문화도서관과</t>
  </si>
  <si>
    <t>2018-05-23</t>
  </si>
  <si>
    <t>울산광역시 울주군 웅촌면 새초천길 10</t>
    <phoneticPr fontId="3" type="noConversion"/>
  </si>
  <si>
    <t>052-223-1011</t>
  </si>
  <si>
    <t>https://ucw.or.kr/</t>
  </si>
  <si>
    <t>조치원 생활문화센터</t>
  </si>
  <si>
    <t>조치원읍</t>
  </si>
  <si>
    <t>2016-12-17</t>
  </si>
  <si>
    <t>세종특별자치시 조치원읍 조치원5길 75</t>
  </si>
  <si>
    <t>044-301-5055</t>
  </si>
  <si>
    <t>부강 생활문화센터</t>
  </si>
  <si>
    <t>부강면 생활문화센터</t>
  </si>
  <si>
    <t>2001-12-17</t>
  </si>
  <si>
    <t>세종특별자치시 부강면  부강외천로 20</t>
  </si>
  <si>
    <t>044-301-5416</t>
  </si>
  <si>
    <t>https://www.sejong.go.kr/bukang/index.do</t>
  </si>
  <si>
    <t>전의면 생활문화센터</t>
  </si>
  <si>
    <t>전의면</t>
  </si>
  <si>
    <t>2023-03-24</t>
  </si>
  <si>
    <t>세종특별자치시 운주산로 1276</t>
  </si>
  <si>
    <t>044-301-5800</t>
  </si>
  <si>
    <t>sejong.go.kr/jeonui/index.do</t>
  </si>
  <si>
    <t>전동면 생활문화센터</t>
  </si>
  <si>
    <t>전동면</t>
  </si>
  <si>
    <t>2023-03-31</t>
  </si>
  <si>
    <t>세종특별자치시 전동면 운주산로 386</t>
  </si>
  <si>
    <t>044-301-5900</t>
  </si>
  <si>
    <t>http://www.sejong.go.kr/jeondong/</t>
  </si>
  <si>
    <t>90:00~18:00</t>
  </si>
  <si>
    <t>월곶생활문화센터</t>
  </si>
  <si>
    <t>2018-10-18</t>
  </si>
  <si>
    <t>경기도 김포시 월곶면 군하로 276번길 20</t>
  </si>
  <si>
    <t>031-999-3985</t>
  </si>
  <si>
    <t>동두천생활문화센터</t>
  </si>
  <si>
    <t>2015-02-10</t>
  </si>
  <si>
    <t xml:space="preserve">경기도 동두천시 동두천로 314 복합문화커뮤니티센터 2층 </t>
    <phoneticPr fontId="3" type="noConversion"/>
  </si>
  <si>
    <t>031-860-2821
031-860-2063</t>
    <phoneticPr fontId="3" type="noConversion"/>
  </si>
  <si>
    <t>오정생활문화센터</t>
  </si>
  <si>
    <t>위수탁계약</t>
  </si>
  <si>
    <t>2017-08-29</t>
  </si>
  <si>
    <t xml:space="preserve">경기도 부천시 성오로172 오정아트홀 지하1층 </t>
  </si>
  <si>
    <t>032-677-1841</t>
  </si>
  <si>
    <t>https://bcf.or.kr/bcc/main/view</t>
  </si>
  <si>
    <t>근로자의날, 일요일, 공휴일,시설안전점검일(매월1회)</t>
  </si>
  <si>
    <t>소사생활문화센터</t>
  </si>
  <si>
    <t>2017-12-19</t>
  </si>
  <si>
    <t>경기도 부천시 경인옛로73 소사구청 지하1층</t>
  </si>
  <si>
    <t>032-341-6385</t>
  </si>
  <si>
    <t>성남서현문화의집 생활문화센터</t>
  </si>
  <si>
    <t>2002-07-29</t>
  </si>
  <si>
    <t>경기도 성남시 분당구 중앙공원로39번길 29</t>
    <phoneticPr fontId="3" type="noConversion"/>
  </si>
  <si>
    <t>031-709-4248</t>
  </si>
  <si>
    <t>http://sm.seongnam.go.kr</t>
  </si>
  <si>
    <t>09:00~18:00(월,수,목 09:00~20:30)</t>
    <phoneticPr fontId="3" type="noConversion"/>
  </si>
  <si>
    <t>수원생활문화센터</t>
  </si>
  <si>
    <t>수원시 위탁</t>
  </si>
  <si>
    <t>2015-09-21</t>
  </si>
  <si>
    <t>경기도 수원시 팔달구 팔달산로 28</t>
    <phoneticPr fontId="3" type="noConversion"/>
  </si>
  <si>
    <t>031-5191-4612</t>
  </si>
  <si>
    <t>http://www.suwonsarang.com/</t>
  </si>
  <si>
    <t>운영</t>
  </si>
  <si>
    <t>경기생활문화센터</t>
  </si>
  <si>
    <t>경기문화재단</t>
  </si>
  <si>
    <t>2016-06-11</t>
  </si>
  <si>
    <t>경기도 수원시 권선구 서둔로 166, 생생1990</t>
  </si>
  <si>
    <t>031-296-1980</t>
  </si>
  <si>
    <t>https://glife.ggcf.kr/</t>
  </si>
  <si>
    <t>보정역 생활문화센터</t>
  </si>
  <si>
    <t>(재)용인문화재단</t>
  </si>
  <si>
    <t>2016-10-31</t>
  </si>
  <si>
    <t>경기도 용인시 기흥구 용구대로 2585</t>
  </si>
  <si>
    <t>031-323-6580</t>
  </si>
  <si>
    <t>www.yicf.or.kr/bojung/mainPage.do</t>
  </si>
  <si>
    <t>10:00∼21:00</t>
    <phoneticPr fontId="3" type="noConversion"/>
  </si>
  <si>
    <t>10:00∼17:00</t>
    <phoneticPr fontId="3" type="noConversion"/>
  </si>
  <si>
    <t>현덕면 생활문화센터</t>
  </si>
  <si>
    <t>평택시청</t>
  </si>
  <si>
    <t>2008-06-01</t>
  </si>
  <si>
    <t>경기도 평택시 인광3길 12-12</t>
    <phoneticPr fontId="3" type="noConversion"/>
  </si>
  <si>
    <t>031-8024-8911</t>
  </si>
  <si>
    <t>화성시생활문화센터</t>
  </si>
  <si>
    <t>경기도 화성시 향남읍 향남로 470(화성종합경기타운 내)</t>
    <phoneticPr fontId="3" type="noConversion"/>
  </si>
  <si>
    <t>031-8059-1783</t>
  </si>
  <si>
    <t>https://living.hcf.or.kr/index.asp</t>
  </si>
  <si>
    <t>09:00~18:00/ 수,목(야간) 19:00~21:00</t>
  </si>
  <si>
    <t>군포시생활문화센터</t>
  </si>
  <si>
    <t>재단법인 군포문화재단</t>
  </si>
  <si>
    <t>2019-12-17</t>
  </si>
  <si>
    <t>경기도 군포시 수리산로112</t>
  </si>
  <si>
    <t>031-390-3040</t>
  </si>
  <si>
    <t>www.gunpocf.or.kr</t>
    <phoneticPr fontId="3" type="noConversion"/>
  </si>
  <si>
    <t>09:00-21:00</t>
  </si>
  <si>
    <t>일요일, 법정공휴일, 재단창립기념일, 근로자의 날, 생활문화축제</t>
  </si>
  <si>
    <t>1970-12-31</t>
  </si>
  <si>
    <t>10:00</t>
  </si>
  <si>
    <t>일요일</t>
  </si>
  <si>
    <t>고양생활문화센터(아람마당)</t>
  </si>
  <si>
    <t>2015-04-30</t>
  </si>
  <si>
    <t>경기도 고양시 일산동구 중앙로 1286, 고양아람누리 내 아람마슬 지하1층</t>
  </si>
  <si>
    <t>031-960-0077</t>
  </si>
  <si>
    <t>www.gymadang.or.kr</t>
  </si>
  <si>
    <t>고양생활문화센터(어울림마당)</t>
  </si>
  <si>
    <t>2021-03-29</t>
  </si>
  <si>
    <t>경기도 고양시 덕양구 어울림로 33, 고양어울림누리 내 높빛언덕마루 지하 2층</t>
  </si>
  <si>
    <t>031-960-9747</t>
  </si>
  <si>
    <t>고양생활문화센터(호수마당)</t>
  </si>
  <si>
    <t>경기도 고양시 일산동구 호수로 595, 호수공원 내</t>
  </si>
  <si>
    <t>031-908-1700</t>
  </si>
  <si>
    <t>생활문화센터 하다</t>
  </si>
  <si>
    <t>2020-12-11</t>
  </si>
  <si>
    <t>경기도 신장동 538 외 1</t>
    <phoneticPr fontId="3" type="noConversion"/>
  </si>
  <si>
    <t>031-791-5002</t>
  </si>
  <si>
    <t>https://www.hnart.or.kr/space/index.do</t>
  </si>
  <si>
    <t>월, 화</t>
  </si>
  <si>
    <t>양평생활문화센터</t>
  </si>
  <si>
    <t>(재)양평문화재단</t>
  </si>
  <si>
    <t>2021-01-01</t>
  </si>
  <si>
    <t>경기도 양평군 양평읍 물안개공원길 38</t>
  </si>
  <si>
    <t>031-772-2610</t>
  </si>
  <si>
    <t>https://ypcf.or.kr/</t>
  </si>
  <si>
    <t>화성ICT생활문화센터</t>
  </si>
  <si>
    <t>한국능률협회</t>
  </si>
  <si>
    <t>2020-10-15</t>
  </si>
  <si>
    <t>경기도 화성시 팔탄면 시청로 895-20</t>
  </si>
  <si>
    <t>031-5189-6653</t>
  </si>
  <si>
    <t>http://hscityict.kr/</t>
  </si>
  <si>
    <t>10:00~17:30</t>
  </si>
  <si>
    <t>화성시생활문화창작소</t>
  </si>
  <si>
    <t>수원여자대학교 산학협력단</t>
  </si>
  <si>
    <t>2022-07-01</t>
  </si>
  <si>
    <t>경기도 화성시 봉담읍 효행로 212</t>
  </si>
  <si>
    <t>031-267-2050</t>
  </si>
  <si>
    <t>https://hslcc.hscity.go.kr/</t>
  </si>
  <si>
    <t>가평군청</t>
  </si>
  <si>
    <t>경기도 가평군 석봉로 100</t>
  </si>
  <si>
    <t>031-580-4325</t>
  </si>
  <si>
    <t>musicvillage1939.com</t>
    <phoneticPr fontId="3" type="noConversion"/>
  </si>
  <si>
    <t>09:00~18:00(월~화) 
09:00~22:00(수~금)</t>
  </si>
  <si>
    <t>과천시 문원생활문화센터</t>
  </si>
  <si>
    <t>2022-11-26</t>
  </si>
  <si>
    <t>경기도 과천시 문원로 40-1, 지하1층</t>
  </si>
  <si>
    <t>http://www.gccc.or.kr/live/live01.asp</t>
  </si>
  <si>
    <t>설, 추석 연휴 및 공휴일</t>
  </si>
  <si>
    <t>왕송호수공원 연습실</t>
  </si>
  <si>
    <t>의왕시청_문화관광과</t>
  </si>
  <si>
    <t>2022-06-02</t>
  </si>
  <si>
    <t>경기도 의왕시 왕송못동로 307</t>
  </si>
  <si>
    <t>031-345-2549</t>
  </si>
  <si>
    <t>https://www.uiwang.go.kr/reserve/</t>
  </si>
  <si>
    <t>09:00~18:00(12:00~13:00 점심시간 제외)</t>
  </si>
  <si>
    <t>일요일, 공휴일, 근로자의날</t>
  </si>
  <si>
    <t>오전생활문화센터</t>
  </si>
  <si>
    <t>2023-12-21</t>
  </si>
  <si>
    <t>경기도 의왕시 오전동길 61, 오전커뮤니티센터 4층</t>
  </si>
  <si>
    <t>031-455-1012</t>
  </si>
  <si>
    <t>만선생활문화센터</t>
  </si>
  <si>
    <t>2023-03-06</t>
  </si>
  <si>
    <t>경기도 광주시 곤지암읍 신만로 499</t>
  </si>
  <si>
    <t>031-769-8654</t>
  </si>
  <si>
    <t>https://glcc.nsart.or.kr/</t>
  </si>
  <si>
    <t>금요일</t>
  </si>
  <si>
    <t>광남생활문화센터</t>
  </si>
  <si>
    <t>2023-11-09</t>
  </si>
  <si>
    <t>경기도 광주시 고불로46번길 47</t>
  </si>
  <si>
    <t>031-769-6933</t>
  </si>
  <si>
    <t>양주생활문화센터</t>
  </si>
  <si>
    <t>경기도 양주시 삼숭로58번길108-47</t>
  </si>
  <si>
    <t>031-856-4447</t>
  </si>
  <si>
    <t>https://www.yangju.go.kr/yeyak/index.do</t>
  </si>
  <si>
    <t>가평군 문화창작공간</t>
  </si>
  <si>
    <t>2017-12-18</t>
  </si>
  <si>
    <t>경기도 가평군 가평읍 문화로 107-61</t>
  </si>
  <si>
    <t>031-582-7002</t>
  </si>
  <si>
    <t>과천시 갈현생활문화센터</t>
  </si>
  <si>
    <t>과천문화재단</t>
  </si>
  <si>
    <t>2024-05-02</t>
  </si>
  <si>
    <t>경기도 과천시 과천대로1길 11 과천행복어울림센터 3층</t>
  </si>
  <si>
    <t>02-9004~9007</t>
  </si>
  <si>
    <t>https://www.gcart.or.kr/Life/main.do</t>
  </si>
  <si>
    <t>경기창작캠퍼스 생활문화센터</t>
  </si>
  <si>
    <t>도 문화시설 관리위탁</t>
  </si>
  <si>
    <t>2024-07-01</t>
  </si>
  <si>
    <t>경기도 안산시 단원구 선감로 101-19</t>
  </si>
  <si>
    <t>032-890-4801</t>
  </si>
  <si>
    <t>https://gcc.ggcf.kr/</t>
  </si>
  <si>
    <t>10:00~18:00, 월요일 휴관</t>
  </si>
  <si>
    <t>매주 월요일, 추석 및 설날 당일</t>
  </si>
  <si>
    <t>임당생활문화센터</t>
  </si>
  <si>
    <t>(재)강릉문화재단</t>
  </si>
  <si>
    <t>2016-11-30</t>
  </si>
  <si>
    <t>강원특별자치도 강릉시 문화의길 6</t>
  </si>
  <si>
    <t>033-655-9446</t>
  </si>
  <si>
    <t>https://www.gncaf.or.kr</t>
  </si>
  <si>
    <t>매주 월요일, 1월1일, 설·추석 당일</t>
  </si>
  <si>
    <t>동해시 천곡생활문화센터</t>
  </si>
  <si>
    <t>동해시청_(사)한국예술문화단체총연합동해지회</t>
  </si>
  <si>
    <t>2016-06-30</t>
  </si>
  <si>
    <t>강원특별자치도 동해시 천곡2길 8</t>
  </si>
  <si>
    <t>033-533-4374</t>
  </si>
  <si>
    <t>https://blog.naver.com/dhlcc</t>
  </si>
  <si>
    <t>09시30분</t>
  </si>
  <si>
    <t>매주 토요일, 공휴일, 근로자의 날</t>
  </si>
  <si>
    <t>국토정중앙면 생활문화센터</t>
  </si>
  <si>
    <t>국토정중앙면사무소</t>
  </si>
  <si>
    <t>2020-01-02</t>
  </si>
  <si>
    <t>강원특별자치도 양구군 국토정중앙면 삼팔선로 15</t>
  </si>
  <si>
    <t>033-480-4711</t>
  </si>
  <si>
    <t>동면생활문화센터</t>
  </si>
  <si>
    <t>동면사무소</t>
  </si>
  <si>
    <t>2016-06-04</t>
  </si>
  <si>
    <t>강원특별자치도 동면 금강산로 1699</t>
  </si>
  <si>
    <t>033-480-4812</t>
  </si>
  <si>
    <t>방산면 생활문화센터</t>
  </si>
  <si>
    <t>방산면사무소</t>
  </si>
  <si>
    <t>2020-07-23</t>
  </si>
  <si>
    <t>강원특별자치도 양구군 방산면 현리 25-1</t>
  </si>
  <si>
    <t>033-480-4861</t>
  </si>
  <si>
    <t>한반도생활문화센터</t>
  </si>
  <si>
    <t>영월군(한반도면)</t>
  </si>
  <si>
    <t>2017-05-15</t>
  </si>
  <si>
    <t>강원특별자치도 영월군 한반도면 서강로 736-19</t>
  </si>
  <si>
    <t>033-370-4903</t>
  </si>
  <si>
    <t>덕포생활문화센터</t>
  </si>
  <si>
    <t>2016-05-15</t>
  </si>
  <si>
    <t>강원특별자치도 영월군 영월읍 덕포하리2길 18</t>
    <phoneticPr fontId="3" type="noConversion"/>
  </si>
  <si>
    <t>http://ywcul.or.kr</t>
  </si>
  <si>
    <t>09:00~12:00</t>
  </si>
  <si>
    <t>월요일 , 공휴일</t>
  </si>
  <si>
    <t>원주생활문화센터</t>
  </si>
  <si>
    <t>운영대행</t>
  </si>
  <si>
    <t>2016-12-27</t>
  </si>
  <si>
    <t>강원특별자치도 원주시 원일로 139</t>
    <phoneticPr fontId="3" type="noConversion"/>
  </si>
  <si>
    <t>033-731-5311</t>
  </si>
  <si>
    <t>wjccc.or.kr</t>
  </si>
  <si>
    <t>일요일, 월요일</t>
  </si>
  <si>
    <t>판부생활문화센터</t>
  </si>
  <si>
    <t>민간위탁운영</t>
  </si>
  <si>
    <t>판부면주민자치위원회</t>
  </si>
  <si>
    <t>2020-06-01</t>
  </si>
  <si>
    <t>강원특별자치도 원주시 치악로 1503</t>
  </si>
  <si>
    <t>033-761-8854</t>
  </si>
  <si>
    <t>법정공휴일, 월요일</t>
  </si>
  <si>
    <t>화강 생활문화센터</t>
  </si>
  <si>
    <t>아르숲 생활문화센터</t>
  </si>
  <si>
    <t>2018-04-01</t>
  </si>
  <si>
    <t>강원특별자치도 춘천시 효석로 9번길 13</t>
    <phoneticPr fontId="3" type="noConversion"/>
  </si>
  <si>
    <t>033-259-5426</t>
  </si>
  <si>
    <t>https://www.cccf.or.kr/Home/H20000/H20200/H20201/html</t>
  </si>
  <si>
    <t>매주 일요일, 공휴일, 근로자의날</t>
  </si>
  <si>
    <t>달빛 생활문화센터</t>
  </si>
  <si>
    <t>행정직영</t>
  </si>
  <si>
    <t>평창군청</t>
  </si>
  <si>
    <t>2018-11-30</t>
  </si>
  <si>
    <t>강원특별자치도 평창군 봉평면 덕거리 7-1</t>
    <phoneticPr fontId="3" type="noConversion"/>
  </si>
  <si>
    <t>033-330-2315</t>
  </si>
  <si>
    <t>화천생활문화센터(생태영상센터)</t>
  </si>
  <si>
    <t>화천군청_문화체육과</t>
  </si>
  <si>
    <t>2012-05-01</t>
  </si>
  <si>
    <t>강원특별자치도 화천군 하남면 용화산로 1356</t>
  </si>
  <si>
    <t>033-440-4604</t>
  </si>
  <si>
    <t>09:00</t>
  </si>
  <si>
    <t>매주 월요일, 공휴일(신정, 구정연휴, 추석연휴)</t>
  </si>
  <si>
    <t>북평 생활문화센터</t>
  </si>
  <si>
    <t>북평면행정복지센터</t>
  </si>
  <si>
    <t>2021-05-26</t>
  </si>
  <si>
    <t>강원특별자치도 정선군 북평면 북평3길 73</t>
    <phoneticPr fontId="3" type="noConversion"/>
  </si>
  <si>
    <t>동아리 활동 시 운영</t>
  </si>
  <si>
    <t>신동 생활문화센터</t>
  </si>
  <si>
    <t>신동읍 행정복지센터</t>
  </si>
  <si>
    <t>2021-12-01</t>
  </si>
  <si>
    <t>강원특별자치도 정선군 신동읍 함백로 565</t>
    <phoneticPr fontId="3" type="noConversion"/>
  </si>
  <si>
    <t>18:00~20:30 (월, 수)</t>
    <phoneticPr fontId="3" type="noConversion"/>
  </si>
  <si>
    <t>임계 생활문화센터</t>
  </si>
  <si>
    <t>임계면 주민자치회_임계면 행정복지센터</t>
  </si>
  <si>
    <t>2020-12-01</t>
  </si>
  <si>
    <t>강원특별자치도 임계면 서동로 4575</t>
    <phoneticPr fontId="3" type="noConversion"/>
  </si>
  <si>
    <t>033-562-6004</t>
    <phoneticPr fontId="3" type="noConversion"/>
  </si>
  <si>
    <t>https://www.jeongseon.go.kr/portal/jeongseongun/em_welfarecenter/imgyemyeon</t>
  </si>
  <si>
    <t>09:00~18;00</t>
  </si>
  <si>
    <t>정선군 생활문화센터(아리샘터)</t>
  </si>
  <si>
    <t>위수탁 운영</t>
    <phoneticPr fontId="3" type="noConversion"/>
  </si>
  <si>
    <t>(재)정암장학회</t>
  </si>
  <si>
    <t>2024-01-01</t>
  </si>
  <si>
    <t>강원특별자치도 정선군 고한읍 고한9길 81</t>
  </si>
  <si>
    <t>033-591-7710</t>
  </si>
  <si>
    <t>jsgohancc.or.kr</t>
  </si>
  <si>
    <t>9:00~22:00</t>
  </si>
  <si>
    <t>남면 생활문화센터</t>
  </si>
  <si>
    <t>2024-10-15</t>
  </si>
  <si>
    <t>강원특별자치도 인제군 남면 신남로82번길 27</t>
  </si>
  <si>
    <t>033-463-2009</t>
  </si>
  <si>
    <t>상남면 복합문화센터</t>
  </si>
  <si>
    <t>2024-12-17</t>
  </si>
  <si>
    <t>강원특별자치도 인제군 상남면 상남로 59</t>
  </si>
  <si>
    <t>033-461-0422</t>
  </si>
  <si>
    <t>평창생활문화센터</t>
  </si>
  <si>
    <t>강원특별자치도 평창군 평창읍 고길천로 105</t>
    <phoneticPr fontId="3" type="noConversion"/>
  </si>
  <si>
    <t>음성 생활문화센터</t>
  </si>
  <si>
    <t>2021-09-29</t>
  </si>
  <si>
    <t>충청북도 음성군 음성읍 설성공원길 10-7</t>
    <phoneticPr fontId="3" type="noConversion"/>
  </si>
  <si>
    <t>043-871-3417</t>
    <phoneticPr fontId="3" type="noConversion"/>
  </si>
  <si>
    <t>괴산생활문화센터</t>
  </si>
  <si>
    <t>2015-11-11</t>
  </si>
  <si>
    <t>충청북도 괴산군 괴산읍 읍내로 262</t>
    <phoneticPr fontId="3" type="noConversion"/>
  </si>
  <si>
    <t>043-832-3588</t>
    <phoneticPr fontId="3" type="noConversion"/>
  </si>
  <si>
    <t>청주 생활문화센터</t>
  </si>
  <si>
    <t>자체운영</t>
  </si>
  <si>
    <t>청주시문화산업진흥재단_문화도시본부 문화예술팀</t>
  </si>
  <si>
    <t>2017-08-01</t>
  </si>
  <si>
    <t>충청북도 청주시 청원구 상당로 314(내덕동)</t>
    <phoneticPr fontId="3" type="noConversion"/>
  </si>
  <si>
    <t>043-715-6964</t>
  </si>
  <si>
    <t>https://www.dbchangko.org/sub.php?code=26</t>
  </si>
  <si>
    <t>충주생활문화센터</t>
  </si>
  <si>
    <t>(재)충주문화관광재단</t>
  </si>
  <si>
    <t>2016-09-19</t>
  </si>
  <si>
    <t>충청북도 충주시 교동1길 15-5(교현동)</t>
  </si>
  <si>
    <t>043-845-2921</t>
  </si>
  <si>
    <t>https://cafe.naver.com/cjlife</t>
  </si>
  <si>
    <t>하소생활문화센터 산책</t>
  </si>
  <si>
    <t>(재)제천문화재단</t>
  </si>
  <si>
    <t>2022-03-25</t>
  </si>
  <si>
    <t>충청북도 제천시 용두대로15길 18-13</t>
  </si>
  <si>
    <t>043-645-4990</t>
  </si>
  <si>
    <t>https://jccfresh.or.kr/</t>
  </si>
  <si>
    <t>보은군 생활문화센터</t>
  </si>
  <si>
    <t>2025-04-10</t>
  </si>
  <si>
    <t>충청북도 보은군 수한면 보청대로 2492</t>
    <phoneticPr fontId="3" type="noConversion"/>
  </si>
  <si>
    <t>043-540-3372</t>
  </si>
  <si>
    <t>http://www.becc.or.kr/theme/home/html/menu7_1.php</t>
  </si>
  <si>
    <t>09:00~18:0</t>
  </si>
  <si>
    <t xml:space="preserve">매주 일요일, 월요일, 법정공휴일, 근로자의날 </t>
  </si>
  <si>
    <t>단양생활문화센터</t>
  </si>
  <si>
    <t>단양군(문화예술과)</t>
  </si>
  <si>
    <t>2024-06-26</t>
  </si>
  <si>
    <t>충청북도 단양군 단양읍 군청로 85</t>
    <phoneticPr fontId="3" type="noConversion"/>
  </si>
  <si>
    <t>043-420-2553</t>
  </si>
  <si>
    <t>https://www.danyang.go.kr/lib/intro/</t>
  </si>
  <si>
    <t>월요일, 법정공휴일</t>
  </si>
  <si>
    <t>매포생활문화센터</t>
  </si>
  <si>
    <t>단양군(매포읍)</t>
  </si>
  <si>
    <t>충청북도 단양군 매포읍 평동11길 8</t>
    <phoneticPr fontId="3" type="noConversion"/>
  </si>
  <si>
    <t>043-420-3604</t>
  </si>
  <si>
    <t>서천군기벌포생활문화센터</t>
  </si>
  <si>
    <t>지역영상문화 사회적협동조합</t>
  </si>
  <si>
    <t>충청남도 서천군 장항읍 장항로145번길 30</t>
  </si>
  <si>
    <t>041-956-7930</t>
  </si>
  <si>
    <t>https://seocheonmedia.co.kr/sub/gibulpo_introduce.php</t>
  </si>
  <si>
    <t>일, 월요일, 공휴일</t>
  </si>
  <si>
    <t>웅천생활문화센터</t>
  </si>
  <si>
    <t>웅천읍</t>
  </si>
  <si>
    <t>2016-05-30</t>
  </si>
  <si>
    <t>충청남도 보령시 웅천읍 장터중앙길 88</t>
  </si>
  <si>
    <t>041-930-4514</t>
  </si>
  <si>
    <t>https://www.brcn.go.kr/kor/sub08_01_05_01.do</t>
  </si>
  <si>
    <t>06:00~17:00(헬스장)</t>
    <phoneticPr fontId="3" type="noConversion"/>
  </si>
  <si>
    <t>부여 생활문화센터</t>
  </si>
  <si>
    <t>2016-08-09</t>
  </si>
  <si>
    <t>충청남도 부여군 부여읍 의열로 43</t>
    <phoneticPr fontId="3" type="noConversion"/>
  </si>
  <si>
    <t>041-830-6842</t>
  </si>
  <si>
    <t>http://www.cnkccf.or.kr/buyeo/sub06_01_01.do</t>
  </si>
  <si>
    <t>서산생활문화센터</t>
  </si>
  <si>
    <t>서산문화재단</t>
  </si>
  <si>
    <t>2014-09-01</t>
  </si>
  <si>
    <t>충청남도 서산시 호수공원1로 22,6층</t>
    <phoneticPr fontId="3" type="noConversion"/>
  </si>
  <si>
    <t>041-660 2099</t>
    <phoneticPr fontId="3" type="noConversion"/>
  </si>
  <si>
    <t>http://seosancf.or.kr/?MenuID=16</t>
  </si>
  <si>
    <t>토,일,공휴일,</t>
  </si>
  <si>
    <t>온양문화원 생활문화센터</t>
  </si>
  <si>
    <t>2015-03-01</t>
  </si>
  <si>
    <t>충청남도 아산시 남산로 28</t>
    <phoneticPr fontId="3" type="noConversion"/>
  </si>
  <si>
    <t>09:00 ~21:00</t>
    <phoneticPr fontId="3" type="noConversion"/>
  </si>
  <si>
    <t>오전</t>
  </si>
  <si>
    <t>일요일, 공휴일(대관요청시 개방)</t>
  </si>
  <si>
    <t>마음생활문화센터</t>
  </si>
  <si>
    <t>(재)아산문화재단</t>
  </si>
  <si>
    <t>2028-07-01</t>
  </si>
  <si>
    <t>충청남도 아산시 모산로 132-11</t>
    <phoneticPr fontId="3" type="noConversion"/>
  </si>
  <si>
    <t>041-541-2560</t>
  </si>
  <si>
    <t>http://www.lifebaebang.com/main/</t>
  </si>
  <si>
    <t>태안생활문화센터</t>
  </si>
  <si>
    <t>충청남도 태안군 태안읍 남산1길 85</t>
  </si>
  <si>
    <t>041-675-0451</t>
  </si>
  <si>
    <t>동절기(1~2월, 11~12월)09:00~18:00/하절기(3~10월)09:00~21:00</t>
    <phoneticPr fontId="3" type="noConversion"/>
  </si>
  <si>
    <t>신정, 설날, 추석, 일요일 및 공휴일</t>
  </si>
  <si>
    <t>강북생활문화센터</t>
  </si>
  <si>
    <t>공기관위탁</t>
  </si>
  <si>
    <t>공주문화관광재단</t>
  </si>
  <si>
    <t>2021-04-23</t>
  </si>
  <si>
    <t>충청남도 공주시 월송동현로 51, 2~3층</t>
    <phoneticPr fontId="3" type="noConversion"/>
  </si>
  <si>
    <t>041-840-2980</t>
  </si>
  <si>
    <t>www.gongjucf.or.kr</t>
  </si>
  <si>
    <t>예산문화원생활문화센터</t>
  </si>
  <si>
    <t>2021-12-18</t>
  </si>
  <si>
    <t>041-335-2441</t>
  </si>
  <si>
    <t>http://www.cnkccf.or.kr/yesan.do</t>
  </si>
  <si>
    <t>대관</t>
  </si>
  <si>
    <t>주말 및 공휴일, 별도공지일</t>
  </si>
  <si>
    <t>온(溫)생활문화센터</t>
  </si>
  <si>
    <t>2021-03-01</t>
  </si>
  <si>
    <t>충청남도 아산시 북수동로 43, 2~3층</t>
    <phoneticPr fontId="3" type="noConversion"/>
  </si>
  <si>
    <t>일요일, 법정공휴일, 근로자의날</t>
  </si>
  <si>
    <t>성연생활문화센터</t>
  </si>
  <si>
    <t>2023-07-10</t>
  </si>
  <si>
    <t>충청남도 서산시 성연면 성연4로 102-21 3층 성연생활문화센터</t>
    <phoneticPr fontId="3" type="noConversion"/>
  </si>
  <si>
    <t>041-662-3378</t>
  </si>
  <si>
    <t>http://seosancf.or.kr/index.php?MenuID=72</t>
  </si>
  <si>
    <t>매주 일, 월 및 공휴일</t>
  </si>
  <si>
    <t>홍주문화체육센터</t>
  </si>
  <si>
    <t>2006-03-17</t>
  </si>
  <si>
    <t>충청남도 홍성군 홍성읍 홍덕서로 78</t>
  </si>
  <si>
    <t>041-630-9795</t>
  </si>
  <si>
    <t>토, 월요일</t>
  </si>
  <si>
    <t>홍성군평생학습관</t>
  </si>
  <si>
    <t>2023-09-18</t>
  </si>
  <si>
    <t>충청남도 홍성군 홍성읍 온천1길 11</t>
  </si>
  <si>
    <t>041-630-9591</t>
  </si>
  <si>
    <t>https://www.hongseong.go.kr/lll/index.do</t>
  </si>
  <si>
    <t>홍성군청소년수련관</t>
  </si>
  <si>
    <t>홍성군청소년복지재단</t>
  </si>
  <si>
    <t>2002-03-29</t>
  </si>
  <si>
    <t>충청남도 홍성군 홍성읍 문화로33번길33</t>
  </si>
  <si>
    <t>041-631-5900</t>
  </si>
  <si>
    <t>https://www.hsywf.or.kr/home/main.do;jsessionid=E43C3F5722CB5336D4DA3717A24DAEFB?screenTp=USER</t>
  </si>
  <si>
    <t>광천청소년문화의집</t>
  </si>
  <si>
    <t>2016-12-15</t>
  </si>
  <si>
    <t>충청남도 홍성군 광천읍 홍남로744번길 14</t>
  </si>
  <si>
    <t>041-641-6426</t>
  </si>
  <si>
    <t>고창 생활문화센터</t>
  </si>
  <si>
    <t>고창군청</t>
  </si>
  <si>
    <t>2017-01-10</t>
  </si>
  <si>
    <t>전북특별자치도 고창군 고창읍 판소리길 20</t>
    <phoneticPr fontId="3" type="noConversion"/>
  </si>
  <si>
    <t>063-560-8056</t>
  </si>
  <si>
    <t>김제생활문화센터</t>
  </si>
  <si>
    <t>2017-02-01</t>
  </si>
  <si>
    <t>전북특별자치도 김제시 성산길20</t>
    <phoneticPr fontId="3" type="noConversion"/>
  </si>
  <si>
    <t>063-540-4381</t>
  </si>
  <si>
    <t>김제생활문화센터 네이버 블로그</t>
    <phoneticPr fontId="3" type="noConversion"/>
  </si>
  <si>
    <t>부안생활문화센터</t>
  </si>
  <si>
    <t>위수탁</t>
  </si>
  <si>
    <t>(재)부안군문화재단</t>
  </si>
  <si>
    <t>전북특별자치도 부안급 부안읍 매창로 90</t>
  </si>
  <si>
    <t>063-581-4785</t>
  </si>
  <si>
    <t>https://www.bacf.or.kr/base/main/view</t>
  </si>
  <si>
    <t>매주 월요일, 공휴일, 대체공휴일 등</t>
  </si>
  <si>
    <t>장수한누리전당 생활문화센터</t>
  </si>
  <si>
    <t>2016-04-01</t>
  </si>
  <si>
    <t>전북특별자치도 장수군 장수읍 한누리로 393</t>
    <phoneticPr fontId="3" type="noConversion"/>
  </si>
  <si>
    <t>063-350-2319</t>
    <phoneticPr fontId="3" type="noConversion"/>
  </si>
  <si>
    <t>http://jangsu.go.kr</t>
  </si>
  <si>
    <t>삼천생활문화센터</t>
  </si>
  <si>
    <t>(사)전주기접놀이보존회</t>
  </si>
  <si>
    <t>2001-03-15</t>
  </si>
  <si>
    <t>전북특별자치도 전주시 완산구 거마중앙로 49, 2층</t>
    <phoneticPr fontId="3" type="noConversion"/>
  </si>
  <si>
    <t>063-224-3088</t>
    <phoneticPr fontId="3" type="noConversion"/>
  </si>
  <si>
    <t>http://www.jeonjuculture.or.kr/samcheon/main/</t>
  </si>
  <si>
    <t>진북생활문화센터</t>
  </si>
  <si>
    <t>(사)한국마을연구소</t>
  </si>
  <si>
    <t>전북특별자치도 전주시 덕진구 팔달로 340-30, 2층 및 3층</t>
    <phoneticPr fontId="3" type="noConversion"/>
  </si>
  <si>
    <t>063-275-0186</t>
    <phoneticPr fontId="3" type="noConversion"/>
  </si>
  <si>
    <t>http://www.jeonjuculture.or.kr/jinbuk/main/</t>
  </si>
  <si>
    <t>효자생활문화센터</t>
  </si>
  <si>
    <t>예술기획My stage</t>
  </si>
  <si>
    <t>전북특별자치도 전주시 완산구 강변로 180, 2층</t>
    <phoneticPr fontId="3" type="noConversion"/>
  </si>
  <si>
    <t>063-228-9074</t>
    <phoneticPr fontId="3" type="noConversion"/>
  </si>
  <si>
    <t>http://www.jeonjuculture.or.kr/hyoja/main/</t>
  </si>
  <si>
    <t>인후생활문화센터</t>
  </si>
  <si>
    <t>(사)사랑의하모니</t>
  </si>
  <si>
    <t>2003-11-24</t>
  </si>
  <si>
    <t>전북특별자치도 전주시 덕진구 견훤로 290, 2층 및 지하</t>
    <phoneticPr fontId="3" type="noConversion"/>
  </si>
  <si>
    <t>063-247-8800</t>
    <phoneticPr fontId="3" type="noConversion"/>
  </si>
  <si>
    <t>http://www.jeonjuculture.or.kr/inhoo/main/</t>
  </si>
  <si>
    <t>우아생활문화센터</t>
  </si>
  <si>
    <t>문화포럼 나니레</t>
  </si>
  <si>
    <t>2002-03-21</t>
  </si>
  <si>
    <t>전북특별자치도 전주시 덕진구 우아2길 25, 2층 및3층</t>
    <phoneticPr fontId="3" type="noConversion"/>
  </si>
  <si>
    <t>063-245-8455</t>
    <phoneticPr fontId="3" type="noConversion"/>
  </si>
  <si>
    <t>http://www.jeonjuculture.or.kr/ua/main/</t>
  </si>
  <si>
    <t>정읍시생활문화센터</t>
  </si>
  <si>
    <t>서지말장학회</t>
  </si>
  <si>
    <t>2017-11-24</t>
  </si>
  <si>
    <t>전북특별자치도 정읍시 신태인읍 신태인1길 121</t>
    <phoneticPr fontId="3" type="noConversion"/>
  </si>
  <si>
    <t>063-571-5170</t>
  </si>
  <si>
    <t>진안 청소년 생활문화센터</t>
  </si>
  <si>
    <t>진안군청소년수련관</t>
  </si>
  <si>
    <t>2017-07-31</t>
  </si>
  <si>
    <t>전북특별자치도 진안군 진안읍 진무로 1054-14</t>
  </si>
  <si>
    <t>063-430-0080</t>
  </si>
  <si>
    <t>http://www.youthjinan.kr/</t>
  </si>
  <si>
    <t>익산생활문화센터</t>
  </si>
  <si>
    <t>(재) 익산문화관광재단</t>
  </si>
  <si>
    <t>전북특별자치도 익산시 고봉로4길 46, 1층</t>
    <phoneticPr fontId="3" type="noConversion"/>
  </si>
  <si>
    <t>063-843-8811</t>
  </si>
  <si>
    <t>https://www.ictf.or.kr/2022/inner.php?sMenu=main</t>
  </si>
  <si>
    <t>커뮤니티센터 : 9시~18시
전통건축물 : 10시~17시</t>
    <phoneticPr fontId="3" type="noConversion"/>
  </si>
  <si>
    <t>주말 및 공휴일 휴관,
대관 필요 시 사전협의</t>
  </si>
  <si>
    <t>(사) 남원시생활문화예술동호회</t>
  </si>
  <si>
    <t>(사)남원시생활문화예술동호회</t>
  </si>
  <si>
    <t>2012-05-31</t>
  </si>
  <si>
    <t>전북특별자치도 남원시 동헌길 72(하정동)</t>
  </si>
  <si>
    <t>063-635-0034</t>
  </si>
  <si>
    <t>장계생활문화센터</t>
  </si>
  <si>
    <t>장수군청</t>
  </si>
  <si>
    <t>2022-01-03</t>
  </si>
  <si>
    <t>전북특별자치도 장수군 장계면 장계7길 15</t>
  </si>
  <si>
    <t>063-350-1364</t>
  </si>
  <si>
    <t>https://www.jangsu.go.kr/index.jangsu?menuCd=DOM_000000106012001000</t>
  </si>
  <si>
    <t>동상생활문화센터</t>
  </si>
  <si>
    <t>동상면주민자치위원회</t>
  </si>
  <si>
    <t>2017-11-01</t>
  </si>
  <si>
    <t>전북특별자치도 완주군 동상면 동상로 1408</t>
    <phoneticPr fontId="3" type="noConversion"/>
  </si>
  <si>
    <t>063-246-0778</t>
  </si>
  <si>
    <t>www.culture.wanju.go.kr</t>
  </si>
  <si>
    <t>삼례생활문화센터</t>
  </si>
  <si>
    <t>비비락공연예술협동조합</t>
  </si>
  <si>
    <t>2017-01-01</t>
  </si>
  <si>
    <t>전북특별자치도 삼례읍 삼례역로 13</t>
    <phoneticPr fontId="3" type="noConversion"/>
  </si>
  <si>
    <t>063-291-0586</t>
  </si>
  <si>
    <t>동게면 생활문화센터</t>
  </si>
  <si>
    <t>순창군청</t>
  </si>
  <si>
    <t>2025-01-01</t>
  </si>
  <si>
    <t>전북특별자치도 순창군 동계면 동계1길 15</t>
  </si>
  <si>
    <t>063-650-5525</t>
  </si>
  <si>
    <t>곡성군청</t>
  </si>
  <si>
    <t>2010-03-11</t>
  </si>
  <si>
    <t>전라남도 곡성군 곡성읍 곡성로 855</t>
    <phoneticPr fontId="3" type="noConversion"/>
  </si>
  <si>
    <t>061-360-8466</t>
  </si>
  <si>
    <t>곡성군 레저문화센터</t>
  </si>
  <si>
    <t>일요일 및 국경일, 대체휴무일</t>
  </si>
  <si>
    <t>광양시 문화도시센터</t>
  </si>
  <si>
    <t>광양시문화도시사업단</t>
  </si>
  <si>
    <t>2018-02-01</t>
  </si>
  <si>
    <t>전라남도 광양시 광양읍 인덕로 1052, 2층</t>
    <phoneticPr fontId="3" type="noConversion"/>
  </si>
  <si>
    <t>061-761-0701</t>
  </si>
  <si>
    <t>https://www.gyculture.or.kr/</t>
  </si>
  <si>
    <t>순천시 생활문화센터</t>
  </si>
  <si>
    <t>재단법인 순천문화재단</t>
  </si>
  <si>
    <t>2018-06-05</t>
  </si>
  <si>
    <t>전라남도 순천시 중앙로 95</t>
    <phoneticPr fontId="3" type="noConversion"/>
  </si>
  <si>
    <t>061-746-2900</t>
  </si>
  <si>
    <t>http://www.cfsc.or.kr</t>
  </si>
  <si>
    <t>법정공휴일, 일요일</t>
  </si>
  <si>
    <t>여수시 예술인촌 생활문화센터</t>
  </si>
  <si>
    <t>(사)한국미술협회 여수지부</t>
  </si>
  <si>
    <t>2009-09-16</t>
  </si>
  <si>
    <t>전라남도 여수시 화양면 옥천로 516-2</t>
  </si>
  <si>
    <t>061-659-4694</t>
  </si>
  <si>
    <t>화순생활문화센터</t>
  </si>
  <si>
    <t>2016-03-31</t>
  </si>
  <si>
    <t>전라남도 화순군 읍 대교로 7</t>
    <phoneticPr fontId="3" type="noConversion"/>
  </si>
  <si>
    <t>061-375-7081</t>
  </si>
  <si>
    <t>http://hwasun.kccf.or.kr/</t>
  </si>
  <si>
    <t>여수시 생활문화센터</t>
  </si>
  <si>
    <t>2023-06-21</t>
  </si>
  <si>
    <t>전라남도 여수시 흥국로 17</t>
  </si>
  <si>
    <t>061-659-2420</t>
  </si>
  <si>
    <t>www.yeosu.go.kr/yslcc</t>
  </si>
  <si>
    <t>월요일, 일요일, 법정공휴일</t>
  </si>
  <si>
    <t>완도군생활문화센터</t>
  </si>
  <si>
    <t>완도군청</t>
  </si>
  <si>
    <t>2021-06-24</t>
  </si>
  <si>
    <t>전라남도 완도군 완도읍 개포로 111</t>
    <phoneticPr fontId="3" type="noConversion"/>
  </si>
  <si>
    <t>061-550-5461</t>
  </si>
  <si>
    <t>https://www.wando.go.kr/wando/sub.cs?m=1202</t>
  </si>
  <si>
    <t>3~10월: 09:30~21:30, 11~2월: 09.30~20:30</t>
  </si>
  <si>
    <t>명절당일 등 그 밖의 군수가 관리 및 운영을 위해 필요한 경우</t>
  </si>
  <si>
    <t>한국가사문학관 생활문화센터</t>
  </si>
  <si>
    <t>담양군청</t>
  </si>
  <si>
    <t>2000-11-11</t>
  </si>
  <si>
    <t>http://www.gasa.go.kr/</t>
  </si>
  <si>
    <t>09:00~18:00(3~4월, 9~10월), 09:00~17:00(11~2월), 09:00~19:00(5~8월)</t>
  </si>
  <si>
    <t>경산생활문화센터</t>
  </si>
  <si>
    <t>경상북도 경산시 장산로23길 23</t>
    <phoneticPr fontId="3" type="noConversion"/>
  </si>
  <si>
    <t>053-812-7628</t>
  </si>
  <si>
    <t>gbgs.go.kr</t>
    <phoneticPr fontId="3" type="noConversion"/>
  </si>
  <si>
    <t>09:00 ~ 21:00</t>
  </si>
  <si>
    <t>공휴일 및 일요일</t>
  </si>
  <si>
    <t>남장 생활문화센터</t>
  </si>
  <si>
    <t>상주시, 상주시생활문화센터 운영위원회</t>
  </si>
  <si>
    <t>2015-11-17</t>
  </si>
  <si>
    <t>경상북도 상주시 남장1길 25</t>
    <phoneticPr fontId="3" type="noConversion"/>
  </si>
  <si>
    <t>054-531-3788</t>
  </si>
  <si>
    <t>법정공휴일, 명절</t>
  </si>
  <si>
    <t>성주생활문화센터</t>
  </si>
  <si>
    <t>금수문화예술마을운영협의회</t>
  </si>
  <si>
    <t>2016-04-28</t>
  </si>
  <si>
    <t>경상북도 성주군 금수면 성주로 1903</t>
  </si>
  <si>
    <t>054-931-5346</t>
  </si>
  <si>
    <t>필요시 개관</t>
  </si>
  <si>
    <t>영덕생활문화센터</t>
  </si>
  <si>
    <t>영덕읍주민자치센터</t>
  </si>
  <si>
    <t>2016-03-01</t>
  </si>
  <si>
    <t>경상북도 영덕군 영덕읍 덕곡천길 52</t>
    <phoneticPr fontId="3" type="noConversion"/>
  </si>
  <si>
    <t>054-730-6678</t>
    <phoneticPr fontId="3" type="noConversion"/>
  </si>
  <si>
    <t>예주생활문화센터</t>
  </si>
  <si>
    <t>영덕문화관광재단</t>
  </si>
  <si>
    <t>2017-03-06</t>
  </si>
  <si>
    <t>경상북도 영덕군 영해면 318만세길 36</t>
    <phoneticPr fontId="3" type="noConversion"/>
  </si>
  <si>
    <t>영천문화원생활문화센터</t>
  </si>
  <si>
    <t>2018-04-02</t>
  </si>
  <si>
    <t>경상북도 영천시 문화원길6</t>
    <phoneticPr fontId="3" type="noConversion"/>
  </si>
  <si>
    <t>https://yeongcheon-c.co.kr</t>
  </si>
  <si>
    <t>09:00~18:00(월,화,목,금)</t>
  </si>
  <si>
    <t>구룡포생활문화센터</t>
  </si>
  <si>
    <t>2017-11-03</t>
  </si>
  <si>
    <t>경상북도 포항시 남구 용주로7번길 30</t>
  </si>
  <si>
    <t>054-289-7880</t>
  </si>
  <si>
    <t>http://www.phcf.or.kr</t>
  </si>
  <si>
    <t>황리단길 생활문화센터</t>
  </si>
  <si>
    <t>2021-08-02</t>
  </si>
  <si>
    <t>경상북도 경주시 포석로 1058-26</t>
  </si>
  <si>
    <t>054-773-6751</t>
  </si>
  <si>
    <t>없음(연중무휴)</t>
  </si>
  <si>
    <t>구미생활문화센터</t>
  </si>
  <si>
    <t>재단법인 구미문화재단</t>
  </si>
  <si>
    <t>2024-07-05</t>
  </si>
  <si>
    <t>경상북도 구미시 구미중앙로15길 20</t>
  </si>
  <si>
    <t>054-441-7440</t>
  </si>
  <si>
    <t>https://gucf.or.kr/</t>
  </si>
  <si>
    <t>문경읍 생활문화센터</t>
  </si>
  <si>
    <t>문경읍</t>
  </si>
  <si>
    <t>2022-08-01</t>
  </si>
  <si>
    <t>경상북도 문경읍 주흘1길 2</t>
    <phoneticPr fontId="3" type="noConversion"/>
  </si>
  <si>
    <t>070-7363-7573</t>
  </si>
  <si>
    <t>남관생활문화센터</t>
  </si>
  <si>
    <t>청송문화관광재단</t>
  </si>
  <si>
    <t>2021-08-13</t>
  </si>
  <si>
    <t>경상북도 청송군 부남면 부남로 14</t>
  </si>
  <si>
    <t>054-874-9006</t>
  </si>
  <si>
    <t>https://namkwan.cctf.or.kr</t>
  </si>
  <si>
    <t>9:00~21:00</t>
  </si>
  <si>
    <t>매주 월요일, 설·추석 연휴기간, 법정공휴일, 공휴일 대체휴일</t>
  </si>
  <si>
    <t>동부동생활문화복합센터</t>
  </si>
  <si>
    <t>2022-05-02</t>
  </si>
  <si>
    <t>경상북도 경산시 원효로34길 12</t>
  </si>
  <si>
    <t>053-814-8886</t>
  </si>
  <si>
    <t>다어울림생활문화센터</t>
  </si>
  <si>
    <t>김해문화관광재단</t>
  </si>
  <si>
    <t>2020-06-10</t>
  </si>
  <si>
    <t>경상남도 김해시 가락로94번길 7</t>
  </si>
  <si>
    <t>055-322-2021</t>
  </si>
  <si>
    <t>https://blog.naver.com/da-eoullim</t>
  </si>
  <si>
    <t>09:00~21:00(화,목,금), 09:00~18:00(수)</t>
  </si>
  <si>
    <t>월요일, 공휴일, 근로자의 날</t>
  </si>
  <si>
    <t>하성단노을 생활문화센터</t>
  </si>
  <si>
    <t>주민자율</t>
  </si>
  <si>
    <t>하성단노을운영위원회</t>
  </si>
  <si>
    <t>2015-10-19</t>
  </si>
  <si>
    <t>경상남도 거창군 웅양면 웅양로 2309</t>
    <phoneticPr fontId="3" type="noConversion"/>
  </si>
  <si>
    <t>http://www.facebook.com/dannoul/</t>
  </si>
  <si>
    <t>주민자율에 의한 상시운영</t>
  </si>
  <si>
    <t>남해 생활문화센터</t>
  </si>
  <si>
    <t>남해군청</t>
  </si>
  <si>
    <t>2017-05-01</t>
  </si>
  <si>
    <t>경상남도 남해군 남해읍 망운로 1-22</t>
  </si>
  <si>
    <t>055-860-8624</t>
  </si>
  <si>
    <t>화요일, 공휴일</t>
  </si>
  <si>
    <t>백산 생활문화센터</t>
  </si>
  <si>
    <t>백산두레영농조합법인</t>
  </si>
  <si>
    <t>2016-01-01</t>
  </si>
  <si>
    <t>경상남도 밀양시 하남읍 백산로 280</t>
    <phoneticPr fontId="3" type="noConversion"/>
  </si>
  <si>
    <t>https://blog.naver.com/hmj0719</t>
  </si>
  <si>
    <t>신안 생활문화센터</t>
  </si>
  <si>
    <t>경상남도 밀양시 상동면 안인2길 36-57</t>
    <phoneticPr fontId="3" type="noConversion"/>
  </si>
  <si>
    <t>055-359-6593</t>
  </si>
  <si>
    <t>기산 생활문화센터</t>
  </si>
  <si>
    <t>경상남도 밀양시 상남면 상남로 1129</t>
    <phoneticPr fontId="3" type="noConversion"/>
  </si>
  <si>
    <t>055-359-6714</t>
  </si>
  <si>
    <t>19:00~21:00</t>
  </si>
  <si>
    <t>덕산문화의집 생활문화센터</t>
  </si>
  <si>
    <t>2022-09-24</t>
  </si>
  <si>
    <t>경상남도 산청군 시천면 남명로234번길 31</t>
  </si>
  <si>
    <t>055-974-0190</t>
  </si>
  <si>
    <t>09:00-21:00(월,화,목)/09:00-18:00(수,금)</t>
    <phoneticPr fontId="3" type="noConversion"/>
  </si>
  <si>
    <t>토, 일요일, 법정 공휴일</t>
  </si>
  <si>
    <t>악양 생활문화센터</t>
  </si>
  <si>
    <t>놀루와 협동조합</t>
  </si>
  <si>
    <t>경상남도 하동군 악양면 축지리 749</t>
    <phoneticPr fontId="3" type="noConversion"/>
  </si>
  <si>
    <t>055-883-6544</t>
    <phoneticPr fontId="3" type="noConversion"/>
  </si>
  <si>
    <t>https://www.nolluwa.co.kr/</t>
  </si>
  <si>
    <t>11:00~18:00</t>
    <phoneticPr fontId="3" type="noConversion"/>
  </si>
  <si>
    <t>군북면복지회관</t>
  </si>
  <si>
    <t>군북면주민자치회</t>
  </si>
  <si>
    <t>2010-03-19</t>
  </si>
  <si>
    <t>경상남도 함안군 군북면 함마대로 768-3</t>
  </si>
  <si>
    <t>055-580-3252</t>
  </si>
  <si>
    <t>06:00~22:00</t>
  </si>
  <si>
    <t>종합사회복지관(홍락원)</t>
  </si>
  <si>
    <t>진주시 직영</t>
  </si>
  <si>
    <t>진주시청</t>
  </si>
  <si>
    <t>2023-04-28</t>
  </si>
  <si>
    <t>경상남도 진주시 문산읍 월아산로1048번길 26-11</t>
  </si>
  <si>
    <t>055-749-6880</t>
  </si>
  <si>
    <t>https://www.jinju.go.kr/00134/00614/00771.web</t>
  </si>
  <si>
    <t>창원중앙도서관 생활문화센터(다락)</t>
  </si>
  <si>
    <t>2020-11-23</t>
  </si>
  <si>
    <t>경상남도 창원시 성산구 용호로 50(반송동)</t>
  </si>
  <si>
    <t>055-225-7341</t>
  </si>
  <si>
    <t>lib.changwon.go.kr</t>
  </si>
  <si>
    <t>금요일, 공휴일</t>
  </si>
  <si>
    <t>상남도서관 생활문화센터</t>
  </si>
  <si>
    <t>2020-07-15</t>
  </si>
  <si>
    <t>경상남도 창원시 성산구 원이대로 810(가음정동)</t>
  </si>
  <si>
    <t>화정생활문화센터 어울림</t>
  </si>
  <si>
    <t>경상남도 김해시 삼계중앙로13번길 1</t>
    <phoneticPr fontId="3" type="noConversion"/>
  </si>
  <si>
    <t>055-330-8651</t>
  </si>
  <si>
    <t>https://www.gimhae.go.kr/hj_eoullim.web</t>
  </si>
  <si>
    <t>반다비체육문화센터</t>
  </si>
  <si>
    <t>기타(시설대관 관리 직영)</t>
  </si>
  <si>
    <t>2023-03-02</t>
  </si>
  <si>
    <t>경상남도 고성군 고성읍 기월리</t>
  </si>
  <si>
    <t>055-670-5842</t>
  </si>
  <si>
    <t>상상생활문화센터</t>
  </si>
  <si>
    <t>경상남도 거창군 중앙로 133</t>
  </si>
  <si>
    <t>055-940-3414</t>
  </si>
  <si>
    <t>https://www.geochang.go.kr/00605/00668/00701.web</t>
  </si>
  <si>
    <t>13:00~21:00</t>
  </si>
  <si>
    <t>제주특별자치도</t>
    <phoneticPr fontId="3" type="noConversion"/>
  </si>
  <si>
    <t>영평하동 생활문화센터</t>
  </si>
  <si>
    <t>주민자율운영</t>
  </si>
  <si>
    <t>영평하동마을회</t>
  </si>
  <si>
    <t>2017-01-25</t>
  </si>
  <si>
    <t>제주특별자치도 제주시 영강길 142(영평동)</t>
    <phoneticPr fontId="3" type="noConversion"/>
  </si>
  <si>
    <t>064-727-4629</t>
  </si>
  <si>
    <t>10:00~14:00</t>
  </si>
  <si>
    <t>내도동 생활문화센터</t>
  </si>
  <si>
    <t>내도동 마을회</t>
  </si>
  <si>
    <t>2017-12-28</t>
  </si>
  <si>
    <t>제주특별자치도 제주시 내도3길 4-1</t>
  </si>
  <si>
    <t>사평마을 생활문화센터</t>
  </si>
  <si>
    <t>오라이동 사평부락회</t>
  </si>
  <si>
    <t>2020-08-22</t>
  </si>
  <si>
    <t>제주특별자치도 제주시 사평 4길 33</t>
  </si>
  <si>
    <t>13:00~18:00</t>
  </si>
  <si>
    <t>종달리 생활문화센터</t>
  </si>
  <si>
    <t>종달리마을회</t>
  </si>
  <si>
    <t>2017-01-30</t>
  </si>
  <si>
    <t>제주특별자치도 제주시 구좌읍 종달논길 33</t>
  </si>
  <si>
    <t>064-786-3216</t>
  </si>
  <si>
    <t>우도면 생활문화센터</t>
  </si>
  <si>
    <t>우도면사무소</t>
  </si>
  <si>
    <t>2018-04-25</t>
  </si>
  <si>
    <t>제주특별자치도 우도면 영일진사길 15-5</t>
    <phoneticPr fontId="3" type="noConversion"/>
  </si>
  <si>
    <t>064-728-4729</t>
  </si>
  <si>
    <t>해안동생활문화센터</t>
  </si>
  <si>
    <t>노형동주민센터</t>
  </si>
  <si>
    <t>2019-03-04</t>
  </si>
  <si>
    <t>제주특별자치도 해안마을7길 1-1</t>
    <phoneticPr fontId="3" type="noConversion"/>
  </si>
  <si>
    <t>외도다목적생활문화센터</t>
  </si>
  <si>
    <t>(사)외도문화예술원</t>
  </si>
  <si>
    <t>제주특별자치도 우정로 제주시 우정로 15길 42-7</t>
    <phoneticPr fontId="3" type="noConversion"/>
  </si>
  <si>
    <t>064-711-8228</t>
  </si>
  <si>
    <t>https://www.jejusi.go.kr/cltur/main.do</t>
  </si>
  <si>
    <t>10:00~19:00(1~3월, 10월~12월), 10:00~21:00(4~9월)</t>
  </si>
  <si>
    <t>매주 월요일, 법정공휴일, 근로자의날</t>
  </si>
  <si>
    <t>용담다목적생활문화센터</t>
  </si>
  <si>
    <t>마을이음</t>
  </si>
  <si>
    <t>2019-09-01</t>
  </si>
  <si>
    <t>제주특별자치도 용해로 80-10</t>
    <phoneticPr fontId="3" type="noConversion"/>
  </si>
  <si>
    <t>064-749-6682</t>
  </si>
  <si>
    <t>10:00~19:00(1~2월), 10:00~21:30(3~12월)</t>
  </si>
  <si>
    <t>삼양다목적생활문화센터</t>
  </si>
  <si>
    <t>(사)제주동자석연구소</t>
  </si>
  <si>
    <t>2019-12-01</t>
  </si>
  <si>
    <t>제주특별자치도 원당로 3길 11-5</t>
    <phoneticPr fontId="3" type="noConversion"/>
  </si>
  <si>
    <t>064-759-9791</t>
  </si>
  <si>
    <t>서귀포생활체육문화센터</t>
  </si>
  <si>
    <t>사단법인서귀포시스포츠클럽</t>
  </si>
  <si>
    <t>2014-03-19</t>
  </si>
  <si>
    <t>제주특별자치도 서귀포시 월드컵로 21</t>
    <phoneticPr fontId="3" type="noConversion"/>
  </si>
  <si>
    <t>064-738-5330</t>
  </si>
  <si>
    <t>www.ssca.kr</t>
  </si>
  <si>
    <t>매주화요일, 명절연휴</t>
  </si>
  <si>
    <t>문화의집 운영 현황</t>
    <phoneticPr fontId="3" type="noConversion"/>
  </si>
  <si>
    <t>번호</t>
    <phoneticPr fontId="91" type="noConversion"/>
  </si>
  <si>
    <t>문화의 집</t>
    <phoneticPr fontId="3" type="noConversion"/>
  </si>
  <si>
    <t>전화번호</t>
    <phoneticPr fontId="46" type="noConversion"/>
  </si>
  <si>
    <t>홈페이지
(블로그 등)</t>
    <phoneticPr fontId="91" type="noConversion"/>
  </si>
  <si>
    <t>개관일</t>
    <phoneticPr fontId="91" type="noConversion"/>
  </si>
  <si>
    <t>운영형태 및 운영주체
(운영기관)</t>
    <phoneticPr fontId="91" type="noConversion"/>
  </si>
  <si>
    <t>시군구청
담당부서</t>
    <phoneticPr fontId="46" type="noConversion"/>
  </si>
  <si>
    <t>연간 이용자 수(명)</t>
    <phoneticPr fontId="91" type="noConversion"/>
  </si>
  <si>
    <t>운영인력_정규직(명)</t>
    <phoneticPr fontId="3" type="noConversion"/>
  </si>
  <si>
    <t>운영인력_기타(명)</t>
    <phoneticPr fontId="3" type="noConversion"/>
  </si>
  <si>
    <t>운영인력_계(명)</t>
    <phoneticPr fontId="46" type="noConversion"/>
  </si>
  <si>
    <t>문화의집
총면적(㎡)</t>
    <phoneticPr fontId="46" type="noConversion"/>
  </si>
  <si>
    <t>운영시설현황(㎡)</t>
    <phoneticPr fontId="46" type="noConversion"/>
  </si>
  <si>
    <t>프로그램총수</t>
    <phoneticPr fontId="3" type="noConversion"/>
  </si>
  <si>
    <t>프로그램 현황</t>
    <phoneticPr fontId="91" type="noConversion"/>
  </si>
  <si>
    <t>동아리 현황</t>
    <phoneticPr fontId="91" type="noConversion"/>
  </si>
  <si>
    <t>예산총액(원)</t>
    <phoneticPr fontId="46" type="noConversion"/>
  </si>
  <si>
    <t>문화 관람실</t>
    <phoneticPr fontId="46" type="noConversion"/>
  </si>
  <si>
    <t>문화 창작실</t>
    <phoneticPr fontId="46" type="noConversion"/>
  </si>
  <si>
    <t>취미교실</t>
    <phoneticPr fontId="46" type="noConversion"/>
  </si>
  <si>
    <t>인터넷부스</t>
    <phoneticPr fontId="46" type="noConversion"/>
  </si>
  <si>
    <t>A/V 부스</t>
    <phoneticPr fontId="46" type="noConversion"/>
  </si>
  <si>
    <t>CD 부스</t>
    <phoneticPr fontId="46" type="noConversion"/>
  </si>
  <si>
    <t>자료실</t>
    <phoneticPr fontId="46" type="noConversion"/>
  </si>
  <si>
    <t>휴게실
놀이방</t>
    <phoneticPr fontId="46" type="noConversion"/>
  </si>
  <si>
    <t>안내 데스크</t>
    <phoneticPr fontId="46" type="noConversion"/>
  </si>
  <si>
    <t xml:space="preserve">자체 프로그램 </t>
    <phoneticPr fontId="46" type="noConversion"/>
  </si>
  <si>
    <t>외부 지원 프로그램</t>
    <phoneticPr fontId="46" type="noConversion"/>
  </si>
  <si>
    <t>협력사업 프로그램</t>
    <phoneticPr fontId="46" type="noConversion"/>
  </si>
  <si>
    <t>총 동아리 수</t>
    <phoneticPr fontId="91" type="noConversion"/>
  </si>
  <si>
    <t>동아리명</t>
    <phoneticPr fontId="46" type="noConversion"/>
  </si>
  <si>
    <t>총회원수(명)</t>
    <phoneticPr fontId="91" type="noConversion"/>
  </si>
  <si>
    <t>프로그램수</t>
    <phoneticPr fontId="46" type="noConversion"/>
  </si>
  <si>
    <t>프로그램명</t>
    <phoneticPr fontId="91" type="noConversion"/>
  </si>
  <si>
    <t>이용자수(명)</t>
    <phoneticPr fontId="46" type="noConversion"/>
  </si>
  <si>
    <t>프로그램명</t>
    <phoneticPr fontId="46" type="noConversion"/>
  </si>
  <si>
    <t>응암1동문화의집</t>
  </si>
  <si>
    <t>서울특별시 은평구 백련산로 179</t>
  </si>
  <si>
    <t>02-351-5238</t>
  </si>
  <si>
    <t>https://www.ep.go.kr/www/selectBbsNttList.do?key=475&amp;bbsNo=178&amp;searchCtgry=%ec%9d%91%ec%95%941%eb%8f%99&amp;integrDeptCode=</t>
  </si>
  <si>
    <t>1997-12-22</t>
  </si>
  <si>
    <t>은평구청</t>
  </si>
  <si>
    <t>은평구 자치행정과</t>
  </si>
  <si>
    <t>캘리그라피(일반, 취미반), 데생&amp;수채화(일반, 취미반), 가락장구, 경기민요, 우크렐레(A반, B반), 라인댄스(A반, B반), 한국무용(A반, B반), 요가교실(A반, B반), 포크기타/클래식기타, 수어교실, 벨리댄스(A반, B반)</t>
  </si>
  <si>
    <t>도서관과 함께(3회), 아름다운 한글 프로그램, 올해는 풍년이야, 따뜻한 겨울(2회)</t>
  </si>
  <si>
    <t>선배시민 아카데미 상상마실(10회),  어르신의 슬기로운 도서관 생활(4회),  인문학산책, 따뜻한 겨울나기 밑반찬 나눔, 제로플라 텀블러 제작 프로그램(4회), 사랑의 오란다 나눔, 달디단 밤양갱 프로그램, 다문화와 함께 하는 추석 음식 만들기 프로그램</t>
  </si>
  <si>
    <t>댄스스포츠, 한국무용, 영어팝송, 노래교실, 데생&amp;수채화, 캐리커쳐 동아리</t>
  </si>
  <si>
    <t>노원문화의집</t>
  </si>
  <si>
    <t>서울특별시 노원구 동일로 1530-1 마들역 지하1층</t>
  </si>
  <si>
    <t>노원구청_문화도시과</t>
  </si>
  <si>
    <t>주말</t>
  </si>
  <si>
    <t>문화강좌</t>
  </si>
  <si>
    <t>김중업 건축 문화의집</t>
  </si>
  <si>
    <t>서울특별시 성북구 장위로21나길 11</t>
  </si>
  <si>
    <t>02-6906-3136</t>
  </si>
  <si>
    <t>www.sbculture.or.kr</t>
  </si>
  <si>
    <t>2018-09-01</t>
  </si>
  <si>
    <t>(재)성북문화재단</t>
  </si>
  <si>
    <t>성북구청 문화체육과</t>
  </si>
  <si>
    <t>월요일 일요일 공휴일</t>
  </si>
  <si>
    <t>문학 속 그림, 그림 속 화가</t>
  </si>
  <si>
    <t>민속의집</t>
  </si>
  <si>
    <t>서울특별시 강동구 고덕로83길 55</t>
  </si>
  <si>
    <t>02-2045-7612</t>
  </si>
  <si>
    <t>1978-04-07</t>
  </si>
  <si>
    <t>강동구도시관리공단</t>
  </si>
  <si>
    <t>서울특별시 강동구 문화예술과</t>
  </si>
  <si>
    <t>월요일, 일요일 및 공휴일</t>
  </si>
  <si>
    <t>광주북구문화의집</t>
  </si>
  <si>
    <t>광주광역시 북구 대천로 86(문흥동) 북구청소년수련관별관 2층</t>
    <phoneticPr fontId="3" type="noConversion"/>
  </si>
  <si>
    <t>062-269-1420</t>
  </si>
  <si>
    <t>http://www.munhwahouse.or.kr/</t>
  </si>
  <si>
    <t>1997-10-24</t>
  </si>
  <si>
    <t>광주문화자치회의</t>
  </si>
  <si>
    <t>광주 북구청 문화예술과</t>
  </si>
  <si>
    <t>주부인문학당, 월간자작, 장애인교육, 수리수선파티, 쓸모 주민강사, 가곡배달발표회</t>
  </si>
  <si>
    <t>노작예술학교, 바퀴달린학교, 아침 10시 배움마실, 어수선한 수선실</t>
  </si>
  <si>
    <t>종이팩 수거거점,
정신건강위기 성인 목공교육,
특수학생 목공교육</t>
  </si>
  <si>
    <t>가곡배달동아리, 체스앤보드, 은빛하모니카앙상블, 팬아트 앙상블, 유네스코 문화예술진흥회, 유스타, 아모르 첼로 앙상블, 청년인문마을</t>
  </si>
  <si>
    <t>각화문화의집</t>
  </si>
  <si>
    <t>광주광역시 북구 동문대로 238-8(각화동)</t>
    <phoneticPr fontId="3" type="noConversion"/>
  </si>
  <si>
    <t>062-265-9336</t>
  </si>
  <si>
    <t>http://www.bgable.kr/munhwa.php</t>
  </si>
  <si>
    <t>2005-12-13</t>
  </si>
  <si>
    <t>(사)광주북구장애인복지회</t>
  </si>
  <si>
    <t>북구 장애인복지과</t>
  </si>
  <si>
    <t>마술, 핸드벨, 제로웨이스트, 노리야요리야, 동아리버스킹, 북놀이, 원예치료, 슬기로운 텃밭생활, 추석송편빚기, 크리스마스케잌, 민화에풍덩, 동아리나들이, 라탄공예, 월데이클래스</t>
  </si>
  <si>
    <t>무릎학교, 문화가 있는 날, 문화예술교육사, 교육사각지대, 지역 맞춤형 노년활동지원</t>
  </si>
  <si>
    <t>풍물, 가야금, 민화, 민요판소리, 우쿨렐레, 라인댄스, 진도북, 모둠북, 오카리나, 합창</t>
  </si>
  <si>
    <t>광주광역시 서구 화정로 314, 농성2동주민센터 2층~3층</t>
  </si>
  <si>
    <t>www.nsmunhaw.or.kr</t>
  </si>
  <si>
    <t>2004-03-11</t>
  </si>
  <si>
    <t>광주흥사단</t>
  </si>
  <si>
    <t>광주광역시 서구청_문화예술과</t>
  </si>
  <si>
    <t>매주 월요일, 법정공휴일(일요일 제외)</t>
  </si>
  <si>
    <t>어르신취미교실,하모니카(초급),하모니카(중급),
장구교실(초급),가락장구&amp;민요,한국전통무용,판소리고법,한글서예,한자서예,오카리나(초급),오카리나(중급),
캘리수채화,노래교실</t>
  </si>
  <si>
    <t>실버건강체조,실버건강요가,에어로빅,매트필라테스,캘리수채화, 한글서예,스포츠스태킹: 골목대항전,심플소잉:미싱공예,나를 알아가는 인문학:명리학,새피리와 노래하다:오카리나,친환경포장법:보자기아트,작은에세이:글쓰기</t>
  </si>
  <si>
    <t>○ 인권교육, 인권문화제, 선진지워크숍 등 협력진행
○ 하모니카앙상블 더붐 및 빛고을클래식기타합주단 동아리활동 지원협력</t>
  </si>
  <si>
    <t>NS생활문화봉사단,
엘콘드로팬사(팬플룻),
樂&amp;volunteers(해금),
더붐하모니카앙상블,
은빛소리(하모니카),
어르신바둑,
클래식기타합주단,
젬베카혼동아리,
호두과자,
칸타빌레(하모니카),
나를 알아가는 명리학</t>
  </si>
  <si>
    <t>신탄진문화의집</t>
  </si>
  <si>
    <t>대전광역시 대덕구 신탄진동로35번길 20</t>
  </si>
  <si>
    <t>042-608-5797</t>
  </si>
  <si>
    <t>직영(동위임)</t>
  </si>
  <si>
    <t>대전 대덕구_신탄진동</t>
  </si>
  <si>
    <t>대전 대덕구 문화관광체육과</t>
  </si>
  <si>
    <t>주말, 국경일 및 공휴일</t>
  </si>
  <si>
    <t>실버건강댄스, 스마트폰활용, 오카리나</t>
  </si>
  <si>
    <t>회덕문화의집</t>
  </si>
  <si>
    <t>송촌문화의집</t>
  </si>
  <si>
    <t>대전광역시 대덕구 동춘당로94번길 11, 4층</t>
  </si>
  <si>
    <t>042-638-3344</t>
  </si>
  <si>
    <t>2003-11-18</t>
  </si>
  <si>
    <t>대전 대덕구_송촌동</t>
  </si>
  <si>
    <t>성남문화의집</t>
  </si>
  <si>
    <t>경기도 성남시 수정구 산성대로215번길 7</t>
  </si>
  <si>
    <t>031-756-1082</t>
  </si>
  <si>
    <t>sm.seongnam.go.kr</t>
  </si>
  <si>
    <t>2000-04-27</t>
  </si>
  <si>
    <t>문화관광과</t>
  </si>
  <si>
    <t>경기민요 등</t>
  </si>
  <si>
    <t>남양주시문화의집</t>
  </si>
  <si>
    <t>경기도 남양주시 진접읍 금강로 1509-26(3층)</t>
  </si>
  <si>
    <t>031-527-8911</t>
  </si>
  <si>
    <t>www.jjculture.or.kr</t>
  </si>
  <si>
    <t>2000-09-08</t>
  </si>
  <si>
    <t>생활문화예술협동조합 나와유</t>
    <phoneticPr fontId="3" type="noConversion"/>
  </si>
  <si>
    <t>남양주시 문화예술과</t>
  </si>
  <si>
    <t>동아리네트워크(2회),상록수운영,남문동랩(2회), 3.3갤러리(11회), 소소특강(11회), 시민문화기획자아카데미,친친콘서트(3회), 라면콘서트, 부침개축제, 여유작당,문집배달,문간방,어린이청소년문화교실</t>
  </si>
  <si>
    <t>1. 경기도 문화의날 (경기도)
2. 경기민간문화공간활성화 모든공간31 
   남양주시 여유작당 (경기문화재단)
3. 경기생활문화플랫폼 은밀한출판사
   (경기문화재단)</t>
  </si>
  <si>
    <t>광릉숲 포럼(체험부스운영)</t>
  </si>
  <si>
    <t>천하제일, 소리사랑, 두드림난타,힐링민화,새로이음,아사모포크댄스,훌라센스,기타둥둥,꼼지락(퀼트),캘리하랑,하오하오(중국어),한코한코,라니훌라,나래예술단,아코가락,은빛누리동극단,유미회,업써,광자매,덩더쿵사가지,우쿨로하나,묵향,상록수,코리아리아,버킷피아노,쏠리에(플릇),하모사랑,궁채와열채사이,엣지(가죽공예),청춘난타,오쏠리(오카리나),속깊은여행,깨알레알잉글리쉬(영어),풍양책사모,무지개난타(장애인학생),하모조아,K-단전호흡,소리마루</t>
  </si>
  <si>
    <t>향남문화의집</t>
  </si>
  <si>
    <t>031-354-1222</t>
  </si>
  <si>
    <t>https://hnjumin.com/</t>
  </si>
  <si>
    <t>2005-01-01</t>
  </si>
  <si>
    <t>향남읍주민자치회</t>
  </si>
  <si>
    <t>화성시 문화예술과</t>
  </si>
  <si>
    <t>아동바이올린&amp; 첼로, 아동미술, 수채화, 연필인물화, 캘리그라피, 파스텔화, 프랑스자수, 밸리댄스, 라인댄스, 하모니카</t>
  </si>
  <si>
    <t>라온, 물보라수채화, HN라인댄스, 아크릴화, 타이나밸리, 죽마고우밴드, 파스텔화, 향남사랑과하모니, 화성위드오케스트라, 사진을연구하는모임, 힐링아트, 울림</t>
  </si>
  <si>
    <t>봉담문화의집</t>
  </si>
  <si>
    <t>경기도 화성시 봉담읍 샘마을1길 7</t>
  </si>
  <si>
    <t>031-227-4877</t>
  </si>
  <si>
    <t>2001-09-01</t>
  </si>
  <si>
    <t>사단법인 화성민예총</t>
  </si>
  <si>
    <t>청소년 통기타교실 등</t>
  </si>
  <si>
    <t>옥상으로따라와, 어린이장터</t>
  </si>
  <si>
    <t>모듬 사물놀이 등</t>
  </si>
  <si>
    <t>의왕문화의집</t>
  </si>
  <si>
    <t>경기도 의왕시 백운로2</t>
  </si>
  <si>
    <t>031-456-4994</t>
  </si>
  <si>
    <t>https://www.uwcc.or.kr/</t>
  </si>
  <si>
    <t>1999-07-14</t>
  </si>
  <si>
    <t>09:00~16:00</t>
  </si>
  <si>
    <t>역사교실, 아코디언, 규방공예, 한국무용, 서예, 사군자, 경기민요, 팬플룻&amp;오카리나, 동양화, 뎃생&amp;수채화</t>
  </si>
  <si>
    <t>아미치팬플룻, 천사휘파람, 의왕의 소리꾼들, 의왕화도회, 나르샤 악단, 규방공예연구회, 더숲팬플룻</t>
  </si>
  <si>
    <t>고양문화의집</t>
  </si>
  <si>
    <t>경기도 고양시 일산서구 산현로 99</t>
  </si>
  <si>
    <t>031-911-2500</t>
  </si>
  <si>
    <t>https://culture.gys.or.kr/</t>
  </si>
  <si>
    <t>2008-04-01</t>
  </si>
  <si>
    <t>고양도시관리공사</t>
  </si>
  <si>
    <t>고양특례시 문화예술과</t>
  </si>
  <si>
    <t>홈페이지 참조</t>
  </si>
  <si>
    <t>강릉문화의집</t>
  </si>
  <si>
    <t>강원특별자치도 강릉시 율곡로 2923-12 행복한모루1층</t>
  </si>
  <si>
    <t>033-660-3246</t>
  </si>
  <si>
    <t>http://www.gnslib.or.kr
(강릉시립도서관 홈페이지 내 홍보)</t>
  </si>
  <si>
    <t>1997-01-01</t>
  </si>
  <si>
    <t>시립도서관</t>
  </si>
  <si>
    <t>강릉시청</t>
  </si>
  <si>
    <t>주말문화체험, 동네배움터, 특별프로그램</t>
  </si>
  <si>
    <t>태백문화의집</t>
  </si>
  <si>
    <t>강원특별자치도 태백시 태백로 1813</t>
  </si>
  <si>
    <t>033-550-2835</t>
  </si>
  <si>
    <t>2000-11-22</t>
  </si>
  <si>
    <t>사단법인 태백국악원</t>
  </si>
  <si>
    <t>국악관현악, 가요교실, 훌라댄스, 북춤, 한국무용, 밴드마스터, 기체조, 힐링댄스</t>
  </si>
  <si>
    <t>태백민속예술단, 사단법인 태백국악원, 장성동 주민자치프로그램(요가, 라인댄스)</t>
  </si>
  <si>
    <t>고성문화의집</t>
  </si>
  <si>
    <t>강원특별자치도 고성군 간성읍 71-7</t>
  </si>
  <si>
    <t>1987-10-06</t>
  </si>
  <si>
    <t>교육문화과</t>
  </si>
  <si>
    <t>월요일 및 법정공휴일</t>
  </si>
  <si>
    <t>문화학교(문화사랑방) 외 33개</t>
  </si>
  <si>
    <t>다사모지원사업 외 1건</t>
  </si>
  <si>
    <t>사물놀이대회참가 외 2건</t>
  </si>
  <si>
    <t>충청북도</t>
    <phoneticPr fontId="3" type="noConversion"/>
  </si>
  <si>
    <t>청주문화의집</t>
  </si>
  <si>
    <t>충청북도 청주시 상당구 대성로6번길 18</t>
    <phoneticPr fontId="3" type="noConversion"/>
  </si>
  <si>
    <t>043-223-0686</t>
  </si>
  <si>
    <t>cjculturehouse.or.kr</t>
  </si>
  <si>
    <t>2001-07-01</t>
  </si>
  <si>
    <t>(사)청주예총</t>
  </si>
  <si>
    <t>청주시 문화예술과</t>
  </si>
  <si>
    <t>캘리그라피, 사군자, 한국화, 고고장구, 스마트폰교육, 어반드로잉, 시창작, 가야금, 수필반, 사진반</t>
  </si>
  <si>
    <t>문화찾아! 어슬렁 어슬렁, 비바 라 비다, 빵빵! 황금마차</t>
  </si>
  <si>
    <t>도란도란 바느질, 자갈자갈 꿈꾸미 탐험대, 얼렁뚱땅 음악대</t>
  </si>
  <si>
    <t xml:space="preserve"> 하모닉스, 쒼나고고장구, 통기타스케치, 바둑교실, 건강댄스 </t>
  </si>
  <si>
    <t>직지문화의집(구 흥덕문화의집)</t>
  </si>
  <si>
    <t>충청북도 청주시 서원구 사직대로 274</t>
    <phoneticPr fontId="3" type="noConversion"/>
  </si>
  <si>
    <t>043-274-7500</t>
  </si>
  <si>
    <t>www.jikjimunhwa.org</t>
  </si>
  <si>
    <t>2003-07-03</t>
  </si>
  <si>
    <t>사)청주민예총</t>
  </si>
  <si>
    <t>민화, 동화교실, 시인교실, 풍물교실, 캘리그라피, 생활자수, 보태니컬아트, 스토리텔링, 중국어, 수채화, 우쿨렐레,  원데이 등: 자수 파우치, 다포체험, 목공예, 문인화(부채), 가야금, 문인화(양초), 플라워가든</t>
  </si>
  <si>
    <t>1. 문화예술교육사: 만화-AI기술의 변형 2. 충북지역개발회&amp;lt;충북작가릴레이특강&amp;gt;</t>
  </si>
  <si>
    <t>1. 1인1책 펴내기 사업(단행본) 2. 1인1책 펴내기 사업(북아트) 3. 청주작은도서관협의회 책잔치 4. 흥덕시니어클럽 도서관서포터즈 사업 5. 충북노인종합복지관 노인공익활동 사업&amp;quot;</t>
  </si>
  <si>
    <t>1.반딧불독서회, 2.일본어반, 3.민화반, 4.백합합창단, 5.수민회, 6.아리아-크로마하프, 7.수나들이, 8.보태니컬 아씨들, 9.수채화반, 10.에어로폰, 11.어깨동무, 12.우투리</t>
  </si>
  <si>
    <t>영동문화의집</t>
  </si>
  <si>
    <t>충청북도 영동군 영동읍 영동천2길29</t>
  </si>
  <si>
    <t>043-745-2215</t>
  </si>
  <si>
    <t>2000-09-05</t>
  </si>
  <si>
    <t>영동군 국악문화예술과</t>
  </si>
  <si>
    <t>토</t>
  </si>
  <si>
    <t>증평문화의집</t>
  </si>
  <si>
    <t>충청북도 증평군 증평읍 문화로 75</t>
    <phoneticPr fontId="3" type="noConversion"/>
  </si>
  <si>
    <t>2008-12-30</t>
  </si>
  <si>
    <t>증평군청 문화관광과</t>
  </si>
  <si>
    <t>공휴일, 토요일</t>
  </si>
  <si>
    <t>가곡교실, 수묵캘리그라피 외</t>
  </si>
  <si>
    <t>딩동댕플레이키즈스쿨, 트윈클영어발레, 창의레고</t>
  </si>
  <si>
    <t>수려울가곡합창단, 열혈기타</t>
  </si>
  <si>
    <t>진천문화의집</t>
  </si>
  <si>
    <t>충청북도 진천군 덕산읍 산삼로46</t>
    <phoneticPr fontId="3" type="noConversion"/>
  </si>
  <si>
    <t>043-532-2004</t>
  </si>
  <si>
    <t>https://band.us/@munzip2003</t>
  </si>
  <si>
    <t>2003-04-01</t>
  </si>
  <si>
    <t>진천군청/문화관광과</t>
  </si>
  <si>
    <t>월요일, 국경일</t>
  </si>
  <si>
    <t>클래식기타,첼로,플루트,모델클래스,유화,문인화/민화,손뜨개,다도,중국어회화,일본어회화,아로마테라피</t>
  </si>
  <si>
    <t>진천공예문화협회-핸드메이더모임</t>
  </si>
  <si>
    <t>현사랑,고운소리,그래때리,영어회화</t>
  </si>
  <si>
    <t>충청남도</t>
    <phoneticPr fontId="3" type="noConversion"/>
  </si>
  <si>
    <t>추부문화의집</t>
  </si>
  <si>
    <t>충청남도 금산군 추부면 하마전로31</t>
    <phoneticPr fontId="3" type="noConversion"/>
  </si>
  <si>
    <t>041-752-7097</t>
  </si>
  <si>
    <t>http://cafe.daum.net/츄애</t>
  </si>
  <si>
    <t>2003-05-01</t>
  </si>
  <si>
    <t>금산군 위탁사업</t>
  </si>
  <si>
    <t>추부문화예술진흥회</t>
  </si>
  <si>
    <t>금산군청 관광문화체육과</t>
  </si>
  <si>
    <t>아동 마술/성인미술/ 어르신 춤/어르신 요가/라인댄스/통기타/헬스/성인요가/가락장구 3반/노래교실/성인벨리댄스.</t>
  </si>
  <si>
    <t>세라밴드 1.2반/덤밸운동/텀브러/금산자체대학(청춘합창단)/금산군 보간서(한방대학)/금산시민대학.</t>
  </si>
  <si>
    <t>기타동아리/우리춤동아리/벨리동아리/음식만들기동아리/도자기고예동아리/목공동아리</t>
  </si>
  <si>
    <t>금산문화의집</t>
  </si>
  <si>
    <t>충청남도 금산군 금산읍 방아동4길 17</t>
    <phoneticPr fontId="3" type="noConversion"/>
  </si>
  <si>
    <t>041-754-1318</t>
  </si>
  <si>
    <t>금산군 금산문화의집 (geumsan.go.kr)</t>
  </si>
  <si>
    <t>2020-05-20</t>
  </si>
  <si>
    <t>금산문화의집(비영리민간단체)</t>
  </si>
  <si>
    <t>금산군 관광문화체육과 문화예술팀</t>
  </si>
  <si>
    <t>일요일, 국경일</t>
  </si>
  <si>
    <t>오카리나교실 외 25</t>
  </si>
  <si>
    <t>남산 꿈의 마을학교 초등학생 영상크리에이터 외 21</t>
  </si>
  <si>
    <t>남산 요가사랑 동호회 1팀 외 27</t>
  </si>
  <si>
    <t>유구문화의집(유구평생학습센터)</t>
  </si>
  <si>
    <t>충청남도 공주시 유구읍 유구외곽로 322</t>
  </si>
  <si>
    <t>041-840-2405</t>
  </si>
  <si>
    <t>2006-01-09</t>
  </si>
  <si>
    <t>공주시청_문화예술과</t>
  </si>
  <si>
    <t>진안문화의집</t>
  </si>
  <si>
    <t>전북특별자치도 진안군 진안읍 대성길5</t>
  </si>
  <si>
    <t>063-433-1671</t>
  </si>
  <si>
    <t>https://cafe.daum.net/jinanmunhwa</t>
  </si>
  <si>
    <t>1990-05-06</t>
  </si>
  <si>
    <t>문화체육과</t>
  </si>
  <si>
    <t>문화예술학교</t>
  </si>
  <si>
    <t>평생학습위탁지원사업</t>
  </si>
  <si>
    <t>전북특별자치도</t>
    <phoneticPr fontId="3" type="noConversion"/>
  </si>
  <si>
    <t>이서문화의집</t>
  </si>
  <si>
    <t>전북특별자치도 완주군 이서면 오공로 11-10 참사랑빌딩 5층</t>
    <phoneticPr fontId="3" type="noConversion"/>
  </si>
  <si>
    <t>063-221-0336</t>
  </si>
  <si>
    <t>완주혁신포럼</t>
  </si>
  <si>
    <t>완주군_문화역사과</t>
  </si>
  <si>
    <t>프로그램 진행시</t>
    <phoneticPr fontId="3" type="noConversion"/>
  </si>
  <si>
    <t>정규강좌</t>
  </si>
  <si>
    <t>영암삼호문화의집</t>
  </si>
  <si>
    <t>전라남도 영암군 삼호읍 신항로 63-12 한마음회관 2층</t>
  </si>
  <si>
    <t>061-461-1100</t>
  </si>
  <si>
    <t>2001-10-01</t>
  </si>
  <si>
    <t>한마음</t>
  </si>
  <si>
    <t>영암군 문화예술과</t>
  </si>
  <si>
    <t>필라테스, 생활요가, 서예교실통기타교실, 꽃자수손뜨개, 한국어학당, 어린이 영어교실, 힐링노래교실, 힐링체조교실, 잉글리쉬코너, 생활영어 글로벌교실, 김장아찌만들기특강, 감물염색특강, 무화과/감장아찌만들기특강, 남도김장체험특강</t>
  </si>
  <si>
    <t>디지털교실, 마을학교, 실버 힐링행복 체조교실, 다문화 단체 한국어교실</t>
  </si>
  <si>
    <t>삼호통기타교실</t>
  </si>
  <si>
    <t>동해문화의집</t>
  </si>
  <si>
    <t>경상북도 포항시 남구 동해면 일월로41번길 21</t>
  </si>
  <si>
    <t>054-284-6820</t>
  </si>
  <si>
    <t>1999-03-10</t>
  </si>
  <si>
    <t>동해면행정복지센터</t>
  </si>
  <si>
    <t>포항시 문화예술과</t>
  </si>
  <si>
    <t>주말, 공휴일, 월요일</t>
  </si>
  <si>
    <t>기타교실, 라인댄스, 어반스케치, 웰빙댄스, 사물놀이</t>
  </si>
  <si>
    <t>라탄공예, 힐링뜨개</t>
  </si>
  <si>
    <t>기계문화의집</t>
  </si>
  <si>
    <t>경상북도 포항시 북구 기계면 기계로 94</t>
  </si>
  <si>
    <t>054-240-8806</t>
  </si>
  <si>
    <t>2005-07-30</t>
  </si>
  <si>
    <t>기계면행정복지센터</t>
  </si>
  <si>
    <t>젠탱글, 프랑스자수, 하모니카, 국악, 꽃누르미, 시낭독, 산약초</t>
  </si>
  <si>
    <t>풍물놀이,캘리그라피,커피핸드드립,한글서예,난타,가락장구</t>
  </si>
  <si>
    <t>선산문화의집</t>
  </si>
  <si>
    <t>054-482-3060</t>
  </si>
  <si>
    <t>1997-12-29</t>
  </si>
  <si>
    <t>(사)구미문화원</t>
  </si>
  <si>
    <t>구미시 문화예술과</t>
  </si>
  <si>
    <t>토, 일요일, 공휴일</t>
  </si>
  <si>
    <t>경상북도</t>
    <phoneticPr fontId="3" type="noConversion"/>
  </si>
  <si>
    <t>풍기문화의집</t>
  </si>
  <si>
    <t>경상북도 영주시 풍기읍 동성로 18</t>
    <phoneticPr fontId="3" type="noConversion"/>
  </si>
  <si>
    <t>054-636-2868</t>
    <phoneticPr fontId="3" type="noConversion"/>
  </si>
  <si>
    <t>blog.naver.com/yd7393547</t>
  </si>
  <si>
    <t>1996-12-27</t>
  </si>
  <si>
    <t>영주시 문화예술회관</t>
  </si>
  <si>
    <t>토,일,법정공휴일</t>
  </si>
  <si>
    <t>문화학교, 문화강좌, 생활문화 프로그램</t>
  </si>
  <si>
    <t>길위의 인문학</t>
  </si>
  <si>
    <t>풍기도서관 평생교육프로그램</t>
  </si>
  <si>
    <t>선묵회, 노래사랑, 어반스케쳐스, 피어나</t>
  </si>
  <si>
    <t>경상남도</t>
    <phoneticPr fontId="3" type="noConversion"/>
  </si>
  <si>
    <t>안동문화의집</t>
  </si>
  <si>
    <t>경상남도 김해시 삼안로72</t>
    <phoneticPr fontId="3" type="noConversion"/>
  </si>
  <si>
    <t>055-330-3225</t>
  </si>
  <si>
    <t>안동문화의집 | 김해시 공공예약포털</t>
  </si>
  <si>
    <t>2002-04-15</t>
  </si>
  <si>
    <t>공공</t>
  </si>
  <si>
    <t>삼안동행정복지센터</t>
  </si>
  <si>
    <t>문화예술과</t>
  </si>
  <si>
    <t>공휴일,토,일</t>
  </si>
  <si>
    <t>*수채화생활악기
*생활영어초급
*생활영어중급
*스포츠댄스
*프랑스자수
*라인댄스
*캘리그라피
*통기타기초
*아코디언</t>
  </si>
  <si>
    <t>*스트레칭
*요가
*생활체조
*성인문해한글교실</t>
    <phoneticPr fontId="3" type="noConversion"/>
  </si>
  <si>
    <t>김해문화의집</t>
  </si>
  <si>
    <t>경상남도 김해시 김해대로2371번길 24-18(부원동)</t>
  </si>
  <si>
    <t>055-359-1595</t>
  </si>
  <si>
    <t>김해시 홈페이지</t>
  </si>
  <si>
    <t>1996-12-01</t>
  </si>
  <si>
    <t>부원동</t>
  </si>
  <si>
    <t>댄스스포츠 등</t>
  </si>
  <si>
    <t>내서문화의집</t>
  </si>
  <si>
    <t>경상남도 창원시 마산회원구 내서읍 옥정1길 9-7</t>
  </si>
  <si>
    <t>055-230-5071</t>
  </si>
  <si>
    <t>https://www.changwon.go.kr/cwportal/gu/11100/12102/12174.web</t>
  </si>
  <si>
    <t>2001-07-11</t>
  </si>
  <si>
    <t>내서읍 주민자치회</t>
  </si>
  <si>
    <t>창원시 마산회원구 내서읍</t>
  </si>
  <si>
    <t>주말(토,일요일)</t>
  </si>
  <si>
    <t>서예, 문인화, 스마트폰활용교실, 아코디언, 한자교실,  통기타, 풍물, 고고장구, 노래교실, 요가, 라인댄스, 댄스스포츠, 파크골프, 서양화, 퇴근후 발레, 취미발레, 챠밍트롯댄스, 다이어트댄스, 바디밸런스,  유소년 축구교실</t>
  </si>
  <si>
    <t>내외문화의집</t>
  </si>
  <si>
    <t>경상남도 김해시 금관대로 1255</t>
  </si>
  <si>
    <t>055-330-3228</t>
  </si>
  <si>
    <t>김해시 홈페이지
(https://www.gimhae.go.kr/00954/01200/03789.web?amode=view&amp;idx=425)</t>
  </si>
  <si>
    <t>1998-07-13</t>
  </si>
  <si>
    <t>문화예술과(내외동)</t>
  </si>
  <si>
    <t>하모니카, 캘리그라피, 노래교실, 서예, 대금교실, 프랑스자수, 우쿨렐레, 영어동화, 천아트, 베이비돌옷만들기(재능), 칼림바, 어린이 역사(한국사,, 세계사), 어린이뎃생</t>
  </si>
  <si>
    <t>김해시체육회(화요스트레칭, 생활체조, 수요매트필라테스, 목요스트레칭,금요매트필라테스, 타바타),건강관리공단(시니어 건강스트레칭,건강댄스),김해시(성인문해교실)</t>
  </si>
  <si>
    <t>바느질놀이, 명리학의첫걸음, 왕초보영어, 감성터치수채화, 금요서예동아리</t>
  </si>
  <si>
    <t>일도1동문화의집</t>
  </si>
  <si>
    <t>제주특별자치도 성지로 71</t>
    <phoneticPr fontId="3" type="noConversion"/>
  </si>
  <si>
    <t>064-759-0496</t>
  </si>
  <si>
    <t>2005-05-19</t>
  </si>
  <si>
    <t>일도1동 주민센터</t>
  </si>
  <si>
    <t>풍물, 장구교실, 리듬댄스, 바른자세 바른워킹, 오카리나, 슬기로운 스마트폰 촬영, 수채화·자화상, 국선도</t>
  </si>
  <si>
    <t>이도2동문화의집</t>
  </si>
  <si>
    <t>제주특별자치도 오복3길 8</t>
    <phoneticPr fontId="3" type="noConversion"/>
  </si>
  <si>
    <t>064-728-4506</t>
  </si>
  <si>
    <t>2000-10-05</t>
  </si>
  <si>
    <t>이도2동 주민센터</t>
  </si>
  <si>
    <t>금, 주말, 공휴일</t>
  </si>
  <si>
    <t>몸펴기 생활 운동 교실 (월,수
시니어 근력운동 교실 (화,목)</t>
  </si>
  <si>
    <t>삼도2동문화의집</t>
  </si>
  <si>
    <t>제주특별자치도 관덕로6길 15</t>
    <phoneticPr fontId="3" type="noConversion"/>
  </si>
  <si>
    <t>064-728-4562</t>
  </si>
  <si>
    <t>2000-12-30</t>
  </si>
  <si>
    <t>삼도2동 주민센터</t>
  </si>
  <si>
    <t>드럼교실,캘리그라피,원예교실,그릇도자기공예 등</t>
  </si>
  <si>
    <t>어린이 학습멘토링, 어린이 친구사귀기</t>
  </si>
  <si>
    <t>하귀문화의집</t>
  </si>
  <si>
    <t>제주특별자치도 애월읍 하귀로21길 30</t>
    <phoneticPr fontId="3" type="noConversion"/>
  </si>
  <si>
    <t>064-728-8858</t>
  </si>
  <si>
    <t>2003-07-07</t>
  </si>
  <si>
    <t>애월읍사무소</t>
  </si>
  <si>
    <t>건강워킹, 통기타, 노래교실,  캘리그래피, 타로카드, 오카리나</t>
  </si>
  <si>
    <t>(평생학습)
숏폼 콘텐츠 제작,
손자극건강법</t>
  </si>
  <si>
    <t>(디지털 배움터 )
영상편집</t>
    <phoneticPr fontId="3" type="noConversion"/>
  </si>
  <si>
    <t>애월소랑통기타 , 그림이야기,애월서우회,생활도자기,아크릴화,나도작가다,애월댄스스포츠,애월묵향회,색소폰</t>
  </si>
  <si>
    <t>보목문화의집</t>
  </si>
  <si>
    <t>제주특별자치도 서귀포시 보목로 70번길 51-2</t>
  </si>
  <si>
    <t>064-733-3508</t>
  </si>
  <si>
    <t>2003-02-13</t>
  </si>
  <si>
    <t>보목마을회</t>
  </si>
  <si>
    <t>서귀포시 문화예술과</t>
  </si>
  <si>
    <t>토,일요일</t>
  </si>
  <si>
    <t>어린이베이킹 여름방학 특강
홈베이킹
천연화장품 및 천연비누 만들기
어린이베이킹 겨울방학 특강</t>
  </si>
  <si>
    <t>중문문화의집</t>
  </si>
  <si>
    <t>제주특별자치도 서귀포시 중문로 26번길 7</t>
  </si>
  <si>
    <t>064-738-0069</t>
  </si>
  <si>
    <t>2003-12-30</t>
  </si>
  <si>
    <t>중문마을회</t>
  </si>
  <si>
    <t>공휴일, 추석, 설</t>
  </si>
  <si>
    <t>기능장과 함께하는 쿠킹클래스
다함께 댄스 차차차(상반기)
다함께 댄스 차차차(하반기)</t>
  </si>
  <si>
    <t>남성마을 문화의집</t>
  </si>
  <si>
    <t>제주특별자치도 서귀포시 남성중로 141번길 5</t>
  </si>
  <si>
    <t>064-763-5645</t>
  </si>
  <si>
    <t>2005-02-28</t>
  </si>
  <si>
    <t>남성마을회</t>
  </si>
  <si>
    <t>일요일, 추석, 설</t>
  </si>
  <si>
    <t>06:00~22:00</t>
    <phoneticPr fontId="3" type="noConversion"/>
  </si>
  <si>
    <t>화장품 만들기 체험
도자기 만들기 체험
제과 제빵 만들기 체험</t>
  </si>
  <si>
    <t>(부록) 지역문화재단 현황</t>
    <phoneticPr fontId="3" type="noConversion"/>
  </si>
  <si>
    <t>번호</t>
    <phoneticPr fontId="46" type="noConversion"/>
  </si>
  <si>
    <t>재단명</t>
    <phoneticPr fontId="46" type="noConversion"/>
  </si>
  <si>
    <t>주소</t>
    <phoneticPr fontId="46" type="noConversion"/>
  </si>
  <si>
    <t>설립일
(등기기준)</t>
    <phoneticPr fontId="46" type="noConversion"/>
  </si>
  <si>
    <t>설치조례</t>
    <phoneticPr fontId="46" type="noConversion"/>
  </si>
  <si>
    <t>이사장
(현 직위)</t>
    <phoneticPr fontId="46" type="noConversion"/>
  </si>
  <si>
    <t>문화재단
대표이사명</t>
    <phoneticPr fontId="46" type="noConversion"/>
  </si>
  <si>
    <t>최초출연금(억원)</t>
    <phoneticPr fontId="46" type="noConversion"/>
  </si>
  <si>
    <t>기금규모 (억원)</t>
    <phoneticPr fontId="46" type="noConversion"/>
  </si>
  <si>
    <t>주요사업</t>
    <phoneticPr fontId="46" type="noConversion"/>
  </si>
  <si>
    <t>조직현황</t>
    <phoneticPr fontId="46" type="noConversion"/>
  </si>
  <si>
    <t>인력 현황(명)</t>
    <phoneticPr fontId="46" type="noConversion"/>
  </si>
  <si>
    <t>예산 현황(단위 : 억원)</t>
    <phoneticPr fontId="46" type="noConversion"/>
  </si>
  <si>
    <t>사업현황(개)</t>
    <phoneticPr fontId="46" type="noConversion"/>
  </si>
  <si>
    <t>사무실
(연면적)</t>
    <phoneticPr fontId="46" type="noConversion"/>
  </si>
  <si>
    <t>중앙문예진흥기금</t>
    <phoneticPr fontId="46" type="noConversion"/>
  </si>
  <si>
    <t>시도출연</t>
    <phoneticPr fontId="46" type="noConversion"/>
  </si>
  <si>
    <t>정규직</t>
    <phoneticPr fontId="46" type="noConversion"/>
  </si>
  <si>
    <t>기타
(계약직 등)</t>
    <phoneticPr fontId="46" type="noConversion"/>
  </si>
  <si>
    <t>지자체 보조</t>
    <phoneticPr fontId="46" type="noConversion"/>
  </si>
  <si>
    <t>지원사업</t>
    <phoneticPr fontId="46" type="noConversion"/>
  </si>
  <si>
    <t>교육사업</t>
    <phoneticPr fontId="46" type="noConversion"/>
  </si>
  <si>
    <t>시설사업</t>
    <phoneticPr fontId="46" type="noConversion"/>
  </si>
  <si>
    <t>기타사업</t>
    <phoneticPr fontId="46" type="noConversion"/>
  </si>
  <si>
    <t>서울문화재단</t>
  </si>
  <si>
    <t>서울특별시 동대문구 청계천로 517</t>
  </si>
  <si>
    <t>02-3290-7000</t>
  </si>
  <si>
    <t>https://www.sfac.or.kr</t>
  </si>
  <si>
    <t>2004-03-15</t>
  </si>
  <si>
    <t>서울특별시 재단법인 서울문화재단 설립 및 운영에 관한 조례</t>
  </si>
  <si>
    <t>박상원(前 서울예술대학교 교수)</t>
  </si>
  <si>
    <t>송형종</t>
  </si>
  <si>
    <t>ㅇ예술창작활성화
: 예술기획 및 창작지원, 대학로기반 공간사업 운영, 창작공간 기반 사업 운영 
ㅇ문화진흥 활성화 
: 문화향유 활성화, 예술축제 지원 및 활성화, 서울형 예술교육 확산
ㅇ정책협력 및 관리
: 대외협력 및 홍보 활성화</t>
  </si>
  <si>
    <t>자체(2367.41㎡)</t>
    <phoneticPr fontId="3" type="noConversion"/>
  </si>
  <si>
    <t>경기도 수원시 팔달구 인계로 178</t>
    <phoneticPr fontId="3" type="noConversion"/>
  </si>
  <si>
    <t>031-231-7200</t>
  </si>
  <si>
    <t>www.ggcf.kr</t>
  </si>
  <si>
    <t>1997-04-30</t>
  </si>
  <si>
    <t>경기문화재단 설립 및 운영에 관한 조례</t>
  </si>
  <si>
    <t>허남진(이사장)</t>
  </si>
  <si>
    <t>역사·문화유산의 발굴·보존·현대화, 문화예술의창작·보급지원과 환경조성, 도 문화예술시설의 운영 및 관리, 등 재단 이사장이 목적사업의 수행을 위하여 필요 하다고 인정되는 사업</t>
  </si>
  <si>
    <t>3직속실 3본부 8기관</t>
  </si>
  <si>
    <t>14,744㎡</t>
  </si>
  <si>
    <t>인천문화재단</t>
  </si>
  <si>
    <t>인천광역시 중구 제물량로 195</t>
  </si>
  <si>
    <t>032-455-7100</t>
  </si>
  <si>
    <t>https://ifac.or.kr/</t>
  </si>
  <si>
    <t>2004-12-01</t>
  </si>
  <si>
    <t>인천광역시 문화재단 설립 및 운영에 관한 조례</t>
  </si>
  <si>
    <t>유정복(인천광역시장)</t>
  </si>
  <si>
    <t>전통문화예술의 전승과 문화유산 발굴？보존 및 활용, 문화예술진흥 정책개발 및 자문,
  예술창작활동 지원 및 예술인 복리 증진 업무, 시민문화사업, 문화예술교육사업, 
  문화예술분야 국내？외 교류사업, 문화예술 정보 및 서비스사업, 역사？문화자원 조사연구
  문화복지사업, 문화시설 운영사업, 남북 문화예술 등 교류사업, 기타 위탁사업</t>
  </si>
  <si>
    <t>1실 3본부 9팀</t>
  </si>
  <si>
    <t>자체(808.40㎡)</t>
  </si>
  <si>
    <t>대전광역시 중구 중앙로32 대전예술가의집(문화동 1-27)</t>
  </si>
  <si>
    <t>dcaf.or.kr</t>
  </si>
  <si>
    <t>2009-11-06</t>
  </si>
  <si>
    <t>조례 제4754호「대전문화재단 설립 및 운영 조례」</t>
  </si>
  <si>
    <t>이장우(대전시장)</t>
  </si>
  <si>
    <t>백춘희</t>
  </si>
  <si>
    <t>예술창작지원, 생활문화지원, 문화복지지원, 문화예술교육지원, 정책 연구·조사</t>
  </si>
  <si>
    <t>83명</t>
  </si>
  <si>
    <t>9133m²</t>
  </si>
  <si>
    <t>울산문화관광재단</t>
  </si>
  <si>
    <t>울산광역시 울주군 삼남읍 울산역로 255</t>
  </si>
  <si>
    <t>052-255-1800</t>
  </si>
  <si>
    <t>https://www.uctf.or.kr</t>
  </si>
  <si>
    <t>2023-04-20</t>
  </si>
  <si>
    <t>민법과 지방자치단체 출자 출연기관 운영에 관한 법률 및 울산문화관광재단 설립 및 운영 조례</t>
  </si>
  <si>
    <t>김두겸(울산시장)</t>
  </si>
  <si>
    <t>최병권</t>
  </si>
  <si>
    <t>울산의 문화진흥 및 관광, 마이스 산업 진흥</t>
  </si>
  <si>
    <t>3본부 9팀</t>
  </si>
  <si>
    <t>무상임대(2,221.59㎡)</t>
  </si>
  <si>
    <t>부산문화재단</t>
  </si>
  <si>
    <t>부산광역시 남구 우암로 84-1</t>
    <phoneticPr fontId="3" type="noConversion"/>
  </si>
  <si>
    <t>051-744-7707</t>
  </si>
  <si>
    <t>www.bscf.or.kr</t>
  </si>
  <si>
    <t>2009-01-21</t>
  </si>
  <si>
    <t>재단법인 부산문화재단 설립 및 운영 지원 조례</t>
  </si>
  <si>
    <t>박형준(부산시장)</t>
  </si>
  <si>
    <t>이미연</t>
  </si>
  <si>
    <t>문화예술 창작/보급 및 문화예술 활동 지원 등</t>
  </si>
  <si>
    <t>무상임대(629.46)</t>
  </si>
  <si>
    <t>대구문화예술진흥원</t>
    <phoneticPr fontId="3" type="noConversion"/>
  </si>
  <si>
    <t>대구광역시 달서구 공원순환로 201</t>
  </si>
  <si>
    <t>053-130-1200</t>
  </si>
  <si>
    <t>www.dgfca.or.kr</t>
  </si>
  <si>
    <t>2022-10-07</t>
  </si>
  <si>
    <t>재단법인 대구문화예술진흥원 설립 및 운영에 관한 조례</t>
  </si>
  <si>
    <t>홍준표(대구시장)</t>
  </si>
  <si>
    <t>박순태</t>
  </si>
  <si>
    <t>문화예술진흥, 문화예술창작복지지원, 시민문화향유, 관광진흥, 문화예술시설운영 등</t>
  </si>
  <si>
    <t>1실 8본부 13부 38팀</t>
  </si>
  <si>
    <t>무상임대(365.84㎡)</t>
    <phoneticPr fontId="3" type="noConversion"/>
  </si>
  <si>
    <t>광주문화재단</t>
  </si>
  <si>
    <t>광주광역시 남구 천변좌로 338번길7 빛고을시민문화관</t>
    <phoneticPr fontId="3" type="noConversion"/>
  </si>
  <si>
    <t>062-670-7400</t>
  </si>
  <si>
    <t>http://www.gjcf.or.kr</t>
  </si>
  <si>
    <t>2010-12-27</t>
  </si>
  <si>
    <t>광주광역시 광주문화재단 설립 및 운영조례</t>
  </si>
  <si>
    <t>강기정(광주광역시장)</t>
  </si>
  <si>
    <t>노희용</t>
  </si>
  <si>
    <t>문화예술진흥과 아시아문화중심도시 조성을 위한 정책개발 및 홍보 문화예술의 창작·보급·활동의 지원,  시민의 문화향유 및 창의력 증진,  문화예술 교육 및 연구, 국내·외 문화예술 교류, 전통문화예술의 계승과 발전, 지역축제·문화행사의 육성 및 지원, 공공문화시설의 운영 및 관리, 아시아문화중심도시 조성 연계사업 지원, 그 밖에 문화예술진흥을 위하여 필요하다고 인정하는 사업</t>
  </si>
  <si>
    <t>3실 1단 9개팀</t>
  </si>
  <si>
    <t>1,272㎡</t>
  </si>
  <si>
    <t>세종시문화관광재단</t>
  </si>
  <si>
    <t>세종특별자치시 갈매로 387(박연문화관 3층)</t>
  </si>
  <si>
    <t>044-850-0599</t>
  </si>
  <si>
    <t>www.sjcf.or.kr</t>
  </si>
  <si>
    <t>2016-11-29</t>
  </si>
  <si>
    <t>세종특별자치시 문화관광재단 설립 및 운영에 관한 조례</t>
  </si>
  <si>
    <t>최민호(세종시장)</t>
  </si>
  <si>
    <t>박영국(대표이사)</t>
  </si>
  <si>
    <t>ㅇ문화예술ㆍ관광 진흥을 위한 사업의 개발, 추진, 자문 및 지원
ㅇ문화예술ㆍ관광 분야 전문 인력의 양성 및 지원
ㅇ문화예술ㆍ관광 단체의 지원 및 활성화 사업의 추진
ㅇ국내외 문화예술ㆍ관광 관련 협력 및 연계ㆍ교류에 관한 업무
ㅇ문화예술의 창작ㆍ보급 및 문화예술ㆍ관광분야 교육ㆍ조사ㆍ연구
ㅇ문화예술인 복지 및 문화예술분야 기부·후원 관련 사업
ㅇ축제 및 문화예술ㆍ관광 행사의 육성 및 지원
ㅇ세종문화예술회관, 누리락(음악창작소) 및 세종예술의전당의 관리ㆍ운영 
ㅇ그밖에 문화예술ㆍ관광을 활성화하기 위하여 세종특별자치시장이 튀탁하는 사업</t>
  </si>
  <si>
    <t>1본부 3실 14팀</t>
  </si>
  <si>
    <t>유상임대(358㎡)</t>
  </si>
  <si>
    <t>강원문화재단</t>
  </si>
  <si>
    <t>강원특별자치도 춘천시 안마산로 85, 한숲캐슬 4층</t>
  </si>
  <si>
    <t>033-240-1300</t>
  </si>
  <si>
    <t>www.gwcf.or.kr</t>
  </si>
  <si>
    <t>1999-12-28</t>
  </si>
  <si>
    <t>강원문화재단 설립 및 운영에 관한 조례</t>
  </si>
  <si>
    <t>김별아</t>
  </si>
  <si>
    <t>신현상</t>
  </si>
  <si>
    <t>①지역문화진흥을 위한 사업의 개발, 추진 및 지원 ②지역문화 관련 정책 개발 지원과 자문 ③지역문화전문 인력의 양성 및 지원 ④지역문화예술단체 지원 및 활성화 사업 ⑤지역문화 협력 및 연계·교류 및 연구사업 ⑥지역문화예술에 관한 교육 및 연구사업 ⑦지역문화예술인 복지증진 사업 ⑧그 밖에 지역문화진흥을 위하여 필요하다고 인정하는 사업</t>
  </si>
  <si>
    <t>유상임대(1,197㎡ )</t>
  </si>
  <si>
    <t>충남문화관광재단</t>
    <phoneticPr fontId="3" type="noConversion"/>
  </si>
  <si>
    <t>충청남도 예산군 삽교읍 예학로 10-22 충남전문건설회관 2층</t>
  </si>
  <si>
    <t>041-630-2900</t>
  </si>
  <si>
    <t>www.cacf.or.kr</t>
  </si>
  <si>
    <t>2013-12-19</t>
  </si>
  <si>
    <t>충청남도 문화관광재단 설립 및 지원 조례</t>
  </si>
  <si>
    <t>충청남도 도지사</t>
  </si>
  <si>
    <t>서흥식</t>
  </si>
  <si>
    <t>문화예술관광진흥 및 도민문화향유권 증진 등</t>
  </si>
  <si>
    <t>3본부 10개팀</t>
  </si>
  <si>
    <t>1,928.76㎡</t>
    <phoneticPr fontId="3" type="noConversion"/>
  </si>
  <si>
    <t>충북문화재단</t>
  </si>
  <si>
    <t>충청북도 청주시 상당구 향군로 94번길 7 충북문화예술인회관 4층</t>
  </si>
  <si>
    <t>043-222-5314</t>
  </si>
  <si>
    <t>https://www.cbfc.or.kr</t>
  </si>
  <si>
    <t>2011-11-30</t>
  </si>
  <si>
    <t>충북문화재단 설립 및 운영 지원조례</t>
  </si>
  <si>
    <t>김영환(충청북도지사)</t>
  </si>
  <si>
    <t>김갑수</t>
  </si>
  <si>
    <t>문화예술 진흥을 위한 사업, 관광 활성화를 위한 사업, 그 밖의 재단의 목적을 달성하는 데 필요한 사업</t>
  </si>
  <si>
    <t>무상임대(1,243.42㎡)</t>
    <phoneticPr fontId="3" type="noConversion"/>
  </si>
  <si>
    <t>전라남도문화재단</t>
  </si>
  <si>
    <t>전라남도 무안군 삼향읍 후광대로 242 전남개발빌딩 13층</t>
  </si>
  <si>
    <t>061-280-5800</t>
  </si>
  <si>
    <t>https://www.jncf.or.kr</t>
  </si>
  <si>
    <t>2009-05-29</t>
  </si>
  <si>
    <t>전라남도문화재단 설립 및 운영에 관한 조례</t>
  </si>
  <si>
    <t>전남도지사</t>
  </si>
  <si>
    <t>김은영</t>
  </si>
  <si>
    <t>지역문화예술진흥을 위한 창작 활성화 및 전통예술 전승</t>
  </si>
  <si>
    <t>1609.67㎡</t>
  </si>
  <si>
    <t>전북특별자치도 전주시 완산구 전라감영로 72, 4~5층</t>
  </si>
  <si>
    <t>063-230-7400</t>
  </si>
  <si>
    <t>https://www.jbct.or.kr</t>
  </si>
  <si>
    <t>2015-12-07</t>
  </si>
  <si>
    <t>전북특별자치도문화관광재단 설립 및 운영에 관한 조례</t>
  </si>
  <si>
    <t>김관영(전북특별자치도 도지사)</t>
  </si>
  <si>
    <t>이경윤</t>
  </si>
  <si>
    <t>도민의 문화예술 활동 지원, 지역문화·관광 진흥에 관한 시책개발</t>
  </si>
  <si>
    <t>1처 3본부 1센터 7팀</t>
  </si>
  <si>
    <t>유상임대(1268.75㎡)</t>
    <phoneticPr fontId="3" type="noConversion"/>
  </si>
  <si>
    <t>경남문화예술진흥원</t>
  </si>
  <si>
    <t>경상남도 합천군 덕곡면 학리1길 58</t>
    <phoneticPr fontId="3" type="noConversion"/>
  </si>
  <si>
    <t>055-230-8600</t>
  </si>
  <si>
    <t>www.gcaf.or.kr</t>
  </si>
  <si>
    <t>2023-07-01</t>
  </si>
  <si>
    <t>민법 제32조, 경남문화예술진흥원 설립 및 운영에 관한 조례</t>
  </si>
  <si>
    <t>박완수(경상남도지사)</t>
  </si>
  <si>
    <t>김종부(원장)</t>
  </si>
  <si>
    <t>문화예술·문화산업 창작지원 및 기반 조성, 활동·육성 지원, 정책 개발연구 등</t>
  </si>
  <si>
    <t>3본부 10팀</t>
  </si>
  <si>
    <t>무상임대(2876㎡)</t>
  </si>
  <si>
    <t>경북문화재단</t>
  </si>
  <si>
    <t>경상북도 예천군 호명읍 수변로 125</t>
  </si>
  <si>
    <t>054-650-2900</t>
    <phoneticPr fontId="3" type="noConversion"/>
  </si>
  <si>
    <t>www.gacf.kr</t>
  </si>
  <si>
    <t>1997-12-11</t>
  </si>
  <si>
    <t>경북문화재단의 설립 및 운영에 관한 조례</t>
  </si>
  <si>
    <t>이철우(도지사)</t>
  </si>
  <si>
    <t>김재수</t>
  </si>
  <si>
    <t>1,171㎡</t>
  </si>
  <si>
    <t>제주문화예술재단</t>
  </si>
  <si>
    <t>제주특별자치도 제주시 동광로 51</t>
    <phoneticPr fontId="3" type="noConversion"/>
  </si>
  <si>
    <t>064-800-9191</t>
  </si>
  <si>
    <t>https://www.jfac.kr/</t>
  </si>
  <si>
    <t>2000-08-16</t>
  </si>
  <si>
    <t>제주문화예술재단 설립 및 운영에 관한 조례</t>
  </si>
  <si>
    <t>이사장</t>
  </si>
  <si>
    <t>김석윤</t>
  </si>
  <si>
    <t>문화예술정책 개발 문화예술의 창작·보급 및 예술 활동 지원 문화유산의 발굴 및 보존 문화예술 정보 교류 문화예술인 복지지원 행정기관의 위임 및 위탁사업 집행 그 밖에 문화예술의 진흥을 위하여 필요하다고 인정되는 사업  *근거  - 제주문화예술재단 설립 및 육성 조례 제3조(사업)  - 제주문화예술재단 정관 제4조(사업)</t>
  </si>
  <si>
    <t>1본부 6팀 1TF</t>
  </si>
  <si>
    <t>자체(1089.46㎡)</t>
  </si>
  <si>
    <t>광역 합계</t>
    <phoneticPr fontId="3" type="noConversion"/>
  </si>
  <si>
    <t>서울특별시</t>
    <phoneticPr fontId="3" type="noConversion"/>
  </si>
  <si>
    <t>노원문화재단</t>
  </si>
  <si>
    <t>서울특별시 노원구 중계로 181, 노원문화예술회관</t>
    <phoneticPr fontId="3" type="noConversion"/>
  </si>
  <si>
    <t>https://www.nowonarts.kr</t>
  </si>
  <si>
    <t>2019-06-04</t>
  </si>
  <si>
    <t>민법 제32조 및 서울특별시 노원구 노원문화재단 설립 및 운영에 관한 조례</t>
  </si>
  <si>
    <t>강원재</t>
  </si>
  <si>
    <t>수익사업을 하지 않는 비영리법인 및 국가기관 등:본점</t>
  </si>
  <si>
    <t>4부 1단</t>
  </si>
  <si>
    <t>무상임대(226.44㎡)</t>
  </si>
  <si>
    <t>서울특별시 성북구 아리랑로12길 4</t>
  </si>
  <si>
    <t>02-2038-4901</t>
  </si>
  <si>
    <t>서울특별시 성북구 문화재단 설립 및 운영에 관한 조례</t>
  </si>
  <si>
    <t>이승로(성북구청장)</t>
  </si>
  <si>
    <t>서노원</t>
  </si>
  <si>
    <t>성북구의 문화예술 진흥과 구민의 문화복지 증진 등</t>
  </si>
  <si>
    <t>자체(2,679㎡)</t>
  </si>
  <si>
    <t>종로문화재단</t>
  </si>
  <si>
    <t>서울특별시 종로구 새문안로 41</t>
  </si>
  <si>
    <t>02-6203-1155</t>
  </si>
  <si>
    <t>www.jfac.or.kr</t>
  </si>
  <si>
    <t>2013-09-17</t>
  </si>
  <si>
    <t>서울특별시 종로구 조례 제976호</t>
  </si>
  <si>
    <t>김승모</t>
  </si>
  <si>
    <t>4부 10파트</t>
  </si>
  <si>
    <t>608.94㎡</t>
    <phoneticPr fontId="3" type="noConversion"/>
  </si>
  <si>
    <t>은평문화재단</t>
  </si>
  <si>
    <t>서울특별시 은평구 녹번로 16(녹번동)</t>
  </si>
  <si>
    <t>https://www.efac.or.kr/</t>
  </si>
  <si>
    <t>2017-06-05</t>
  </si>
  <si>
    <t>서울특별시 은평구 재단법인 은평문화재단 설립 및 운영에 관한 조례</t>
  </si>
  <si>
    <t>김미경(구청장)</t>
  </si>
  <si>
    <t>장우윤</t>
  </si>
  <si>
    <t>ㅇ 지역 문화예술, 생활문화예술 활성화 사업 ㅇ 지역특성화 문화예술교육 사업 ㅇ 지역축제 기획 및 운영 ㅇ 지역특성화 공연, 시각예술 확산 전시 기획 및 운영 ㅇ 전문예술가/단체 육성, 지원사업 ㅇ 지역문화정책 연구개발, 역량강화 사업 ㅇ 문화예술공간(은평문화예술회관, 은평생활문화센터, 불광천 미디어센터 등) 운영</t>
  </si>
  <si>
    <t>2실 5팀</t>
  </si>
  <si>
    <t>9,151㎡</t>
    <phoneticPr fontId="3" type="noConversion"/>
  </si>
  <si>
    <t>서울특별시 성동구 고산자로 10길 9</t>
    <phoneticPr fontId="3" type="noConversion"/>
  </si>
  <si>
    <t>02-2204-7500</t>
  </si>
  <si>
    <t>2015-07-01</t>
  </si>
  <si>
    <t>서울특별시 성동구 재단법인 성동문화재단 설립 및 운영에 관한 조례</t>
  </si>
  <si>
    <t>윤광식</t>
  </si>
  <si>
    <t>성동구의 지역문화진흥과 구민의 문화복지 증진 사업</t>
  </si>
  <si>
    <t>1센터 1실 2본부 8팀</t>
  </si>
  <si>
    <t>무상임대(886.13㎡)</t>
    <phoneticPr fontId="3" type="noConversion"/>
  </si>
  <si>
    <t>서울특별시 광진구 능동로 76, 4층(자양동, 나루아트센터)</t>
  </si>
  <si>
    <t>https://www.naruart.or.kr/</t>
  </si>
  <si>
    <t>2015-11-02</t>
  </si>
  <si>
    <t>(재)광진문화재단 설립 및 운영 조례</t>
  </si>
  <si>
    <t>광진구청장</t>
  </si>
  <si>
    <t>김경호</t>
  </si>
  <si>
    <t>나루아트센터, 광진어린이공연장 운영 및 관리, 광진구 문화예술 진흥을 위한 사업 개발 및 교류(공연, 전시, 축제, 예술교육 등)</t>
  </si>
  <si>
    <t>3팀</t>
  </si>
  <si>
    <t>151㎡</t>
    <phoneticPr fontId="3" type="noConversion"/>
  </si>
  <si>
    <t>서울특별시 강동구 동남로 870</t>
    <phoneticPr fontId="3" type="noConversion"/>
  </si>
  <si>
    <t>02-440-0575</t>
  </si>
  <si>
    <t>http://www.gdfac.or.kr</t>
  </si>
  <si>
    <t>민법 제32조</t>
  </si>
  <si>
    <t>이수희 구청장</t>
  </si>
  <si>
    <t>김영호</t>
  </si>
  <si>
    <t>지역문화진흥을 위한 사업의 개발, 추진 민 지원 등</t>
  </si>
  <si>
    <t>출연기관</t>
  </si>
  <si>
    <t>229㎡</t>
    <phoneticPr fontId="3" type="noConversion"/>
  </si>
  <si>
    <t>강남문화재단</t>
  </si>
  <si>
    <t>서울특별시 강남구 테헤란로82길 15, 7~9층</t>
    <phoneticPr fontId="3" type="noConversion"/>
  </si>
  <si>
    <t>02-6712-0548</t>
  </si>
  <si>
    <t>www.gfac.kr</t>
  </si>
  <si>
    <t>2008-10-30</t>
  </si>
  <si>
    <t>서울특별시 강남구 문화재단 설립 및 운영에 관한 조례</t>
  </si>
  <si>
    <t>김종섭(이사장)</t>
  </si>
  <si>
    <t>옥종식(상임이사)</t>
  </si>
  <si>
    <t>2부 1국</t>
  </si>
  <si>
    <t>380㎡</t>
  </si>
  <si>
    <t>서초문화재단</t>
  </si>
  <si>
    <t>https://www.seochocf.or.kr</t>
  </si>
  <si>
    <t>서울특별시 서초구 문화재단 설립 및 운영에 관한 조례</t>
  </si>
  <si>
    <t>권혜수(이사장)</t>
  </si>
  <si>
    <t>강은경</t>
  </si>
  <si>
    <t>문화예술 정책 개발 및 사업 실행</t>
  </si>
  <si>
    <t>2본부 4팀 3관 4분관</t>
  </si>
  <si>
    <t>110㎡</t>
    <phoneticPr fontId="3" type="noConversion"/>
  </si>
  <si>
    <t>동작문화재단</t>
  </si>
  <si>
    <t>서울특별시 동작구 성대로 25가길 8</t>
  </si>
  <si>
    <t>02-820-9330</t>
  </si>
  <si>
    <t>www.idfac.or.kr</t>
  </si>
  <si>
    <t>2018-10-25</t>
  </si>
  <si>
    <t>서울특별시 동작구 문화재단 설립 및 운영에 관한 조례</t>
  </si>
  <si>
    <t>공석</t>
  </si>
  <si>
    <t>김상환</t>
  </si>
  <si>
    <t>문화예술, 도서관시설 운영 및 관리</t>
  </si>
  <si>
    <t>4팀</t>
  </si>
  <si>
    <t>225.8㎡</t>
    <phoneticPr fontId="3" type="noConversion"/>
  </si>
  <si>
    <t>서울특별시 양천구 목동서로 367, 양천문화회관 별관 5층</t>
    <phoneticPr fontId="3" type="noConversion"/>
  </si>
  <si>
    <t>https://yfac.kr</t>
  </si>
  <si>
    <t>2019-04-02</t>
  </si>
  <si>
    <t>서울특별시 양천구 문화재단 설립 및 운영에 관한 조례</t>
  </si>
  <si>
    <t>천동희(이사장)</t>
  </si>
  <si>
    <t>ㅇ구립 문화공연시설 및 구립 문화예술단체 운영 사업  ㅇ구립도서관 운영 사업 ㅇ문화예술진흥 관련 정책개발 및 추진 ㅇ문화예술의 창작보급 및 문화예술활동 지원  ㅇ문화예술의 교육연구 및 국내외 문화예술 교류  ㅇ문화예술 진흥을 위하여 구청장이 위탁하는 사업  ㅇ그 밖에 재단의 설립목적 달성에 필요한 사업</t>
  </si>
  <si>
    <t>258.7㎡</t>
    <phoneticPr fontId="3" type="noConversion"/>
  </si>
  <si>
    <t>서울특별시 구로구 가마산로25길 9-24</t>
    <phoneticPr fontId="3" type="noConversion"/>
  </si>
  <si>
    <t>02-2029-1700</t>
  </si>
  <si>
    <t>2007-08-01</t>
  </si>
  <si>
    <t>서울특별시 구로구 문화재단 설립 및 운영에 관한 조례</t>
  </si>
  <si>
    <t>장인홍(구로구청장)</t>
  </si>
  <si>
    <t>정연보</t>
  </si>
  <si>
    <t>공연기획 및 대관, 지역문화사업, 문화예술교육 등</t>
  </si>
  <si>
    <t>1본부 6팀</t>
  </si>
  <si>
    <t>329.79㎡</t>
  </si>
  <si>
    <t>서울특별시 금천구 금하로 643, 3층 / 6층</t>
    <phoneticPr fontId="3" type="noConversion"/>
  </si>
  <si>
    <t>02-809-8240</t>
  </si>
  <si>
    <t>https://gcfac.or.kr/</t>
  </si>
  <si>
    <t>2017-07-01</t>
  </si>
  <si>
    <t>「서울특별시 금천문화재단 설립 및 운영에 관한 조례」</t>
  </si>
  <si>
    <t>윤용필</t>
  </si>
  <si>
    <t>서영철</t>
  </si>
  <si>
    <t>1. 지역문화예술진흥 정책 연구·개발  2. 지역문화예술 활동 지원 및 교류 활성화  3. 금나래아트홀(갤러리를 포함한다) 운영 및 관리  4. 구립도서관 운영 및 관리  5. 문화예술진흥을 위하여 서울특별시 금천구청장(이하“구청장”이라 한다)이 위탁 및 지정하는 사업</t>
  </si>
  <si>
    <t>1본부 5개팀</t>
  </si>
  <si>
    <t>363.64㎡</t>
  </si>
  <si>
    <t>서울특별시 관악구 신림로3길 35(신림동)</t>
    <phoneticPr fontId="3" type="noConversion"/>
  </si>
  <si>
    <t>https://gfac.or.kr</t>
  </si>
  <si>
    <t>2019-06-11</t>
  </si>
  <si>
    <t>서울특별시 관악구 문화재단 설립 및 운영에 관한 조례</t>
  </si>
  <si>
    <t>박정자(이사장)</t>
  </si>
  <si>
    <t>소홍삼</t>
  </si>
  <si>
    <t>ㅇ문화기반시설 운영 및 관리
ㅇ지역문화예술진흥 및 주민문화복지증진
ㅇ지역문화예술진흥 정책 및 사업 개발, 추진 및 지원
ㅇ예술창작지원 및 생활예술 활성화
ㅇ생활문화진흥 및 생활문화활동 지원
ㅇ지역축제 및 문화행사 개발 추진
ㅇ문화예술교육 전문화 및 확대
ㅇ문화매개자 및 기획자 등 지역문화인력양성</t>
  </si>
  <si>
    <t>2본부 8팀 2센터 1관</t>
  </si>
  <si>
    <t>891㎡</t>
  </si>
  <si>
    <t>서울중구문화재단</t>
  </si>
  <si>
    <t>서울특별시 중구 퇴계로 387</t>
    <phoneticPr fontId="3" type="noConversion"/>
  </si>
  <si>
    <t>02-2230-6601</t>
  </si>
  <si>
    <t>https://www.caci.or.kr/Home/Main</t>
  </si>
  <si>
    <t>서울특별시 중구 문화재단 설립 및 운영에 관한 조례</t>
  </si>
  <si>
    <t>김길성(구청장)</t>
  </si>
  <si>
    <t>조세현</t>
  </si>
  <si>
    <t>ㅇ서울특별시 중구 문화예술회관 충무아트센터 운영 및 관리 ㅇ공연예술 진흥 및 작품전시 활동과 그 보급 ㅇ문화예술 관계 자료의 수집·관리·보급 및 조사·연구 ㅇ지역문화 사업 ㅇ구립도서관 운영 및 관리  ㅇ문화예술 및 생활체육 진흥을 위하여 서울특별시 중구청장이 위탁하는 사업 ㅇ그 밖에 문화예술진흥을 위하여 필요한 사업</t>
  </si>
  <si>
    <t>1실 2본부 10팀</t>
  </si>
  <si>
    <t>자체(218.79㎡)</t>
  </si>
  <si>
    <t>마포문화재단</t>
  </si>
  <si>
    <t>서울특별시 마포구 대흥로20길 28</t>
  </si>
  <si>
    <t>2007-09-12</t>
  </si>
  <si>
    <t>서울특별시 마포구 마포문화재단 설립 및 운영에 관한 조례</t>
  </si>
  <si>
    <t>서유석</t>
  </si>
  <si>
    <t>고영근</t>
  </si>
  <si>
    <t>문화서비스</t>
  </si>
  <si>
    <t>1본부 1센터 6부</t>
  </si>
  <si>
    <t>608㎡</t>
    <phoneticPr fontId="3" type="noConversion"/>
  </si>
  <si>
    <t>서울특별시 영등포구 국회대로 596(당산동3가)</t>
  </si>
  <si>
    <t>02-2629-2200</t>
  </si>
  <si>
    <t>www.ydpcf.or.kr</t>
  </si>
  <si>
    <t>2012-12-04</t>
  </si>
  <si>
    <t>서울특별시 영등포문화재단 설립 및 운영에 관한 조례</t>
  </si>
  <si>
    <t>박선규</t>
  </si>
  <si>
    <t>이건왕</t>
  </si>
  <si>
    <t>1. 영등포아트홀 공연예술 진흥과 작품전시 활동 및 보급 2. 영등포구민회관 및 대림, 문래 정보문화도서관 등 구립 도서관 운영 관리 3. 청소년시설 운영 관리 및 청소년 문화활동 진흥과 교류 사업 4. 문화예술 관계 자료의 수집·관리 및 조사·연구 5. 문화예술의 국내·외 교류사업 6. 문화예술시설의 운영 및 관리 7. 그 밖에 문화예술진흥을 위하여 서울특별시 영등포구청장(이하 “구청장”이라 한다)이 위탁하는 사업</t>
  </si>
  <si>
    <t>1본부 4팀, 1센터 2팀</t>
  </si>
  <si>
    <t>무상임대(396㎡)</t>
  </si>
  <si>
    <t>서울특별시 강북구 삼각산로 85, 3층</t>
  </si>
  <si>
    <t>02-994-8505</t>
  </si>
  <si>
    <t>www.gbcf.or.kr</t>
  </si>
  <si>
    <t>서울특별시 강북구 강북문화재단 설립 및 운영에 관한 조례</t>
  </si>
  <si>
    <t>이기옥</t>
  </si>
  <si>
    <t>서강석</t>
  </si>
  <si>
    <t>5팀</t>
  </si>
  <si>
    <t>유상임대(105.04㎡)</t>
    <phoneticPr fontId="3" type="noConversion"/>
  </si>
  <si>
    <t>도봉문화재단</t>
  </si>
  <si>
    <t>서울특별시 도봉구 노해로63길 43, 302호(도봉구행정지원센터, 창동)</t>
  </si>
  <si>
    <t>02-908-2900</t>
  </si>
  <si>
    <t>www.dbfac.or.kr</t>
  </si>
  <si>
    <t>2017-04-03</t>
  </si>
  <si>
    <t>서울특별시 도봉구 문화재단 설립 및 운영에 관한  조례</t>
  </si>
  <si>
    <t>오언석(구청장)</t>
  </si>
  <si>
    <t>조미애(상임이사)</t>
  </si>
  <si>
    <t xml:space="preserve">ㅇ문화정책의 개발 및 수립
ㅇ문화시설의 운영 및 관리
ㅇ문화예술단체 활성화 지원
ㅇ문화예술단체 운영 및 지역축제 개최
ㅇ문화예술 인재발굴 및 육성
ㅇ문화예술의 창작·보급 및 교육·연구
ㅇ문화예술진흥을 위한 사업개발 및 교류
ㅇ문화예술진흥을 위하여 구청장이 위탁하거나 대행하게 하는 사업 </t>
  </si>
  <si>
    <t>1국 2본부 7관 6팀</t>
  </si>
  <si>
    <t>임대(235.47㎡)</t>
  </si>
  <si>
    <t>동대문문화재단</t>
  </si>
  <si>
    <t>서울특별시 동대문구 무학로44길 38</t>
  </si>
  <si>
    <t>02-3295-5561</t>
  </si>
  <si>
    <t>https://www.ddmac.or.kr/</t>
  </si>
  <si>
    <t>서울특별시 동대문문화재단 설립 및 운영에 관한 조례</t>
  </si>
  <si>
    <t>이필형(동대문구청장)</t>
  </si>
  <si>
    <t>김경욱</t>
  </si>
  <si>
    <t>1본부 5팀</t>
  </si>
  <si>
    <t>215.7㎡</t>
  </si>
  <si>
    <t>송파문화재단</t>
  </si>
  <si>
    <t>서울특별시 송파구 백제고분로 242(삼전동), 2층</t>
    <phoneticPr fontId="3" type="noConversion"/>
  </si>
  <si>
    <t>02-420-0088</t>
  </si>
  <si>
    <t>https://www.songpafac.or.kr/</t>
  </si>
  <si>
    <t>2019-11-26</t>
  </si>
  <si>
    <t>·지방자치단체 출자·출연 기관의 운영에 관한 법률 및 시행령,
·서울특별시 송파구 문화재단 설립 및 운영 조례</t>
  </si>
  <si>
    <t>이동근</t>
  </si>
  <si>
    <t>ㅇ지역문화예술진흥 및 지원
ㅇ지역문화예술진흥정책 개발 및 연구
ㅇ생활문화진흥
ㅇ예술창작·활동 지원
ㅇ지역주민 문화향유 진흥 및 지원
ㅇ문화인력 양성
ㅇ문화기반시설 운영 및 관리
ㅇ구립도서관 운영사업</t>
  </si>
  <si>
    <t>1실 3팀 1사업소</t>
  </si>
  <si>
    <t>216.15㎡</t>
  </si>
  <si>
    <t>중랑문화재단</t>
  </si>
  <si>
    <t>서울특별시 중랑구 망우로 353(상봉동 500) 이노시티 C동 B2F</t>
  </si>
  <si>
    <t>02-3407-6500</t>
  </si>
  <si>
    <t>https://www.jnfac.or.kr/index</t>
  </si>
  <si>
    <t>2020-06-26</t>
  </si>
  <si>
    <t>서울특별시 중랑문화재단 설립 및 운영에 관한 조례</t>
  </si>
  <si>
    <t>조민구</t>
  </si>
  <si>
    <t>김덕구</t>
  </si>
  <si>
    <t>ㅇ 지역문화예술 진흥을 위한 정책 및 사업의 개발, 추진 ㅇ 문화예술 인력, 시설의 관리 및 운영 ㅇ 문화예술 축제, 공연 및 전시 사업 ㅇ 그 밖에 문화예술진흥을 위하여 구청장이 위탁하는 사업</t>
  </si>
  <si>
    <t>2본부 4팀</t>
  </si>
  <si>
    <t>205.58㎡</t>
  </si>
  <si>
    <t>김포문화재단</t>
  </si>
  <si>
    <t>031-999-3911</t>
  </si>
  <si>
    <t>2015-09-03</t>
  </si>
  <si>
    <t>김포문화재단 설립 및 운영에 관한 조례</t>
  </si>
  <si>
    <t>김병수(김포시장)</t>
  </si>
  <si>
    <t>이계현</t>
  </si>
  <si>
    <t>문화예술사업</t>
  </si>
  <si>
    <t>2본부 1부 10팀</t>
  </si>
  <si>
    <t>자체(385.81㎡)</t>
  </si>
  <si>
    <t>2024-01-15</t>
  </si>
  <si>
    <t>고양시문화재단 설립 및 운영에 관한 조례</t>
  </si>
  <si>
    <t>이동환 이사장(고양시장)</t>
  </si>
  <si>
    <t>남현</t>
  </si>
  <si>
    <t>공연장 및 미술관, 문화예술교육, 축제 등</t>
  </si>
  <si>
    <t>3본부 11팀</t>
  </si>
  <si>
    <t>1307.89㎡</t>
  </si>
  <si>
    <t>의정부문화재단</t>
  </si>
  <si>
    <t>031-828-5841~2</t>
  </si>
  <si>
    <t>의정부시 재단법인 의정부문화재단 설립 및 운영 조례</t>
  </si>
  <si>
    <t>김동근(의정부시장)</t>
  </si>
  <si>
    <t>박희성</t>
  </si>
  <si>
    <t>1실 2본부 5부 1센터</t>
  </si>
  <si>
    <t>22,372㎡</t>
  </si>
  <si>
    <t>경기도 구리시 아차산로 453</t>
  </si>
  <si>
    <t>031-580-7900</t>
  </si>
  <si>
    <t>https://www.guriart.or.kr</t>
  </si>
  <si>
    <t>구리문화재단 설립 및 운영에 관한 조례</t>
  </si>
  <si>
    <t>백경현</t>
  </si>
  <si>
    <t>진화자</t>
  </si>
  <si>
    <t>○ 구리아트홀 운영 및 관리○ 공연, 전시, 아카데미 운영 및 관리○ 대외 문화예술 공모사업 운영</t>
  </si>
  <si>
    <t>3개팀(경영지원팀, 문화사업팀, 문화진흥팀)</t>
  </si>
  <si>
    <t>10,575.04㎡</t>
  </si>
  <si>
    <t>경기도 여주시 신륵사길 7-1 (천송동 297-5)</t>
  </si>
  <si>
    <t>031-881-9690</t>
  </si>
  <si>
    <t>https://www.yjcf.or.kr/</t>
  </si>
  <si>
    <t>2017-11-15</t>
  </si>
  <si>
    <t>「여주세종문화관광재단 설립 및 운영에 관한 조례」</t>
  </si>
  <si>
    <t>이순열(이사장)</t>
  </si>
  <si>
    <t>1. 지역문화 및 관광 진흥을 위한 사업의 개발, 추진 및 지원  2. 지역문화 및 관광 진흥 관련 정책 개발 지원과 자문  3. 지역문화 및 관광 진흥 전문인력의 양성 및 지원  4. 지역문화예술단체 지원 및 관광·축제 활성화 사업 추진  5. 지역문화 및 관광 진흥과 관련한 협력 및 연계·교류에 관한 업무  6. 축제·공연·행사 등의 기획 및 운영  7. 문화 및 관광 시설의 관리 및 운영  8. 지역문화 및 관광산업의 연구 및 홍보  9. 지역문화 및 관광 자원 발굴과 관련 상품 개발  10. 지역문화 및 관광 진흥을 위하여 여주시장(이하 “시장”이라 한다) 이 위탁하는 사업  11. 그 밖에 시장이 지역문화 및 관광 진흥을 위하여 필요하다고 인정하는 사업</t>
  </si>
  <si>
    <t>1국 8팀</t>
  </si>
  <si>
    <t>무상임대(1,046.75㎡)</t>
    <phoneticPr fontId="3" type="noConversion"/>
  </si>
  <si>
    <t>광주시문화재단(경기)</t>
  </si>
  <si>
    <t>경기도 광주시 회안대로891</t>
  </si>
  <si>
    <t>https://www.nsart.or.kr/</t>
  </si>
  <si>
    <t>2020-11-18</t>
  </si>
  <si>
    <t>광주시문화재단 설립 및 운영에 관한 조례</t>
  </si>
  <si>
    <t>광주시장</t>
  </si>
  <si>
    <t>오세영</t>
  </si>
  <si>
    <t>광주시문화재단 설립 및 운영에 관한 조례 제4조</t>
  </si>
  <si>
    <t>2사무국 9팀</t>
  </si>
  <si>
    <t>26,836.08㎡</t>
    <phoneticPr fontId="3" type="noConversion"/>
  </si>
  <si>
    <t>경기도 과천시 통영로 5 과천시민회관 2층</t>
  </si>
  <si>
    <t>02-2009-9700~1</t>
    <phoneticPr fontId="3" type="noConversion"/>
  </si>
  <si>
    <t>https://www.gcart.or.kr</t>
  </si>
  <si>
    <t>2020-07-09</t>
  </si>
  <si>
    <t>과천문화재단 설립 및 운영에 관한 조례</t>
  </si>
  <si>
    <t>신계용(과천시장)</t>
  </si>
  <si>
    <t>박성택</t>
  </si>
  <si>
    <t>지역문화진흥을 위한 사업의 개발, 추진 및 지원, 지역문화 관련 정책개발 지원과 자문, 과천축제·시립예술단·생활문화센터 운영 및 관리, 생활문화진흥 및 활성화 사업, 지역문화 협력 및 연계 교류에 관한 업무 등</t>
  </si>
  <si>
    <t>1임원 1본부 5팀 34명</t>
  </si>
  <si>
    <t>211.70㎡</t>
  </si>
  <si>
    <t>경기도 안양시 만안구 문예로36번길 16(안양동) 안양아트센터</t>
  </si>
  <si>
    <t>2009-02-26</t>
  </si>
  <si>
    <t>안양시 문화예술시설 설치 및 운영 조례 / 안양문화예술재단 설립 및 운영 조례</t>
  </si>
  <si>
    <t>최대호(안양시장)</t>
  </si>
  <si>
    <t>최우규</t>
  </si>
  <si>
    <t>지역문화전문인력의 양성 및 지원 / 지역문화예술단체 지원 및 활성화 사업 추진 / 지역문화예술 창작·보급 및 예술활동 지원 / 문화예술 관계 자료의 수집·관리, 보급과 조사연구 / 시민축제 운영 및 관리 / 안양공공예술 프로젝트(APAP) 수립 및 시행 / 공공예술작품의 설치 및 관리 / 안양아트센터·평촌아트홀·안양파빌리온·안양박물관·김중업건축박물관·안양예술인센터 운영 및 관리</t>
  </si>
  <si>
    <t>1실 2본부 1관 8부</t>
  </si>
  <si>
    <t>자체(724.13㎡)</t>
    <phoneticPr fontId="3" type="noConversion"/>
  </si>
  <si>
    <t>광명문화재단</t>
  </si>
  <si>
    <t>경기도 광명시 시청로 20 시민회관 2층 광명문화재단(철산동)</t>
  </si>
  <si>
    <t>2017-04-14</t>
  </si>
  <si>
    <t>광명시 광명문화재단 설립 및 운영에 관한 조례</t>
  </si>
  <si>
    <t>박승원(이사장)</t>
  </si>
  <si>
    <t>어연선</t>
  </si>
  <si>
    <t>문화예술시설 운영관리, 문화예술 창작·보급 및 문화예술 활동 지원, 문화예술진흥을 위한 정책개발 지원 및 사업시행 등</t>
  </si>
  <si>
    <t>무상임대(193.3㎡)</t>
    <phoneticPr fontId="3" type="noConversion"/>
  </si>
  <si>
    <t>부천시 원미구 장말로 107 (상동) 복사골문화센터</t>
  </si>
  <si>
    <t>032-320-6300</t>
  </si>
  <si>
    <t>https://www.bcf.or.kr/</t>
  </si>
  <si>
    <t>부천문화재단 설립 및 운영 조례</t>
  </si>
  <si>
    <t>조용익(부천시장)</t>
  </si>
  <si>
    <t>한병환</t>
  </si>
  <si>
    <t>1. 부천시 복사골문화센터 및 부천시시민회관의 운영 및 관리 2. 문화예술진흥을 위한 정책개발 지원과 자문 3. 시민 문화예술 교육 및 활동 지원 4. 지역문화전문인력의 양성 및 지원 5. 지역문화예술단체 지원 및 활성화사업 추진 6. 지역문화 협력 및 연계 교류에 관한 업무 7. 시민 생활문화 진흥 및 활성화 사업8. 문화예술진흥을 위하여 부천시장이 위탁하는 사업과 문화시설의 운영 및 관리</t>
  </si>
  <si>
    <t>2본부 1실 8부 2위탁기관</t>
  </si>
  <si>
    <t>683.77㎡</t>
    <phoneticPr fontId="3" type="noConversion"/>
  </si>
  <si>
    <t>군포문화재단</t>
  </si>
  <si>
    <t>경기도 군포시 고산로 599 (산본동)</t>
  </si>
  <si>
    <t>031-390-3524</t>
  </si>
  <si>
    <t>www.gunpocf.or.kr</t>
  </si>
  <si>
    <t>2013-01-04</t>
  </si>
  <si>
    <t>군포문화재단 설립 및 운영에 관한 조례</t>
  </si>
  <si>
    <t>하은호(시장)</t>
  </si>
  <si>
    <t>전형주</t>
  </si>
  <si>
    <t>ㅇ지역문화예술 창작·보급 및 예술 활동 지원,    문화예술단체 네트워크 구축  ㅇ군포문화예술회관, 군포시생활문화센터,    군포시평생학습마을, 군포시평생학습원    관리 및 운영 ㅇ문화예술, 평생학습 진흥을 위한 정책개발 지원,    국내·외 교류 및 정책사업 시행  ㅇ문화예술 관계 자료의 수집·관리, 보급과 조사,    교육연구  ㅇ시민 문화복지 구현을 위한 평생학습 실시     및 문화공동체 프로그램 시행 ㅇ축제 기획 및 운영  ㅇ공공예술작품의 설치 및 관리  ㅇ문화예술, 평생학습 진흥을 위하여 군포시장이     위탁 하는 사업 ㅇ재단의 설립목적 달성을 위하여 필요한 사업</t>
  </si>
  <si>
    <t>1실 2본부 12팀</t>
  </si>
  <si>
    <t>무상임대 (149㎡)</t>
    <phoneticPr fontId="3" type="noConversion"/>
  </si>
  <si>
    <t>수원문화재단</t>
  </si>
  <si>
    <t>경기 수원시 팔달구 행궁로 11</t>
  </si>
  <si>
    <t>031-290-3600</t>
  </si>
  <si>
    <t>2011-12-07</t>
  </si>
  <si>
    <t>문화재단 설립 및 운영에 관한 조례</t>
  </si>
  <si>
    <t>이재준(수원시장)</t>
  </si>
  <si>
    <t>오영균</t>
  </si>
  <si>
    <t>2국 6부 2센터 24팀</t>
  </si>
  <si>
    <t>무상임대(2,724.01㎡)</t>
    <phoneticPr fontId="3" type="noConversion"/>
  </si>
  <si>
    <t>https://www.yicf.or.kr</t>
  </si>
  <si>
    <t>2011-07-20</t>
  </si>
  <si>
    <t>문화예술진흥법 제3조,
지역문화진흥법 제19조,
용인문화재단 설립 및 운영에 관한 조례</t>
  </si>
  <si>
    <t>이상일(용인시장)</t>
    <phoneticPr fontId="3" type="noConversion"/>
  </si>
  <si>
    <t>김혁수</t>
  </si>
  <si>
    <t>ㅇ 시에서 설립한 문화예술시설의 운영 및 관리ㅇ 시립예술단 설치 및 운영·관리ㅇ 지역문화예술 창작ㆍ보급 및 예술활동 지원ㅇ 문화예술진흥을 위한 정책개발 및 정책사업 시행ㅇ 문화예술 관계 자료의 수집ㆍ관리, 보급과 조사연구ㅇ 시민축제 기획 및 운영ㅇ 재단의 설립목적 달성을 위하여 필요한 사업</t>
  </si>
  <si>
    <t>2본부 1센터 1예술단</t>
  </si>
  <si>
    <t>자체(1,103.5㎡)</t>
  </si>
  <si>
    <t>경기도 이천시 부악로 40</t>
  </si>
  <si>
    <t>www.artic.or.kr</t>
  </si>
  <si>
    <t>2020-12-02</t>
  </si>
  <si>
    <t>이천문화재단 설립 및 운영에 관한 조례</t>
  </si>
  <si>
    <t>이천시장</t>
  </si>
  <si>
    <t>이응광</t>
  </si>
  <si>
    <t>문화예술 창작,보급,활동지원 축제,공연, 행사,사업 기획 및 운영</t>
  </si>
  <si>
    <t>1국 5팀</t>
  </si>
  <si>
    <t>223.04㎡</t>
  </si>
  <si>
    <t>평택시 중앙로 277</t>
  </si>
  <si>
    <t>031-8053-3500</t>
  </si>
  <si>
    <t>https://www.pccf.or.kr/</t>
  </si>
  <si>
    <t>2020-02-19</t>
  </si>
  <si>
    <t>평택시 문화재단 설립 및 운영 조례</t>
  </si>
  <si>
    <t>정장선(평택시장)</t>
  </si>
  <si>
    <t>이상균</t>
  </si>
  <si>
    <t>문화예술 진흥과 발전 사업</t>
  </si>
  <si>
    <t>1,278㎡</t>
  </si>
  <si>
    <t>031-379-9900</t>
  </si>
  <si>
    <t>2012-07-13</t>
  </si>
  <si>
    <t>오산문화재단 설립 및 운영 조례</t>
  </si>
  <si>
    <t>이성희</t>
  </si>
  <si>
    <t>이수영</t>
  </si>
  <si>
    <t>ㅇ문화예술회관 등 문화시설의 관리 및 운영 ㅇ문화예술의 창작·보급 및 문화예술 활동의 지원 ㅇ문화예술 진흥을 위한 정책개발 지원 및 정책사업 시행 ㅇ문화예술 관계 자료의 수집·관리 및 조사연구 ㅇ문화축제 기획 및 운영 ㅇ문화예술 관련 교육사업의 지원 ㅇ오산장터의 문화예술관련 사업 및 운영 ㅇ문화예술 진흥을 위하여 오산시장이 위탁 또는 대행하게 하는 사업</t>
  </si>
  <si>
    <t>892.31㎡</t>
    <phoneticPr fontId="3" type="noConversion"/>
  </si>
  <si>
    <t>화성시문화재단</t>
  </si>
  <si>
    <t>경기도 화성시 노작로 134 
동탄복합문화센터</t>
    <phoneticPr fontId="3" type="noConversion"/>
  </si>
  <si>
    <t>www.hcf.or.kr</t>
  </si>
  <si>
    <t>2008-08-28</t>
  </si>
  <si>
    <t>화성시문화관광재단의 설립 및 운영에 관한 조례</t>
  </si>
  <si>
    <t>정명근(화성시장)</t>
  </si>
  <si>
    <t>안필연</t>
  </si>
  <si>
    <t>문화예술 · 관광의 국내외 교류사업</t>
  </si>
  <si>
    <t>4본부 18팀 9관</t>
  </si>
  <si>
    <t>1,610㎡</t>
  </si>
  <si>
    <t>경기도 하남시 신평로 125</t>
  </si>
  <si>
    <t>2006-12-08</t>
  </si>
  <si>
    <t>민법 제32조 (비영리법인의 설립과 허가) 하남문화재단 법인 설립 및 운영 지원 조례</t>
  </si>
  <si>
    <t>이현재</t>
  </si>
  <si>
    <t>장소영</t>
  </si>
  <si>
    <t>ㅇ문화예술회관의 운영 및 관리 ㅇ박물관 운영 및 관리 ㅇ공연 및 작품전시 활동과 그 보급 ㅇ문화예술관계자료의 수집·관리 및 조사연구 ㅇ기타 문화예술진흥발전을 위한 사업</t>
  </si>
  <si>
    <t>2본부 1관 5팀</t>
  </si>
  <si>
    <t>자체 (636.88㎡)</t>
  </si>
  <si>
    <t>https://www.snart.or.kr</t>
  </si>
  <si>
    <t>2005-09-01</t>
  </si>
  <si>
    <t>제정 2004.06.07. 조례 제1916호</t>
  </si>
  <si>
    <t>신상진(성남시장)</t>
  </si>
  <si>
    <t>윤정국</t>
  </si>
  <si>
    <t>제4조(사업) 재단은 제1조의 목적을 달성하기 위하여 다음 각 호의 사업을 한다. 1. 문화예술의 창작ㆍ보급과 조사연구 2. 문화예술의 국내ㆍ외 교류사업 3. 문화유산의 보존 및 육성 4. 성남아트센터의 운영 및 관리&amp;lt;개정 2005.6.14.&amp;gt; 5. 성남아트리움의 운영 및 관리&amp;lt;개정 2022.5.11.&amp;gt; 6. 기타 문화예술진흥 발전을 위하여 성남시장(이하 “시장”이라 한다)이 위탁하는  사업 제5조(수익사업) 재단은 제4조에 규정한 목적사업의 경비를 충당하기 위하여 필요한 때에는 그 본질에 반하지 아니하는 범위 안에서 수익사업을 할 수 있다.  이 경우 재단은 시장의 사전승인을 얻은 후에 주무관청의 승인을 얻어야 한다.</t>
  </si>
  <si>
    <t>2실 3본부 12부</t>
  </si>
  <si>
    <t>2419.44㎡</t>
    <phoneticPr fontId="3" type="noConversion"/>
  </si>
  <si>
    <t>경기도 안산시 단원구 화랑로312 안산문화예술의전당</t>
  </si>
  <si>
    <t>안산시 안산문화재단 설립 및 운영 조례</t>
  </si>
  <si>
    <t>이민근(안산시장)</t>
  </si>
  <si>
    <t>이성운</t>
  </si>
  <si>
    <t>2024년 사업계획서 참조</t>
  </si>
  <si>
    <t>611.11㎡</t>
    <phoneticPr fontId="3" type="noConversion"/>
  </si>
  <si>
    <t>양평문화재단</t>
  </si>
  <si>
    <t>양평문화재단 설립 및 운영 조례</t>
  </si>
  <si>
    <t>박신선(이사장)</t>
  </si>
  <si>
    <t>박신선</t>
  </si>
  <si>
    <t>3팀(기획경영팀, 문화사업팀, 생활문화팀)</t>
  </si>
  <si>
    <t>자체(196.7㎡)</t>
    <phoneticPr fontId="3" type="noConversion"/>
  </si>
  <si>
    <t>포천문화관광재단</t>
  </si>
  <si>
    <t>경기도 포천시 군내면 청성로111, 3층</t>
  </si>
  <si>
    <t>https://www.pcfac.or.kr/</t>
  </si>
  <si>
    <t>포천문화재단 설립 및 운영에 관한 조례(조례 1289호)</t>
  </si>
  <si>
    <t>백영현</t>
  </si>
  <si>
    <t>이중효</t>
  </si>
  <si>
    <t>예술,스포츠및여가관련서비스업</t>
  </si>
  <si>
    <t>1본부 1사업단 8팀</t>
  </si>
  <si>
    <t>11641.01㎡</t>
    <phoneticPr fontId="3" type="noConversion"/>
  </si>
  <si>
    <t>파주문화재단</t>
  </si>
  <si>
    <t>031-950-8400</t>
  </si>
  <si>
    <t>https://www.pajucf.or.kr/</t>
  </si>
  <si>
    <t>2024-10-08</t>
  </si>
  <si>
    <t>파주문화재단 설립 및 운영에 관한 조례</t>
  </si>
  <si>
    <t>김경일(파주시장)</t>
  </si>
  <si>
    <t>김영준</t>
  </si>
  <si>
    <t>○ 문화예술창작 보급ㆍ활동의 지원 및 전문인력 양성○ 문화예술관광 진흥을 위한 정책개발 지원 및 사업추진○ 지역문화예술단체 및 예술인 지원○ 생활문화 활성화 관련 사업○ 지역문화 협력 및 연계ㆍ교류에 관한 업무○ 축제, 공연 행사 사업기획 및 운영○ 공공 공연장 7개소 운영관리 및 공연기획○ 혜음원지방문자센터 운영</t>
  </si>
  <si>
    <t>216㎡</t>
  </si>
  <si>
    <t>부평구문화재단</t>
  </si>
  <si>
    <t>3905-05-01</t>
  </si>
  <si>
    <t>인천광역시 부평구 지역문화진흥 조례</t>
  </si>
  <si>
    <t>차준택(부평구청장)</t>
  </si>
  <si>
    <t>이찬영</t>
  </si>
  <si>
    <t>ㅇ문화예술 진흥을 위한 정책개발 및 자문
ㅇ공연예술진흥 및 작품 전시활동 보급
ㅇ문화예술의 교육과 문화예술 관계 자료의 수집, 관리, 보급 및 조사연구</t>
  </si>
  <si>
    <t>3본부 1센터 4위탁기관</t>
  </si>
  <si>
    <t>무상임대(483.86㎡)</t>
    <phoneticPr fontId="3" type="noConversion"/>
  </si>
  <si>
    <t>인천광역시 연수구 비류대로 299(청학동) 청학아트센터 2층</t>
  </si>
  <si>
    <t>032-822-1000</t>
  </si>
  <si>
    <t>2019-12-04</t>
  </si>
  <si>
    <t>「민법」제32조,「지역문화진흥법」제19조제1항,「지방자치단체 출자·출연기관의 운영에 관한 법률」,「인천광역시 연수구 지역문화진흥 조례」</t>
  </si>
  <si>
    <t>최재용</t>
  </si>
  <si>
    <t>ㅇ지역문화예술진흥 및 지원ㅇ지역문화예술진흥정책 개발 및 연구ㅇ생활문화진흥ㅇ예술창작·활동지원ㅇ문화예술교육 확대ㅇ지역주민 문화향유 진흥 및 지원ㅇ문화인력 양성ㅇ지역주민 문화복지 구현ㅇ예술인 복지 구현ㅇ문화기반시설 운영 및 관리ㅇ지역 문화콘텐츠 산업 진흥</t>
  </si>
  <si>
    <t>1사무국 3팀</t>
  </si>
  <si>
    <t>무상임대(268.64㎡)</t>
  </si>
  <si>
    <t>https://www.iscf.kr</t>
  </si>
  <si>
    <t>2017-10-27</t>
  </si>
  <si>
    <t>인천광역시 서구 문화재단 설립 및 운영에 관한 조례</t>
  </si>
  <si>
    <t>강범석(서구청장)</t>
  </si>
  <si>
    <t>이종원</t>
  </si>
  <si>
    <t>문화회관 운영·관리,서구립예술단 운영·관리, 지역축제 기획·운영,생활문화진흥 관련사업, 문화예술교육 기획·운영, 문화예술 창작·보금 및 문화예술활동 지원,문화예술진흥 정책개발 및 사업</t>
  </si>
  <si>
    <t>2본부 6팀</t>
  </si>
  <si>
    <t>433.15㎥</t>
  </si>
  <si>
    <t>인천중구문화재단</t>
  </si>
  <si>
    <t>인천광역시 중구 신포로27번길 83-1</t>
  </si>
  <si>
    <t>032-777-9113</t>
  </si>
  <si>
    <t>www.ijcf.or.kr</t>
  </si>
  <si>
    <t>2021-09-30</t>
  </si>
  <si>
    <t>인천광역시 중구 지역문화진흥 조례</t>
  </si>
  <si>
    <t>김정헌</t>
  </si>
  <si>
    <t>채진규(직무대행)</t>
  </si>
  <si>
    <t>1. 지역문화진흥을 위한 사업의 개발, 추진 및 지원 2. 지역문화 관련 정책 개발 지원과 자문 3. 생활문화  활성화 및 활동 지원 4. 문화예술 창작·보급 및 문화예술활동의 지원 5. 공공 문화시설 및 생활문화시설의 운영·관리 6. 각종 문화공연·축제 추진 및 지원 7. 문화예술교육 개발 및 지원 8. 지역문화 전문인력의 양성 및 지원 9. 문화환경 취약지역 지원 10. 지역문화예술단체 지원 및 활성화 사업 추진 11. 국내·외 문화예술 교류 및 문화산업 활성화 12. 지역문화진흥을 위한 기금의 조성 및 운용 13. 그 밖에 지역문화·관광 진흥 또는 지역경제 활성화를 위하여 인천광역시 중구청장이 필요하다고 인정하는 사업</t>
  </si>
  <si>
    <t>7팀</t>
  </si>
  <si>
    <t>무상임대</t>
  </si>
  <si>
    <t>남동문화재단</t>
  </si>
  <si>
    <t>인천광역시 남동구 아암대로1437번길 32(논현동, 소래아트홀)</t>
  </si>
  <si>
    <t>https://www.namdongcf.or.kr/</t>
  </si>
  <si>
    <t>2023-01-01</t>
  </si>
  <si>
    <t>남동구 지역문화진흥 조례</t>
  </si>
  <si>
    <t>박종효(남동구청장)</t>
  </si>
  <si>
    <t>김재열</t>
  </si>
  <si>
    <t>문화정책사업, 지역문화사업, 예술교육사업, 예술지원사업, 공연 및 전시 사업, 문화축제사업, 구립예술단 운영</t>
  </si>
  <si>
    <t>1국 4팀</t>
  </si>
  <si>
    <t>자체(116.68㎡)</t>
    <phoneticPr fontId="3" type="noConversion"/>
  </si>
  <si>
    <t>대덕문화관광재단</t>
  </si>
  <si>
    <t>대전광역시 대덕구 대전로 1039</t>
  </si>
  <si>
    <t>042-936-2400</t>
  </si>
  <si>
    <t>https://daedeokculture.co.kr/</t>
  </si>
  <si>
    <t>2021-09-01</t>
  </si>
  <si>
    <t>대전광역시 대덕구 대덕문화관광재단 설립 및 운영에 관한 조례</t>
  </si>
  <si>
    <t>최충규(구청장)</t>
  </si>
  <si>
    <t>지역문화 관광 관련 진흥 정책 개발·추진 및 지원, 전문 인력의 양성 및 지원, 협력 및 교류 등</t>
  </si>
  <si>
    <t>33.5평</t>
  </si>
  <si>
    <t>고래문화재단</t>
  </si>
  <si>
    <t>울산광역시 남구 장생포고래로288번길 20(매암동)</t>
  </si>
  <si>
    <t>052-226-1999</t>
  </si>
  <si>
    <t>https://www.uwcf.or.kr/</t>
  </si>
  <si>
    <t>2012-03-07</t>
  </si>
  <si>
    <t>울산광역시 남구 고래문화재단 설립 및 운영 지원 조례</t>
  </si>
  <si>
    <t>서동욱</t>
  </si>
  <si>
    <t>울산고래축제, 장생포문화창고, 거리음악회 운영</t>
  </si>
  <si>
    <t>울주문화재단</t>
  </si>
  <si>
    <t>울산 울주군 범서읍 천상중앙길 36</t>
  </si>
  <si>
    <t>052-980-2200</t>
  </si>
  <si>
    <t>www.ucf.or.kr</t>
  </si>
  <si>
    <t>울주문화재단 설립 및 운영에 관한 조례</t>
  </si>
  <si>
    <t>이순걸(울주군수)</t>
  </si>
  <si>
    <t>이춘근</t>
  </si>
  <si>
    <t>지역문화진흥법 시행령 제21조제2항제1호~제5호까지의 사업, 문화예술 교육 및 연구사업, 문화예술 시설 운영 및 관리, 지역 축제와 문화행사, 문화예술 관계 자료의 수집관리보급 등</t>
  </si>
  <si>
    <t>6팀</t>
  </si>
  <si>
    <t>무상임대(144㎡)</t>
  </si>
  <si>
    <t>금정문화재단</t>
  </si>
  <si>
    <t>부산광역시 금정구 체육공원로 7(구서동)</t>
  </si>
  <si>
    <t>051-715-6781</t>
  </si>
  <si>
    <t>http://www.gjfac.org</t>
  </si>
  <si>
    <t>2016-06-02</t>
  </si>
  <si>
    <t>부산광역시 금정구 금정문화재단 설립 및 운영에 관한 조례</t>
  </si>
  <si>
    <t>윤일현(구청장)</t>
  </si>
  <si>
    <t>윤일현</t>
  </si>
  <si>
    <t>주민의 문화향유 확산을 위한 지역문화사업 등</t>
  </si>
  <si>
    <t>890.25㎡</t>
  </si>
  <si>
    <t>부산진문화재단</t>
  </si>
  <si>
    <t>부산광역시 부산진구 당감서로94번길 8</t>
  </si>
  <si>
    <t>051-806-0016</t>
  </si>
  <si>
    <t>https://www.bsjincf.or.kr/</t>
  </si>
  <si>
    <t>부산광역시 부산진구 문화재단 설립 및 운영에 관한 조례</t>
  </si>
  <si>
    <t>김영욱(구청장)</t>
  </si>
  <si>
    <t>김영욱</t>
  </si>
  <si>
    <t>지역문화 진흥을 위한 사업의 개발, 추진 및 지원 등</t>
  </si>
  <si>
    <t>사무처장, 3팀</t>
  </si>
  <si>
    <t>무상임대(334.69㎡)</t>
  </si>
  <si>
    <t>2017-11-14</t>
  </si>
  <si>
    <t>대구광역시 북구 문화재단 설립 및 운영에 관한 조례(제정) 2017.04.20. 조례 제1229호</t>
  </si>
  <si>
    <t>배광식(북구청장)</t>
  </si>
  <si>
    <t>박정숙</t>
  </si>
  <si>
    <t>공연, 전시, 축제, 생활문화, 독서진흥, 예술교육</t>
  </si>
  <si>
    <t>이사장, 이사회, 감사, 대표이사 - 경혁혁신본부, 문화사업본부, 도서관본부</t>
  </si>
  <si>
    <t>자체(263.05㎡)</t>
    <phoneticPr fontId="3" type="noConversion"/>
  </si>
  <si>
    <t>대구중구도심재생문화재단</t>
  </si>
  <si>
    <t>대구광역시 중구 경상감영길 176</t>
  </si>
  <si>
    <t>053-219-4211</t>
  </si>
  <si>
    <t>https://djdrcf.or.kr/</t>
  </si>
  <si>
    <t>2008-08-29</t>
  </si>
  <si>
    <t>대구광역시 중구 도심재생문화재단 설립 및 운영 조례</t>
  </si>
  <si>
    <t>류규하(대구광역시중구청장)</t>
  </si>
  <si>
    <t>안상호</t>
  </si>
  <si>
    <t>-도심재생 및 문화예술진흥 사업 -구립 문화시설 운영 및 관리 -패션주얼리전문타운 운영 및 관리  -그 밖의 도심재생과 문화예술진흥을   위해 중구청장이 위탁한 사업</t>
  </si>
  <si>
    <t>1본부, 1회관, 5팀</t>
  </si>
  <si>
    <t>451.73㎡</t>
  </si>
  <si>
    <t>수성문화재단</t>
  </si>
  <si>
    <t>대구광역시 수성구 달구벌대로 2451</t>
  </si>
  <si>
    <t>053-668-1500</t>
  </si>
  <si>
    <t>https://www.sscf.or.kr/pages/index.htm</t>
  </si>
  <si>
    <t>수성구 문화재단 설립 및 운영에 관한 조례</t>
  </si>
  <si>
    <t>김대권(수성구청장)</t>
  </si>
  <si>
    <t>문화시설 운영, 지역축제 추진 등</t>
  </si>
  <si>
    <t>1실1관2본부12팀3센터</t>
  </si>
  <si>
    <t>자체(74.52㎡)</t>
  </si>
  <si>
    <t>053-584-9715</t>
  </si>
  <si>
    <t>https://www.dscf.or.kr</t>
  </si>
  <si>
    <t>2014-04-24</t>
  </si>
  <si>
    <t>대구광역시 달서구 문화재단 설립 및 운영에 관한 조례</t>
  </si>
  <si>
    <t>구청장</t>
  </si>
  <si>
    <t>박병구</t>
  </si>
  <si>
    <t>문화예술활동지원, 지역문화예술 진흥사업 수행</t>
  </si>
  <si>
    <t>1실 2센터</t>
  </si>
  <si>
    <t>97㎡</t>
    <phoneticPr fontId="3" type="noConversion"/>
  </si>
  <si>
    <t>달성문화재단</t>
  </si>
  <si>
    <t>대구광역시 달성군 화원읍 성천로 5 별관 7층, 8층</t>
  </si>
  <si>
    <t>053-668-4234</t>
  </si>
  <si>
    <t>www.dsart.or.kr</t>
  </si>
  <si>
    <t>민법제32조, 달성문화재단 설립 및 운영조례</t>
  </si>
  <si>
    <t>달성군수 최재훈</t>
  </si>
  <si>
    <t>달성 대구현대미술제/달성 100대 피아노/비슬산 참꽃문화제/YES! 키즈존 등</t>
  </si>
  <si>
    <t>1실 1센터 5팀</t>
  </si>
  <si>
    <t>645.6㎡</t>
    <phoneticPr fontId="3" type="noConversion"/>
  </si>
  <si>
    <t>대구광역시 동구 효동로 2길 24</t>
  </si>
  <si>
    <t>053-230-3303</t>
    <phoneticPr fontId="3" type="noConversion"/>
  </si>
  <si>
    <t>www.dgdgcf.or.kr</t>
  </si>
  <si>
    <t>2013-07-01</t>
  </si>
  <si>
    <t>대구광역시 동구 문화재단 설립 및 운영에 관한 조례</t>
  </si>
  <si>
    <t>윤석준(구청장)</t>
    <phoneticPr fontId="3" type="noConversion"/>
  </si>
  <si>
    <t>최영은</t>
  </si>
  <si>
    <t>ㅇ지역문화예술진흥 및 지원
ㅇ지역주민 문화향유 진흥 및 지원
ㅇ문화센터, 스포츠센터, 도서관(2개소)운영등</t>
    <phoneticPr fontId="3" type="noConversion"/>
  </si>
  <si>
    <t>1본부2부1센터2관7팀</t>
  </si>
  <si>
    <t>자체(116㎡)</t>
    <phoneticPr fontId="3" type="noConversion"/>
  </si>
  <si>
    <t>군위문화관광재단</t>
  </si>
  <si>
    <t>대구광역시 군위군 의흥면 일연테마로 100(삼국유사테마파크 이야기학교)</t>
  </si>
  <si>
    <t>054-380-3964</t>
  </si>
  <si>
    <t>www.gunwi3964.org</t>
  </si>
  <si>
    <t>2019-10-01</t>
  </si>
  <si>
    <t>대구광역시 군위군 군위문화관광재단 설립 및 운영에 관한 조례</t>
  </si>
  <si>
    <t>김진열(군위군수)</t>
  </si>
  <si>
    <t>김형식</t>
  </si>
  <si>
    <t>지역문화진흥을 위한 사업의 개발,추진 및 지원 등</t>
  </si>
  <si>
    <t>1본부 4팀</t>
  </si>
  <si>
    <t>무상임대(165㎡)</t>
    <phoneticPr fontId="3" type="noConversion"/>
  </si>
  <si>
    <t>광주동구문화관광재단</t>
  </si>
  <si>
    <t>광주광역시 동구 금남로 220, 10층</t>
  </si>
  <si>
    <t>062-228-1112</t>
  </si>
  <si>
    <t>http://gdctf.or.kr/</t>
  </si>
  <si>
    <t>2023-02-08</t>
  </si>
  <si>
    <t>광주광역시 동구 문화관광재단 설립 및 운영에 관한 조례</t>
  </si>
  <si>
    <t>광주광역시 동구청장</t>
  </si>
  <si>
    <t>문창현</t>
  </si>
  <si>
    <t>문화·예술진흥, 관광진흥, 축제, 문화시설 운영관리 등</t>
  </si>
  <si>
    <t>1처 1단 4팀</t>
  </si>
  <si>
    <t>533.05㎡</t>
    <phoneticPr fontId="3" type="noConversion"/>
  </si>
  <si>
    <t>강원특별자치도 인제군 인제읍 비봉로44번길 100</t>
  </si>
  <si>
    <t>033-460-8900</t>
  </si>
  <si>
    <t>http://injeart.or.kr/</t>
  </si>
  <si>
    <t>2009-08-05</t>
  </si>
  <si>
    <t>인제군문화재단 설립 및 운영에 관한 조례</t>
  </si>
  <si>
    <t>최상기(인제군수)</t>
  </si>
  <si>
    <t>최상기</t>
  </si>
  <si>
    <t>하늘내린센터 운영, 박물관 및 문학관 운영, 인제군 대표축제 운영 등</t>
  </si>
  <si>
    <t>146.23㎡</t>
    <phoneticPr fontId="3" type="noConversion"/>
  </si>
  <si>
    <t>속초문화관광재단</t>
  </si>
  <si>
    <t>강원특별자치도 속초시 번영로155 속초문화예술회관 2층</t>
  </si>
  <si>
    <t>033-636-0664</t>
  </si>
  <si>
    <t>www.sokchocf.or.kr</t>
  </si>
  <si>
    <t>2020-01-22</t>
  </si>
  <si>
    <t>속초문화재단 설치 및 운영에 관한 조례  강원특별자치도속초시조례  제2709, 2011. 11. 15.</t>
  </si>
  <si>
    <t>이병선(속초시장)</t>
  </si>
  <si>
    <t>1. 지역문화진흥을 위한 사업 개발  2. 지역문화 관련 정책개발 지원과 자문 3. 지역문화전문인력의 양성 및 지원 4. 지역문화예술단체 지원 및 활성화 사업  5. 지역문화 협력 및 연계, 교류에 관한 업무 6. 축제기획 및 운영, 평가 및 문화예술행사 기획, 운영, 지원 7. 문화콘텐츠 관광자원화 및 지역콘텐츠를 통한 신규축제, 프로그램 개발 8. 지역문화 유산 보존·육성 및 국내·외 문화예술 교류 9. 문화예술 및 문화복지를 증진하고 문화·관광축제 활성화 등을 위하여 속초시장이 위탁 또는 대행하게 하는 사업 10. 문화예술관광 관련 국ㆍ도비 공모사업 추진&amp;quot;</t>
  </si>
  <si>
    <t>1국 3팀 1센터</t>
  </si>
  <si>
    <t>145.64㎡</t>
  </si>
  <si>
    <t>양양문화재단</t>
  </si>
  <si>
    <t>강원특별자치도 양양군 양양읍 북문길 35-21</t>
  </si>
  <si>
    <t>033-671-3802</t>
  </si>
  <si>
    <t>https://www.yycf.or.kr</t>
  </si>
  <si>
    <t>2020-11-03</t>
  </si>
  <si>
    <t>김진하(양양군수)</t>
  </si>
  <si>
    <t>김진하</t>
  </si>
  <si>
    <t>양양군 지역 내 각종 문화공연 및 축제에 관한 사업, 양양군 지역문화예술의 창작·보급 및 문화예술 활동의 진흥·지원</t>
  </si>
  <si>
    <t>1국 3팀</t>
  </si>
  <si>
    <t>무상임대(298.64㎡)</t>
  </si>
  <si>
    <t>홍천문화재단</t>
  </si>
  <si>
    <t>2016-07-05</t>
  </si>
  <si>
    <t>홍천문화재단 설치 및 운영에 관한 조례</t>
  </si>
  <si>
    <t>전명준(이사장)</t>
  </si>
  <si>
    <t>장영주(상임이사)</t>
  </si>
  <si>
    <t>문화예술 진흥을 위한 축제 및 행사</t>
  </si>
  <si>
    <t>1본부 1실 2부 6팀</t>
  </si>
  <si>
    <t>무상임대(292㎡)</t>
    <phoneticPr fontId="3" type="noConversion"/>
  </si>
  <si>
    <t>횡성문화관광재단</t>
  </si>
  <si>
    <t>강원특별자치도 횡성군 횡성읍 문예로 41</t>
  </si>
  <si>
    <t>033-808-8872</t>
  </si>
  <si>
    <t>https://hscf.or.kr/</t>
  </si>
  <si>
    <t>2017-06-26</t>
  </si>
  <si>
    <t>횡성문화관광재단 설립 및 운영에 관한 조례</t>
  </si>
  <si>
    <t>김명기(횡성군수)</t>
  </si>
  <si>
    <t>이재성</t>
  </si>
  <si>
    <t>지역문화관광진흥을 위한 사업 개발, 추진 및 지원</t>
  </si>
  <si>
    <t>2,212.44㎡</t>
  </si>
  <si>
    <t>정선아리랑문화재단</t>
  </si>
  <si>
    <t>강원특별자치도 정선군 정선읍 애산로 51 아리랑센터 2층</t>
  </si>
  <si>
    <t>https://www.jacf.or.kr</t>
  </si>
  <si>
    <t>2008-08-21</t>
  </si>
  <si>
    <t>정선아리랑문화재단 설립 및 운영에 관한 조례 제2124호</t>
  </si>
  <si>
    <t>최종수</t>
  </si>
  <si>
    <t>정선아리랑 보존·전승 활동 지원 사업 등</t>
  </si>
  <si>
    <t>자체(131.70㎡)</t>
  </si>
  <si>
    <t>강원특별자치도 영월군 영월읍 단종로 24</t>
  </si>
  <si>
    <t>2015-12-29</t>
  </si>
  <si>
    <t>영월문화관광재단 설립 운영 조례</t>
  </si>
  <si>
    <t>최명서(영월군수)</t>
  </si>
  <si>
    <t>박상헌</t>
  </si>
  <si>
    <t>대표이사 1본부 3부 1센터</t>
  </si>
  <si>
    <t>원주문화재단</t>
  </si>
  <si>
    <t>강원특별자치도 원주시 향교길 77</t>
  </si>
  <si>
    <t>033-760-9114</t>
  </si>
  <si>
    <t>https://wcf.or.kr/</t>
  </si>
  <si>
    <t>2010-11-29</t>
  </si>
  <si>
    <t>원주문화재단 설립 및 운영에 관한 조례</t>
  </si>
  <si>
    <t>원강수(이사장)</t>
  </si>
  <si>
    <t>박창호</t>
  </si>
  <si>
    <t>지역 문화예술 활동 지원 및 대행시설 관리</t>
  </si>
  <si>
    <t>대표이사, 사무처장, 청렴감사팀, 경영기획실(경영지원팀, 재무관리팀), 문화예술실(문화정책팀, 공연예술팀, 문화홍보팀), 문화공간실(시설관리팀, 시설운영팀, 시민문화팀),  창의문화도시지원센터</t>
  </si>
  <si>
    <t>사무실(1,047.02㎡)</t>
  </si>
  <si>
    <t>강릉문화재단</t>
  </si>
  <si>
    <t>강원특별자치도 강릉시 경강로 2021번길 9-1 명주예술마당</t>
  </si>
  <si>
    <t>033-647-6800</t>
  </si>
  <si>
    <t>https://www.gncaf.or.kr/</t>
  </si>
  <si>
    <t>1998-11-03</t>
  </si>
  <si>
    <t>강릉문화재단 설립 및 운영 지원조례</t>
  </si>
  <si>
    <t>김홍규 (강릉시장)</t>
  </si>
  <si>
    <t>강릉커피축제, 전문예술인지원사업, 기획사업 등</t>
  </si>
  <si>
    <t>무상임대(3,707㎡ 명주예술마당 본관 / 3층) / 무상임대(1,771㎡ 명주예술마당 별관 / 지하1층, 지상 2층) / 무상임대(939㎡  임당생활문화센터 지상 5층) / 무상임대(90㎡ 명주사랑채 지상 1층, 2개동) /무상임대(722.76㎡ 꿈꾸는 사임당 예술터 본관 1층) / 무상임대(505.9㎡ 꿈꾸는 사임당 예술 본관 3층) / 무상임대(228.96㎡ 꿈꾸는 사임당 예술터 별관 1층) / 무상임대(428㎡ 작은공연장 단 1층, 2개동)</t>
    <phoneticPr fontId="3" type="noConversion"/>
  </si>
  <si>
    <t>강원특별자치도 춘천시 효자상길 5번길 13</t>
  </si>
  <si>
    <t>https://www.cccf.or.kr/</t>
  </si>
  <si>
    <t>2008-12-11</t>
  </si>
  <si>
    <t>춘천문화재단 설립 및 운영조례</t>
  </si>
  <si>
    <t>박종훈 (이사장)</t>
  </si>
  <si>
    <t>1본부, 3센터, 7팀</t>
  </si>
  <si>
    <t>무상임대(140㎡)</t>
  </si>
  <si>
    <t>태백시문화재단</t>
  </si>
  <si>
    <t>033-553-6900</t>
  </si>
  <si>
    <t>2019-11-22</t>
  </si>
  <si>
    <t>지역문화진흥법 제19조 
태백시문화재단 설립 및 운영에 관한 조례</t>
    <phoneticPr fontId="3" type="noConversion"/>
  </si>
  <si>
    <t>이상호 (현)태백시장</t>
  </si>
  <si>
    <t>이상호</t>
  </si>
  <si>
    <t>12명</t>
  </si>
  <si>
    <t>사무실(90.6㎡)
지하회의실(22.35㎡)</t>
    <phoneticPr fontId="3" type="noConversion"/>
  </si>
  <si>
    <t>고성문화재단</t>
  </si>
  <si>
    <t>강원특별자치도 고성군 간성읍 수성로3</t>
  </si>
  <si>
    <t>033-681-0105</t>
  </si>
  <si>
    <t>https://goseongcf.or.kr/</t>
  </si>
  <si>
    <t>2021-06-25</t>
  </si>
  <si>
    <t>고성문화재단 설립 및 운영 조례</t>
  </si>
  <si>
    <t>함명준</t>
  </si>
  <si>
    <t>문화사업, 축제</t>
  </si>
  <si>
    <t>1사무국 4개팀</t>
  </si>
  <si>
    <t>동해문화관광재단</t>
  </si>
  <si>
    <t>강원특별자치도 동해시 평원로 15, 2층</t>
  </si>
  <si>
    <t>033-532-1944</t>
  </si>
  <si>
    <t>dctf.or.kr</t>
  </si>
  <si>
    <t>2020-12-29</t>
  </si>
  <si>
    <t>동해시 문화관광재단 설립 및 운영에 관한 조례</t>
  </si>
  <si>
    <t>동해시장</t>
  </si>
  <si>
    <t>정연수</t>
  </si>
  <si>
    <t>지역 축제, 문화예술지원사업, 관광시설 위탁운영 등</t>
  </si>
  <si>
    <t>1국 3팀 1사업소</t>
  </si>
  <si>
    <t>180㎡</t>
  </si>
  <si>
    <t>양구문화재단</t>
  </si>
  <si>
    <t>강원특별자치도 양구군 양구읍 비봉로73번길 52-1, 1층</t>
  </si>
  <si>
    <t>https://ygcf.or.kr/Home/index</t>
  </si>
  <si>
    <t>2021-02-01</t>
  </si>
  <si>
    <t>제1편 양구문화재단 설립 및 운영에 관한 조례</t>
  </si>
  <si>
    <t>양구군수</t>
  </si>
  <si>
    <t>일상 속 문화 향유 기회 확대와 문화복지 증대를 구현하고,
각종 축제 및 공연, 문화예술 추진</t>
  </si>
  <si>
    <t>1국 3팀(18명)</t>
  </si>
  <si>
    <t>1834.6㎡</t>
    <phoneticPr fontId="3" type="noConversion"/>
  </si>
  <si>
    <t>강원특별자치도 철원군 서면 약수로 3</t>
  </si>
  <si>
    <t>033-452-9923</t>
  </si>
  <si>
    <t>https://gcwcf.or.kr/</t>
  </si>
  <si>
    <t>2021-09-06</t>
  </si>
  <si>
    <t>철원문화재단 설립 및 운영에 관한 조례</t>
  </si>
  <si>
    <t>이현종 (군수)</t>
  </si>
  <si>
    <t>작은영화관 운영 및 다슬기축제,태봉제 등 문화예술 사업</t>
  </si>
  <si>
    <t>1운영본부 2국 4팀</t>
  </si>
  <si>
    <t>무상임대(512.64㎡)</t>
  </si>
  <si>
    <t>삼척관광문화재단</t>
  </si>
  <si>
    <t>강원특별자치도 삼척시 새천년도로 10</t>
  </si>
  <si>
    <t>033-573-1500</t>
  </si>
  <si>
    <t>https://www.stcf.or.kr/main.web</t>
  </si>
  <si>
    <t>2024-04-08</t>
  </si>
  <si>
    <t>삼척관광문화재단 설립 및 운영에 관한 조례</t>
  </si>
  <si>
    <t>박상수(삼척시장)</t>
  </si>
  <si>
    <t>옥종기</t>
  </si>
  <si>
    <t>관광 및 문화예술 진흥 사업 수행</t>
  </si>
  <si>
    <t>779.94㎡</t>
  </si>
  <si>
    <t>당진문화재단</t>
  </si>
  <si>
    <t>충청남도 당진시 무수동2길 25-21</t>
  </si>
  <si>
    <t>041-350-2901</t>
  </si>
  <si>
    <t>www.dangjinart.or.kr</t>
  </si>
  <si>
    <t>2013-03-08</t>
  </si>
  <si>
    <t>당진문화재단 설립 및 운영에 관한 조례</t>
  </si>
  <si>
    <t>당진시장</t>
  </si>
  <si>
    <t>오성환</t>
  </si>
  <si>
    <t>문화예술콘텐츠 개발 및 보급, 활동지원</t>
  </si>
  <si>
    <t>4부 1센터</t>
  </si>
  <si>
    <t>407㎡</t>
    <phoneticPr fontId="3" type="noConversion"/>
  </si>
  <si>
    <t>아산문화재단</t>
  </si>
  <si>
    <t>충청남도 아산시 아산로 79</t>
  </si>
  <si>
    <t>041-540-2550</t>
  </si>
  <si>
    <t>https://culture.asan.go.kr/_culture/new/</t>
  </si>
  <si>
    <t>2008-10-23</t>
  </si>
  <si>
    <t>(재)아산문화재단 설립 및 운영조례</t>
  </si>
  <si>
    <t>오세현(아산시장)</t>
  </si>
  <si>
    <t>유성녀</t>
  </si>
  <si>
    <t>아산성웅이순신축제 등(아산시 문화예술 진흥에 관한 사업</t>
  </si>
  <si>
    <t>1사무국 5팀</t>
  </si>
  <si>
    <t>727m2</t>
  </si>
  <si>
    <t>천안문화재단</t>
  </si>
  <si>
    <t>충청남도 천안시 서북구 성정8길 5</t>
    <phoneticPr fontId="3" type="noConversion"/>
  </si>
  <si>
    <t>www.cfac.or.kr</t>
  </si>
  <si>
    <t>2012-02-09</t>
  </si>
  <si>
    <t>천안문화재단 설립 및 운영에 관한 조례</t>
  </si>
  <si>
    <t>박상돈(천안시장)</t>
  </si>
  <si>
    <t>안동순</t>
  </si>
  <si>
    <t>1. 문화예술 진흥 및 정책수립 2. 문화예술의 창작 및 보급 3. 문화예술의 교육 및 연구 4. 문화예술 정보의 축적 및 서비스사업 추진 5. 국내？외 문화예술 교류 및 문화예술 활동 지원 6. 문화예술진흥을 위한 기금조성 및 운영 7. 지역축제 육성 및 행사지원 8. 국가？도？시가 위탁한 사업</t>
  </si>
  <si>
    <t>1국 2관 13팀</t>
  </si>
  <si>
    <t>무상임대(282.41㎡)</t>
  </si>
  <si>
    <t>충청남도 공주시 고마나루길 90</t>
    <phoneticPr fontId="3" type="noConversion"/>
  </si>
  <si>
    <t>041-852-1327</t>
  </si>
  <si>
    <t>https://www.gongjucf.or.kr/gongjucf/main/view</t>
  </si>
  <si>
    <t>2020-09-24</t>
  </si>
  <si>
    <t>공주문화관광재단 설립 및 운영에 관한 조례</t>
  </si>
  <si>
    <t>최원철(공주시장)</t>
  </si>
  <si>
    <t>김지광</t>
  </si>
  <si>
    <t>지역문화·관광진흥 정책개발 및 추진·지원, 지역문화·관광 협력 및 연계·교류에 관한 업무, 지역문화·관광 전문인력 양성 및 지원 등</t>
  </si>
  <si>
    <t>1실 2센터 9개팀</t>
  </si>
  <si>
    <t>6,375.78㎡</t>
    <phoneticPr fontId="3" type="noConversion"/>
  </si>
  <si>
    <t>충청남도 서산시 안견로 252 4층</t>
  </si>
  <si>
    <t>041-660-2696</t>
  </si>
  <si>
    <t>http://seosancf.or.kr/</t>
  </si>
  <si>
    <t>2020-11-09</t>
  </si>
  <si>
    <t>서산문화재단 설립 및 운영에 관한 조례</t>
  </si>
  <si>
    <t>이완섭(서산시장)</t>
  </si>
  <si>
    <t>임진번</t>
  </si>
  <si>
    <t>서산해미읍성축제, 안견문화제, 기획공연, 문화공간 활성화 지원, 생활문화센터(2개소) 수탁 운영</t>
  </si>
  <si>
    <t>경영지원팀, 문화사업팀</t>
  </si>
  <si>
    <t>163㎡</t>
    <phoneticPr fontId="3" type="noConversion"/>
  </si>
  <si>
    <t>홍주문화관광재단</t>
  </si>
  <si>
    <t>충청남도 홍성군 홍성읍 법원로 37, 402호</t>
  </si>
  <si>
    <t>041-631-8840</t>
  </si>
  <si>
    <t>www.hongju.or.kr</t>
  </si>
  <si>
    <t>홍주문화관광재단 설립 및 운영에 관한 조례</t>
  </si>
  <si>
    <t>이용록(홍성군수)</t>
  </si>
  <si>
    <t>최건환</t>
  </si>
  <si>
    <t>1 사무국, 3개팀 (기획경영팀, 축제관광팀, 문화사업팀)</t>
  </si>
  <si>
    <t>유상임대 (257.4㎡)</t>
  </si>
  <si>
    <t>충청남도 논산시 시민로 270 2층</t>
    <phoneticPr fontId="3" type="noConversion"/>
  </si>
  <si>
    <t>041-730-2911</t>
  </si>
  <si>
    <t>http://nonsancntf.or.kr</t>
  </si>
  <si>
    <t>2021-11-01</t>
  </si>
  <si>
    <t>논산문화관광재단 설립 및 운영조례</t>
  </si>
  <si>
    <t>백성현(논산시장)</t>
  </si>
  <si>
    <t>지진호</t>
  </si>
  <si>
    <t>1국 6팀</t>
  </si>
  <si>
    <t>264㎡</t>
    <phoneticPr fontId="3" type="noConversion"/>
  </si>
  <si>
    <t>제천문화재단</t>
  </si>
  <si>
    <t>충청북도 제천시 의림대로 242  영상미디어센터</t>
    <phoneticPr fontId="3" type="noConversion"/>
  </si>
  <si>
    <t>043-645-4998</t>
  </si>
  <si>
    <t>www.jccf.or.kr</t>
  </si>
  <si>
    <t>2019-03-12</t>
  </si>
  <si>
    <t>제천문화재단 설립 및 운영에 관한 조례</t>
  </si>
  <si>
    <t>김상수(이사장)</t>
  </si>
  <si>
    <t>김호성</t>
  </si>
  <si>
    <t>무상임대(117.3㎡)</t>
  </si>
  <si>
    <t>충주문화관광재단</t>
  </si>
  <si>
    <t>충청북도 충주시 중앙로 128 충주시문화회관 2층</t>
    <phoneticPr fontId="3" type="noConversion"/>
  </si>
  <si>
    <t>043-723-1356</t>
  </si>
  <si>
    <t>www.cjcf.or.kr</t>
  </si>
  <si>
    <t>2006-08-29</t>
  </si>
  <si>
    <t>충주시 충주문화관광재단 설립 및 운영에 관한 조례</t>
    <phoneticPr fontId="3" type="noConversion"/>
  </si>
  <si>
    <t>백인욱</t>
  </si>
  <si>
    <t>문화예술 행사 기획관광시설 운영 및 활성화 사업문화도시 조성사업</t>
  </si>
  <si>
    <t>2처 1센터 8팀</t>
  </si>
  <si>
    <t>무상_문화회관 2층(370.75㎡)
무상_음악창작소(81.04㎡)</t>
    <phoneticPr fontId="3" type="noConversion"/>
  </si>
  <si>
    <t>청주시문화산업진흥재단</t>
  </si>
  <si>
    <t>충청북도 청주시 청원구 상당로 314(청주첨단문화산업단지 2층)</t>
    <phoneticPr fontId="3" type="noConversion"/>
  </si>
  <si>
    <t>043-219-1000</t>
  </si>
  <si>
    <t>https://cjculture.org</t>
  </si>
  <si>
    <t>2001-02-22</t>
  </si>
  <si>
    <t>청주시문화산업진흥재단 설립 및 운영 지원 조례</t>
  </si>
  <si>
    <t>이범석(청주시장)</t>
  </si>
  <si>
    <t>변광섭</t>
  </si>
  <si>
    <t>- 문화사업과 문화산업 진흥을 위한 계획수립 및 시행- 문화산업단지 관리 운영 및 시설물 관리- 문화예술시설 운영 및 관리(한국공예관, 동부창고 등)- 영상물 제작 및 촬영 유치, 지원- 청주공예비엔날레 행사 추진</t>
  </si>
  <si>
    <t>1실 2본부 8팀</t>
  </si>
  <si>
    <t>무상임대(1034.42㎡)</t>
    <phoneticPr fontId="3" type="noConversion"/>
  </si>
  <si>
    <t>영동축제관광재단</t>
  </si>
  <si>
    <t>충청북도 영동군  영동읍 영동황간로 122</t>
  </si>
  <si>
    <t>043-745-8912</t>
  </si>
  <si>
    <t>https://www.yd21.go.kr/ydft/</t>
  </si>
  <si>
    <t>2017-03-24</t>
  </si>
  <si>
    <t>영동군 문화관광재단 설립 및 지원조례</t>
  </si>
  <si>
    <t>정영철</t>
  </si>
  <si>
    <t>해당없음</t>
  </si>
  <si>
    <t>문화축제관광</t>
  </si>
  <si>
    <t>1국3팀</t>
  </si>
  <si>
    <t>108㎡</t>
    <phoneticPr fontId="3" type="noConversion"/>
  </si>
  <si>
    <t>영암문화관광재단</t>
  </si>
  <si>
    <t>전라남도 영암군 영암읍 기찬랜드로 19-10</t>
    <phoneticPr fontId="3" type="noConversion"/>
  </si>
  <si>
    <t>061-471-0821</t>
  </si>
  <si>
    <t>https://yacf.or.kr/</t>
  </si>
  <si>
    <t>2010-06-13</t>
  </si>
  <si>
    <t>영암군 문화관광재단 설립 및 운영에 관한 조례</t>
  </si>
  <si>
    <t>영암군수(이사장)</t>
  </si>
  <si>
    <t>전고필</t>
  </si>
  <si>
    <t xml:space="preserve">  ？ 문화예술 · 관광 진흥을 위한 정책 개발 및 수립, 홍보 마케팅   ？ 문화예술의 창작 · 보급 및 예술 활동 지원   ？ 문화예술 · 관광 전문 인력의 양성 및 지원   ？ 문화예술 · 관광 시설의 수탁운영 및 관리   ？ 재단운영 · 유지에 필요한 사업   ？ 지역자원 활용 관광기반구축, 관광상품 및 지역관광 콘텐츠 개발 추진 및 각종 공모사업 발굴 추진   ？ 지역 축제 추진 기획 및 운영 · 평가, 관광객 유치 마케팅   ？ 전통씨름 전승·보전 및 영암군민속씨름단 후원과 마케팅에 필요한 사업   ？ 관광 활성화를 위한 지역 내 가공식품(수제맥주 포함), 관광상품 판매와 전자상거래, 통신판매 등의 활동   ？ 그 밖에 문화예술 · 관광의 발전과 관련하여 영암군수(이하“군수”라한다)가 필요하다고 인정한 사업이나 활동</t>
  </si>
  <si>
    <t>1국 5개팀</t>
  </si>
  <si>
    <t>무상임대</t>
    <phoneticPr fontId="3" type="noConversion"/>
  </si>
  <si>
    <t>목포문화재단</t>
  </si>
  <si>
    <t>전라남도 목포시 수문로 32 트윈스타 4층 목포문화재단</t>
    <phoneticPr fontId="3" type="noConversion"/>
  </si>
  <si>
    <t>061-245-8832</t>
  </si>
  <si>
    <t>https://mpcf.or.kr/</t>
  </si>
  <si>
    <t>2006-06-14</t>
  </si>
  <si>
    <t>목포문화재단 설립 및 운영 조례</t>
  </si>
  <si>
    <t>박홍률(목포시장)</t>
  </si>
  <si>
    <t>신현청</t>
  </si>
  <si>
    <t>1사무국 1센터 2도서관</t>
  </si>
  <si>
    <t>141㎡</t>
    <phoneticPr fontId="3" type="noConversion"/>
  </si>
  <si>
    <t>담양군문화재단</t>
  </si>
  <si>
    <t>전라남도 담양군 담양읍 지침6길 29</t>
  </si>
  <si>
    <t>061-383-8241</t>
  </si>
  <si>
    <t>https://www.damyangcf.or.kr/</t>
  </si>
  <si>
    <t>2014-05-14</t>
  </si>
  <si>
    <t>담양군문화재단 설립 및 운영 조례</t>
  </si>
  <si>
    <t>정철원(담양군수)</t>
  </si>
  <si>
    <t>진옥섭</t>
  </si>
  <si>
    <t>1. 문화예술 진흥 및 작품전시 활동과 보급 2. 문화예술의 창작·보급 및 예술 활동 지원 3. 문화예술의 국내·외 교류사업 4. 문화예술 기증품 관리·운영 5. 재단운영·유지에 관하여 필요한 사업 6. 기타 문화예술진흥을 위하여 군이 위탁하는 사업</t>
  </si>
  <si>
    <t>1처 4팀</t>
  </si>
  <si>
    <t>유상임대(201.86㎡)</t>
    <phoneticPr fontId="3" type="noConversion"/>
  </si>
  <si>
    <t>강진군문화관광재단</t>
  </si>
  <si>
    <t>전라남도 강진군 강진읍 보은로 4길 5</t>
    <phoneticPr fontId="3" type="noConversion"/>
  </si>
  <si>
    <t>061-434-7999</t>
  </si>
  <si>
    <t>http://www.gangjin.or.kr/</t>
  </si>
  <si>
    <t>2015-01-05</t>
  </si>
  <si>
    <t>강진군 문화관광재단 설립 및 운영 지원에 관한 조례</t>
  </si>
  <si>
    <t>강진군수</t>
  </si>
  <si>
    <t>김기태</t>
  </si>
  <si>
    <t>&amp;quot;。관광객 유치 및 네트워크 구축을 위한 관광마케팅사업 종합기획운영 。관광체험프로그램 개발 및 운영  。문화예술 및 문화예술교육 진흥사업 。교육사업 및 인력양성사업(관광,문화,예술) 。향토문화자원 보존 및 개발사업 。문화콘텐츠 육성 및 개발사업&amp;quot;</t>
  </si>
  <si>
    <t>165㎡</t>
    <phoneticPr fontId="3" type="noConversion"/>
  </si>
  <si>
    <t>순천문화재단</t>
  </si>
  <si>
    <t>전라남도 순천시 중앙로 95(영동)</t>
  </si>
  <si>
    <t>https://cfsc.or.kr</t>
  </si>
  <si>
    <t>2019-09-02</t>
  </si>
  <si>
    <t>순천문화재단 설립 및 운영에 관한 조례</t>
  </si>
  <si>
    <t>노관규(순천시장)</t>
  </si>
  <si>
    <t>김병준(상임이사)</t>
  </si>
  <si>
    <t>1. 문화예술 진흥을 위한 정책 개발 및 수립
  2. 문화예술의 창작·보급 및 예술 활동 지원
  3. 국내외 문화 예술교류 및 문화예술단체 지원
  4. 문화예술 전문인력의 양성 및 지원
  5. 문화예술시설의 수탁운영 및 관리
  6. 시민 문화 활성화를 위한 각종 사업
  7. 재단운영·유지에 필요한 사업
  8. 국가, 전라남도, 순천시(이하’시’라 한다)의 위탁 대행 사업</t>
  </si>
  <si>
    <t>1국 5팀 27명</t>
  </si>
  <si>
    <t>212㎡</t>
  </si>
  <si>
    <t>해남문화관광재단</t>
  </si>
  <si>
    <t>전라남도 해남군 해남읍 군청길 1, 601호</t>
  </si>
  <si>
    <t>061-535-6282</t>
  </si>
  <si>
    <t>www.haenamct.or.kr</t>
  </si>
  <si>
    <t>2021-08-27</t>
  </si>
  <si>
    <t>해남군 문화관광재단 설립 및 운영 지원에 관한 조례</t>
  </si>
  <si>
    <t>명현관(해남군수)</t>
  </si>
  <si>
    <t>이재영</t>
  </si>
  <si>
    <t>？ 관광 및 문화분야 중장기 정책개발 수립 및 추진전략 연구 기획？ 관광객 유치 및 네트워크 구축을 위한 관광마케팅사업 종합기획？ 지역 관광(생활관광, 생태관광, 음식관광 등) 진흥사업？ 관광체험프로그램 개발 및 운영？ 문화관광시설의 효율적인 관리 및 관광자원화 사업 등</t>
  </si>
  <si>
    <t>548㎡</t>
    <phoneticPr fontId="3" type="noConversion"/>
  </si>
  <si>
    <t>익산문화관광재단</t>
  </si>
  <si>
    <t>전북특별자치도 익산시 고봉로 4길 46(마동)</t>
    <phoneticPr fontId="3" type="noConversion"/>
  </si>
  <si>
    <t>063-843-9911</t>
  </si>
  <si>
    <t>www.ictf.or.kr</t>
  </si>
  <si>
    <t>2009-12-30</t>
  </si>
  <si>
    <t>익산시 문화관광재단 설립 및 운영에 관한 조례</t>
  </si>
  <si>
    <t>정헌율(익산시장)</t>
  </si>
  <si>
    <t>김세만</t>
  </si>
  <si>
    <t>5팀 1센터</t>
  </si>
  <si>
    <t>832㎡</t>
    <phoneticPr fontId="3" type="noConversion"/>
  </si>
  <si>
    <t>전주문화재단</t>
  </si>
  <si>
    <t>전북특별자치도 전주시 덕진구 구렛들1길 20 팔복예술공장</t>
    <phoneticPr fontId="3" type="noConversion"/>
  </si>
  <si>
    <t>070-7711-3742</t>
  </si>
  <si>
    <t>https://www.jjcf.or.kr/</t>
  </si>
  <si>
    <t>2006-02-08</t>
  </si>
  <si>
    <t>지역문화진흥법 제19조</t>
  </si>
  <si>
    <t>우범기(전주시장)</t>
  </si>
  <si>
    <t>최락기</t>
  </si>
  <si>
    <t>문화예술 활동 지원, 문화예술 정책 연구 및 제안, 국내외 문화예술 교류, 기타 법인의 목적달성에 필요한 사업 등</t>
  </si>
  <si>
    <t>1국1관10팀</t>
  </si>
  <si>
    <t>무상임대(11,133㎡)</t>
    <phoneticPr fontId="3" type="noConversion"/>
  </si>
  <si>
    <t>전북특별자치도 완주군 용진읍 완주로 462-9</t>
    <phoneticPr fontId="3" type="noConversion"/>
  </si>
  <si>
    <t>063-262-3955</t>
  </si>
  <si>
    <t>www.wfac.or.kr</t>
  </si>
  <si>
    <t>2015-10-01</t>
  </si>
  <si>
    <t>완주군 완주문화재단 설립 및 운영에 관한 조례</t>
  </si>
  <si>
    <t>유희태(완주군수)</t>
  </si>
  <si>
    <t>4대 목표 19개 문화사업 추진</t>
  </si>
  <si>
    <t>1국 3사업단 3팀</t>
  </si>
  <si>
    <t>465.75㎡</t>
    <phoneticPr fontId="3" type="noConversion"/>
  </si>
  <si>
    <t>고창문화관광재단</t>
  </si>
  <si>
    <t>전북특별자치도 고창군 고창읍 태봉로 351 전북대 고창캠퍼스 문화관 2층</t>
  </si>
  <si>
    <t>063-561-1110</t>
  </si>
  <si>
    <t>http://gctf.or.kr/</t>
  </si>
  <si>
    <t>2019-11-14</t>
  </si>
  <si>
    <t>고창문화관광재단 설립 및 운영에 관한 조례</t>
  </si>
  <si>
    <t>심덕섭</t>
  </si>
  <si>
    <t>조창환</t>
  </si>
  <si>
    <t>경영관리사업, 문화환경 조성 및 가치확산, 관광사업 및 홍보마케팅 사업 등</t>
  </si>
  <si>
    <t>4팀 1센터(2팀)</t>
  </si>
  <si>
    <t>252㎡</t>
  </si>
  <si>
    <t>부안군문화재단</t>
  </si>
  <si>
    <t>전북특별자치도 부안군 부안읍 선은1길 10 석정문학관</t>
  </si>
  <si>
    <t>2021-06-04</t>
  </si>
  <si>
    <t>부안군문화재단 설립 및 운영에 관한 조례(부안군 조례)</t>
  </si>
  <si>
    <t>군수</t>
  </si>
  <si>
    <t>권익현</t>
  </si>
  <si>
    <t>지역문화진흥법 시행령 제21조제2항 각 호의 사업</t>
  </si>
  <si>
    <t>75㎡</t>
    <phoneticPr fontId="3" type="noConversion"/>
  </si>
  <si>
    <t>순창발효관광재단</t>
  </si>
  <si>
    <t>전북특별자치도 순창군 순창읍 장류로 55</t>
    <phoneticPr fontId="3" type="noConversion"/>
  </si>
  <si>
    <t>063-652-6501</t>
  </si>
  <si>
    <t>https://sftf.or.kr/</t>
  </si>
  <si>
    <t>2023-04-16</t>
  </si>
  <si>
    <t>순창군 재단법인 발효관광재단 설립 및 운영에 관한 조례</t>
  </si>
  <si>
    <t>최영일(순창군수)</t>
  </si>
  <si>
    <t>선윤숙 대표이사</t>
  </si>
  <si>
    <t>문화관광시설운영, 발효문화관광 진흥 정책개발 및 지원 등</t>
  </si>
  <si>
    <t>864㎡</t>
  </si>
  <si>
    <t>군산문화관광재단</t>
  </si>
  <si>
    <t>전북특별자치도 군산시 서래로 18(금암동)</t>
    <phoneticPr fontId="3" type="noConversion"/>
  </si>
  <si>
    <t>063-443-4803</t>
  </si>
  <si>
    <t>https://gunsancf.or.kr/</t>
  </si>
  <si>
    <t>2023-10-04</t>
  </si>
  <si>
    <t xml:space="preserve">  ㅇ「군산문화관광재단 설립 및 운영에 관한 조례」</t>
  </si>
  <si>
    <t>강임준(군산시장)</t>
  </si>
  <si>
    <t>- 문화정책 수립 및 연구, 문화예술 창작 기반 마련 및 교육, 생활문화 활성화 및 활동 지원 등  - 문화정책 분야의 다양화, 세부화, 복합화에 따라 지역 특성에 맞는 문화예술정책 추진  - 공공법인(문화재단 등) 중심으로 문화예술지원(공모사업)이 전환되는 변화의 흐름에     능동적으로 대응</t>
  </si>
  <si>
    <t>이사회: 12명(이사회 10명, 감사 2명)</t>
  </si>
  <si>
    <t>999.12㎡</t>
    <phoneticPr fontId="3" type="noConversion"/>
  </si>
  <si>
    <t>경상남도 창원시 성산구 중앙대로 181</t>
    <phoneticPr fontId="3" type="noConversion"/>
  </si>
  <si>
    <t>055-719-7800~2</t>
  </si>
  <si>
    <t>2008-02-20</t>
  </si>
  <si>
    <t>창원문화재단 설립 및 운영 조례</t>
  </si>
  <si>
    <t>장금용(창원시장 권한대행)</t>
  </si>
  <si>
    <t>공석</t>
    <phoneticPr fontId="3" type="noConversion"/>
  </si>
  <si>
    <t xml:space="preserve">ㅇ지역문화축제 및 문화콘텐츠 개발(생활문화, 문화교육 등)  ㅇ공연 및 전시 기획사업 ㅇ문화예술의 국내외 교류사업 ㅇ문화예술 교육사업 ㅇ예술인복지지원센터 운영 ㅇ지역예술단체 지원사업 ㅇ공연 및 전시 시설 대관 ㅇ성산아트홀, 315아트센터, 진해구민회관진해야외공연장, 창원역사민속관, 창원의 집 관리 및 운영 </t>
  </si>
  <si>
    <t>1실 3관 1본부 / 10부</t>
  </si>
  <si>
    <t>자체(785㎡)</t>
    <phoneticPr fontId="3" type="noConversion"/>
  </si>
  <si>
    <t>경상남도 거제시 장승로 145</t>
    <phoneticPr fontId="3" type="noConversion"/>
  </si>
  <si>
    <t>www.geojeart,or,kr</t>
  </si>
  <si>
    <t>2003-10-06</t>
  </si>
  <si>
    <t>거제시문화예술재단 설립 및 운영에 관한 조례</t>
  </si>
  <si>
    <t>박종우(거제시장)</t>
  </si>
  <si>
    <t>거제문화예술회관(대？소극장 및 전시실과 부대시설)의 관리운영</t>
  </si>
  <si>
    <t>4부</t>
  </si>
  <si>
    <t>20,243㎡</t>
    <phoneticPr fontId="3" type="noConversion"/>
  </si>
  <si>
    <t>055-320-1202</t>
  </si>
  <si>
    <t>www.ghct.or.kr</t>
  </si>
  <si>
    <t>2005-02-04</t>
  </si>
  <si>
    <t>「김해문화재단 설립 및 운영에 관한 조례」</t>
  </si>
  <si>
    <t>홍태용(김해시장)</t>
  </si>
  <si>
    <t>최석철</t>
  </si>
  <si>
    <t>ㅇ 김해문화의 전당 관리 및 운영 ㅇ 법정문화도시사업 ㅇ 클레이아크 김해(미술관) 관리 및 운영 ㅇ 김해서부문화센터 관리 및 운영 ㅇ 김해가야테마파크 관리 및 운영 ㅇ 김해낙동강레일파크 관리 및 운영 ㅇ 김해천문대 관리 및 운영 ㅇ 김해시민의 종 관리 및 운영 ㅇ 문화·관광 전략사업 개발 ㅇ 문화예술단체 및 문화예술활동 지원 ㅇ 문화예술진흥기금의 조성 및 운영 ㅇ 지방향토사 연구지원 ㅇ 기타 문화시설 등 김해시장이 위탁하는 사업</t>
  </si>
  <si>
    <t>3본부 1관 1센터 21개팀</t>
  </si>
  <si>
    <t>무상임대(2,840.12㎡)</t>
    <phoneticPr fontId="3" type="noConversion"/>
  </si>
  <si>
    <t>경상남도 사천시 사천대로 17</t>
    <phoneticPr fontId="3" type="noConversion"/>
  </si>
  <si>
    <t>055-835-6496</t>
  </si>
  <si>
    <t>https://www.sccf.or.kr/</t>
  </si>
  <si>
    <t>2011-10-28</t>
  </si>
  <si>
    <t>사천시 사천문화재단 설립 및 운영조례 제1153호</t>
  </si>
  <si>
    <t>박동식(사천시장)</t>
  </si>
  <si>
    <t>김병태</t>
  </si>
  <si>
    <t>지역문화 진흥을 위한 사업의 개발, 추진 및 지원 / 문화예술교육 / 공연 및 전시 기획사업 / 지역예술단체 지원사업 / 공연 및 전시 시설 대관 / 사천시문화예술회관 운영 / 지역축제 운영 / 로컬 기획자 양성</t>
  </si>
  <si>
    <t>1사무국 4팀</t>
  </si>
  <si>
    <t>자체(524㎡)</t>
    <phoneticPr fontId="3" type="noConversion"/>
  </si>
  <si>
    <t>밀양문화관광재단</t>
  </si>
  <si>
    <t>경상남도 밀양시 밀양대공원로 112</t>
    <phoneticPr fontId="3" type="noConversion"/>
  </si>
  <si>
    <t>mycf.or.kr</t>
  </si>
  <si>
    <t>2015-12-11</t>
  </si>
  <si>
    <t>밀양문화관광재단 설립 및 운영에 관한 조례</t>
  </si>
  <si>
    <t>밀양시장</t>
  </si>
  <si>
    <t>이치우</t>
  </si>
  <si>
    <t>밀양아리랑아트센터 관리 및 운영, 밀양아리랑대축제 행사 추진 및 밀양강오딧세이 행사운영, 밀양공연예술축제 및 문화예술교육사업 운영, 밀양아리랑 보존 연구 및 다양한 콘텐츠 개발, 지역문화진흥을 위한 사업의 개발, 추진 및 지원, 문화관광해설사 및 관광안내소 관리 및 운영 , 관광 상품 및 기념품 개발？판매？홍보 등 관광객 유치, 그 밖에 문화예술진흥을 위하여 시장이 위탁하는 사업</t>
  </si>
  <si>
    <t>7팀 1센터</t>
  </si>
  <si>
    <t>자체(155㎡)</t>
  </si>
  <si>
    <t>경상남도 거창군 거창읍 수남로 2181</t>
    <phoneticPr fontId="3" type="noConversion"/>
  </si>
  <si>
    <t>https://www.gccf.or.kr</t>
  </si>
  <si>
    <t>2017-01-12</t>
  </si>
  <si>
    <t>거창군 거창문화재단 설치 및 운영 조례</t>
  </si>
  <si>
    <t>거창군수</t>
  </si>
  <si>
    <t>구인모</t>
  </si>
  <si>
    <t>1. 지역문화 진흥을 위한 사업의 개발, 추진 및 지원  2. 지역문화관련 정책 개발 지원과 자문  3. 지역문화예술 전문인력의 양성 및 지원  4. 지역문화예술단체 지원 및 활성화 사업 추진  5. 지역문화예술단체 협력 및 연계교규에 관한 업무  6. 거창한마당대축제 및 국제연극제의 기획 운영  7. 문화공연 기획 및 운영</t>
  </si>
  <si>
    <t>126㎡</t>
    <phoneticPr fontId="3" type="noConversion"/>
  </si>
  <si>
    <t>통영한산대첩문화재단</t>
  </si>
  <si>
    <t>경상남도 통영시 중앙로 65(도천동)</t>
  </si>
  <si>
    <t>055-644-5222</t>
  </si>
  <si>
    <t>https://tyhansancf.or.kr/</t>
  </si>
  <si>
    <t>2020-08-07</t>
  </si>
  <si>
    <t>통영문화재단 설립 및 운영에 관한 조례</t>
  </si>
  <si>
    <t>통영시장</t>
  </si>
  <si>
    <t>류태수</t>
  </si>
  <si>
    <t>1. 「지역문화진흥법 시행령」 제21조제2항 각 호의 사업 2. 지역문화시설 운영 및 관리 3. 이순신장군의 선양사업 및 한산대첩과 관련한 각종 사업 4. 각종 문화공연 및 축제에 관한 사업 5. 그 밖에 재단의 설립목적 달성에 필요하다고 시장이 인정하는 사업</t>
  </si>
  <si>
    <t>무상임대(522.9㎡)</t>
    <phoneticPr fontId="3" type="noConversion"/>
  </si>
  <si>
    <t>진주문화관광재단</t>
  </si>
  <si>
    <t>경상남도 진주시 망경남길 30</t>
  </si>
  <si>
    <t>055-795-3200</t>
  </si>
  <si>
    <t>https://www.jjct.or.kr</t>
  </si>
  <si>
    <t>2021-07-21</t>
  </si>
  <si>
    <t>진주문화관광재단 설립 및 운영에 관한 조례</t>
  </si>
  <si>
    <t>조규일</t>
  </si>
  <si>
    <t>왕기영</t>
  </si>
  <si>
    <t>진주논개제,  지역특화 문화관광 상품개발, 진주문화유산 융복합 창작사업, 진주시 10월 축제 불꽃놀이 및 드론쇼</t>
  </si>
  <si>
    <t>838.01㎡</t>
    <phoneticPr fontId="3" type="noConversion"/>
  </si>
  <si>
    <t>남해관광문화재단</t>
  </si>
  <si>
    <t>경상남도 남해군 고현면 남해대로 3883번길 100</t>
    <phoneticPr fontId="3" type="noConversion"/>
  </si>
  <si>
    <t>055-860-3690</t>
  </si>
  <si>
    <t>www.namhaetour.org</t>
  </si>
  <si>
    <t>2020-11-13</t>
  </si>
  <si>
    <t>남해군 관광문화재단 설립 및 운영에 관한 조례</t>
  </si>
  <si>
    <t>장충남(남해군수)</t>
  </si>
  <si>
    <t>ㅇ남해관광 브랜드 마케팅ㅇ계획공모형 지역관광개발 s/w사업 추진ㅇ남해형 DMO구축ㅇ특화관광상품 운영ㅇ남해바래길 운영관리 및 시스템 구축</t>
  </si>
  <si>
    <t>1본부장 4팀</t>
  </si>
  <si>
    <t>무상임대(296.29㎡)</t>
    <phoneticPr fontId="3" type="noConversion"/>
  </si>
  <si>
    <t>고성문화관광재단</t>
  </si>
  <si>
    <t>경상남도 고성군 회화면 당항만로 1116, 당항포관광지</t>
    <phoneticPr fontId="3" type="noConversion"/>
  </si>
  <si>
    <t>055-670-7400</t>
  </si>
  <si>
    <t>www.gngsctf.or.kr</t>
  </si>
  <si>
    <t>2005-03-07</t>
  </si>
  <si>
    <t>고성군 재단법인 고성문화관광재단 설립 및 지원 조례</t>
  </si>
  <si>
    <t>고성군수</t>
  </si>
  <si>
    <t>임왕건</t>
  </si>
  <si>
    <t>경남고성공룡세계엑스포의 종합계획 수립, 당항포관광지 수탁운영</t>
  </si>
  <si>
    <t>자체(484㎡)</t>
  </si>
  <si>
    <t>포항문화재단</t>
  </si>
  <si>
    <t>경상북도 포항시 북구 삼호로 36 문화예술팩토리</t>
    <phoneticPr fontId="3" type="noConversion"/>
  </si>
  <si>
    <t>054-289-7900</t>
  </si>
  <si>
    <t>2016-12-26</t>
  </si>
  <si>
    <t>지역문화진흥법 제19조, 지방출자·출연법 제4조</t>
  </si>
  <si>
    <t>이강덕(포항시장)</t>
  </si>
  <si>
    <t>이상모</t>
  </si>
  <si>
    <t>지역문화의 국내외 교류사업, 지역축제 및 문화행사 추진</t>
  </si>
  <si>
    <t>1국 7팀 1TF팀</t>
  </si>
  <si>
    <t>1,072㎡</t>
  </si>
  <si>
    <t>경주문화재단</t>
  </si>
  <si>
    <t>경상북도 경주시 알천북로1</t>
    <phoneticPr fontId="3" type="noConversion"/>
  </si>
  <si>
    <t>2011-01-31</t>
  </si>
  <si>
    <t>(재)경주문화재단 설립 및 지원조례</t>
  </si>
  <si>
    <t>주낙영</t>
  </si>
  <si>
    <t>오기현</t>
  </si>
  <si>
    <t>공기관 대행사업 및 한수원 문화후원 사업 등</t>
  </si>
  <si>
    <t>266.25㎡</t>
  </si>
  <si>
    <t>054-874-0101</t>
  </si>
  <si>
    <t>https://www.cctf.or.kr/index.asp</t>
  </si>
  <si>
    <t>2013-06-20</t>
  </si>
  <si>
    <t>청송문화관광재단 설림 및 운영에 관한 조례</t>
  </si>
  <si>
    <t>윤경희(당연직)</t>
  </si>
  <si>
    <t>행정운영, 민예촌 관리운영, 도예촌 및 유교문화체험관 관리운영, 수석꽃돌박물관 관리운영, 청송문화관광 통합마케팅사업, 남관생활문화센터 관리운영, 2023 향교.서원 문화재 활용사업, 청송백자재현사업, 서울리빙디자인페어 운영, 청송백자체험프로그램</t>
  </si>
  <si>
    <t>사무국, 경영지원팀, 사업운영팀, 청송백자전수관, 남관생활문화센터</t>
  </si>
  <si>
    <t>청도우리정신문화재단</t>
  </si>
  <si>
    <t>경상북도 청도군 신화랑길 1, 기념관 2층</t>
  </si>
  <si>
    <t>054-370-7300</t>
  </si>
  <si>
    <t>http://www.cdws.or.kr/open.content/ko/</t>
  </si>
  <si>
    <t>2013-11-06</t>
  </si>
  <si>
    <t>청도우리정신교육문화재단 설립 및 운영에 대한 조례</t>
  </si>
  <si>
    <t>김하수(청도군수)</t>
  </si>
  <si>
    <t>기화서</t>
  </si>
  <si>
    <t>1.청도신화랑풍류마을 위탁관리운영  2. 새마을운동발상지기념공원 위탁관리운영 3. 새마을 및 신화랑 관련 사업 프로그램 운영</t>
  </si>
  <si>
    <t>자체(1,115.92㎡)</t>
    <phoneticPr fontId="3" type="noConversion"/>
  </si>
  <si>
    <t>영주문화관광재단</t>
  </si>
  <si>
    <t>경상북도 영주시 대학로 77, 148아트스퀘어(경북전문대학교 내)</t>
    <phoneticPr fontId="3" type="noConversion"/>
  </si>
  <si>
    <t>054-630-8703</t>
  </si>
  <si>
    <t>www.yctf.or.kr</t>
  </si>
  <si>
    <t>2016-07-19</t>
  </si>
  <si>
    <t>영주문화관광재단 설립 및 지원 조례</t>
  </si>
  <si>
    <t>영주시 부시장(시장 권한대행)</t>
  </si>
  <si>
    <t>김준년</t>
  </si>
  <si>
    <t>지역 5대 축제 및 문화예술 사업, 선비세상 등 시설 운영</t>
  </si>
  <si>
    <t>1본부 2국 5팀, 임원 11명</t>
  </si>
  <si>
    <t>540㎡</t>
  </si>
  <si>
    <t>봉화축제관광재단</t>
  </si>
  <si>
    <t>경상북도 봉화군 봉화읍 내성로5길 13 군민행복센터 4층</t>
  </si>
  <si>
    <t>054-674-3053</t>
  </si>
  <si>
    <t>https://bhftf.co.kr/</t>
  </si>
  <si>
    <t>2020-02-05</t>
  </si>
  <si>
    <t>봉화군 재단법인 봉화축제관광재단 설립 및지원에 관한 조례</t>
  </si>
  <si>
    <t>박현국(봉화군수)</t>
  </si>
  <si>
    <t>최창섭</t>
  </si>
  <si>
    <t>1. 축제 종합계획의 수립과 집행   2. 축제의 조직·운영과 재원조달 및 집행   3. 축제 부대사업의 시행   4. 축제관련 시설의 설치 및 운영관리   5. 문화·체육·관광진흥관련 위탁사업   6. 그 밖에 재단의 목적 달성에 필요한 사업과 군수가 위탁하는 업무</t>
  </si>
  <si>
    <t>84.3㎡</t>
    <phoneticPr fontId="3" type="noConversion"/>
  </si>
  <si>
    <t>054-730-5800</t>
  </si>
  <si>
    <t>https://www.ydct.org/</t>
  </si>
  <si>
    <t>2020-07-03</t>
  </si>
  <si>
    <t>영덕문화관광재단 설립 및 운영에 관한 조례(2019. 12. 11)</t>
  </si>
  <si>
    <t>김광열</t>
  </si>
  <si>
    <t>설태영, 이태호, 김동승</t>
  </si>
  <si>
    <t>지역문화관광진흥을 위한 사업, 웰니스관광사업, 호국문화복지사업</t>
    <phoneticPr fontId="3" type="noConversion"/>
  </si>
  <si>
    <t>정원 38명</t>
  </si>
  <si>
    <t>165㎡</t>
  </si>
  <si>
    <t>예천문화관광재단</t>
  </si>
  <si>
    <t>https://www.yctf.kr/</t>
  </si>
  <si>
    <t>2011-05-24</t>
  </si>
  <si>
    <t>예천군 재단법인 예천문화관광재단 설립 및 운영에 관한 조례</t>
  </si>
  <si>
    <t>대표이사 없음(이사장 체제)</t>
  </si>
  <si>
    <t>대표축제, 문화관광분야 공모사업, 예천군문화회관 관리운영</t>
  </si>
  <si>
    <t>1국 2팀</t>
  </si>
  <si>
    <t>122.3㎡</t>
  </si>
  <si>
    <t>한국정신문화재단</t>
  </si>
  <si>
    <t>경상북도 안동시 월천길301 안동국제컨벤션센터</t>
  </si>
  <si>
    <t>054-840-3400</t>
  </si>
  <si>
    <t>https://www.kfce.or.kr/</t>
  </si>
  <si>
    <t>2014-03-25</t>
  </si>
  <si>
    <t>한국정신문화재단 설립 및 지원조례</t>
  </si>
  <si>
    <t>이희범(부영그룹 회장)</t>
  </si>
  <si>
    <t>이동원</t>
  </si>
  <si>
    <t>한국정신문화사업, 문화관광 및 연구지원사업, 문화도시조성, 마이스산업 육성사업</t>
  </si>
  <si>
    <t>칠곡문화관광재단</t>
  </si>
  <si>
    <t>경상북도 칠곡군 석적읍 강변대로 1570-1</t>
    <phoneticPr fontId="3" type="noConversion"/>
  </si>
  <si>
    <t>054-972-7977</t>
  </si>
  <si>
    <t>www.chilgokctf.or.kr</t>
  </si>
  <si>
    <t>2023-03-01</t>
  </si>
  <si>
    <t>칠곡군 문화관광재단 설립 및 운영에 관한 조례</t>
  </si>
  <si>
    <t>김재욱(칠곡군수)</t>
  </si>
  <si>
    <t>지역문화 진흥을 위한 사업의 개발 및 추진</t>
  </si>
  <si>
    <t>1783.6㎡</t>
    <phoneticPr fontId="3" type="noConversion"/>
  </si>
  <si>
    <t>구미문화재단</t>
  </si>
  <si>
    <t>경상북도 구미시 송정대로120 별관</t>
  </si>
  <si>
    <t>054-441-7422</t>
  </si>
  <si>
    <t>2024-01-23</t>
  </si>
  <si>
    <t>경상북도구미시조례 제1760호, 2023. 8. 2., 제정</t>
  </si>
  <si>
    <t>구미시장</t>
  </si>
  <si>
    <t>이한석</t>
  </si>
  <si>
    <t>문화예술 창작 및 교육 활동 지원, 생활문화 활성화 관련 사업 등</t>
  </si>
  <si>
    <t>3팀 22명</t>
  </si>
  <si>
    <t>440.6㎡</t>
    <phoneticPr fontId="3" type="noConversion"/>
  </si>
  <si>
    <t>경산문화관광재단</t>
  </si>
  <si>
    <t>053-819-0300</t>
  </si>
  <si>
    <t>https://gsctf.or.kr/</t>
  </si>
  <si>
    <t>2024-11-01</t>
  </si>
  <si>
    <t>경산문화관광재단 설립 및 운영에 관한 조례 제5조</t>
  </si>
  <si>
    <t>경산시장</t>
  </si>
  <si>
    <t>최상룡</t>
  </si>
  <si>
    <t>문화예술, 축제관광</t>
  </si>
  <si>
    <t>3팀 4명</t>
  </si>
  <si>
    <t>4,978.4㎡</t>
    <phoneticPr fontId="3" type="noConversion"/>
  </si>
  <si>
    <t>기초 합계</t>
    <phoneticPr fontId="3" type="noConversion"/>
  </si>
  <si>
    <t>ㅇ문화예술지원 사업
ㅇ문화교육사업(문화교육사랑방 등)
ㅇ시립도서관, 어린이도서관 위탁 사업
ㅇ문화프로그램(문화가 있는 날-예향문화나들이 등)
ㅇ대관사업
ㅇ문화도시센터 운영 및 관리
ㅇ관광활성화 및 지역관광 진흥사업
ㅇ지역 청년 육성 및 자립지원 사업</t>
    <phoneticPr fontId="3" type="noConversion"/>
  </si>
  <si>
    <t>ㅇ지역문화예술진흥 및 지원
ㅇ지역문화예술진흥정책 개발 및 연구
ㅇ생활문화진흥
ㅇ예술창작·활동 지원
ㅇ문화예술교육 확대
ㅇ지역주민 문화향유 진흥 및 지원
ㅇ문화인력 양성
ㅇ문화기반시설 운영 및 관리
ㅇ지역 문화콘텐츠 산업 진흥
ㅇ영상물 제작 및 촬영 유치·지원</t>
    <phoneticPr fontId="3" type="noConversion"/>
  </si>
  <si>
    <t>1. 지역문화예술 활성화
2. 문화예술교육 기획 및 운영
3. 기획공연사업 운영 및 국고지원사업 유치
4. 지역 문화예술단체 지원
5. 문화 소외계층 지원사업
6. 논산 관광홍보사업
7. 관광자원 DB구축
8. 논산관광진흥추진단 운영
9. 논산대표축제 기획 및 운영
10. 문화관광시설 운영 등</t>
    <phoneticPr fontId="3" type="noConversion"/>
  </si>
  <si>
    <t>o 지역문화진흥을 위한 사업의 개발, 추진 및 지원 o 지역문화 관련 정책 개발 지원과 자문 o 지역문화 전문인력의 양성 및 지원 o 지역문화예술단체 지원 및 활성화 사업 추진 o 지역문화 협력 및 연계ㆍ교류에 관한 업무 o 문화예술의 창작·보급 및 예술인 창작활동과 복지 지원 o 시민 문화향수 제고 및 생활문화 활성화 사업 o 문화예술교육사업 o 문화예술시설의 수탁운영 및 관리 o 재단운영ㆍ유지에 관하여 필요한 사업 o 문화예술진흥을 위하여 춘천시장(이하“시장”이라 한다)이 위탁하는 사업 o 기타 문화예술의 발전과 관련하여 시장이 필요하다고 인정하는 사업이나 활동</t>
    <phoneticPr fontId="3" type="noConversion"/>
  </si>
  <si>
    <t>ㅇ문화예술 진흥 및 정책 수립에 관한 사항 ㅇ문화예술 콘텐츠 개발 및 교육에 관한 사항 ㅇ지역축제 및 문화행사에 관한 사항 ㅇ관광 진흥에 관한 사항</t>
    <phoneticPr fontId="3" type="noConversion"/>
  </si>
  <si>
    <t>ㅇ 문화예술 진흥 시책 수립 지원
ㅇ 지역문화예술 성장 및 교육 사업지원
ㅇ 국가와 도 및 시의 위탁？공모사업
ㅇ 시에서 위탁하는 시설의 수탁 운영
ㅇ 그 밖에 재단 목적을 위하여 필요하다고 인정하는 사업
ㅇ 국내외 문화예술교류 및 문화예술 활동지원
ㅇ 각종 축제 기획 및 운영관리 지원</t>
    <phoneticPr fontId="3" type="noConversion"/>
  </si>
  <si>
    <t>ㅇ 지역 문화예술관광축제 사업 추진 등</t>
    <phoneticPr fontId="3" type="noConversion"/>
  </si>
  <si>
    <t>ㅇ 지역문화 진흥을 위한 정책개발 지원 및 사업
ㅇ 문화시설의 운영 및 관리
ㅇ 문화예술단체？예술인 육성지원 및 국내외 문화예술 교류</t>
    <phoneticPr fontId="3" type="noConversion"/>
  </si>
  <si>
    <t>○ 문화예술의 창작·보급 및 문화예술 활동의 지원    ○ 문화예술에 관한 연구사업     ○ 문화예술 전문 인력의 양성     ○ 문화예술단체의 국내·외 활동 지원    ○ 전통문화예술의 전승과 문화유산 발굴, 보존    ○ 수원화성 시설의 운영·관리 및 수익사업    ○ 관광활성화를 위한 정책, 콘텐츠, 홍보 개발     ○ 수원 SK아트리움 및 수원미디어센터의 운영·관리</t>
    <phoneticPr fontId="3" type="noConversion"/>
  </si>
  <si>
    <t>동대문페스티벌, 선농대제, 
선농단역사문화관·답십리영화미디어아트센터·도서관 관리 및 운영 등</t>
    <phoneticPr fontId="3" type="noConversion"/>
  </si>
  <si>
    <t>ㅇ 법인의 운영
ㅇ 공연예술진흥 및 작품전시 활동과 그 보급
ㅇ 문화예술 관계 자료의 수집·관리, 보급 및 조사·연구
ㅇ 문화예술의 국내·외 교류사업
ㅇ 기타 문화예술진흥을 위하여 시장이 위탁하는 사업</t>
    <phoneticPr fontId="3" type="noConversion"/>
  </si>
  <si>
    <t>○ 구립 문화공연시설 및 문화예술단체 운영·관리 ○ 문화예술의 창작·보급 및 교육·연구 ○ 문화예술진흥을 위한 사업의 개발, 추진 및 연계·교류 ○ 문화예술진흥 관련 정책 개발 지원과 자문 ○ 문화예술진흥을 위하여 서울특별시 강북구청장이 위탁하는 사업 ○ 그 밖에 재단의 설립목적 달성에 필요한 사업</t>
    <phoneticPr fontId="3" type="noConversion"/>
  </si>
  <si>
    <t>ㅇ예술단체운영
ㅇ강남구청위탁사업
ㅇ문화예술분야지자체발전진흥연구</t>
    <phoneticPr fontId="3" type="noConversion"/>
  </si>
  <si>
    <t>[조례]
1. 문화·예술 진흥을 위한 정책개발 및 교류
2. 문화시설(도서관, 문학관, 미술관, 박물관, 문화센터, 공연장 등)운영 및 관리
3. 구립 문화예술단체 운영
4. 문화예술 진흥을 위하여 구청장이 위탁하는 사업
5. 그 밖에 재단의 설립목적 달성에 필요한 사업
[정관]
1. 문화？예술 진흥을 위한 정책개발 및 교류
2. 문화시설(도서관, 문학관, 미술관, 박물관, 문화센터, 공연장 등)운영 및 관리
3. 구립 합창단 운영
4. 문화예술 진흥을 위하여 구청장이 위탁하는 사업
5. 그 밖에 재단의 설립목적 달성에 필요한 사업</t>
    <phoneticPr fontId="3" type="noConversion"/>
  </si>
  <si>
    <t>ㅇ 문화예술 창작·보급 및 문화예술활동 지원·홍보
ㅇ 문화예술단체 및 예술인 육성 지원·교육
ㅇ 융복합 콘텐츠산업 육성을 위한 시책 개발 및 지원 등
ㅇ 지역 문화유산의 보존·육성, 조사, 연구 및 전시 등
ㅇ 한복문화 진흥, 한복사업 활성화 및 콘텐츠 발굴, 한복 한류 확산</t>
    <phoneticPr fontId="3" type="noConversion"/>
  </si>
  <si>
    <t>3본부 9실 31팀 7단위조직</t>
    <phoneticPr fontId="3" type="noConversion"/>
  </si>
  <si>
    <t>1처(5팀, 1소), 1사무국</t>
    <phoneticPr fontId="3" type="noConversion"/>
  </si>
  <si>
    <t>1본부 4원 1단 2실 15팀 2센터</t>
    <phoneticPr fontId="3" type="noConversion"/>
  </si>
  <si>
    <t>1본부 3부 1단 13팀 13관</t>
    <phoneticPr fontId="3" type="noConversion"/>
  </si>
  <si>
    <t>1센터 1실 2본부 9팀</t>
    <phoneticPr fontId="3" type="noConversion"/>
  </si>
  <si>
    <t>1본부 3실 1위원, 5팀 1센터</t>
    <phoneticPr fontId="3" type="noConversion"/>
  </si>
  <si>
    <t>3본부 8팀, 2단</t>
    <phoneticPr fontId="3" type="noConversion"/>
  </si>
  <si>
    <t>1본부 7팀 1문학관</t>
    <phoneticPr fontId="3" type="noConversion"/>
  </si>
  <si>
    <t>1처 5팀</t>
    <phoneticPr fontId="3" type="noConversion"/>
  </si>
  <si>
    <t>1실 1관 2본부 6부</t>
    <phoneticPr fontId="3" type="noConversion"/>
  </si>
  <si>
    <t>이사장, 상임이사, 경영행정, 사업기획</t>
    <phoneticPr fontId="3" type="noConversion"/>
  </si>
  <si>
    <t>1사무처 3팀 3센터</t>
    <phoneticPr fontId="3" type="noConversion"/>
  </si>
  <si>
    <t>1본부 4팀(별도 통영문화도시센터 임시기구)</t>
    <phoneticPr fontId="3" type="noConversion"/>
  </si>
  <si>
    <t>1처 3단 (사무처장, 경영지원단, 문화사업1단, 문화사업2단)</t>
    <phoneticPr fontId="3" type="noConversion"/>
  </si>
  <si>
    <t>충청남도청 충남문화관광재단</t>
    <phoneticPr fontId="3" type="noConversion"/>
  </si>
  <si>
    <t>지자체 직영</t>
    <phoneticPr fontId="3" type="noConversion"/>
  </si>
  <si>
    <t>010-****-0222</t>
    <phoneticPr fontId="3" type="noConversion"/>
  </si>
  <si>
    <t>010-****-7704</t>
    <phoneticPr fontId="3" type="noConversion"/>
  </si>
  <si>
    <t>010-****-1234</t>
    <phoneticPr fontId="3" type="noConversion"/>
  </si>
  <si>
    <t>010-****-4974</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</si>
</sst>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1" formatCode="_-* #,##0_-;\-* #,##0_-;_-* &quot;-&quot;_-;_-@_-"/>
    <numFmt numFmtId="176" formatCode="0_);[Red]\(0\)"/>
    <numFmt numFmtId="177" formatCode="#,##0_);\(#,##0\)"/>
    <numFmt numFmtId="178" formatCode="#,##0_);[Red]\(#,##0\)"/>
    <numFmt numFmtId="179" formatCode="0_ "/>
    <numFmt numFmtId="180" formatCode="0.0_ "/>
    <numFmt numFmtId="181" formatCode="_-* #,##0.0_-;\-* #,##0.0_-;_-* &quot;-&quot;?_-;_-@_-"/>
    <numFmt numFmtId="182" formatCode="#,##0_ "/>
    <numFmt numFmtId="183" formatCode="#,##0.0_ "/>
    <numFmt numFmtId="184" formatCode="#,##0.0_);[Red]\(#,##0.0\)"/>
    <numFmt numFmtId="185" formatCode="#,##0.0;[Red]#,##0.0"/>
    <numFmt numFmtId="186" formatCode="0.0;[Red]0.0"/>
    <numFmt numFmtId="187" formatCode="_-* #,##0.0_-;\-* #,##0.0_-;_-* &quot;-&quot;_-;_-@_-"/>
    <numFmt numFmtId="188" formatCode="0.0_);[Red]\(0.0\)"/>
    <numFmt numFmtId="189" formatCode="yyyy/mm/dd;@"/>
    <numFmt numFmtId="190" formatCode="_-* #,##0_-;\-* #,##0_-;_-* &quot;-&quot;_-;_-@"/>
    <numFmt numFmtId="191" formatCode="yy&quot;-&quot;m&quot;-&quot;d;@"/>
  </numFmts>
  <fonts count="125">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b/>
      <sz val="8"/>
      <name val="돋움"/>
      <family val="3"/>
      <charset val="129"/>
    </font>
    <font>
      <b/>
      <sz val="10"/>
      <name val="돋움"/>
      <family val="3"/>
      <charset val="129"/>
    </font>
    <font>
      <b/>
      <sz val="12"/>
      <name val="돋움"/>
      <family val="3"/>
      <charset val="129"/>
    </font>
    <font>
      <u/>
      <sz val="9.35"/>
      <color indexed="12"/>
      <name val="돋움"/>
      <family val="3"/>
      <charset val="129"/>
    </font>
    <font>
      <sz val="11"/>
      <color theme="1"/>
      <name val="맑은 고딕"/>
      <family val="3"/>
      <charset val="129"/>
      <scheme val="minor"/>
    </font>
    <font>
      <u/>
      <sz val="11"/>
      <color indexed="12"/>
      <name val="돋움"/>
      <family val="3"/>
      <charset val="129"/>
    </font>
    <font>
      <sz val="9"/>
      <color indexed="8"/>
      <name val="맑은 고딕"/>
      <family val="3"/>
      <charset val="129"/>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color indexed="8"/>
      <name val="굴림"/>
      <family val="3"/>
      <charset val="129"/>
    </font>
    <font>
      <sz val="11"/>
      <color theme="0"/>
      <name val="맑은 고딕"/>
      <family val="3"/>
      <charset val="129"/>
      <scheme val="minor"/>
    </font>
    <font>
      <sz val="11"/>
      <color rgb="FFFF000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b/>
      <sz val="11"/>
      <color theme="1"/>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sz val="10"/>
      <color indexed="8"/>
      <name val="Arial"/>
      <family val="2"/>
    </font>
    <font>
      <sz val="8"/>
      <name val="돋움"/>
      <family val="3"/>
      <charset val="129"/>
    </font>
    <font>
      <sz val="11"/>
      <color rgb="FF000000"/>
      <name val="돋움"/>
      <family val="3"/>
      <charset val="129"/>
    </font>
    <font>
      <sz val="11"/>
      <color rgb="FF000000"/>
      <name val="맑은 고딕"/>
      <family val="3"/>
      <charset val="129"/>
    </font>
    <font>
      <u/>
      <sz val="11"/>
      <color rgb="FF0000FF"/>
      <name val="맑은 고딕"/>
      <family val="3"/>
      <charset val="129"/>
    </font>
    <font>
      <sz val="11"/>
      <color rgb="FFFFFFFF"/>
      <name val="맑은 고딕"/>
      <family val="3"/>
      <charset val="129"/>
    </font>
    <font>
      <sz val="11"/>
      <color rgb="FFFF0000"/>
      <name val="맑은 고딕"/>
      <family val="3"/>
      <charset val="129"/>
    </font>
    <font>
      <b/>
      <sz val="11"/>
      <color rgb="FFFA7D00"/>
      <name val="맑은 고딕"/>
      <family val="3"/>
      <charset val="129"/>
    </font>
    <font>
      <b/>
      <sz val="11"/>
      <color rgb="FFFF9900"/>
      <name val="맑은 고딕"/>
      <family val="3"/>
      <charset val="129"/>
    </font>
    <font>
      <sz val="11"/>
      <color rgb="FF9C0006"/>
      <name val="맑은 고딕"/>
      <family val="3"/>
      <charset val="129"/>
    </font>
    <font>
      <sz val="11"/>
      <color rgb="FF800080"/>
      <name val="맑은 고딕"/>
      <family val="3"/>
      <charset val="129"/>
    </font>
    <font>
      <sz val="11"/>
      <color rgb="FF9C6500"/>
      <name val="맑은 고딕"/>
      <family val="3"/>
      <charset val="129"/>
    </font>
    <font>
      <sz val="11"/>
      <color rgb="FF993300"/>
      <name val="맑은 고딕"/>
      <family val="3"/>
      <charset val="129"/>
    </font>
    <font>
      <i/>
      <sz val="11"/>
      <color rgb="FF7F7F7F"/>
      <name val="맑은 고딕"/>
      <family val="3"/>
      <charset val="129"/>
    </font>
    <font>
      <i/>
      <sz val="11"/>
      <color rgb="FF808080"/>
      <name val="맑은 고딕"/>
      <family val="3"/>
      <charset val="129"/>
    </font>
    <font>
      <b/>
      <sz val="11"/>
      <color rgb="FFFFFFFF"/>
      <name val="맑은 고딕"/>
      <family val="3"/>
      <charset val="129"/>
    </font>
    <font>
      <sz val="9"/>
      <color rgb="FF000000"/>
      <name val="맑은 고딕"/>
      <family val="3"/>
      <charset val="129"/>
    </font>
    <font>
      <sz val="11"/>
      <color rgb="FFFA7D00"/>
      <name val="맑은 고딕"/>
      <family val="3"/>
      <charset val="129"/>
    </font>
    <font>
      <sz val="11"/>
      <color rgb="FFFF9900"/>
      <name val="맑은 고딕"/>
      <family val="3"/>
      <charset val="129"/>
    </font>
    <font>
      <b/>
      <sz val="11"/>
      <color rgb="FF000000"/>
      <name val="맑은 고딕"/>
      <family val="3"/>
      <charset val="129"/>
    </font>
    <font>
      <sz val="11"/>
      <color rgb="FF3F3F76"/>
      <name val="맑은 고딕"/>
      <family val="3"/>
      <charset val="129"/>
    </font>
    <font>
      <sz val="11"/>
      <color rgb="FF333399"/>
      <name val="맑은 고딕"/>
      <family val="3"/>
      <charset val="129"/>
    </font>
    <font>
      <b/>
      <sz val="18"/>
      <color rgb="FF1F497D"/>
      <name val="맑은 고딕"/>
      <family val="3"/>
      <charset val="129"/>
    </font>
    <font>
      <b/>
      <sz val="15"/>
      <color rgb="FF1F497D"/>
      <name val="맑은 고딕"/>
      <family val="3"/>
      <charset val="129"/>
    </font>
    <font>
      <b/>
      <sz val="15"/>
      <color rgb="FF003366"/>
      <name val="맑은 고딕"/>
      <family val="3"/>
      <charset val="129"/>
    </font>
    <font>
      <b/>
      <sz val="13"/>
      <color rgb="FF1F497D"/>
      <name val="맑은 고딕"/>
      <family val="3"/>
      <charset val="129"/>
    </font>
    <font>
      <b/>
      <sz val="13"/>
      <color rgb="FF003366"/>
      <name val="맑은 고딕"/>
      <family val="3"/>
      <charset val="129"/>
    </font>
    <font>
      <b/>
      <sz val="11"/>
      <color rgb="FF1F497D"/>
      <name val="맑은 고딕"/>
      <family val="3"/>
      <charset val="129"/>
    </font>
    <font>
      <b/>
      <sz val="11"/>
      <color rgb="FF003366"/>
      <name val="맑은 고딕"/>
      <family val="3"/>
      <charset val="129"/>
    </font>
    <font>
      <b/>
      <sz val="18"/>
      <color rgb="FF003366"/>
      <name val="맑은 고딕"/>
      <family val="3"/>
      <charset val="129"/>
    </font>
    <font>
      <sz val="11"/>
      <color rgb="FF006100"/>
      <name val="맑은 고딕"/>
      <family val="3"/>
      <charset val="129"/>
    </font>
    <font>
      <sz val="11"/>
      <color rgb="FF008000"/>
      <name val="맑은 고딕"/>
      <family val="3"/>
      <charset val="129"/>
    </font>
    <font>
      <b/>
      <sz val="11"/>
      <color rgb="FF3F3F3F"/>
      <name val="맑은 고딕"/>
      <family val="3"/>
      <charset val="129"/>
    </font>
    <font>
      <b/>
      <sz val="11"/>
      <color rgb="FF333333"/>
      <name val="맑은 고딕"/>
      <family val="3"/>
      <charset val="129"/>
    </font>
    <font>
      <sz val="10"/>
      <color rgb="FF000000"/>
      <name val="굴림"/>
      <family val="3"/>
      <charset val="129"/>
    </font>
    <font>
      <u/>
      <sz val="11"/>
      <color rgb="FF0000FF"/>
      <name val="돋움"/>
      <family val="3"/>
      <charset val="129"/>
    </font>
    <font>
      <u/>
      <sz val="9.35"/>
      <color rgb="FF0000FF"/>
      <name val="돋움"/>
      <family val="3"/>
      <charset val="129"/>
    </font>
    <font>
      <sz val="10"/>
      <color rgb="FF000000"/>
      <name val="Arial"/>
      <family val="2"/>
    </font>
    <font>
      <sz val="8"/>
      <color theme="1"/>
      <name val="돋움"/>
      <family val="3"/>
      <charset val="129"/>
    </font>
    <font>
      <sz val="8"/>
      <color rgb="FFFF0000"/>
      <name val="돋움"/>
      <family val="3"/>
      <charset val="129"/>
    </font>
    <font>
      <b/>
      <sz val="8"/>
      <color rgb="FFFF0000"/>
      <name val="돋움"/>
      <family val="3"/>
      <charset val="129"/>
    </font>
    <font>
      <u/>
      <sz val="9"/>
      <color rgb="FF0000FF"/>
      <name val="돋움"/>
      <family val="3"/>
      <charset val="129"/>
    </font>
    <font>
      <b/>
      <sz val="8"/>
      <color theme="1"/>
      <name val="돋움"/>
      <family val="3"/>
      <charset val="129"/>
    </font>
    <font>
      <b/>
      <u/>
      <sz val="8"/>
      <color theme="1"/>
      <name val="돋움"/>
      <family val="3"/>
      <charset val="129"/>
    </font>
    <font>
      <b/>
      <sz val="18"/>
      <name val="돋움"/>
      <family val="3"/>
      <charset val="129"/>
    </font>
    <font>
      <b/>
      <sz val="8"/>
      <color rgb="FF000000"/>
      <name val="돋움"/>
      <family val="3"/>
      <charset val="129"/>
    </font>
    <font>
      <sz val="8"/>
      <name val="맑은 고딕"/>
      <family val="3"/>
      <charset val="129"/>
    </font>
    <font>
      <sz val="10"/>
      <name val="Arial"/>
      <family val="2"/>
    </font>
    <font>
      <sz val="11"/>
      <name val="돋움"/>
      <family val="3"/>
    </font>
    <font>
      <sz val="8"/>
      <color rgb="FF000000"/>
      <name val="돋움"/>
      <family val="3"/>
      <charset val="129"/>
    </font>
    <font>
      <b/>
      <u/>
      <sz val="8"/>
      <name val="돋움"/>
      <family val="3"/>
      <charset val="129"/>
    </font>
    <font>
      <sz val="11"/>
      <color indexed="8"/>
      <name val="맑은 고딕"/>
      <family val="2"/>
      <scheme val="minor"/>
    </font>
    <font>
      <u/>
      <sz val="11"/>
      <color theme="10"/>
      <name val="맑은 고딕"/>
      <family val="2"/>
      <scheme val="minor"/>
    </font>
    <font>
      <b/>
      <sz val="12"/>
      <color rgb="FF000000"/>
      <name val="돋움"/>
      <family val="3"/>
      <charset val="129"/>
    </font>
    <font>
      <b/>
      <sz val="10"/>
      <color rgb="FF000000"/>
      <name val="돋움"/>
      <family val="3"/>
      <charset val="129"/>
    </font>
    <font>
      <sz val="11"/>
      <name val="맑은 고딕"/>
      <family val="3"/>
      <charset val="129"/>
    </font>
    <font>
      <b/>
      <sz val="24"/>
      <name val="돋움"/>
      <family val="3"/>
      <charset val="129"/>
    </font>
    <font>
      <b/>
      <sz val="24"/>
      <color rgb="FF000000"/>
      <name val="돋움"/>
      <family val="3"/>
      <charset val="129"/>
    </font>
    <font>
      <sz val="10"/>
      <name val="돋움"/>
      <family val="3"/>
      <charset val="129"/>
    </font>
    <font>
      <b/>
      <sz val="9"/>
      <name val="맑은 고딕"/>
      <family val="3"/>
      <charset val="129"/>
      <scheme val="major"/>
    </font>
    <font>
      <sz val="9"/>
      <color theme="1"/>
      <name val="맑은 고딕"/>
      <family val="3"/>
      <charset val="129"/>
      <scheme val="minor"/>
    </font>
    <font>
      <sz val="8"/>
      <name val="맑은 고딕"/>
      <family val="3"/>
      <charset val="129"/>
      <scheme val="minor"/>
    </font>
    <font>
      <sz val="9"/>
      <color theme="1"/>
      <name val="맑은 고딕"/>
      <family val="3"/>
      <charset val="129"/>
      <scheme val="major"/>
    </font>
    <font>
      <i/>
      <sz val="11"/>
      <color rgb="FF7F7F7F"/>
      <name val="맑은 고딕"/>
      <family val="2"/>
      <charset val="129"/>
      <scheme val="minor"/>
    </font>
    <font>
      <b/>
      <sz val="13"/>
      <name val="돋움"/>
      <family val="3"/>
      <charset val="129"/>
    </font>
    <font>
      <b/>
      <sz val="6"/>
      <name val="돋움"/>
      <family val="3"/>
      <charset val="129"/>
    </font>
    <font>
      <sz val="10"/>
      <color theme="1"/>
      <name val="맑은 고딕"/>
      <family val="3"/>
      <charset val="129"/>
      <scheme val="minor"/>
    </font>
    <font>
      <sz val="8"/>
      <color theme="1"/>
      <name val="맑은 고딕"/>
      <family val="3"/>
      <charset val="129"/>
      <scheme val="minor"/>
    </font>
    <font>
      <u/>
      <sz val="11"/>
      <color theme="10"/>
      <name val="맑은 고딕"/>
      <family val="2"/>
      <charset val="129"/>
      <scheme val="minor"/>
    </font>
    <font>
      <b/>
      <u val="singleAccounting"/>
      <sz val="8"/>
      <name val="돋움"/>
      <family val="3"/>
      <charset val="129"/>
    </font>
    <font>
      <b/>
      <sz val="9"/>
      <color theme="1"/>
      <name val="돋움"/>
      <family val="3"/>
      <charset val="129"/>
    </font>
    <font>
      <sz val="9"/>
      <color theme="1"/>
      <name val="돋움"/>
      <family val="3"/>
      <charset val="129"/>
    </font>
    <font>
      <sz val="8"/>
      <color theme="1"/>
      <name val="맑은 고딕"/>
      <family val="2"/>
      <charset val="129"/>
      <scheme val="minor"/>
    </font>
    <font>
      <b/>
      <sz val="12"/>
      <color theme="1"/>
      <name val="돋움"/>
      <family val="3"/>
      <charset val="129"/>
    </font>
    <font>
      <sz val="11"/>
      <color theme="1"/>
      <name val="돋움"/>
      <family val="3"/>
      <charset val="129"/>
    </font>
    <font>
      <b/>
      <sz val="10"/>
      <color theme="1"/>
      <name val="돋움"/>
      <family val="3"/>
      <charset val="129"/>
    </font>
    <font>
      <sz val="11"/>
      <color theme="1"/>
      <name val="맑은 고딕"/>
      <family val="3"/>
      <charset val="129"/>
    </font>
    <font>
      <sz val="9"/>
      <color theme="1"/>
      <name val="맑은 고딕"/>
      <family val="3"/>
      <charset val="129"/>
    </font>
    <font>
      <b/>
      <sz val="9"/>
      <name val="돋움"/>
      <family val="3"/>
      <charset val="129"/>
    </font>
    <font>
      <sz val="9"/>
      <name val="돋움"/>
      <family val="3"/>
      <charset val="129"/>
    </font>
  </fonts>
  <fills count="1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bgColor indexed="64"/>
      </patternFill>
    </fill>
    <fill>
      <patternFill patternType="solid">
        <fgColor indexed="46"/>
        <bgColor indexed="64"/>
      </patternFill>
    </fill>
    <fill>
      <patternFill patternType="solid">
        <fgColor indexed="4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2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55"/>
        <bgColor indexed="64"/>
      </patternFill>
    </fill>
    <fill>
      <patternFill patternType="solid">
        <fgColor rgb="FFFFFF99"/>
        <bgColor indexed="64"/>
      </patternFill>
    </fill>
    <fill>
      <patternFill patternType="solid">
        <fgColor rgb="FFB7DEE8"/>
        <bgColor indexed="64"/>
      </patternFill>
    </fill>
    <fill>
      <patternFill patternType="solid">
        <fgColor rgb="FFDCE6F2"/>
        <bgColor indexed="64"/>
      </patternFill>
    </fill>
    <fill>
      <patternFill patternType="solid">
        <fgColor rgb="FFCCCCFF"/>
        <bgColor indexed="64"/>
      </patternFill>
    </fill>
    <fill>
      <patternFill patternType="solid">
        <fgColor rgb="FFF3DCDB"/>
        <bgColor indexed="64"/>
      </patternFill>
    </fill>
    <fill>
      <patternFill patternType="solid">
        <fgColor rgb="FFFF99CC"/>
        <bgColor indexed="64"/>
      </patternFill>
    </fill>
    <fill>
      <patternFill patternType="solid">
        <fgColor rgb="FFEBF1DE"/>
        <bgColor indexed="64"/>
      </patternFill>
    </fill>
    <fill>
      <patternFill patternType="solid">
        <fgColor rgb="FFCCFFCC"/>
        <bgColor indexed="64"/>
      </patternFill>
    </fill>
    <fill>
      <patternFill patternType="solid">
        <fgColor rgb="FFE6E0ED"/>
        <bgColor indexed="64"/>
      </patternFill>
    </fill>
    <fill>
      <patternFill patternType="solid">
        <fgColor rgb="FFCC99FF"/>
        <bgColor indexed="64"/>
      </patternFill>
    </fill>
    <fill>
      <patternFill patternType="solid">
        <fgColor rgb="FFDBEEF3"/>
        <bgColor indexed="64"/>
      </patternFill>
    </fill>
    <fill>
      <patternFill patternType="solid">
        <fgColor rgb="FFCCFFFF"/>
        <bgColor indexed="64"/>
      </patternFill>
    </fill>
    <fill>
      <patternFill patternType="solid">
        <fgColor rgb="FFFDEADB"/>
        <bgColor indexed="64"/>
      </patternFill>
    </fill>
    <fill>
      <patternFill patternType="solid">
        <fgColor rgb="FFFFCC99"/>
        <bgColor indexed="64"/>
      </patternFill>
    </fill>
    <fill>
      <patternFill patternType="solid">
        <fgColor rgb="FFB8CCE5"/>
        <bgColor indexed="64"/>
      </patternFill>
    </fill>
    <fill>
      <patternFill patternType="solid">
        <fgColor rgb="FF99CCFF"/>
        <bgColor indexed="64"/>
      </patternFill>
    </fill>
    <fill>
      <patternFill patternType="solid">
        <fgColor rgb="FFE6B8B7"/>
        <bgColor indexed="64"/>
      </patternFill>
    </fill>
    <fill>
      <patternFill patternType="solid">
        <fgColor rgb="FFFF8080"/>
        <bgColor indexed="64"/>
      </patternFill>
    </fill>
    <fill>
      <patternFill patternType="solid">
        <fgColor rgb="FFD7E4BC"/>
        <bgColor indexed="64"/>
      </patternFill>
    </fill>
    <fill>
      <patternFill patternType="solid">
        <fgColor rgb="FF00FF00"/>
        <bgColor indexed="64"/>
      </patternFill>
    </fill>
    <fill>
      <patternFill patternType="solid">
        <fgColor rgb="FFCCC1DA"/>
        <bgColor indexed="64"/>
      </patternFill>
    </fill>
    <fill>
      <patternFill patternType="solid">
        <fgColor rgb="FFFCD5B5"/>
        <bgColor indexed="64"/>
      </patternFill>
    </fill>
    <fill>
      <patternFill patternType="solid">
        <fgColor rgb="FFFFCC00"/>
        <bgColor indexed="64"/>
      </patternFill>
    </fill>
    <fill>
      <patternFill patternType="solid">
        <fgColor rgb="FF96B3D7"/>
        <bgColor indexed="64"/>
      </patternFill>
    </fill>
    <fill>
      <patternFill patternType="solid">
        <fgColor rgb="FF0066CC"/>
        <bgColor indexed="64"/>
      </patternFill>
    </fill>
    <fill>
      <patternFill patternType="solid">
        <fgColor rgb="FFD99694"/>
        <bgColor indexed="64"/>
      </patternFill>
    </fill>
    <fill>
      <patternFill patternType="solid">
        <fgColor rgb="FFC3D69B"/>
        <bgColor indexed="64"/>
      </patternFill>
    </fill>
    <fill>
      <patternFill patternType="solid">
        <fgColor rgb="FFB3A2C7"/>
        <bgColor indexed="64"/>
      </patternFill>
    </fill>
    <fill>
      <patternFill patternType="solid">
        <fgColor rgb="FF800080"/>
        <bgColor indexed="64"/>
      </patternFill>
    </fill>
    <fill>
      <patternFill patternType="solid">
        <fgColor rgb="FF92CDDD"/>
        <bgColor indexed="64"/>
      </patternFill>
    </fill>
    <fill>
      <patternFill patternType="solid">
        <fgColor rgb="FF33CCCC"/>
        <bgColor indexed="64"/>
      </patternFill>
    </fill>
    <fill>
      <patternFill patternType="solid">
        <fgColor rgb="FFFAC090"/>
        <bgColor indexed="64"/>
      </patternFill>
    </fill>
    <fill>
      <patternFill patternType="solid">
        <fgColor rgb="FFFF9900"/>
        <bgColor indexed="64"/>
      </patternFill>
    </fill>
    <fill>
      <patternFill patternType="solid">
        <fgColor rgb="FF4F81BD"/>
        <bgColor indexed="64"/>
      </patternFill>
    </fill>
    <fill>
      <patternFill patternType="solid">
        <fgColor rgb="FF333399"/>
        <bgColor indexed="64"/>
      </patternFill>
    </fill>
    <fill>
      <patternFill patternType="solid">
        <fgColor rgb="FFC0504D"/>
        <bgColor indexed="64"/>
      </patternFill>
    </fill>
    <fill>
      <patternFill patternType="solid">
        <fgColor rgb="FFFF0000"/>
        <bgColor indexed="64"/>
      </patternFill>
    </fill>
    <fill>
      <patternFill patternType="solid">
        <fgColor rgb="FF9BBB59"/>
        <bgColor indexed="64"/>
      </patternFill>
    </fill>
    <fill>
      <patternFill patternType="solid">
        <fgColor rgb="FF339966"/>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6600"/>
        <bgColor indexed="64"/>
      </patternFill>
    </fill>
    <fill>
      <patternFill patternType="solid">
        <fgColor rgb="FFF2F2F2"/>
        <bgColor indexed="64"/>
      </patternFill>
    </fill>
    <fill>
      <patternFill patternType="solid">
        <fgColor rgb="FFC0C0C0"/>
        <bgColor indexed="64"/>
      </patternFill>
    </fill>
    <fill>
      <patternFill patternType="solid">
        <fgColor rgb="FFFFC7CE"/>
        <bgColor indexed="64"/>
      </patternFill>
    </fill>
    <fill>
      <patternFill patternType="solid">
        <fgColor rgb="FFFFFFCC"/>
        <bgColor indexed="64"/>
      </patternFill>
    </fill>
    <fill>
      <patternFill patternType="solid">
        <fgColor rgb="FFFFEB9C"/>
        <bgColor indexed="64"/>
      </patternFill>
    </fill>
    <fill>
      <patternFill patternType="solid">
        <fgColor rgb="FFA5A5A5"/>
        <bgColor indexed="64"/>
      </patternFill>
    </fill>
    <fill>
      <patternFill patternType="solid">
        <fgColor rgb="FF969696"/>
        <bgColor indexed="64"/>
      </patternFill>
    </fill>
    <fill>
      <patternFill patternType="solid">
        <fgColor rgb="FFC6EFCE"/>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D9D9D9"/>
        <bgColor indexed="64"/>
      </patternFill>
    </fill>
    <fill>
      <patternFill patternType="solid">
        <fgColor rgb="FFFFFFFF"/>
        <bgColor indexed="64"/>
      </patternFill>
    </fill>
    <fill>
      <patternFill patternType="solid">
        <fgColor theme="0" tint="-0.34998626667073579"/>
        <bgColor indexed="64"/>
      </patternFill>
    </fill>
    <fill>
      <patternFill patternType="solid">
        <fgColor rgb="FFFFFFFF"/>
        <bgColor rgb="FF000000"/>
      </patternFill>
    </fill>
  </fills>
  <borders count="5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808080"/>
      </left>
      <right style="thin">
        <color rgb="FF808080"/>
      </right>
      <top style="thin">
        <color rgb="FF808080"/>
      </top>
      <bottom style="thin">
        <color rgb="FF808080"/>
      </bottom>
      <diagonal/>
    </border>
    <border>
      <left style="thin">
        <color rgb="FFC0C0C0"/>
      </left>
      <right style="thin">
        <color rgb="FFC0C0C0"/>
      </right>
      <top style="thin">
        <color rgb="FFC0C0C0"/>
      </top>
      <bottom style="thin">
        <color rgb="FFC0C0C0"/>
      </bottom>
      <diagonal/>
    </border>
    <border>
      <left style="double">
        <color rgb="FF333333"/>
      </left>
      <right style="double">
        <color rgb="FF333333"/>
      </right>
      <top style="double">
        <color rgb="FF333333"/>
      </top>
      <bottom style="double">
        <color rgb="FF333333"/>
      </bottom>
      <diagonal/>
    </border>
    <border>
      <left/>
      <right/>
      <top/>
      <bottom style="double">
        <color rgb="FFFF9900"/>
      </bottom>
      <diagonal/>
    </border>
    <border>
      <left/>
      <right/>
      <top style="thin">
        <color rgb="FF4F81BD"/>
      </top>
      <bottom style="double">
        <color rgb="FF4F81BD"/>
      </bottom>
      <diagonal/>
    </border>
    <border>
      <left/>
      <right/>
      <top style="thin">
        <color rgb="FF333399"/>
      </top>
      <bottom style="double">
        <color rgb="FF333399"/>
      </bottom>
      <diagonal/>
    </border>
    <border>
      <left/>
      <right/>
      <top/>
      <bottom style="thick">
        <color rgb="FF4F81BD"/>
      </bottom>
      <diagonal/>
    </border>
    <border>
      <left/>
      <right/>
      <top/>
      <bottom style="thick">
        <color rgb="FF333399"/>
      </bottom>
      <diagonal/>
    </border>
    <border>
      <left/>
      <right/>
      <top/>
      <bottom style="thick">
        <color rgb="FFA7C0DE"/>
      </bottom>
      <diagonal/>
    </border>
    <border>
      <left/>
      <right/>
      <top/>
      <bottom style="thick">
        <color rgb="FFC0C0C0"/>
      </bottom>
      <diagonal/>
    </border>
    <border>
      <left/>
      <right/>
      <top/>
      <bottom style="medium">
        <color rgb="FF96B3D7"/>
      </bottom>
      <diagonal/>
    </border>
    <border>
      <left/>
      <right/>
      <top/>
      <bottom style="medium">
        <color rgb="FF0066CC"/>
      </bottom>
      <diagonal/>
    </border>
    <border>
      <left style="thin">
        <color rgb="FF333333"/>
      </left>
      <right style="thin">
        <color rgb="FF333333"/>
      </right>
      <top style="thin">
        <color rgb="FF333333"/>
      </top>
      <bottom style="thin">
        <color rgb="FF333333"/>
      </bottom>
      <diagonal/>
    </border>
    <border>
      <left style="thin">
        <color indexed="64"/>
      </left>
      <right/>
      <top style="thin">
        <color indexed="64"/>
      </top>
      <bottom/>
      <diagonal/>
    </border>
    <border diagonalUp="1" diagonalDown="1">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3251">
    <xf numFmtId="0" fontId="0" fillId="0" borderId="0">
      <alignment vertical="center"/>
    </xf>
    <xf numFmtId="41" fontId="1"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8" fillId="0" borderId="0">
      <alignment vertical="center"/>
    </xf>
    <xf numFmtId="0" fontId="8" fillId="27"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11" fillId="36"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11" fillId="37"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11" fillId="38"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11" fillId="39" borderId="0" applyNumberFormat="0" applyBorder="0" applyAlignment="0" applyProtection="0">
      <alignment vertical="center"/>
    </xf>
    <xf numFmtId="0" fontId="8" fillId="26" borderId="0" applyNumberFormat="0" applyBorder="0" applyAlignment="0" applyProtection="0">
      <alignment vertical="center"/>
    </xf>
    <xf numFmtId="0" fontId="8" fillId="26" borderId="0" applyNumberFormat="0" applyBorder="0" applyAlignment="0" applyProtection="0">
      <alignment vertical="center"/>
    </xf>
    <xf numFmtId="0" fontId="11" fillId="40" borderId="0" applyNumberFormat="0" applyBorder="0" applyAlignment="0" applyProtection="0">
      <alignment vertical="center"/>
    </xf>
    <xf numFmtId="0" fontId="8" fillId="30" borderId="0" applyNumberFormat="0" applyBorder="0" applyAlignment="0" applyProtection="0">
      <alignment vertical="center"/>
    </xf>
    <xf numFmtId="0" fontId="8" fillId="30" borderId="0" applyNumberFormat="0" applyBorder="0" applyAlignment="0" applyProtection="0">
      <alignment vertical="center"/>
    </xf>
    <xf numFmtId="0" fontId="11" fillId="41"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39" borderId="0" applyNumberFormat="0" applyBorder="0" applyAlignment="0" applyProtection="0">
      <alignment vertical="center"/>
    </xf>
    <xf numFmtId="0" fontId="11" fillId="40" borderId="0" applyNumberFormat="0" applyBorder="0" applyAlignment="0" applyProtection="0">
      <alignment vertical="center"/>
    </xf>
    <xf numFmtId="0" fontId="11" fillId="4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11" fillId="4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11" fillId="43" borderId="0" applyNumberFormat="0" applyBorder="0" applyAlignment="0" applyProtection="0">
      <alignment vertical="center"/>
    </xf>
    <xf numFmtId="0" fontId="8" fillId="19" borderId="0" applyNumberFormat="0" applyBorder="0" applyAlignment="0" applyProtection="0">
      <alignment vertical="center"/>
    </xf>
    <xf numFmtId="0" fontId="8" fillId="19" borderId="0" applyNumberFormat="0" applyBorder="0" applyAlignment="0" applyProtection="0">
      <alignment vertical="center"/>
    </xf>
    <xf numFmtId="0" fontId="11" fillId="44" borderId="0" applyNumberFormat="0" applyBorder="0" applyAlignment="0" applyProtection="0">
      <alignment vertical="center"/>
    </xf>
    <xf numFmtId="0" fontId="8" fillId="23" borderId="0" applyNumberFormat="0" applyBorder="0" applyAlignment="0" applyProtection="0">
      <alignment vertical="center"/>
    </xf>
    <xf numFmtId="0" fontId="8" fillId="23" borderId="0" applyNumberFormat="0" applyBorder="0" applyAlignment="0" applyProtection="0">
      <alignment vertical="center"/>
    </xf>
    <xf numFmtId="0" fontId="11" fillId="39" borderId="0" applyNumberFormat="0" applyBorder="0" applyAlignment="0" applyProtection="0">
      <alignment vertical="center"/>
    </xf>
    <xf numFmtId="0" fontId="11" fillId="42" borderId="0" applyNumberFormat="0" applyBorder="0" applyAlignment="0" applyProtection="0">
      <alignment vertical="center"/>
    </xf>
    <xf numFmtId="0" fontId="8" fillId="31" borderId="0" applyNumberFormat="0" applyBorder="0" applyAlignment="0" applyProtection="0">
      <alignment vertical="center"/>
    </xf>
    <xf numFmtId="0" fontId="8" fillId="31" borderId="0" applyNumberFormat="0" applyBorder="0" applyAlignment="0" applyProtection="0">
      <alignment vertical="center"/>
    </xf>
    <xf numFmtId="0" fontId="11" fillId="45" borderId="0" applyNumberFormat="0" applyBorder="0" applyAlignment="0" applyProtection="0">
      <alignment vertical="center"/>
    </xf>
    <xf numFmtId="0" fontId="11" fillId="42" borderId="0" applyNumberFormat="0" applyBorder="0" applyAlignment="0" applyProtection="0">
      <alignment vertical="center"/>
    </xf>
    <xf numFmtId="0" fontId="11" fillId="43" borderId="0" applyNumberFormat="0" applyBorder="0" applyAlignment="0" applyProtection="0">
      <alignment vertical="center"/>
    </xf>
    <xf numFmtId="0" fontId="11" fillId="44" borderId="0" applyNumberFormat="0" applyBorder="0" applyAlignment="0" applyProtection="0">
      <alignment vertical="center"/>
    </xf>
    <xf numFmtId="0" fontId="11" fillId="39" borderId="0" applyNumberFormat="0" applyBorder="0" applyAlignment="0" applyProtection="0">
      <alignment vertical="center"/>
    </xf>
    <xf numFmtId="0" fontId="11" fillId="42" borderId="0" applyNumberFormat="0" applyBorder="0" applyAlignment="0" applyProtection="0">
      <alignment vertical="center"/>
    </xf>
    <xf numFmtId="0" fontId="11" fillId="45" borderId="0" applyNumberFormat="0" applyBorder="0" applyAlignment="0" applyProtection="0">
      <alignment vertical="center"/>
    </xf>
    <xf numFmtId="0" fontId="29" fillId="12" borderId="0" applyNumberFormat="0" applyBorder="0" applyAlignment="0" applyProtection="0">
      <alignment vertical="center"/>
    </xf>
    <xf numFmtId="0" fontId="29" fillId="12" borderId="0" applyNumberFormat="0" applyBorder="0" applyAlignment="0" applyProtection="0">
      <alignment vertical="center"/>
    </xf>
    <xf numFmtId="0" fontId="12" fillId="46" borderId="0" applyNumberFormat="0" applyBorder="0" applyAlignment="0" applyProtection="0">
      <alignment vertical="center"/>
    </xf>
    <xf numFmtId="0" fontId="29" fillId="16" borderId="0" applyNumberFormat="0" applyBorder="0" applyAlignment="0" applyProtection="0">
      <alignment vertical="center"/>
    </xf>
    <xf numFmtId="0" fontId="29" fillId="16" borderId="0" applyNumberFormat="0" applyBorder="0" applyAlignment="0" applyProtection="0">
      <alignment vertical="center"/>
    </xf>
    <xf numFmtId="0" fontId="12" fillId="43" borderId="0" applyNumberFormat="0" applyBorder="0" applyAlignment="0" applyProtection="0">
      <alignment vertical="center"/>
    </xf>
    <xf numFmtId="0" fontId="29" fillId="20" borderId="0" applyNumberFormat="0" applyBorder="0" applyAlignment="0" applyProtection="0">
      <alignment vertical="center"/>
    </xf>
    <xf numFmtId="0" fontId="29" fillId="20" borderId="0" applyNumberFormat="0" applyBorder="0" applyAlignment="0" applyProtection="0">
      <alignment vertical="center"/>
    </xf>
    <xf numFmtId="0" fontId="12" fillId="44" borderId="0" applyNumberFormat="0" applyBorder="0" applyAlignment="0" applyProtection="0">
      <alignment vertical="center"/>
    </xf>
    <xf numFmtId="0" fontId="29" fillId="24" borderId="0" applyNumberFormat="0" applyBorder="0" applyAlignment="0" applyProtection="0">
      <alignment vertical="center"/>
    </xf>
    <xf numFmtId="0" fontId="29" fillId="24" borderId="0" applyNumberFormat="0" applyBorder="0" applyAlignment="0" applyProtection="0">
      <alignment vertical="center"/>
    </xf>
    <xf numFmtId="0" fontId="12" fillId="47" borderId="0" applyNumberFormat="0" applyBorder="0" applyAlignment="0" applyProtection="0">
      <alignment vertical="center"/>
    </xf>
    <xf numFmtId="0" fontId="29" fillId="28" borderId="0" applyNumberFormat="0" applyBorder="0" applyAlignment="0" applyProtection="0">
      <alignment vertical="center"/>
    </xf>
    <xf numFmtId="0" fontId="29" fillId="28" borderId="0" applyNumberFormat="0" applyBorder="0" applyAlignment="0" applyProtection="0">
      <alignment vertical="center"/>
    </xf>
    <xf numFmtId="0" fontId="12" fillId="48" borderId="0" applyNumberFormat="0" applyBorder="0" applyAlignment="0" applyProtection="0">
      <alignment vertical="center"/>
    </xf>
    <xf numFmtId="0" fontId="29" fillId="32" borderId="0" applyNumberFormat="0" applyBorder="0" applyAlignment="0" applyProtection="0">
      <alignment vertical="center"/>
    </xf>
    <xf numFmtId="0" fontId="29" fillId="32" borderId="0" applyNumberFormat="0" applyBorder="0" applyAlignment="0" applyProtection="0">
      <alignment vertical="center"/>
    </xf>
    <xf numFmtId="0" fontId="12" fillId="49" borderId="0" applyNumberFormat="0" applyBorder="0" applyAlignment="0" applyProtection="0">
      <alignment vertical="center"/>
    </xf>
    <xf numFmtId="0" fontId="12" fillId="46" borderId="0" applyNumberFormat="0" applyBorder="0" applyAlignment="0" applyProtection="0">
      <alignment vertical="center"/>
    </xf>
    <xf numFmtId="0" fontId="12" fillId="43" borderId="0" applyNumberFormat="0" applyBorder="0" applyAlignment="0" applyProtection="0">
      <alignment vertical="center"/>
    </xf>
    <xf numFmtId="0" fontId="12" fillId="44" borderId="0" applyNumberFormat="0" applyBorder="0" applyAlignment="0" applyProtection="0">
      <alignment vertical="center"/>
    </xf>
    <xf numFmtId="0" fontId="12" fillId="47" borderId="0" applyNumberFormat="0" applyBorder="0" applyAlignment="0" applyProtection="0">
      <alignment vertical="center"/>
    </xf>
    <xf numFmtId="0" fontId="12" fillId="48" borderId="0" applyNumberFormat="0" applyBorder="0" applyAlignment="0" applyProtection="0">
      <alignment vertical="center"/>
    </xf>
    <xf numFmtId="0" fontId="12" fillId="49" borderId="0" applyNumberFormat="0" applyBorder="0" applyAlignment="0" applyProtection="0">
      <alignment vertical="center"/>
    </xf>
    <xf numFmtId="0" fontId="29" fillId="9" borderId="0" applyNumberFormat="0" applyBorder="0" applyAlignment="0" applyProtection="0">
      <alignment vertical="center"/>
    </xf>
    <xf numFmtId="0" fontId="29" fillId="9" borderId="0" applyNumberFormat="0" applyBorder="0" applyAlignment="0" applyProtection="0">
      <alignment vertical="center"/>
    </xf>
    <xf numFmtId="0" fontId="12" fillId="50" borderId="0" applyNumberFormat="0" applyBorder="0" applyAlignment="0" applyProtection="0">
      <alignment vertical="center"/>
    </xf>
    <xf numFmtId="0" fontId="29" fillId="13" borderId="0" applyNumberFormat="0" applyBorder="0" applyAlignment="0" applyProtection="0">
      <alignment vertical="center"/>
    </xf>
    <xf numFmtId="0" fontId="29" fillId="13" borderId="0" applyNumberFormat="0" applyBorder="0" applyAlignment="0" applyProtection="0">
      <alignment vertical="center"/>
    </xf>
    <xf numFmtId="0" fontId="12" fillId="51" borderId="0" applyNumberFormat="0" applyBorder="0" applyAlignment="0" applyProtection="0">
      <alignment vertical="center"/>
    </xf>
    <xf numFmtId="0" fontId="29" fillId="17" borderId="0" applyNumberFormat="0" applyBorder="0" applyAlignment="0" applyProtection="0">
      <alignment vertical="center"/>
    </xf>
    <xf numFmtId="0" fontId="29" fillId="17" borderId="0" applyNumberFormat="0" applyBorder="0" applyAlignment="0" applyProtection="0">
      <alignment vertical="center"/>
    </xf>
    <xf numFmtId="0" fontId="12" fillId="52" borderId="0" applyNumberFormat="0" applyBorder="0" applyAlignment="0" applyProtection="0">
      <alignment vertical="center"/>
    </xf>
    <xf numFmtId="0" fontId="29" fillId="21" borderId="0" applyNumberFormat="0" applyBorder="0" applyAlignment="0" applyProtection="0">
      <alignment vertical="center"/>
    </xf>
    <xf numFmtId="0" fontId="29" fillId="21" borderId="0" applyNumberFormat="0" applyBorder="0" applyAlignment="0" applyProtection="0">
      <alignment vertical="center"/>
    </xf>
    <xf numFmtId="0" fontId="12" fillId="47" borderId="0" applyNumberFormat="0" applyBorder="0" applyAlignment="0" applyProtection="0">
      <alignment vertical="center"/>
    </xf>
    <xf numFmtId="0" fontId="29" fillId="25" borderId="0" applyNumberFormat="0" applyBorder="0" applyAlignment="0" applyProtection="0">
      <alignment vertical="center"/>
    </xf>
    <xf numFmtId="0" fontId="29" fillId="25" borderId="0" applyNumberFormat="0" applyBorder="0" applyAlignment="0" applyProtection="0">
      <alignment vertical="center"/>
    </xf>
    <xf numFmtId="0" fontId="12" fillId="48" borderId="0" applyNumberFormat="0" applyBorder="0" applyAlignment="0" applyProtection="0">
      <alignment vertical="center"/>
    </xf>
    <xf numFmtId="0" fontId="29" fillId="29" borderId="0" applyNumberFormat="0" applyBorder="0" applyAlignment="0" applyProtection="0">
      <alignment vertical="center"/>
    </xf>
    <xf numFmtId="0" fontId="29" fillId="29" borderId="0" applyNumberFormat="0" applyBorder="0" applyAlignment="0" applyProtection="0">
      <alignment vertical="center"/>
    </xf>
    <xf numFmtId="0" fontId="12" fillId="53" borderId="0" applyNumberFormat="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1" fillId="6" borderId="4" applyNumberFormat="0" applyAlignment="0" applyProtection="0">
      <alignment vertical="center"/>
    </xf>
    <xf numFmtId="0" fontId="31" fillId="6" borderId="4" applyNumberFormat="0" applyAlignment="0" applyProtection="0">
      <alignment vertical="center"/>
    </xf>
    <xf numFmtId="0" fontId="14" fillId="54" borderId="16" applyNumberFormat="0" applyAlignment="0" applyProtection="0">
      <alignment vertical="center"/>
    </xf>
    <xf numFmtId="0" fontId="32" fillId="3" borderId="0" applyNumberFormat="0" applyBorder="0" applyAlignment="0" applyProtection="0">
      <alignment vertical="center"/>
    </xf>
    <xf numFmtId="0" fontId="32" fillId="3" borderId="0" applyNumberFormat="0" applyBorder="0" applyAlignment="0" applyProtection="0">
      <alignment vertical="center"/>
    </xf>
    <xf numFmtId="0" fontId="15" fillId="37" borderId="0" applyNumberFormat="0" applyBorder="0" applyAlignment="0" applyProtection="0">
      <alignment vertical="center"/>
    </xf>
    <xf numFmtId="0" fontId="8" fillId="8" borderId="8" applyNumberFormat="0" applyFont="0" applyAlignment="0" applyProtection="0">
      <alignment vertical="center"/>
    </xf>
    <xf numFmtId="0" fontId="8" fillId="8" borderId="8" applyNumberFormat="0" applyFont="0" applyAlignment="0" applyProtection="0">
      <alignment vertical="center"/>
    </xf>
    <xf numFmtId="0" fontId="2" fillId="55" borderId="17" applyNumberFormat="0" applyFont="0" applyAlignment="0" applyProtection="0">
      <alignment vertical="center"/>
    </xf>
    <xf numFmtId="9" fontId="2" fillId="0" borderId="0" applyFont="0" applyFill="0" applyBorder="0" applyAlignment="0" applyProtection="0">
      <alignment vertical="center"/>
    </xf>
    <xf numFmtId="0" fontId="33" fillId="4" borderId="0" applyNumberFormat="0" applyBorder="0" applyAlignment="0" applyProtection="0">
      <alignment vertical="center"/>
    </xf>
    <xf numFmtId="0" fontId="33" fillId="4" borderId="0" applyNumberFormat="0" applyBorder="0" applyAlignment="0" applyProtection="0">
      <alignment vertical="center"/>
    </xf>
    <xf numFmtId="0" fontId="16" fillId="56"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5" fillId="7" borderId="7" applyNumberFormat="0" applyAlignment="0" applyProtection="0">
      <alignment vertical="center"/>
    </xf>
    <xf numFmtId="0" fontId="35" fillId="7" borderId="7" applyNumberFormat="0" applyAlignment="0" applyProtection="0">
      <alignment vertical="center"/>
    </xf>
    <xf numFmtId="0" fontId="18" fillId="57" borderId="18" applyNumberFormat="0" applyAlignment="0" applyProtection="0">
      <alignment vertical="center"/>
    </xf>
    <xf numFmtId="41" fontId="8" fillId="0" borderId="0" applyFont="0" applyFill="0" applyBorder="0" applyAlignment="0" applyProtection="0">
      <alignment vertical="center"/>
    </xf>
    <xf numFmtId="41" fontId="8" fillId="0" borderId="0" applyFont="0" applyFill="0" applyBorder="0" applyAlignment="0" applyProtection="0">
      <alignment vertical="center"/>
    </xf>
    <xf numFmtId="41" fontId="10" fillId="0" borderId="0" applyFont="0" applyFill="0" applyBorder="0" applyAlignment="0" applyProtection="0">
      <alignment vertical="center"/>
    </xf>
    <xf numFmtId="41" fontId="2" fillId="0" borderId="0" applyFont="0" applyFill="0" applyBorder="0" applyAlignment="0" applyProtection="0">
      <alignment vertical="center"/>
    </xf>
    <xf numFmtId="0" fontId="36" fillId="0" borderId="6" applyNumberFormat="0" applyFill="0" applyAlignment="0" applyProtection="0">
      <alignment vertical="center"/>
    </xf>
    <xf numFmtId="0" fontId="36" fillId="0" borderId="6" applyNumberFormat="0" applyFill="0" applyAlignment="0" applyProtection="0">
      <alignment vertical="center"/>
    </xf>
    <xf numFmtId="0" fontId="19" fillId="0" borderId="19" applyNumberFormat="0" applyFill="0" applyAlignment="0" applyProtection="0">
      <alignment vertical="center"/>
    </xf>
    <xf numFmtId="0" fontId="37" fillId="0" borderId="9" applyNumberFormat="0" applyFill="0" applyAlignment="0" applyProtection="0">
      <alignment vertical="center"/>
    </xf>
    <xf numFmtId="0" fontId="37" fillId="0" borderId="9" applyNumberFormat="0" applyFill="0" applyAlignment="0" applyProtection="0">
      <alignment vertical="center"/>
    </xf>
    <xf numFmtId="0" fontId="20" fillId="0" borderId="20" applyNumberFormat="0" applyFill="0" applyAlignment="0" applyProtection="0">
      <alignment vertical="center"/>
    </xf>
    <xf numFmtId="0" fontId="38" fillId="5" borderId="4" applyNumberFormat="0" applyAlignment="0" applyProtection="0">
      <alignment vertical="center"/>
    </xf>
    <xf numFmtId="0" fontId="38" fillId="5" borderId="4" applyNumberFormat="0" applyAlignment="0" applyProtection="0">
      <alignment vertical="center"/>
    </xf>
    <xf numFmtId="0" fontId="21" fillId="41" borderId="16" applyNumberFormat="0" applyAlignment="0" applyProtection="0">
      <alignment vertical="center"/>
    </xf>
    <xf numFmtId="0" fontId="39" fillId="0" borderId="0" applyNumberFormat="0" applyFill="0" applyBorder="0" applyAlignment="0" applyProtection="0">
      <alignment vertical="center"/>
    </xf>
    <xf numFmtId="0" fontId="40" fillId="0" borderId="1" applyNumberFormat="0" applyFill="0" applyAlignment="0" applyProtection="0">
      <alignment vertical="center"/>
    </xf>
    <xf numFmtId="0" fontId="40" fillId="0" borderId="1" applyNumberFormat="0" applyFill="0" applyAlignment="0" applyProtection="0">
      <alignment vertical="center"/>
    </xf>
    <xf numFmtId="0" fontId="23" fillId="0" borderId="21" applyNumberFormat="0" applyFill="0" applyAlignment="0" applyProtection="0">
      <alignment vertical="center"/>
    </xf>
    <xf numFmtId="0" fontId="41" fillId="0" borderId="2" applyNumberFormat="0" applyFill="0" applyAlignment="0" applyProtection="0">
      <alignment vertical="center"/>
    </xf>
    <xf numFmtId="0" fontId="41" fillId="0" borderId="2" applyNumberFormat="0" applyFill="0" applyAlignment="0" applyProtection="0">
      <alignment vertical="center"/>
    </xf>
    <xf numFmtId="0" fontId="24" fillId="0" borderId="22" applyNumberFormat="0" applyFill="0" applyAlignment="0" applyProtection="0">
      <alignment vertical="center"/>
    </xf>
    <xf numFmtId="0" fontId="42" fillId="0" borderId="3" applyNumberFormat="0" applyFill="0" applyAlignment="0" applyProtection="0">
      <alignment vertical="center"/>
    </xf>
    <xf numFmtId="0" fontId="42" fillId="0" borderId="3" applyNumberFormat="0" applyFill="0" applyAlignment="0" applyProtection="0">
      <alignment vertical="center"/>
    </xf>
    <xf numFmtId="0" fontId="25" fillId="0" borderId="23"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26" fillId="38" borderId="0" applyNumberFormat="0" applyBorder="0" applyAlignment="0" applyProtection="0">
      <alignment vertical="center"/>
    </xf>
    <xf numFmtId="0" fontId="44" fillId="6" borderId="5" applyNumberFormat="0" applyAlignment="0" applyProtection="0">
      <alignment vertical="center"/>
    </xf>
    <xf numFmtId="0" fontId="44" fillId="6" borderId="5" applyNumberFormat="0" applyAlignment="0" applyProtection="0">
      <alignment vertical="center"/>
    </xf>
    <xf numFmtId="0" fontId="27" fillId="54" borderId="24" applyNumberFormat="0" applyAlignment="0" applyProtection="0">
      <alignment vertical="center"/>
    </xf>
    <xf numFmtId="0" fontId="28" fillId="0" borderId="0"/>
    <xf numFmtId="0" fontId="2" fillId="0" borderId="0">
      <alignment vertical="center"/>
    </xf>
    <xf numFmtId="0" fontId="28" fillId="0" borderId="0"/>
    <xf numFmtId="0" fontId="10" fillId="0" borderId="0">
      <alignment vertical="center"/>
    </xf>
    <xf numFmtId="0" fontId="2" fillId="0" borderId="0">
      <alignment vertical="center"/>
    </xf>
    <xf numFmtId="0" fontId="9"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2" fillId="50" borderId="0" applyNumberFormat="0" applyBorder="0" applyAlignment="0" applyProtection="0">
      <alignment vertical="center"/>
    </xf>
    <xf numFmtId="0" fontId="12" fillId="51" borderId="0" applyNumberFormat="0" applyBorder="0" applyAlignment="0" applyProtection="0">
      <alignment vertical="center"/>
    </xf>
    <xf numFmtId="0" fontId="12" fillId="52" borderId="0" applyNumberFormat="0" applyBorder="0" applyAlignment="0" applyProtection="0">
      <alignment vertical="center"/>
    </xf>
    <xf numFmtId="0" fontId="12" fillId="47" borderId="0" applyNumberFormat="0" applyBorder="0" applyAlignment="0" applyProtection="0">
      <alignment vertical="center"/>
    </xf>
    <xf numFmtId="0" fontId="12" fillId="48" borderId="0" applyNumberFormat="0" applyBorder="0" applyAlignment="0" applyProtection="0">
      <alignment vertical="center"/>
    </xf>
    <xf numFmtId="0" fontId="12" fillId="53" borderId="0" applyNumberFormat="0" applyBorder="0" applyAlignment="0" applyProtection="0">
      <alignment vertical="center"/>
    </xf>
    <xf numFmtId="0" fontId="15" fillId="37" borderId="0" applyNumberFormat="0" applyBorder="0" applyAlignment="0" applyProtection="0">
      <alignment vertical="center"/>
    </xf>
    <xf numFmtId="0" fontId="14" fillId="54" borderId="16" applyNumberFormat="0" applyAlignment="0" applyProtection="0">
      <alignment vertical="center"/>
    </xf>
    <xf numFmtId="0" fontId="18" fillId="57" borderId="18" applyNumberFormat="0" applyAlignment="0" applyProtection="0">
      <alignment vertical="center"/>
    </xf>
    <xf numFmtId="0" fontId="17" fillId="0" borderId="0" applyNumberFormat="0" applyFill="0" applyBorder="0" applyAlignment="0" applyProtection="0">
      <alignment vertical="center"/>
    </xf>
    <xf numFmtId="0" fontId="26" fillId="38" borderId="0" applyNumberFormat="0" applyBorder="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5" fillId="0" borderId="23" applyNumberFormat="0" applyFill="0" applyAlignment="0" applyProtection="0">
      <alignment vertical="center"/>
    </xf>
    <xf numFmtId="0" fontId="25" fillId="0" borderId="0" applyNumberFormat="0" applyFill="0" applyBorder="0" applyAlignment="0" applyProtection="0">
      <alignment vertical="center"/>
    </xf>
    <xf numFmtId="0" fontId="21" fillId="41" borderId="16" applyNumberFormat="0" applyAlignment="0" applyProtection="0">
      <alignment vertical="center"/>
    </xf>
    <xf numFmtId="0" fontId="19" fillId="0" borderId="19" applyNumberFormat="0" applyFill="0" applyAlignment="0" applyProtection="0">
      <alignment vertical="center"/>
    </xf>
    <xf numFmtId="0" fontId="16" fillId="56" borderId="0" applyNumberFormat="0" applyBorder="0" applyAlignment="0" applyProtection="0">
      <alignment vertical="center"/>
    </xf>
    <xf numFmtId="0" fontId="2" fillId="55" borderId="17" applyNumberFormat="0" applyFont="0" applyAlignment="0" applyProtection="0">
      <alignment vertical="center"/>
    </xf>
    <xf numFmtId="0" fontId="27" fillId="54" borderId="24" applyNumberFormat="0" applyAlignment="0" applyProtection="0">
      <alignment vertical="center"/>
    </xf>
    <xf numFmtId="0" fontId="22" fillId="0" borderId="0" applyNumberFormat="0" applyFill="0" applyBorder="0" applyAlignment="0" applyProtection="0">
      <alignment vertical="center"/>
    </xf>
    <xf numFmtId="0" fontId="20" fillId="0" borderId="20" applyNumberFormat="0" applyFill="0" applyAlignment="0" applyProtection="0">
      <alignment vertical="center"/>
    </xf>
    <xf numFmtId="0" fontId="13" fillId="0" borderId="0" applyNumberFormat="0" applyFill="0" applyBorder="0" applyAlignment="0" applyProtection="0">
      <alignment vertical="center"/>
    </xf>
    <xf numFmtId="41" fontId="11"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alignment vertical="center"/>
    </xf>
    <xf numFmtId="9" fontId="11"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0" fontId="45" fillId="0" borderId="0"/>
    <xf numFmtId="0" fontId="8" fillId="0" borderId="0">
      <alignment vertical="center"/>
    </xf>
    <xf numFmtId="0" fontId="2" fillId="0" borderId="0">
      <alignment vertical="center"/>
    </xf>
    <xf numFmtId="0" fontId="9" fillId="0" borderId="0" applyNumberFormat="0" applyFill="0" applyBorder="0" applyAlignment="0" applyProtection="0">
      <alignment vertical="top"/>
      <protection locked="0"/>
    </xf>
    <xf numFmtId="0" fontId="11" fillId="59" borderId="0">
      <alignment vertical="center"/>
    </xf>
    <xf numFmtId="0" fontId="11" fillId="59" borderId="0" applyNumberFormat="0" applyBorder="0" applyAlignment="0" applyProtection="0">
      <alignment vertical="center"/>
    </xf>
    <xf numFmtId="0" fontId="11" fillId="59" borderId="0">
      <alignment vertical="center"/>
    </xf>
    <xf numFmtId="0" fontId="11" fillId="60" borderId="0">
      <alignment vertical="center"/>
    </xf>
    <xf numFmtId="0" fontId="11" fillId="60" borderId="0" applyNumberFormat="0" applyBorder="0" applyAlignment="0" applyProtection="0">
      <alignment vertical="center"/>
    </xf>
    <xf numFmtId="0" fontId="11" fillId="60" borderId="0">
      <alignment vertical="center"/>
    </xf>
    <xf numFmtId="0" fontId="11" fillId="61" borderId="0">
      <alignment vertical="center"/>
    </xf>
    <xf numFmtId="0" fontId="11" fillId="61" borderId="0" applyNumberFormat="0" applyBorder="0" applyAlignment="0" applyProtection="0">
      <alignment vertical="center"/>
    </xf>
    <xf numFmtId="0" fontId="11" fillId="61" borderId="0">
      <alignment vertical="center"/>
    </xf>
    <xf numFmtId="0" fontId="11" fillId="34" borderId="0">
      <alignment vertical="center"/>
    </xf>
    <xf numFmtId="0" fontId="11" fillId="34" borderId="0" applyNumberFormat="0" applyBorder="0" applyAlignment="0" applyProtection="0">
      <alignment vertical="center"/>
    </xf>
    <xf numFmtId="0" fontId="11" fillId="34" borderId="0">
      <alignment vertical="center"/>
    </xf>
    <xf numFmtId="0" fontId="11" fillId="62" borderId="0">
      <alignment vertical="center"/>
    </xf>
    <xf numFmtId="0" fontId="11" fillId="62" borderId="0" applyNumberFormat="0" applyBorder="0" applyAlignment="0" applyProtection="0">
      <alignment vertical="center"/>
    </xf>
    <xf numFmtId="0" fontId="11" fillId="62" borderId="0">
      <alignment vertical="center"/>
    </xf>
    <xf numFmtId="0" fontId="11" fillId="35" borderId="0">
      <alignment vertical="center"/>
    </xf>
    <xf numFmtId="0" fontId="11" fillId="35" borderId="0" applyNumberFormat="0" applyBorder="0" applyAlignment="0" applyProtection="0">
      <alignment vertical="center"/>
    </xf>
    <xf numFmtId="0" fontId="11" fillId="35" borderId="0">
      <alignment vertical="center"/>
    </xf>
    <xf numFmtId="0" fontId="11" fillId="63" borderId="0">
      <alignment vertical="center"/>
    </xf>
    <xf numFmtId="0" fontId="11" fillId="63" borderId="0" applyNumberFormat="0" applyBorder="0" applyAlignment="0" applyProtection="0">
      <alignment vertical="center"/>
    </xf>
    <xf numFmtId="0" fontId="11" fillId="63" borderId="0">
      <alignment vertical="center"/>
    </xf>
    <xf numFmtId="0" fontId="11" fillId="64" borderId="0">
      <alignment vertical="center"/>
    </xf>
    <xf numFmtId="0" fontId="11" fillId="64" borderId="0" applyNumberFormat="0" applyBorder="0" applyAlignment="0" applyProtection="0">
      <alignment vertical="center"/>
    </xf>
    <xf numFmtId="0" fontId="11" fillId="64" borderId="0">
      <alignment vertical="center"/>
    </xf>
    <xf numFmtId="0" fontId="11" fillId="65" borderId="0">
      <alignment vertical="center"/>
    </xf>
    <xf numFmtId="0" fontId="11" fillId="65" borderId="0" applyNumberFormat="0" applyBorder="0" applyAlignment="0" applyProtection="0">
      <alignment vertical="center"/>
    </xf>
    <xf numFmtId="0" fontId="11" fillId="65" borderId="0">
      <alignment vertical="center"/>
    </xf>
    <xf numFmtId="0" fontId="11" fillId="34" borderId="0">
      <alignment vertical="center"/>
    </xf>
    <xf numFmtId="0" fontId="11" fillId="34" borderId="0" applyNumberFormat="0" applyBorder="0" applyAlignment="0" applyProtection="0">
      <alignment vertical="center"/>
    </xf>
    <xf numFmtId="0" fontId="11" fillId="34" borderId="0">
      <alignment vertical="center"/>
    </xf>
    <xf numFmtId="0" fontId="11" fillId="63" borderId="0">
      <alignment vertical="center"/>
    </xf>
    <xf numFmtId="0" fontId="11" fillId="63" borderId="0" applyNumberFormat="0" applyBorder="0" applyAlignment="0" applyProtection="0">
      <alignment vertical="center"/>
    </xf>
    <xf numFmtId="0" fontId="11" fillId="63" borderId="0">
      <alignment vertical="center"/>
    </xf>
    <xf numFmtId="0" fontId="11" fillId="66" borderId="0">
      <alignment vertical="center"/>
    </xf>
    <xf numFmtId="0" fontId="11" fillId="66" borderId="0" applyNumberFormat="0" applyBorder="0" applyAlignment="0" applyProtection="0">
      <alignment vertical="center"/>
    </xf>
    <xf numFmtId="0" fontId="11" fillId="66" borderId="0">
      <alignment vertical="center"/>
    </xf>
    <xf numFmtId="0" fontId="12" fillId="67" borderId="0">
      <alignment vertical="center"/>
    </xf>
    <xf numFmtId="0" fontId="12" fillId="67" borderId="0" applyNumberFormat="0" applyBorder="0" applyAlignment="0" applyProtection="0">
      <alignment vertical="center"/>
    </xf>
    <xf numFmtId="0" fontId="12" fillId="67" borderId="0">
      <alignment vertical="center"/>
    </xf>
    <xf numFmtId="0" fontId="12" fillId="64" borderId="0">
      <alignment vertical="center"/>
    </xf>
    <xf numFmtId="0" fontId="12" fillId="64" borderId="0" applyNumberFormat="0" applyBorder="0" applyAlignment="0" applyProtection="0">
      <alignment vertical="center"/>
    </xf>
    <xf numFmtId="0" fontId="12" fillId="64" borderId="0">
      <alignment vertical="center"/>
    </xf>
    <xf numFmtId="0" fontId="12" fillId="65" borderId="0">
      <alignment vertical="center"/>
    </xf>
    <xf numFmtId="0" fontId="12" fillId="65" borderId="0" applyNumberFormat="0" applyBorder="0" applyAlignment="0" applyProtection="0">
      <alignment vertical="center"/>
    </xf>
    <xf numFmtId="0" fontId="12" fillId="65" borderId="0">
      <alignment vertical="center"/>
    </xf>
    <xf numFmtId="0" fontId="12" fillId="68" borderId="0">
      <alignment vertical="center"/>
    </xf>
    <xf numFmtId="0" fontId="12" fillId="68" borderId="0" applyNumberFormat="0" applyBorder="0" applyAlignment="0" applyProtection="0">
      <alignment vertical="center"/>
    </xf>
    <xf numFmtId="0" fontId="12" fillId="68" borderId="0">
      <alignment vertical="center"/>
    </xf>
    <xf numFmtId="0" fontId="12" fillId="69" borderId="0">
      <alignment vertical="center"/>
    </xf>
    <xf numFmtId="0" fontId="12" fillId="69" borderId="0" applyNumberFormat="0" applyBorder="0" applyAlignment="0" applyProtection="0">
      <alignment vertical="center"/>
    </xf>
    <xf numFmtId="0" fontId="12" fillId="69" borderId="0">
      <alignment vertical="center"/>
    </xf>
    <xf numFmtId="0" fontId="12" fillId="70" borderId="0">
      <alignment vertical="center"/>
    </xf>
    <xf numFmtId="0" fontId="12" fillId="70" borderId="0" applyNumberFormat="0" applyBorder="0" applyAlignment="0" applyProtection="0">
      <alignment vertical="center"/>
    </xf>
    <xf numFmtId="0" fontId="12" fillId="70" borderId="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14" fillId="54"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1" fillId="41" borderId="16" applyNumberForma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 fillId="55" borderId="17" applyNumberFormat="0" applyFon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7" fillId="54" borderId="24" applyNumberFormat="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20" fillId="0" borderId="20" applyNumberFormat="0" applyFill="0" applyAlignment="0" applyProtection="0">
      <alignment vertical="center"/>
    </xf>
    <xf numFmtId="0" fontId="12" fillId="71" borderId="0">
      <alignment vertical="center"/>
    </xf>
    <xf numFmtId="0" fontId="12" fillId="71" borderId="0" applyNumberFormat="0" applyBorder="0" applyAlignment="0" applyProtection="0">
      <alignment vertical="center"/>
    </xf>
    <xf numFmtId="0" fontId="12" fillId="71" borderId="0">
      <alignment vertical="center"/>
    </xf>
    <xf numFmtId="0" fontId="12" fillId="72" borderId="0">
      <alignment vertical="center"/>
    </xf>
    <xf numFmtId="0" fontId="12" fillId="72" borderId="0" applyNumberFormat="0" applyBorder="0" applyAlignment="0" applyProtection="0">
      <alignment vertical="center"/>
    </xf>
    <xf numFmtId="0" fontId="12" fillId="72" borderId="0">
      <alignment vertical="center"/>
    </xf>
    <xf numFmtId="0" fontId="12" fillId="73" borderId="0">
      <alignment vertical="center"/>
    </xf>
    <xf numFmtId="0" fontId="12" fillId="73" borderId="0" applyNumberFormat="0" applyBorder="0" applyAlignment="0" applyProtection="0">
      <alignment vertical="center"/>
    </xf>
    <xf numFmtId="0" fontId="12" fillId="73" borderId="0">
      <alignment vertical="center"/>
    </xf>
    <xf numFmtId="0" fontId="12" fillId="68" borderId="0">
      <alignment vertical="center"/>
    </xf>
    <xf numFmtId="0" fontId="12" fillId="68" borderId="0" applyNumberFormat="0" applyBorder="0" applyAlignment="0" applyProtection="0">
      <alignment vertical="center"/>
    </xf>
    <xf numFmtId="0" fontId="12" fillId="68" borderId="0">
      <alignment vertical="center"/>
    </xf>
    <xf numFmtId="0" fontId="12" fillId="69" borderId="0">
      <alignment vertical="center"/>
    </xf>
    <xf numFmtId="0" fontId="12" fillId="69" borderId="0" applyNumberFormat="0" applyBorder="0" applyAlignment="0" applyProtection="0">
      <alignment vertical="center"/>
    </xf>
    <xf numFmtId="0" fontId="12" fillId="69" borderId="0">
      <alignment vertical="center"/>
    </xf>
    <xf numFmtId="0" fontId="12" fillId="74" borderId="0">
      <alignment vertical="center"/>
    </xf>
    <xf numFmtId="0" fontId="12" fillId="74" borderId="0" applyNumberFormat="0" applyBorder="0" applyAlignment="0" applyProtection="0">
      <alignment vertical="center"/>
    </xf>
    <xf numFmtId="0" fontId="12" fillId="74" borderId="0">
      <alignment vertical="center"/>
    </xf>
    <xf numFmtId="0" fontId="13" fillId="0" borderId="0">
      <alignment vertical="center"/>
    </xf>
    <xf numFmtId="0" fontId="13" fillId="0" borderId="0" applyNumberFormat="0" applyFill="0" applyBorder="0" applyAlignment="0" applyProtection="0">
      <alignment vertical="center"/>
    </xf>
    <xf numFmtId="0" fontId="13" fillId="0" borderId="0">
      <alignment vertical="center"/>
    </xf>
    <xf numFmtId="0" fontId="14" fillId="75" borderId="16">
      <alignment vertical="center"/>
    </xf>
    <xf numFmtId="0" fontId="14" fillId="75" borderId="16" applyNumberFormat="0" applyAlignment="0" applyProtection="0">
      <alignment vertical="center"/>
    </xf>
    <xf numFmtId="0" fontId="14" fillId="75" borderId="16">
      <alignment vertical="center"/>
    </xf>
    <xf numFmtId="0" fontId="15" fillId="60" borderId="0" applyNumberFormat="0" applyBorder="0" applyAlignment="0" applyProtection="0">
      <alignment vertical="center"/>
    </xf>
    <xf numFmtId="0" fontId="15" fillId="60" borderId="0">
      <alignment vertical="center"/>
    </xf>
    <xf numFmtId="0" fontId="2" fillId="8" borderId="8" applyNumberFormat="0" applyFont="0" applyAlignment="0" applyProtection="0">
      <alignment vertical="center"/>
    </xf>
    <xf numFmtId="0" fontId="2" fillId="76" borderId="17">
      <alignment vertical="center"/>
    </xf>
    <xf numFmtId="0" fontId="2" fillId="76" borderId="17" applyNumberFormat="0" applyFont="0" applyAlignment="0" applyProtection="0">
      <alignment vertical="center"/>
    </xf>
    <xf numFmtId="0" fontId="2" fillId="76" borderId="17">
      <alignment vertical="center"/>
    </xf>
    <xf numFmtId="9" fontId="2" fillId="0" borderId="0" applyFont="0" applyFill="0" applyBorder="0" applyAlignment="0" applyProtection="0"/>
    <xf numFmtId="0" fontId="16" fillId="33" borderId="0">
      <alignment vertical="center"/>
    </xf>
    <xf numFmtId="0" fontId="16" fillId="33" borderId="0" applyNumberFormat="0" applyBorder="0" applyAlignment="0" applyProtection="0">
      <alignment vertical="center"/>
    </xf>
    <xf numFmtId="0" fontId="16" fillId="33" borderId="0">
      <alignment vertical="center"/>
    </xf>
    <xf numFmtId="0" fontId="17" fillId="0" borderId="0">
      <alignment vertical="center"/>
    </xf>
    <xf numFmtId="0" fontId="17" fillId="0" borderId="0" applyNumberFormat="0" applyFill="0" applyBorder="0" applyAlignment="0" applyProtection="0">
      <alignment vertical="center"/>
    </xf>
    <xf numFmtId="0" fontId="17" fillId="0" borderId="0">
      <alignment vertical="center"/>
    </xf>
    <xf numFmtId="0" fontId="18" fillId="77" borderId="18">
      <alignment vertical="center"/>
    </xf>
    <xf numFmtId="0" fontId="18" fillId="77" borderId="18" applyNumberFormat="0" applyAlignment="0" applyProtection="0">
      <alignment vertical="center"/>
    </xf>
    <xf numFmtId="0" fontId="18" fillId="77" borderId="18">
      <alignment vertical="center"/>
    </xf>
    <xf numFmtId="41" fontId="2" fillId="0" borderId="0" applyFont="0" applyFill="0" applyBorder="0" applyAlignment="0" applyProtection="0"/>
    <xf numFmtId="41" fontId="2" fillId="0" borderId="0">
      <alignment vertical="center"/>
    </xf>
    <xf numFmtId="41" fontId="2"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2" fillId="0" borderId="0" applyFont="0" applyFill="0" applyBorder="0" applyAlignment="0" applyProtection="0"/>
    <xf numFmtId="41" fontId="2" fillId="0" borderId="0">
      <alignment vertical="center"/>
    </xf>
    <xf numFmtId="0" fontId="19" fillId="0" borderId="19">
      <alignment vertical="center"/>
    </xf>
    <xf numFmtId="0" fontId="19" fillId="0" borderId="19" applyNumberFormat="0" applyFill="0" applyAlignment="0" applyProtection="0">
      <alignment vertical="center"/>
    </xf>
    <xf numFmtId="0" fontId="19" fillId="0" borderId="19">
      <alignment vertical="center"/>
    </xf>
    <xf numFmtId="0" fontId="20" fillId="0" borderId="20">
      <alignment vertical="center"/>
    </xf>
    <xf numFmtId="0" fontId="20" fillId="0" borderId="20" applyNumberFormat="0" applyFill="0" applyAlignment="0" applyProtection="0">
      <alignment vertical="center"/>
    </xf>
    <xf numFmtId="0" fontId="20" fillId="0" borderId="20">
      <alignment vertical="center"/>
    </xf>
    <xf numFmtId="0" fontId="21" fillId="35" borderId="16">
      <alignment vertical="center"/>
    </xf>
    <xf numFmtId="0" fontId="21" fillId="35" borderId="16" applyNumberFormat="0" applyAlignment="0" applyProtection="0">
      <alignment vertical="center"/>
    </xf>
    <xf numFmtId="0" fontId="21" fillId="35" borderId="16">
      <alignment vertical="center"/>
    </xf>
    <xf numFmtId="0" fontId="23" fillId="0" borderId="21">
      <alignment vertical="center"/>
    </xf>
    <xf numFmtId="0" fontId="23" fillId="0" borderId="21" applyNumberFormat="0" applyFill="0" applyAlignment="0" applyProtection="0">
      <alignment vertical="center"/>
    </xf>
    <xf numFmtId="0" fontId="23" fillId="0" borderId="21">
      <alignment vertical="center"/>
    </xf>
    <xf numFmtId="0" fontId="24" fillId="0" borderId="22">
      <alignment vertical="center"/>
    </xf>
    <xf numFmtId="0" fontId="24" fillId="0" borderId="22" applyNumberFormat="0" applyFill="0" applyAlignment="0" applyProtection="0">
      <alignment vertical="center"/>
    </xf>
    <xf numFmtId="0" fontId="24" fillId="0" borderId="22">
      <alignment vertical="center"/>
    </xf>
    <xf numFmtId="0" fontId="25" fillId="0" borderId="23">
      <alignment vertical="center"/>
    </xf>
    <xf numFmtId="0" fontId="25" fillId="0" borderId="23" applyNumberFormat="0" applyFill="0" applyAlignment="0" applyProtection="0">
      <alignment vertical="center"/>
    </xf>
    <xf numFmtId="0" fontId="25" fillId="0" borderId="23">
      <alignment vertical="center"/>
    </xf>
    <xf numFmtId="0" fontId="25" fillId="0" borderId="0">
      <alignment vertical="center"/>
    </xf>
    <xf numFmtId="0" fontId="25" fillId="0" borderId="0" applyNumberFormat="0" applyFill="0" applyBorder="0" applyAlignment="0" applyProtection="0">
      <alignment vertical="center"/>
    </xf>
    <xf numFmtId="0" fontId="25" fillId="0" borderId="0">
      <alignment vertical="center"/>
    </xf>
    <xf numFmtId="0" fontId="22" fillId="0" borderId="0">
      <alignment vertical="center"/>
    </xf>
    <xf numFmtId="0" fontId="22" fillId="0" borderId="0" applyNumberFormat="0" applyFill="0" applyBorder="0" applyAlignment="0" applyProtection="0">
      <alignment vertical="center"/>
    </xf>
    <xf numFmtId="0" fontId="22" fillId="0" borderId="0">
      <alignment vertical="center"/>
    </xf>
    <xf numFmtId="0" fontId="26" fillId="61" borderId="0">
      <alignment vertical="center"/>
    </xf>
    <xf numFmtId="0" fontId="26" fillId="61" borderId="0" applyNumberFormat="0" applyBorder="0" applyAlignment="0" applyProtection="0">
      <alignment vertical="center"/>
    </xf>
    <xf numFmtId="0" fontId="26" fillId="61" borderId="0">
      <alignment vertical="center"/>
    </xf>
    <xf numFmtId="0" fontId="27" fillId="75" borderId="24">
      <alignment vertical="center"/>
    </xf>
    <xf numFmtId="0" fontId="27" fillId="75" borderId="24" applyNumberFormat="0" applyAlignment="0" applyProtection="0">
      <alignment vertical="center"/>
    </xf>
    <xf numFmtId="0" fontId="27" fillId="75" borderId="24">
      <alignment vertical="center"/>
    </xf>
    <xf numFmtId="42" fontId="2" fillId="0" borderId="0" applyFont="0" applyFill="0" applyBorder="0" applyAlignment="0" applyProtection="0">
      <alignment vertical="center"/>
    </xf>
    <xf numFmtId="0" fontId="2"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2" fillId="0" borderId="0"/>
    <xf numFmtId="0" fontId="2"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41" fontId="47" fillId="0" borderId="0">
      <alignment vertical="center"/>
    </xf>
    <xf numFmtId="41" fontId="47" fillId="0" borderId="0">
      <alignment vertical="center"/>
    </xf>
    <xf numFmtId="0" fontId="2" fillId="0" borderId="0">
      <alignment vertical="center"/>
    </xf>
    <xf numFmtId="41" fontId="2" fillId="0" borderId="0" applyFont="0" applyFill="0" applyBorder="0" applyAlignment="0" applyProtection="0">
      <alignment vertical="center"/>
    </xf>
    <xf numFmtId="0" fontId="48" fillId="0" borderId="0">
      <alignment vertical="center"/>
    </xf>
    <xf numFmtId="41" fontId="48" fillId="0" borderId="0">
      <alignment vertical="center"/>
    </xf>
    <xf numFmtId="0" fontId="47" fillId="0" borderId="0">
      <alignment vertical="center"/>
    </xf>
    <xf numFmtId="41" fontId="47" fillId="0" borderId="0">
      <alignment vertical="center"/>
    </xf>
    <xf numFmtId="0" fontId="49" fillId="0" borderId="0">
      <alignment vertical="top"/>
      <protection locked="0"/>
    </xf>
    <xf numFmtId="0" fontId="48" fillId="0" borderId="0">
      <alignment vertical="center"/>
    </xf>
    <xf numFmtId="0" fontId="48" fillId="79" borderId="0">
      <alignment vertical="center"/>
    </xf>
    <xf numFmtId="0" fontId="48" fillId="80" borderId="0">
      <alignment vertical="center"/>
    </xf>
    <xf numFmtId="0" fontId="48" fillId="80" borderId="0">
      <alignment vertical="center"/>
    </xf>
    <xf numFmtId="0" fontId="48" fillId="81" borderId="0">
      <alignment vertical="center"/>
    </xf>
    <xf numFmtId="0" fontId="48" fillId="82" borderId="0">
      <alignment vertical="center"/>
    </xf>
    <xf numFmtId="0" fontId="48" fillId="82" borderId="0">
      <alignment vertical="center"/>
    </xf>
    <xf numFmtId="0" fontId="48" fillId="83" borderId="0">
      <alignment vertical="center"/>
    </xf>
    <xf numFmtId="0" fontId="48" fillId="84" borderId="0">
      <alignment vertical="center"/>
    </xf>
    <xf numFmtId="0" fontId="48" fillId="84" borderId="0">
      <alignment vertical="center"/>
    </xf>
    <xf numFmtId="0" fontId="48" fillId="85" borderId="0">
      <alignment vertical="center"/>
    </xf>
    <xf numFmtId="0" fontId="48" fillId="86" borderId="0">
      <alignment vertical="center"/>
    </xf>
    <xf numFmtId="0" fontId="48" fillId="86" borderId="0">
      <alignment vertical="center"/>
    </xf>
    <xf numFmtId="0" fontId="48" fillId="87" borderId="0">
      <alignment vertical="center"/>
    </xf>
    <xf numFmtId="0" fontId="48" fillId="88" borderId="0">
      <alignment vertical="center"/>
    </xf>
    <xf numFmtId="0" fontId="48" fillId="88" borderId="0">
      <alignment vertical="center"/>
    </xf>
    <xf numFmtId="0" fontId="48" fillId="89" borderId="0">
      <alignment vertical="center"/>
    </xf>
    <xf numFmtId="0" fontId="48" fillId="90" borderId="0">
      <alignment vertical="center"/>
    </xf>
    <xf numFmtId="0" fontId="48" fillId="90" borderId="0">
      <alignment vertical="center"/>
    </xf>
    <xf numFmtId="0" fontId="48" fillId="91" borderId="0">
      <alignment vertical="center"/>
    </xf>
    <xf numFmtId="0" fontId="48" fillId="81" borderId="0">
      <alignment vertical="center"/>
    </xf>
    <xf numFmtId="0" fontId="48" fillId="83" borderId="0">
      <alignment vertical="center"/>
    </xf>
    <xf numFmtId="0" fontId="48" fillId="85" borderId="0">
      <alignment vertical="center"/>
    </xf>
    <xf numFmtId="0" fontId="48" fillId="87" borderId="0">
      <alignment vertical="center"/>
    </xf>
    <xf numFmtId="0" fontId="48" fillId="89" borderId="0">
      <alignment vertical="center"/>
    </xf>
    <xf numFmtId="0" fontId="48" fillId="91" borderId="0">
      <alignment vertical="center"/>
    </xf>
    <xf numFmtId="0" fontId="48" fillId="92" borderId="0">
      <alignment vertical="center"/>
    </xf>
    <xf numFmtId="0" fontId="48" fillId="92" borderId="0">
      <alignment vertical="center"/>
    </xf>
    <xf numFmtId="0" fontId="48" fillId="93" borderId="0">
      <alignment vertical="center"/>
    </xf>
    <xf numFmtId="0" fontId="48" fillId="94" borderId="0">
      <alignment vertical="center"/>
    </xf>
    <xf numFmtId="0" fontId="48" fillId="94" borderId="0">
      <alignment vertical="center"/>
    </xf>
    <xf numFmtId="0" fontId="48" fillId="95" borderId="0">
      <alignment vertical="center"/>
    </xf>
    <xf numFmtId="0" fontId="48" fillId="96" borderId="0">
      <alignment vertical="center"/>
    </xf>
    <xf numFmtId="0" fontId="48" fillId="96" borderId="0">
      <alignment vertical="center"/>
    </xf>
    <xf numFmtId="0" fontId="48" fillId="97" borderId="0">
      <alignment vertical="center"/>
    </xf>
    <xf numFmtId="0" fontId="48" fillId="98" borderId="0">
      <alignment vertical="center"/>
    </xf>
    <xf numFmtId="0" fontId="48" fillId="98" borderId="0">
      <alignment vertical="center"/>
    </xf>
    <xf numFmtId="0" fontId="48" fillId="87" borderId="0">
      <alignment vertical="center"/>
    </xf>
    <xf numFmtId="0" fontId="48" fillId="93" borderId="0">
      <alignment vertical="center"/>
    </xf>
    <xf numFmtId="0" fontId="48" fillId="99" borderId="0">
      <alignment vertical="center"/>
    </xf>
    <xf numFmtId="0" fontId="48" fillId="99" borderId="0">
      <alignment vertical="center"/>
    </xf>
    <xf numFmtId="0" fontId="48" fillId="100" borderId="0">
      <alignment vertical="center"/>
    </xf>
    <xf numFmtId="0" fontId="48" fillId="93" borderId="0">
      <alignment vertical="center"/>
    </xf>
    <xf numFmtId="0" fontId="48" fillId="95" borderId="0">
      <alignment vertical="center"/>
    </xf>
    <xf numFmtId="0" fontId="48" fillId="97" borderId="0">
      <alignment vertical="center"/>
    </xf>
    <xf numFmtId="0" fontId="48" fillId="87" borderId="0">
      <alignment vertical="center"/>
    </xf>
    <xf numFmtId="0" fontId="48" fillId="93" borderId="0">
      <alignment vertical="center"/>
    </xf>
    <xf numFmtId="0" fontId="48" fillId="100" borderId="0">
      <alignment vertical="center"/>
    </xf>
    <xf numFmtId="0" fontId="50" fillId="101" borderId="0">
      <alignment vertical="center"/>
    </xf>
    <xf numFmtId="0" fontId="50" fillId="101" borderId="0">
      <alignment vertical="center"/>
    </xf>
    <xf numFmtId="0" fontId="50" fillId="102" borderId="0">
      <alignment vertical="center"/>
    </xf>
    <xf numFmtId="0" fontId="50" fillId="103" borderId="0">
      <alignment vertical="center"/>
    </xf>
    <xf numFmtId="0" fontId="50" fillId="103" borderId="0">
      <alignment vertical="center"/>
    </xf>
    <xf numFmtId="0" fontId="50" fillId="95" borderId="0">
      <alignment vertical="center"/>
    </xf>
    <xf numFmtId="0" fontId="50" fillId="104" borderId="0">
      <alignment vertical="center"/>
    </xf>
    <xf numFmtId="0" fontId="50" fillId="104" borderId="0">
      <alignment vertical="center"/>
    </xf>
    <xf numFmtId="0" fontId="50" fillId="97" borderId="0">
      <alignment vertical="center"/>
    </xf>
    <xf numFmtId="0" fontId="50" fillId="105" borderId="0">
      <alignment vertical="center"/>
    </xf>
    <xf numFmtId="0" fontId="50" fillId="105" borderId="0">
      <alignment vertical="center"/>
    </xf>
    <xf numFmtId="0" fontId="50" fillId="106" borderId="0">
      <alignment vertical="center"/>
    </xf>
    <xf numFmtId="0" fontId="50" fillId="107" borderId="0">
      <alignment vertical="center"/>
    </xf>
    <xf numFmtId="0" fontId="50" fillId="107" borderId="0">
      <alignment vertical="center"/>
    </xf>
    <xf numFmtId="0" fontId="50" fillId="108" borderId="0">
      <alignment vertical="center"/>
    </xf>
    <xf numFmtId="0" fontId="50" fillId="109" borderId="0">
      <alignment vertical="center"/>
    </xf>
    <xf numFmtId="0" fontId="50" fillId="109" borderId="0">
      <alignment vertical="center"/>
    </xf>
    <xf numFmtId="0" fontId="50" fillId="110" borderId="0">
      <alignment vertical="center"/>
    </xf>
    <xf numFmtId="0" fontId="50" fillId="102" borderId="0">
      <alignment vertical="center"/>
    </xf>
    <xf numFmtId="0" fontId="50" fillId="95" borderId="0">
      <alignment vertical="center"/>
    </xf>
    <xf numFmtId="0" fontId="50" fillId="97" borderId="0">
      <alignment vertical="center"/>
    </xf>
    <xf numFmtId="0" fontId="50" fillId="106" borderId="0">
      <alignment vertical="center"/>
    </xf>
    <xf numFmtId="0" fontId="50" fillId="108" borderId="0">
      <alignment vertical="center"/>
    </xf>
    <xf numFmtId="0" fontId="50" fillId="110" borderId="0">
      <alignment vertical="center"/>
    </xf>
    <xf numFmtId="0" fontId="50" fillId="111" borderId="0">
      <alignment vertical="center"/>
    </xf>
    <xf numFmtId="0" fontId="50" fillId="111" borderId="0">
      <alignment vertical="center"/>
    </xf>
    <xf numFmtId="0" fontId="50" fillId="112" borderId="0">
      <alignment vertical="center"/>
    </xf>
    <xf numFmtId="0" fontId="50" fillId="113" borderId="0">
      <alignment vertical="center"/>
    </xf>
    <xf numFmtId="0" fontId="50" fillId="113" borderId="0">
      <alignment vertical="center"/>
    </xf>
    <xf numFmtId="0" fontId="50" fillId="114" borderId="0">
      <alignment vertical="center"/>
    </xf>
    <xf numFmtId="0" fontId="50" fillId="115" borderId="0">
      <alignment vertical="center"/>
    </xf>
    <xf numFmtId="0" fontId="50" fillId="115" borderId="0">
      <alignment vertical="center"/>
    </xf>
    <xf numFmtId="0" fontId="50" fillId="116" borderId="0">
      <alignment vertical="center"/>
    </xf>
    <xf numFmtId="0" fontId="50" fillId="117" borderId="0">
      <alignment vertical="center"/>
    </xf>
    <xf numFmtId="0" fontId="50" fillId="117" borderId="0">
      <alignment vertical="center"/>
    </xf>
    <xf numFmtId="0" fontId="50" fillId="106" borderId="0">
      <alignment vertical="center"/>
    </xf>
    <xf numFmtId="0" fontId="50" fillId="118" borderId="0">
      <alignment vertical="center"/>
    </xf>
    <xf numFmtId="0" fontId="50" fillId="118" borderId="0">
      <alignment vertical="center"/>
    </xf>
    <xf numFmtId="0" fontId="50" fillId="108" borderId="0">
      <alignment vertical="center"/>
    </xf>
    <xf numFmtId="0" fontId="50" fillId="119" borderId="0">
      <alignment vertical="center"/>
    </xf>
    <xf numFmtId="0" fontId="50" fillId="119" borderId="0">
      <alignment vertical="center"/>
    </xf>
    <xf numFmtId="0" fontId="50" fillId="120" borderId="0">
      <alignment vertical="center"/>
    </xf>
    <xf numFmtId="0" fontId="51" fillId="0" borderId="0">
      <alignment vertical="center"/>
    </xf>
    <xf numFmtId="0" fontId="51" fillId="0" borderId="0">
      <alignment vertical="center"/>
    </xf>
    <xf numFmtId="0" fontId="51" fillId="0" borderId="0">
      <alignment vertical="center"/>
    </xf>
    <xf numFmtId="0" fontId="52" fillId="121" borderId="4">
      <alignment vertical="center"/>
    </xf>
    <xf numFmtId="0" fontId="52" fillId="121" borderId="4">
      <alignment vertical="center"/>
    </xf>
    <xf numFmtId="0" fontId="53" fillId="122" borderId="31">
      <alignment vertical="center"/>
    </xf>
    <xf numFmtId="0" fontId="54" fillId="123" borderId="0">
      <alignment vertical="center"/>
    </xf>
    <xf numFmtId="0" fontId="54" fillId="123" borderId="0">
      <alignment vertical="center"/>
    </xf>
    <xf numFmtId="0" fontId="55" fillId="83" borderId="0">
      <alignment vertical="center"/>
    </xf>
    <xf numFmtId="0" fontId="48" fillId="124" borderId="8">
      <alignment vertical="center"/>
    </xf>
    <xf numFmtId="0" fontId="48" fillId="124" borderId="8">
      <alignment vertical="center"/>
    </xf>
    <xf numFmtId="0" fontId="47" fillId="124" borderId="32">
      <alignment vertical="center"/>
    </xf>
    <xf numFmtId="9" fontId="47" fillId="0" borderId="0">
      <alignment vertical="center"/>
    </xf>
    <xf numFmtId="0" fontId="56" fillId="125" borderId="0">
      <alignment vertical="center"/>
    </xf>
    <xf numFmtId="0" fontId="56" fillId="125" borderId="0">
      <alignment vertical="center"/>
    </xf>
    <xf numFmtId="0" fontId="57" fillId="78" borderId="0">
      <alignment vertical="center"/>
    </xf>
    <xf numFmtId="0" fontId="58" fillId="0" borderId="0">
      <alignment vertical="center"/>
    </xf>
    <xf numFmtId="0" fontId="58" fillId="0" borderId="0">
      <alignment vertical="center"/>
    </xf>
    <xf numFmtId="0" fontId="59" fillId="0" borderId="0">
      <alignment vertical="center"/>
    </xf>
    <xf numFmtId="0" fontId="60" fillId="126" borderId="7">
      <alignment vertical="center"/>
    </xf>
    <xf numFmtId="0" fontId="60" fillId="126" borderId="7">
      <alignment vertical="center"/>
    </xf>
    <xf numFmtId="0" fontId="60" fillId="127" borderId="33">
      <alignment vertical="center"/>
    </xf>
    <xf numFmtId="41" fontId="48" fillId="0" borderId="0">
      <alignment vertical="center"/>
    </xf>
    <xf numFmtId="41" fontId="48" fillId="0" borderId="0">
      <alignment vertical="center"/>
    </xf>
    <xf numFmtId="41" fontId="61" fillId="0" borderId="0">
      <alignment vertical="center"/>
    </xf>
    <xf numFmtId="41" fontId="47" fillId="0" borderId="0">
      <alignment vertical="center"/>
    </xf>
    <xf numFmtId="0" fontId="62" fillId="0" borderId="6">
      <alignment vertical="center"/>
    </xf>
    <xf numFmtId="0" fontId="62" fillId="0" borderId="6">
      <alignment vertical="center"/>
    </xf>
    <xf numFmtId="0" fontId="63" fillId="0" borderId="34">
      <alignment vertical="center"/>
    </xf>
    <xf numFmtId="0" fontId="64" fillId="0" borderId="35">
      <alignment vertical="center"/>
    </xf>
    <xf numFmtId="0" fontId="64" fillId="0" borderId="35">
      <alignment vertical="center"/>
    </xf>
    <xf numFmtId="0" fontId="64" fillId="0" borderId="36">
      <alignment vertical="center"/>
    </xf>
    <xf numFmtId="0" fontId="65" fillId="91" borderId="4">
      <alignment vertical="center"/>
    </xf>
    <xf numFmtId="0" fontId="65" fillId="91" borderId="4">
      <alignment vertical="center"/>
    </xf>
    <xf numFmtId="0" fontId="66" fillId="91" borderId="31">
      <alignment vertical="center"/>
    </xf>
    <xf numFmtId="0" fontId="67" fillId="0" borderId="0">
      <alignment vertical="center"/>
    </xf>
    <xf numFmtId="0" fontId="68" fillId="0" borderId="37">
      <alignment vertical="center"/>
    </xf>
    <xf numFmtId="0" fontId="68" fillId="0" borderId="37">
      <alignment vertical="center"/>
    </xf>
    <xf numFmtId="0" fontId="69" fillId="0" borderId="38">
      <alignment vertical="center"/>
    </xf>
    <xf numFmtId="0" fontId="70" fillId="0" borderId="39">
      <alignment vertical="center"/>
    </xf>
    <xf numFmtId="0" fontId="70" fillId="0" borderId="39">
      <alignment vertical="center"/>
    </xf>
    <xf numFmtId="0" fontId="71" fillId="0" borderId="40">
      <alignment vertical="center"/>
    </xf>
    <xf numFmtId="0" fontId="72" fillId="0" borderId="41">
      <alignment vertical="center"/>
    </xf>
    <xf numFmtId="0" fontId="72" fillId="0" borderId="41">
      <alignment vertical="center"/>
    </xf>
    <xf numFmtId="0" fontId="73" fillId="0" borderId="42">
      <alignment vertical="center"/>
    </xf>
    <xf numFmtId="0" fontId="72" fillId="0" borderId="0">
      <alignment vertical="center"/>
    </xf>
    <xf numFmtId="0" fontId="72" fillId="0" borderId="0">
      <alignment vertical="center"/>
    </xf>
    <xf numFmtId="0" fontId="73" fillId="0" borderId="0">
      <alignment vertical="center"/>
    </xf>
    <xf numFmtId="0" fontId="67" fillId="0" borderId="0">
      <alignment vertical="center"/>
    </xf>
    <xf numFmtId="0" fontId="74" fillId="0" borderId="0">
      <alignment vertical="center"/>
    </xf>
    <xf numFmtId="0" fontId="75" fillId="128" borderId="0">
      <alignment vertical="center"/>
    </xf>
    <xf numFmtId="0" fontId="75" fillId="128" borderId="0">
      <alignment vertical="center"/>
    </xf>
    <xf numFmtId="0" fontId="76" fillId="85" borderId="0">
      <alignment vertical="center"/>
    </xf>
    <xf numFmtId="0" fontId="77" fillId="121" borderId="5">
      <alignment vertical="center"/>
    </xf>
    <xf numFmtId="0" fontId="77" fillId="121" borderId="5">
      <alignment vertical="center"/>
    </xf>
    <xf numFmtId="0" fontId="78" fillId="122" borderId="43">
      <alignment vertical="center"/>
    </xf>
    <xf numFmtId="0" fontId="79" fillId="0" borderId="0"/>
    <xf numFmtId="0" fontId="47" fillId="0" borderId="0">
      <alignment vertical="center"/>
    </xf>
    <xf numFmtId="0" fontId="61" fillId="0" borderId="0">
      <alignment vertical="center"/>
    </xf>
    <xf numFmtId="0" fontId="47" fillId="0" borderId="0">
      <alignment vertical="center"/>
    </xf>
    <xf numFmtId="0" fontId="80" fillId="0" borderId="0">
      <alignment vertical="top"/>
      <protection locked="0"/>
    </xf>
    <xf numFmtId="0" fontId="81" fillId="0" borderId="0">
      <alignment vertical="top"/>
      <protection locked="0"/>
    </xf>
    <xf numFmtId="0" fontId="50" fillId="112" borderId="0">
      <alignment vertical="center"/>
    </xf>
    <xf numFmtId="0" fontId="50" fillId="114" borderId="0">
      <alignment vertical="center"/>
    </xf>
    <xf numFmtId="0" fontId="50" fillId="116" borderId="0">
      <alignment vertical="center"/>
    </xf>
    <xf numFmtId="0" fontId="50" fillId="106" borderId="0">
      <alignment vertical="center"/>
    </xf>
    <xf numFmtId="0" fontId="50" fillId="108" borderId="0">
      <alignment vertical="center"/>
    </xf>
    <xf numFmtId="0" fontId="50" fillId="120" borderId="0">
      <alignment vertical="center"/>
    </xf>
    <xf numFmtId="0" fontId="55" fillId="83" borderId="0">
      <alignment vertical="center"/>
    </xf>
    <xf numFmtId="0" fontId="53" fillId="122" borderId="31">
      <alignment vertical="center"/>
    </xf>
    <xf numFmtId="0" fontId="60" fillId="127" borderId="33">
      <alignment vertical="center"/>
    </xf>
    <xf numFmtId="0" fontId="59" fillId="0" borderId="0">
      <alignment vertical="center"/>
    </xf>
    <xf numFmtId="0" fontId="76" fillId="85" borderId="0">
      <alignment vertical="center"/>
    </xf>
    <xf numFmtId="0" fontId="69" fillId="0" borderId="38">
      <alignment vertical="center"/>
    </xf>
    <xf numFmtId="0" fontId="71" fillId="0" borderId="40">
      <alignment vertical="center"/>
    </xf>
    <xf numFmtId="0" fontId="73" fillId="0" borderId="42">
      <alignment vertical="center"/>
    </xf>
    <xf numFmtId="0" fontId="73" fillId="0" borderId="0">
      <alignment vertical="center"/>
    </xf>
    <xf numFmtId="0" fontId="66" fillId="91" borderId="31">
      <alignment vertical="center"/>
    </xf>
    <xf numFmtId="0" fontId="63" fillId="0" borderId="34">
      <alignment vertical="center"/>
    </xf>
    <xf numFmtId="0" fontId="57" fillId="78" borderId="0">
      <alignment vertical="center"/>
    </xf>
    <xf numFmtId="0" fontId="47" fillId="124" borderId="32">
      <alignment vertical="center"/>
    </xf>
    <xf numFmtId="0" fontId="78" fillId="122" borderId="43">
      <alignment vertical="center"/>
    </xf>
    <xf numFmtId="0" fontId="74" fillId="0" borderId="0">
      <alignment vertical="center"/>
    </xf>
    <xf numFmtId="0" fontId="64" fillId="0" borderId="36">
      <alignment vertical="center"/>
    </xf>
    <xf numFmtId="0" fontId="51" fillId="0" borderId="0">
      <alignment vertical="center"/>
    </xf>
    <xf numFmtId="41" fontId="48" fillId="0" borderId="0">
      <alignment vertical="center"/>
    </xf>
    <xf numFmtId="9" fontId="47" fillId="0" borderId="0"/>
    <xf numFmtId="9" fontId="47" fillId="0" borderId="0">
      <alignment vertical="center"/>
    </xf>
    <xf numFmtId="9" fontId="48" fillId="0" borderId="0">
      <alignment vertical="center"/>
    </xf>
    <xf numFmtId="9" fontId="47" fillId="0" borderId="0">
      <alignment vertical="center"/>
    </xf>
    <xf numFmtId="41" fontId="47" fillId="0" borderId="0">
      <alignment vertical="center"/>
    </xf>
    <xf numFmtId="0" fontId="82" fillId="0" borderId="0"/>
    <xf numFmtId="0" fontId="48" fillId="0" borderId="0">
      <alignment vertical="center"/>
    </xf>
    <xf numFmtId="0" fontId="47" fillId="0" borderId="0">
      <alignment vertical="center"/>
    </xf>
    <xf numFmtId="0" fontId="80" fillId="0" borderId="0">
      <alignment vertical="top"/>
      <protection locked="0"/>
    </xf>
    <xf numFmtId="0" fontId="48" fillId="81" borderId="0">
      <alignment vertical="center"/>
    </xf>
    <xf numFmtId="0" fontId="48" fillId="81" borderId="0">
      <alignment vertical="center"/>
    </xf>
    <xf numFmtId="0" fontId="48" fillId="81" borderId="0">
      <alignment vertical="center"/>
    </xf>
    <xf numFmtId="0" fontId="48" fillId="83" borderId="0">
      <alignment vertical="center"/>
    </xf>
    <xf numFmtId="0" fontId="48" fillId="83" borderId="0">
      <alignment vertical="center"/>
    </xf>
    <xf numFmtId="0" fontId="48" fillId="83" borderId="0">
      <alignment vertical="center"/>
    </xf>
    <xf numFmtId="0" fontId="48" fillId="85" borderId="0">
      <alignment vertical="center"/>
    </xf>
    <xf numFmtId="0" fontId="48" fillId="85" borderId="0">
      <alignment vertical="center"/>
    </xf>
    <xf numFmtId="0" fontId="48" fillId="85" borderId="0">
      <alignment vertical="center"/>
    </xf>
    <xf numFmtId="0" fontId="48" fillId="87" borderId="0">
      <alignment vertical="center"/>
    </xf>
    <xf numFmtId="0" fontId="48" fillId="87" borderId="0">
      <alignment vertical="center"/>
    </xf>
    <xf numFmtId="0" fontId="48" fillId="87" borderId="0">
      <alignment vertical="center"/>
    </xf>
    <xf numFmtId="0" fontId="48" fillId="89" borderId="0">
      <alignment vertical="center"/>
    </xf>
    <xf numFmtId="0" fontId="48" fillId="89" borderId="0">
      <alignment vertical="center"/>
    </xf>
    <xf numFmtId="0" fontId="48" fillId="89" borderId="0">
      <alignment vertical="center"/>
    </xf>
    <xf numFmtId="0" fontId="48" fillId="91" borderId="0">
      <alignment vertical="center"/>
    </xf>
    <xf numFmtId="0" fontId="48" fillId="91" borderId="0">
      <alignment vertical="center"/>
    </xf>
    <xf numFmtId="0" fontId="48" fillId="91" borderId="0">
      <alignment vertical="center"/>
    </xf>
    <xf numFmtId="0" fontId="48" fillId="93" borderId="0">
      <alignment vertical="center"/>
    </xf>
    <xf numFmtId="0" fontId="48" fillId="93" borderId="0">
      <alignment vertical="center"/>
    </xf>
    <xf numFmtId="0" fontId="48" fillId="93" borderId="0">
      <alignment vertical="center"/>
    </xf>
    <xf numFmtId="0" fontId="48" fillId="95" borderId="0">
      <alignment vertical="center"/>
    </xf>
    <xf numFmtId="0" fontId="48" fillId="95" borderId="0">
      <alignment vertical="center"/>
    </xf>
    <xf numFmtId="0" fontId="48" fillId="95" borderId="0">
      <alignment vertical="center"/>
    </xf>
    <xf numFmtId="0" fontId="48" fillId="97" borderId="0">
      <alignment vertical="center"/>
    </xf>
    <xf numFmtId="0" fontId="48" fillId="97" borderId="0">
      <alignment vertical="center"/>
    </xf>
    <xf numFmtId="0" fontId="48" fillId="97" borderId="0">
      <alignment vertical="center"/>
    </xf>
    <xf numFmtId="0" fontId="48" fillId="87" borderId="0">
      <alignment vertical="center"/>
    </xf>
    <xf numFmtId="0" fontId="48" fillId="87" borderId="0">
      <alignment vertical="center"/>
    </xf>
    <xf numFmtId="0" fontId="48" fillId="87" borderId="0">
      <alignment vertical="center"/>
    </xf>
    <xf numFmtId="0" fontId="48" fillId="93" borderId="0">
      <alignment vertical="center"/>
    </xf>
    <xf numFmtId="0" fontId="48" fillId="93" borderId="0">
      <alignment vertical="center"/>
    </xf>
    <xf numFmtId="0" fontId="48" fillId="93" borderId="0">
      <alignment vertical="center"/>
    </xf>
    <xf numFmtId="0" fontId="48" fillId="100" borderId="0">
      <alignment vertical="center"/>
    </xf>
    <xf numFmtId="0" fontId="48" fillId="100" borderId="0">
      <alignment vertical="center"/>
    </xf>
    <xf numFmtId="0" fontId="48" fillId="100" borderId="0">
      <alignment vertical="center"/>
    </xf>
    <xf numFmtId="0" fontId="50" fillId="102" borderId="0">
      <alignment vertical="center"/>
    </xf>
    <xf numFmtId="0" fontId="50" fillId="102" borderId="0">
      <alignment vertical="center"/>
    </xf>
    <xf numFmtId="0" fontId="50" fillId="102" borderId="0">
      <alignment vertical="center"/>
    </xf>
    <xf numFmtId="0" fontId="50" fillId="95" borderId="0">
      <alignment vertical="center"/>
    </xf>
    <xf numFmtId="0" fontId="50" fillId="95" borderId="0">
      <alignment vertical="center"/>
    </xf>
    <xf numFmtId="0" fontId="50" fillId="95" borderId="0">
      <alignment vertical="center"/>
    </xf>
    <xf numFmtId="0" fontId="50" fillId="97" borderId="0">
      <alignment vertical="center"/>
    </xf>
    <xf numFmtId="0" fontId="50" fillId="97" borderId="0">
      <alignment vertical="center"/>
    </xf>
    <xf numFmtId="0" fontId="50" fillId="97" borderId="0">
      <alignment vertical="center"/>
    </xf>
    <xf numFmtId="0" fontId="50" fillId="106" borderId="0">
      <alignment vertical="center"/>
    </xf>
    <xf numFmtId="0" fontId="50" fillId="106" borderId="0">
      <alignment vertical="center"/>
    </xf>
    <xf numFmtId="0" fontId="50" fillId="106" borderId="0">
      <alignment vertical="center"/>
    </xf>
    <xf numFmtId="0" fontId="50" fillId="108" borderId="0">
      <alignment vertical="center"/>
    </xf>
    <xf numFmtId="0" fontId="50" fillId="108" borderId="0">
      <alignment vertical="center"/>
    </xf>
    <xf numFmtId="0" fontId="50" fillId="108" borderId="0">
      <alignment vertical="center"/>
    </xf>
    <xf numFmtId="0" fontId="50" fillId="110" borderId="0">
      <alignment vertical="center"/>
    </xf>
    <xf numFmtId="0" fontId="50" fillId="110" borderId="0">
      <alignment vertical="center"/>
    </xf>
    <xf numFmtId="0" fontId="50" fillId="110" borderId="0">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53" fillId="122"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66" fillId="91" borderId="31">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47" fillId="124" borderId="32">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78" fillId="122" borderId="43">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64" fillId="0" borderId="36">
      <alignment vertical="center"/>
    </xf>
    <xf numFmtId="0" fontId="50" fillId="112" borderId="0">
      <alignment vertical="center"/>
    </xf>
    <xf numFmtId="0" fontId="50" fillId="112" borderId="0">
      <alignment vertical="center"/>
    </xf>
    <xf numFmtId="0" fontId="50" fillId="112" borderId="0">
      <alignment vertical="center"/>
    </xf>
    <xf numFmtId="0" fontId="50" fillId="114" borderId="0">
      <alignment vertical="center"/>
    </xf>
    <xf numFmtId="0" fontId="50" fillId="114" borderId="0">
      <alignment vertical="center"/>
    </xf>
    <xf numFmtId="0" fontId="50" fillId="114" borderId="0">
      <alignment vertical="center"/>
    </xf>
    <xf numFmtId="0" fontId="50" fillId="116" borderId="0">
      <alignment vertical="center"/>
    </xf>
    <xf numFmtId="0" fontId="50" fillId="116" borderId="0">
      <alignment vertical="center"/>
    </xf>
    <xf numFmtId="0" fontId="50" fillId="116" borderId="0">
      <alignment vertical="center"/>
    </xf>
    <xf numFmtId="0" fontId="50" fillId="106" borderId="0">
      <alignment vertical="center"/>
    </xf>
    <xf numFmtId="0" fontId="50" fillId="106" borderId="0">
      <alignment vertical="center"/>
    </xf>
    <xf numFmtId="0" fontId="50" fillId="106" borderId="0">
      <alignment vertical="center"/>
    </xf>
    <xf numFmtId="0" fontId="50" fillId="108" borderId="0">
      <alignment vertical="center"/>
    </xf>
    <xf numFmtId="0" fontId="50" fillId="108" borderId="0">
      <alignment vertical="center"/>
    </xf>
    <xf numFmtId="0" fontId="50" fillId="108" borderId="0">
      <alignment vertical="center"/>
    </xf>
    <xf numFmtId="0" fontId="50" fillId="120" borderId="0">
      <alignment vertical="center"/>
    </xf>
    <xf numFmtId="0" fontId="50" fillId="120" borderId="0">
      <alignment vertical="center"/>
    </xf>
    <xf numFmtId="0" fontId="50" fillId="120" borderId="0">
      <alignment vertical="center"/>
    </xf>
    <xf numFmtId="0" fontId="51" fillId="0" borderId="0">
      <alignment vertical="center"/>
    </xf>
    <xf numFmtId="0" fontId="51" fillId="0" borderId="0">
      <alignment vertical="center"/>
    </xf>
    <xf numFmtId="0" fontId="51" fillId="0" borderId="0">
      <alignment vertical="center"/>
    </xf>
    <xf numFmtId="0" fontId="53" fillId="122" borderId="31">
      <alignment vertical="center"/>
    </xf>
    <xf numFmtId="0" fontId="53" fillId="122" borderId="31">
      <alignment vertical="center"/>
    </xf>
    <xf numFmtId="0" fontId="53" fillId="122" borderId="31">
      <alignment vertical="center"/>
    </xf>
    <xf numFmtId="0" fontId="55" fillId="83" borderId="0">
      <alignment vertical="center"/>
    </xf>
    <xf numFmtId="0" fontId="55" fillId="83" borderId="0">
      <alignment vertical="center"/>
    </xf>
    <xf numFmtId="0" fontId="47" fillId="124" borderId="8">
      <alignment vertical="center"/>
    </xf>
    <xf numFmtId="0" fontId="47" fillId="124" borderId="32">
      <alignment vertical="center"/>
    </xf>
    <xf numFmtId="0" fontId="47" fillId="124" borderId="32">
      <alignment vertical="center"/>
    </xf>
    <xf numFmtId="0" fontId="47" fillId="124" borderId="32">
      <alignment vertical="center"/>
    </xf>
    <xf numFmtId="9" fontId="47" fillId="0" borderId="0"/>
    <xf numFmtId="0" fontId="57" fillId="78" borderId="0">
      <alignment vertical="center"/>
    </xf>
    <xf numFmtId="0" fontId="57" fillId="78" borderId="0">
      <alignment vertical="center"/>
    </xf>
    <xf numFmtId="0" fontId="57" fillId="78" borderId="0">
      <alignment vertical="center"/>
    </xf>
    <xf numFmtId="0" fontId="59" fillId="0" borderId="0">
      <alignment vertical="center"/>
    </xf>
    <xf numFmtId="0" fontId="59" fillId="0" borderId="0">
      <alignment vertical="center"/>
    </xf>
    <xf numFmtId="0" fontId="59" fillId="0" borderId="0">
      <alignment vertical="center"/>
    </xf>
    <xf numFmtId="0" fontId="60" fillId="127" borderId="33">
      <alignment vertical="center"/>
    </xf>
    <xf numFmtId="0" fontId="60" fillId="127" borderId="33">
      <alignment vertical="center"/>
    </xf>
    <xf numFmtId="0" fontId="60" fillId="127" borderId="33">
      <alignment vertical="center"/>
    </xf>
    <xf numFmtId="41" fontId="47" fillId="0" borderId="0"/>
    <xf numFmtId="41" fontId="47" fillId="0" borderId="0">
      <alignment vertical="center"/>
    </xf>
    <xf numFmtId="41" fontId="47"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8" fillId="0" borderId="0">
      <alignment vertical="center"/>
    </xf>
    <xf numFmtId="41" fontId="47" fillId="0" borderId="0"/>
    <xf numFmtId="41" fontId="47" fillId="0" borderId="0">
      <alignment vertical="center"/>
    </xf>
    <xf numFmtId="0" fontId="63" fillId="0" borderId="34">
      <alignment vertical="center"/>
    </xf>
    <xf numFmtId="0" fontId="63" fillId="0" borderId="34">
      <alignment vertical="center"/>
    </xf>
    <xf numFmtId="0" fontId="63" fillId="0" borderId="34">
      <alignment vertical="center"/>
    </xf>
    <xf numFmtId="0" fontId="64" fillId="0" borderId="36">
      <alignment vertical="center"/>
    </xf>
    <xf numFmtId="0" fontId="64" fillId="0" borderId="36">
      <alignment vertical="center"/>
    </xf>
    <xf numFmtId="0" fontId="64" fillId="0" borderId="36">
      <alignment vertical="center"/>
    </xf>
    <xf numFmtId="0" fontId="66" fillId="91" borderId="31">
      <alignment vertical="center"/>
    </xf>
    <xf numFmtId="0" fontId="66" fillId="91" borderId="31">
      <alignment vertical="center"/>
    </xf>
    <xf numFmtId="0" fontId="66" fillId="91" borderId="31">
      <alignment vertical="center"/>
    </xf>
    <xf numFmtId="0" fontId="69" fillId="0" borderId="38">
      <alignment vertical="center"/>
    </xf>
    <xf numFmtId="0" fontId="69" fillId="0" borderId="38">
      <alignment vertical="center"/>
    </xf>
    <xf numFmtId="0" fontId="69" fillId="0" borderId="38">
      <alignment vertical="center"/>
    </xf>
    <xf numFmtId="0" fontId="71" fillId="0" borderId="40">
      <alignment vertical="center"/>
    </xf>
    <xf numFmtId="0" fontId="71" fillId="0" borderId="40">
      <alignment vertical="center"/>
    </xf>
    <xf numFmtId="0" fontId="71" fillId="0" borderId="40">
      <alignment vertical="center"/>
    </xf>
    <xf numFmtId="0" fontId="73" fillId="0" borderId="42">
      <alignment vertical="center"/>
    </xf>
    <xf numFmtId="0" fontId="73" fillId="0" borderId="42">
      <alignment vertical="center"/>
    </xf>
    <xf numFmtId="0" fontId="73" fillId="0" borderId="42">
      <alignment vertical="center"/>
    </xf>
    <xf numFmtId="0" fontId="73" fillId="0" borderId="0">
      <alignment vertical="center"/>
    </xf>
    <xf numFmtId="0" fontId="73" fillId="0" borderId="0">
      <alignment vertical="center"/>
    </xf>
    <xf numFmtId="0" fontId="73" fillId="0" borderId="0">
      <alignment vertical="center"/>
    </xf>
    <xf numFmtId="0" fontId="74" fillId="0" borderId="0">
      <alignment vertical="center"/>
    </xf>
    <xf numFmtId="0" fontId="74" fillId="0" borderId="0">
      <alignment vertical="center"/>
    </xf>
    <xf numFmtId="0" fontId="74" fillId="0" borderId="0">
      <alignment vertical="center"/>
    </xf>
    <xf numFmtId="0" fontId="76" fillId="85" borderId="0">
      <alignment vertical="center"/>
    </xf>
    <xf numFmtId="0" fontId="76" fillId="85" borderId="0">
      <alignment vertical="center"/>
    </xf>
    <xf numFmtId="0" fontId="76" fillId="85" borderId="0">
      <alignment vertical="center"/>
    </xf>
    <xf numFmtId="0" fontId="78" fillId="122" borderId="43">
      <alignment vertical="center"/>
    </xf>
    <xf numFmtId="0" fontId="78" fillId="122" borderId="43">
      <alignment vertical="center"/>
    </xf>
    <xf numFmtId="0" fontId="78" fillId="122" borderId="43">
      <alignment vertical="center"/>
    </xf>
    <xf numFmtId="42" fontId="47" fillId="0" borderId="0">
      <alignment vertical="center"/>
    </xf>
    <xf numFmtId="0" fontId="47" fillId="0" borderId="0"/>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47" fillId="0" borderId="0"/>
    <xf numFmtId="0" fontId="47" fillId="0" borderId="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47" fillId="0" borderId="0">
      <alignment vertical="center"/>
    </xf>
    <xf numFmtId="41" fontId="47"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47" fillId="0" borderId="0">
      <alignment vertical="center"/>
    </xf>
    <xf numFmtId="41" fontId="47" fillId="0" borderId="0">
      <alignment vertical="center"/>
    </xf>
    <xf numFmtId="0" fontId="8" fillId="0" borderId="0">
      <alignment vertical="center"/>
    </xf>
    <xf numFmtId="41" fontId="1" fillId="0" borderId="0" applyFont="0" applyFill="0" applyBorder="0" applyAlignment="0" applyProtection="0">
      <alignment vertical="center"/>
    </xf>
    <xf numFmtId="41" fontId="48"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41" fontId="2"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 fillId="0" borderId="0">
      <alignment vertical="center"/>
    </xf>
    <xf numFmtId="0" fontId="86" fillId="0" borderId="0">
      <alignment vertical="top"/>
      <protection locked="0"/>
    </xf>
    <xf numFmtId="42" fontId="1" fillId="0" borderId="0" applyFont="0" applyFill="0" applyBorder="0" applyAlignment="0" applyProtection="0">
      <alignment vertical="center"/>
    </xf>
    <xf numFmtId="41" fontId="8"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47" fillId="0" borderId="0">
      <alignment vertical="center"/>
    </xf>
    <xf numFmtId="0" fontId="47" fillId="0" borderId="0">
      <alignment vertical="center"/>
    </xf>
    <xf numFmtId="0" fontId="79" fillId="0" borderId="0"/>
    <xf numFmtId="0" fontId="2" fillId="0" borderId="0">
      <alignment vertical="center"/>
    </xf>
    <xf numFmtId="0" fontId="92" fillId="0" borderId="0"/>
    <xf numFmtId="0" fontId="93" fillId="0" borderId="0">
      <alignment vertical="center"/>
    </xf>
    <xf numFmtId="0" fontId="93" fillId="0" borderId="0">
      <alignment vertical="center"/>
    </xf>
    <xf numFmtId="0" fontId="1" fillId="0" borderId="0">
      <alignment vertical="center"/>
    </xf>
    <xf numFmtId="0" fontId="1" fillId="0" borderId="0">
      <alignment vertical="center"/>
    </xf>
    <xf numFmtId="0" fontId="96" fillId="0" borderId="0">
      <alignment vertical="center"/>
    </xf>
    <xf numFmtId="0" fontId="96" fillId="0" borderId="0">
      <alignment vertical="center"/>
    </xf>
    <xf numFmtId="0" fontId="97" fillId="0" borderId="0" applyNumberFormat="0" applyFill="0" applyBorder="0" applyAlignment="0" applyProtection="0">
      <alignment vertical="center"/>
    </xf>
    <xf numFmtId="0" fontId="96" fillId="0" borderId="0">
      <alignment vertical="center"/>
    </xf>
    <xf numFmtId="0" fontId="96" fillId="0" borderId="0">
      <alignment vertical="center"/>
    </xf>
    <xf numFmtId="0" fontId="48" fillId="0" borderId="0"/>
    <xf numFmtId="0" fontId="48" fillId="0" borderId="0">
      <alignment vertical="center"/>
    </xf>
    <xf numFmtId="0" fontId="1" fillId="0" borderId="0">
      <alignment vertical="center"/>
    </xf>
    <xf numFmtId="0" fontId="48" fillId="0" borderId="0">
      <alignment vertical="center"/>
    </xf>
    <xf numFmtId="0" fontId="2" fillId="0" borderId="0">
      <alignment vertical="center"/>
    </xf>
    <xf numFmtId="0" fontId="108" fillId="0" borderId="0" applyNumberForma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0" fontId="113" fillId="0" borderId="0" applyNumberFormat="0" applyFill="0" applyBorder="0" applyAlignment="0" applyProtection="0">
      <alignment vertical="center"/>
    </xf>
    <xf numFmtId="41" fontId="1" fillId="0" borderId="0" applyFont="0" applyFill="0" applyBorder="0" applyAlignment="0" applyProtection="0">
      <alignment vertical="center"/>
    </xf>
    <xf numFmtId="41" fontId="48" fillId="0" borderId="0">
      <alignment vertical="center"/>
    </xf>
    <xf numFmtId="0" fontId="8" fillId="0" borderId="0">
      <alignment vertical="center"/>
    </xf>
    <xf numFmtId="41" fontId="1" fillId="0" borderId="0" applyFont="0" applyFill="0" applyBorder="0" applyAlignment="0" applyProtection="0">
      <alignment vertical="center"/>
    </xf>
    <xf numFmtId="41" fontId="10" fillId="0" borderId="0" applyFont="0" applyFill="0" applyBorder="0" applyAlignment="0" applyProtection="0">
      <alignment vertical="center"/>
    </xf>
    <xf numFmtId="41" fontId="1" fillId="0" borderId="0" applyFont="0" applyFill="0" applyBorder="0" applyAlignment="0" applyProtection="0">
      <alignment vertical="center"/>
    </xf>
    <xf numFmtId="41" fontId="10"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lignment vertical="center"/>
    </xf>
    <xf numFmtId="41" fontId="1" fillId="0" borderId="0" applyFont="0" applyFill="0" applyBorder="0" applyAlignment="0" applyProtection="0">
      <alignment vertical="center"/>
    </xf>
    <xf numFmtId="41" fontId="48" fillId="0" borderId="0" applyFont="0" applyFill="0" applyBorder="0" applyAlignment="0" applyProtection="0">
      <alignment vertical="center"/>
    </xf>
    <xf numFmtId="41" fontId="61"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7" fillId="0" borderId="0">
      <alignment vertical="center"/>
    </xf>
    <xf numFmtId="41" fontId="2" fillId="0" borderId="0" applyFont="0" applyFill="0" applyBorder="0" applyAlignment="0" applyProtection="0">
      <alignment vertical="center"/>
    </xf>
    <xf numFmtId="41" fontId="48" fillId="0" borderId="0">
      <alignment vertical="center"/>
    </xf>
    <xf numFmtId="41" fontId="1" fillId="0" borderId="0" applyFont="0" applyFill="0" applyBorder="0" applyAlignment="0" applyProtection="0">
      <alignment vertical="center"/>
    </xf>
    <xf numFmtId="41" fontId="48" fillId="0" borderId="0">
      <alignment vertical="center"/>
    </xf>
    <xf numFmtId="41" fontId="48"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0" fontId="8" fillId="0" borderId="0">
      <alignment vertical="center"/>
    </xf>
    <xf numFmtId="41" fontId="48"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0" fontId="2" fillId="0" borderId="0"/>
    <xf numFmtId="41" fontId="48" fillId="0" borderId="0">
      <alignment vertical="center"/>
    </xf>
    <xf numFmtId="41" fontId="10" fillId="0" borderId="0" applyFont="0" applyFill="0" applyBorder="0" applyAlignment="0" applyProtection="0">
      <alignment vertical="center"/>
    </xf>
    <xf numFmtId="0" fontId="96" fillId="0" borderId="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8" fillId="0" borderId="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7" fillId="0" borderId="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10"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1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8" fillId="0" borderId="0" applyFont="0" applyFill="0" applyBorder="0" applyAlignment="0" applyProtection="0">
      <alignment vertical="center"/>
    </xf>
    <xf numFmtId="41"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48" fillId="0" borderId="0" applyFont="0" applyFill="0" applyBorder="0" applyAlignment="0" applyProtection="0">
      <alignment vertical="center"/>
    </xf>
    <xf numFmtId="41" fontId="1" fillId="0" borderId="0" applyFont="0" applyFill="0" applyBorder="0" applyAlignment="0" applyProtection="0">
      <alignment vertical="center"/>
    </xf>
    <xf numFmtId="41" fontId="2" fillId="0" borderId="0" applyFont="0" applyFill="0" applyBorder="0" applyAlignment="0" applyProtection="0">
      <alignment vertical="center"/>
    </xf>
    <xf numFmtId="41" fontId="48" fillId="0" borderId="0" applyFont="0" applyFill="0" applyBorder="0" applyAlignment="0" applyProtection="0">
      <alignment vertical="center"/>
    </xf>
    <xf numFmtId="41" fontId="10" fillId="0" borderId="0" applyFont="0" applyFill="0" applyBorder="0" applyAlignment="0" applyProtection="0">
      <alignment vertical="center"/>
    </xf>
    <xf numFmtId="41" fontId="48" fillId="0" borderId="0" applyFont="0" applyFill="0" applyBorder="0" applyAlignment="0" applyProtection="0">
      <alignment vertical="center"/>
    </xf>
    <xf numFmtId="41" fontId="2"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1" fillId="0" borderId="0" applyFont="0" applyFill="0" applyBorder="0" applyAlignment="0" applyProtection="0">
      <alignment vertical="center"/>
    </xf>
    <xf numFmtId="41" fontId="10" fillId="0" borderId="0" applyFont="0" applyFill="0" applyBorder="0" applyAlignment="0" applyProtection="0">
      <alignment vertical="center"/>
    </xf>
  </cellStyleXfs>
  <cellXfs count="1980">
    <xf numFmtId="0" fontId="0" fillId="0" borderId="0" xfId="0">
      <alignment vertical="center"/>
    </xf>
    <xf numFmtId="0" fontId="46" fillId="0" borderId="0" xfId="2" applyFont="1" applyBorder="1" applyAlignment="1">
      <alignment horizontal="center" vertical="center"/>
    </xf>
    <xf numFmtId="0" fontId="46" fillId="0" borderId="14" xfId="2" applyFont="1" applyBorder="1" applyAlignment="1">
      <alignment vertical="center"/>
    </xf>
    <xf numFmtId="0" fontId="5" fillId="0" borderId="0" xfId="2" applyFont="1" applyAlignment="1">
      <alignment horizontal="left"/>
    </xf>
    <xf numFmtId="0" fontId="46" fillId="0" borderId="0" xfId="0" applyFont="1" applyBorder="1">
      <alignment vertical="center"/>
    </xf>
    <xf numFmtId="41" fontId="46" fillId="0" borderId="0" xfId="1" applyFont="1">
      <alignment vertical="center"/>
    </xf>
    <xf numFmtId="41" fontId="46" fillId="0" borderId="0" xfId="1" applyFont="1" applyBorder="1" applyAlignment="1">
      <alignment horizontal="center" vertical="center"/>
    </xf>
    <xf numFmtId="41" fontId="46" fillId="0" borderId="0" xfId="1" applyFont="1" applyBorder="1" applyAlignment="1">
      <alignment horizontal="right" vertical="center"/>
    </xf>
    <xf numFmtId="12" fontId="46" fillId="0" borderId="0" xfId="2" applyNumberFormat="1" applyFont="1" applyBorder="1" applyAlignment="1">
      <alignment horizontal="center" vertical="center"/>
    </xf>
    <xf numFmtId="0" fontId="46" fillId="0" borderId="0" xfId="0" applyFont="1" applyFill="1">
      <alignment vertical="center"/>
    </xf>
    <xf numFmtId="0" fontId="46" fillId="0" borderId="10" xfId="2" applyFont="1" applyFill="1" applyBorder="1" applyAlignment="1">
      <alignment horizontal="center" vertical="center" wrapText="1"/>
    </xf>
    <xf numFmtId="0" fontId="46" fillId="0" borderId="0" xfId="0" applyFont="1">
      <alignment vertical="center"/>
    </xf>
    <xf numFmtId="41" fontId="46" fillId="0" borderId="0" xfId="1" applyFont="1" applyFill="1">
      <alignment vertical="center"/>
    </xf>
    <xf numFmtId="41" fontId="46" fillId="0" borderId="10" xfId="3" applyFont="1" applyFill="1" applyBorder="1" applyAlignment="1">
      <alignment horizontal="center" vertical="center" wrapText="1"/>
    </xf>
    <xf numFmtId="177" fontId="46" fillId="0" borderId="10" xfId="2" applyNumberFormat="1" applyFont="1" applyFill="1" applyBorder="1" applyAlignment="1">
      <alignment horizontal="center" vertical="center" wrapText="1"/>
    </xf>
    <xf numFmtId="12" fontId="46" fillId="0" borderId="10" xfId="2" applyNumberFormat="1" applyFont="1" applyFill="1" applyBorder="1" applyAlignment="1">
      <alignment horizontal="center" vertical="center" wrapText="1"/>
    </xf>
    <xf numFmtId="0" fontId="83" fillId="0" borderId="10" xfId="2" applyFont="1" applyFill="1" applyBorder="1" applyAlignment="1">
      <alignment horizontal="center" vertical="center" wrapText="1"/>
    </xf>
    <xf numFmtId="0" fontId="46" fillId="0" borderId="10" xfId="2" applyNumberFormat="1" applyFont="1" applyFill="1" applyBorder="1" applyAlignment="1">
      <alignment horizontal="center" vertical="center" wrapText="1"/>
    </xf>
    <xf numFmtId="0" fontId="46" fillId="0" borderId="10" xfId="156" applyFont="1" applyFill="1" applyBorder="1" applyAlignment="1" applyProtection="1">
      <alignment horizontal="center" vertical="center" wrapText="1"/>
    </xf>
    <xf numFmtId="0" fontId="46" fillId="0" borderId="10" xfId="0" applyNumberFormat="1" applyFont="1" applyFill="1" applyBorder="1" applyAlignment="1">
      <alignment horizontal="center" vertical="center"/>
    </xf>
    <xf numFmtId="0" fontId="46" fillId="0" borderId="10" xfId="1" applyNumberFormat="1" applyFont="1" applyFill="1" applyBorder="1" applyAlignment="1">
      <alignment horizontal="center" vertical="center" wrapText="1"/>
    </xf>
    <xf numFmtId="0" fontId="83" fillId="0" borderId="10" xfId="3" applyNumberFormat="1" applyFont="1" applyFill="1" applyBorder="1" applyAlignment="1">
      <alignment horizontal="center" vertical="center" wrapText="1"/>
    </xf>
    <xf numFmtId="178" fontId="46" fillId="0" borderId="10" xfId="1555" applyNumberFormat="1" applyFont="1" applyFill="1" applyBorder="1" applyAlignment="1">
      <alignment horizontal="right" vertical="center"/>
    </xf>
    <xf numFmtId="178" fontId="46" fillId="0" borderId="10" xfId="1" applyNumberFormat="1" applyFont="1" applyFill="1" applyBorder="1" applyAlignment="1">
      <alignment horizontal="right" vertical="center"/>
    </xf>
    <xf numFmtId="178" fontId="46" fillId="0" borderId="10" xfId="2" applyNumberFormat="1" applyFont="1" applyFill="1" applyBorder="1" applyAlignment="1">
      <alignment horizontal="right" vertical="center"/>
    </xf>
    <xf numFmtId="0" fontId="46" fillId="0" borderId="0" xfId="0" applyFont="1" applyFill="1" applyAlignment="1">
      <alignment horizontal="center" vertical="center"/>
    </xf>
    <xf numFmtId="0" fontId="46" fillId="0" borderId="14" xfId="2" applyFont="1" applyBorder="1" applyAlignment="1">
      <alignment horizontal="center" vertical="center"/>
    </xf>
    <xf numFmtId="0" fontId="46" fillId="0" borderId="0" xfId="0" applyFont="1" applyAlignment="1">
      <alignment horizontal="center" vertical="center"/>
    </xf>
    <xf numFmtId="0" fontId="6" fillId="0" borderId="0" xfId="2" applyFont="1" applyFill="1" applyBorder="1" applyAlignment="1">
      <alignment vertical="center"/>
    </xf>
    <xf numFmtId="0" fontId="46" fillId="0" borderId="0" xfId="0" applyNumberFormat="1" applyFont="1" applyFill="1" applyAlignment="1">
      <alignment horizontal="center" vertical="center"/>
    </xf>
    <xf numFmtId="0" fontId="46" fillId="0" borderId="0" xfId="0" applyNumberFormat="1" applyFont="1" applyAlignment="1">
      <alignment horizontal="center" vertical="center"/>
    </xf>
    <xf numFmtId="0" fontId="4" fillId="0" borderId="10" xfId="2" applyNumberFormat="1" applyFont="1" applyFill="1" applyBorder="1" applyAlignment="1">
      <alignment horizontal="center" vertical="center" wrapText="1"/>
    </xf>
    <xf numFmtId="0" fontId="46" fillId="0" borderId="10" xfId="0" applyFont="1" applyFill="1" applyBorder="1" applyAlignment="1">
      <alignment horizontal="right" vertical="center"/>
    </xf>
    <xf numFmtId="0" fontId="6" fillId="0" borderId="0" xfId="2" applyFont="1" applyFill="1" applyBorder="1" applyAlignment="1">
      <alignment horizontal="center" vertical="center"/>
    </xf>
    <xf numFmtId="0" fontId="84" fillId="0" borderId="10" xfId="2" applyFont="1" applyFill="1" applyBorder="1" applyAlignment="1">
      <alignment horizontal="center" vertical="center" wrapText="1"/>
    </xf>
    <xf numFmtId="178" fontId="46" fillId="0" borderId="10" xfId="1" applyNumberFormat="1" applyFont="1" applyFill="1" applyBorder="1" applyAlignment="1">
      <alignment vertical="center"/>
    </xf>
    <xf numFmtId="178" fontId="83" fillId="0" borderId="10" xfId="2" applyNumberFormat="1" applyFont="1" applyFill="1" applyBorder="1" applyAlignment="1">
      <alignment vertical="center"/>
    </xf>
    <xf numFmtId="0" fontId="85" fillId="0" borderId="28" xfId="2" applyNumberFormat="1" applyFont="1" applyFill="1" applyBorder="1" applyAlignment="1">
      <alignment horizontal="center" vertical="center" wrapText="1"/>
    </xf>
    <xf numFmtId="0" fontId="85" fillId="0" borderId="13" xfId="2" applyNumberFormat="1" applyFont="1" applyFill="1" applyBorder="1" applyAlignment="1">
      <alignment horizontal="center" vertical="center" wrapText="1"/>
    </xf>
    <xf numFmtId="0" fontId="85" fillId="0" borderId="10" xfId="2" applyNumberFormat="1" applyFont="1" applyFill="1" applyBorder="1" applyAlignment="1">
      <alignment horizontal="center" vertical="center" wrapText="1"/>
    </xf>
    <xf numFmtId="0" fontId="4" fillId="0" borderId="28" xfId="2" applyNumberFormat="1" applyFont="1" applyFill="1" applyBorder="1" applyAlignment="1">
      <alignment horizontal="center" vertical="center" wrapText="1"/>
    </xf>
    <xf numFmtId="0" fontId="4" fillId="0" borderId="28" xfId="2" applyNumberFormat="1" applyFont="1" applyFill="1" applyBorder="1" applyAlignment="1">
      <alignment horizontal="center" vertical="center"/>
    </xf>
    <xf numFmtId="0" fontId="4" fillId="0" borderId="29" xfId="2" applyNumberFormat="1" applyFont="1" applyFill="1" applyBorder="1" applyAlignment="1">
      <alignment horizontal="center" vertical="center" wrapText="1"/>
    </xf>
    <xf numFmtId="0" fontId="4" fillId="0" borderId="29" xfId="2" applyNumberFormat="1" applyFont="1" applyFill="1" applyBorder="1" applyAlignment="1">
      <alignment horizontal="center" vertical="center"/>
    </xf>
    <xf numFmtId="0" fontId="4" fillId="0" borderId="10" xfId="2" applyNumberFormat="1" applyFont="1" applyFill="1" applyBorder="1" applyAlignment="1">
      <alignment horizontal="center" vertical="center"/>
    </xf>
    <xf numFmtId="0" fontId="4" fillId="0" borderId="28" xfId="1" applyNumberFormat="1" applyFont="1" applyFill="1" applyBorder="1" applyAlignment="1">
      <alignment horizontal="center" vertical="center" wrapText="1"/>
    </xf>
    <xf numFmtId="0" fontId="4" fillId="0" borderId="15" xfId="2"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83" fillId="0" borderId="0" xfId="0" applyFont="1" applyBorder="1" applyAlignment="1">
      <alignment vertical="center" wrapText="1"/>
    </xf>
    <xf numFmtId="0" fontId="83" fillId="0" borderId="0" xfId="0" applyFont="1" applyAlignment="1">
      <alignment vertical="center" wrapText="1"/>
    </xf>
    <xf numFmtId="0" fontId="87" fillId="58" borderId="0" xfId="0" applyFont="1" applyFill="1">
      <alignment vertical="center"/>
    </xf>
    <xf numFmtId="0" fontId="46" fillId="0" borderId="0" xfId="0" applyFont="1" applyBorder="1" applyAlignment="1">
      <alignment horizontal="center" vertical="center"/>
    </xf>
    <xf numFmtId="178" fontId="4" fillId="0" borderId="28" xfId="1" applyNumberFormat="1" applyFont="1" applyFill="1" applyBorder="1" applyAlignment="1">
      <alignment horizontal="right" vertical="center"/>
    </xf>
    <xf numFmtId="178" fontId="83" fillId="0" borderId="10" xfId="1" applyNumberFormat="1" applyFont="1" applyFill="1" applyBorder="1" applyAlignment="1">
      <alignment horizontal="right" vertical="center"/>
    </xf>
    <xf numFmtId="0" fontId="83" fillId="0" borderId="0" xfId="0" applyFont="1" applyBorder="1" applyAlignment="1">
      <alignment horizontal="center" vertical="center" wrapText="1"/>
    </xf>
    <xf numFmtId="178" fontId="83" fillId="0" borderId="10" xfId="2" applyNumberFormat="1" applyFont="1" applyFill="1" applyBorder="1" applyAlignment="1">
      <alignment horizontal="right" vertical="center"/>
    </xf>
    <xf numFmtId="0" fontId="46" fillId="0" borderId="0" xfId="0" applyFont="1" applyBorder="1" applyAlignment="1">
      <alignment vertical="center"/>
    </xf>
    <xf numFmtId="0" fontId="83" fillId="58" borderId="0" xfId="0" applyFont="1" applyFill="1" applyBorder="1" applyAlignment="1">
      <alignment vertical="center"/>
    </xf>
    <xf numFmtId="0" fontId="83" fillId="0" borderId="10" xfId="2" applyFont="1" applyFill="1" applyBorder="1" applyAlignment="1">
      <alignment horizontal="center" vertical="center"/>
    </xf>
    <xf numFmtId="49" fontId="83" fillId="0" borderId="10" xfId="3140" applyNumberFormat="1" applyFont="1" applyFill="1" applyBorder="1" applyAlignment="1" applyProtection="1">
      <alignment horizontal="center" vertical="center" wrapText="1"/>
      <protection locked="0"/>
    </xf>
    <xf numFmtId="177" fontId="83" fillId="0" borderId="10" xfId="2" applyNumberFormat="1" applyFont="1" applyFill="1" applyBorder="1" applyAlignment="1">
      <alignment horizontal="center" vertical="center"/>
    </xf>
    <xf numFmtId="0" fontId="83" fillId="0" borderId="10" xfId="2" applyNumberFormat="1" applyFont="1" applyFill="1" applyBorder="1" applyAlignment="1">
      <alignment horizontal="center" vertical="center"/>
    </xf>
    <xf numFmtId="177" fontId="83" fillId="0" borderId="10" xfId="2" applyNumberFormat="1" applyFont="1" applyFill="1" applyBorder="1" applyAlignment="1">
      <alignment horizontal="center" vertical="center" wrapText="1"/>
    </xf>
    <xf numFmtId="41" fontId="4" fillId="0" borderId="10" xfId="3" applyFont="1" applyFill="1" applyBorder="1" applyAlignment="1">
      <alignment horizontal="center" vertical="center" wrapText="1"/>
    </xf>
    <xf numFmtId="0" fontId="83" fillId="0" borderId="0" xfId="0" applyFont="1" applyFill="1" applyBorder="1" applyAlignment="1">
      <alignment horizontal="center" vertical="center"/>
    </xf>
    <xf numFmtId="0" fontId="83" fillId="0" borderId="0" xfId="0" applyFont="1" applyFill="1" applyBorder="1" applyAlignment="1">
      <alignment vertical="center"/>
    </xf>
    <xf numFmtId="178" fontId="84" fillId="0" borderId="10" xfId="1" applyNumberFormat="1" applyFont="1" applyFill="1" applyBorder="1" applyAlignment="1">
      <alignment horizontal="right" vertical="center"/>
    </xf>
    <xf numFmtId="0" fontId="84" fillId="58" borderId="10" xfId="2" applyFont="1" applyFill="1" applyBorder="1" applyAlignment="1">
      <alignment horizontal="center" vertical="center" wrapText="1"/>
    </xf>
    <xf numFmtId="178" fontId="46" fillId="0" borderId="10" xfId="1" applyNumberFormat="1" applyFont="1" applyFill="1" applyBorder="1" applyAlignment="1">
      <alignment horizontal="center" vertical="center"/>
    </xf>
    <xf numFmtId="178" fontId="83" fillId="0" borderId="10" xfId="1" applyNumberFormat="1" applyFont="1" applyFill="1" applyBorder="1" applyAlignment="1">
      <alignment horizontal="center" vertical="center"/>
    </xf>
    <xf numFmtId="0" fontId="46" fillId="0" borderId="10" xfId="2"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Border="1">
      <alignment vertical="center"/>
    </xf>
    <xf numFmtId="41" fontId="46" fillId="0" borderId="10" xfId="1" applyFont="1" applyBorder="1">
      <alignment vertical="center"/>
    </xf>
    <xf numFmtId="0" fontId="4" fillId="0" borderId="10" xfId="3143" applyFont="1" applyBorder="1" applyAlignment="1">
      <alignment horizontal="center" vertical="center" wrapText="1"/>
    </xf>
    <xf numFmtId="0" fontId="85" fillId="0" borderId="28" xfId="3143" applyFont="1" applyBorder="1" applyAlignment="1">
      <alignment horizontal="center" vertical="center" wrapText="1"/>
    </xf>
    <xf numFmtId="0" fontId="85" fillId="0" borderId="28" xfId="3143" applyFont="1" applyBorder="1" applyAlignment="1">
      <alignment horizontal="left" vertical="center"/>
    </xf>
    <xf numFmtId="0" fontId="85" fillId="0" borderId="10" xfId="3143" applyFont="1" applyBorder="1" applyAlignment="1">
      <alignment horizontal="center" vertical="center" wrapText="1"/>
    </xf>
    <xf numFmtId="0" fontId="46" fillId="0" borderId="10" xfId="3143" applyFont="1" applyBorder="1" applyAlignment="1">
      <alignment horizontal="center" vertical="center" wrapText="1"/>
    </xf>
    <xf numFmtId="178" fontId="46" fillId="0" borderId="10" xfId="3143" applyNumberFormat="1" applyFont="1" applyBorder="1" applyAlignment="1">
      <alignment horizontal="center" vertical="center" wrapText="1"/>
    </xf>
    <xf numFmtId="0" fontId="83" fillId="0" borderId="10" xfId="3143" applyFont="1" applyBorder="1" applyAlignment="1">
      <alignment horizontal="center" vertical="center" wrapText="1"/>
    </xf>
    <xf numFmtId="0" fontId="46" fillId="0" borderId="10" xfId="1554" applyFont="1" applyBorder="1" applyAlignment="1">
      <alignment horizontal="center" vertical="center"/>
    </xf>
    <xf numFmtId="0" fontId="83" fillId="0" borderId="10" xfId="1554" applyFont="1" applyBorder="1" applyAlignment="1">
      <alignment horizontal="center" vertical="center" wrapText="1"/>
    </xf>
    <xf numFmtId="0" fontId="46" fillId="0" borderId="10" xfId="1554" applyFont="1" applyBorder="1" applyAlignment="1">
      <alignment horizontal="center" vertical="center" wrapText="1"/>
    </xf>
    <xf numFmtId="49" fontId="46" fillId="0" borderId="10" xfId="3140" applyNumberFormat="1" applyFont="1" applyFill="1" applyBorder="1" applyAlignment="1" applyProtection="1">
      <alignment horizontal="center" vertical="center" wrapText="1"/>
      <protection locked="0"/>
    </xf>
    <xf numFmtId="0" fontId="46" fillId="0" borderId="10" xfId="3144" applyFont="1" applyBorder="1" applyAlignment="1">
      <alignment horizontal="center" vertical="center" wrapText="1"/>
    </xf>
    <xf numFmtId="0" fontId="46" fillId="0" borderId="10" xfId="0" applyFont="1" applyFill="1" applyBorder="1" applyAlignment="1">
      <alignment horizontal="center" vertical="center" wrapText="1"/>
    </xf>
    <xf numFmtId="0" fontId="46" fillId="58" borderId="10" xfId="3143" applyFont="1" applyFill="1" applyBorder="1" applyAlignment="1">
      <alignment horizontal="center" vertical="center" wrapText="1"/>
    </xf>
    <xf numFmtId="0" fontId="46" fillId="0" borderId="10" xfId="3143" applyFont="1" applyFill="1" applyBorder="1" applyAlignment="1">
      <alignment horizontal="center" vertical="center" wrapText="1"/>
    </xf>
    <xf numFmtId="0" fontId="46" fillId="58" borderId="10" xfId="0" applyFont="1" applyFill="1" applyBorder="1" applyAlignment="1">
      <alignment horizontal="center" vertical="center"/>
    </xf>
    <xf numFmtId="0" fontId="46" fillId="0" borderId="10" xfId="1558" applyFont="1" applyBorder="1" applyAlignment="1">
      <alignment horizontal="center" vertical="center" wrapText="1"/>
    </xf>
    <xf numFmtId="0" fontId="46" fillId="0" borderId="10" xfId="0"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58" borderId="10" xfId="3144" applyFont="1" applyFill="1" applyBorder="1" applyAlignment="1">
      <alignment horizontal="center" vertical="center" wrapText="1"/>
    </xf>
    <xf numFmtId="0" fontId="46" fillId="0" borderId="10" xfId="3145" applyFont="1" applyBorder="1" applyAlignment="1">
      <alignment horizontal="center" vertical="center" wrapText="1"/>
    </xf>
    <xf numFmtId="0" fontId="46" fillId="58" borderId="10" xfId="0" applyFont="1" applyFill="1" applyBorder="1" applyAlignment="1">
      <alignment horizontal="center" vertical="center" wrapText="1"/>
    </xf>
    <xf numFmtId="14" fontId="46" fillId="0" borderId="10" xfId="0" applyNumberFormat="1" applyFont="1" applyFill="1" applyBorder="1" applyAlignment="1">
      <alignment horizontal="center" vertical="center"/>
    </xf>
    <xf numFmtId="0" fontId="46" fillId="0" borderId="10" xfId="3145" applyFont="1" applyFill="1" applyBorder="1" applyAlignment="1">
      <alignment horizontal="center" vertical="center" wrapText="1"/>
    </xf>
    <xf numFmtId="0" fontId="46" fillId="0" borderId="10" xfId="3146" applyFont="1" applyBorder="1" applyAlignment="1">
      <alignment horizontal="center" vertical="center" wrapText="1"/>
    </xf>
    <xf numFmtId="0" fontId="46" fillId="0" borderId="10" xfId="1558" applyFont="1" applyFill="1" applyBorder="1" applyAlignment="1">
      <alignment horizontal="center" vertical="center" wrapText="1"/>
    </xf>
    <xf numFmtId="0" fontId="46" fillId="0" borderId="10" xfId="0" applyFont="1" applyBorder="1" applyAlignment="1">
      <alignment vertical="center" wrapText="1"/>
    </xf>
    <xf numFmtId="0" fontId="4" fillId="130" borderId="10" xfId="0" applyFont="1" applyFill="1" applyBorder="1" applyAlignment="1">
      <alignment horizontal="center" vertical="center" wrapText="1"/>
    </xf>
    <xf numFmtId="0" fontId="46" fillId="130" borderId="10" xfId="0" applyFont="1" applyFill="1" applyBorder="1">
      <alignment vertical="center"/>
    </xf>
    <xf numFmtId="0" fontId="46" fillId="130" borderId="10" xfId="0" applyFont="1" applyFill="1" applyBorder="1" applyAlignment="1">
      <alignment horizontal="center" vertical="center"/>
    </xf>
    <xf numFmtId="0" fontId="4" fillId="0" borderId="10" xfId="1558" applyFont="1" applyBorder="1" applyAlignment="1">
      <alignment horizontal="center" vertical="center" wrapText="1"/>
    </xf>
    <xf numFmtId="0" fontId="46" fillId="0" borderId="10" xfId="3144" applyFont="1" applyBorder="1" applyAlignment="1">
      <alignment horizontal="center" vertical="center" wrapText="1" shrinkToFit="1"/>
    </xf>
    <xf numFmtId="0" fontId="46" fillId="0" borderId="10" xfId="0" applyFont="1" applyBorder="1" applyAlignment="1">
      <alignment horizontal="center" vertical="center" wrapText="1" shrinkToFit="1"/>
    </xf>
    <xf numFmtId="0" fontId="4" fillId="129" borderId="10" xfId="3144" applyFont="1" applyFill="1" applyBorder="1" applyAlignment="1">
      <alignment horizontal="center" vertical="center" wrapText="1"/>
    </xf>
    <xf numFmtId="0" fontId="46" fillId="0" borderId="10" xfId="1707" applyFont="1" applyFill="1" applyBorder="1" applyAlignment="1">
      <alignment horizontal="center" vertical="center" wrapText="1"/>
    </xf>
    <xf numFmtId="0" fontId="4" fillId="130" borderId="10" xfId="3143" applyFont="1" applyFill="1" applyBorder="1" applyAlignment="1">
      <alignment horizontal="center" vertical="center" wrapText="1"/>
    </xf>
    <xf numFmtId="0" fontId="4" fillId="0" borderId="10" xfId="0" applyFont="1" applyBorder="1" applyAlignment="1">
      <alignment horizontal="center" vertical="center" wrapText="1"/>
    </xf>
    <xf numFmtId="0" fontId="46" fillId="129" borderId="10" xfId="0" applyFont="1" applyFill="1" applyBorder="1" applyAlignment="1">
      <alignment horizontal="center" vertical="center"/>
    </xf>
    <xf numFmtId="0" fontId="46" fillId="129" borderId="10" xfId="3143" applyFont="1" applyFill="1" applyBorder="1" applyAlignment="1">
      <alignment horizontal="center" vertical="center" wrapText="1"/>
    </xf>
    <xf numFmtId="0" fontId="46" fillId="0" borderId="10" xfId="3147" applyFont="1" applyBorder="1" applyAlignment="1">
      <alignment horizontal="center" vertical="center" wrapText="1"/>
    </xf>
    <xf numFmtId="0" fontId="46" fillId="0" borderId="10" xfId="3147" applyFont="1" applyFill="1" applyBorder="1" applyAlignment="1">
      <alignment horizontal="center" vertical="center" wrapText="1"/>
    </xf>
    <xf numFmtId="0" fontId="46" fillId="0" borderId="10" xfId="1707" applyFont="1" applyBorder="1" applyAlignment="1">
      <alignment horizontal="center" vertical="center" wrapText="1"/>
    </xf>
    <xf numFmtId="0" fontId="46" fillId="0" borderId="10" xfId="3143" applyFont="1" applyBorder="1" applyAlignment="1">
      <alignment horizontal="center" vertical="center" wrapText="1" shrinkToFit="1"/>
    </xf>
    <xf numFmtId="14" fontId="46" fillId="0" borderId="10" xfId="0" applyNumberFormat="1" applyFont="1" applyBorder="1" applyAlignment="1">
      <alignment horizontal="center" vertical="center"/>
    </xf>
    <xf numFmtId="0" fontId="46" fillId="0" borderId="45" xfId="1558" applyFont="1" applyFill="1" applyBorder="1" applyAlignment="1">
      <alignment horizontal="center" vertical="center" wrapText="1"/>
    </xf>
    <xf numFmtId="0" fontId="46" fillId="0" borderId="45" xfId="1558" applyFont="1" applyBorder="1" applyAlignment="1">
      <alignment horizontal="center" vertical="center" wrapText="1"/>
    </xf>
    <xf numFmtId="0" fontId="46" fillId="58" borderId="45" xfId="1558" applyFont="1" applyFill="1" applyBorder="1" applyAlignment="1">
      <alignment horizontal="center" vertical="center" wrapText="1"/>
    </xf>
    <xf numFmtId="0" fontId="46" fillId="0" borderId="10" xfId="3107" applyFont="1" applyFill="1" applyBorder="1" applyAlignment="1">
      <alignment horizontal="center" vertical="center" wrapText="1"/>
    </xf>
    <xf numFmtId="0" fontId="46" fillId="0" borderId="10" xfId="3107" applyFont="1" applyBorder="1" applyAlignment="1">
      <alignment horizontal="center" vertical="center" wrapText="1"/>
    </xf>
    <xf numFmtId="0" fontId="4" fillId="0" borderId="10" xfId="3144" applyFont="1" applyBorder="1" applyAlignment="1">
      <alignment horizontal="center" vertical="center" wrapText="1"/>
    </xf>
    <xf numFmtId="0" fontId="46" fillId="0" borderId="10" xfId="3148" applyFont="1" applyFill="1" applyBorder="1" applyAlignment="1">
      <alignment horizontal="center" vertical="center" wrapText="1"/>
    </xf>
    <xf numFmtId="0" fontId="46" fillId="0" borderId="10" xfId="3149" applyFont="1" applyBorder="1" applyAlignment="1">
      <alignment horizontal="center" vertical="center" wrapText="1"/>
    </xf>
    <xf numFmtId="0" fontId="46" fillId="0" borderId="10" xfId="0" applyFont="1" applyFill="1" applyBorder="1" applyAlignment="1">
      <alignment horizontal="left" vertical="center" wrapText="1"/>
    </xf>
    <xf numFmtId="0" fontId="46" fillId="0" borderId="10" xfId="3143" applyFont="1" applyFill="1" applyBorder="1" applyAlignment="1">
      <alignment horizontal="center" vertical="center" wrapText="1" shrinkToFit="1"/>
    </xf>
    <xf numFmtId="0" fontId="46" fillId="0" borderId="10" xfId="0" applyFont="1" applyFill="1" applyBorder="1" applyAlignment="1">
      <alignment horizontal="center" vertical="center" wrapText="1" shrinkToFit="1"/>
    </xf>
    <xf numFmtId="0" fontId="46" fillId="0" borderId="45" xfId="3107" applyFont="1" applyFill="1" applyBorder="1" applyAlignment="1">
      <alignment horizontal="center" vertical="center" wrapText="1"/>
    </xf>
    <xf numFmtId="0" fontId="46" fillId="0" borderId="10" xfId="3138" applyFont="1" applyBorder="1" applyAlignment="1">
      <alignment horizontal="center" vertical="center" wrapText="1"/>
    </xf>
    <xf numFmtId="0" fontId="85" fillId="131" borderId="10" xfId="3143" applyFont="1" applyFill="1" applyBorder="1" applyAlignment="1">
      <alignment horizontal="center" vertical="center" wrapText="1"/>
    </xf>
    <xf numFmtId="177" fontId="46" fillId="0" borderId="10" xfId="3143" applyNumberFormat="1" applyFont="1" applyBorder="1" applyAlignment="1">
      <alignment horizontal="center" vertical="center" wrapText="1"/>
    </xf>
    <xf numFmtId="0" fontId="46" fillId="0" borderId="10" xfId="3143" applyFont="1" applyBorder="1" applyAlignment="1">
      <alignment horizontal="left" vertical="center" wrapText="1"/>
    </xf>
    <xf numFmtId="0" fontId="87" fillId="129" borderId="10" xfId="3143" applyFont="1" applyFill="1" applyBorder="1" applyAlignment="1">
      <alignment horizontal="left" vertical="center" wrapText="1"/>
    </xf>
    <xf numFmtId="0" fontId="87" fillId="129" borderId="10" xfId="3143" applyFont="1" applyFill="1" applyBorder="1" applyAlignment="1">
      <alignment horizontal="center" vertical="center" wrapText="1"/>
    </xf>
    <xf numFmtId="0" fontId="83" fillId="0" borderId="10" xfId="3143" applyFont="1" applyBorder="1" applyAlignment="1">
      <alignment horizontal="center" vertical="center"/>
    </xf>
    <xf numFmtId="0" fontId="83" fillId="0" borderId="10" xfId="3143" applyFont="1" applyBorder="1" applyAlignment="1">
      <alignment horizontal="left" vertical="center" wrapText="1"/>
    </xf>
    <xf numFmtId="0" fontId="83" fillId="0" borderId="10" xfId="3144" applyNumberFormat="1" applyFont="1" applyFill="1" applyBorder="1" applyAlignment="1">
      <alignment horizontal="center" vertical="center" wrapText="1"/>
    </xf>
    <xf numFmtId="0" fontId="87" fillId="129" borderId="10" xfId="3145" applyFont="1" applyFill="1" applyBorder="1" applyAlignment="1">
      <alignment horizontal="left" vertical="center" wrapText="1"/>
    </xf>
    <xf numFmtId="0" fontId="87" fillId="129" borderId="10" xfId="3108" applyFont="1" applyFill="1" applyBorder="1" applyAlignment="1">
      <alignment horizontal="center" vertical="center" wrapText="1"/>
    </xf>
    <xf numFmtId="0" fontId="87" fillId="129" borderId="10" xfId="1712" applyFont="1" applyFill="1" applyBorder="1" applyAlignment="1" applyProtection="1">
      <alignment horizontal="center" vertical="center" wrapText="1"/>
    </xf>
    <xf numFmtId="0" fontId="87" fillId="129" borderId="10" xfId="3117" applyNumberFormat="1" applyFont="1" applyFill="1" applyBorder="1" applyAlignment="1">
      <alignment horizontal="center" vertical="center" wrapText="1"/>
    </xf>
    <xf numFmtId="0" fontId="83" fillId="58" borderId="10" xfId="3143" applyFont="1" applyFill="1" applyBorder="1" applyAlignment="1">
      <alignment horizontal="center" vertical="center"/>
    </xf>
    <xf numFmtId="0" fontId="83" fillId="58" borderId="10" xfId="3143" applyFont="1" applyFill="1" applyBorder="1" applyAlignment="1">
      <alignment horizontal="center" vertical="center" wrapText="1"/>
    </xf>
    <xf numFmtId="0" fontId="83" fillId="58" borderId="10" xfId="3143" applyFont="1" applyFill="1" applyBorder="1" applyAlignment="1">
      <alignment horizontal="left" vertical="center" wrapText="1"/>
    </xf>
    <xf numFmtId="0" fontId="87" fillId="129" borderId="10" xfId="3143" applyFont="1" applyFill="1" applyBorder="1" applyAlignment="1">
      <alignment horizontal="left" vertical="center"/>
    </xf>
    <xf numFmtId="0" fontId="46" fillId="0" borderId="10" xfId="3144" applyFont="1" applyFill="1" applyBorder="1" applyAlignment="1">
      <alignment horizontal="center" vertical="center" wrapText="1" shrinkToFit="1"/>
    </xf>
    <xf numFmtId="0" fontId="46" fillId="0" borderId="45" xfId="0" applyFont="1" applyBorder="1" applyAlignment="1">
      <alignment horizontal="center" vertical="center" wrapText="1"/>
    </xf>
    <xf numFmtId="0" fontId="46" fillId="0" borderId="10" xfId="3150" applyFont="1" applyBorder="1" applyAlignment="1">
      <alignment horizontal="center" vertical="center" wrapText="1"/>
    </xf>
    <xf numFmtId="0" fontId="46" fillId="0" borderId="10" xfId="3151" applyFont="1" applyBorder="1" applyAlignment="1">
      <alignment horizontal="center" vertical="center" wrapText="1"/>
    </xf>
    <xf numFmtId="0" fontId="46" fillId="0" borderId="10" xfId="1547" applyFont="1" applyBorder="1" applyAlignment="1">
      <alignment horizontal="center" vertical="center" wrapText="1"/>
    </xf>
    <xf numFmtId="0" fontId="46" fillId="0" borderId="10" xfId="3152" applyFont="1" applyBorder="1" applyAlignment="1">
      <alignment horizontal="center" vertical="center" wrapText="1"/>
    </xf>
    <xf numFmtId="0" fontId="87" fillId="131" borderId="10" xfId="3143" applyFont="1" applyFill="1" applyBorder="1" applyAlignment="1">
      <alignment horizontal="center" vertical="center" wrapText="1"/>
    </xf>
    <xf numFmtId="0" fontId="87" fillId="131" borderId="10" xfId="3143" applyFont="1" applyFill="1" applyBorder="1" applyAlignment="1">
      <alignment horizontal="left" vertical="center" wrapText="1"/>
    </xf>
    <xf numFmtId="0" fontId="46" fillId="0" borderId="10" xfId="0" applyNumberFormat="1" applyFont="1" applyBorder="1" applyAlignment="1">
      <alignment horizontal="center" vertical="center"/>
    </xf>
    <xf numFmtId="0" fontId="90" fillId="130" borderId="10" xfId="3145" applyFont="1" applyFill="1" applyBorder="1" applyAlignment="1">
      <alignment horizontal="left" vertical="center"/>
    </xf>
    <xf numFmtId="0" fontId="90" fillId="130" borderId="10" xfId="3145" applyFont="1" applyFill="1" applyBorder="1" applyAlignment="1">
      <alignment horizontal="center" vertical="center" wrapText="1"/>
    </xf>
    <xf numFmtId="0" fontId="4" fillId="129" borderId="10" xfId="0" applyFont="1" applyFill="1" applyBorder="1" applyAlignment="1">
      <alignment horizontal="center" vertical="center" wrapText="1"/>
    </xf>
    <xf numFmtId="0" fontId="4" fillId="131" borderId="10" xfId="0" applyFont="1" applyFill="1" applyBorder="1" applyAlignment="1">
      <alignment horizontal="center" vertical="center" wrapText="1"/>
    </xf>
    <xf numFmtId="0" fontId="4" fillId="131" borderId="10" xfId="0" applyFont="1" applyFill="1" applyBorder="1" applyAlignment="1">
      <alignment horizontal="left" vertical="center"/>
    </xf>
    <xf numFmtId="0" fontId="6" fillId="0" borderId="0" xfId="2" applyFont="1" applyFill="1" applyBorder="1" applyAlignment="1">
      <alignment vertical="center" wrapText="1"/>
    </xf>
    <xf numFmtId="0" fontId="46" fillId="0" borderId="14" xfId="2" applyFont="1" applyBorder="1" applyAlignment="1">
      <alignment vertical="center" wrapText="1"/>
    </xf>
    <xf numFmtId="0" fontId="46" fillId="0" borderId="10" xfId="1707" applyFont="1" applyBorder="1" applyAlignment="1">
      <alignment horizontal="left" vertical="center" wrapText="1"/>
    </xf>
    <xf numFmtId="0" fontId="46" fillId="0" borderId="10" xfId="3144" applyFont="1" applyBorder="1" applyAlignment="1">
      <alignment horizontal="left" vertical="center" wrapText="1"/>
    </xf>
    <xf numFmtId="0" fontId="46" fillId="58" borderId="10" xfId="3143" applyFont="1" applyFill="1" applyBorder="1" applyAlignment="1">
      <alignment horizontal="left" vertical="center" wrapText="1"/>
    </xf>
    <xf numFmtId="0" fontId="46" fillId="0" borderId="10" xfId="0" applyFont="1" applyBorder="1" applyAlignment="1">
      <alignment horizontal="left" vertical="center" wrapText="1"/>
    </xf>
    <xf numFmtId="0" fontId="46" fillId="58" borderId="10" xfId="0" applyFont="1" applyFill="1" applyBorder="1" applyAlignment="1">
      <alignment vertical="center" wrapText="1"/>
    </xf>
    <xf numFmtId="0" fontId="46" fillId="0" borderId="10" xfId="0" applyFont="1" applyFill="1" applyBorder="1" applyAlignment="1">
      <alignment vertical="center" wrapText="1"/>
    </xf>
    <xf numFmtId="0" fontId="46" fillId="130" borderId="10" xfId="0" applyFont="1" applyFill="1" applyBorder="1" applyAlignment="1">
      <alignment vertical="center" wrapText="1"/>
    </xf>
    <xf numFmtId="0" fontId="46" fillId="129" borderId="10" xfId="0" applyFont="1" applyFill="1" applyBorder="1" applyAlignment="1">
      <alignment vertical="center" wrapText="1"/>
    </xf>
    <xf numFmtId="0" fontId="85" fillId="131" borderId="10" xfId="3143" applyFont="1" applyFill="1" applyBorder="1" applyAlignment="1">
      <alignment horizontal="left" vertical="center" wrapText="1"/>
    </xf>
    <xf numFmtId="0" fontId="46" fillId="0" borderId="0" xfId="0" applyFont="1" applyAlignment="1">
      <alignment horizontal="center" vertical="center" wrapText="1"/>
    </xf>
    <xf numFmtId="0" fontId="46" fillId="0" borderId="0" xfId="0" applyFont="1" applyAlignment="1">
      <alignment vertical="center" wrapText="1"/>
    </xf>
    <xf numFmtId="0" fontId="87" fillId="0" borderId="10" xfId="3143" applyFont="1" applyBorder="1" applyAlignment="1">
      <alignment horizontal="center" vertical="center"/>
    </xf>
    <xf numFmtId="0" fontId="85" fillId="0" borderId="10" xfId="3143" applyFont="1" applyBorder="1" applyAlignment="1">
      <alignment horizontal="left" vertical="center" wrapText="1"/>
    </xf>
    <xf numFmtId="178" fontId="85" fillId="0" borderId="10" xfId="2" applyNumberFormat="1" applyFont="1" applyFill="1" applyBorder="1" applyAlignment="1">
      <alignment horizontal="center" vertical="center"/>
    </xf>
    <xf numFmtId="0" fontId="4" fillId="0" borderId="10" xfId="1" applyNumberFormat="1" applyFont="1" applyFill="1" applyBorder="1" applyAlignment="1">
      <alignment horizontal="center" vertical="center"/>
    </xf>
    <xf numFmtId="178" fontId="4" fillId="0" borderId="10" xfId="1" applyNumberFormat="1" applyFont="1" applyFill="1" applyBorder="1" applyAlignment="1">
      <alignment horizontal="right" vertical="center"/>
    </xf>
    <xf numFmtId="0" fontId="87" fillId="129" borderId="10" xfId="3145" applyFont="1" applyFill="1" applyBorder="1" applyAlignment="1">
      <alignment horizontal="center" vertical="center" wrapText="1"/>
    </xf>
    <xf numFmtId="0" fontId="87" fillId="129" borderId="10" xfId="3145" applyFont="1" applyFill="1" applyBorder="1" applyAlignment="1">
      <alignment horizontal="left" vertical="center"/>
    </xf>
    <xf numFmtId="0" fontId="87" fillId="131" borderId="10" xfId="0" applyFont="1" applyFill="1" applyBorder="1" applyAlignment="1">
      <alignment horizontal="left" vertical="center"/>
    </xf>
    <xf numFmtId="0" fontId="87" fillId="131" borderId="10" xfId="0" applyFont="1" applyFill="1" applyBorder="1" applyAlignment="1">
      <alignment horizontal="center" vertical="center" wrapText="1"/>
    </xf>
    <xf numFmtId="0" fontId="46" fillId="129" borderId="10" xfId="2" applyFont="1" applyFill="1" applyBorder="1" applyAlignment="1">
      <alignment horizontal="center" vertical="center" wrapText="1"/>
    </xf>
    <xf numFmtId="0" fontId="46" fillId="129" borderId="10" xfId="2" applyFont="1" applyFill="1" applyBorder="1" applyAlignment="1">
      <alignment horizontal="center" vertical="center"/>
    </xf>
    <xf numFmtId="0" fontId="46" fillId="129" borderId="10" xfId="156" applyFont="1" applyFill="1" applyBorder="1" applyAlignment="1" applyProtection="1">
      <alignment horizontal="center" vertical="center" wrapText="1"/>
    </xf>
    <xf numFmtId="178" fontId="46" fillId="129" borderId="10" xfId="1555" applyNumberFormat="1" applyFont="1" applyFill="1" applyBorder="1" applyAlignment="1">
      <alignment horizontal="right" vertical="center"/>
    </xf>
    <xf numFmtId="178" fontId="46" fillId="129" borderId="10" xfId="1" applyNumberFormat="1" applyFont="1" applyFill="1" applyBorder="1" applyAlignment="1">
      <alignment horizontal="right" vertical="center"/>
    </xf>
    <xf numFmtId="177" fontId="46" fillId="129" borderId="10" xfId="2" applyNumberFormat="1" applyFont="1" applyFill="1" applyBorder="1" applyAlignment="1">
      <alignment horizontal="center" vertical="center" wrapText="1"/>
    </xf>
    <xf numFmtId="178" fontId="46" fillId="129" borderId="10" xfId="2" applyNumberFormat="1" applyFont="1" applyFill="1" applyBorder="1" applyAlignment="1">
      <alignment horizontal="right" vertical="center"/>
    </xf>
    <xf numFmtId="0" fontId="46" fillId="129" borderId="10" xfId="2" applyNumberFormat="1" applyFont="1" applyFill="1" applyBorder="1" applyAlignment="1">
      <alignment horizontal="center" vertical="center" wrapText="1"/>
    </xf>
    <xf numFmtId="0" fontId="46" fillId="129" borderId="10" xfId="0" applyNumberFormat="1" applyFont="1" applyFill="1" applyBorder="1" applyAlignment="1">
      <alignment horizontal="center" vertical="center"/>
    </xf>
    <xf numFmtId="0" fontId="84" fillId="129" borderId="10" xfId="2" applyFont="1" applyFill="1" applyBorder="1" applyAlignment="1">
      <alignment horizontal="center" vertical="center" wrapText="1"/>
    </xf>
    <xf numFmtId="178" fontId="46" fillId="129" borderId="10" xfId="1" applyNumberFormat="1" applyFont="1" applyFill="1" applyBorder="1" applyAlignment="1">
      <alignment vertical="center"/>
    </xf>
    <xf numFmtId="178" fontId="84" fillId="129" borderId="10" xfId="1" applyNumberFormat="1" applyFont="1" applyFill="1" applyBorder="1" applyAlignment="1">
      <alignment horizontal="right" vertical="center"/>
    </xf>
    <xf numFmtId="12" fontId="46" fillId="129" borderId="10" xfId="2" applyNumberFormat="1" applyFont="1" applyFill="1" applyBorder="1" applyAlignment="1">
      <alignment horizontal="center" vertical="center" wrapText="1"/>
    </xf>
    <xf numFmtId="178" fontId="46" fillId="129" borderId="10" xfId="1" applyNumberFormat="1" applyFont="1" applyFill="1" applyBorder="1" applyAlignment="1">
      <alignment horizontal="center" vertical="center"/>
    </xf>
    <xf numFmtId="41" fontId="46" fillId="129" borderId="10" xfId="1" applyFont="1" applyFill="1" applyBorder="1">
      <alignment vertical="center"/>
    </xf>
    <xf numFmtId="41" fontId="46" fillId="130" borderId="10" xfId="1" applyFont="1" applyFill="1" applyBorder="1">
      <alignment vertical="center"/>
    </xf>
    <xf numFmtId="0" fontId="84" fillId="130" borderId="10" xfId="2" applyFont="1" applyFill="1" applyBorder="1" applyAlignment="1">
      <alignment horizontal="center" vertical="center" wrapText="1"/>
    </xf>
    <xf numFmtId="178" fontId="84" fillId="130" borderId="10" xfId="1" applyNumberFormat="1" applyFont="1" applyFill="1" applyBorder="1" applyAlignment="1">
      <alignment horizontal="right" vertical="center"/>
    </xf>
    <xf numFmtId="0" fontId="46" fillId="0" borderId="0" xfId="0" applyFont="1" applyFill="1" applyAlignment="1">
      <alignment horizontal="center" vertical="center" wrapText="1"/>
    </xf>
    <xf numFmtId="0" fontId="46" fillId="0" borderId="14" xfId="2" applyFont="1" applyBorder="1" applyAlignment="1">
      <alignment horizontal="center" vertical="center" wrapText="1"/>
    </xf>
    <xf numFmtId="0" fontId="46" fillId="130" borderId="10" xfId="0" applyFont="1" applyFill="1" applyBorder="1" applyAlignment="1">
      <alignment horizontal="center" vertical="center" wrapText="1"/>
    </xf>
    <xf numFmtId="0" fontId="46" fillId="129" borderId="10" xfId="0" applyFont="1" applyFill="1" applyBorder="1" applyAlignment="1">
      <alignment horizontal="center" vertical="center" wrapText="1"/>
    </xf>
    <xf numFmtId="14" fontId="46" fillId="0" borderId="10" xfId="0" applyNumberFormat="1" applyFont="1" applyBorder="1" applyAlignment="1">
      <alignment horizontal="center" vertical="center" wrapText="1"/>
    </xf>
    <xf numFmtId="14" fontId="46" fillId="0" borderId="10" xfId="0" applyNumberFormat="1" applyFont="1" applyFill="1" applyBorder="1" applyAlignment="1">
      <alignment horizontal="center" vertical="center" wrapText="1"/>
    </xf>
    <xf numFmtId="0" fontId="4" fillId="129" borderId="10" xfId="3145" applyFont="1" applyFill="1" applyBorder="1" applyAlignment="1">
      <alignment horizontal="center" vertical="center" wrapText="1"/>
    </xf>
    <xf numFmtId="0" fontId="90" fillId="129" borderId="10" xfId="3145" applyFont="1" applyFill="1" applyBorder="1" applyAlignment="1">
      <alignment horizontal="left" vertical="center"/>
    </xf>
    <xf numFmtId="0" fontId="90" fillId="129" borderId="10" xfId="3145" applyFont="1" applyFill="1" applyBorder="1" applyAlignment="1">
      <alignment horizontal="center" vertical="center" wrapText="1"/>
    </xf>
    <xf numFmtId="0" fontId="46" fillId="131" borderId="10" xfId="0" applyFont="1" applyFill="1" applyBorder="1" applyAlignment="1">
      <alignment horizontal="center" vertical="center"/>
    </xf>
    <xf numFmtId="41" fontId="46" fillId="131" borderId="10" xfId="1" applyFont="1" applyFill="1" applyBorder="1">
      <alignment vertical="center"/>
    </xf>
    <xf numFmtId="0" fontId="90" fillId="129" borderId="10" xfId="3145" applyFont="1" applyFill="1" applyBorder="1" applyAlignment="1">
      <alignment horizontal="left" vertical="center" wrapText="1"/>
    </xf>
    <xf numFmtId="0" fontId="90" fillId="129" borderId="10" xfId="3108" applyFont="1" applyFill="1" applyBorder="1" applyAlignment="1">
      <alignment horizontal="center" vertical="center" wrapText="1"/>
    </xf>
    <xf numFmtId="0" fontId="90" fillId="129" borderId="10" xfId="1712" applyFont="1" applyFill="1" applyBorder="1" applyAlignment="1" applyProtection="1">
      <alignment horizontal="center" vertical="center" wrapText="1"/>
    </xf>
    <xf numFmtId="0" fontId="90" fillId="129" borderId="10" xfId="3117" applyNumberFormat="1" applyFont="1" applyFill="1" applyBorder="1" applyAlignment="1">
      <alignment horizontal="center" vertical="center" wrapText="1"/>
    </xf>
    <xf numFmtId="178" fontId="46" fillId="0" borderId="0" xfId="0" applyNumberFormat="1" applyFont="1" applyFill="1">
      <alignment vertical="center"/>
    </xf>
    <xf numFmtId="178" fontId="6" fillId="0" borderId="0" xfId="2" applyNumberFormat="1" applyFont="1" applyFill="1" applyBorder="1" applyAlignment="1">
      <alignment vertical="center"/>
    </xf>
    <xf numFmtId="178" fontId="46" fillId="0" borderId="0" xfId="2" applyNumberFormat="1" applyFont="1" applyBorder="1" applyAlignment="1">
      <alignment horizontal="center" vertical="center"/>
    </xf>
    <xf numFmtId="178" fontId="46" fillId="0" borderId="10" xfId="0" applyNumberFormat="1" applyFont="1" applyBorder="1">
      <alignment vertical="center"/>
    </xf>
    <xf numFmtId="178" fontId="46" fillId="0" borderId="0" xfId="0" applyNumberFormat="1" applyFont="1">
      <alignment vertical="center"/>
    </xf>
    <xf numFmtId="178" fontId="46" fillId="0" borderId="0" xfId="1" applyNumberFormat="1" applyFont="1" applyFill="1">
      <alignment vertical="center"/>
    </xf>
    <xf numFmtId="178" fontId="46" fillId="0" borderId="0" xfId="1" applyNumberFormat="1" applyFont="1" applyBorder="1" applyAlignment="1">
      <alignment horizontal="center" vertical="center"/>
    </xf>
    <xf numFmtId="178" fontId="46" fillId="0" borderId="10" xfId="1" applyNumberFormat="1" applyFont="1" applyBorder="1">
      <alignment vertical="center"/>
    </xf>
    <xf numFmtId="178" fontId="46" fillId="0" borderId="0" xfId="1" applyNumberFormat="1" applyFont="1">
      <alignment vertical="center"/>
    </xf>
    <xf numFmtId="41" fontId="46" fillId="0" borderId="0" xfId="1" applyFont="1" applyFill="1" applyAlignment="1">
      <alignment horizontal="center" vertical="center"/>
    </xf>
    <xf numFmtId="41" fontId="46" fillId="0" borderId="0" xfId="1" applyFont="1" applyAlignment="1">
      <alignment horizontal="center" vertical="center"/>
    </xf>
    <xf numFmtId="41" fontId="46" fillId="0" borderId="10" xfId="1" applyFont="1" applyBorder="1" applyAlignment="1">
      <alignment horizontal="center" vertical="center"/>
    </xf>
    <xf numFmtId="0" fontId="46" fillId="0" borderId="0" xfId="2" applyFont="1" applyBorder="1" applyAlignment="1">
      <alignment horizontal="center" vertical="center" wrapText="1"/>
    </xf>
    <xf numFmtId="0" fontId="6" fillId="0" borderId="0" xfId="2" applyFont="1" applyFill="1" applyBorder="1" applyAlignment="1">
      <alignment horizontal="center" vertical="center" wrapText="1"/>
    </xf>
    <xf numFmtId="0" fontId="84" fillId="0" borderId="0" xfId="0" applyFont="1" applyFill="1" applyAlignment="1">
      <alignment horizontal="center" vertical="center"/>
    </xf>
    <xf numFmtId="41" fontId="46" fillId="0" borderId="10" xfId="1" applyFont="1" applyFill="1" applyBorder="1">
      <alignment vertical="center"/>
    </xf>
    <xf numFmtId="0" fontId="46" fillId="0" borderId="10" xfId="2" applyFont="1" applyBorder="1" applyAlignment="1">
      <alignment horizontal="center" vertical="center" wrapText="1"/>
    </xf>
    <xf numFmtId="12" fontId="46" fillId="0" borderId="10" xfId="0" applyNumberFormat="1" applyFont="1" applyBorder="1" applyAlignment="1">
      <alignment horizontal="center" vertical="center"/>
    </xf>
    <xf numFmtId="179" fontId="46" fillId="0" borderId="0" xfId="2" applyNumberFormat="1" applyFont="1" applyBorder="1" applyAlignment="1">
      <alignment horizontal="center" vertical="center" wrapText="1"/>
    </xf>
    <xf numFmtId="0" fontId="46" fillId="0" borderId="0" xfId="0" applyFont="1" applyBorder="1" applyAlignment="1">
      <alignment vertical="center" wrapText="1"/>
    </xf>
    <xf numFmtId="41" fontId="46" fillId="129" borderId="10" xfId="1" applyFont="1" applyFill="1" applyBorder="1" applyAlignment="1">
      <alignment horizontal="center" vertical="center"/>
    </xf>
    <xf numFmtId="41" fontId="46" fillId="130" borderId="10" xfId="1" applyFont="1" applyFill="1" applyBorder="1" applyAlignment="1">
      <alignment horizontal="center" vertical="center"/>
    </xf>
    <xf numFmtId="41" fontId="46" fillId="131" borderId="10" xfId="1" applyFont="1" applyFill="1" applyBorder="1" applyAlignment="1">
      <alignment horizontal="center" vertical="center"/>
    </xf>
    <xf numFmtId="0" fontId="84"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83" fillId="0" borderId="10" xfId="2" applyFont="1" applyBorder="1" applyAlignment="1">
      <alignment horizontal="center" vertical="center" wrapText="1"/>
    </xf>
    <xf numFmtId="0" fontId="46" fillId="0" borderId="10" xfId="0" applyFont="1" applyBorder="1" applyAlignment="1">
      <alignment horizontal="center" vertical="center"/>
    </xf>
    <xf numFmtId="0" fontId="83" fillId="0" borderId="10" xfId="0" applyFont="1" applyBorder="1" applyAlignment="1">
      <alignment horizontal="center" vertical="center" wrapText="1"/>
    </xf>
    <xf numFmtId="178" fontId="46" fillId="0" borderId="10" xfId="2" applyNumberFormat="1" applyFont="1" applyBorder="1" applyAlignment="1">
      <alignment horizontal="center" vertical="center" wrapText="1"/>
    </xf>
    <xf numFmtId="0" fontId="46" fillId="58" borderId="10" xfId="2" applyFont="1" applyFill="1" applyBorder="1" applyAlignment="1">
      <alignment horizontal="center" vertical="center" wrapText="1"/>
    </xf>
    <xf numFmtId="178" fontId="46" fillId="58" borderId="10" xfId="1" applyNumberFormat="1" applyFont="1" applyFill="1" applyBorder="1" applyAlignment="1">
      <alignment horizontal="right" vertical="center"/>
    </xf>
    <xf numFmtId="178" fontId="46" fillId="58" borderId="10" xfId="2" applyNumberFormat="1" applyFont="1" applyFill="1" applyBorder="1" applyAlignment="1">
      <alignment horizontal="right" vertical="center"/>
    </xf>
    <xf numFmtId="0" fontId="46" fillId="58" borderId="10" xfId="2" applyNumberFormat="1" applyFont="1" applyFill="1" applyBorder="1" applyAlignment="1">
      <alignment horizontal="center" vertical="center" wrapText="1"/>
    </xf>
    <xf numFmtId="178" fontId="46" fillId="58" borderId="10" xfId="2" applyNumberFormat="1" applyFont="1" applyFill="1" applyBorder="1" applyAlignment="1">
      <alignment vertical="center"/>
    </xf>
    <xf numFmtId="177" fontId="46" fillId="0" borderId="10" xfId="2" applyNumberFormat="1" applyFont="1" applyBorder="1" applyAlignment="1">
      <alignment horizontal="center" vertical="center" wrapText="1"/>
    </xf>
    <xf numFmtId="178" fontId="46" fillId="0" borderId="10" xfId="0" applyNumberFormat="1" applyFont="1" applyBorder="1" applyAlignment="1">
      <alignment horizontal="right" vertical="center"/>
    </xf>
    <xf numFmtId="178" fontId="46" fillId="0" borderId="10" xfId="0" applyNumberFormat="1" applyFont="1" applyBorder="1" applyAlignment="1">
      <alignment horizontal="center" vertical="center"/>
    </xf>
    <xf numFmtId="0" fontId="46" fillId="0" borderId="0" xfId="0" applyFont="1" applyBorder="1" applyAlignment="1">
      <alignment horizontal="center" vertical="center" wrapText="1"/>
    </xf>
    <xf numFmtId="41" fontId="46" fillId="0" borderId="10" xfId="1" applyFont="1" applyFill="1" applyBorder="1" applyAlignment="1">
      <alignment horizontal="center" vertical="center"/>
    </xf>
    <xf numFmtId="0" fontId="94" fillId="0" borderId="10" xfId="3144" applyNumberFormat="1" applyFont="1" applyFill="1" applyBorder="1" applyAlignment="1" applyProtection="1">
      <alignment horizontal="center" vertical="center" wrapText="1"/>
    </xf>
    <xf numFmtId="0" fontId="94" fillId="0" borderId="10" xfId="3144" applyNumberFormat="1" applyFont="1" applyFill="1" applyBorder="1" applyAlignment="1" applyProtection="1">
      <alignment horizontal="center" vertical="center"/>
    </xf>
    <xf numFmtId="0" fontId="94" fillId="0" borderId="26" xfId="1712" applyNumberFormat="1" applyFont="1" applyFill="1" applyBorder="1" applyAlignment="1" applyProtection="1">
      <alignment horizontal="center" vertical="center"/>
    </xf>
    <xf numFmtId="0" fontId="94" fillId="0" borderId="10" xfId="1712" applyNumberFormat="1" applyFont="1" applyFill="1" applyBorder="1" applyAlignment="1" applyProtection="1">
      <alignment horizontal="center" vertical="center"/>
    </xf>
    <xf numFmtId="41" fontId="94" fillId="0" borderId="26" xfId="3117" applyNumberFormat="1" applyFont="1" applyFill="1" applyBorder="1" applyAlignment="1" applyProtection="1">
      <alignment horizontal="right" vertical="center"/>
    </xf>
    <xf numFmtId="41" fontId="94" fillId="0" borderId="10" xfId="3117" applyNumberFormat="1" applyFont="1" applyFill="1" applyBorder="1" applyAlignment="1" applyProtection="1">
      <alignment horizontal="right" vertical="center"/>
    </xf>
    <xf numFmtId="41" fontId="94" fillId="0" borderId="10" xfId="3117" applyNumberFormat="1" applyFont="1" applyFill="1" applyBorder="1" applyAlignment="1" applyProtection="1">
      <alignment horizontal="center" vertical="center"/>
    </xf>
    <xf numFmtId="178" fontId="94" fillId="0" borderId="10" xfId="3117" applyNumberFormat="1" applyFont="1" applyFill="1" applyBorder="1" applyAlignment="1" applyProtection="1">
      <alignment horizontal="right" vertical="center"/>
    </xf>
    <xf numFmtId="178" fontId="94" fillId="0" borderId="10" xfId="3117" applyNumberFormat="1" applyFont="1" applyFill="1" applyBorder="1" applyAlignment="1" applyProtection="1">
      <alignment horizontal="center" vertical="center" wrapText="1"/>
    </xf>
    <xf numFmtId="178" fontId="94" fillId="0" borderId="27" xfId="3117" applyNumberFormat="1" applyFont="1" applyFill="1" applyBorder="1" applyAlignment="1" applyProtection="1">
      <alignment horizontal="center" vertical="center" wrapText="1"/>
    </xf>
    <xf numFmtId="0" fontId="94" fillId="0" borderId="10" xfId="3117" applyNumberFormat="1" applyFont="1" applyFill="1" applyBorder="1" applyAlignment="1" applyProtection="1">
      <alignment horizontal="center" vertical="center" wrapText="1"/>
    </xf>
    <xf numFmtId="0" fontId="94" fillId="0" borderId="26" xfId="3144" applyNumberFormat="1" applyFont="1" applyFill="1" applyBorder="1" applyAlignment="1" applyProtection="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Border="1" applyAlignment="1">
      <alignment horizontal="center" vertical="center"/>
    </xf>
    <xf numFmtId="0" fontId="83" fillId="0" borderId="10" xfId="3143" applyFont="1" applyFill="1" applyBorder="1" applyAlignment="1">
      <alignment horizontal="center" vertical="center" wrapText="1"/>
    </xf>
    <xf numFmtId="178" fontId="46" fillId="0" borderId="0" xfId="0" applyNumberFormat="1" applyFont="1" applyFill="1" applyAlignment="1">
      <alignment horizontal="center" vertical="center"/>
    </xf>
    <xf numFmtId="178" fontId="6" fillId="0" borderId="0" xfId="2" applyNumberFormat="1" applyFont="1" applyFill="1" applyBorder="1" applyAlignment="1">
      <alignment horizontal="center" vertical="center"/>
    </xf>
    <xf numFmtId="178" fontId="46" fillId="0" borderId="0" xfId="1" applyNumberFormat="1" applyFont="1" applyBorder="1" applyAlignment="1">
      <alignment horizontal="right" vertical="center"/>
    </xf>
    <xf numFmtId="178" fontId="85" fillId="0" borderId="10" xfId="1" applyNumberFormat="1" applyFont="1" applyFill="1" applyBorder="1" applyAlignment="1">
      <alignment horizontal="center" vertical="center"/>
    </xf>
    <xf numFmtId="178" fontId="4" fillId="0" borderId="10" xfId="2" applyNumberFormat="1" applyFont="1" applyFill="1" applyBorder="1" applyAlignment="1">
      <alignment horizontal="center" vertical="center"/>
    </xf>
    <xf numFmtId="178" fontId="46" fillId="58" borderId="10" xfId="2" applyNumberFormat="1" applyFont="1" applyFill="1" applyBorder="1" applyAlignment="1">
      <alignment horizontal="center" vertical="center" wrapText="1"/>
    </xf>
    <xf numFmtId="178" fontId="46" fillId="0" borderId="10" xfId="2" applyNumberFormat="1" applyFont="1" applyFill="1" applyBorder="1" applyAlignment="1">
      <alignment horizontal="center" vertical="center" wrapText="1"/>
    </xf>
    <xf numFmtId="178" fontId="46" fillId="129" borderId="10" xfId="2" applyNumberFormat="1" applyFont="1" applyFill="1" applyBorder="1" applyAlignment="1">
      <alignment horizontal="center" vertical="center" wrapText="1"/>
    </xf>
    <xf numFmtId="178" fontId="83" fillId="0" borderId="10" xfId="2" applyNumberFormat="1" applyFont="1" applyFill="1" applyBorder="1" applyAlignment="1">
      <alignment horizontal="center" vertical="center"/>
    </xf>
    <xf numFmtId="178" fontId="46" fillId="129" borderId="10" xfId="1" applyNumberFormat="1" applyFont="1" applyFill="1" applyBorder="1">
      <alignment vertical="center"/>
    </xf>
    <xf numFmtId="178" fontId="46" fillId="129" borderId="10" xfId="0" applyNumberFormat="1" applyFont="1" applyFill="1" applyBorder="1" applyAlignment="1">
      <alignment horizontal="center" vertical="center"/>
    </xf>
    <xf numFmtId="178" fontId="46" fillId="129" borderId="10" xfId="0" applyNumberFormat="1" applyFont="1" applyFill="1" applyBorder="1">
      <alignment vertical="center"/>
    </xf>
    <xf numFmtId="178" fontId="46" fillId="130" borderId="10" xfId="1" applyNumberFormat="1" applyFont="1" applyFill="1" applyBorder="1">
      <alignment vertical="center"/>
    </xf>
    <xf numFmtId="178" fontId="46" fillId="130" borderId="10" xfId="0" applyNumberFormat="1" applyFont="1" applyFill="1" applyBorder="1" applyAlignment="1">
      <alignment horizontal="center" vertical="center"/>
    </xf>
    <xf numFmtId="178" fontId="46" fillId="130" borderId="10" xfId="0" applyNumberFormat="1" applyFont="1" applyFill="1" applyBorder="1">
      <alignment vertical="center"/>
    </xf>
    <xf numFmtId="178" fontId="46" fillId="131" borderId="10" xfId="1" applyNumberFormat="1" applyFont="1" applyFill="1" applyBorder="1">
      <alignment vertical="center"/>
    </xf>
    <xf numFmtId="178" fontId="46" fillId="131" borderId="10" xfId="0" applyNumberFormat="1" applyFont="1" applyFill="1" applyBorder="1" applyAlignment="1">
      <alignment horizontal="center" vertical="center"/>
    </xf>
    <xf numFmtId="178" fontId="46" fillId="131" borderId="10" xfId="0" applyNumberFormat="1" applyFont="1" applyFill="1" applyBorder="1">
      <alignment vertical="center"/>
    </xf>
    <xf numFmtId="178" fontId="46" fillId="0" borderId="0" xfId="0" applyNumberFormat="1" applyFont="1" applyAlignment="1">
      <alignment horizontal="center" vertical="center"/>
    </xf>
    <xf numFmtId="178" fontId="46" fillId="0" borderId="0" xfId="0" applyNumberFormat="1" applyFont="1" applyFill="1" applyAlignment="1">
      <alignment horizontal="right" vertical="center"/>
    </xf>
    <xf numFmtId="178" fontId="6" fillId="0" borderId="0" xfId="2" applyNumberFormat="1" applyFont="1" applyFill="1" applyBorder="1" applyAlignment="1">
      <alignment horizontal="right" vertical="center"/>
    </xf>
    <xf numFmtId="178" fontId="46" fillId="0" borderId="0" xfId="2" applyNumberFormat="1" applyFont="1" applyBorder="1" applyAlignment="1">
      <alignment horizontal="right" vertical="center"/>
    </xf>
    <xf numFmtId="178" fontId="85" fillId="0" borderId="10" xfId="2" applyNumberFormat="1" applyFont="1" applyFill="1" applyBorder="1" applyAlignment="1">
      <alignment horizontal="right" vertical="center"/>
    </xf>
    <xf numFmtId="178" fontId="46" fillId="129" borderId="10" xfId="0" applyNumberFormat="1" applyFont="1" applyFill="1" applyBorder="1" applyAlignment="1">
      <alignment horizontal="right" vertical="center"/>
    </xf>
    <xf numFmtId="178" fontId="46" fillId="130" borderId="10" xfId="0" applyNumberFormat="1" applyFont="1" applyFill="1" applyBorder="1" applyAlignment="1">
      <alignment horizontal="right" vertical="center"/>
    </xf>
    <xf numFmtId="178" fontId="46" fillId="0" borderId="10" xfId="0" applyNumberFormat="1" applyFont="1" applyFill="1" applyBorder="1" applyAlignment="1">
      <alignment horizontal="right" vertical="center"/>
    </xf>
    <xf numFmtId="178" fontId="46" fillId="131" borderId="10" xfId="0" applyNumberFormat="1" applyFont="1" applyFill="1" applyBorder="1" applyAlignment="1">
      <alignment horizontal="right" vertical="center"/>
    </xf>
    <xf numFmtId="178" fontId="46" fillId="0" borderId="0" xfId="0" applyNumberFormat="1" applyFont="1" applyAlignment="1">
      <alignment horizontal="right" vertical="center"/>
    </xf>
    <xf numFmtId="178" fontId="4" fillId="0" borderId="10" xfId="2" applyNumberFormat="1" applyFont="1" applyFill="1" applyBorder="1" applyAlignment="1">
      <alignment horizontal="center" vertical="center" wrapText="1"/>
    </xf>
    <xf numFmtId="178" fontId="46" fillId="0" borderId="10" xfId="156" applyNumberFormat="1" applyFont="1" applyFill="1" applyBorder="1" applyAlignment="1" applyProtection="1">
      <alignment horizontal="center" vertical="center" wrapText="1"/>
    </xf>
    <xf numFmtId="178" fontId="46" fillId="129" borderId="10" xfId="156" applyNumberFormat="1" applyFont="1" applyFill="1" applyBorder="1" applyAlignment="1" applyProtection="1">
      <alignment horizontal="center" vertical="center" wrapText="1"/>
    </xf>
    <xf numFmtId="178" fontId="83" fillId="0" borderId="10" xfId="2" applyNumberFormat="1" applyFont="1" applyFill="1" applyBorder="1" applyAlignment="1">
      <alignment horizontal="center" vertical="center" wrapText="1"/>
    </xf>
    <xf numFmtId="178" fontId="46" fillId="0" borderId="10" xfId="0" applyNumberFormat="1" applyFont="1" applyBorder="1" applyAlignment="1">
      <alignment horizontal="center" vertical="center" wrapText="1"/>
    </xf>
    <xf numFmtId="0" fontId="46" fillId="131" borderId="10" xfId="0" applyFont="1" applyFill="1" applyBorder="1" applyAlignment="1">
      <alignment horizontal="center" vertical="center" wrapText="1"/>
    </xf>
    <xf numFmtId="41" fontId="46" fillId="0" borderId="10" xfId="1" applyFont="1" applyFill="1" applyBorder="1" applyAlignment="1">
      <alignment horizontal="center" vertical="center" wrapText="1"/>
    </xf>
    <xf numFmtId="41" fontId="46" fillId="129" borderId="10" xfId="1" applyFont="1" applyFill="1" applyBorder="1" applyAlignment="1">
      <alignment horizontal="center" vertical="center" wrapText="1"/>
    </xf>
    <xf numFmtId="3" fontId="46" fillId="0" borderId="10" xfId="0" applyNumberFormat="1" applyFont="1" applyBorder="1" applyAlignment="1">
      <alignment horizontal="center" vertical="center" wrapText="1"/>
    </xf>
    <xf numFmtId="0" fontId="46" fillId="0" borderId="10" xfId="0" applyFont="1" applyFill="1" applyBorder="1" applyAlignment="1">
      <alignment horizontal="center" vertical="center" wrapText="1"/>
    </xf>
    <xf numFmtId="41" fontId="46" fillId="0" borderId="10" xfId="1"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178" fontId="83" fillId="0" borderId="10" xfId="2" applyNumberFormat="1" applyFont="1" applyBorder="1" applyAlignment="1">
      <alignment horizontal="center" vertical="center" wrapText="1"/>
    </xf>
    <xf numFmtId="0" fontId="83" fillId="58" borderId="10" xfId="2" applyFont="1" applyFill="1" applyBorder="1" applyAlignment="1">
      <alignment horizontal="center" vertical="center" wrapText="1"/>
    </xf>
    <xf numFmtId="0" fontId="83" fillId="0" borderId="10" xfId="156" applyFont="1" applyFill="1" applyBorder="1" applyAlignment="1" applyProtection="1">
      <alignment horizontal="center" vertical="center" wrapText="1"/>
    </xf>
    <xf numFmtId="178" fontId="83" fillId="58" borderId="10" xfId="1" applyNumberFormat="1" applyFont="1" applyFill="1" applyBorder="1" applyAlignment="1">
      <alignment horizontal="right" vertical="center"/>
    </xf>
    <xf numFmtId="178" fontId="83" fillId="58" borderId="10" xfId="2" applyNumberFormat="1" applyFont="1" applyFill="1" applyBorder="1" applyAlignment="1">
      <alignment horizontal="right" vertical="center"/>
    </xf>
    <xf numFmtId="0" fontId="83" fillId="58" borderId="10" xfId="2" applyNumberFormat="1" applyFont="1" applyFill="1" applyBorder="1" applyAlignment="1">
      <alignment horizontal="center" vertical="center" wrapText="1"/>
    </xf>
    <xf numFmtId="0" fontId="83" fillId="0" borderId="10" xfId="3" applyNumberFormat="1" applyFont="1" applyBorder="1" applyAlignment="1">
      <alignment horizontal="center" vertical="center" wrapText="1"/>
    </xf>
    <xf numFmtId="177" fontId="83" fillId="0" borderId="10" xfId="2" applyNumberFormat="1" applyFont="1" applyBorder="1" applyAlignment="1">
      <alignment horizontal="center" vertical="center" wrapText="1"/>
    </xf>
    <xf numFmtId="178" fontId="83" fillId="0" borderId="10" xfId="1" applyNumberFormat="1" applyFont="1" applyBorder="1" applyAlignment="1">
      <alignment horizontal="right" vertical="center"/>
    </xf>
    <xf numFmtId="178" fontId="83" fillId="0" borderId="10" xfId="1" applyNumberFormat="1" applyFont="1" applyFill="1" applyBorder="1" applyAlignment="1">
      <alignment vertical="center"/>
    </xf>
    <xf numFmtId="0" fontId="83" fillId="0" borderId="10" xfId="1" applyNumberFormat="1" applyFont="1" applyBorder="1" applyAlignment="1">
      <alignment horizontal="center" vertical="center" wrapText="1"/>
    </xf>
    <xf numFmtId="0" fontId="46" fillId="0" borderId="10" xfId="0" applyFont="1" applyBorder="1" applyAlignment="1">
      <alignment horizontal="center" vertical="center"/>
    </xf>
    <xf numFmtId="20" fontId="46" fillId="0" borderId="10" xfId="0" applyNumberFormat="1"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178" fontId="46" fillId="0" borderId="0" xfId="1" applyNumberFormat="1" applyFont="1" applyFill="1" applyAlignment="1">
      <alignment horizontal="center" vertical="center"/>
    </xf>
    <xf numFmtId="178" fontId="4" fillId="0" borderId="10" xfId="1" applyNumberFormat="1" applyFont="1" applyFill="1" applyBorder="1" applyAlignment="1">
      <alignment horizontal="center" vertical="center" wrapText="1"/>
    </xf>
    <xf numFmtId="178" fontId="46" fillId="0" borderId="10" xfId="1" applyNumberFormat="1" applyFont="1" applyBorder="1" applyAlignment="1">
      <alignment horizontal="center" vertical="center" wrapText="1"/>
    </xf>
    <xf numFmtId="178" fontId="46" fillId="0" borderId="10" xfId="3" applyNumberFormat="1" applyFont="1" applyBorder="1" applyAlignment="1">
      <alignment horizontal="center" vertical="center" wrapText="1"/>
    </xf>
    <xf numFmtId="178" fontId="46" fillId="0" borderId="10" xfId="1" applyNumberFormat="1" applyFont="1" applyFill="1" applyBorder="1" applyAlignment="1">
      <alignment horizontal="center" vertical="center" wrapText="1"/>
    </xf>
    <xf numFmtId="178" fontId="46" fillId="0" borderId="10" xfId="3" applyNumberFormat="1" applyFont="1" applyFill="1" applyBorder="1" applyAlignment="1">
      <alignment horizontal="center" vertical="center" wrapText="1"/>
    </xf>
    <xf numFmtId="178" fontId="46" fillId="129" borderId="10" xfId="1" applyNumberFormat="1" applyFont="1" applyFill="1" applyBorder="1" applyAlignment="1">
      <alignment horizontal="center" vertical="center" wrapText="1"/>
    </xf>
    <xf numFmtId="178" fontId="87" fillId="129" borderId="10" xfId="3" applyNumberFormat="1" applyFont="1" applyFill="1" applyBorder="1" applyAlignment="1">
      <alignment horizontal="center" vertical="center" wrapText="1"/>
    </xf>
    <xf numFmtId="178" fontId="46" fillId="129" borderId="10" xfId="3" applyNumberFormat="1" applyFont="1" applyFill="1" applyBorder="1" applyAlignment="1">
      <alignment horizontal="center" vertical="center" wrapText="1"/>
    </xf>
    <xf numFmtId="178" fontId="4" fillId="129" borderId="10" xfId="3" applyNumberFormat="1" applyFont="1" applyFill="1" applyBorder="1" applyAlignment="1">
      <alignment horizontal="center" vertical="center" wrapText="1"/>
    </xf>
    <xf numFmtId="178" fontId="87" fillId="0" borderId="10" xfId="3" applyNumberFormat="1" applyFont="1" applyFill="1" applyBorder="1" applyAlignment="1">
      <alignment horizontal="center" vertical="center" wrapText="1"/>
    </xf>
    <xf numFmtId="178" fontId="4" fillId="0" borderId="10" xfId="3" applyNumberFormat="1" applyFont="1" applyFill="1" applyBorder="1" applyAlignment="1">
      <alignment horizontal="center" vertical="center" wrapText="1"/>
    </xf>
    <xf numFmtId="178" fontId="46" fillId="0" borderId="10" xfId="1" applyNumberFormat="1" applyFont="1" applyBorder="1" applyAlignment="1">
      <alignment horizontal="center" vertical="center"/>
    </xf>
    <xf numFmtId="178" fontId="46" fillId="130" borderId="10" xfId="1" applyNumberFormat="1" applyFont="1" applyFill="1" applyBorder="1" applyAlignment="1">
      <alignment horizontal="center" vertical="center"/>
    </xf>
    <xf numFmtId="178" fontId="46" fillId="131" borderId="10" xfId="1" applyNumberFormat="1" applyFont="1" applyFill="1" applyBorder="1" applyAlignment="1">
      <alignment horizontal="center" vertical="center"/>
    </xf>
    <xf numFmtId="178" fontId="46" fillId="0" borderId="0" xfId="1" applyNumberFormat="1" applyFont="1" applyAlignment="1">
      <alignment horizontal="center" vertical="center"/>
    </xf>
    <xf numFmtId="178" fontId="46" fillId="0" borderId="0" xfId="0" applyNumberFormat="1" applyFont="1" applyFill="1" applyAlignment="1">
      <alignment horizontal="center" vertical="center" wrapText="1"/>
    </xf>
    <xf numFmtId="178" fontId="6" fillId="0" borderId="0" xfId="2" applyNumberFormat="1" applyFont="1" applyFill="1" applyBorder="1" applyAlignment="1">
      <alignment horizontal="center" vertical="center" wrapText="1"/>
    </xf>
    <xf numFmtId="178" fontId="46" fillId="0" borderId="0" xfId="2" applyNumberFormat="1" applyFont="1" applyBorder="1" applyAlignment="1">
      <alignment horizontal="center" vertical="center" wrapText="1"/>
    </xf>
    <xf numFmtId="178" fontId="46" fillId="129" borderId="10" xfId="0" applyNumberFormat="1" applyFont="1" applyFill="1" applyBorder="1" applyAlignment="1">
      <alignment horizontal="center" vertical="center" wrapText="1"/>
    </xf>
    <xf numFmtId="178" fontId="46" fillId="130" borderId="10" xfId="0" applyNumberFormat="1" applyFont="1" applyFill="1" applyBorder="1" applyAlignment="1">
      <alignment horizontal="center" vertical="center" wrapText="1"/>
    </xf>
    <xf numFmtId="178" fontId="46" fillId="131" borderId="10" xfId="0" applyNumberFormat="1" applyFont="1" applyFill="1" applyBorder="1" applyAlignment="1">
      <alignment horizontal="center" vertical="center" wrapText="1"/>
    </xf>
    <xf numFmtId="178" fontId="46" fillId="0" borderId="0" xfId="0" applyNumberFormat="1" applyFont="1" applyAlignment="1">
      <alignment horizontal="center" vertical="center" wrapText="1"/>
    </xf>
    <xf numFmtId="178" fontId="83" fillId="0" borderId="10" xfId="3" applyNumberFormat="1" applyFont="1" applyFill="1" applyBorder="1" applyAlignment="1">
      <alignment horizontal="center" vertical="center" wrapText="1"/>
    </xf>
    <xf numFmtId="178" fontId="46" fillId="0" borderId="0" xfId="1" applyNumberFormat="1" applyFont="1" applyFill="1" applyAlignment="1">
      <alignment horizontal="center" vertical="center" wrapText="1"/>
    </xf>
    <xf numFmtId="178" fontId="46" fillId="0" borderId="0" xfId="1" applyNumberFormat="1" applyFont="1" applyBorder="1" applyAlignment="1">
      <alignment horizontal="center" vertical="center" wrapText="1"/>
    </xf>
    <xf numFmtId="178" fontId="83" fillId="0" borderId="10" xfId="1" applyNumberFormat="1" applyFont="1" applyFill="1" applyBorder="1" applyAlignment="1">
      <alignment horizontal="center" vertical="center" wrapText="1"/>
    </xf>
    <xf numFmtId="178" fontId="46" fillId="130" borderId="10" xfId="1" applyNumberFormat="1" applyFont="1" applyFill="1" applyBorder="1" applyAlignment="1">
      <alignment horizontal="center" vertical="center" wrapText="1"/>
    </xf>
    <xf numFmtId="178" fontId="46" fillId="131" borderId="10" xfId="1" applyNumberFormat="1" applyFont="1" applyFill="1" applyBorder="1" applyAlignment="1">
      <alignment horizontal="center" vertical="center" wrapText="1"/>
    </xf>
    <xf numFmtId="178" fontId="46" fillId="0" borderId="0" xfId="1" applyNumberFormat="1" applyFont="1" applyAlignment="1">
      <alignment horizontal="center" vertical="center" wrapText="1"/>
    </xf>
    <xf numFmtId="12" fontId="46" fillId="0" borderId="0" xfId="0" applyNumberFormat="1" applyFont="1" applyFill="1" applyAlignment="1">
      <alignment horizontal="center" vertical="center"/>
    </xf>
    <xf numFmtId="12" fontId="46" fillId="129" borderId="10" xfId="0" applyNumberFormat="1" applyFont="1" applyFill="1" applyBorder="1" applyAlignment="1">
      <alignment horizontal="center" vertical="center"/>
    </xf>
    <xf numFmtId="12" fontId="46" fillId="130" borderId="10" xfId="0" applyNumberFormat="1" applyFont="1" applyFill="1" applyBorder="1" applyAlignment="1">
      <alignment horizontal="center" vertical="center"/>
    </xf>
    <xf numFmtId="12" fontId="46" fillId="131" borderId="10" xfId="0" applyNumberFormat="1" applyFont="1" applyFill="1" applyBorder="1" applyAlignment="1">
      <alignment horizontal="center" vertical="center"/>
    </xf>
    <xf numFmtId="12" fontId="46" fillId="0" borderId="0" xfId="0" applyNumberFormat="1" applyFont="1" applyAlignment="1">
      <alignment horizontal="center" vertical="center"/>
    </xf>
    <xf numFmtId="41" fontId="46" fillId="0" borderId="0" xfId="1" applyFont="1" applyFill="1" applyAlignment="1">
      <alignment horizontal="right" vertical="center"/>
    </xf>
    <xf numFmtId="0" fontId="6" fillId="0" borderId="0" xfId="2" applyFont="1" applyFill="1" applyBorder="1" applyAlignment="1">
      <alignment horizontal="right" vertical="center"/>
    </xf>
    <xf numFmtId="0" fontId="85" fillId="0" borderId="15" xfId="1" applyNumberFormat="1" applyFont="1" applyFill="1" applyBorder="1" applyAlignment="1">
      <alignment horizontal="right" vertical="center"/>
    </xf>
    <xf numFmtId="0" fontId="85" fillId="0" borderId="28" xfId="1" applyNumberFormat="1" applyFont="1" applyFill="1" applyBorder="1" applyAlignment="1">
      <alignment horizontal="right" vertical="center"/>
    </xf>
    <xf numFmtId="178" fontId="85" fillId="0" borderId="28" xfId="2" applyNumberFormat="1" applyFont="1" applyFill="1" applyBorder="1" applyAlignment="1">
      <alignment horizontal="right" vertical="center"/>
    </xf>
    <xf numFmtId="41" fontId="46" fillId="0" borderId="10" xfId="1" applyFont="1" applyBorder="1" applyAlignment="1">
      <alignment horizontal="right" vertical="center"/>
    </xf>
    <xf numFmtId="41" fontId="46" fillId="129" borderId="10" xfId="1" applyFont="1" applyFill="1" applyBorder="1" applyAlignment="1">
      <alignment horizontal="right" vertical="center"/>
    </xf>
    <xf numFmtId="41" fontId="46" fillId="0" borderId="10" xfId="1" applyFont="1" applyFill="1" applyBorder="1" applyAlignment="1">
      <alignment horizontal="right" vertical="center"/>
    </xf>
    <xf numFmtId="41" fontId="46" fillId="130" borderId="10" xfId="1" applyFont="1" applyFill="1" applyBorder="1" applyAlignment="1">
      <alignment horizontal="right" vertical="center"/>
    </xf>
    <xf numFmtId="41" fontId="46" fillId="131" borderId="10" xfId="1" applyFont="1" applyFill="1" applyBorder="1" applyAlignment="1">
      <alignment horizontal="right" vertical="center"/>
    </xf>
    <xf numFmtId="41" fontId="46" fillId="0" borderId="0" xfId="1" applyFont="1" applyAlignment="1">
      <alignment horizontal="right" vertical="center"/>
    </xf>
    <xf numFmtId="178" fontId="94" fillId="0" borderId="10" xfId="3144" applyNumberFormat="1" applyFont="1" applyFill="1" applyBorder="1" applyAlignment="1" applyProtection="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78" fontId="46" fillId="0" borderId="0" xfId="1" applyNumberFormat="1" applyFont="1" applyFill="1" applyAlignment="1">
      <alignment horizontal="right" vertical="center"/>
    </xf>
    <xf numFmtId="178" fontId="85" fillId="0" borderId="28" xfId="1" applyNumberFormat="1" applyFont="1" applyFill="1" applyBorder="1" applyAlignment="1">
      <alignment horizontal="right" vertical="center"/>
    </xf>
    <xf numFmtId="178" fontId="4" fillId="0" borderId="28" xfId="2" applyNumberFormat="1" applyFont="1" applyFill="1" applyBorder="1" applyAlignment="1">
      <alignment horizontal="center" vertical="center"/>
    </xf>
    <xf numFmtId="178" fontId="83" fillId="58" borderId="10" xfId="2" applyNumberFormat="1" applyFont="1" applyFill="1" applyBorder="1" applyAlignment="1">
      <alignment horizontal="center" vertical="center" wrapText="1"/>
    </xf>
    <xf numFmtId="178" fontId="46" fillId="0" borderId="10" xfId="1" applyNumberFormat="1" applyFont="1" applyBorder="1" applyAlignment="1">
      <alignment horizontal="right" vertical="center"/>
    </xf>
    <xf numFmtId="178" fontId="46" fillId="130" borderId="10" xfId="1" applyNumberFormat="1" applyFont="1" applyFill="1" applyBorder="1" applyAlignment="1">
      <alignment horizontal="right" vertical="center"/>
    </xf>
    <xf numFmtId="178" fontId="46" fillId="58" borderId="10" xfId="0" applyNumberFormat="1" applyFont="1" applyFill="1" applyBorder="1" applyAlignment="1">
      <alignment horizontal="center" vertical="center"/>
    </xf>
    <xf numFmtId="178" fontId="46" fillId="0" borderId="10" xfId="0" applyNumberFormat="1" applyFont="1" applyFill="1" applyBorder="1" applyAlignment="1">
      <alignment horizontal="center" vertical="center"/>
    </xf>
    <xf numFmtId="178" fontId="46" fillId="58" borderId="10" xfId="0" applyNumberFormat="1" applyFont="1" applyFill="1" applyBorder="1" applyAlignment="1">
      <alignment horizontal="right" vertical="center"/>
    </xf>
    <xf numFmtId="178" fontId="46" fillId="131" borderId="10" xfId="1" applyNumberFormat="1" applyFont="1" applyFill="1" applyBorder="1" applyAlignment="1">
      <alignment horizontal="right" vertical="center"/>
    </xf>
    <xf numFmtId="178" fontId="46" fillId="0" borderId="0" xfId="1" applyNumberFormat="1" applyFont="1" applyAlignment="1">
      <alignment horizontal="right" vertical="center"/>
    </xf>
    <xf numFmtId="178" fontId="4" fillId="0" borderId="28" xfId="2" applyNumberFormat="1" applyFont="1" applyFill="1" applyBorder="1" applyAlignment="1">
      <alignment horizontal="right" vertical="center"/>
    </xf>
    <xf numFmtId="178" fontId="4" fillId="0" borderId="28" xfId="2" applyNumberFormat="1" applyFont="1" applyFill="1" applyBorder="1" applyAlignment="1">
      <alignment horizontal="center" vertical="center" wrapText="1"/>
    </xf>
    <xf numFmtId="178" fontId="94" fillId="0" borderId="10" xfId="3144" applyNumberFormat="1" applyFont="1" applyFill="1" applyBorder="1" applyAlignment="1" applyProtection="1">
      <alignment horizontal="center" vertical="center" wrapText="1"/>
    </xf>
    <xf numFmtId="0" fontId="46" fillId="0" borderId="10" xfId="0" applyNumberFormat="1" applyFont="1" applyFill="1" applyBorder="1" applyAlignment="1">
      <alignment horizontal="center" vertical="center" wrapText="1"/>
    </xf>
    <xf numFmtId="0" fontId="46" fillId="0" borderId="10" xfId="0" applyFont="1" applyFill="1" applyBorder="1" applyAlignment="1">
      <alignment horizontal="center" vertical="center" wrapText="1"/>
    </xf>
    <xf numFmtId="178" fontId="84" fillId="0" borderId="10" xfId="0" applyNumberFormat="1" applyFont="1" applyFill="1" applyBorder="1" applyAlignment="1">
      <alignment horizontal="center" vertical="center" wrapText="1"/>
    </xf>
    <xf numFmtId="178" fontId="46" fillId="0" borderId="10" xfId="0" applyNumberFormat="1" applyFont="1" applyFill="1" applyBorder="1" applyAlignment="1">
      <alignment horizontal="center" vertical="center" wrapText="1"/>
    </xf>
    <xf numFmtId="0" fontId="46" fillId="130" borderId="10" xfId="2" applyFont="1" applyFill="1" applyBorder="1" applyAlignment="1">
      <alignment horizontal="center" vertical="center" wrapText="1"/>
    </xf>
    <xf numFmtId="0" fontId="46" fillId="0" borderId="10" xfId="3144" applyNumberFormat="1" applyFont="1" applyFill="1" applyBorder="1" applyAlignment="1" applyProtection="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178" fontId="84" fillId="0" borderId="10" xfId="0" applyNumberFormat="1" applyFont="1" applyFill="1" applyBorder="1" applyAlignment="1">
      <alignment horizontal="right" vertical="center"/>
    </xf>
    <xf numFmtId="178" fontId="46" fillId="0" borderId="10" xfId="1" applyNumberFormat="1" applyFont="1" applyFill="1" applyBorder="1">
      <alignment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wrapText="1"/>
    </xf>
    <xf numFmtId="41" fontId="46" fillId="0" borderId="0" xfId="1" applyFont="1" applyFill="1" applyAlignment="1">
      <alignment horizontal="center" vertical="center" wrapText="1"/>
    </xf>
    <xf numFmtId="41" fontId="46" fillId="0" borderId="0" xfId="1" applyFont="1" applyBorder="1" applyAlignment="1">
      <alignment horizontal="center" vertical="center" wrapText="1"/>
    </xf>
    <xf numFmtId="0" fontId="83" fillId="0" borderId="10" xfId="1" applyNumberFormat="1" applyFont="1" applyFill="1" applyBorder="1" applyAlignment="1">
      <alignment horizontal="center" vertical="center" wrapText="1"/>
    </xf>
    <xf numFmtId="41" fontId="46" fillId="130" borderId="10" xfId="1" applyFont="1" applyFill="1" applyBorder="1" applyAlignment="1">
      <alignment horizontal="center" vertical="center" wrapText="1"/>
    </xf>
    <xf numFmtId="41" fontId="84" fillId="0" borderId="10" xfId="1" applyFont="1" applyFill="1" applyBorder="1" applyAlignment="1">
      <alignment horizontal="center" vertical="center" wrapText="1"/>
    </xf>
    <xf numFmtId="41" fontId="46" fillId="131" borderId="10" xfId="1" applyFont="1" applyFill="1" applyBorder="1" applyAlignment="1">
      <alignment horizontal="center" vertical="center" wrapText="1"/>
    </xf>
    <xf numFmtId="41" fontId="46" fillId="0" borderId="0" xfId="1" applyFont="1" applyAlignment="1">
      <alignment horizontal="center" vertical="center" wrapText="1"/>
    </xf>
    <xf numFmtId="178" fontId="4" fillId="0" borderId="28" xfId="1" applyNumberFormat="1" applyFont="1" applyFill="1" applyBorder="1" applyAlignment="1">
      <alignment horizontal="center" vertical="center" wrapText="1"/>
    </xf>
    <xf numFmtId="178" fontId="4" fillId="0" borderId="14" xfId="1" applyNumberFormat="1" applyFont="1" applyFill="1" applyBorder="1" applyAlignment="1">
      <alignment horizontal="center" vertical="center" wrapText="1"/>
    </xf>
    <xf numFmtId="178" fontId="83" fillId="0" borderId="10" xfId="1" applyNumberFormat="1" applyFont="1" applyBorder="1" applyAlignment="1">
      <alignment horizontal="center" vertical="center" wrapText="1"/>
    </xf>
    <xf numFmtId="178" fontId="84" fillId="0" borderId="10" xfId="1" applyNumberFormat="1" applyFont="1" applyFill="1" applyBorder="1" applyAlignment="1">
      <alignment horizontal="center" vertical="center" wrapText="1"/>
    </xf>
    <xf numFmtId="0" fontId="46" fillId="0" borderId="10" xfId="0" applyFont="1" applyFill="1" applyBorder="1" applyAlignment="1">
      <alignment horizontal="center" vertical="center" wrapText="1"/>
    </xf>
    <xf numFmtId="179" fontId="46" fillId="0" borderId="0" xfId="0" applyNumberFormat="1" applyFont="1" applyFill="1" applyAlignment="1">
      <alignment horizontal="center" vertical="center" wrapText="1"/>
    </xf>
    <xf numFmtId="179" fontId="6" fillId="0" borderId="0" xfId="2" applyNumberFormat="1" applyFont="1" applyFill="1" applyBorder="1" applyAlignment="1">
      <alignment horizontal="center" vertical="center" wrapText="1"/>
    </xf>
    <xf numFmtId="179" fontId="46" fillId="0" borderId="10" xfId="0" applyNumberFormat="1" applyFont="1" applyBorder="1" applyAlignment="1">
      <alignment horizontal="center" vertical="center" wrapText="1"/>
    </xf>
    <xf numFmtId="179" fontId="46" fillId="0" borderId="0" xfId="0" applyNumberFormat="1" applyFont="1" applyAlignment="1">
      <alignment horizontal="center" vertical="center" wrapText="1"/>
    </xf>
    <xf numFmtId="41" fontId="83" fillId="0" borderId="10" xfId="3"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78" fontId="4" fillId="0" borderId="29" xfId="2" applyNumberFormat="1" applyFont="1" applyFill="1" applyBorder="1" applyAlignment="1">
      <alignment horizontal="center" vertical="center"/>
    </xf>
    <xf numFmtId="178" fontId="4" fillId="0" borderId="29" xfId="2" applyNumberFormat="1" applyFont="1" applyFill="1" applyBorder="1" applyAlignment="1">
      <alignment horizontal="center" vertical="center" wrapText="1"/>
    </xf>
    <xf numFmtId="178" fontId="4" fillId="0" borderId="30" xfId="2" applyNumberFormat="1" applyFont="1" applyFill="1" applyBorder="1" applyAlignment="1">
      <alignment horizontal="center" vertical="center"/>
    </xf>
    <xf numFmtId="178" fontId="84" fillId="0" borderId="10" xfId="0" applyNumberFormat="1"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41" fontId="83" fillId="0" borderId="10" xfId="1" applyFont="1" applyFill="1" applyBorder="1">
      <alignment vertical="center"/>
    </xf>
    <xf numFmtId="178" fontId="83" fillId="0" borderId="10" xfId="1" applyNumberFormat="1" applyFont="1" applyFill="1" applyBorder="1">
      <alignment vertical="center"/>
    </xf>
    <xf numFmtId="41" fontId="46" fillId="0" borderId="10" xfId="1" applyFont="1" applyBorder="1" applyAlignment="1">
      <alignment vertical="center" wrapText="1"/>
    </xf>
    <xf numFmtId="41" fontId="83" fillId="0" borderId="10" xfId="1" applyFont="1" applyFill="1" applyBorder="1" applyAlignment="1">
      <alignment horizontal="center" vertical="center" wrapText="1"/>
    </xf>
    <xf numFmtId="41" fontId="46" fillId="58" borderId="10" xfId="1" applyFont="1" applyFill="1" applyBorder="1" applyAlignment="1">
      <alignment horizontal="right"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83" fillId="0" borderId="10" xfId="0" applyFont="1" applyFill="1" applyBorder="1" applyAlignment="1">
      <alignment horizontal="center" vertical="center"/>
    </xf>
    <xf numFmtId="41" fontId="83" fillId="0" borderId="10" xfId="1" applyFont="1" applyBorder="1">
      <alignment vertical="center"/>
    </xf>
    <xf numFmtId="0" fontId="46" fillId="0" borderId="10" xfId="3150" applyFont="1" applyFill="1" applyBorder="1" applyAlignment="1">
      <alignment horizontal="center" vertical="center" wrapText="1"/>
    </xf>
    <xf numFmtId="0" fontId="46" fillId="0" borderId="10" xfId="0" applyFont="1" applyFill="1" applyBorder="1" applyAlignment="1">
      <alignment horizontal="center" vertical="center"/>
    </xf>
    <xf numFmtId="41" fontId="46" fillId="58" borderId="10" xfId="1" applyFont="1" applyFill="1" applyBorder="1">
      <alignment vertical="center"/>
    </xf>
    <xf numFmtId="0" fontId="46" fillId="0" borderId="10" xfId="0" applyFont="1" applyFill="1" applyBorder="1" applyAlignment="1">
      <alignment horizontal="center" vertical="center"/>
    </xf>
    <xf numFmtId="178" fontId="46" fillId="0" borderId="10" xfId="0" applyNumberFormat="1" applyFont="1" applyFill="1" applyBorder="1">
      <alignment vertical="center"/>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58" borderId="10" xfId="3143" applyFont="1" applyFill="1" applyBorder="1" applyAlignment="1">
      <alignment horizontal="center" vertical="center" wrapText="1"/>
    </xf>
    <xf numFmtId="41" fontId="83" fillId="0" borderId="10" xfId="1" applyFont="1" applyBorder="1" applyAlignment="1">
      <alignment horizontal="center" vertical="center"/>
    </xf>
    <xf numFmtId="0" fontId="83" fillId="0" borderId="10" xfId="0" applyFont="1" applyFill="1" applyBorder="1" applyAlignment="1">
      <alignment horizontal="center" vertical="center" wrapText="1"/>
    </xf>
    <xf numFmtId="0" fontId="46" fillId="58" borderId="10" xfId="1558"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178" fontId="84" fillId="58" borderId="10" xfId="0" applyNumberFormat="1"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 fillId="0" borderId="28" xfId="1" applyNumberFormat="1" applyFont="1" applyFill="1" applyBorder="1" applyAlignment="1">
      <alignment horizontal="right"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1554" applyFont="1" applyFill="1" applyBorder="1" applyAlignment="1">
      <alignment horizontal="center" vertical="center" wrapText="1"/>
    </xf>
    <xf numFmtId="0" fontId="46" fillId="0" borderId="10" xfId="0" applyFont="1" applyFill="1" applyBorder="1" applyAlignment="1">
      <alignment horizontal="center" vertical="center"/>
    </xf>
    <xf numFmtId="0" fontId="83" fillId="0" borderId="10" xfId="0" applyFont="1" applyBorder="1" applyAlignment="1">
      <alignment horizontal="center" vertical="center"/>
    </xf>
    <xf numFmtId="0" fontId="46" fillId="0" borderId="10" xfId="3144" applyFont="1" applyFill="1" applyBorder="1" applyAlignment="1">
      <alignment horizontal="center" vertical="center" wrapText="1"/>
    </xf>
    <xf numFmtId="178" fontId="83" fillId="0" borderId="10" xfId="0" applyNumberFormat="1"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84" fillId="0" borderId="0" xfId="0" applyFont="1" applyFill="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178" fontId="83" fillId="0" borderId="10" xfId="0" applyNumberFormat="1" applyFont="1" applyFill="1" applyBorder="1" applyAlignment="1">
      <alignment horizontal="center" vertical="center"/>
    </xf>
    <xf numFmtId="178" fontId="83" fillId="0" borderId="10" xfId="0" applyNumberFormat="1" applyFont="1" applyFill="1" applyBorder="1" applyAlignment="1">
      <alignment horizontal="right"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80" fontId="46" fillId="0" borderId="10" xfId="1" applyNumberFormat="1" applyFont="1" applyBorder="1" applyAlignment="1">
      <alignment horizontal="center" vertical="center" wrapText="1"/>
    </xf>
    <xf numFmtId="41" fontId="46" fillId="58" borderId="10" xfId="1" applyFont="1" applyFill="1" applyBorder="1" applyAlignment="1">
      <alignment horizontal="center" vertical="center" wrapText="1"/>
    </xf>
    <xf numFmtId="178" fontId="83" fillId="58" borderId="10" xfId="2" applyNumberFormat="1" applyFont="1" applyFill="1" applyBorder="1" applyAlignment="1">
      <alignment horizontal="center" vertical="center"/>
    </xf>
    <xf numFmtId="12" fontId="46" fillId="58" borderId="10" xfId="2" applyNumberFormat="1"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178" fontId="46" fillId="0" borderId="28" xfId="0" applyNumberFormat="1"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25"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3"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3144"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83" fillId="129" borderId="10" xfId="0" applyFont="1" applyFill="1" applyBorder="1" applyAlignment="1">
      <alignment horizontal="center" vertical="center" wrapText="1"/>
    </xf>
    <xf numFmtId="0" fontId="46" fillId="0" borderId="10" xfId="0" applyFont="1" applyBorder="1" applyAlignment="1">
      <alignment horizontal="right" vertical="center"/>
    </xf>
    <xf numFmtId="41" fontId="46" fillId="0" borderId="10" xfId="0" applyNumberFormat="1" applyFont="1" applyFill="1" applyBorder="1" applyAlignment="1">
      <alignment horizontal="center" vertical="center"/>
    </xf>
    <xf numFmtId="0" fontId="46" fillId="0" borderId="10" xfId="0" applyFont="1" applyBorder="1" applyAlignment="1">
      <alignment horizontal="center" vertical="center"/>
    </xf>
    <xf numFmtId="12" fontId="46" fillId="0" borderId="10" xfId="2" applyNumberFormat="1" applyFont="1" applyBorder="1" applyAlignment="1">
      <alignment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3144"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58" borderId="10" xfId="3143" applyFont="1" applyFill="1" applyBorder="1" applyAlignment="1">
      <alignment horizontal="center" vertical="center" wrapText="1"/>
    </xf>
    <xf numFmtId="0" fontId="46" fillId="0" borderId="10" xfId="3144" applyFont="1" applyBorder="1" applyAlignment="1">
      <alignment horizontal="center" vertical="center" wrapText="1"/>
    </xf>
    <xf numFmtId="0" fontId="83" fillId="0" borderId="10" xfId="3143" applyFont="1" applyFill="1" applyBorder="1" applyAlignment="1">
      <alignment horizontal="center" vertical="center"/>
    </xf>
    <xf numFmtId="0" fontId="83" fillId="0" borderId="26" xfId="3143" applyFont="1" applyFill="1" applyBorder="1" applyAlignment="1">
      <alignment horizontal="center" vertical="center" wrapText="1"/>
    </xf>
    <xf numFmtId="0" fontId="83" fillId="0" borderId="10" xfId="3143" applyFont="1" applyFill="1" applyBorder="1" applyAlignment="1">
      <alignment horizontal="left"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3143" applyFont="1" applyBorder="1" applyAlignment="1">
      <alignment horizontal="center" vertical="center" wrapText="1"/>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2" fontId="46" fillId="0" borderId="29" xfId="2" applyNumberFormat="1" applyFont="1" applyBorder="1" applyAlignment="1">
      <alignment horizontal="center" vertical="center" wrapText="1"/>
    </xf>
    <xf numFmtId="0" fontId="46" fillId="0" borderId="29" xfId="0" applyFont="1" applyBorder="1" applyAlignment="1">
      <alignment horizontal="center" vertical="center" wrapText="1"/>
    </xf>
    <xf numFmtId="41" fontId="46" fillId="0" borderId="29" xfId="1" applyFont="1" applyBorder="1" applyAlignment="1">
      <alignment horizontal="center" vertical="center"/>
    </xf>
    <xf numFmtId="0" fontId="83" fillId="0" borderId="10" xfId="3143" applyFont="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3143" applyFont="1" applyBorder="1" applyAlignment="1">
      <alignment horizontal="center" vertical="center" wrapText="1"/>
    </xf>
    <xf numFmtId="0" fontId="46" fillId="0" borderId="10" xfId="0" applyFont="1" applyBorder="1" applyAlignment="1">
      <alignment horizontal="center" vertical="center"/>
    </xf>
    <xf numFmtId="0" fontId="46" fillId="0" borderId="10" xfId="0" applyFont="1" applyBorder="1" applyAlignment="1">
      <alignment horizontal="center" vertical="center"/>
    </xf>
    <xf numFmtId="3" fontId="46" fillId="0" borderId="10" xfId="0" applyNumberFormat="1" applyFont="1" applyBorder="1" applyAlignment="1">
      <alignment horizontal="center" vertical="center"/>
    </xf>
    <xf numFmtId="0" fontId="46" fillId="0" borderId="10" xfId="0" applyFont="1" applyBorder="1" applyAlignment="1">
      <alignment horizontal="center" vertical="center"/>
    </xf>
    <xf numFmtId="0" fontId="46" fillId="0" borderId="10" xfId="0" applyFont="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78" fontId="84" fillId="0" borderId="10" xfId="0" applyNumberFormat="1" applyFont="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176" fontId="46" fillId="0" borderId="10" xfId="1" applyNumberFormat="1"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178" fontId="83" fillId="0" borderId="10" xfId="0" applyNumberFormat="1"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181" fontId="46" fillId="0" borderId="10" xfId="1" applyNumberFormat="1"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41" fontId="83" fillId="0" borderId="10" xfId="1" applyFont="1" applyFill="1" applyBorder="1" applyAlignment="1">
      <alignment horizontal="right" vertical="center"/>
    </xf>
    <xf numFmtId="0" fontId="46" fillId="0" borderId="10" xfId="0" applyFont="1" applyFill="1" applyBorder="1" applyAlignment="1">
      <alignment horizontal="center" vertical="center"/>
    </xf>
    <xf numFmtId="178" fontId="46" fillId="0" borderId="10" xfId="3117" applyNumberFormat="1" applyFont="1" applyFill="1" applyBorder="1" applyAlignment="1" applyProtection="1">
      <alignment horizontal="right"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41" fontId="46" fillId="0" borderId="10" xfId="0" applyNumberFormat="1"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0" applyFont="1" applyFill="1" applyBorder="1" applyAlignment="1">
      <alignment horizontal="center" vertical="center" wrapText="1"/>
    </xf>
    <xf numFmtId="176" fontId="83" fillId="0" borderId="10" xfId="2" applyNumberFormat="1" applyFont="1" applyFill="1" applyBorder="1" applyAlignment="1">
      <alignment horizontal="center" vertical="center"/>
    </xf>
    <xf numFmtId="176" fontId="46" fillId="0" borderId="10" xfId="0" applyNumberFormat="1" applyFont="1" applyBorder="1" applyAlignment="1">
      <alignment horizontal="center" vertical="center"/>
    </xf>
    <xf numFmtId="176" fontId="46" fillId="0" borderId="29" xfId="0" applyNumberFormat="1" applyFont="1" applyBorder="1" applyAlignment="1">
      <alignment horizontal="center" vertical="center"/>
    </xf>
    <xf numFmtId="176" fontId="46" fillId="0" borderId="29" xfId="2" applyNumberFormat="1" applyFont="1" applyBorder="1" applyAlignment="1">
      <alignment horizontal="center" vertical="center" wrapText="1"/>
    </xf>
    <xf numFmtId="176" fontId="46" fillId="129" borderId="10" xfId="0" applyNumberFormat="1" applyFont="1" applyFill="1" applyBorder="1" applyAlignment="1">
      <alignment horizontal="center" vertical="center"/>
    </xf>
    <xf numFmtId="176" fontId="46" fillId="0" borderId="10" xfId="2" applyNumberFormat="1" applyFont="1" applyBorder="1" applyAlignment="1">
      <alignment horizontal="center" vertical="center" wrapText="1"/>
    </xf>
    <xf numFmtId="176" fontId="46" fillId="130" borderId="10" xfId="0" applyNumberFormat="1" applyFont="1" applyFill="1" applyBorder="1" applyAlignment="1">
      <alignment horizontal="center" vertical="center"/>
    </xf>
    <xf numFmtId="176" fontId="46" fillId="0" borderId="10" xfId="0" applyNumberFormat="1" applyFont="1" applyFill="1" applyBorder="1" applyAlignment="1">
      <alignment horizontal="center" vertical="center"/>
    </xf>
    <xf numFmtId="0" fontId="46" fillId="0" borderId="10" xfId="0" applyFont="1" applyFill="1" applyBorder="1" applyAlignment="1">
      <alignment horizontal="center" vertical="center"/>
    </xf>
    <xf numFmtId="0" fontId="46" fillId="0" borderId="10" xfId="0" applyFont="1" applyFill="1" applyBorder="1" applyAlignment="1">
      <alignment horizontal="center" vertical="center" wrapText="1"/>
    </xf>
    <xf numFmtId="41" fontId="46" fillId="0" borderId="10" xfId="1" applyNumberFormat="1" applyFont="1" applyFill="1" applyBorder="1">
      <alignment vertical="center"/>
    </xf>
    <xf numFmtId="0" fontId="46" fillId="0" borderId="10" xfId="0" applyFont="1" applyFill="1" applyBorder="1" applyAlignment="1">
      <alignment horizontal="center" vertical="center"/>
    </xf>
    <xf numFmtId="0" fontId="46" fillId="0" borderId="10" xfId="1" applyNumberFormat="1" applyFont="1" applyBorder="1" applyAlignment="1">
      <alignment horizontal="center" vertical="center" wrapText="1"/>
    </xf>
    <xf numFmtId="0" fontId="87" fillId="129" borderId="10" xfId="2" applyNumberFormat="1" applyFont="1" applyFill="1" applyBorder="1" applyAlignment="1">
      <alignment horizontal="center" vertical="center" wrapText="1"/>
    </xf>
    <xf numFmtId="0" fontId="4" fillId="129" borderId="30" xfId="1" applyNumberFormat="1" applyFont="1" applyFill="1" applyBorder="1" applyAlignment="1">
      <alignment horizontal="center" vertical="center" wrapText="1"/>
    </xf>
    <xf numFmtId="0" fontId="4" fillId="129" borderId="28" xfId="1" applyNumberFormat="1" applyFont="1" applyFill="1" applyBorder="1" applyAlignment="1">
      <alignment horizontal="center" vertical="center" wrapText="1"/>
    </xf>
    <xf numFmtId="0" fontId="46" fillId="0" borderId="10" xfId="0" applyFont="1" applyFill="1" applyBorder="1" applyAlignment="1">
      <alignment horizontal="center" vertical="center"/>
    </xf>
    <xf numFmtId="0" fontId="94" fillId="0" borderId="0" xfId="1561" applyFont="1">
      <alignment vertical="center"/>
    </xf>
    <xf numFmtId="0" fontId="48" fillId="0" borderId="0" xfId="1561">
      <alignment vertical="center"/>
    </xf>
    <xf numFmtId="0" fontId="98" fillId="0" borderId="0" xfId="3144" applyFont="1">
      <alignment vertical="center"/>
    </xf>
    <xf numFmtId="0" fontId="90" fillId="0" borderId="0" xfId="3144" applyFont="1" applyAlignment="1">
      <alignment horizontal="center" vertical="center"/>
    </xf>
    <xf numFmtId="176" fontId="90" fillId="0" borderId="0" xfId="3144" applyNumberFormat="1" applyFont="1" applyAlignment="1">
      <alignment horizontal="center" vertical="center"/>
    </xf>
    <xf numFmtId="41" fontId="90" fillId="0" borderId="0" xfId="3048" applyFont="1" applyAlignment="1">
      <alignment horizontal="center" vertical="center"/>
    </xf>
    <xf numFmtId="41" fontId="90" fillId="0" borderId="0" xfId="3048" applyFont="1" applyAlignment="1">
      <alignment horizontal="left" vertical="center"/>
    </xf>
    <xf numFmtId="0" fontId="90" fillId="0" borderId="0" xfId="3144" applyFont="1" applyAlignment="1">
      <alignment horizontal="left" vertical="center"/>
    </xf>
    <xf numFmtId="0" fontId="94" fillId="0" borderId="0" xfId="3144" applyFont="1">
      <alignment vertical="center"/>
    </xf>
    <xf numFmtId="0" fontId="90" fillId="0" borderId="0" xfId="3144" applyFont="1">
      <alignment vertical="center"/>
    </xf>
    <xf numFmtId="41" fontId="87" fillId="132" borderId="10" xfId="3048" applyFont="1" applyFill="1" applyBorder="1" applyAlignment="1">
      <alignment horizontal="center" vertical="center"/>
    </xf>
    <xf numFmtId="41" fontId="87" fillId="132" borderId="10" xfId="3048" applyFont="1" applyFill="1" applyBorder="1" applyAlignment="1">
      <alignment horizontal="center" vertical="center" wrapText="1"/>
    </xf>
    <xf numFmtId="0" fontId="87" fillId="132" borderId="10" xfId="3144" applyFont="1" applyFill="1" applyBorder="1" applyAlignment="1">
      <alignment horizontal="center" vertical="center"/>
    </xf>
    <xf numFmtId="41" fontId="87" fillId="132" borderId="10" xfId="3048" applyFont="1" applyFill="1" applyBorder="1" applyAlignment="1">
      <alignment horizontal="left" vertical="center"/>
    </xf>
    <xf numFmtId="0" fontId="94" fillId="0" borderId="10" xfId="1561" applyFont="1" applyBorder="1" applyAlignment="1">
      <alignment horizontal="center" vertical="center"/>
    </xf>
    <xf numFmtId="0" fontId="94" fillId="0" borderId="10" xfId="1561" applyFont="1" applyBorder="1" applyAlignment="1">
      <alignment horizontal="left" vertical="center"/>
    </xf>
    <xf numFmtId="0" fontId="94" fillId="0" borderId="10" xfId="1561" applyFont="1" applyBorder="1">
      <alignment vertical="center"/>
    </xf>
    <xf numFmtId="182" fontId="83" fillId="0" borderId="10" xfId="1561" applyNumberFormat="1" applyFont="1" applyBorder="1" applyAlignment="1">
      <alignment horizontal="center" vertical="center"/>
    </xf>
    <xf numFmtId="178" fontId="83" fillId="0" borderId="10" xfId="1561" applyNumberFormat="1" applyFont="1" applyBorder="1" applyAlignment="1">
      <alignment horizontal="center" vertical="center"/>
    </xf>
    <xf numFmtId="182" fontId="46" fillId="0" borderId="10" xfId="1561" applyNumberFormat="1" applyFont="1" applyBorder="1" applyAlignment="1">
      <alignment horizontal="center" vertical="center"/>
    </xf>
    <xf numFmtId="182" fontId="83" fillId="0" borderId="10" xfId="1561" applyNumberFormat="1" applyFont="1" applyBorder="1" applyAlignment="1">
      <alignment horizontal="right" vertical="center"/>
    </xf>
    <xf numFmtId="182" fontId="46" fillId="0" borderId="10" xfId="1561" applyNumberFormat="1" applyFont="1" applyBorder="1" applyAlignment="1">
      <alignment horizontal="right" vertical="center"/>
    </xf>
    <xf numFmtId="0" fontId="94" fillId="0" borderId="10" xfId="3158" applyFont="1" applyBorder="1" applyAlignment="1">
      <alignment horizontal="center" vertical="center"/>
    </xf>
    <xf numFmtId="0" fontId="94" fillId="0" borderId="10" xfId="3159" applyFont="1" applyBorder="1" applyAlignment="1">
      <alignment horizontal="center" vertical="center"/>
    </xf>
    <xf numFmtId="0" fontId="94" fillId="0" borderId="10" xfId="3159" applyFont="1" applyBorder="1" applyAlignment="1">
      <alignment horizontal="left" vertical="center"/>
    </xf>
    <xf numFmtId="182" fontId="83" fillId="133" borderId="10" xfId="1561" applyNumberFormat="1" applyFont="1" applyFill="1" applyBorder="1" applyAlignment="1">
      <alignment horizontal="center" vertical="center"/>
    </xf>
    <xf numFmtId="182" fontId="83" fillId="0" borderId="10" xfId="1561" applyNumberFormat="1" applyFont="1" applyBorder="1" applyAlignment="1">
      <alignment horizontal="center" vertical="center" wrapText="1"/>
    </xf>
    <xf numFmtId="178" fontId="83" fillId="133" borderId="10" xfId="1561" applyNumberFormat="1" applyFont="1" applyFill="1" applyBorder="1" applyAlignment="1">
      <alignment horizontal="center" vertical="center"/>
    </xf>
    <xf numFmtId="182" fontId="83" fillId="133" borderId="10" xfId="1561" applyNumberFormat="1" applyFont="1" applyFill="1" applyBorder="1" applyAlignment="1">
      <alignment horizontal="center" vertical="center" wrapText="1"/>
    </xf>
    <xf numFmtId="183" fontId="83" fillId="133" borderId="10" xfId="1561" applyNumberFormat="1" applyFont="1" applyFill="1" applyBorder="1" applyAlignment="1">
      <alignment horizontal="center" vertical="center"/>
    </xf>
    <xf numFmtId="0" fontId="83" fillId="133" borderId="10" xfId="1561" applyFont="1" applyFill="1" applyBorder="1" applyAlignment="1">
      <alignment horizontal="center" vertical="center"/>
    </xf>
    <xf numFmtId="182" fontId="83" fillId="133" borderId="10" xfId="1561" applyNumberFormat="1" applyFont="1" applyFill="1" applyBorder="1" applyAlignment="1">
      <alignment horizontal="right" vertical="center"/>
    </xf>
    <xf numFmtId="182" fontId="48" fillId="0" borderId="0" xfId="1561" applyNumberFormat="1">
      <alignment vertical="center"/>
    </xf>
    <xf numFmtId="0" fontId="2" fillId="0" borderId="0" xfId="3159" applyFont="1">
      <alignment vertical="center"/>
    </xf>
    <xf numFmtId="0" fontId="2" fillId="0" borderId="0" xfId="3159" applyFont="1" applyAlignment="1">
      <alignment horizontal="left" vertical="center"/>
    </xf>
    <xf numFmtId="0" fontId="100" fillId="0" borderId="0" xfId="3159" applyFont="1">
      <alignment vertical="center"/>
    </xf>
    <xf numFmtId="0" fontId="6" fillId="0" borderId="0" xfId="3144" applyFont="1">
      <alignment vertical="center"/>
    </xf>
    <xf numFmtId="0" fontId="6" fillId="0" borderId="0" xfId="3144" applyFont="1" applyAlignment="1">
      <alignment horizontal="left" vertical="center"/>
    </xf>
    <xf numFmtId="0" fontId="4" fillId="0" borderId="0" xfId="3144" applyFont="1" applyAlignment="1"/>
    <xf numFmtId="0" fontId="101" fillId="0" borderId="0" xfId="3144" applyFont="1" applyAlignment="1">
      <alignment horizontal="center" vertical="center"/>
    </xf>
    <xf numFmtId="0" fontId="101" fillId="0" borderId="0" xfId="3144" applyFont="1" applyAlignment="1">
      <alignment horizontal="left" vertical="center"/>
    </xf>
    <xf numFmtId="0" fontId="101" fillId="0" borderId="0" xfId="3144" applyFont="1">
      <alignment vertical="center"/>
    </xf>
    <xf numFmtId="176" fontId="101" fillId="0" borderId="0" xfId="3117" applyNumberFormat="1" applyFont="1" applyAlignment="1">
      <alignment horizontal="center" vertical="center"/>
    </xf>
    <xf numFmtId="41" fontId="101" fillId="0" borderId="0" xfId="3117" applyFont="1" applyAlignment="1">
      <alignment horizontal="center" vertical="center" shrinkToFit="1"/>
    </xf>
    <xf numFmtId="41" fontId="101" fillId="0" borderId="0" xfId="3117" applyFont="1" applyAlignment="1">
      <alignment horizontal="center" vertical="center"/>
    </xf>
    <xf numFmtId="41" fontId="2" fillId="0" borderId="0" xfId="3117" applyFont="1" applyAlignment="1">
      <alignment horizontal="center" vertical="center"/>
    </xf>
    <xf numFmtId="41" fontId="4" fillId="132" borderId="10" xfId="3048" applyFont="1" applyFill="1" applyBorder="1" applyAlignment="1">
      <alignment horizontal="center" vertical="center"/>
    </xf>
    <xf numFmtId="41" fontId="4" fillId="129" borderId="10" xfId="3048" applyFont="1" applyFill="1" applyBorder="1" applyAlignment="1">
      <alignment horizontal="center" vertical="center"/>
    </xf>
    <xf numFmtId="41" fontId="4" fillId="129" borderId="10" xfId="3048" applyFont="1" applyFill="1" applyBorder="1" applyAlignment="1">
      <alignment horizontal="center" vertical="center" wrapText="1"/>
    </xf>
    <xf numFmtId="0" fontId="4" fillId="129" borderId="10" xfId="3144" applyFont="1" applyFill="1" applyBorder="1" applyAlignment="1">
      <alignment horizontal="center" vertical="center"/>
    </xf>
    <xf numFmtId="0" fontId="46" fillId="0" borderId="10" xfId="3160" applyFont="1" applyBorder="1" applyAlignment="1">
      <alignment horizontal="center" vertical="center"/>
    </xf>
    <xf numFmtId="0" fontId="46" fillId="0" borderId="10" xfId="3160" applyFont="1" applyBorder="1" applyAlignment="1">
      <alignment horizontal="left" vertical="center"/>
    </xf>
    <xf numFmtId="178" fontId="46" fillId="0" borderId="10" xfId="3160" applyNumberFormat="1" applyFont="1" applyBorder="1" applyAlignment="1">
      <alignment horizontal="center" vertical="center"/>
    </xf>
    <xf numFmtId="0" fontId="46" fillId="0" borderId="10" xfId="3159" applyFont="1" applyBorder="1" applyAlignment="1">
      <alignment horizontal="center" vertical="center"/>
    </xf>
    <xf numFmtId="0" fontId="46" fillId="0" borderId="10" xfId="3159" applyFont="1" applyBorder="1" applyAlignment="1">
      <alignment horizontal="left" vertical="center"/>
    </xf>
    <xf numFmtId="178" fontId="46" fillId="0" borderId="10" xfId="3159" applyNumberFormat="1" applyFont="1" applyBorder="1" applyAlignment="1">
      <alignment horizontal="center" vertical="center"/>
    </xf>
    <xf numFmtId="0" fontId="46" fillId="129" borderId="10" xfId="3161" applyFont="1" applyFill="1" applyBorder="1">
      <alignment vertical="center"/>
    </xf>
    <xf numFmtId="0" fontId="46" fillId="129" borderId="10" xfId="3161" applyFont="1" applyFill="1" applyBorder="1" applyAlignment="1">
      <alignment horizontal="center" vertical="center"/>
    </xf>
    <xf numFmtId="0" fontId="46" fillId="129" borderId="10" xfId="3161" applyFont="1" applyFill="1" applyBorder="1" applyAlignment="1">
      <alignment horizontal="left" vertical="center"/>
    </xf>
    <xf numFmtId="178" fontId="46" fillId="129" borderId="10" xfId="3117" applyNumberFormat="1" applyFont="1" applyFill="1" applyBorder="1">
      <alignment vertical="center"/>
    </xf>
    <xf numFmtId="184" fontId="46" fillId="129" borderId="10" xfId="3117" applyNumberFormat="1" applyFont="1" applyFill="1" applyBorder="1">
      <alignment vertical="center"/>
    </xf>
    <xf numFmtId="178" fontId="46" fillId="129" borderId="10" xfId="3117" applyNumberFormat="1" applyFont="1" applyFill="1" applyBorder="1" applyAlignment="1">
      <alignment horizontal="center" vertical="center"/>
    </xf>
    <xf numFmtId="0" fontId="100" fillId="129" borderId="0" xfId="3159" applyFont="1" applyFill="1">
      <alignment vertical="center"/>
    </xf>
    <xf numFmtId="0" fontId="46" fillId="130" borderId="10" xfId="3159" applyFont="1" applyFill="1" applyBorder="1">
      <alignment vertical="center"/>
    </xf>
    <xf numFmtId="0" fontId="4" fillId="130" borderId="10" xfId="3159" applyFont="1" applyFill="1" applyBorder="1" applyAlignment="1">
      <alignment horizontal="center" vertical="center"/>
    </xf>
    <xf numFmtId="0" fontId="46" fillId="130" borderId="10" xfId="3159" applyFont="1" applyFill="1" applyBorder="1" applyAlignment="1">
      <alignment horizontal="left" vertical="center"/>
    </xf>
    <xf numFmtId="178" fontId="46" fillId="130" borderId="10" xfId="3117" applyNumberFormat="1" applyFont="1" applyFill="1" applyBorder="1">
      <alignment vertical="center"/>
    </xf>
    <xf numFmtId="184" fontId="46" fillId="130" borderId="10" xfId="3117" applyNumberFormat="1" applyFont="1" applyFill="1" applyBorder="1">
      <alignment vertical="center"/>
    </xf>
    <xf numFmtId="178" fontId="46" fillId="130" borderId="10" xfId="3117" applyNumberFormat="1" applyFont="1" applyFill="1" applyBorder="1" applyAlignment="1">
      <alignment horizontal="center" vertical="center"/>
    </xf>
    <xf numFmtId="0" fontId="100" fillId="130" borderId="0" xfId="3159" applyFont="1" applyFill="1">
      <alignment vertical="center"/>
    </xf>
    <xf numFmtId="41" fontId="46" fillId="129" borderId="10" xfId="3117" applyFont="1" applyFill="1" applyBorder="1">
      <alignment vertical="center"/>
    </xf>
    <xf numFmtId="41" fontId="46" fillId="129" borderId="10" xfId="3117" applyFont="1" applyFill="1" applyBorder="1" applyAlignment="1">
      <alignment horizontal="center" vertical="center"/>
    </xf>
    <xf numFmtId="41" fontId="46" fillId="130" borderId="10" xfId="3117" applyFont="1" applyFill="1" applyBorder="1">
      <alignment vertical="center"/>
    </xf>
    <xf numFmtId="41" fontId="46" fillId="130" borderId="10" xfId="3117" applyFont="1" applyFill="1" applyBorder="1" applyAlignment="1">
      <alignment horizontal="center" vertical="center"/>
    </xf>
    <xf numFmtId="0" fontId="46" fillId="134" borderId="10" xfId="3159" applyFont="1" applyFill="1" applyBorder="1">
      <alignment vertical="center"/>
    </xf>
    <xf numFmtId="182" fontId="4" fillId="134" borderId="10" xfId="3117" applyNumberFormat="1" applyFont="1" applyFill="1" applyBorder="1" applyAlignment="1">
      <alignment horizontal="center" vertical="center"/>
    </xf>
    <xf numFmtId="0" fontId="46" fillId="134" borderId="10" xfId="3159" applyFont="1" applyFill="1" applyBorder="1" applyAlignment="1">
      <alignment horizontal="left" vertical="center"/>
    </xf>
    <xf numFmtId="41" fontId="46" fillId="134" borderId="10" xfId="3117" applyFont="1" applyFill="1" applyBorder="1">
      <alignment vertical="center"/>
    </xf>
    <xf numFmtId="184" fontId="46" fillId="134" borderId="10" xfId="3117" applyNumberFormat="1" applyFont="1" applyFill="1" applyBorder="1">
      <alignment vertical="center"/>
    </xf>
    <xf numFmtId="178" fontId="46" fillId="134" borderId="10" xfId="3117" applyNumberFormat="1" applyFont="1" applyFill="1" applyBorder="1">
      <alignment vertical="center"/>
    </xf>
    <xf numFmtId="0" fontId="100" fillId="134" borderId="0" xfId="3159" applyFont="1" applyFill="1">
      <alignment vertical="center"/>
    </xf>
    <xf numFmtId="0" fontId="100" fillId="0" borderId="0" xfId="3159" applyFont="1" applyAlignment="1">
      <alignment horizontal="left" vertical="center"/>
    </xf>
    <xf numFmtId="0" fontId="102" fillId="0" borderId="0" xfId="3144" applyNumberFormat="1" applyFont="1" applyBorder="1" applyAlignment="1">
      <alignment vertical="center" wrapText="1"/>
    </xf>
    <xf numFmtId="0" fontId="102" fillId="0" borderId="0" xfId="3144" applyNumberFormat="1" applyFont="1" applyBorder="1" applyAlignment="1">
      <alignment horizontal="center" vertical="center" wrapText="1"/>
    </xf>
    <xf numFmtId="0" fontId="103" fillId="0" borderId="0" xfId="1554" applyFont="1" applyFill="1" applyAlignment="1">
      <alignment vertical="center" wrapText="1"/>
    </xf>
    <xf numFmtId="0" fontId="6" fillId="0" borderId="0" xfId="0" applyFont="1" applyFill="1" applyAlignment="1">
      <alignment horizontal="left" vertical="center"/>
    </xf>
    <xf numFmtId="0" fontId="6" fillId="0" borderId="0" xfId="0" applyFont="1" applyFill="1" applyAlignment="1">
      <alignment vertical="center"/>
    </xf>
    <xf numFmtId="0" fontId="2" fillId="0" borderId="0" xfId="1554" applyFont="1" applyFill="1" applyAlignment="1">
      <alignment vertical="center" wrapText="1"/>
    </xf>
    <xf numFmtId="0" fontId="46" fillId="0" borderId="0" xfId="1554" applyNumberFormat="1" applyFont="1" applyFill="1" applyBorder="1" applyAlignment="1">
      <alignment horizontal="center" vertical="center" wrapText="1"/>
    </xf>
    <xf numFmtId="0" fontId="46" fillId="0" borderId="0" xfId="1554" applyNumberFormat="1" applyFont="1" applyFill="1" applyBorder="1" applyAlignment="1">
      <alignment vertical="center" wrapText="1"/>
    </xf>
    <xf numFmtId="185" fontId="46" fillId="0" borderId="0" xfId="1554" applyNumberFormat="1" applyFont="1" applyFill="1" applyBorder="1" applyAlignment="1">
      <alignment vertical="center" wrapText="1"/>
    </xf>
    <xf numFmtId="0" fontId="46" fillId="0" borderId="0" xfId="1554" applyNumberFormat="1" applyFont="1" applyFill="1" applyBorder="1" applyAlignment="1">
      <alignment horizontal="right" vertical="center" wrapText="1"/>
    </xf>
    <xf numFmtId="186" fontId="46" fillId="0" borderId="0" xfId="1554" applyNumberFormat="1" applyFont="1" applyFill="1" applyBorder="1" applyAlignment="1">
      <alignment horizontal="right" vertical="center" wrapText="1"/>
    </xf>
    <xf numFmtId="41" fontId="46" fillId="0" borderId="0" xfId="1" applyFont="1" applyFill="1" applyBorder="1" applyAlignment="1">
      <alignment horizontal="right" vertical="center" wrapText="1"/>
    </xf>
    <xf numFmtId="0" fontId="4" fillId="0" borderId="0" xfId="1554" applyFont="1" applyFill="1" applyAlignment="1">
      <alignment horizontal="center" vertical="center" wrapText="1"/>
    </xf>
    <xf numFmtId="0" fontId="104" fillId="129" borderId="10" xfId="1554" applyFont="1" applyFill="1" applyBorder="1" applyAlignment="1">
      <alignment horizontal="center" vertical="center" wrapText="1"/>
    </xf>
    <xf numFmtId="0" fontId="104" fillId="129" borderId="10" xfId="1554" applyFont="1" applyFill="1" applyBorder="1" applyAlignment="1">
      <alignment horizontal="center" vertical="center" wrapText="1" shrinkToFit="1"/>
    </xf>
    <xf numFmtId="187" fontId="104" fillId="129" borderId="10" xfId="1555" applyNumberFormat="1" applyFont="1" applyFill="1" applyBorder="1" applyAlignment="1">
      <alignment horizontal="center" vertical="center" wrapText="1" shrinkToFit="1"/>
    </xf>
    <xf numFmtId="186" fontId="104" fillId="129" borderId="10" xfId="1555" applyNumberFormat="1" applyFont="1" applyFill="1" applyBorder="1" applyAlignment="1">
      <alignment horizontal="center" vertical="center" wrapText="1" shrinkToFit="1"/>
    </xf>
    <xf numFmtId="176" fontId="104" fillId="129" borderId="10" xfId="1555" applyNumberFormat="1" applyFont="1" applyFill="1" applyBorder="1" applyAlignment="1">
      <alignment horizontal="center" vertical="center" wrapText="1" shrinkToFit="1"/>
    </xf>
    <xf numFmtId="41" fontId="104" fillId="129" borderId="10" xfId="1555" applyNumberFormat="1" applyFont="1" applyFill="1" applyBorder="1" applyAlignment="1">
      <alignment horizontal="center" vertical="center" wrapText="1" shrinkToFit="1"/>
    </xf>
    <xf numFmtId="41" fontId="104" fillId="129" borderId="10" xfId="1" applyFont="1" applyFill="1" applyBorder="1" applyAlignment="1">
      <alignment horizontal="center" vertical="center" wrapText="1" shrinkToFit="1"/>
    </xf>
    <xf numFmtId="0" fontId="105" fillId="0" borderId="10" xfId="0" applyFont="1" applyBorder="1" applyAlignment="1">
      <alignment horizontal="center" vertical="center"/>
    </xf>
    <xf numFmtId="49" fontId="105" fillId="0" borderId="10" xfId="0" applyNumberFormat="1" applyFont="1" applyFill="1" applyBorder="1" applyAlignment="1">
      <alignment horizontal="center" vertical="center"/>
    </xf>
    <xf numFmtId="49" fontId="105" fillId="0" borderId="10" xfId="0" applyNumberFormat="1" applyFont="1" applyFill="1" applyBorder="1" applyAlignment="1">
      <alignment vertical="center"/>
    </xf>
    <xf numFmtId="4" fontId="105" fillId="0" borderId="10" xfId="0" applyNumberFormat="1" applyFont="1" applyFill="1" applyBorder="1" applyAlignment="1">
      <alignment vertical="center"/>
    </xf>
    <xf numFmtId="3" fontId="105" fillId="0" borderId="10" xfId="0" applyNumberFormat="1" applyFont="1" applyFill="1" applyBorder="1" applyAlignment="1">
      <alignment vertical="center"/>
    </xf>
    <xf numFmtId="49" fontId="107" fillId="58" borderId="10" xfId="0" applyNumberFormat="1" applyFont="1" applyFill="1" applyBorder="1" applyAlignment="1">
      <alignment horizontal="center" vertical="center"/>
    </xf>
    <xf numFmtId="49" fontId="107" fillId="0" borderId="10" xfId="0" applyNumberFormat="1" applyFont="1" applyFill="1" applyBorder="1" applyAlignment="1">
      <alignment horizontal="center" vertical="center"/>
    </xf>
    <xf numFmtId="0" fontId="0" fillId="58" borderId="0" xfId="0" applyFill="1">
      <alignment vertical="center"/>
    </xf>
    <xf numFmtId="49" fontId="105" fillId="58" borderId="10" xfId="0" applyNumberFormat="1" applyFont="1" applyFill="1" applyBorder="1" applyAlignment="1">
      <alignment horizontal="center" vertical="center"/>
    </xf>
    <xf numFmtId="0" fontId="0" fillId="58" borderId="0" xfId="0" applyFill="1" applyAlignment="1">
      <alignment vertical="center"/>
    </xf>
    <xf numFmtId="0" fontId="0" fillId="0" borderId="0" xfId="0" applyFill="1" applyAlignment="1">
      <alignment vertical="center"/>
    </xf>
    <xf numFmtId="0" fontId="0" fillId="0" borderId="0" xfId="0" applyFill="1">
      <alignment vertical="center"/>
    </xf>
    <xf numFmtId="14" fontId="105" fillId="58" borderId="10" xfId="0" applyNumberFormat="1" applyFont="1" applyFill="1" applyBorder="1" applyAlignment="1">
      <alignment horizontal="center" vertical="center"/>
    </xf>
    <xf numFmtId="0" fontId="105" fillId="0" borderId="10" xfId="0" applyFont="1" applyFill="1" applyBorder="1" applyAlignment="1">
      <alignment horizontal="center" vertical="center"/>
    </xf>
    <xf numFmtId="0" fontId="105" fillId="0" borderId="0" xfId="0" applyFont="1" applyFill="1" applyAlignment="1">
      <alignment horizontal="center" vertical="center"/>
    </xf>
    <xf numFmtId="49" fontId="105" fillId="0" borderId="10" xfId="0" applyNumberFormat="1" applyFont="1" applyFill="1" applyBorder="1">
      <alignment vertical="center"/>
    </xf>
    <xf numFmtId="4" fontId="105" fillId="0" borderId="10" xfId="0" applyNumberFormat="1" applyFont="1" applyFill="1" applyBorder="1">
      <alignment vertical="center"/>
    </xf>
    <xf numFmtId="3" fontId="105" fillId="0" borderId="10" xfId="0" applyNumberFormat="1" applyFont="1" applyFill="1" applyBorder="1">
      <alignment vertical="center"/>
    </xf>
    <xf numFmtId="0" fontId="0" fillId="0" borderId="0" xfId="0" applyAlignment="1">
      <alignment horizontal="center" vertical="center"/>
    </xf>
    <xf numFmtId="0" fontId="6" fillId="0" borderId="0" xfId="0" applyFont="1" applyFill="1" applyAlignment="1">
      <alignment horizontal="center" vertical="center"/>
    </xf>
    <xf numFmtId="0" fontId="89" fillId="0" borderId="0" xfId="0" applyFont="1" applyFill="1" applyAlignment="1">
      <alignment horizontal="left" vertical="center"/>
    </xf>
    <xf numFmtId="41" fontId="46" fillId="0" borderId="0" xfId="1" applyFont="1" applyFill="1" applyAlignment="1">
      <alignment vertical="center"/>
    </xf>
    <xf numFmtId="41" fontId="46" fillId="0" borderId="0" xfId="1" applyFont="1" applyFill="1" applyAlignment="1">
      <alignment vertical="center" wrapText="1"/>
    </xf>
    <xf numFmtId="0" fontId="46" fillId="0" borderId="0" xfId="0" applyFont="1" applyFill="1" applyBorder="1">
      <alignment vertical="center"/>
    </xf>
    <xf numFmtId="0" fontId="5" fillId="0" borderId="0" xfId="3162" applyFont="1" applyFill="1" applyBorder="1" applyAlignment="1">
      <alignment horizontal="left" vertical="center"/>
    </xf>
    <xf numFmtId="0" fontId="6" fillId="0" borderId="0" xfId="3162" applyFont="1" applyFill="1" applyBorder="1" applyAlignment="1">
      <alignment horizontal="center" vertical="center"/>
    </xf>
    <xf numFmtId="0" fontId="4" fillId="0" borderId="0" xfId="3162" applyFont="1" applyFill="1" applyBorder="1" applyAlignment="1">
      <alignment horizontal="center" vertical="center"/>
    </xf>
    <xf numFmtId="41" fontId="6" fillId="0" borderId="0" xfId="1" applyFont="1" applyFill="1" applyBorder="1" applyAlignment="1">
      <alignment horizontal="right" vertical="center"/>
    </xf>
    <xf numFmtId="41" fontId="6" fillId="0" borderId="0" xfId="1" applyFont="1" applyFill="1" applyBorder="1" applyAlignment="1">
      <alignment vertical="center"/>
    </xf>
    <xf numFmtId="0" fontId="6" fillId="0" borderId="0" xfId="3162" applyFont="1" applyFill="1" applyBorder="1" applyAlignment="1">
      <alignment vertical="center"/>
    </xf>
    <xf numFmtId="0" fontId="6" fillId="0" borderId="0" xfId="3162" applyFont="1" applyFill="1" applyBorder="1" applyAlignment="1">
      <alignment vertical="center" wrapText="1"/>
    </xf>
    <xf numFmtId="0" fontId="5" fillId="0" borderId="14" xfId="3162" applyFont="1" applyBorder="1" applyAlignment="1"/>
    <xf numFmtId="0" fontId="4" fillId="0" borderId="14" xfId="3162" applyFont="1" applyBorder="1" applyAlignment="1">
      <alignment horizontal="center" wrapText="1"/>
    </xf>
    <xf numFmtId="0" fontId="4" fillId="0" borderId="14" xfId="3162" applyFont="1" applyBorder="1" applyAlignment="1">
      <alignment wrapText="1"/>
    </xf>
    <xf numFmtId="0" fontId="46" fillId="0" borderId="14" xfId="3162" applyFont="1" applyBorder="1" applyAlignment="1">
      <alignment horizontal="center" vertical="center" wrapText="1"/>
    </xf>
    <xf numFmtId="0" fontId="46" fillId="0" borderId="14" xfId="3162" applyFont="1" applyBorder="1" applyAlignment="1">
      <alignment horizontal="center" vertical="center"/>
    </xf>
    <xf numFmtId="0" fontId="46" fillId="0" borderId="14" xfId="3162" applyFont="1" applyBorder="1" applyAlignment="1">
      <alignment horizontal="left" vertical="center"/>
    </xf>
    <xf numFmtId="0" fontId="46" fillId="0" borderId="0" xfId="3162" applyFont="1" applyBorder="1" applyAlignment="1">
      <alignment horizontal="center" vertical="center"/>
    </xf>
    <xf numFmtId="41" fontId="46" fillId="0" borderId="0" xfId="1" applyFont="1" applyBorder="1" applyAlignment="1">
      <alignment vertical="center"/>
    </xf>
    <xf numFmtId="0" fontId="46" fillId="0" borderId="0" xfId="3162" applyFont="1" applyBorder="1" applyAlignment="1">
      <alignment vertical="center"/>
    </xf>
    <xf numFmtId="0" fontId="46" fillId="0" borderId="0" xfId="0" applyNumberFormat="1" applyFont="1" applyFill="1" applyBorder="1">
      <alignment vertical="center"/>
    </xf>
    <xf numFmtId="0" fontId="4" fillId="129" borderId="10" xfId="3162" applyNumberFormat="1" applyFont="1" applyFill="1" applyBorder="1" applyAlignment="1">
      <alignment horizontal="center" vertical="center"/>
    </xf>
    <xf numFmtId="0" fontId="4" fillId="129" borderId="28" xfId="3162" applyNumberFormat="1" applyFont="1" applyFill="1" applyBorder="1" applyAlignment="1">
      <alignment horizontal="center" vertical="center" wrapText="1"/>
    </xf>
    <xf numFmtId="0" fontId="46" fillId="0" borderId="10" xfId="3162" applyFont="1" applyFill="1" applyBorder="1" applyAlignment="1">
      <alignment horizontal="center" vertical="center" wrapText="1"/>
    </xf>
    <xf numFmtId="0" fontId="46" fillId="0" borderId="10" xfId="3162" applyFont="1" applyBorder="1" applyAlignment="1">
      <alignment horizontal="center" vertical="center" wrapText="1"/>
    </xf>
    <xf numFmtId="177" fontId="46" fillId="0" borderId="10" xfId="3162" applyNumberFormat="1" applyFont="1" applyBorder="1" applyAlignment="1">
      <alignment horizontal="center" vertical="center" wrapText="1"/>
    </xf>
    <xf numFmtId="14" fontId="46" fillId="0" borderId="10" xfId="3162" applyNumberFormat="1" applyFont="1" applyBorder="1" applyAlignment="1">
      <alignment horizontal="center" vertical="center" wrapText="1"/>
    </xf>
    <xf numFmtId="0" fontId="46" fillId="0" borderId="10" xfId="3162" applyFont="1" applyBorder="1" applyAlignment="1">
      <alignment horizontal="left" vertical="center" wrapText="1"/>
    </xf>
    <xf numFmtId="188" fontId="46" fillId="0" borderId="10" xfId="1" applyNumberFormat="1" applyFont="1" applyFill="1" applyBorder="1" applyAlignment="1">
      <alignment vertical="center"/>
    </xf>
    <xf numFmtId="41" fontId="46" fillId="0" borderId="10" xfId="1" applyFont="1" applyFill="1" applyBorder="1" applyAlignment="1">
      <alignment vertical="center"/>
    </xf>
    <xf numFmtId="184" fontId="46" fillId="0" borderId="10" xfId="1" applyNumberFormat="1" applyFont="1" applyFill="1" applyBorder="1" applyAlignment="1">
      <alignment vertical="center"/>
    </xf>
    <xf numFmtId="178" fontId="46" fillId="0" borderId="10" xfId="3143" applyNumberFormat="1" applyFont="1" applyBorder="1" applyAlignment="1">
      <alignment vertical="center"/>
    </xf>
    <xf numFmtId="177" fontId="83" fillId="0" borderId="10" xfId="0" applyNumberFormat="1" applyFont="1" applyBorder="1" applyAlignment="1">
      <alignment horizontal="right" vertical="center"/>
    </xf>
    <xf numFmtId="0" fontId="46" fillId="0" borderId="10" xfId="3162" applyFont="1" applyBorder="1" applyAlignment="1">
      <alignment horizontal="center" vertical="center"/>
    </xf>
    <xf numFmtId="178" fontId="83" fillId="0" borderId="10" xfId="3164" applyNumberFormat="1" applyFont="1" applyFill="1" applyBorder="1" applyAlignment="1">
      <alignment vertical="center"/>
    </xf>
    <xf numFmtId="0" fontId="83" fillId="0" borderId="29" xfId="3162" applyFont="1" applyBorder="1" applyAlignment="1">
      <alignment horizontal="center" vertical="center" wrapText="1"/>
    </xf>
    <xf numFmtId="177" fontId="83" fillId="0" borderId="10" xfId="3162" applyNumberFormat="1" applyFont="1" applyBorder="1" applyAlignment="1">
      <alignment horizontal="center" vertical="center" wrapText="1"/>
    </xf>
    <xf numFmtId="0" fontId="83" fillId="0" borderId="10" xfId="3162" applyFont="1" applyBorder="1" applyAlignment="1">
      <alignment horizontal="center" vertical="center" wrapText="1"/>
    </xf>
    <xf numFmtId="14" fontId="83" fillId="0" borderId="10" xfId="3162" applyNumberFormat="1" applyFont="1" applyBorder="1" applyAlignment="1">
      <alignment horizontal="center" vertical="center" wrapText="1"/>
    </xf>
    <xf numFmtId="0" fontId="83" fillId="0" borderId="10" xfId="3162" applyFont="1" applyBorder="1" applyAlignment="1">
      <alignment horizontal="left" vertical="center" wrapText="1"/>
    </xf>
    <xf numFmtId="0" fontId="83" fillId="58" borderId="10" xfId="0" applyFont="1" applyFill="1" applyBorder="1" applyAlignment="1">
      <alignment horizontal="center" vertical="center"/>
    </xf>
    <xf numFmtId="31" fontId="83" fillId="58" borderId="10" xfId="0" applyNumberFormat="1" applyFont="1" applyFill="1" applyBorder="1" applyAlignment="1">
      <alignment horizontal="center" vertical="center"/>
    </xf>
    <xf numFmtId="188" fontId="83" fillId="0" borderId="10" xfId="1" applyNumberFormat="1" applyFont="1" applyFill="1" applyBorder="1" applyAlignment="1">
      <alignment vertical="center"/>
    </xf>
    <xf numFmtId="41" fontId="83" fillId="0" borderId="10" xfId="1" applyFont="1" applyFill="1" applyBorder="1" applyAlignment="1">
      <alignment vertical="center"/>
    </xf>
    <xf numFmtId="184" fontId="83" fillId="0" borderId="10" xfId="1" applyNumberFormat="1" applyFont="1" applyFill="1" applyBorder="1" applyAlignment="1">
      <alignment vertical="center"/>
    </xf>
    <xf numFmtId="0" fontId="83" fillId="0" borderId="10" xfId="3162" applyFont="1" applyBorder="1" applyAlignment="1">
      <alignment horizontal="center" vertical="center"/>
    </xf>
    <xf numFmtId="178" fontId="83" fillId="0" borderId="10" xfId="3162" applyNumberFormat="1" applyFont="1" applyBorder="1" applyAlignment="1">
      <alignment vertical="center"/>
    </xf>
    <xf numFmtId="178" fontId="46" fillId="0" borderId="10" xfId="3164" applyNumberFormat="1" applyFont="1" applyFill="1" applyBorder="1" applyAlignment="1">
      <alignment horizontal="center" vertical="center"/>
    </xf>
    <xf numFmtId="0" fontId="46" fillId="0" borderId="10" xfId="3162" applyFont="1" applyFill="1" applyBorder="1" applyAlignment="1">
      <alignment horizontal="center" vertical="center"/>
    </xf>
    <xf numFmtId="0" fontId="83" fillId="0" borderId="0" xfId="0" applyFont="1" applyAlignment="1">
      <alignment horizontal="center" vertical="center"/>
    </xf>
    <xf numFmtId="188" fontId="83" fillId="58" borderId="10" xfId="1" applyNumberFormat="1" applyFont="1" applyFill="1" applyBorder="1" applyAlignment="1">
      <alignment vertical="center"/>
    </xf>
    <xf numFmtId="41" fontId="83" fillId="58" borderId="10" xfId="1" applyFont="1" applyFill="1" applyBorder="1" applyAlignment="1">
      <alignment vertical="center"/>
    </xf>
    <xf numFmtId="184" fontId="83" fillId="58" borderId="10" xfId="0" applyNumberFormat="1" applyFont="1" applyFill="1" applyBorder="1" applyAlignment="1">
      <alignment vertical="center"/>
    </xf>
    <xf numFmtId="188" fontId="83" fillId="58" borderId="10" xfId="0" applyNumberFormat="1" applyFont="1" applyFill="1" applyBorder="1" applyAlignment="1">
      <alignment vertical="center"/>
    </xf>
    <xf numFmtId="178" fontId="83" fillId="0" borderId="10" xfId="3164" applyNumberFormat="1" applyFont="1" applyFill="1" applyBorder="1" applyAlignment="1">
      <alignment horizontal="center" vertical="center"/>
    </xf>
    <xf numFmtId="177" fontId="83" fillId="0" borderId="10" xfId="3162" applyNumberFormat="1" applyFont="1" applyFill="1" applyBorder="1" applyAlignment="1">
      <alignment horizontal="center" vertical="center" wrapText="1"/>
    </xf>
    <xf numFmtId="0" fontId="83" fillId="0" borderId="10" xfId="3162" applyNumberFormat="1" applyFont="1" applyFill="1" applyBorder="1" applyAlignment="1">
      <alignment horizontal="center" vertical="center" wrapText="1"/>
    </xf>
    <xf numFmtId="14" fontId="83" fillId="0" borderId="10" xfId="3162" applyNumberFormat="1" applyFont="1" applyFill="1" applyBorder="1" applyAlignment="1">
      <alignment horizontal="center" vertical="center" wrapText="1"/>
    </xf>
    <xf numFmtId="0" fontId="83" fillId="0" borderId="10" xfId="3162" applyNumberFormat="1" applyFont="1" applyFill="1" applyBorder="1" applyAlignment="1">
      <alignment horizontal="left" vertical="center" wrapText="1"/>
    </xf>
    <xf numFmtId="188" fontId="83" fillId="0" borderId="10" xfId="3117" applyNumberFormat="1" applyFont="1" applyFill="1" applyBorder="1" applyAlignment="1">
      <alignment vertical="center"/>
    </xf>
    <xf numFmtId="41" fontId="83" fillId="0" borderId="10" xfId="3117" applyNumberFormat="1" applyFont="1" applyFill="1" applyBorder="1" applyAlignment="1">
      <alignment vertical="center"/>
    </xf>
    <xf numFmtId="184" fontId="83" fillId="0" borderId="10" xfId="3117" applyNumberFormat="1" applyFont="1" applyFill="1" applyBorder="1" applyAlignment="1">
      <alignment vertical="center"/>
    </xf>
    <xf numFmtId="0" fontId="83" fillId="0" borderId="10" xfId="3162" applyNumberFormat="1" applyFont="1" applyFill="1" applyBorder="1" applyAlignment="1">
      <alignment horizontal="center" vertical="center"/>
    </xf>
    <xf numFmtId="178" fontId="83" fillId="0" borderId="10" xfId="3117" applyNumberFormat="1" applyFont="1" applyFill="1" applyBorder="1" applyAlignment="1">
      <alignment vertical="center"/>
    </xf>
    <xf numFmtId="178" fontId="83" fillId="0" borderId="10" xfId="3117" applyNumberFormat="1" applyFont="1" applyFill="1" applyBorder="1" applyAlignment="1">
      <alignment horizontal="center" vertical="center" wrapText="1"/>
    </xf>
    <xf numFmtId="0" fontId="83" fillId="0" borderId="0" xfId="0" applyNumberFormat="1" applyFont="1" applyFill="1" applyBorder="1" applyAlignment="1">
      <alignment horizontal="center" vertical="center"/>
    </xf>
    <xf numFmtId="0" fontId="83" fillId="0" borderId="10" xfId="3162" applyFont="1" applyFill="1" applyBorder="1" applyAlignment="1">
      <alignment horizontal="center" vertical="center" wrapText="1"/>
    </xf>
    <xf numFmtId="0" fontId="83" fillId="0" borderId="10" xfId="3162" applyFont="1" applyFill="1" applyBorder="1" applyAlignment="1">
      <alignment horizontal="left" vertical="center" wrapText="1"/>
    </xf>
    <xf numFmtId="188" fontId="46" fillId="0" borderId="10" xfId="3143" applyNumberFormat="1" applyFont="1" applyFill="1" applyBorder="1" applyAlignment="1">
      <alignment vertical="center"/>
    </xf>
    <xf numFmtId="0" fontId="83" fillId="0" borderId="10" xfId="3162" applyFont="1" applyFill="1" applyBorder="1" applyAlignment="1">
      <alignment horizontal="center" vertical="center"/>
    </xf>
    <xf numFmtId="0" fontId="46" fillId="0" borderId="10" xfId="3162" applyNumberFormat="1" applyFont="1" applyFill="1" applyBorder="1" applyAlignment="1">
      <alignment horizontal="center" vertical="center" wrapText="1"/>
    </xf>
    <xf numFmtId="0" fontId="46" fillId="0" borderId="10" xfId="3162" applyNumberFormat="1" applyFont="1" applyFill="1" applyBorder="1" applyAlignment="1">
      <alignment horizontal="center" vertical="center"/>
    </xf>
    <xf numFmtId="0" fontId="46" fillId="0" borderId="0" xfId="0" applyFont="1" applyFill="1" applyBorder="1" applyAlignment="1">
      <alignment horizontal="center" vertical="center"/>
    </xf>
    <xf numFmtId="0" fontId="94" fillId="0" borderId="29" xfId="3162" applyNumberFormat="1" applyFont="1" applyFill="1" applyBorder="1" applyAlignment="1">
      <alignment horizontal="center" vertical="center" wrapText="1"/>
    </xf>
    <xf numFmtId="177" fontId="94" fillId="0" borderId="10" xfId="3162" applyNumberFormat="1" applyFont="1" applyFill="1" applyBorder="1" applyAlignment="1">
      <alignment horizontal="center" vertical="center" wrapText="1"/>
    </xf>
    <xf numFmtId="0" fontId="94" fillId="0" borderId="10" xfId="3162" applyNumberFormat="1" applyFont="1" applyFill="1" applyBorder="1" applyAlignment="1">
      <alignment horizontal="center" vertical="center" wrapText="1"/>
    </xf>
    <xf numFmtId="14" fontId="94" fillId="0" borderId="10" xfId="3162" applyNumberFormat="1" applyFont="1" applyFill="1" applyBorder="1" applyAlignment="1">
      <alignment horizontal="center" vertical="center" wrapText="1"/>
    </xf>
    <xf numFmtId="0" fontId="94" fillId="0" borderId="10" xfId="3162" applyNumberFormat="1" applyFont="1" applyFill="1" applyBorder="1" applyAlignment="1">
      <alignment horizontal="left" vertical="center" wrapText="1"/>
    </xf>
    <xf numFmtId="188" fontId="94" fillId="0" borderId="10" xfId="3117" applyNumberFormat="1" applyFont="1" applyFill="1" applyBorder="1" applyAlignment="1">
      <alignment vertical="center"/>
    </xf>
    <xf numFmtId="41" fontId="94" fillId="0" borderId="10" xfId="3117" applyNumberFormat="1" applyFont="1" applyFill="1" applyBorder="1" applyAlignment="1">
      <alignment vertical="center"/>
    </xf>
    <xf numFmtId="184" fontId="94" fillId="0" borderId="10" xfId="3117" applyNumberFormat="1" applyFont="1" applyFill="1" applyBorder="1" applyAlignment="1">
      <alignment vertical="center"/>
    </xf>
    <xf numFmtId="0" fontId="94" fillId="0" borderId="10" xfId="3162" applyNumberFormat="1" applyFont="1" applyFill="1" applyBorder="1" applyAlignment="1">
      <alignment horizontal="center" vertical="center"/>
    </xf>
    <xf numFmtId="178" fontId="94" fillId="0" borderId="10" xfId="3117" applyNumberFormat="1" applyFont="1" applyFill="1" applyBorder="1" applyAlignment="1">
      <alignment vertical="center"/>
    </xf>
    <xf numFmtId="178" fontId="94" fillId="0" borderId="10" xfId="3117" applyNumberFormat="1" applyFont="1" applyFill="1" applyBorder="1" applyAlignment="1">
      <alignment horizontal="center" vertical="center" wrapText="1"/>
    </xf>
    <xf numFmtId="0" fontId="94" fillId="0" borderId="0" xfId="0" applyNumberFormat="1" applyFont="1" applyFill="1" applyBorder="1">
      <alignment vertical="center"/>
    </xf>
    <xf numFmtId="0" fontId="94" fillId="0" borderId="0" xfId="0" applyNumberFormat="1" applyFont="1" applyFill="1" applyBorder="1" applyAlignment="1">
      <alignment vertical="center"/>
    </xf>
    <xf numFmtId="177" fontId="46" fillId="0" borderId="10" xfId="3162" applyNumberFormat="1" applyFont="1" applyFill="1" applyBorder="1" applyAlignment="1">
      <alignment horizontal="center" vertical="center" wrapText="1"/>
    </xf>
    <xf numFmtId="14" fontId="46" fillId="0" borderId="10" xfId="3162" applyNumberFormat="1" applyFont="1" applyFill="1" applyBorder="1" applyAlignment="1">
      <alignment horizontal="center" vertical="center" wrapText="1"/>
    </xf>
    <xf numFmtId="0" fontId="46" fillId="0" borderId="10" xfId="3162" applyFont="1" applyFill="1" applyBorder="1" applyAlignment="1">
      <alignment horizontal="left" vertical="center" wrapText="1"/>
    </xf>
    <xf numFmtId="0" fontId="46" fillId="0" borderId="0" xfId="0" applyFont="1" applyFill="1" applyBorder="1" applyAlignment="1">
      <alignment vertical="center"/>
    </xf>
    <xf numFmtId="0" fontId="46" fillId="0" borderId="29" xfId="3162" applyFont="1" applyFill="1" applyBorder="1" applyAlignment="1">
      <alignment horizontal="center" vertical="center" wrapText="1"/>
    </xf>
    <xf numFmtId="188" fontId="83" fillId="58" borderId="10" xfId="3165" applyNumberFormat="1" applyFont="1" applyFill="1" applyBorder="1" applyAlignment="1">
      <alignment vertical="center"/>
    </xf>
    <xf numFmtId="41" fontId="83" fillId="58" borderId="10" xfId="3165" applyFont="1" applyFill="1" applyBorder="1" applyAlignment="1">
      <alignment vertical="center"/>
    </xf>
    <xf numFmtId="38" fontId="83" fillId="0" borderId="10" xfId="3162" applyNumberFormat="1" applyFont="1" applyFill="1" applyBorder="1" applyAlignment="1">
      <alignment vertical="center"/>
    </xf>
    <xf numFmtId="38" fontId="46" fillId="0" borderId="10" xfId="3164" applyNumberFormat="1" applyFont="1" applyFill="1" applyBorder="1" applyAlignment="1">
      <alignment horizontal="center" vertical="center"/>
    </xf>
    <xf numFmtId="0" fontId="46" fillId="0" borderId="29" xfId="3162" applyFont="1" applyBorder="1" applyAlignment="1">
      <alignment horizontal="center" vertical="center" wrapText="1"/>
    </xf>
    <xf numFmtId="31" fontId="46" fillId="58" borderId="10" xfId="0" applyNumberFormat="1" applyFont="1" applyFill="1" applyBorder="1" applyAlignment="1">
      <alignment horizontal="center" vertical="center"/>
    </xf>
    <xf numFmtId="184" fontId="46" fillId="0" borderId="10" xfId="0" applyNumberFormat="1" applyFont="1" applyFill="1" applyBorder="1" applyAlignment="1">
      <alignment vertical="center"/>
    </xf>
    <xf numFmtId="188" fontId="46" fillId="0" borderId="10" xfId="0" applyNumberFormat="1" applyFont="1" applyFill="1" applyBorder="1" applyAlignment="1">
      <alignment vertical="center"/>
    </xf>
    <xf numFmtId="178" fontId="83" fillId="0" borderId="10" xfId="3162" applyNumberFormat="1" applyFont="1" applyFill="1" applyBorder="1" applyAlignment="1">
      <alignment vertical="center"/>
    </xf>
    <xf numFmtId="0" fontId="83" fillId="0" borderId="10" xfId="3162" applyFont="1" applyBorder="1" applyAlignment="1">
      <alignment horizontal="left" vertical="center" shrinkToFit="1"/>
    </xf>
    <xf numFmtId="49" fontId="83" fillId="58" borderId="10" xfId="0" applyNumberFormat="1" applyFont="1" applyFill="1" applyBorder="1" applyAlignment="1">
      <alignment horizontal="center" vertical="center" wrapText="1"/>
    </xf>
    <xf numFmtId="188" fontId="46" fillId="0" borderId="10" xfId="0" applyNumberFormat="1" applyFont="1" applyBorder="1" applyAlignment="1">
      <alignment vertical="center"/>
    </xf>
    <xf numFmtId="41" fontId="46" fillId="58" borderId="10" xfId="1" applyFont="1" applyFill="1" applyBorder="1" applyAlignment="1">
      <alignment vertical="center"/>
    </xf>
    <xf numFmtId="184" fontId="46" fillId="58" borderId="10" xfId="0" applyNumberFormat="1" applyFont="1" applyFill="1" applyBorder="1" applyAlignment="1">
      <alignment vertical="center"/>
    </xf>
    <xf numFmtId="188" fontId="46" fillId="0" borderId="0" xfId="0" applyNumberFormat="1" applyFont="1" applyAlignment="1">
      <alignment vertical="center"/>
    </xf>
    <xf numFmtId="176" fontId="83" fillId="0" borderId="10" xfId="3162" applyNumberFormat="1" applyFont="1" applyBorder="1" applyAlignment="1">
      <alignment horizontal="center" vertical="center"/>
    </xf>
    <xf numFmtId="176" fontId="46" fillId="0" borderId="10" xfId="3164" applyNumberFormat="1" applyFont="1" applyFill="1" applyBorder="1" applyAlignment="1">
      <alignment horizontal="center" vertical="center"/>
    </xf>
    <xf numFmtId="176" fontId="46" fillId="0" borderId="10" xfId="3162" applyNumberFormat="1" applyFont="1" applyFill="1" applyBorder="1" applyAlignment="1">
      <alignment horizontal="center" vertical="center"/>
    </xf>
    <xf numFmtId="176" fontId="46" fillId="0" borderId="10" xfId="3162" applyNumberFormat="1" applyFont="1" applyFill="1" applyBorder="1" applyAlignment="1">
      <alignment horizontal="center" vertical="center" wrapText="1"/>
    </xf>
    <xf numFmtId="0" fontId="87" fillId="0" borderId="0" xfId="0" applyFont="1" applyFill="1" applyBorder="1" applyAlignment="1">
      <alignment horizontal="center" vertical="center"/>
    </xf>
    <xf numFmtId="31" fontId="83" fillId="0" borderId="10" xfId="0" applyNumberFormat="1" applyFont="1" applyFill="1" applyBorder="1" applyAlignment="1">
      <alignment horizontal="center" vertical="center"/>
    </xf>
    <xf numFmtId="184" fontId="83" fillId="0" borderId="10" xfId="0" applyNumberFormat="1" applyFont="1" applyFill="1" applyBorder="1" applyAlignment="1">
      <alignment vertical="center"/>
    </xf>
    <xf numFmtId="188" fontId="83" fillId="0" borderId="10" xfId="0" applyNumberFormat="1" applyFont="1" applyFill="1" applyBorder="1" applyAlignment="1">
      <alignment vertical="center"/>
    </xf>
    <xf numFmtId="176" fontId="83" fillId="0" borderId="10" xfId="3162" applyNumberFormat="1" applyFont="1" applyFill="1" applyBorder="1" applyAlignment="1">
      <alignment horizontal="center" vertical="center"/>
    </xf>
    <xf numFmtId="41" fontId="46" fillId="0" borderId="10" xfId="1" applyFont="1" applyBorder="1" applyAlignment="1">
      <alignment vertical="center"/>
    </xf>
    <xf numFmtId="184" fontId="46" fillId="0" borderId="10" xfId="1" applyNumberFormat="1" applyFont="1" applyBorder="1" applyAlignment="1">
      <alignment vertical="center"/>
    </xf>
    <xf numFmtId="188" fontId="46" fillId="0" borderId="10" xfId="1" applyNumberFormat="1" applyFont="1" applyBorder="1" applyAlignment="1">
      <alignment vertical="center"/>
    </xf>
    <xf numFmtId="0" fontId="94" fillId="0" borderId="10" xfId="0" applyNumberFormat="1" applyFont="1" applyFill="1" applyBorder="1" applyAlignment="1">
      <alignment horizontal="center" vertical="center"/>
    </xf>
    <xf numFmtId="31" fontId="94" fillId="0" borderId="10" xfId="0" applyNumberFormat="1" applyFont="1" applyFill="1" applyBorder="1" applyAlignment="1">
      <alignment horizontal="center" vertical="center"/>
    </xf>
    <xf numFmtId="184" fontId="94" fillId="0" borderId="10" xfId="0" applyNumberFormat="1" applyFont="1" applyFill="1" applyBorder="1" applyAlignment="1">
      <alignment vertical="center"/>
    </xf>
    <xf numFmtId="188" fontId="94" fillId="0" borderId="10" xfId="0" applyNumberFormat="1" applyFont="1" applyFill="1" applyBorder="1" applyAlignment="1">
      <alignment vertical="center"/>
    </xf>
    <xf numFmtId="176" fontId="94" fillId="0" borderId="10" xfId="3162" applyNumberFormat="1" applyFont="1" applyFill="1" applyBorder="1" applyAlignment="1">
      <alignment horizontal="center" vertical="center"/>
    </xf>
    <xf numFmtId="178" fontId="94" fillId="0" borderId="10" xfId="3162" applyNumberFormat="1" applyFont="1" applyFill="1" applyBorder="1" applyAlignment="1">
      <alignment vertical="center"/>
    </xf>
    <xf numFmtId="176" fontId="46" fillId="0" borderId="10" xfId="3048" applyNumberFormat="1" applyFont="1" applyFill="1" applyBorder="1" applyAlignment="1">
      <alignment horizontal="center" vertical="center"/>
    </xf>
    <xf numFmtId="0" fontId="83" fillId="0" borderId="10" xfId="3162" applyFont="1" applyFill="1" applyBorder="1" applyAlignment="1">
      <alignment horizontal="left" vertical="center" shrinkToFit="1"/>
    </xf>
    <xf numFmtId="0" fontId="83" fillId="0" borderId="10" xfId="3163" applyFont="1" applyFill="1" applyBorder="1" applyAlignment="1">
      <alignment horizontal="center" vertical="center" wrapText="1"/>
    </xf>
    <xf numFmtId="176" fontId="83" fillId="58" borderId="10" xfId="3162" applyNumberFormat="1" applyFont="1" applyFill="1" applyBorder="1" applyAlignment="1">
      <alignment horizontal="center" vertical="center"/>
    </xf>
    <xf numFmtId="0" fontId="83" fillId="58" borderId="10" xfId="3162" applyNumberFormat="1" applyFont="1" applyFill="1" applyBorder="1" applyAlignment="1">
      <alignment horizontal="center" vertical="center"/>
    </xf>
    <xf numFmtId="178" fontId="83" fillId="58" borderId="10" xfId="3162" applyNumberFormat="1" applyFont="1" applyFill="1" applyBorder="1" applyAlignment="1">
      <alignment vertical="center"/>
    </xf>
    <xf numFmtId="14" fontId="83" fillId="0" borderId="0" xfId="0" applyNumberFormat="1" applyFont="1" applyFill="1" applyBorder="1" applyAlignment="1">
      <alignment horizontal="center" vertical="center"/>
    </xf>
    <xf numFmtId="0" fontId="111" fillId="0" borderId="10" xfId="3163" applyFont="1" applyBorder="1" applyAlignment="1">
      <alignment horizontal="center" vertical="center" wrapText="1"/>
    </xf>
    <xf numFmtId="31" fontId="83" fillId="58" borderId="10" xfId="0" applyNumberFormat="1" applyFont="1" applyFill="1" applyBorder="1" applyAlignment="1">
      <alignment horizontal="center" vertical="center" wrapText="1"/>
    </xf>
    <xf numFmtId="0" fontId="83" fillId="0" borderId="29" xfId="3162" applyNumberFormat="1" applyFont="1" applyFill="1" applyBorder="1" applyAlignment="1">
      <alignment horizontal="center" vertical="center" wrapText="1"/>
    </xf>
    <xf numFmtId="37" fontId="83" fillId="0" borderId="10" xfId="3162" applyNumberFormat="1" applyFont="1" applyBorder="1" applyAlignment="1">
      <alignment horizontal="center" vertical="center" wrapText="1"/>
    </xf>
    <xf numFmtId="189" fontId="83" fillId="58" borderId="10" xfId="0" applyNumberFormat="1" applyFont="1" applyFill="1" applyBorder="1" applyAlignment="1">
      <alignment horizontal="center" vertical="center"/>
    </xf>
    <xf numFmtId="41" fontId="94" fillId="0" borderId="10" xfId="3117" applyNumberFormat="1" applyFont="1" applyFill="1" applyBorder="1" applyAlignment="1">
      <alignment horizontal="center" vertical="center"/>
    </xf>
    <xf numFmtId="178" fontId="84" fillId="0" borderId="10" xfId="3164" applyNumberFormat="1" applyFont="1" applyFill="1" applyBorder="1" applyAlignment="1">
      <alignment horizontal="center" vertical="center"/>
    </xf>
    <xf numFmtId="0" fontId="84" fillId="0" borderId="10" xfId="3162" applyNumberFormat="1" applyFont="1" applyFill="1" applyBorder="1" applyAlignment="1">
      <alignment horizontal="center" vertical="center"/>
    </xf>
    <xf numFmtId="0" fontId="112" fillId="0" borderId="48" xfId="0" applyFont="1" applyBorder="1" applyAlignment="1">
      <alignment horizontal="center" vertical="center" wrapText="1"/>
    </xf>
    <xf numFmtId="0" fontId="83" fillId="0" borderId="48" xfId="0" applyFont="1" applyBorder="1" applyAlignment="1">
      <alignment horizontal="center" vertical="center" wrapText="1"/>
    </xf>
    <xf numFmtId="0" fontId="112" fillId="0" borderId="48" xfId="0" applyFont="1" applyBorder="1" applyAlignment="1">
      <alignment vertical="center" wrapText="1"/>
    </xf>
    <xf numFmtId="37" fontId="94" fillId="58" borderId="10" xfId="3162" applyNumberFormat="1" applyFont="1" applyFill="1" applyBorder="1" applyAlignment="1">
      <alignment horizontal="center" vertical="center" wrapText="1"/>
    </xf>
    <xf numFmtId="0" fontId="94" fillId="58" borderId="10" xfId="3162" applyNumberFormat="1" applyFont="1" applyFill="1" applyBorder="1" applyAlignment="1">
      <alignment horizontal="center" vertical="center" wrapText="1"/>
    </xf>
    <xf numFmtId="14" fontId="94" fillId="58" borderId="10" xfId="3162" applyNumberFormat="1" applyFont="1" applyFill="1" applyBorder="1" applyAlignment="1">
      <alignment horizontal="center" vertical="center" wrapText="1"/>
    </xf>
    <xf numFmtId="0" fontId="94" fillId="58" borderId="10" xfId="3162" applyNumberFormat="1" applyFont="1" applyFill="1" applyBorder="1" applyAlignment="1">
      <alignment horizontal="left" vertical="center" wrapText="1"/>
    </xf>
    <xf numFmtId="0" fontId="94" fillId="58" borderId="10" xfId="0" applyNumberFormat="1" applyFont="1" applyFill="1" applyBorder="1" applyAlignment="1">
      <alignment horizontal="center" vertical="center"/>
    </xf>
    <xf numFmtId="189" fontId="94" fillId="58" borderId="10" xfId="0" applyNumberFormat="1" applyFont="1" applyFill="1" applyBorder="1" applyAlignment="1">
      <alignment horizontal="center" vertical="center"/>
    </xf>
    <xf numFmtId="188" fontId="94" fillId="58" borderId="10" xfId="3117" applyNumberFormat="1" applyFont="1" applyFill="1" applyBorder="1" applyAlignment="1">
      <alignment vertical="center"/>
    </xf>
    <xf numFmtId="41" fontId="94" fillId="58" borderId="10" xfId="3117" applyNumberFormat="1" applyFont="1" applyFill="1" applyBorder="1" applyAlignment="1">
      <alignment vertical="center"/>
    </xf>
    <xf numFmtId="184" fontId="94" fillId="58" borderId="10" xfId="3117" applyNumberFormat="1" applyFont="1" applyFill="1" applyBorder="1" applyAlignment="1">
      <alignment vertical="center"/>
    </xf>
    <xf numFmtId="0" fontId="106" fillId="0" borderId="48" xfId="0" applyFont="1" applyFill="1" applyBorder="1" applyAlignment="1">
      <alignment horizontal="center" vertical="center" wrapText="1"/>
    </xf>
    <xf numFmtId="0" fontId="94" fillId="0" borderId="10" xfId="3162" applyNumberFormat="1" applyFont="1" applyBorder="1" applyAlignment="1">
      <alignment horizontal="center" vertical="center" wrapText="1"/>
    </xf>
    <xf numFmtId="14" fontId="94" fillId="0" borderId="10" xfId="3162" applyNumberFormat="1" applyFont="1" applyBorder="1" applyAlignment="1">
      <alignment horizontal="center" vertical="center" wrapText="1"/>
    </xf>
    <xf numFmtId="0" fontId="94" fillId="133" borderId="10" xfId="0" applyNumberFormat="1" applyFont="1" applyFill="1" applyBorder="1" applyAlignment="1">
      <alignment horizontal="center" vertical="center"/>
    </xf>
    <xf numFmtId="31" fontId="94" fillId="133" borderId="10" xfId="0" applyNumberFormat="1" applyFont="1" applyFill="1" applyBorder="1" applyAlignment="1">
      <alignment horizontal="center" vertical="center"/>
    </xf>
    <xf numFmtId="188" fontId="94" fillId="133" borderId="10" xfId="3117" applyNumberFormat="1" applyFont="1" applyFill="1" applyBorder="1" applyAlignment="1">
      <alignment vertical="center"/>
    </xf>
    <xf numFmtId="41" fontId="94" fillId="133" borderId="10" xfId="3117" applyNumberFormat="1" applyFont="1" applyFill="1" applyBorder="1" applyAlignment="1">
      <alignment vertical="center"/>
    </xf>
    <xf numFmtId="184" fontId="94" fillId="133" borderId="10" xfId="0" applyNumberFormat="1" applyFont="1" applyFill="1" applyBorder="1" applyAlignment="1">
      <alignment vertical="center"/>
    </xf>
    <xf numFmtId="188" fontId="94" fillId="133" borderId="10" xfId="0" applyNumberFormat="1" applyFont="1" applyFill="1" applyBorder="1" applyAlignment="1">
      <alignment vertical="center"/>
    </xf>
    <xf numFmtId="178" fontId="94" fillId="0" borderId="10" xfId="3162" applyNumberFormat="1" applyFont="1" applyBorder="1" applyAlignment="1">
      <alignment vertical="center"/>
    </xf>
    <xf numFmtId="178" fontId="94" fillId="0" borderId="10" xfId="3048" applyNumberFormat="1" applyFont="1" applyFill="1" applyBorder="1" applyAlignment="1">
      <alignment horizontal="center" vertical="center"/>
    </xf>
    <xf numFmtId="0" fontId="94" fillId="0" borderId="0" xfId="0" applyNumberFormat="1" applyFont="1" applyFill="1" applyBorder="1" applyAlignment="1">
      <alignment horizontal="center" vertical="center"/>
    </xf>
    <xf numFmtId="188" fontId="94" fillId="0" borderId="10" xfId="3162" applyNumberFormat="1" applyFont="1" applyBorder="1" applyAlignment="1">
      <alignment vertical="center" wrapText="1"/>
    </xf>
    <xf numFmtId="177" fontId="94" fillId="0" borderId="10" xfId="3162" applyNumberFormat="1" applyFont="1" applyBorder="1" applyAlignment="1">
      <alignment vertical="center" wrapText="1"/>
    </xf>
    <xf numFmtId="184" fontId="94" fillId="0" borderId="10" xfId="3162" applyNumberFormat="1" applyFont="1" applyBorder="1" applyAlignment="1">
      <alignment vertical="center" wrapText="1"/>
    </xf>
    <xf numFmtId="177" fontId="94" fillId="0" borderId="10" xfId="3162" applyNumberFormat="1" applyFont="1" applyFill="1" applyBorder="1" applyAlignment="1">
      <alignment vertical="center" wrapText="1"/>
    </xf>
    <xf numFmtId="178" fontId="94" fillId="133" borderId="10" xfId="3162" applyNumberFormat="1" applyFont="1" applyFill="1" applyBorder="1" applyAlignment="1">
      <alignment vertical="center"/>
    </xf>
    <xf numFmtId="188" fontId="46" fillId="58" borderId="10" xfId="1" applyNumberFormat="1" applyFont="1" applyFill="1" applyBorder="1" applyAlignment="1">
      <alignment vertical="center"/>
    </xf>
    <xf numFmtId="188" fontId="46" fillId="58" borderId="10" xfId="0" applyNumberFormat="1" applyFont="1" applyFill="1" applyBorder="1" applyAlignment="1">
      <alignment vertical="center"/>
    </xf>
    <xf numFmtId="178" fontId="46" fillId="0" borderId="10" xfId="3162" applyNumberFormat="1" applyFont="1" applyFill="1" applyBorder="1" applyAlignment="1">
      <alignment vertical="center"/>
    </xf>
    <xf numFmtId="0" fontId="46" fillId="0" borderId="10" xfId="3162" applyNumberFormat="1" applyFont="1" applyFill="1" applyBorder="1" applyAlignment="1">
      <alignment horizontal="left" vertical="center" wrapText="1"/>
    </xf>
    <xf numFmtId="0" fontId="46" fillId="133" borderId="10" xfId="0" applyNumberFormat="1" applyFont="1" applyFill="1" applyBorder="1" applyAlignment="1">
      <alignment horizontal="center" vertical="center"/>
    </xf>
    <xf numFmtId="31" fontId="46" fillId="133" borderId="10" xfId="0" applyNumberFormat="1" applyFont="1" applyFill="1" applyBorder="1" applyAlignment="1">
      <alignment horizontal="center" vertical="center"/>
    </xf>
    <xf numFmtId="188" fontId="46" fillId="58" borderId="10" xfId="1" applyNumberFormat="1" applyFont="1" applyFill="1" applyBorder="1" applyAlignment="1">
      <alignment horizontal="right" vertical="center"/>
    </xf>
    <xf numFmtId="0" fontId="103" fillId="0" borderId="0" xfId="0" applyFont="1" applyAlignment="1">
      <alignment horizontal="left" vertical="center"/>
    </xf>
    <xf numFmtId="41" fontId="46" fillId="0" borderId="0" xfId="1" applyFont="1" applyAlignment="1">
      <alignment vertical="center"/>
    </xf>
    <xf numFmtId="41" fontId="46" fillId="0" borderId="0" xfId="1" applyFont="1" applyAlignment="1">
      <alignment vertical="center" wrapText="1"/>
    </xf>
    <xf numFmtId="0" fontId="4" fillId="129" borderId="10" xfId="1" applyNumberFormat="1" applyFont="1" applyFill="1" applyBorder="1" applyAlignment="1">
      <alignment horizontal="center" vertical="center" wrapText="1"/>
    </xf>
    <xf numFmtId="49" fontId="105" fillId="0" borderId="10" xfId="0" applyNumberFormat="1" applyFont="1" applyFill="1" applyBorder="1" applyAlignment="1">
      <alignment horizontal="center" vertical="center"/>
    </xf>
    <xf numFmtId="0" fontId="46" fillId="0" borderId="10" xfId="0" applyFont="1" applyBorder="1" applyAlignment="1">
      <alignment horizontal="center" vertical="center"/>
    </xf>
    <xf numFmtId="0" fontId="4" fillId="0" borderId="0" xfId="3107" applyFont="1" applyAlignment="1">
      <alignment horizontal="center" vertical="center"/>
    </xf>
    <xf numFmtId="0" fontId="4" fillId="0" borderId="0" xfId="3107" applyFont="1">
      <alignment vertical="center"/>
    </xf>
    <xf numFmtId="0" fontId="46" fillId="0" borderId="0" xfId="3107" applyFont="1" applyAlignment="1">
      <alignment horizontal="center" vertical="center"/>
    </xf>
    <xf numFmtId="0" fontId="46" fillId="0" borderId="0" xfId="3107" applyFont="1" applyAlignment="1">
      <alignment horizontal="left" vertical="center"/>
    </xf>
    <xf numFmtId="41" fontId="46" fillId="0" borderId="0" xfId="3165" applyFont="1" applyFill="1" applyAlignment="1">
      <alignment horizontal="center" vertical="center"/>
    </xf>
    <xf numFmtId="0" fontId="46" fillId="0" borderId="0" xfId="0" applyFont="1" applyAlignment="1">
      <alignment horizontal="left" vertical="center"/>
    </xf>
    <xf numFmtId="0" fontId="6" fillId="0" borderId="0" xfId="3143" applyFont="1">
      <alignment vertical="center"/>
    </xf>
    <xf numFmtId="0" fontId="46" fillId="0" borderId="0" xfId="3143" applyFont="1" applyAlignment="1">
      <alignment horizontal="center" vertical="center"/>
    </xf>
    <xf numFmtId="0" fontId="46" fillId="0" borderId="0" xfId="3143" applyFont="1" applyAlignment="1">
      <alignment horizontal="left" vertical="center"/>
    </xf>
    <xf numFmtId="41" fontId="46" fillId="0" borderId="0" xfId="3165" applyFont="1" applyBorder="1" applyAlignment="1">
      <alignment horizontal="center" vertical="center"/>
    </xf>
    <xf numFmtId="0" fontId="4" fillId="0" borderId="0" xfId="0" applyFont="1">
      <alignment vertical="center"/>
    </xf>
    <xf numFmtId="0" fontId="4" fillId="129" borderId="10" xfId="3107" applyFont="1" applyFill="1" applyBorder="1" applyAlignment="1">
      <alignment horizontal="center" vertical="center" wrapText="1" shrinkToFit="1"/>
    </xf>
    <xf numFmtId="176" fontId="4" fillId="129" borderId="10" xfId="3107" applyNumberFormat="1" applyFont="1" applyFill="1" applyBorder="1" applyAlignment="1">
      <alignment horizontal="center" vertical="center"/>
    </xf>
    <xf numFmtId="41" fontId="4" fillId="129" borderId="10" xfId="117" applyFont="1" applyFill="1" applyBorder="1" applyAlignment="1">
      <alignment horizontal="center" vertical="center" wrapText="1" shrinkToFit="1"/>
    </xf>
    <xf numFmtId="0" fontId="46" fillId="0" borderId="10" xfId="3107" applyFont="1" applyBorder="1" applyAlignment="1">
      <alignment horizontal="center" vertical="center" wrapText="1" shrinkToFit="1"/>
    </xf>
    <xf numFmtId="0" fontId="46" fillId="0" borderId="10" xfId="3107" applyFont="1" applyBorder="1" applyAlignment="1">
      <alignment horizontal="center" vertical="center"/>
    </xf>
    <xf numFmtId="0" fontId="46" fillId="0" borderId="10" xfId="3107" applyFont="1" applyBorder="1">
      <alignment vertical="center"/>
    </xf>
    <xf numFmtId="0" fontId="46" fillId="0" borderId="10" xfId="3166" applyFont="1" applyFill="1" applyBorder="1" applyAlignment="1">
      <alignment horizontal="center" vertical="center" shrinkToFit="1"/>
    </xf>
    <xf numFmtId="41" fontId="46" fillId="0" borderId="10" xfId="3165" applyFont="1" applyFill="1" applyBorder="1" applyAlignment="1">
      <alignment horizontal="center" vertical="center"/>
    </xf>
    <xf numFmtId="41" fontId="46" fillId="0" borderId="10" xfId="3165" applyFont="1" applyFill="1" applyBorder="1" applyAlignment="1">
      <alignment horizontal="center" vertical="center" shrinkToFit="1"/>
    </xf>
    <xf numFmtId="41" fontId="46" fillId="58" borderId="10" xfId="3165" applyFont="1" applyFill="1" applyBorder="1" applyAlignment="1">
      <alignment horizontal="right" vertical="center"/>
    </xf>
    <xf numFmtId="0" fontId="46" fillId="0" borderId="26" xfId="3107" applyFont="1" applyBorder="1" applyAlignment="1">
      <alignment horizontal="left" vertical="center" wrapText="1" shrinkToFit="1"/>
    </xf>
    <xf numFmtId="41" fontId="94" fillId="0" borderId="10" xfId="3168" applyFont="1" applyBorder="1" applyAlignment="1">
      <alignment horizontal="center" vertical="center"/>
    </xf>
    <xf numFmtId="41" fontId="94" fillId="0" borderId="10" xfId="3168" applyFont="1" applyBorder="1" applyAlignment="1">
      <alignment horizontal="center" vertical="center" shrinkToFit="1"/>
    </xf>
    <xf numFmtId="41" fontId="94" fillId="0" borderId="10" xfId="3117" applyFont="1" applyBorder="1" applyAlignment="1">
      <alignment horizontal="right" vertical="center"/>
    </xf>
    <xf numFmtId="0" fontId="94" fillId="0" borderId="26" xfId="3107" applyFont="1" applyBorder="1" applyAlignment="1">
      <alignment horizontal="left" vertical="center" wrapText="1" shrinkToFit="1"/>
    </xf>
    <xf numFmtId="0" fontId="46" fillId="0" borderId="10" xfId="3169" applyFont="1" applyBorder="1" applyAlignment="1">
      <alignment horizontal="center" vertical="center" wrapText="1" shrinkToFit="1"/>
    </xf>
    <xf numFmtId="41" fontId="46" fillId="0" borderId="10" xfId="119" applyFont="1" applyFill="1" applyBorder="1" applyAlignment="1">
      <alignment horizontal="center" vertical="center"/>
    </xf>
    <xf numFmtId="41" fontId="46" fillId="0" borderId="10" xfId="119" applyFont="1" applyFill="1" applyBorder="1" applyAlignment="1">
      <alignment horizontal="center" vertical="center" shrinkToFit="1"/>
    </xf>
    <xf numFmtId="0" fontId="46" fillId="0" borderId="26" xfId="3169" applyFont="1" applyBorder="1" applyAlignment="1">
      <alignment horizontal="left" vertical="center" wrapText="1" shrinkToFit="1"/>
    </xf>
    <xf numFmtId="41" fontId="46" fillId="58" borderId="10" xfId="3170" applyFont="1" applyFill="1" applyBorder="1" applyAlignment="1">
      <alignment horizontal="center" vertical="center"/>
    </xf>
    <xf numFmtId="41" fontId="46" fillId="58" borderId="10" xfId="3170" applyFont="1" applyFill="1" applyBorder="1" applyAlignment="1">
      <alignment horizontal="center" vertical="center" shrinkToFit="1"/>
    </xf>
    <xf numFmtId="0" fontId="46" fillId="0" borderId="10" xfId="3107" applyFont="1" applyBorder="1" applyAlignment="1">
      <alignment horizontal="left" vertical="center" wrapText="1" shrinkToFit="1"/>
    </xf>
    <xf numFmtId="41" fontId="46" fillId="0" borderId="10" xfId="3171" applyFont="1" applyFill="1" applyBorder="1" applyAlignment="1">
      <alignment horizontal="center" vertical="center"/>
    </xf>
    <xf numFmtId="41" fontId="46" fillId="0" borderId="10" xfId="3171" applyFont="1" applyFill="1" applyBorder="1" applyAlignment="1">
      <alignment horizontal="center" vertical="center" shrinkToFit="1"/>
    </xf>
    <xf numFmtId="41" fontId="46" fillId="0" borderId="10" xfId="3170" applyFont="1" applyFill="1" applyBorder="1" applyAlignment="1">
      <alignment horizontal="center" vertical="center"/>
    </xf>
    <xf numFmtId="41" fontId="46" fillId="0" borderId="10" xfId="3170" applyFont="1" applyFill="1" applyBorder="1" applyAlignment="1">
      <alignment horizontal="center" vertical="center" shrinkToFit="1"/>
    </xf>
    <xf numFmtId="41" fontId="46" fillId="0" borderId="10" xfId="3172" applyFont="1" applyFill="1" applyBorder="1" applyAlignment="1">
      <alignment horizontal="center" vertical="center"/>
    </xf>
    <xf numFmtId="41" fontId="46" fillId="0" borderId="10" xfId="3172" applyFont="1" applyFill="1" applyBorder="1" applyAlignment="1">
      <alignment horizontal="center" vertical="center" shrinkToFit="1"/>
    </xf>
    <xf numFmtId="41" fontId="46" fillId="58" borderId="10" xfId="3165" applyFont="1" applyFill="1" applyBorder="1" applyAlignment="1">
      <alignment horizontal="center" vertical="center"/>
    </xf>
    <xf numFmtId="0" fontId="46" fillId="58" borderId="10" xfId="3107" applyFont="1" applyFill="1" applyBorder="1" applyAlignment="1">
      <alignment horizontal="left" vertical="center" wrapText="1" shrinkToFit="1"/>
    </xf>
    <xf numFmtId="41" fontId="46" fillId="0" borderId="10" xfId="3119" applyFont="1" applyFill="1" applyBorder="1" applyAlignment="1">
      <alignment horizontal="center" vertical="center"/>
    </xf>
    <xf numFmtId="41" fontId="46" fillId="0" borderId="10" xfId="3119" applyFont="1" applyFill="1" applyBorder="1" applyAlignment="1">
      <alignment horizontal="center" vertical="center" shrinkToFit="1"/>
    </xf>
    <xf numFmtId="41" fontId="46" fillId="0" borderId="10" xfId="1" applyFont="1" applyFill="1" applyBorder="1" applyAlignment="1">
      <alignment horizontal="right" vertical="center" wrapText="1"/>
    </xf>
    <xf numFmtId="0" fontId="46" fillId="0" borderId="28" xfId="3107" applyFont="1" applyBorder="1" applyAlignment="1">
      <alignment horizontal="center" vertical="center" wrapText="1" shrinkToFit="1"/>
    </xf>
    <xf numFmtId="0" fontId="46" fillId="0" borderId="28" xfId="3107" applyFont="1" applyBorder="1" applyAlignment="1">
      <alignment horizontal="center" vertical="center"/>
    </xf>
    <xf numFmtId="0" fontId="46" fillId="0" borderId="28" xfId="3107" applyFont="1" applyBorder="1">
      <alignment vertical="center"/>
    </xf>
    <xf numFmtId="0" fontId="46" fillId="0" borderId="28" xfId="3166" applyFont="1" applyFill="1" applyBorder="1" applyAlignment="1">
      <alignment horizontal="center" vertical="center" shrinkToFit="1"/>
    </xf>
    <xf numFmtId="41" fontId="46" fillId="58" borderId="10" xfId="3171" applyFont="1" applyFill="1" applyBorder="1" applyAlignment="1">
      <alignment horizontal="center" vertical="center"/>
    </xf>
    <xf numFmtId="41" fontId="46" fillId="58" borderId="10" xfId="3171" applyFont="1" applyFill="1" applyBorder="1" applyAlignment="1">
      <alignment horizontal="center" vertical="center" shrinkToFit="1"/>
    </xf>
    <xf numFmtId="0" fontId="46" fillId="0" borderId="10" xfId="3107" quotePrefix="1" applyFont="1" applyBorder="1">
      <alignment vertical="center"/>
    </xf>
    <xf numFmtId="0" fontId="46" fillId="0" borderId="10" xfId="3107" applyFont="1" applyBorder="1" applyAlignment="1">
      <alignment horizontal="center" vertical="center" shrinkToFit="1"/>
    </xf>
    <xf numFmtId="0" fontId="46" fillId="0" borderId="10" xfId="3107" applyFont="1" applyBorder="1" applyAlignment="1">
      <alignment vertical="center" wrapText="1"/>
    </xf>
    <xf numFmtId="0" fontId="46" fillId="0" borderId="0" xfId="3107" applyFont="1">
      <alignment vertical="center"/>
    </xf>
    <xf numFmtId="0" fontId="46" fillId="0" borderId="49" xfId="0" applyFont="1" applyBorder="1" applyAlignment="1">
      <alignment horizontal="center" vertical="center" shrinkToFit="1"/>
    </xf>
    <xf numFmtId="0" fontId="46" fillId="0" borderId="49" xfId="0" applyFont="1" applyBorder="1" applyAlignment="1">
      <alignment horizontal="center" vertical="center"/>
    </xf>
    <xf numFmtId="0" fontId="46" fillId="0" borderId="49" xfId="0" applyFont="1" applyBorder="1" applyAlignment="1">
      <alignment horizontal="left" vertical="center" shrinkToFit="1"/>
    </xf>
    <xf numFmtId="190" fontId="46" fillId="0" borderId="49" xfId="0" applyNumberFormat="1" applyFont="1" applyBorder="1" applyAlignment="1">
      <alignment horizontal="center" vertical="center"/>
    </xf>
    <xf numFmtId="190" fontId="46" fillId="0" borderId="49" xfId="0" applyNumberFormat="1" applyFont="1" applyBorder="1" applyAlignment="1">
      <alignment horizontal="center" vertical="center" shrinkToFit="1"/>
    </xf>
    <xf numFmtId="0" fontId="46" fillId="0" borderId="50" xfId="0" applyFont="1" applyBorder="1" applyAlignment="1">
      <alignment horizontal="left" vertical="center" wrapText="1"/>
    </xf>
    <xf numFmtId="41" fontId="46" fillId="0" borderId="49" xfId="1" applyFont="1" applyFill="1" applyBorder="1" applyAlignment="1">
      <alignment horizontal="right" vertical="center"/>
    </xf>
    <xf numFmtId="0" fontId="46" fillId="0" borderId="49" xfId="0" applyFont="1" applyBorder="1" applyAlignment="1">
      <alignment horizontal="left" vertical="center"/>
    </xf>
    <xf numFmtId="41" fontId="46" fillId="0" borderId="49" xfId="1" applyFont="1" applyBorder="1" applyAlignment="1">
      <alignment horizontal="right" vertical="center"/>
    </xf>
    <xf numFmtId="14" fontId="46" fillId="0" borderId="49" xfId="0" applyNumberFormat="1" applyFont="1" applyBorder="1" applyAlignment="1">
      <alignment horizontal="center" vertical="center" shrinkToFit="1"/>
    </xf>
    <xf numFmtId="0" fontId="46" fillId="0" borderId="49" xfId="0" applyFont="1" applyBorder="1" applyAlignment="1">
      <alignment horizontal="left" vertical="center" wrapText="1"/>
    </xf>
    <xf numFmtId="190" fontId="46" fillId="0" borderId="10" xfId="0" applyNumberFormat="1" applyFont="1" applyBorder="1" applyAlignment="1">
      <alignment horizontal="right" vertical="center"/>
    </xf>
    <xf numFmtId="190" fontId="46" fillId="0" borderId="10" xfId="0" applyNumberFormat="1" applyFont="1" applyBorder="1" applyAlignment="1">
      <alignment horizontal="center" vertical="center"/>
    </xf>
    <xf numFmtId="0" fontId="83" fillId="0" borderId="10" xfId="3107" applyFont="1" applyBorder="1" applyAlignment="1">
      <alignment horizontal="left" vertical="center" wrapText="1" shrinkToFit="1"/>
    </xf>
    <xf numFmtId="41" fontId="83" fillId="0" borderId="10" xfId="3173" applyFont="1" applyFill="1" applyBorder="1" applyAlignment="1">
      <alignment horizontal="center" vertical="center"/>
    </xf>
    <xf numFmtId="0" fontId="83" fillId="0" borderId="50" xfId="0" applyFont="1" applyBorder="1" applyAlignment="1">
      <alignment horizontal="left" vertical="center" wrapText="1"/>
    </xf>
    <xf numFmtId="190" fontId="83" fillId="0" borderId="49" xfId="0" applyNumberFormat="1" applyFont="1" applyBorder="1" applyAlignment="1">
      <alignment horizontal="center" vertical="center"/>
    </xf>
    <xf numFmtId="190" fontId="83" fillId="0" borderId="49" xfId="0" applyNumberFormat="1" applyFont="1" applyBorder="1" applyAlignment="1">
      <alignment horizontal="center" vertical="center" shrinkToFit="1"/>
    </xf>
    <xf numFmtId="41" fontId="83" fillId="0" borderId="10" xfId="3174" applyFont="1" applyFill="1" applyBorder="1" applyAlignment="1">
      <alignment horizontal="center" vertical="center"/>
    </xf>
    <xf numFmtId="190" fontId="83" fillId="0" borderId="10" xfId="0" applyNumberFormat="1" applyFont="1" applyBorder="1" applyAlignment="1">
      <alignment horizontal="center" vertical="center"/>
    </xf>
    <xf numFmtId="41" fontId="46" fillId="0" borderId="10" xfId="3165" applyFont="1" applyFill="1" applyBorder="1" applyAlignment="1" applyProtection="1">
      <alignment horizontal="center" vertical="center"/>
    </xf>
    <xf numFmtId="41" fontId="46" fillId="133" borderId="10" xfId="3175" applyFont="1" applyFill="1" applyBorder="1" applyAlignment="1">
      <alignment horizontal="center" vertical="center"/>
    </xf>
    <xf numFmtId="41" fontId="46" fillId="133" borderId="10" xfId="3175" applyFont="1" applyFill="1" applyBorder="1" applyAlignment="1">
      <alignment horizontal="right" vertical="center" shrinkToFit="1"/>
    </xf>
    <xf numFmtId="41" fontId="46" fillId="133" borderId="10" xfId="3175" applyFont="1" applyFill="1" applyBorder="1" applyAlignment="1">
      <alignment horizontal="right" vertical="center"/>
    </xf>
    <xf numFmtId="41" fontId="46" fillId="58" borderId="10" xfId="3176" applyFont="1" applyFill="1" applyBorder="1" applyAlignment="1">
      <alignment horizontal="right" vertical="center" shrinkToFit="1"/>
    </xf>
    <xf numFmtId="0" fontId="46" fillId="133" borderId="10" xfId="3107" applyFont="1" applyFill="1" applyBorder="1" applyAlignment="1">
      <alignment horizontal="left" vertical="center" wrapText="1" shrinkToFit="1"/>
    </xf>
    <xf numFmtId="41" fontId="46" fillId="133" borderId="10" xfId="1" applyFont="1" applyFill="1" applyBorder="1" applyAlignment="1">
      <alignment horizontal="right" vertical="center"/>
    </xf>
    <xf numFmtId="41" fontId="46" fillId="0" borderId="10" xfId="3176" applyFont="1" applyFill="1" applyBorder="1" applyAlignment="1" applyProtection="1">
      <alignment horizontal="center" vertical="center"/>
    </xf>
    <xf numFmtId="41" fontId="46" fillId="0" borderId="10" xfId="3176" applyFont="1" applyFill="1" applyBorder="1" applyAlignment="1">
      <alignment horizontal="center" vertical="center" shrinkToFit="1"/>
    </xf>
    <xf numFmtId="41" fontId="46" fillId="0" borderId="10" xfId="3176" applyFont="1" applyFill="1" applyBorder="1" applyAlignment="1">
      <alignment horizontal="center" vertical="center"/>
    </xf>
    <xf numFmtId="41" fontId="46" fillId="0" borderId="10" xfId="3177" applyFont="1" applyFill="1" applyBorder="1" applyAlignment="1" applyProtection="1">
      <alignment horizontal="center" vertical="center"/>
    </xf>
    <xf numFmtId="41" fontId="46" fillId="0" borderId="10" xfId="3177" applyFont="1" applyFill="1" applyBorder="1" applyAlignment="1">
      <alignment horizontal="center" vertical="center" shrinkToFit="1"/>
    </xf>
    <xf numFmtId="41" fontId="46" fillId="0" borderId="10" xfId="3177" applyFont="1" applyFill="1" applyBorder="1" applyAlignment="1">
      <alignment horizontal="center" vertical="center"/>
    </xf>
    <xf numFmtId="0" fontId="46" fillId="0" borderId="10" xfId="25" applyFont="1" applyFill="1" applyBorder="1" applyAlignment="1">
      <alignment horizontal="center" vertical="center" wrapText="1" shrinkToFit="1"/>
    </xf>
    <xf numFmtId="41" fontId="46" fillId="0" borderId="10" xfId="3178" applyFont="1" applyBorder="1" applyAlignment="1">
      <alignment horizontal="center" vertical="center"/>
    </xf>
    <xf numFmtId="41" fontId="46" fillId="0" borderId="10" xfId="3178" applyFont="1" applyBorder="1" applyAlignment="1">
      <alignment horizontal="center" vertical="center" shrinkToFit="1"/>
    </xf>
    <xf numFmtId="41" fontId="46" fillId="0" borderId="10" xfId="25" applyNumberFormat="1" applyFont="1" applyFill="1" applyBorder="1" applyAlignment="1" applyProtection="1">
      <alignment horizontal="center" vertical="center"/>
    </xf>
    <xf numFmtId="41" fontId="46" fillId="0" borderId="10" xfId="25" applyNumberFormat="1" applyFont="1" applyFill="1" applyBorder="1" applyAlignment="1">
      <alignment horizontal="center" vertical="center" shrinkToFit="1"/>
    </xf>
    <xf numFmtId="41" fontId="46" fillId="0" borderId="10" xfId="25" applyNumberFormat="1" applyFont="1" applyFill="1" applyBorder="1" applyAlignment="1">
      <alignment horizontal="center" vertical="center"/>
    </xf>
    <xf numFmtId="0" fontId="46" fillId="0" borderId="26" xfId="25" applyNumberFormat="1" applyFont="1" applyFill="1" applyBorder="1" applyAlignment="1">
      <alignment horizontal="left" vertical="center" wrapText="1" shrinkToFit="1"/>
    </xf>
    <xf numFmtId="41" fontId="46" fillId="0" borderId="10" xfId="3179" applyFont="1" applyFill="1" applyBorder="1" applyAlignment="1" applyProtection="1">
      <alignment horizontal="center" vertical="center"/>
    </xf>
    <xf numFmtId="41" fontId="46" fillId="0" borderId="10" xfId="3179" applyFont="1" applyFill="1" applyBorder="1" applyAlignment="1">
      <alignment horizontal="center" vertical="center" shrinkToFit="1"/>
    </xf>
    <xf numFmtId="41" fontId="46" fillId="0" borderId="10" xfId="3179" applyFont="1" applyFill="1" applyBorder="1" applyAlignment="1">
      <alignment horizontal="center" vertical="center"/>
    </xf>
    <xf numFmtId="41" fontId="46" fillId="0" borderId="10" xfId="3180" applyFont="1" applyFill="1" applyBorder="1" applyAlignment="1" applyProtection="1">
      <alignment horizontal="center" vertical="center"/>
    </xf>
    <xf numFmtId="41" fontId="46" fillId="0" borderId="10" xfId="3180" applyFont="1" applyFill="1" applyBorder="1" applyAlignment="1">
      <alignment horizontal="center" vertical="center" shrinkToFit="1"/>
    </xf>
    <xf numFmtId="41" fontId="46" fillId="0" borderId="10" xfId="3180" applyFont="1" applyFill="1" applyBorder="1" applyAlignment="1">
      <alignment horizontal="center" vertical="center"/>
    </xf>
    <xf numFmtId="41" fontId="46" fillId="0" borderId="10" xfId="3167" applyFont="1" applyFill="1" applyBorder="1" applyAlignment="1">
      <alignment horizontal="center" vertical="center"/>
    </xf>
    <xf numFmtId="41" fontId="46" fillId="0" borderId="10" xfId="3170" applyFont="1" applyFill="1" applyBorder="1" applyAlignment="1" applyProtection="1">
      <alignment horizontal="center" vertical="center"/>
    </xf>
    <xf numFmtId="41" fontId="46" fillId="0" borderId="10" xfId="3172" applyFont="1" applyFill="1" applyBorder="1" applyAlignment="1" applyProtection="1">
      <alignment horizontal="center" vertical="center"/>
    </xf>
    <xf numFmtId="41" fontId="46" fillId="0" borderId="26" xfId="3107" applyNumberFormat="1" applyFont="1" applyBorder="1" applyAlignment="1">
      <alignment horizontal="left" vertical="center" wrapText="1"/>
    </xf>
    <xf numFmtId="41" fontId="46" fillId="0" borderId="10" xfId="3182" applyFont="1" applyBorder="1" applyAlignment="1">
      <alignment horizontal="center" vertical="center"/>
    </xf>
    <xf numFmtId="41" fontId="46" fillId="0" borderId="10" xfId="3182" applyFont="1" applyBorder="1" applyAlignment="1">
      <alignment horizontal="center" vertical="center" shrinkToFit="1"/>
    </xf>
    <xf numFmtId="0" fontId="46" fillId="0" borderId="0" xfId="3144" applyFont="1">
      <alignment vertical="center"/>
    </xf>
    <xf numFmtId="41" fontId="46" fillId="0" borderId="10" xfId="3171" applyFont="1" applyFill="1" applyBorder="1" applyAlignment="1" applyProtection="1">
      <alignment horizontal="center" vertical="center"/>
    </xf>
    <xf numFmtId="0" fontId="46" fillId="0" borderId="26" xfId="3107" applyFont="1" applyBorder="1" applyAlignment="1">
      <alignment horizontal="left" vertical="center" wrapText="1"/>
    </xf>
    <xf numFmtId="41" fontId="46" fillId="0" borderId="10" xfId="3183" applyFont="1" applyFill="1" applyBorder="1" applyAlignment="1" applyProtection="1">
      <alignment horizontal="center" vertical="center"/>
    </xf>
    <xf numFmtId="41" fontId="46" fillId="0" borderId="10" xfId="3183" applyFont="1" applyFill="1" applyBorder="1" applyAlignment="1">
      <alignment horizontal="center" vertical="center" shrinkToFit="1"/>
    </xf>
    <xf numFmtId="41" fontId="46" fillId="0" borderId="10" xfId="3183" applyFont="1" applyFill="1" applyBorder="1" applyAlignment="1">
      <alignment horizontal="center" vertical="center"/>
    </xf>
    <xf numFmtId="41" fontId="46" fillId="0" borderId="10" xfId="3184" applyFont="1" applyFill="1" applyBorder="1" applyAlignment="1">
      <alignment horizontal="center" vertical="center"/>
    </xf>
    <xf numFmtId="41" fontId="46" fillId="0" borderId="10" xfId="3185" applyFont="1" applyFill="1" applyBorder="1" applyAlignment="1">
      <alignment horizontal="right" vertical="center"/>
    </xf>
    <xf numFmtId="14" fontId="46" fillId="0" borderId="10" xfId="3107" applyNumberFormat="1" applyFont="1" applyBorder="1" applyAlignment="1">
      <alignment horizontal="center" vertical="center" wrapText="1" shrinkToFit="1"/>
    </xf>
    <xf numFmtId="41" fontId="46" fillId="0" borderId="10" xfId="3186" applyFont="1" applyFill="1" applyBorder="1" applyAlignment="1" applyProtection="1">
      <alignment horizontal="center" vertical="center"/>
    </xf>
    <xf numFmtId="41" fontId="46" fillId="0" borderId="10" xfId="3186" applyFont="1" applyFill="1" applyBorder="1" applyAlignment="1">
      <alignment horizontal="center" vertical="center" shrinkToFit="1"/>
    </xf>
    <xf numFmtId="41" fontId="46" fillId="0" borderId="10" xfId="3186" applyFont="1" applyFill="1" applyBorder="1" applyAlignment="1">
      <alignment horizontal="center" vertical="center"/>
    </xf>
    <xf numFmtId="0" fontId="46" fillId="0" borderId="10" xfId="3187" applyFont="1" applyBorder="1" applyAlignment="1">
      <alignment horizontal="center" vertical="center"/>
    </xf>
    <xf numFmtId="41" fontId="46" fillId="0" borderId="10" xfId="3188" applyFont="1" applyFill="1" applyBorder="1" applyAlignment="1" applyProtection="1">
      <alignment horizontal="center" vertical="center"/>
    </xf>
    <xf numFmtId="41" fontId="46" fillId="0" borderId="10" xfId="3188" applyFont="1" applyFill="1" applyBorder="1" applyAlignment="1">
      <alignment horizontal="center" vertical="center" shrinkToFit="1"/>
    </xf>
    <xf numFmtId="41" fontId="46" fillId="0" borderId="10" xfId="3188" applyFont="1" applyFill="1" applyBorder="1" applyAlignment="1">
      <alignment horizontal="center" vertical="center"/>
    </xf>
    <xf numFmtId="41" fontId="46" fillId="0" borderId="10" xfId="3189" applyFont="1" applyFill="1" applyBorder="1" applyAlignment="1" applyProtection="1">
      <alignment horizontal="center" vertical="center"/>
    </xf>
    <xf numFmtId="41" fontId="46" fillId="0" borderId="10" xfId="3189" applyFont="1" applyFill="1" applyBorder="1" applyAlignment="1">
      <alignment horizontal="center" vertical="center" shrinkToFit="1"/>
    </xf>
    <xf numFmtId="41" fontId="46" fillId="0" borderId="10" xfId="3189" applyFont="1" applyFill="1" applyBorder="1" applyAlignment="1">
      <alignment horizontal="center" vertical="center"/>
    </xf>
    <xf numFmtId="41" fontId="46" fillId="0" borderId="10" xfId="3190" applyFont="1" applyFill="1" applyBorder="1" applyAlignment="1" applyProtection="1">
      <alignment horizontal="center" vertical="center"/>
    </xf>
    <xf numFmtId="41" fontId="46" fillId="0" borderId="10" xfId="3190" applyFont="1" applyFill="1" applyBorder="1" applyAlignment="1">
      <alignment horizontal="center" vertical="center" shrinkToFit="1"/>
    </xf>
    <xf numFmtId="41" fontId="46" fillId="0" borderId="10" xfId="3190" applyFont="1" applyFill="1" applyBorder="1" applyAlignment="1">
      <alignment horizontal="center" vertical="center"/>
    </xf>
    <xf numFmtId="41" fontId="46" fillId="0" borderId="10" xfId="3191" applyFont="1" applyBorder="1" applyAlignment="1">
      <alignment horizontal="center" vertical="center"/>
    </xf>
    <xf numFmtId="41" fontId="46" fillId="0" borderId="10" xfId="3191" applyFont="1" applyBorder="1" applyAlignment="1">
      <alignment horizontal="center" vertical="center" shrinkToFit="1"/>
    </xf>
    <xf numFmtId="0" fontId="46" fillId="0" borderId="10" xfId="3107" applyFont="1" applyBorder="1" applyAlignment="1">
      <alignment horizontal="left" vertical="center"/>
    </xf>
    <xf numFmtId="0" fontId="46" fillId="0" borderId="10" xfId="3107" applyFont="1" applyBorder="1" applyAlignment="1">
      <alignment horizontal="left" vertical="center" wrapText="1"/>
    </xf>
    <xf numFmtId="41" fontId="46" fillId="0" borderId="10" xfId="3192" applyFont="1" applyFill="1" applyBorder="1" applyAlignment="1" applyProtection="1">
      <alignment horizontal="center" vertical="center"/>
    </xf>
    <xf numFmtId="41" fontId="46" fillId="0" borderId="10" xfId="3192" applyFont="1" applyFill="1" applyBorder="1" applyAlignment="1">
      <alignment horizontal="center" vertical="center" shrinkToFit="1"/>
    </xf>
    <xf numFmtId="41" fontId="46" fillId="0" borderId="10" xfId="3192" applyFont="1" applyFill="1" applyBorder="1" applyAlignment="1">
      <alignment horizontal="center" vertical="center"/>
    </xf>
    <xf numFmtId="41" fontId="46" fillId="0" borderId="10" xfId="3193" applyFont="1" applyBorder="1" applyAlignment="1">
      <alignment horizontal="center" vertical="center"/>
    </xf>
    <xf numFmtId="41" fontId="46" fillId="0" borderId="10" xfId="3193" applyFont="1" applyBorder="1" applyAlignment="1">
      <alignment horizontal="center" vertical="center" shrinkToFit="1"/>
    </xf>
    <xf numFmtId="41" fontId="46" fillId="0" borderId="10" xfId="3175" applyFont="1" applyBorder="1" applyAlignment="1">
      <alignment horizontal="center" vertical="center" shrinkToFit="1"/>
    </xf>
    <xf numFmtId="0" fontId="46" fillId="0" borderId="26" xfId="1556" applyFont="1" applyBorder="1" applyAlignment="1">
      <alignment horizontal="left" vertical="center" wrapText="1" shrinkToFit="1"/>
    </xf>
    <xf numFmtId="41" fontId="46" fillId="0" borderId="10" xfId="3175" applyFont="1" applyBorder="1" applyAlignment="1">
      <alignment horizontal="center" vertical="center"/>
    </xf>
    <xf numFmtId="41" fontId="46" fillId="0" borderId="10" xfId="3194" applyFont="1" applyFill="1" applyBorder="1" applyAlignment="1">
      <alignment horizontal="center" vertical="center"/>
    </xf>
    <xf numFmtId="41" fontId="46" fillId="0" borderId="10" xfId="3194" applyFont="1" applyFill="1" applyBorder="1" applyAlignment="1">
      <alignment horizontal="center" vertical="center" shrinkToFit="1"/>
    </xf>
    <xf numFmtId="41" fontId="46" fillId="0" borderId="10" xfId="1" applyFont="1" applyFill="1" applyBorder="1" applyAlignment="1">
      <alignment horizontal="right" vertical="center" shrinkToFit="1"/>
    </xf>
    <xf numFmtId="41" fontId="46" fillId="0" borderId="10" xfId="3195" applyFont="1" applyBorder="1" applyAlignment="1">
      <alignment horizontal="center" vertical="center"/>
    </xf>
    <xf numFmtId="41" fontId="46" fillId="0" borderId="10" xfId="3195" applyFont="1" applyBorder="1" applyAlignment="1">
      <alignment horizontal="center" vertical="center" shrinkToFit="1"/>
    </xf>
    <xf numFmtId="0" fontId="46" fillId="0" borderId="26" xfId="3196" applyNumberFormat="1" applyFont="1" applyBorder="1" applyAlignment="1">
      <alignment horizontal="left" vertical="center" wrapText="1" shrinkToFit="1"/>
    </xf>
    <xf numFmtId="0" fontId="46" fillId="0" borderId="10" xfId="3107" applyFont="1" applyBorder="1" applyAlignment="1">
      <alignment horizontal="left" vertical="center" shrinkToFit="1"/>
    </xf>
    <xf numFmtId="0" fontId="46" fillId="0" borderId="10" xfId="155" applyFont="1" applyFill="1" applyBorder="1" applyAlignment="1" applyProtection="1">
      <alignment horizontal="center" vertical="center" shrinkToFit="1"/>
    </xf>
    <xf numFmtId="41" fontId="46" fillId="0" borderId="10" xfId="3181" applyFont="1" applyFill="1" applyBorder="1" applyAlignment="1" applyProtection="1">
      <alignment horizontal="center" vertical="center"/>
    </xf>
    <xf numFmtId="41" fontId="46" fillId="0" borderId="10" xfId="3181" applyFont="1" applyFill="1" applyBorder="1" applyAlignment="1">
      <alignment horizontal="center" vertical="center" shrinkToFit="1"/>
    </xf>
    <xf numFmtId="41" fontId="46" fillId="0" borderId="10" xfId="3181" applyFont="1" applyFill="1" applyBorder="1" applyAlignment="1">
      <alignment horizontal="center" vertical="center"/>
    </xf>
    <xf numFmtId="41" fontId="46" fillId="0" borderId="10" xfId="3197" applyFont="1" applyFill="1" applyBorder="1" applyAlignment="1">
      <alignment horizontal="center" vertical="center" shrinkToFit="1"/>
    </xf>
    <xf numFmtId="0" fontId="2" fillId="0" borderId="0" xfId="0" applyFont="1">
      <alignment vertical="center"/>
    </xf>
    <xf numFmtId="0" fontId="46" fillId="0" borderId="10" xfId="3199" applyFont="1" applyBorder="1" applyAlignment="1">
      <alignment vertical="center" wrapText="1"/>
    </xf>
    <xf numFmtId="41" fontId="46" fillId="0" borderId="10" xfId="3200" applyFont="1" applyFill="1" applyBorder="1" applyAlignment="1">
      <alignment horizontal="center" vertical="center"/>
    </xf>
    <xf numFmtId="41" fontId="46" fillId="0" borderId="10" xfId="1553" applyFont="1" applyBorder="1" applyAlignment="1">
      <alignment horizontal="center" vertical="center" shrinkToFit="1"/>
    </xf>
    <xf numFmtId="41" fontId="46" fillId="0" borderId="10" xfId="1553" applyFont="1" applyBorder="1" applyAlignment="1">
      <alignment horizontal="center" vertical="center"/>
    </xf>
    <xf numFmtId="0" fontId="46" fillId="0" borderId="10" xfId="1556" applyFont="1" applyBorder="1" applyAlignment="1" applyProtection="1">
      <alignment horizontal="center" vertical="center" wrapText="1" shrinkToFit="1"/>
      <protection locked="0"/>
    </xf>
    <xf numFmtId="14" fontId="46" fillId="0" borderId="10" xfId="1556" applyNumberFormat="1" applyFont="1" applyBorder="1" applyAlignment="1">
      <alignment horizontal="center" vertical="center" wrapText="1" shrinkToFit="1"/>
    </xf>
    <xf numFmtId="41" fontId="46" fillId="0" borderId="10" xfId="3200" applyFont="1" applyFill="1" applyBorder="1" applyAlignment="1" applyProtection="1">
      <alignment horizontal="center" vertical="center"/>
    </xf>
    <xf numFmtId="41" fontId="46" fillId="0" borderId="10" xfId="3172" quotePrefix="1" applyFont="1" applyFill="1" applyBorder="1" applyAlignment="1">
      <alignment horizontal="center" vertical="center" shrinkToFit="1"/>
    </xf>
    <xf numFmtId="41" fontId="46" fillId="0" borderId="10" xfId="1509" applyFont="1" applyBorder="1" applyAlignment="1">
      <alignment horizontal="center" vertical="center" shrinkToFit="1"/>
    </xf>
    <xf numFmtId="41" fontId="46" fillId="0" borderId="10" xfId="1509" applyFont="1" applyBorder="1" applyAlignment="1">
      <alignment horizontal="center" vertical="center"/>
    </xf>
    <xf numFmtId="41" fontId="46" fillId="0" borderId="10" xfId="3200" applyFont="1" applyFill="1" applyBorder="1" applyAlignment="1">
      <alignment horizontal="center" vertical="center" shrinkToFit="1"/>
    </xf>
    <xf numFmtId="41" fontId="46" fillId="0" borderId="10" xfId="3201" applyFont="1" applyFill="1" applyBorder="1" applyAlignment="1">
      <alignment horizontal="center" vertical="center" shrinkToFit="1"/>
    </xf>
    <xf numFmtId="41" fontId="46" fillId="0" borderId="10" xfId="3201" applyFont="1" applyFill="1" applyBorder="1" applyAlignment="1">
      <alignment horizontal="center" vertical="center"/>
    </xf>
    <xf numFmtId="0" fontId="46" fillId="0" borderId="10" xfId="0" applyFont="1" applyBorder="1" applyAlignment="1">
      <alignment horizontal="center" vertical="center" shrinkToFit="1"/>
    </xf>
    <xf numFmtId="41" fontId="46" fillId="0" borderId="10" xfId="0" applyNumberFormat="1" applyFont="1" applyBorder="1" applyAlignment="1">
      <alignment horizontal="center" vertical="center" shrinkToFit="1"/>
    </xf>
    <xf numFmtId="0" fontId="46" fillId="0" borderId="26" xfId="0" applyFont="1" applyBorder="1" applyAlignment="1">
      <alignment horizontal="left" vertical="center" wrapText="1" shrinkToFit="1"/>
    </xf>
    <xf numFmtId="41" fontId="46" fillId="0" borderId="10" xfId="1552" applyFont="1" applyBorder="1" applyAlignment="1">
      <alignment horizontal="center" vertical="center" shrinkToFit="1"/>
    </xf>
    <xf numFmtId="41" fontId="46" fillId="0" borderId="10" xfId="1552" applyFont="1" applyBorder="1" applyAlignment="1">
      <alignment horizontal="center" vertical="center"/>
    </xf>
    <xf numFmtId="191" fontId="46" fillId="0" borderId="10" xfId="3107" applyNumberFormat="1" applyFont="1" applyBorder="1" applyAlignment="1">
      <alignment horizontal="center" vertical="center" wrapText="1" shrinkToFit="1"/>
    </xf>
    <xf numFmtId="41" fontId="46" fillId="0" borderId="10" xfId="3202" applyFont="1" applyFill="1" applyBorder="1" applyAlignment="1">
      <alignment horizontal="center" vertical="center" shrinkToFit="1"/>
    </xf>
    <xf numFmtId="41" fontId="46" fillId="0" borderId="10" xfId="3202" applyFont="1" applyFill="1" applyBorder="1" applyAlignment="1">
      <alignment horizontal="center" vertical="center"/>
    </xf>
    <xf numFmtId="0" fontId="46" fillId="0" borderId="26" xfId="3203" applyFont="1" applyBorder="1" applyAlignment="1">
      <alignment horizontal="left" vertical="center" wrapText="1"/>
    </xf>
    <xf numFmtId="41" fontId="94" fillId="0" borderId="10" xfId="3200" applyFont="1" applyFill="1" applyBorder="1" applyAlignment="1">
      <alignment horizontal="center" vertical="center"/>
    </xf>
    <xf numFmtId="41" fontId="46" fillId="0" borderId="10" xfId="3200" applyFont="1" applyFill="1" applyBorder="1" applyAlignment="1" applyProtection="1">
      <alignment horizontal="center" vertical="center" shrinkToFit="1"/>
    </xf>
    <xf numFmtId="41" fontId="46" fillId="0" borderId="10" xfId="3204" applyFont="1" applyBorder="1" applyAlignment="1">
      <alignment horizontal="center" vertical="center"/>
    </xf>
    <xf numFmtId="41" fontId="46" fillId="0" borderId="10" xfId="3204" applyFont="1" applyBorder="1" applyAlignment="1">
      <alignment horizontal="center" vertical="center" shrinkToFit="1"/>
    </xf>
    <xf numFmtId="0" fontId="46" fillId="0" borderId="26" xfId="25" applyNumberFormat="1" applyFont="1" applyFill="1" applyBorder="1" applyAlignment="1" applyProtection="1">
      <alignment horizontal="left" vertical="center" wrapText="1" shrinkToFit="1"/>
    </xf>
    <xf numFmtId="41" fontId="46" fillId="0" borderId="10" xfId="3205" applyFont="1" applyFill="1" applyBorder="1" applyAlignment="1">
      <alignment horizontal="center" vertical="center" shrinkToFit="1"/>
    </xf>
    <xf numFmtId="41" fontId="46" fillId="0" borderId="10" xfId="3205" applyFont="1" applyFill="1" applyBorder="1" applyAlignment="1">
      <alignment horizontal="center" vertical="center"/>
    </xf>
    <xf numFmtId="0" fontId="46" fillId="0" borderId="26" xfId="3206" applyFont="1" applyBorder="1" applyAlignment="1">
      <alignment horizontal="left" vertical="center" wrapText="1"/>
    </xf>
    <xf numFmtId="41" fontId="46" fillId="0" borderId="10" xfId="3207" applyFont="1" applyFill="1" applyBorder="1" applyAlignment="1" applyProtection="1">
      <alignment horizontal="center" vertical="center"/>
    </xf>
    <xf numFmtId="41" fontId="46" fillId="0" borderId="10" xfId="3207" applyFont="1" applyFill="1" applyBorder="1" applyAlignment="1">
      <alignment horizontal="center" vertical="center" shrinkToFit="1"/>
    </xf>
    <xf numFmtId="0" fontId="46" fillId="0" borderId="10" xfId="5" applyFont="1" applyFill="1" applyBorder="1" applyAlignment="1">
      <alignment horizontal="center" vertical="center" wrapText="1" shrinkToFit="1"/>
    </xf>
    <xf numFmtId="0" fontId="46" fillId="0" borderId="10" xfId="5" applyFont="1" applyFill="1" applyBorder="1" applyAlignment="1" applyProtection="1">
      <alignment horizontal="center" vertical="center" shrinkToFit="1"/>
    </xf>
    <xf numFmtId="0" fontId="46" fillId="0" borderId="26" xfId="3107" applyFont="1" applyBorder="1" applyAlignment="1">
      <alignment horizontal="left" vertical="center"/>
    </xf>
    <xf numFmtId="41" fontId="94" fillId="0" borderId="10" xfId="3208" applyFont="1" applyFill="1" applyBorder="1" applyAlignment="1">
      <alignment horizontal="center" vertical="center"/>
    </xf>
    <xf numFmtId="41" fontId="94" fillId="0" borderId="10" xfId="3208" applyFont="1" applyFill="1" applyBorder="1" applyAlignment="1">
      <alignment horizontal="right" vertical="center" shrinkToFit="1"/>
    </xf>
    <xf numFmtId="41" fontId="94" fillId="0" borderId="10" xfId="3208" applyFont="1" applyFill="1" applyBorder="1" applyAlignment="1">
      <alignment horizontal="right" vertical="center"/>
    </xf>
    <xf numFmtId="41" fontId="94" fillId="0" borderId="10" xfId="3209" applyFont="1" applyBorder="1" applyAlignment="1">
      <alignment horizontal="right" vertical="center"/>
    </xf>
    <xf numFmtId="41" fontId="94" fillId="0" borderId="10" xfId="3171" applyFont="1" applyFill="1" applyBorder="1" applyAlignment="1">
      <alignment horizontal="center" vertical="center"/>
    </xf>
    <xf numFmtId="41" fontId="94" fillId="0" borderId="10" xfId="3171" applyFont="1" applyFill="1" applyBorder="1" applyAlignment="1">
      <alignment horizontal="right" vertical="center" shrinkToFit="1"/>
    </xf>
    <xf numFmtId="41" fontId="94" fillId="0" borderId="10" xfId="3171" applyFont="1" applyFill="1" applyBorder="1" applyAlignment="1">
      <alignment horizontal="right" vertical="center"/>
    </xf>
    <xf numFmtId="41" fontId="94" fillId="0" borderId="10" xfId="1676" applyFont="1" applyBorder="1" applyAlignment="1">
      <alignment horizontal="right" vertical="center"/>
    </xf>
    <xf numFmtId="41" fontId="94" fillId="0" borderId="10" xfId="3210" applyFont="1" applyFill="1" applyBorder="1" applyAlignment="1">
      <alignment horizontal="center" vertical="center"/>
    </xf>
    <xf numFmtId="41" fontId="94" fillId="0" borderId="10" xfId="3210" applyFont="1" applyFill="1" applyBorder="1" applyAlignment="1">
      <alignment horizontal="right" vertical="center" shrinkToFit="1"/>
    </xf>
    <xf numFmtId="41" fontId="94" fillId="0" borderId="10" xfId="3210" applyFont="1" applyFill="1" applyBorder="1" applyAlignment="1">
      <alignment horizontal="right" vertical="center"/>
    </xf>
    <xf numFmtId="41" fontId="94" fillId="0" borderId="10" xfId="3168" applyFont="1" applyBorder="1" applyAlignment="1">
      <alignment horizontal="right" vertical="center" shrinkToFit="1"/>
    </xf>
    <xf numFmtId="41" fontId="94" fillId="0" borderId="10" xfId="3168" applyFont="1" applyBorder="1" applyAlignment="1">
      <alignment horizontal="right" vertical="center"/>
    </xf>
    <xf numFmtId="0" fontId="46" fillId="0" borderId="10" xfId="3138" applyFont="1" applyBorder="1" applyAlignment="1">
      <alignment horizontal="center" vertical="center"/>
    </xf>
    <xf numFmtId="0" fontId="46" fillId="0" borderId="10" xfId="3138" applyFont="1" applyBorder="1">
      <alignment vertical="center"/>
    </xf>
    <xf numFmtId="41" fontId="94" fillId="0" borderId="10" xfId="3117" applyFont="1" applyBorder="1" applyAlignment="1">
      <alignment horizontal="center" vertical="center"/>
    </xf>
    <xf numFmtId="41" fontId="94" fillId="0" borderId="10" xfId="3117" applyFont="1" applyBorder="1">
      <alignment vertical="center"/>
    </xf>
    <xf numFmtId="0" fontId="94" fillId="0" borderId="26" xfId="3138" applyFont="1" applyBorder="1" applyAlignment="1">
      <alignment horizontal="center" vertical="center" wrapText="1"/>
    </xf>
    <xf numFmtId="41" fontId="94" fillId="0" borderId="10" xfId="3176" applyFont="1" applyFill="1" applyBorder="1" applyAlignment="1">
      <alignment horizontal="center" vertical="center"/>
    </xf>
    <xf numFmtId="41" fontId="94" fillId="0" borderId="10" xfId="3176" applyFont="1" applyFill="1" applyBorder="1" applyAlignment="1">
      <alignment horizontal="right" vertical="center" shrinkToFit="1"/>
    </xf>
    <xf numFmtId="41" fontId="94" fillId="0" borderId="10" xfId="3176" applyFont="1" applyFill="1" applyBorder="1" applyAlignment="1">
      <alignment horizontal="right" vertical="center"/>
    </xf>
    <xf numFmtId="41" fontId="94" fillId="0" borderId="10" xfId="3211" applyFont="1" applyFill="1" applyBorder="1" applyAlignment="1">
      <alignment horizontal="center" vertical="center"/>
    </xf>
    <xf numFmtId="41" fontId="94" fillId="0" borderId="10" xfId="3212" applyFont="1" applyBorder="1" applyAlignment="1">
      <alignment horizontal="right" vertical="center"/>
    </xf>
    <xf numFmtId="41" fontId="94" fillId="0" borderId="10" xfId="3211" applyFont="1" applyFill="1" applyBorder="1" applyAlignment="1">
      <alignment horizontal="right" vertical="center"/>
    </xf>
    <xf numFmtId="41" fontId="94" fillId="0" borderId="10" xfId="3213" applyFont="1" applyFill="1" applyBorder="1" applyAlignment="1">
      <alignment horizontal="center" vertical="center"/>
    </xf>
    <xf numFmtId="41" fontId="94" fillId="0" borderId="10" xfId="3213" applyFont="1" applyFill="1" applyBorder="1" applyAlignment="1">
      <alignment horizontal="right" vertical="center" shrinkToFit="1"/>
    </xf>
    <xf numFmtId="41" fontId="94" fillId="0" borderId="10" xfId="3213" applyFont="1" applyFill="1" applyBorder="1" applyAlignment="1">
      <alignment horizontal="right" vertical="center"/>
    </xf>
    <xf numFmtId="41" fontId="94" fillId="0" borderId="10" xfId="3212" applyFont="1" applyBorder="1" applyAlignment="1">
      <alignment horizontal="center" vertical="center"/>
    </xf>
    <xf numFmtId="41" fontId="94" fillId="0" borderId="10" xfId="3212" applyFont="1" applyBorder="1" applyAlignment="1">
      <alignment horizontal="right" vertical="center" shrinkToFit="1"/>
    </xf>
    <xf numFmtId="41" fontId="94" fillId="0" borderId="10" xfId="3214" applyFont="1" applyFill="1" applyBorder="1" applyAlignment="1">
      <alignment horizontal="right" vertical="center"/>
    </xf>
    <xf numFmtId="41" fontId="94" fillId="0" borderId="10" xfId="3117" applyFont="1" applyBorder="1" applyAlignment="1">
      <alignment horizontal="right" vertical="center" shrinkToFit="1"/>
    </xf>
    <xf numFmtId="41" fontId="94" fillId="0" borderId="10" xfId="1509" applyFont="1" applyBorder="1" applyAlignment="1">
      <alignment horizontal="center" vertical="center"/>
    </xf>
    <xf numFmtId="41" fontId="94" fillId="0" borderId="10" xfId="1509" applyFont="1" applyBorder="1" applyAlignment="1">
      <alignment horizontal="right" vertical="center" shrinkToFit="1"/>
    </xf>
    <xf numFmtId="41" fontId="94" fillId="0" borderId="10" xfId="1509" applyFont="1" applyBorder="1" applyAlignment="1">
      <alignment horizontal="right" vertical="center"/>
    </xf>
    <xf numFmtId="41" fontId="94" fillId="0" borderId="10" xfId="3215" applyFont="1" applyFill="1" applyBorder="1" applyAlignment="1">
      <alignment horizontal="center" vertical="center"/>
    </xf>
    <xf numFmtId="41" fontId="94" fillId="0" borderId="10" xfId="3215" applyFont="1" applyFill="1" applyBorder="1" applyAlignment="1">
      <alignment horizontal="right" vertical="center" shrinkToFit="1"/>
    </xf>
    <xf numFmtId="41" fontId="94" fillId="0" borderId="10" xfId="3215" applyFont="1" applyFill="1" applyBorder="1" applyAlignment="1">
      <alignment horizontal="right" vertical="center"/>
    </xf>
    <xf numFmtId="41" fontId="94" fillId="0" borderId="10" xfId="3216" applyFont="1" applyFill="1" applyBorder="1" applyAlignment="1">
      <alignment horizontal="right" vertical="center"/>
    </xf>
    <xf numFmtId="41" fontId="94" fillId="0" borderId="10" xfId="3217" applyFont="1" applyFill="1" applyBorder="1" applyAlignment="1">
      <alignment horizontal="center" vertical="center"/>
    </xf>
    <xf numFmtId="41" fontId="94" fillId="0" borderId="10" xfId="3217" applyFont="1" applyFill="1" applyBorder="1" applyAlignment="1">
      <alignment horizontal="right" vertical="center" shrinkToFit="1"/>
    </xf>
    <xf numFmtId="41" fontId="94" fillId="0" borderId="10" xfId="3217" applyFont="1" applyFill="1" applyBorder="1" applyAlignment="1">
      <alignment horizontal="right" vertical="center"/>
    </xf>
    <xf numFmtId="41" fontId="94" fillId="0" borderId="10" xfId="3211" applyFont="1" applyFill="1" applyBorder="1" applyAlignment="1">
      <alignment horizontal="right" vertical="center" shrinkToFit="1"/>
    </xf>
    <xf numFmtId="0" fontId="46" fillId="0" borderId="10" xfId="1711" applyFont="1" applyBorder="1" applyAlignment="1" applyProtection="1">
      <alignment horizontal="center" vertical="center" wrapText="1" shrinkToFit="1"/>
    </xf>
    <xf numFmtId="41" fontId="46" fillId="0" borderId="10" xfId="3168" applyFont="1" applyBorder="1" applyAlignment="1">
      <alignment horizontal="center" vertical="center"/>
    </xf>
    <xf numFmtId="41" fontId="46" fillId="0" borderId="10" xfId="3168" applyFont="1" applyBorder="1" applyAlignment="1">
      <alignment horizontal="center" vertical="center" shrinkToFit="1"/>
    </xf>
    <xf numFmtId="0" fontId="46" fillId="0" borderId="10" xfId="1711" applyFont="1" applyBorder="1" applyAlignment="1" applyProtection="1">
      <alignment horizontal="center" vertical="center" shrinkToFit="1"/>
    </xf>
    <xf numFmtId="41" fontId="46" fillId="133" borderId="10" xfId="3168" applyFont="1" applyFill="1" applyBorder="1" applyAlignment="1">
      <alignment horizontal="center" vertical="center"/>
    </xf>
    <xf numFmtId="41" fontId="46" fillId="133" borderId="10" xfId="3168" applyFont="1" applyFill="1" applyBorder="1" applyAlignment="1">
      <alignment horizontal="right" vertical="center" shrinkToFit="1"/>
    </xf>
    <xf numFmtId="41" fontId="46" fillId="133" borderId="10" xfId="3168" applyFont="1" applyFill="1" applyBorder="1" applyAlignment="1">
      <alignment horizontal="right" vertical="center"/>
    </xf>
    <xf numFmtId="41" fontId="46" fillId="133" borderId="10" xfId="3172" applyFont="1" applyFill="1" applyBorder="1" applyAlignment="1">
      <alignment horizontal="right" vertical="center" shrinkToFit="1"/>
    </xf>
    <xf numFmtId="41" fontId="46" fillId="133" borderId="10" xfId="3172" applyFont="1" applyFill="1" applyBorder="1" applyAlignment="1">
      <alignment horizontal="right" vertical="center"/>
    </xf>
    <xf numFmtId="0" fontId="91" fillId="133" borderId="10" xfId="3107" applyFont="1" applyFill="1" applyBorder="1" applyAlignment="1">
      <alignment horizontal="left" vertical="center" wrapText="1" shrinkToFit="1"/>
    </xf>
    <xf numFmtId="41" fontId="46" fillId="0" borderId="10" xfId="1676" applyFont="1" applyBorder="1" applyAlignment="1">
      <alignment horizontal="center" vertical="center"/>
    </xf>
    <xf numFmtId="41" fontId="46" fillId="0" borderId="10" xfId="1676" applyFont="1" applyBorder="1" applyAlignment="1">
      <alignment horizontal="center" vertical="center" shrinkToFit="1"/>
    </xf>
    <xf numFmtId="41" fontId="46" fillId="0" borderId="10" xfId="3218" applyFont="1" applyFill="1" applyBorder="1" applyAlignment="1" applyProtection="1">
      <alignment horizontal="center" vertical="center"/>
    </xf>
    <xf numFmtId="41" fontId="46" fillId="0" borderId="10" xfId="3218" applyFont="1" applyFill="1" applyBorder="1" applyAlignment="1">
      <alignment horizontal="center" vertical="center" shrinkToFit="1"/>
    </xf>
    <xf numFmtId="41" fontId="46" fillId="0" borderId="10" xfId="3218" applyFont="1" applyFill="1" applyBorder="1" applyAlignment="1">
      <alignment horizontal="center" vertical="center"/>
    </xf>
    <xf numFmtId="41" fontId="46" fillId="0" borderId="10" xfId="3218" applyFont="1" applyFill="1" applyBorder="1" applyAlignment="1">
      <alignment horizontal="right" vertical="center" shrinkToFit="1"/>
    </xf>
    <xf numFmtId="41" fontId="46" fillId="0" borderId="10" xfId="3218" applyFont="1" applyFill="1" applyBorder="1" applyAlignment="1">
      <alignment horizontal="right" vertical="center"/>
    </xf>
    <xf numFmtId="0" fontId="46" fillId="0" borderId="0" xfId="0" applyFont="1" applyAlignment="1">
      <alignment horizontal="right" vertical="center"/>
    </xf>
    <xf numFmtId="41" fontId="46" fillId="0" borderId="10" xfId="3219" applyFont="1" applyFill="1" applyBorder="1" applyAlignment="1" applyProtection="1">
      <alignment horizontal="center" vertical="center"/>
    </xf>
    <xf numFmtId="41" fontId="46" fillId="0" borderId="10" xfId="3219" applyFont="1" applyFill="1" applyBorder="1" applyAlignment="1">
      <alignment horizontal="right" vertical="center" shrinkToFit="1"/>
    </xf>
    <xf numFmtId="41" fontId="46" fillId="0" borderId="10" xfId="3219" applyFont="1" applyFill="1" applyBorder="1" applyAlignment="1">
      <alignment horizontal="right" vertical="center"/>
    </xf>
    <xf numFmtId="41" fontId="46" fillId="0" borderId="10" xfId="3220" applyFont="1" applyFill="1" applyBorder="1" applyAlignment="1" applyProtection="1">
      <alignment horizontal="center" vertical="center"/>
    </xf>
    <xf numFmtId="41" fontId="46" fillId="0" borderId="10" xfId="3220" applyFont="1" applyFill="1" applyBorder="1" applyAlignment="1">
      <alignment horizontal="right" vertical="center" shrinkToFit="1"/>
    </xf>
    <xf numFmtId="41" fontId="46" fillId="0" borderId="10" xfId="3220" applyFont="1" applyFill="1" applyBorder="1" applyAlignment="1">
      <alignment horizontal="right" vertical="center"/>
    </xf>
    <xf numFmtId="0" fontId="91" fillId="0" borderId="10" xfId="3107" applyFont="1" applyBorder="1" applyAlignment="1">
      <alignment horizontal="left" vertical="center" wrapText="1" shrinkToFit="1"/>
    </xf>
    <xf numFmtId="41" fontId="46" fillId="0" borderId="10" xfId="3221" applyFont="1" applyFill="1" applyBorder="1" applyAlignment="1" applyProtection="1">
      <alignment horizontal="center" vertical="center"/>
    </xf>
    <xf numFmtId="41" fontId="46" fillId="0" borderId="10" xfId="3221" applyFont="1" applyFill="1" applyBorder="1" applyAlignment="1">
      <alignment horizontal="center" vertical="center" shrinkToFit="1"/>
    </xf>
    <xf numFmtId="41" fontId="46" fillId="0" borderId="10" xfId="3221" applyFont="1" applyFill="1" applyBorder="1" applyAlignment="1">
      <alignment horizontal="center" vertical="center"/>
    </xf>
    <xf numFmtId="0" fontId="46" fillId="0" borderId="26" xfId="3107" applyFont="1" applyBorder="1" applyAlignment="1">
      <alignment horizontal="left" vertical="distributed" shrinkToFit="1"/>
    </xf>
    <xf numFmtId="41" fontId="83" fillId="0" borderId="10" xfId="3165" applyFont="1" applyFill="1" applyBorder="1" applyAlignment="1">
      <alignment horizontal="center" vertical="center" shrinkToFit="1"/>
    </xf>
    <xf numFmtId="41" fontId="83" fillId="0" borderId="10" xfId="3165" applyFont="1" applyFill="1" applyBorder="1" applyAlignment="1">
      <alignment horizontal="center" vertical="center"/>
    </xf>
    <xf numFmtId="41" fontId="46" fillId="0" borderId="10" xfId="119" applyFont="1" applyFill="1" applyBorder="1" applyAlignment="1" applyProtection="1">
      <alignment horizontal="center" vertical="center"/>
    </xf>
    <xf numFmtId="41" fontId="46" fillId="0" borderId="10" xfId="3222" applyFont="1" applyFill="1" applyBorder="1" applyAlignment="1" applyProtection="1">
      <alignment horizontal="center" vertical="center"/>
    </xf>
    <xf numFmtId="41" fontId="46" fillId="0" borderId="10" xfId="3222" applyFont="1" applyFill="1" applyBorder="1" applyAlignment="1">
      <alignment horizontal="center" vertical="center" shrinkToFit="1"/>
    </xf>
    <xf numFmtId="41" fontId="46" fillId="0" borderId="10" xfId="3222" applyFont="1" applyFill="1" applyBorder="1" applyAlignment="1">
      <alignment horizontal="center" vertical="center"/>
    </xf>
    <xf numFmtId="41" fontId="46" fillId="0" borderId="10" xfId="1508" applyFont="1" applyFill="1" applyBorder="1" applyAlignment="1" applyProtection="1">
      <alignment horizontal="center" vertical="center"/>
    </xf>
    <xf numFmtId="41" fontId="46" fillId="0" borderId="10" xfId="1508" applyFont="1" applyFill="1" applyBorder="1" applyAlignment="1">
      <alignment horizontal="center" vertical="center" shrinkToFit="1"/>
    </xf>
    <xf numFmtId="41" fontId="46" fillId="0" borderId="10" xfId="1508" applyFont="1" applyFill="1" applyBorder="1" applyAlignment="1">
      <alignment horizontal="center" vertical="center"/>
    </xf>
    <xf numFmtId="41" fontId="46" fillId="0" borderId="10" xfId="3223" applyFont="1" applyFill="1" applyBorder="1" applyAlignment="1" applyProtection="1">
      <alignment horizontal="center" vertical="center"/>
    </xf>
    <xf numFmtId="41" fontId="46" fillId="0" borderId="10" xfId="3224" applyFont="1" applyFill="1" applyBorder="1" applyAlignment="1">
      <alignment horizontal="center" vertical="center" shrinkToFit="1"/>
    </xf>
    <xf numFmtId="41" fontId="46" fillId="0" borderId="10" xfId="3224" applyFont="1" applyFill="1" applyBorder="1" applyAlignment="1">
      <alignment horizontal="center" vertical="center"/>
    </xf>
    <xf numFmtId="41" fontId="46" fillId="0" borderId="10" xfId="3225" applyFont="1" applyFill="1" applyBorder="1" applyAlignment="1" applyProtection="1">
      <alignment horizontal="center" vertical="center"/>
    </xf>
    <xf numFmtId="41" fontId="46" fillId="0" borderId="10" xfId="3225" applyFont="1" applyFill="1" applyBorder="1" applyAlignment="1">
      <alignment horizontal="center" vertical="center" shrinkToFit="1"/>
    </xf>
    <xf numFmtId="41" fontId="46" fillId="0" borderId="10" xfId="3225" applyFont="1" applyFill="1" applyBorder="1" applyAlignment="1">
      <alignment horizontal="center" vertical="center"/>
    </xf>
    <xf numFmtId="41" fontId="46" fillId="0" borderId="10" xfId="3226" applyFont="1" applyFill="1" applyBorder="1" applyAlignment="1">
      <alignment horizontal="center" vertical="center"/>
    </xf>
    <xf numFmtId="41" fontId="46" fillId="135" borderId="10" xfId="3188" applyFont="1" applyFill="1" applyBorder="1" applyAlignment="1" applyProtection="1">
      <alignment horizontal="center" vertical="center"/>
    </xf>
    <xf numFmtId="41" fontId="46" fillId="135" borderId="10" xfId="3188" applyFont="1" applyFill="1" applyBorder="1" applyAlignment="1">
      <alignment horizontal="center" vertical="center" shrinkToFit="1"/>
    </xf>
    <xf numFmtId="41" fontId="46" fillId="135" borderId="10" xfId="3188" applyFont="1" applyFill="1" applyBorder="1" applyAlignment="1">
      <alignment horizontal="center" vertical="center"/>
    </xf>
    <xf numFmtId="41" fontId="46" fillId="135" borderId="10" xfId="3224" applyFont="1" applyFill="1" applyBorder="1" applyAlignment="1">
      <alignment horizontal="center" vertical="center"/>
    </xf>
    <xf numFmtId="41" fontId="46" fillId="135" borderId="10" xfId="3227" applyFont="1" applyFill="1" applyBorder="1" applyAlignment="1">
      <alignment horizontal="center" vertical="center"/>
    </xf>
    <xf numFmtId="0" fontId="46" fillId="135" borderId="10" xfId="3107" applyFont="1" applyFill="1" applyBorder="1" applyAlignment="1">
      <alignment horizontal="left" vertical="center" wrapText="1" shrinkToFit="1"/>
    </xf>
    <xf numFmtId="41" fontId="46" fillId="135" borderId="10" xfId="1" applyFont="1" applyFill="1" applyBorder="1" applyAlignment="1">
      <alignment horizontal="right" vertical="center"/>
    </xf>
    <xf numFmtId="41" fontId="46" fillId="135" borderId="10" xfId="3228" applyFont="1" applyFill="1" applyBorder="1" applyAlignment="1" applyProtection="1">
      <alignment horizontal="center" vertical="center"/>
    </xf>
    <xf numFmtId="41" fontId="46" fillId="135" borderId="10" xfId="3228" applyFont="1" applyFill="1" applyBorder="1" applyAlignment="1">
      <alignment horizontal="center" vertical="center" shrinkToFit="1"/>
    </xf>
    <xf numFmtId="41" fontId="46" fillId="135" borderId="10" xfId="3228" applyFont="1" applyFill="1" applyBorder="1" applyAlignment="1">
      <alignment horizontal="center" vertical="center"/>
    </xf>
    <xf numFmtId="41" fontId="46" fillId="135" borderId="10" xfId="3229" applyFont="1" applyFill="1" applyBorder="1" applyAlignment="1">
      <alignment horizontal="center" vertical="center"/>
    </xf>
    <xf numFmtId="41" fontId="46" fillId="0" borderId="10" xfId="3230" applyFont="1" applyFill="1" applyBorder="1" applyAlignment="1" applyProtection="1">
      <alignment horizontal="center" vertical="center"/>
    </xf>
    <xf numFmtId="41" fontId="46" fillId="0" borderId="10" xfId="3231" applyFont="1" applyFill="1" applyBorder="1" applyAlignment="1">
      <alignment horizontal="center" vertical="center" shrinkToFit="1"/>
    </xf>
    <xf numFmtId="41" fontId="46" fillId="0" borderId="10" xfId="3231" applyFont="1" applyFill="1" applyBorder="1" applyAlignment="1">
      <alignment horizontal="center" vertical="center"/>
    </xf>
    <xf numFmtId="41" fontId="46" fillId="0" borderId="10" xfId="3232" applyFont="1" applyFill="1" applyBorder="1" applyAlignment="1">
      <alignment horizontal="center" vertical="center"/>
    </xf>
    <xf numFmtId="41" fontId="83" fillId="0" borderId="10" xfId="3233" applyFont="1" applyFill="1" applyBorder="1" applyAlignment="1">
      <alignment horizontal="right" vertical="center"/>
    </xf>
    <xf numFmtId="41" fontId="46" fillId="0" borderId="10" xfId="3234" applyFont="1" applyFill="1" applyBorder="1" applyAlignment="1" applyProtection="1">
      <alignment horizontal="center" vertical="center"/>
    </xf>
    <xf numFmtId="41" fontId="46" fillId="0" borderId="10" xfId="3234" applyFont="1" applyFill="1" applyBorder="1" applyAlignment="1">
      <alignment horizontal="center" vertical="center" shrinkToFit="1"/>
    </xf>
    <xf numFmtId="41" fontId="46" fillId="0" borderId="10" xfId="3234" applyFont="1" applyFill="1" applyBorder="1" applyAlignment="1">
      <alignment horizontal="center" vertical="center"/>
    </xf>
    <xf numFmtId="41" fontId="46" fillId="0" borderId="10" xfId="3235" applyFont="1" applyFill="1" applyBorder="1" applyAlignment="1">
      <alignment horizontal="center" vertical="center"/>
    </xf>
    <xf numFmtId="41" fontId="46" fillId="0" borderId="10" xfId="3236" applyFont="1" applyFill="1" applyBorder="1" applyAlignment="1" applyProtection="1">
      <alignment horizontal="center" vertical="center"/>
    </xf>
    <xf numFmtId="41" fontId="46" fillId="0" borderId="10" xfId="3236" applyFont="1" applyFill="1" applyBorder="1" applyAlignment="1">
      <alignment horizontal="center" vertical="center" shrinkToFit="1"/>
    </xf>
    <xf numFmtId="41" fontId="46" fillId="0" borderId="10" xfId="3236" applyFont="1" applyFill="1" applyBorder="1" applyAlignment="1">
      <alignment horizontal="center" vertical="center"/>
    </xf>
    <xf numFmtId="41" fontId="46" fillId="0" borderId="10" xfId="3237" applyFont="1" applyFill="1" applyBorder="1" applyAlignment="1">
      <alignment horizontal="center" vertical="center"/>
    </xf>
    <xf numFmtId="41" fontId="46" fillId="0" borderId="10" xfId="3238" applyFont="1" applyFill="1" applyBorder="1" applyAlignment="1" applyProtection="1">
      <alignment horizontal="center" vertical="center"/>
    </xf>
    <xf numFmtId="41" fontId="46" fillId="0" borderId="10" xfId="3238" applyFont="1" applyFill="1" applyBorder="1" applyAlignment="1">
      <alignment horizontal="center" vertical="center" shrinkToFit="1"/>
    </xf>
    <xf numFmtId="41" fontId="46" fillId="0" borderId="10" xfId="3238" applyFont="1" applyFill="1" applyBorder="1" applyAlignment="1">
      <alignment horizontal="center" vertical="center"/>
    </xf>
    <xf numFmtId="41" fontId="46" fillId="0" borderId="10" xfId="3239" applyFont="1" applyFill="1" applyBorder="1" applyAlignment="1" applyProtection="1">
      <alignment horizontal="center" vertical="center"/>
    </xf>
    <xf numFmtId="41" fontId="46" fillId="0" borderId="10" xfId="3239" applyFont="1" applyFill="1" applyBorder="1" applyAlignment="1">
      <alignment horizontal="center" vertical="center" shrinkToFit="1"/>
    </xf>
    <xf numFmtId="41" fontId="46" fillId="0" borderId="10" xfId="3239" applyFont="1" applyFill="1" applyBorder="1" applyAlignment="1">
      <alignment horizontal="center" vertical="center"/>
    </xf>
    <xf numFmtId="0" fontId="46" fillId="58" borderId="10" xfId="3107" applyFont="1" applyFill="1" applyBorder="1" applyAlignment="1">
      <alignment horizontal="left" vertical="center" wrapText="1"/>
    </xf>
    <xf numFmtId="41" fontId="46" fillId="0" borderId="10" xfId="3240" applyFont="1" applyFill="1" applyBorder="1" applyAlignment="1" applyProtection="1">
      <alignment horizontal="center" vertical="center"/>
    </xf>
    <xf numFmtId="41" fontId="46" fillId="0" borderId="10" xfId="3240" applyFont="1" applyFill="1" applyBorder="1" applyAlignment="1">
      <alignment horizontal="center" vertical="center" shrinkToFit="1"/>
    </xf>
    <xf numFmtId="41" fontId="46" fillId="0" borderId="10" xfId="3240" applyFont="1" applyFill="1" applyBorder="1" applyAlignment="1">
      <alignment horizontal="center" vertical="center"/>
    </xf>
    <xf numFmtId="41" fontId="46" fillId="0" borderId="10" xfId="3241" applyFont="1" applyFill="1" applyBorder="1" applyAlignment="1">
      <alignment horizontal="center" vertical="center"/>
    </xf>
    <xf numFmtId="41" fontId="46" fillId="0" borderId="10" xfId="3241" applyFont="1" applyFill="1" applyBorder="1" applyAlignment="1">
      <alignment horizontal="center" vertical="center" shrinkToFit="1"/>
    </xf>
    <xf numFmtId="41" fontId="46" fillId="0" borderId="10" xfId="3242" applyFont="1" applyFill="1" applyBorder="1" applyAlignment="1" applyProtection="1">
      <alignment horizontal="center" vertical="center"/>
    </xf>
    <xf numFmtId="41" fontId="46" fillId="0" borderId="10" xfId="3242" applyFont="1" applyFill="1" applyBorder="1" applyAlignment="1">
      <alignment horizontal="center" vertical="center" shrinkToFit="1"/>
    </xf>
    <xf numFmtId="41" fontId="46" fillId="0" borderId="10" xfId="3242" applyFont="1" applyFill="1" applyBorder="1" applyAlignment="1">
      <alignment horizontal="center" vertical="center"/>
    </xf>
    <xf numFmtId="41" fontId="46" fillId="0" borderId="10" xfId="3243" applyFont="1" applyFill="1" applyBorder="1" applyAlignment="1" applyProtection="1">
      <alignment horizontal="center" vertical="center"/>
    </xf>
    <xf numFmtId="41" fontId="46" fillId="0" borderId="10" xfId="3243" applyFont="1" applyFill="1" applyBorder="1" applyAlignment="1">
      <alignment horizontal="center" vertical="center" shrinkToFit="1"/>
    </xf>
    <xf numFmtId="41" fontId="46" fillId="0" borderId="10" xfId="3243" applyFont="1" applyFill="1" applyBorder="1" applyAlignment="1">
      <alignment horizontal="center" vertical="center"/>
    </xf>
    <xf numFmtId="41" fontId="46" fillId="0" borderId="10" xfId="3244" applyFont="1" applyFill="1" applyBorder="1" applyAlignment="1">
      <alignment horizontal="center" vertical="center"/>
    </xf>
    <xf numFmtId="41" fontId="46" fillId="0" borderId="10" xfId="3233" applyFont="1" applyFill="1" applyBorder="1" applyAlignment="1">
      <alignment horizontal="center" vertical="center"/>
    </xf>
    <xf numFmtId="41" fontId="46" fillId="0" borderId="10" xfId="3165" applyFont="1" applyFill="1" applyBorder="1" applyAlignment="1">
      <alignment horizontal="right" vertical="center"/>
    </xf>
    <xf numFmtId="41" fontId="46" fillId="0" borderId="10" xfId="3171" applyFont="1" applyFill="1" applyBorder="1" applyAlignment="1">
      <alignment horizontal="right" vertical="center"/>
    </xf>
    <xf numFmtId="41" fontId="46" fillId="0" borderId="10" xfId="3167" applyFont="1" applyFill="1" applyBorder="1" applyAlignment="1" applyProtection="1">
      <alignment horizontal="center" vertical="center"/>
    </xf>
    <xf numFmtId="41" fontId="46" fillId="0" borderId="10" xfId="3167" applyFont="1" applyFill="1" applyBorder="1" applyAlignment="1">
      <alignment horizontal="center" vertical="center" shrinkToFit="1"/>
    </xf>
    <xf numFmtId="41" fontId="46" fillId="0" borderId="10" xfId="3245" applyFont="1" applyFill="1" applyBorder="1" applyAlignment="1">
      <alignment horizontal="center" vertical="center"/>
    </xf>
    <xf numFmtId="0" fontId="46" fillId="0" borderId="10" xfId="3169" applyFont="1" applyBorder="1" applyAlignment="1">
      <alignment horizontal="center" vertical="center" shrinkToFit="1"/>
    </xf>
    <xf numFmtId="41" fontId="46" fillId="0" borderId="10" xfId="3246" applyFont="1" applyFill="1" applyBorder="1" applyAlignment="1" applyProtection="1">
      <alignment horizontal="center" vertical="center"/>
    </xf>
    <xf numFmtId="41" fontId="46" fillId="0" borderId="10" xfId="3246" applyFont="1" applyFill="1" applyBorder="1" applyAlignment="1">
      <alignment horizontal="center" vertical="center" shrinkToFit="1"/>
    </xf>
    <xf numFmtId="41" fontId="46" fillId="0" borderId="10" xfId="3246" applyFont="1" applyFill="1" applyBorder="1" applyAlignment="1">
      <alignment horizontal="center" vertical="center"/>
    </xf>
    <xf numFmtId="41" fontId="46" fillId="0" borderId="10" xfId="3223" applyFont="1" applyFill="1" applyBorder="1" applyAlignment="1">
      <alignment horizontal="center" vertical="center" shrinkToFit="1"/>
    </xf>
    <xf numFmtId="41" fontId="46" fillId="0" borderId="10" xfId="3223" applyFont="1" applyFill="1" applyBorder="1" applyAlignment="1">
      <alignment horizontal="center" vertical="center"/>
    </xf>
    <xf numFmtId="41" fontId="46" fillId="58" borderId="10" xfId="3188" applyFont="1" applyFill="1" applyBorder="1" applyAlignment="1" applyProtection="1">
      <alignment horizontal="center" vertical="center"/>
    </xf>
    <xf numFmtId="41" fontId="46" fillId="58" borderId="10" xfId="3188" applyFont="1" applyFill="1" applyBorder="1" applyAlignment="1">
      <alignment horizontal="center" vertical="center" shrinkToFit="1"/>
    </xf>
    <xf numFmtId="41" fontId="46" fillId="58" borderId="10" xfId="3188" applyFont="1" applyFill="1" applyBorder="1" applyAlignment="1">
      <alignment horizontal="center" vertical="center"/>
    </xf>
    <xf numFmtId="41" fontId="46" fillId="58" borderId="10" xfId="3247" applyFont="1" applyFill="1" applyBorder="1" applyAlignment="1">
      <alignment horizontal="center" vertical="center"/>
    </xf>
    <xf numFmtId="41" fontId="46" fillId="58" borderId="10" xfId="3248" applyFont="1" applyFill="1" applyBorder="1" applyAlignment="1" applyProtection="1">
      <alignment horizontal="center" vertical="center"/>
    </xf>
    <xf numFmtId="41" fontId="46" fillId="58" borderId="10" xfId="3248" applyFont="1" applyFill="1" applyBorder="1" applyAlignment="1">
      <alignment horizontal="center" vertical="center" shrinkToFit="1"/>
    </xf>
    <xf numFmtId="41" fontId="46" fillId="58" borderId="10" xfId="3248" applyFont="1" applyFill="1" applyBorder="1" applyAlignment="1">
      <alignment horizontal="center" vertical="center"/>
    </xf>
    <xf numFmtId="41" fontId="46" fillId="58" borderId="10" xfId="3249" applyFont="1" applyFill="1" applyBorder="1" applyAlignment="1">
      <alignment horizontal="center" vertical="center"/>
    </xf>
    <xf numFmtId="41" fontId="46" fillId="58" borderId="10" xfId="3247" applyFont="1" applyFill="1" applyBorder="1" applyAlignment="1" applyProtection="1">
      <alignment horizontal="center" vertical="center"/>
    </xf>
    <xf numFmtId="41" fontId="46" fillId="58" borderId="10" xfId="3247" applyFont="1" applyFill="1" applyBorder="1" applyAlignment="1">
      <alignment horizontal="center" vertical="center" shrinkToFit="1"/>
    </xf>
    <xf numFmtId="0" fontId="46" fillId="0" borderId="10" xfId="0" applyFont="1" applyBorder="1" applyAlignment="1">
      <alignment horizontal="left" vertical="center"/>
    </xf>
    <xf numFmtId="41" fontId="46" fillId="0" borderId="10" xfId="3247" applyFont="1" applyFill="1" applyBorder="1" applyAlignment="1">
      <alignment horizontal="center" vertical="center"/>
    </xf>
    <xf numFmtId="0" fontId="46" fillId="0" borderId="26" xfId="0" applyFont="1" applyBorder="1" applyAlignment="1">
      <alignment horizontal="left" vertical="center" wrapText="1"/>
    </xf>
    <xf numFmtId="41" fontId="46" fillId="0" borderId="0" xfId="0" applyNumberFormat="1" applyFont="1">
      <alignment vertical="center"/>
    </xf>
    <xf numFmtId="0" fontId="46" fillId="0" borderId="25" xfId="3107" applyFont="1" applyBorder="1" applyAlignment="1">
      <alignment horizontal="center" vertical="center"/>
    </xf>
    <xf numFmtId="0" fontId="46" fillId="0" borderId="26" xfId="3107" applyFont="1" applyBorder="1" applyAlignment="1">
      <alignment horizontal="left" vertical="center" shrinkToFit="1"/>
    </xf>
    <xf numFmtId="0" fontId="46" fillId="0" borderId="29" xfId="3107" applyFont="1" applyBorder="1" applyAlignment="1">
      <alignment horizontal="center" vertical="center" shrinkToFit="1"/>
    </xf>
    <xf numFmtId="0" fontId="46" fillId="0" borderId="28" xfId="3107" applyFont="1" applyBorder="1" applyAlignment="1">
      <alignment horizontal="center" vertical="center" shrinkToFit="1"/>
    </xf>
    <xf numFmtId="41" fontId="46" fillId="0" borderId="10" xfId="3250" applyFont="1" applyFill="1" applyBorder="1" applyAlignment="1">
      <alignment horizontal="center" vertical="center" shrinkToFit="1"/>
    </xf>
    <xf numFmtId="0" fontId="46" fillId="129" borderId="10" xfId="3107" applyFont="1" applyFill="1" applyBorder="1" applyAlignment="1">
      <alignment horizontal="center" vertical="center" wrapText="1" shrinkToFit="1"/>
    </xf>
    <xf numFmtId="0" fontId="46" fillId="129" borderId="10" xfId="3107" applyFont="1" applyFill="1" applyBorder="1" applyAlignment="1">
      <alignment horizontal="center" vertical="center"/>
    </xf>
    <xf numFmtId="0" fontId="46" fillId="129" borderId="10" xfId="3107" applyFont="1" applyFill="1" applyBorder="1" applyAlignment="1">
      <alignment horizontal="left" vertical="center" shrinkToFit="1"/>
    </xf>
    <xf numFmtId="41" fontId="46" fillId="129" borderId="10" xfId="3165" applyFont="1" applyFill="1" applyBorder="1" applyAlignment="1" applyProtection="1">
      <alignment horizontal="center" vertical="center"/>
    </xf>
    <xf numFmtId="41" fontId="46" fillId="129" borderId="10" xfId="3165" applyFont="1" applyFill="1" applyBorder="1" applyAlignment="1">
      <alignment horizontal="center" vertical="center" shrinkToFit="1"/>
    </xf>
    <xf numFmtId="41" fontId="46" fillId="129" borderId="10" xfId="3165" applyFont="1" applyFill="1" applyBorder="1" applyAlignment="1">
      <alignment horizontal="center" vertical="center"/>
    </xf>
    <xf numFmtId="41" fontId="46" fillId="129" borderId="25" xfId="3165" applyFont="1" applyFill="1" applyBorder="1" applyAlignment="1">
      <alignment horizontal="center" vertical="center"/>
    </xf>
    <xf numFmtId="41" fontId="46" fillId="129" borderId="10" xfId="1" applyFont="1" applyFill="1" applyBorder="1" applyAlignment="1">
      <alignment horizontal="right" vertical="center" shrinkToFit="1"/>
    </xf>
    <xf numFmtId="41" fontId="46" fillId="129" borderId="10" xfId="3165" applyFont="1" applyFill="1" applyBorder="1" applyAlignment="1">
      <alignment horizontal="right" vertical="center"/>
    </xf>
    <xf numFmtId="0" fontId="46" fillId="129" borderId="26" xfId="117" applyNumberFormat="1" applyFont="1" applyFill="1" applyBorder="1" applyAlignment="1">
      <alignment horizontal="left" vertical="center"/>
    </xf>
    <xf numFmtId="0" fontId="46" fillId="129" borderId="10" xfId="155" applyFont="1" applyFill="1" applyBorder="1" applyAlignment="1" applyProtection="1">
      <alignment horizontal="center" vertical="center"/>
    </xf>
    <xf numFmtId="41" fontId="46" fillId="129" borderId="25" xfId="3181" applyFont="1" applyFill="1" applyBorder="1" applyAlignment="1">
      <alignment horizontal="center" vertical="center"/>
    </xf>
    <xf numFmtId="41" fontId="46" fillId="129" borderId="10" xfId="3165" applyFont="1" applyFill="1" applyBorder="1" applyAlignment="1">
      <alignment horizontal="right" vertical="center" shrinkToFit="1"/>
    </xf>
    <xf numFmtId="0" fontId="46" fillId="0" borderId="10" xfId="3107" applyFont="1" applyFill="1" applyBorder="1" applyAlignment="1">
      <alignment horizontal="center" vertical="center" wrapText="1" shrinkToFit="1"/>
    </xf>
    <xf numFmtId="0" fontId="46" fillId="0" borderId="10" xfId="3107" applyFont="1" applyFill="1" applyBorder="1" applyAlignment="1">
      <alignment horizontal="center" vertical="center"/>
    </xf>
    <xf numFmtId="0" fontId="46" fillId="0" borderId="10" xfId="3107" applyFont="1" applyFill="1" applyBorder="1">
      <alignment vertical="center"/>
    </xf>
    <xf numFmtId="190" fontId="83" fillId="0" borderId="10" xfId="0" applyNumberFormat="1" applyFont="1" applyFill="1" applyBorder="1" applyAlignment="1">
      <alignment horizontal="center" vertical="center"/>
    </xf>
    <xf numFmtId="0" fontId="46" fillId="0" borderId="26" xfId="3107" applyFont="1" applyFill="1" applyBorder="1" applyAlignment="1">
      <alignment horizontal="left" vertical="center" wrapText="1"/>
    </xf>
    <xf numFmtId="0" fontId="46" fillId="129" borderId="10" xfId="3107" applyFont="1" applyFill="1" applyBorder="1" applyAlignment="1">
      <alignment horizontal="center" vertical="center" wrapText="1"/>
    </xf>
    <xf numFmtId="0" fontId="46" fillId="129" borderId="10" xfId="155" applyFont="1" applyFill="1" applyBorder="1" applyAlignment="1" applyProtection="1">
      <alignment horizontal="center" vertical="center" shrinkToFit="1"/>
    </xf>
    <xf numFmtId="41" fontId="46" fillId="129" borderId="10" xfId="3181" applyFont="1" applyFill="1" applyBorder="1" applyAlignment="1" applyProtection="1">
      <alignment horizontal="center" vertical="center"/>
    </xf>
    <xf numFmtId="41" fontId="46" fillId="129" borderId="10" xfId="3181" applyFont="1" applyFill="1" applyBorder="1" applyAlignment="1">
      <alignment horizontal="center" vertical="center" shrinkToFit="1"/>
    </xf>
    <xf numFmtId="41" fontId="46" fillId="129" borderId="10" xfId="3181" applyFont="1" applyFill="1" applyBorder="1" applyAlignment="1">
      <alignment horizontal="center" vertical="center"/>
    </xf>
    <xf numFmtId="41" fontId="46" fillId="129" borderId="10" xfId="3181" applyFont="1" applyFill="1" applyBorder="1" applyAlignment="1">
      <alignment horizontal="right" vertical="center"/>
    </xf>
    <xf numFmtId="0" fontId="46" fillId="129" borderId="26" xfId="3198" applyNumberFormat="1" applyFont="1" applyFill="1" applyBorder="1" applyAlignment="1">
      <alignment horizontal="left" vertical="center"/>
    </xf>
    <xf numFmtId="14" fontId="46" fillId="129" borderId="10" xfId="3107" applyNumberFormat="1" applyFont="1" applyFill="1" applyBorder="1" applyAlignment="1">
      <alignment horizontal="center" vertical="center" wrapText="1" shrinkToFit="1"/>
    </xf>
    <xf numFmtId="0" fontId="46" fillId="129" borderId="10" xfId="155" applyFont="1" applyFill="1" applyBorder="1" applyAlignment="1" applyProtection="1">
      <alignment horizontal="center" vertical="center" wrapText="1" shrinkToFit="1"/>
    </xf>
    <xf numFmtId="41" fontId="46" fillId="129" borderId="25" xfId="3165" applyFont="1" applyFill="1" applyBorder="1" applyAlignment="1">
      <alignment horizontal="center" vertical="center" shrinkToFit="1"/>
    </xf>
    <xf numFmtId="0" fontId="46" fillId="129" borderId="10" xfId="3107" applyFont="1" applyFill="1" applyBorder="1" applyAlignment="1">
      <alignment horizontal="left" vertical="center"/>
    </xf>
    <xf numFmtId="41" fontId="46" fillId="129" borderId="10" xfId="3211" applyFont="1" applyFill="1" applyBorder="1" applyAlignment="1" applyProtection="1">
      <alignment horizontal="center" vertical="center"/>
    </xf>
    <xf numFmtId="41" fontId="46" fillId="129" borderId="10" xfId="3211" applyFont="1" applyFill="1" applyBorder="1" applyAlignment="1">
      <alignment horizontal="center" vertical="center" shrinkToFit="1"/>
    </xf>
    <xf numFmtId="41" fontId="46" fillId="129" borderId="10" xfId="3211" applyFont="1" applyFill="1" applyBorder="1" applyAlignment="1">
      <alignment horizontal="center" vertical="center"/>
    </xf>
    <xf numFmtId="41" fontId="46" fillId="129" borderId="25" xfId="3168" applyFont="1" applyFill="1" applyBorder="1" applyAlignment="1">
      <alignment horizontal="center" vertical="center"/>
    </xf>
    <xf numFmtId="41" fontId="46" fillId="129" borderId="10" xfId="3211" applyFont="1" applyFill="1" applyBorder="1" applyAlignment="1">
      <alignment horizontal="right" vertical="center"/>
    </xf>
    <xf numFmtId="0" fontId="46" fillId="129" borderId="26" xfId="3107" applyFont="1" applyFill="1" applyBorder="1" applyAlignment="1">
      <alignment horizontal="left" vertical="center" wrapText="1" shrinkToFit="1"/>
    </xf>
    <xf numFmtId="0" fontId="46" fillId="129" borderId="10" xfId="3107" applyFont="1" applyFill="1" applyBorder="1" applyAlignment="1">
      <alignment horizontal="center" vertical="center" shrinkToFit="1"/>
    </xf>
    <xf numFmtId="0" fontId="115" fillId="0" borderId="0" xfId="3107" applyFont="1" applyFill="1" applyBorder="1" applyAlignment="1">
      <alignment vertical="center"/>
    </xf>
    <xf numFmtId="0" fontId="115" fillId="0" borderId="0" xfId="3107" applyFont="1" applyFill="1" applyBorder="1" applyAlignment="1">
      <alignment horizontal="center" vertical="center"/>
    </xf>
    <xf numFmtId="0" fontId="116" fillId="0" borderId="0" xfId="3107" applyFont="1" applyFill="1" applyBorder="1" applyAlignment="1">
      <alignment horizontal="center" vertical="center" wrapText="1"/>
    </xf>
    <xf numFmtId="0" fontId="116" fillId="0" borderId="0" xfId="3107" applyFont="1" applyFill="1" applyBorder="1" applyAlignment="1">
      <alignment horizontal="center" vertical="center"/>
    </xf>
    <xf numFmtId="0" fontId="83" fillId="0" borderId="0" xfId="3107" applyFont="1" applyFill="1" applyBorder="1" applyAlignment="1">
      <alignment vertical="center"/>
    </xf>
    <xf numFmtId="0" fontId="83" fillId="0" borderId="0" xfId="3107" applyFont="1" applyFill="1" applyBorder="1" applyAlignment="1">
      <alignment horizontal="center" vertical="center"/>
    </xf>
    <xf numFmtId="0" fontId="83" fillId="0" borderId="0" xfId="3107" applyFont="1" applyFill="1" applyBorder="1" applyAlignment="1">
      <alignment horizontal="left" vertical="center" wrapText="1"/>
    </xf>
    <xf numFmtId="0" fontId="83" fillId="0" borderId="0" xfId="3107" applyFont="1" applyFill="1" applyBorder="1" applyAlignment="1">
      <alignment horizontal="center" vertical="center" wrapText="1"/>
    </xf>
    <xf numFmtId="41" fontId="83" fillId="0" borderId="0" xfId="3167" applyFont="1" applyFill="1" applyBorder="1" applyAlignment="1">
      <alignment horizontal="center" vertical="center" wrapText="1"/>
    </xf>
    <xf numFmtId="178" fontId="83" fillId="0" borderId="0" xfId="3107" applyNumberFormat="1" applyFont="1" applyFill="1" applyBorder="1" applyAlignment="1">
      <alignment vertical="center"/>
    </xf>
    <xf numFmtId="176" fontId="83" fillId="0" borderId="0" xfId="3107" applyNumberFormat="1" applyFont="1" applyFill="1" applyBorder="1" applyAlignment="1">
      <alignment horizontal="center" vertical="center"/>
    </xf>
    <xf numFmtId="178" fontId="117" fillId="0" borderId="0" xfId="3107" applyNumberFormat="1" applyFont="1" applyFill="1" applyBorder="1" applyAlignment="1">
      <alignment vertical="center"/>
    </xf>
    <xf numFmtId="0" fontId="117" fillId="0" borderId="0" xfId="3107" applyFont="1" applyFill="1" applyBorder="1" applyAlignment="1">
      <alignment vertical="center"/>
    </xf>
    <xf numFmtId="0" fontId="115" fillId="0" borderId="0" xfId="3144" applyNumberFormat="1" applyFont="1" applyFill="1" applyBorder="1" applyAlignment="1">
      <alignment vertical="center"/>
    </xf>
    <xf numFmtId="0" fontId="115" fillId="0" borderId="0" xfId="3144" applyNumberFormat="1" applyFont="1" applyFill="1" applyBorder="1" applyAlignment="1">
      <alignment horizontal="center" vertical="center"/>
    </xf>
    <xf numFmtId="0" fontId="118" fillId="0" borderId="0" xfId="3144" applyNumberFormat="1" applyFont="1" applyFill="1" applyBorder="1" applyAlignment="1">
      <alignment vertical="center"/>
    </xf>
    <xf numFmtId="0" fontId="118" fillId="0" borderId="0" xfId="3144" applyNumberFormat="1" applyFont="1" applyFill="1" applyBorder="1" applyAlignment="1">
      <alignment horizontal="center" vertical="center"/>
    </xf>
    <xf numFmtId="0" fontId="119" fillId="0" borderId="0" xfId="3107" applyNumberFormat="1" applyFont="1" applyFill="1" applyBorder="1" applyAlignment="1">
      <alignment horizontal="left" vertical="center"/>
    </xf>
    <xf numFmtId="0" fontId="119" fillId="0" borderId="0" xfId="3107" applyNumberFormat="1" applyFont="1" applyFill="1" applyBorder="1" applyAlignment="1">
      <alignment horizontal="center" vertical="center" wrapText="1"/>
    </xf>
    <xf numFmtId="178" fontId="119" fillId="0" borderId="0" xfId="3107" applyNumberFormat="1" applyFont="1" applyFill="1" applyBorder="1" applyAlignment="1">
      <alignment vertical="center"/>
    </xf>
    <xf numFmtId="176" fontId="119" fillId="0" borderId="0" xfId="3107" applyNumberFormat="1" applyFont="1" applyFill="1" applyBorder="1" applyAlignment="1">
      <alignment horizontal="center" vertical="center"/>
    </xf>
    <xf numFmtId="0" fontId="119" fillId="0" borderId="0" xfId="3107" applyNumberFormat="1" applyFont="1" applyFill="1" applyBorder="1" applyAlignment="1">
      <alignment vertical="center"/>
    </xf>
    <xf numFmtId="0" fontId="115" fillId="0" borderId="0" xfId="3144" applyNumberFormat="1" applyFont="1" applyFill="1" applyBorder="1" applyAlignment="1"/>
    <xf numFmtId="0" fontId="120" fillId="0" borderId="0" xfId="3144" applyNumberFormat="1" applyFont="1" applyFill="1" applyBorder="1" applyAlignment="1">
      <alignment vertical="center"/>
    </xf>
    <xf numFmtId="0" fontId="120" fillId="0" borderId="0" xfId="3144" applyNumberFormat="1" applyFont="1" applyFill="1" applyBorder="1" applyAlignment="1">
      <alignment horizontal="center" vertical="center"/>
    </xf>
    <xf numFmtId="0" fontId="120" fillId="0" borderId="0" xfId="3144" applyNumberFormat="1" applyFont="1" applyFill="1" applyBorder="1" applyAlignment="1">
      <alignment horizontal="left" vertical="center"/>
    </xf>
    <xf numFmtId="0" fontId="120" fillId="0" borderId="0" xfId="3144" applyNumberFormat="1" applyFont="1" applyFill="1" applyBorder="1" applyAlignment="1">
      <alignment horizontal="center" vertical="center" wrapText="1"/>
    </xf>
    <xf numFmtId="178" fontId="120" fillId="0" borderId="0" xfId="3144" applyNumberFormat="1" applyFont="1" applyFill="1" applyBorder="1" applyAlignment="1">
      <alignment vertical="center"/>
    </xf>
    <xf numFmtId="176" fontId="120" fillId="0" borderId="0" xfId="3144" applyNumberFormat="1" applyFont="1" applyFill="1" applyBorder="1" applyAlignment="1">
      <alignment horizontal="center" vertical="center"/>
    </xf>
    <xf numFmtId="0" fontId="83" fillId="0" borderId="0" xfId="3107" applyFont="1" applyBorder="1" applyAlignment="1">
      <alignment vertical="center"/>
    </xf>
    <xf numFmtId="0" fontId="87" fillId="129" borderId="10" xfId="3107" applyFont="1" applyFill="1" applyBorder="1" applyAlignment="1">
      <alignment horizontal="center" vertical="center" wrapText="1"/>
    </xf>
    <xf numFmtId="178" fontId="87" fillId="129" borderId="10" xfId="3107" applyNumberFormat="1" applyFont="1" applyFill="1" applyBorder="1" applyAlignment="1">
      <alignment horizontal="center" vertical="center" wrapText="1"/>
    </xf>
    <xf numFmtId="0" fontId="116" fillId="0" borderId="10" xfId="3107" applyNumberFormat="1" applyFont="1" applyBorder="1" applyAlignment="1">
      <alignment horizontal="center" vertical="center"/>
    </xf>
    <xf numFmtId="0" fontId="116" fillId="0" borderId="10" xfId="3107" applyNumberFormat="1" applyFont="1" applyBorder="1" applyAlignment="1">
      <alignment vertical="center"/>
    </xf>
    <xf numFmtId="0" fontId="116" fillId="0" borderId="10" xfId="3107" applyNumberFormat="1" applyFont="1" applyBorder="1" applyAlignment="1">
      <alignment horizontal="left" vertical="center"/>
    </xf>
    <xf numFmtId="0" fontId="116" fillId="0" borderId="10" xfId="3107" applyNumberFormat="1" applyFont="1" applyBorder="1" applyAlignment="1">
      <alignment horizontal="center" vertical="center" wrapText="1"/>
    </xf>
    <xf numFmtId="178" fontId="116" fillId="0" borderId="10" xfId="3107" applyNumberFormat="1" applyFont="1" applyBorder="1" applyAlignment="1">
      <alignment vertical="center"/>
    </xf>
    <xf numFmtId="176" fontId="116" fillId="0" borderId="10" xfId="3107" applyNumberFormat="1" applyFont="1" applyBorder="1" applyAlignment="1">
      <alignment horizontal="center" vertical="center"/>
    </xf>
    <xf numFmtId="0" fontId="121" fillId="0" borderId="0" xfId="3107" applyNumberFormat="1" applyFont="1" applyBorder="1" applyAlignment="1">
      <alignment vertical="center"/>
    </xf>
    <xf numFmtId="0" fontId="116" fillId="0" borderId="10" xfId="3107" applyNumberFormat="1" applyFont="1" applyFill="1" applyBorder="1" applyAlignment="1">
      <alignment horizontal="center" vertical="center"/>
    </xf>
    <xf numFmtId="178" fontId="116" fillId="0" borderId="10" xfId="3107" applyNumberFormat="1" applyFont="1" applyFill="1" applyBorder="1" applyAlignment="1">
      <alignment vertical="center"/>
    </xf>
    <xf numFmtId="0" fontId="116" fillId="0" borderId="10" xfId="3107" applyNumberFormat="1" applyFont="1" applyBorder="1" applyAlignment="1">
      <alignment vertical="center" wrapText="1"/>
    </xf>
    <xf numFmtId="14" fontId="116" fillId="0" borderId="10" xfId="3107" applyNumberFormat="1" applyFont="1" applyBorder="1" applyAlignment="1">
      <alignment horizontal="center" vertical="center"/>
    </xf>
    <xf numFmtId="14" fontId="116" fillId="0" borderId="10" xfId="3107" applyNumberFormat="1" applyFont="1" applyFill="1" applyBorder="1" applyAlignment="1">
      <alignment horizontal="center" vertical="center"/>
    </xf>
    <xf numFmtId="20" fontId="116" fillId="0" borderId="10" xfId="3107" applyNumberFormat="1" applyFont="1" applyBorder="1" applyAlignment="1">
      <alignment horizontal="center" vertical="center" wrapText="1"/>
    </xf>
    <xf numFmtId="178" fontId="116" fillId="58" borderId="10" xfId="3107" applyNumberFormat="1" applyFont="1" applyFill="1" applyBorder="1" applyAlignment="1">
      <alignment vertical="center"/>
    </xf>
    <xf numFmtId="0" fontId="122" fillId="0" borderId="0" xfId="3107" applyNumberFormat="1" applyFont="1" applyAlignment="1">
      <alignment vertical="center"/>
    </xf>
    <xf numFmtId="0" fontId="122" fillId="0" borderId="0" xfId="3107" applyNumberFormat="1" applyFont="1" applyAlignment="1">
      <alignment horizontal="center" vertical="center"/>
    </xf>
    <xf numFmtId="0" fontId="121" fillId="0" borderId="0" xfId="3107" applyNumberFormat="1" applyFont="1" applyAlignment="1">
      <alignment vertical="center"/>
    </xf>
    <xf numFmtId="0" fontId="121" fillId="0" borderId="0" xfId="3107" applyNumberFormat="1" applyFont="1" applyAlignment="1">
      <alignment horizontal="center" vertical="center"/>
    </xf>
    <xf numFmtId="0" fontId="121" fillId="0" borderId="0" xfId="3107" applyNumberFormat="1" applyFont="1" applyAlignment="1">
      <alignment horizontal="left" vertical="center"/>
    </xf>
    <xf numFmtId="0" fontId="121" fillId="0" borderId="0" xfId="3107" applyNumberFormat="1" applyFont="1" applyAlignment="1">
      <alignment horizontal="center" vertical="center" wrapText="1"/>
    </xf>
    <xf numFmtId="178" fontId="121" fillId="0" borderId="0" xfId="3107" applyNumberFormat="1" applyFont="1" applyAlignment="1">
      <alignment vertical="center"/>
    </xf>
    <xf numFmtId="176" fontId="121" fillId="0" borderId="0" xfId="3107" applyNumberFormat="1" applyFont="1" applyAlignment="1">
      <alignment horizontal="center" vertical="center"/>
    </xf>
    <xf numFmtId="178" fontId="121" fillId="0" borderId="0" xfId="3107" applyNumberFormat="1" applyFont="1" applyBorder="1" applyAlignment="1">
      <alignment vertical="center"/>
    </xf>
    <xf numFmtId="0" fontId="0" fillId="0" borderId="0" xfId="0" applyNumberFormat="1">
      <alignment vertical="center"/>
    </xf>
    <xf numFmtId="0" fontId="119" fillId="0" borderId="0" xfId="0" applyFont="1" applyAlignment="1">
      <alignment horizontal="center" vertical="center"/>
    </xf>
    <xf numFmtId="0" fontId="119" fillId="0" borderId="0" xfId="0" applyFont="1" applyAlignment="1">
      <alignment horizontal="left" vertical="center"/>
    </xf>
    <xf numFmtId="0" fontId="83" fillId="0" borderId="0" xfId="0" applyFont="1" applyAlignment="1">
      <alignment horizontal="left" vertical="center" wrapText="1"/>
    </xf>
    <xf numFmtId="41" fontId="119" fillId="0" borderId="0" xfId="1" applyFont="1" applyAlignment="1">
      <alignment horizontal="center" vertical="center"/>
    </xf>
    <xf numFmtId="0" fontId="119" fillId="0" borderId="0" xfId="0" applyFont="1" applyAlignment="1">
      <alignment horizontal="center" vertical="center" wrapText="1"/>
    </xf>
    <xf numFmtId="0" fontId="119" fillId="0" borderId="0" xfId="0" applyFont="1" applyAlignment="1">
      <alignment horizontal="right" vertical="center"/>
    </xf>
    <xf numFmtId="41" fontId="119" fillId="0" borderId="0" xfId="1" applyFont="1" applyAlignment="1">
      <alignment vertical="center"/>
    </xf>
    <xf numFmtId="176" fontId="119" fillId="0" borderId="0" xfId="0" applyNumberFormat="1" applyFont="1" applyAlignment="1">
      <alignment horizontal="center" vertical="center" wrapText="1"/>
    </xf>
    <xf numFmtId="178" fontId="83" fillId="0" borderId="0" xfId="0" applyNumberFormat="1" applyFont="1" applyAlignment="1">
      <alignment horizontal="right" vertical="center"/>
    </xf>
    <xf numFmtId="178" fontId="119" fillId="0" borderId="0" xfId="0" applyNumberFormat="1" applyFont="1" applyAlignment="1">
      <alignment horizontal="right" vertical="center"/>
    </xf>
    <xf numFmtId="41" fontId="119" fillId="0" borderId="0" xfId="1" applyFont="1" applyAlignment="1">
      <alignment horizontal="center" vertical="center" wrapText="1"/>
    </xf>
    <xf numFmtId="178" fontId="119" fillId="0" borderId="0" xfId="0" applyNumberFormat="1" applyFont="1" applyFill="1" applyAlignment="1">
      <alignment horizontal="right" vertical="center"/>
    </xf>
    <xf numFmtId="0" fontId="119" fillId="0" borderId="0" xfId="0" applyFont="1" applyFill="1" applyAlignment="1">
      <alignment horizontal="center" vertical="center"/>
    </xf>
    <xf numFmtId="0" fontId="6" fillId="0" borderId="0" xfId="3143" applyFont="1" applyAlignment="1">
      <alignment vertical="center"/>
    </xf>
    <xf numFmtId="0" fontId="6" fillId="0" borderId="0" xfId="3143" applyFont="1" applyAlignment="1">
      <alignment horizontal="left" vertical="center" wrapText="1"/>
    </xf>
    <xf numFmtId="0" fontId="4" fillId="0" borderId="0" xfId="3143" applyFont="1" applyAlignment="1">
      <alignment vertical="center"/>
    </xf>
    <xf numFmtId="41" fontId="6" fillId="0" borderId="0" xfId="1" applyFont="1" applyAlignment="1">
      <alignment vertical="center"/>
    </xf>
    <xf numFmtId="0" fontId="6" fillId="0" borderId="0" xfId="3143" applyFont="1" applyAlignment="1">
      <alignment vertical="center" wrapText="1"/>
    </xf>
    <xf numFmtId="0" fontId="83" fillId="0" borderId="0" xfId="3107" applyFont="1">
      <alignment vertical="center"/>
    </xf>
    <xf numFmtId="41" fontId="83" fillId="0" borderId="0" xfId="1" applyFont="1" applyAlignment="1">
      <alignment horizontal="right" vertical="center"/>
    </xf>
    <xf numFmtId="0" fontId="83" fillId="0" borderId="0" xfId="3107" applyFont="1" applyAlignment="1">
      <alignment horizontal="right" vertical="center"/>
    </xf>
    <xf numFmtId="0" fontId="48" fillId="0" borderId="0" xfId="3107" applyNumberFormat="1" applyAlignment="1">
      <alignment horizontal="right" vertical="center"/>
    </xf>
    <xf numFmtId="41" fontId="48" fillId="0" borderId="0" xfId="1" applyFont="1" applyAlignment="1">
      <alignment vertical="center"/>
    </xf>
    <xf numFmtId="0" fontId="48" fillId="0" borderId="0" xfId="3107" applyNumberFormat="1" applyAlignment="1">
      <alignment vertical="center" wrapText="1"/>
    </xf>
    <xf numFmtId="178" fontId="48" fillId="0" borderId="0" xfId="3107" applyNumberFormat="1" applyAlignment="1">
      <alignment horizontal="right" vertical="center"/>
    </xf>
    <xf numFmtId="41" fontId="48" fillId="0" borderId="0" xfId="1" applyFont="1">
      <alignment vertical="center"/>
    </xf>
    <xf numFmtId="41" fontId="48" fillId="0" borderId="0" xfId="1" applyFont="1" applyAlignment="1">
      <alignment vertical="center" wrapText="1"/>
    </xf>
    <xf numFmtId="178" fontId="48" fillId="0" borderId="0" xfId="3107" applyNumberFormat="1" applyFill="1" applyAlignment="1">
      <alignment horizontal="right" vertical="center"/>
    </xf>
    <xf numFmtId="0" fontId="48" fillId="0" borderId="0" xfId="3107" applyNumberFormat="1" applyFill="1">
      <alignment vertical="center"/>
    </xf>
    <xf numFmtId="0" fontId="103" fillId="0" borderId="0" xfId="3143" applyFont="1" applyBorder="1" applyAlignment="1">
      <alignment horizontal="center" vertical="center"/>
    </xf>
    <xf numFmtId="0" fontId="103" fillId="0" borderId="0" xfId="3143" applyFont="1" applyBorder="1" applyAlignment="1">
      <alignment horizontal="left" vertical="center" wrapText="1"/>
    </xf>
    <xf numFmtId="0" fontId="46" fillId="0" borderId="0" xfId="3143" applyFont="1" applyBorder="1" applyAlignment="1">
      <alignment horizontal="center" vertical="center"/>
    </xf>
    <xf numFmtId="41" fontId="103" fillId="0" borderId="0" xfId="1" applyFont="1" applyBorder="1" applyAlignment="1">
      <alignment horizontal="center" vertical="center"/>
    </xf>
    <xf numFmtId="0" fontId="103" fillId="0" borderId="0" xfId="3143" applyFont="1" applyBorder="1" applyAlignment="1">
      <alignment vertical="center"/>
    </xf>
    <xf numFmtId="41" fontId="103" fillId="0" borderId="0" xfId="3167" applyFont="1" applyBorder="1" applyAlignment="1">
      <alignment horizontal="center" vertical="center" wrapText="1"/>
    </xf>
    <xf numFmtId="41" fontId="103" fillId="0" borderId="0" xfId="1" applyFont="1" applyBorder="1" applyAlignment="1">
      <alignment horizontal="right" vertical="center"/>
    </xf>
    <xf numFmtId="41" fontId="103" fillId="0" borderId="0" xfId="3167" applyFont="1" applyBorder="1" applyAlignment="1">
      <alignment horizontal="right" vertical="center"/>
    </xf>
    <xf numFmtId="178" fontId="123" fillId="129" borderId="27" xfId="0" applyNumberFormat="1" applyFont="1" applyFill="1" applyBorder="1" applyAlignment="1">
      <alignment horizontal="right" vertical="center" wrapText="1"/>
    </xf>
    <xf numFmtId="0" fontId="119" fillId="0" borderId="0" xfId="0" applyFont="1" applyFill="1" applyBorder="1" applyAlignment="1">
      <alignment horizontal="center" vertical="center"/>
    </xf>
    <xf numFmtId="0" fontId="4" fillId="129" borderId="10" xfId="0" applyFont="1" applyFill="1" applyBorder="1" applyAlignment="1">
      <alignment vertical="center" wrapText="1"/>
    </xf>
    <xf numFmtId="178" fontId="4" fillId="129" borderId="10" xfId="1" applyNumberFormat="1" applyFont="1" applyFill="1" applyBorder="1" applyAlignment="1">
      <alignment horizontal="center" vertical="center" wrapText="1"/>
    </xf>
    <xf numFmtId="176" fontId="4" fillId="129" borderId="10" xfId="0" applyNumberFormat="1" applyFont="1" applyFill="1" applyBorder="1" applyAlignment="1">
      <alignment horizontal="center" vertical="center" wrapText="1"/>
    </xf>
    <xf numFmtId="0" fontId="116" fillId="0" borderId="10" xfId="0" applyNumberFormat="1" applyFont="1" applyBorder="1" applyAlignment="1">
      <alignment horizontal="center" vertical="center"/>
    </xf>
    <xf numFmtId="0" fontId="116" fillId="0" borderId="10" xfId="0" applyFont="1" applyBorder="1" applyAlignment="1">
      <alignment horizontal="center" vertical="center"/>
    </xf>
    <xf numFmtId="0" fontId="116" fillId="0" borderId="10" xfId="0" applyFont="1" applyBorder="1" applyAlignment="1">
      <alignment horizontal="left" vertical="center"/>
    </xf>
    <xf numFmtId="0" fontId="116" fillId="0" borderId="10" xfId="0" applyFont="1" applyBorder="1" applyAlignment="1">
      <alignment horizontal="left" vertical="center" wrapText="1"/>
    </xf>
    <xf numFmtId="41" fontId="116" fillId="0" borderId="10" xfId="1" applyFont="1" applyBorder="1" applyAlignment="1">
      <alignment horizontal="center" vertical="center"/>
    </xf>
    <xf numFmtId="0" fontId="116" fillId="0" borderId="10" xfId="0" applyFont="1" applyBorder="1" applyAlignment="1">
      <alignment horizontal="center" vertical="center" wrapText="1"/>
    </xf>
    <xf numFmtId="20" fontId="116" fillId="0" borderId="10" xfId="0" applyNumberFormat="1" applyFont="1" applyBorder="1" applyAlignment="1">
      <alignment horizontal="center" vertical="center"/>
    </xf>
    <xf numFmtId="178" fontId="116" fillId="0" borderId="10" xfId="0" applyNumberFormat="1" applyFont="1" applyBorder="1" applyAlignment="1">
      <alignment horizontal="right" vertical="center"/>
    </xf>
    <xf numFmtId="41" fontId="116" fillId="0" borderId="10" xfId="0" applyNumberFormat="1" applyFont="1" applyBorder="1" applyAlignment="1">
      <alignment horizontal="right" vertical="center"/>
    </xf>
    <xf numFmtId="41" fontId="116" fillId="0" borderId="10" xfId="1" applyFont="1" applyBorder="1" applyAlignment="1">
      <alignment vertical="center"/>
    </xf>
    <xf numFmtId="176" fontId="116" fillId="0" borderId="10" xfId="0" applyNumberFormat="1" applyFont="1" applyBorder="1" applyAlignment="1">
      <alignment horizontal="center" vertical="center" wrapText="1"/>
    </xf>
    <xf numFmtId="41" fontId="116" fillId="0" borderId="10" xfId="1" applyFont="1" applyBorder="1" applyAlignment="1">
      <alignment horizontal="center" vertical="center" wrapText="1"/>
    </xf>
    <xf numFmtId="178" fontId="116" fillId="0" borderId="10" xfId="0" applyNumberFormat="1" applyFont="1" applyFill="1" applyBorder="1" applyAlignment="1">
      <alignment horizontal="right" vertical="center"/>
    </xf>
    <xf numFmtId="14" fontId="116" fillId="0" borderId="10" xfId="0" applyNumberFormat="1" applyFont="1" applyBorder="1" applyAlignment="1">
      <alignment horizontal="center" vertical="center"/>
    </xf>
    <xf numFmtId="0" fontId="119" fillId="0" borderId="0" xfId="0" applyNumberFormat="1" applyFont="1" applyBorder="1" applyAlignment="1">
      <alignment horizontal="center" vertical="center"/>
    </xf>
    <xf numFmtId="0" fontId="119" fillId="0" borderId="0" xfId="0" applyFont="1" applyBorder="1" applyAlignment="1">
      <alignment horizontal="center" vertical="center"/>
    </xf>
    <xf numFmtId="0" fontId="119" fillId="0" borderId="0" xfId="0" applyFont="1" applyBorder="1" applyAlignment="1">
      <alignment horizontal="left" vertical="center"/>
    </xf>
    <xf numFmtId="0" fontId="83" fillId="0" borderId="0" xfId="0" applyFont="1" applyBorder="1" applyAlignment="1">
      <alignment horizontal="center" vertical="center"/>
    </xf>
    <xf numFmtId="0" fontId="83" fillId="0" borderId="0" xfId="0" applyFont="1" applyBorder="1" applyAlignment="1">
      <alignment horizontal="left" vertical="center" wrapText="1"/>
    </xf>
    <xf numFmtId="41" fontId="119" fillId="0" borderId="0" xfId="1" applyFont="1" applyBorder="1" applyAlignment="1">
      <alignment horizontal="center" vertical="center"/>
    </xf>
    <xf numFmtId="0" fontId="119" fillId="0" borderId="0" xfId="0" applyFont="1" applyBorder="1" applyAlignment="1">
      <alignment horizontal="center" vertical="center" wrapText="1"/>
    </xf>
    <xf numFmtId="0" fontId="119" fillId="0" borderId="0" xfId="0" applyFont="1" applyBorder="1" applyAlignment="1">
      <alignment horizontal="right" vertical="center"/>
    </xf>
    <xf numFmtId="41" fontId="119" fillId="0" borderId="0" xfId="1" applyFont="1" applyBorder="1" applyAlignment="1">
      <alignment vertical="center"/>
    </xf>
    <xf numFmtId="176" fontId="119" fillId="0" borderId="0" xfId="0" applyNumberFormat="1" applyFont="1" applyBorder="1" applyAlignment="1">
      <alignment horizontal="center" vertical="center" wrapText="1"/>
    </xf>
    <xf numFmtId="178" fontId="83" fillId="0" borderId="0" xfId="0" applyNumberFormat="1" applyFont="1" applyBorder="1" applyAlignment="1">
      <alignment horizontal="right" vertical="center"/>
    </xf>
    <xf numFmtId="178" fontId="119" fillId="0" borderId="0" xfId="0" applyNumberFormat="1" applyFont="1" applyBorder="1" applyAlignment="1">
      <alignment horizontal="right" vertical="center"/>
    </xf>
    <xf numFmtId="41" fontId="119" fillId="0" borderId="0" xfId="1" applyFont="1" applyBorder="1" applyAlignment="1">
      <alignment horizontal="center" vertical="center" wrapText="1"/>
    </xf>
    <xf numFmtId="178" fontId="119" fillId="0" borderId="0" xfId="0" applyNumberFormat="1" applyFont="1" applyFill="1" applyBorder="1" applyAlignment="1">
      <alignment horizontal="right" vertical="center"/>
    </xf>
    <xf numFmtId="0" fontId="83" fillId="0" borderId="0" xfId="3107" applyFont="1" applyFill="1" applyAlignment="1">
      <alignment horizontal="center" vertical="center"/>
    </xf>
    <xf numFmtId="0" fontId="83" fillId="0" borderId="0" xfId="3107" applyFont="1" applyFill="1" applyAlignment="1">
      <alignment horizontal="left" vertical="center"/>
    </xf>
    <xf numFmtId="0" fontId="83" fillId="0" borderId="0" xfId="3107" applyFont="1" applyFill="1">
      <alignment vertical="center"/>
    </xf>
    <xf numFmtId="41" fontId="83" fillId="0" borderId="0" xfId="3117" applyFont="1" applyFill="1">
      <alignment vertical="center"/>
    </xf>
    <xf numFmtId="0" fontId="83" fillId="0" borderId="0" xfId="3107" applyFont="1" applyFill="1" applyAlignment="1">
      <alignment horizontal="left" vertical="center" wrapText="1"/>
    </xf>
    <xf numFmtId="0" fontId="83" fillId="0" borderId="0" xfId="3107" applyNumberFormat="1" applyFont="1" applyFill="1">
      <alignment vertical="center"/>
    </xf>
    <xf numFmtId="187" fontId="83" fillId="0" borderId="0" xfId="1" applyNumberFormat="1" applyFont="1" applyFill="1" applyAlignment="1">
      <alignment horizontal="right" vertical="center" wrapText="1"/>
    </xf>
    <xf numFmtId="188" fontId="83" fillId="0" borderId="0" xfId="1" applyNumberFormat="1" applyFont="1" applyFill="1" applyAlignment="1">
      <alignment horizontal="right" vertical="center" wrapText="1"/>
    </xf>
    <xf numFmtId="41" fontId="83" fillId="0" borderId="0" xfId="3117" applyFont="1" applyFill="1" applyAlignment="1">
      <alignment horizontal="right" vertical="center"/>
    </xf>
    <xf numFmtId="0" fontId="83" fillId="0" borderId="0" xfId="3107" applyFont="1" applyFill="1" applyAlignment="1">
      <alignment horizontal="right" vertical="center"/>
    </xf>
    <xf numFmtId="12" fontId="83" fillId="0" borderId="0" xfId="3107" applyNumberFormat="1" applyFont="1" applyFill="1" applyAlignment="1">
      <alignment horizontal="right" vertical="center"/>
    </xf>
    <xf numFmtId="0" fontId="118" fillId="0" borderId="0" xfId="3143" applyFont="1" applyFill="1" applyAlignment="1">
      <alignment horizontal="center" vertical="center"/>
    </xf>
    <xf numFmtId="0" fontId="118" fillId="0" borderId="0" xfId="3143" applyFont="1" applyFill="1" applyAlignment="1">
      <alignment vertical="center"/>
    </xf>
    <xf numFmtId="0" fontId="118" fillId="0" borderId="0" xfId="3143" applyFont="1" applyFill="1" applyAlignment="1">
      <alignment horizontal="left" vertical="center"/>
    </xf>
    <xf numFmtId="0" fontId="118" fillId="0" borderId="0" xfId="3143" applyNumberFormat="1" applyFont="1" applyFill="1" applyAlignment="1">
      <alignment vertical="center"/>
    </xf>
    <xf numFmtId="0" fontId="87" fillId="0" borderId="0" xfId="3107" applyFont="1" applyFill="1">
      <alignment vertical="center"/>
    </xf>
    <xf numFmtId="187" fontId="87" fillId="0" borderId="0" xfId="1" applyNumberFormat="1" applyFont="1" applyFill="1" applyAlignment="1">
      <alignment horizontal="right" vertical="center" wrapText="1"/>
    </xf>
    <xf numFmtId="188" fontId="87" fillId="0" borderId="0" xfId="1" applyNumberFormat="1" applyFont="1" applyFill="1" applyAlignment="1">
      <alignment horizontal="right" vertical="center" wrapText="1"/>
    </xf>
    <xf numFmtId="0" fontId="87" fillId="0" borderId="0" xfId="3107" applyFont="1" applyFill="1" applyAlignment="1">
      <alignment horizontal="right" vertical="center"/>
    </xf>
    <xf numFmtId="0" fontId="87" fillId="0" borderId="0" xfId="3107" applyFont="1" applyFill="1" applyAlignment="1">
      <alignment horizontal="center" vertical="center"/>
    </xf>
    <xf numFmtId="0" fontId="87" fillId="0" borderId="0" xfId="3107" applyNumberFormat="1" applyFont="1" applyFill="1">
      <alignment vertical="center"/>
    </xf>
    <xf numFmtId="0" fontId="87" fillId="0" borderId="0" xfId="3143" applyFont="1" applyFill="1" applyBorder="1" applyAlignment="1">
      <alignment horizontal="center" vertical="center"/>
    </xf>
    <xf numFmtId="0" fontId="87" fillId="0" borderId="0" xfId="3143" applyFont="1" applyFill="1" applyBorder="1" applyAlignment="1">
      <alignment vertical="center"/>
    </xf>
    <xf numFmtId="0" fontId="87" fillId="0" borderId="0" xfId="3143" applyFont="1" applyFill="1" applyBorder="1" applyAlignment="1">
      <alignment horizontal="left" vertical="center"/>
    </xf>
    <xf numFmtId="41" fontId="87" fillId="0" borderId="0" xfId="3117" applyFont="1" applyFill="1" applyBorder="1" applyAlignment="1">
      <alignment horizontal="center" vertical="center"/>
    </xf>
    <xf numFmtId="0" fontId="87" fillId="0" borderId="0" xfId="3143" applyFont="1" applyFill="1" applyBorder="1" applyAlignment="1">
      <alignment horizontal="left" vertical="center" wrapText="1"/>
    </xf>
    <xf numFmtId="0" fontId="87" fillId="0" borderId="0" xfId="3143" applyNumberFormat="1" applyFont="1" applyFill="1" applyBorder="1" applyAlignment="1">
      <alignment horizontal="center" vertical="center"/>
    </xf>
    <xf numFmtId="187" fontId="87" fillId="0" borderId="0" xfId="1" applyNumberFormat="1" applyFont="1" applyFill="1" applyBorder="1" applyAlignment="1">
      <alignment horizontal="right" vertical="center" wrapText="1"/>
    </xf>
    <xf numFmtId="188" fontId="87" fillId="0" borderId="0" xfId="1" applyNumberFormat="1" applyFont="1" applyFill="1" applyBorder="1" applyAlignment="1">
      <alignment horizontal="right" vertical="center" wrapText="1"/>
    </xf>
    <xf numFmtId="41" fontId="87" fillId="0" borderId="0" xfId="3117" applyFont="1" applyFill="1" applyBorder="1" applyAlignment="1">
      <alignment horizontal="right" vertical="center"/>
    </xf>
    <xf numFmtId="0" fontId="87" fillId="0" borderId="0" xfId="3143" applyFont="1" applyFill="1" applyBorder="1" applyAlignment="1">
      <alignment horizontal="right" vertical="center"/>
    </xf>
    <xf numFmtId="12" fontId="87" fillId="0" borderId="0" xfId="3143" applyNumberFormat="1" applyFont="1" applyFill="1" applyBorder="1" applyAlignment="1">
      <alignment horizontal="right" vertical="center"/>
    </xf>
    <xf numFmtId="0" fontId="87" fillId="0" borderId="0" xfId="3107" applyNumberFormat="1" applyFont="1" applyFill="1" applyAlignment="1">
      <alignment horizontal="center" vertical="center"/>
    </xf>
    <xf numFmtId="0" fontId="115" fillId="129" borderId="10" xfId="3107" applyFont="1" applyFill="1" applyBorder="1" applyAlignment="1">
      <alignment horizontal="center" vertical="center" wrapText="1" shrinkToFit="1"/>
    </xf>
    <xf numFmtId="0" fontId="115" fillId="129" borderId="10" xfId="3107" applyNumberFormat="1" applyFont="1" applyFill="1" applyBorder="1" applyAlignment="1">
      <alignment horizontal="center" vertical="center" wrapText="1" shrinkToFit="1"/>
    </xf>
    <xf numFmtId="187" fontId="115" fillId="129" borderId="10" xfId="1" applyNumberFormat="1" applyFont="1" applyFill="1" applyBorder="1" applyAlignment="1">
      <alignment horizontal="center" vertical="center" wrapText="1" shrinkToFit="1"/>
    </xf>
    <xf numFmtId="188" fontId="115" fillId="129" borderId="10" xfId="1" applyNumberFormat="1" applyFont="1" applyFill="1" applyBorder="1" applyAlignment="1">
      <alignment horizontal="center" vertical="center" wrapText="1" shrinkToFit="1"/>
    </xf>
    <xf numFmtId="0" fontId="116" fillId="0" borderId="10" xfId="3107" applyFont="1" applyFill="1" applyBorder="1" applyAlignment="1">
      <alignment horizontal="center" vertical="center"/>
    </xf>
    <xf numFmtId="0" fontId="116" fillId="0" borderId="26" xfId="3107" applyNumberFormat="1" applyFont="1" applyFill="1" applyBorder="1" applyAlignment="1">
      <alignment horizontal="center" vertical="center"/>
    </xf>
    <xf numFmtId="0" fontId="116" fillId="0" borderId="10" xfId="3107" applyNumberFormat="1" applyFont="1" applyFill="1" applyBorder="1" applyAlignment="1">
      <alignment vertical="center"/>
    </xf>
    <xf numFmtId="0" fontId="116" fillId="0" borderId="10" xfId="3107" applyNumberFormat="1" applyFont="1" applyFill="1" applyBorder="1" applyAlignment="1">
      <alignment horizontal="left" vertical="center"/>
    </xf>
    <xf numFmtId="0" fontId="116" fillId="0" borderId="10" xfId="3107" applyNumberFormat="1" applyFont="1" applyFill="1" applyBorder="1">
      <alignment vertical="center"/>
    </xf>
    <xf numFmtId="0" fontId="116" fillId="0" borderId="10" xfId="3107" applyNumberFormat="1" applyFont="1" applyFill="1" applyBorder="1" applyAlignment="1">
      <alignment horizontal="left" vertical="center" wrapText="1"/>
    </xf>
    <xf numFmtId="184" fontId="116" fillId="0" borderId="10" xfId="1" applyNumberFormat="1" applyFont="1" applyFill="1" applyBorder="1" applyAlignment="1">
      <alignment horizontal="right" vertical="center" wrapText="1"/>
    </xf>
    <xf numFmtId="0" fontId="116" fillId="0" borderId="10" xfId="3107" applyNumberFormat="1" applyFont="1" applyFill="1" applyBorder="1" applyAlignment="1">
      <alignment horizontal="right" vertical="center"/>
    </xf>
    <xf numFmtId="0" fontId="116" fillId="0" borderId="10" xfId="3107" applyNumberFormat="1" applyFont="1" applyFill="1" applyBorder="1" applyAlignment="1">
      <alignment horizontal="center" vertical="center" wrapText="1"/>
    </xf>
    <xf numFmtId="4" fontId="116" fillId="0" borderId="10" xfId="3107" applyNumberFormat="1" applyFont="1" applyFill="1" applyBorder="1" applyAlignment="1">
      <alignment horizontal="center" vertical="center"/>
    </xf>
    <xf numFmtId="0" fontId="115" fillId="129" borderId="10" xfId="3107" applyFont="1" applyFill="1" applyBorder="1" applyAlignment="1">
      <alignment horizontal="center" vertical="center"/>
    </xf>
    <xf numFmtId="0" fontId="115" fillId="129" borderId="10" xfId="3107" applyFont="1" applyFill="1" applyBorder="1" applyAlignment="1">
      <alignment horizontal="left" vertical="center" wrapText="1" shrinkToFit="1"/>
    </xf>
    <xf numFmtId="0" fontId="115" fillId="129" borderId="10" xfId="3107" applyNumberFormat="1" applyFont="1" applyFill="1" applyBorder="1" applyAlignment="1">
      <alignment horizontal="left" vertical="center" wrapText="1" shrinkToFit="1"/>
    </xf>
    <xf numFmtId="184" fontId="115" fillId="129" borderId="10" xfId="1" applyNumberFormat="1" applyFont="1" applyFill="1" applyBorder="1" applyAlignment="1">
      <alignment horizontal="center" vertical="center" wrapText="1" shrinkToFit="1"/>
    </xf>
    <xf numFmtId="0" fontId="115" fillId="129" borderId="10" xfId="3107" applyFont="1" applyFill="1" applyBorder="1" applyAlignment="1">
      <alignment horizontal="center" vertical="center" wrapText="1"/>
    </xf>
    <xf numFmtId="0" fontId="83" fillId="0" borderId="10" xfId="3107" applyNumberFormat="1" applyFont="1" applyFill="1" applyBorder="1" applyAlignment="1">
      <alignment horizontal="center" vertical="center"/>
    </xf>
    <xf numFmtId="0" fontId="124" fillId="0" borderId="10" xfId="3107" applyNumberFormat="1" applyFont="1" applyFill="1" applyBorder="1">
      <alignment vertical="center"/>
    </xf>
    <xf numFmtId="0" fontId="116" fillId="0" borderId="10" xfId="3107" applyNumberFormat="1" applyFont="1" applyFill="1" applyBorder="1" applyAlignment="1">
      <alignment vertical="center" wrapText="1"/>
    </xf>
    <xf numFmtId="0" fontId="116" fillId="58" borderId="10" xfId="3107" applyNumberFormat="1" applyFont="1" applyFill="1" applyBorder="1">
      <alignment vertical="center"/>
    </xf>
    <xf numFmtId="0" fontId="83" fillId="129" borderId="10" xfId="3107" applyNumberFormat="1" applyFont="1" applyFill="1" applyBorder="1" applyAlignment="1">
      <alignment horizontal="center" vertical="center"/>
    </xf>
    <xf numFmtId="0" fontId="115" fillId="129" borderId="10" xfId="3107" applyNumberFormat="1" applyFont="1" applyFill="1" applyBorder="1" applyAlignment="1">
      <alignment horizontal="center" vertical="center"/>
    </xf>
    <xf numFmtId="0" fontId="83" fillId="129" borderId="10" xfId="3107" applyNumberFormat="1" applyFont="1" applyFill="1" applyBorder="1">
      <alignment vertical="center"/>
    </xf>
    <xf numFmtId="0" fontId="83" fillId="129" borderId="10" xfId="3107" applyNumberFormat="1" applyFont="1" applyFill="1" applyBorder="1" applyAlignment="1">
      <alignment horizontal="left" vertical="center"/>
    </xf>
    <xf numFmtId="188" fontId="83" fillId="129" borderId="10" xfId="3107" applyNumberFormat="1" applyFont="1" applyFill="1" applyBorder="1">
      <alignment vertical="center"/>
    </xf>
    <xf numFmtId="0" fontId="83" fillId="0" borderId="0" xfId="3107" applyNumberFormat="1" applyFont="1" applyFill="1" applyAlignment="1">
      <alignment horizontal="center" vertical="center"/>
    </xf>
    <xf numFmtId="0" fontId="83" fillId="0" borderId="0" xfId="3107" applyNumberFormat="1" applyFont="1" applyFill="1" applyAlignment="1">
      <alignment vertical="center"/>
    </xf>
    <xf numFmtId="0" fontId="83" fillId="0" borderId="0" xfId="3107" applyNumberFormat="1" applyFont="1" applyFill="1" applyAlignment="1">
      <alignment horizontal="left" vertical="center"/>
    </xf>
    <xf numFmtId="0" fontId="83" fillId="0" borderId="0" xfId="3107" applyNumberFormat="1" applyFont="1" applyFill="1" applyAlignment="1">
      <alignment horizontal="left" vertical="center" wrapText="1"/>
    </xf>
    <xf numFmtId="0" fontId="83" fillId="0" borderId="0" xfId="3107" applyNumberFormat="1" applyFont="1" applyFill="1" applyAlignment="1">
      <alignment horizontal="right" vertical="center"/>
    </xf>
    <xf numFmtId="41" fontId="87" fillId="132" borderId="44" xfId="3048" applyFont="1" applyFill="1" applyBorder="1" applyAlignment="1">
      <alignment horizontal="center" vertical="center"/>
    </xf>
    <xf numFmtId="41" fontId="87" fillId="132" borderId="11" xfId="3048" applyFont="1" applyFill="1" applyBorder="1" applyAlignment="1">
      <alignment horizontal="center" vertical="center"/>
    </xf>
    <xf numFmtId="41" fontId="87" fillId="132" borderId="12" xfId="3048" applyFont="1" applyFill="1" applyBorder="1" applyAlignment="1">
      <alignment horizontal="center" vertical="center"/>
    </xf>
    <xf numFmtId="41" fontId="87" fillId="132" borderId="13" xfId="3048" applyFont="1" applyFill="1" applyBorder="1" applyAlignment="1">
      <alignment horizontal="center" vertical="center"/>
    </xf>
    <xf numFmtId="41" fontId="87" fillId="132" borderId="14" xfId="3048" applyFont="1" applyFill="1" applyBorder="1" applyAlignment="1">
      <alignment horizontal="center" vertical="center"/>
    </xf>
    <xf numFmtId="41" fontId="87" fillId="132" borderId="15" xfId="3048" applyFont="1" applyFill="1" applyBorder="1" applyAlignment="1">
      <alignment horizontal="center" vertical="center"/>
    </xf>
    <xf numFmtId="41" fontId="87" fillId="132" borderId="46" xfId="3048" applyFont="1" applyFill="1" applyBorder="1" applyAlignment="1">
      <alignment horizontal="center" vertical="center"/>
    </xf>
    <xf numFmtId="41" fontId="87" fillId="132" borderId="47" xfId="3048" applyFont="1" applyFill="1" applyBorder="1" applyAlignment="1">
      <alignment horizontal="center" vertical="center"/>
    </xf>
    <xf numFmtId="41" fontId="87" fillId="132" borderId="10" xfId="3048" applyFont="1" applyFill="1" applyBorder="1" applyAlignment="1">
      <alignment horizontal="center" vertical="center"/>
    </xf>
    <xf numFmtId="0" fontId="87" fillId="132" borderId="10" xfId="3144" applyFont="1" applyFill="1" applyBorder="1" applyAlignment="1">
      <alignment horizontal="center" vertical="center"/>
    </xf>
    <xf numFmtId="0" fontId="98" fillId="0" borderId="0" xfId="3144" applyFont="1" applyAlignment="1">
      <alignment horizontal="left" vertical="center"/>
    </xf>
    <xf numFmtId="0" fontId="99" fillId="0" borderId="14" xfId="3144" applyFont="1" applyBorder="1" applyAlignment="1">
      <alignment horizontal="left"/>
    </xf>
    <xf numFmtId="0" fontId="90" fillId="132" borderId="10" xfId="1561" applyFont="1" applyFill="1" applyBorder="1" applyAlignment="1">
      <alignment horizontal="center" vertical="center"/>
    </xf>
    <xf numFmtId="0" fontId="90" fillId="132" borderId="10" xfId="3144" applyFont="1" applyFill="1" applyBorder="1" applyAlignment="1">
      <alignment horizontal="center" vertical="center"/>
    </xf>
    <xf numFmtId="0" fontId="90" fillId="132" borderId="10" xfId="3144" applyFont="1" applyFill="1" applyBorder="1" applyAlignment="1">
      <alignment horizontal="center" vertical="center" shrinkToFit="1"/>
    </xf>
    <xf numFmtId="176" fontId="90" fillId="132" borderId="10" xfId="3144" applyNumberFormat="1" applyFont="1" applyFill="1" applyBorder="1" applyAlignment="1">
      <alignment horizontal="center" vertical="center" shrinkToFit="1"/>
    </xf>
    <xf numFmtId="0" fontId="46" fillId="129" borderId="25" xfId="3159" applyFont="1" applyFill="1" applyBorder="1" applyAlignment="1">
      <alignment horizontal="center" vertical="center"/>
    </xf>
    <xf numFmtId="0" fontId="46" fillId="129" borderId="27" xfId="3159" applyFont="1" applyFill="1" applyBorder="1" applyAlignment="1">
      <alignment horizontal="center" vertical="center"/>
    </xf>
    <xf numFmtId="0" fontId="46" fillId="129" borderId="26" xfId="3159" applyFont="1" applyFill="1" applyBorder="1" applyAlignment="1">
      <alignment horizontal="center" vertical="center"/>
    </xf>
    <xf numFmtId="0" fontId="4" fillId="130" borderId="25" xfId="3159" applyFont="1" applyFill="1" applyBorder="1" applyAlignment="1">
      <alignment horizontal="center" vertical="center"/>
    </xf>
    <xf numFmtId="0" fontId="4" fillId="130" borderId="27" xfId="3159" applyFont="1" applyFill="1" applyBorder="1" applyAlignment="1">
      <alignment horizontal="center" vertical="center"/>
    </xf>
    <xf numFmtId="0" fontId="4" fillId="130" borderId="26" xfId="3159" applyFont="1" applyFill="1" applyBorder="1" applyAlignment="1">
      <alignment horizontal="center" vertical="center"/>
    </xf>
    <xf numFmtId="0" fontId="4" fillId="134" borderId="25" xfId="3159" applyFont="1" applyFill="1" applyBorder="1" applyAlignment="1">
      <alignment horizontal="center" vertical="center"/>
    </xf>
    <xf numFmtId="0" fontId="4" fillId="134" borderId="27" xfId="3159" applyFont="1" applyFill="1" applyBorder="1" applyAlignment="1">
      <alignment horizontal="center" vertical="center"/>
    </xf>
    <xf numFmtId="0" fontId="4" fillId="134" borderId="26" xfId="3159" applyFont="1" applyFill="1" applyBorder="1" applyAlignment="1">
      <alignment horizontal="center" vertical="center"/>
    </xf>
    <xf numFmtId="41" fontId="4" fillId="132" borderId="10" xfId="3048" applyFont="1" applyFill="1" applyBorder="1" applyAlignment="1">
      <alignment horizontal="center" vertical="center"/>
    </xf>
    <xf numFmtId="0" fontId="46" fillId="129" borderId="25" xfId="3161" applyFont="1" applyFill="1" applyBorder="1" applyAlignment="1">
      <alignment horizontal="center" vertical="center"/>
    </xf>
    <xf numFmtId="0" fontId="46" fillId="129" borderId="27" xfId="3161" applyFont="1" applyFill="1" applyBorder="1" applyAlignment="1">
      <alignment horizontal="center" vertical="center"/>
    </xf>
    <xf numFmtId="0" fontId="46" fillId="129" borderId="26" xfId="3161" applyFont="1" applyFill="1" applyBorder="1" applyAlignment="1">
      <alignment horizontal="center" vertical="center"/>
    </xf>
    <xf numFmtId="0" fontId="4" fillId="132" borderId="10" xfId="3144" applyFont="1" applyFill="1" applyBorder="1" applyAlignment="1">
      <alignment horizontal="center" vertical="center"/>
    </xf>
    <xf numFmtId="0" fontId="4" fillId="132" borderId="29" xfId="3144" applyFont="1" applyFill="1" applyBorder="1" applyAlignment="1">
      <alignment horizontal="center" vertical="center" shrinkToFit="1"/>
    </xf>
    <xf numFmtId="0" fontId="4" fillId="132" borderId="30" xfId="3144" applyFont="1" applyFill="1" applyBorder="1" applyAlignment="1">
      <alignment horizontal="center" vertical="center" shrinkToFit="1"/>
    </xf>
    <xf numFmtId="0" fontId="4" fillId="132" borderId="28" xfId="3144" applyFont="1" applyFill="1" applyBorder="1" applyAlignment="1">
      <alignment horizontal="center" vertical="center" shrinkToFit="1"/>
    </xf>
    <xf numFmtId="0" fontId="4" fillId="132" borderId="10" xfId="3144" applyFont="1" applyFill="1" applyBorder="1" applyAlignment="1">
      <alignment horizontal="center" vertical="center" shrinkToFit="1"/>
    </xf>
    <xf numFmtId="176" fontId="4" fillId="132" borderId="10" xfId="3144" applyNumberFormat="1" applyFont="1" applyFill="1" applyBorder="1" applyAlignment="1">
      <alignment horizontal="center" vertical="center" shrinkToFit="1"/>
    </xf>
    <xf numFmtId="0" fontId="6" fillId="0" borderId="0" xfId="3144" applyFont="1" applyAlignment="1">
      <alignment horizontal="left" vertical="center"/>
    </xf>
    <xf numFmtId="0" fontId="4" fillId="132" borderId="10" xfId="3159" applyFont="1" applyFill="1" applyBorder="1" applyAlignment="1">
      <alignment horizontal="center" vertical="center"/>
    </xf>
    <xf numFmtId="0" fontId="46" fillId="0" borderId="29" xfId="0" applyFont="1" applyBorder="1" applyAlignment="1">
      <alignment horizontal="center" vertical="center" wrapText="1"/>
    </xf>
    <xf numFmtId="0" fontId="46" fillId="0" borderId="28" xfId="0" applyFont="1" applyBorder="1" applyAlignment="1">
      <alignment horizontal="center" vertical="center" wrapText="1"/>
    </xf>
    <xf numFmtId="41" fontId="46" fillId="0" borderId="29" xfId="1" applyFont="1" applyBorder="1" applyAlignment="1">
      <alignment horizontal="right" vertical="center"/>
    </xf>
    <xf numFmtId="41" fontId="46" fillId="0" borderId="28" xfId="1" applyFont="1" applyBorder="1" applyAlignment="1">
      <alignment horizontal="right" vertical="center"/>
    </xf>
    <xf numFmtId="178" fontId="46" fillId="0" borderId="29" xfId="1" applyNumberFormat="1" applyFont="1" applyBorder="1" applyAlignment="1">
      <alignment horizontal="center" vertical="center" wrapText="1"/>
    </xf>
    <xf numFmtId="178" fontId="46" fillId="0" borderId="28" xfId="1" applyNumberFormat="1" applyFont="1" applyBorder="1" applyAlignment="1">
      <alignment horizontal="center" vertical="center" wrapText="1"/>
    </xf>
    <xf numFmtId="41" fontId="46" fillId="0" borderId="29" xfId="1" applyFont="1" applyBorder="1" applyAlignment="1">
      <alignment horizontal="center" vertical="center" wrapText="1"/>
    </xf>
    <xf numFmtId="41" fontId="46" fillId="0" borderId="28" xfId="1" applyFont="1" applyBorder="1" applyAlignment="1">
      <alignment horizontal="center" vertical="center" wrapText="1"/>
    </xf>
    <xf numFmtId="0" fontId="46" fillId="0" borderId="29" xfId="0" applyFont="1" applyBorder="1" applyAlignment="1">
      <alignment horizontal="center" vertical="center"/>
    </xf>
    <xf numFmtId="0" fontId="46" fillId="0" borderId="28" xfId="0" applyFont="1" applyBorder="1" applyAlignment="1">
      <alignment horizontal="center" vertical="center"/>
    </xf>
    <xf numFmtId="41" fontId="46" fillId="0" borderId="29" xfId="1" applyFont="1" applyBorder="1" applyAlignment="1">
      <alignment horizontal="center" vertical="center"/>
    </xf>
    <xf numFmtId="41" fontId="46" fillId="0" borderId="28" xfId="1" applyFont="1" applyBorder="1" applyAlignment="1">
      <alignment horizontal="center" vertical="center"/>
    </xf>
    <xf numFmtId="41" fontId="46" fillId="0" borderId="29" xfId="1" applyFont="1" applyFill="1" applyBorder="1" applyAlignment="1">
      <alignment horizontal="center" vertical="center"/>
    </xf>
    <xf numFmtId="41" fontId="46" fillId="0" borderId="28" xfId="1" applyFont="1" applyFill="1" applyBorder="1" applyAlignment="1">
      <alignment horizontal="center" vertical="center"/>
    </xf>
    <xf numFmtId="0" fontId="46" fillId="58" borderId="29" xfId="2" applyFont="1" applyFill="1" applyBorder="1" applyAlignment="1">
      <alignment horizontal="center" vertical="center" wrapText="1"/>
    </xf>
    <xf numFmtId="0" fontId="46" fillId="58" borderId="28" xfId="2" applyFont="1" applyFill="1" applyBorder="1" applyAlignment="1">
      <alignment horizontal="center" vertical="center" wrapText="1"/>
    </xf>
    <xf numFmtId="178" fontId="46" fillId="0" borderId="29" xfId="0" applyNumberFormat="1" applyFont="1" applyBorder="1" applyAlignment="1">
      <alignment horizontal="center" vertical="center"/>
    </xf>
    <xf numFmtId="178" fontId="46" fillId="0" borderId="28" xfId="0" applyNumberFormat="1" applyFont="1" applyBorder="1" applyAlignment="1">
      <alignment horizontal="center" vertical="center"/>
    </xf>
    <xf numFmtId="178" fontId="46" fillId="0" borderId="29" xfId="2" applyNumberFormat="1" applyFont="1" applyFill="1" applyBorder="1" applyAlignment="1">
      <alignment horizontal="center" vertical="center" wrapText="1"/>
    </xf>
    <xf numFmtId="178" fontId="46" fillId="0" borderId="28" xfId="2" applyNumberFormat="1" applyFont="1" applyFill="1" applyBorder="1" applyAlignment="1">
      <alignment horizontal="center" vertical="center" wrapText="1"/>
    </xf>
    <xf numFmtId="0" fontId="46" fillId="0" borderId="29" xfId="0" applyNumberFormat="1" applyFont="1" applyFill="1" applyBorder="1" applyAlignment="1">
      <alignment horizontal="center" vertical="center" wrapText="1"/>
    </xf>
    <xf numFmtId="0" fontId="46" fillId="0" borderId="28" xfId="0" applyNumberFormat="1" applyFont="1" applyFill="1" applyBorder="1" applyAlignment="1">
      <alignment horizontal="center" vertical="center" wrapText="1"/>
    </xf>
    <xf numFmtId="178" fontId="46" fillId="58" borderId="29" xfId="1" applyNumberFormat="1" applyFont="1" applyFill="1" applyBorder="1" applyAlignment="1">
      <alignment horizontal="right" vertical="center"/>
    </xf>
    <xf numFmtId="178" fontId="46" fillId="58" borderId="28" xfId="1" applyNumberFormat="1" applyFont="1" applyFill="1" applyBorder="1" applyAlignment="1">
      <alignment horizontal="right" vertical="center"/>
    </xf>
    <xf numFmtId="177" fontId="46" fillId="0" borderId="29" xfId="2" applyNumberFormat="1" applyFont="1" applyFill="1" applyBorder="1" applyAlignment="1">
      <alignment horizontal="center" vertical="center" wrapText="1"/>
    </xf>
    <xf numFmtId="177" fontId="46" fillId="0" borderId="28" xfId="2" applyNumberFormat="1" applyFont="1" applyFill="1" applyBorder="1" applyAlignment="1">
      <alignment horizontal="center" vertical="center" wrapText="1"/>
    </xf>
    <xf numFmtId="0" fontId="46" fillId="0" borderId="10" xfId="0" applyFont="1" applyFill="1" applyBorder="1" applyAlignment="1">
      <alignment horizontal="center" vertical="center"/>
    </xf>
    <xf numFmtId="0" fontId="46" fillId="0" borderId="10" xfId="0" applyFont="1" applyBorder="1" applyAlignment="1">
      <alignment horizontal="center" vertical="center"/>
    </xf>
    <xf numFmtId="0" fontId="46" fillId="0" borderId="10" xfId="3143" applyFont="1" applyBorder="1" applyAlignment="1">
      <alignment horizontal="center" vertical="center" wrapText="1"/>
    </xf>
    <xf numFmtId="0" fontId="46" fillId="0" borderId="10" xfId="3144" applyFont="1" applyFill="1" applyBorder="1" applyAlignment="1">
      <alignment horizontal="center" vertical="center" wrapText="1"/>
    </xf>
    <xf numFmtId="0" fontId="46" fillId="0" borderId="10" xfId="0" applyFont="1" applyFill="1" applyBorder="1" applyAlignment="1">
      <alignment horizontal="center" vertical="center" wrapText="1"/>
    </xf>
    <xf numFmtId="0" fontId="46" fillId="0" borderId="29" xfId="3143" applyFont="1" applyBorder="1" applyAlignment="1">
      <alignment horizontal="center" vertical="center" wrapText="1"/>
    </xf>
    <xf numFmtId="0" fontId="46" fillId="0" borderId="28" xfId="3143" applyFont="1" applyBorder="1" applyAlignment="1">
      <alignment horizontal="center" vertical="center" wrapText="1"/>
    </xf>
    <xf numFmtId="0" fontId="46" fillId="0" borderId="29" xfId="1554" applyFont="1" applyBorder="1" applyAlignment="1">
      <alignment horizontal="center" vertical="center"/>
    </xf>
    <xf numFmtId="0" fontId="46" fillId="0" borderId="28" xfId="1554" applyFont="1" applyBorder="1" applyAlignment="1">
      <alignment horizontal="center" vertical="center"/>
    </xf>
    <xf numFmtId="0" fontId="83" fillId="0" borderId="29" xfId="1554" applyFont="1" applyBorder="1" applyAlignment="1">
      <alignment horizontal="center" vertical="center" wrapText="1"/>
    </xf>
    <xf numFmtId="0" fontId="83" fillId="0" borderId="28" xfId="1554" applyFont="1" applyBorder="1" applyAlignment="1">
      <alignment horizontal="center" vertical="center" wrapText="1"/>
    </xf>
    <xf numFmtId="0" fontId="89" fillId="0" borderId="0" xfId="0" applyFont="1" applyFill="1" applyAlignment="1" applyProtection="1">
      <alignment horizontal="center" vertical="center"/>
      <protection locked="0"/>
    </xf>
    <xf numFmtId="178" fontId="87" fillId="129" borderId="25" xfId="2" applyNumberFormat="1" applyFont="1" applyFill="1" applyBorder="1" applyAlignment="1">
      <alignment horizontal="center" vertical="center" wrapText="1"/>
    </xf>
    <xf numFmtId="178" fontId="87" fillId="129" borderId="26" xfId="2" applyNumberFormat="1" applyFont="1" applyFill="1" applyBorder="1" applyAlignment="1">
      <alignment horizontal="center" vertical="center"/>
    </xf>
    <xf numFmtId="0" fontId="4" fillId="129" borderId="29" xfId="2" applyNumberFormat="1" applyFont="1" applyFill="1" applyBorder="1" applyAlignment="1">
      <alignment horizontal="center" vertical="center" wrapText="1"/>
    </xf>
    <xf numFmtId="0" fontId="4" fillId="129" borderId="30" xfId="2" applyNumberFormat="1" applyFont="1" applyFill="1" applyBorder="1" applyAlignment="1">
      <alignment horizontal="center" vertical="center" wrapText="1"/>
    </xf>
    <xf numFmtId="0" fontId="4" fillId="129" borderId="28" xfId="2" applyNumberFormat="1" applyFont="1" applyFill="1" applyBorder="1" applyAlignment="1">
      <alignment horizontal="center" vertical="center" wrapText="1"/>
    </xf>
    <xf numFmtId="0" fontId="4" fillId="129" borderId="29" xfId="1" applyNumberFormat="1" applyFont="1" applyFill="1" applyBorder="1" applyAlignment="1">
      <alignment horizontal="center" vertical="center"/>
    </xf>
    <xf numFmtId="0" fontId="4" fillId="129" borderId="28" xfId="1" applyNumberFormat="1" applyFont="1" applyFill="1" applyBorder="1" applyAlignment="1">
      <alignment horizontal="center" vertical="center"/>
    </xf>
    <xf numFmtId="0" fontId="4" fillId="129" borderId="25" xfId="2" applyNumberFormat="1" applyFont="1" applyFill="1" applyBorder="1" applyAlignment="1">
      <alignment horizontal="center" vertical="center" wrapText="1"/>
    </xf>
    <xf numFmtId="0" fontId="4" fillId="129" borderId="27" xfId="2" applyNumberFormat="1" applyFont="1" applyFill="1" applyBorder="1" applyAlignment="1">
      <alignment horizontal="center" vertical="center" wrapText="1"/>
    </xf>
    <xf numFmtId="0" fontId="4" fillId="129" borderId="26" xfId="2" applyNumberFormat="1" applyFont="1" applyFill="1" applyBorder="1" applyAlignment="1">
      <alignment horizontal="center" vertical="center" wrapText="1"/>
    </xf>
    <xf numFmtId="0" fontId="87" fillId="129" borderId="29" xfId="2" applyNumberFormat="1" applyFont="1" applyFill="1" applyBorder="1" applyAlignment="1">
      <alignment horizontal="center" vertical="center" wrapText="1"/>
    </xf>
    <xf numFmtId="0" fontId="87" fillId="129" borderId="30" xfId="2" applyNumberFormat="1" applyFont="1" applyFill="1" applyBorder="1" applyAlignment="1">
      <alignment horizontal="center" vertical="center" wrapText="1"/>
    </xf>
    <xf numFmtId="0" fontId="87" fillId="129" borderId="28" xfId="2" applyNumberFormat="1" applyFont="1" applyFill="1" applyBorder="1" applyAlignment="1">
      <alignment horizontal="center" vertical="center" wrapText="1"/>
    </xf>
    <xf numFmtId="0" fontId="4" fillId="129" borderId="25" xfId="2" applyNumberFormat="1" applyFont="1" applyFill="1" applyBorder="1" applyAlignment="1">
      <alignment horizontal="center" vertical="center"/>
    </xf>
    <xf numFmtId="0" fontId="4" fillId="129" borderId="27" xfId="2" applyNumberFormat="1" applyFont="1" applyFill="1" applyBorder="1" applyAlignment="1">
      <alignment horizontal="center" vertical="center"/>
    </xf>
    <xf numFmtId="0" fontId="87" fillId="129" borderId="30" xfId="2" applyNumberFormat="1" applyFont="1" applyFill="1" applyBorder="1" applyAlignment="1">
      <alignment horizontal="center" vertical="center"/>
    </xf>
    <xf numFmtId="0" fontId="87" fillId="129" borderId="28" xfId="2" applyNumberFormat="1" applyFont="1" applyFill="1" applyBorder="1" applyAlignment="1">
      <alignment horizontal="center" vertical="center"/>
    </xf>
    <xf numFmtId="178" fontId="87" fillId="129" borderId="44" xfId="2" applyNumberFormat="1" applyFont="1" applyFill="1" applyBorder="1" applyAlignment="1">
      <alignment horizontal="center" vertical="center"/>
    </xf>
    <xf numFmtId="178" fontId="87" fillId="129" borderId="11" xfId="2" applyNumberFormat="1" applyFont="1" applyFill="1" applyBorder="1" applyAlignment="1">
      <alignment horizontal="center" vertical="center"/>
    </xf>
    <xf numFmtId="178" fontId="87" fillId="129" borderId="12" xfId="2" applyNumberFormat="1" applyFont="1" applyFill="1" applyBorder="1" applyAlignment="1">
      <alignment horizontal="center" vertical="center"/>
    </xf>
    <xf numFmtId="0" fontId="4" fillId="129" borderId="28" xfId="2" applyNumberFormat="1" applyFont="1" applyFill="1" applyBorder="1" applyAlignment="1">
      <alignment horizontal="center" vertical="center"/>
    </xf>
    <xf numFmtId="178" fontId="87" fillId="129" borderId="29" xfId="2" applyNumberFormat="1" applyFont="1" applyFill="1" applyBorder="1" applyAlignment="1">
      <alignment horizontal="center" vertical="center" wrapText="1"/>
    </xf>
    <xf numFmtId="178" fontId="87" fillId="129" borderId="30" xfId="2" applyNumberFormat="1" applyFont="1" applyFill="1" applyBorder="1" applyAlignment="1">
      <alignment horizontal="center" vertical="center"/>
    </xf>
    <xf numFmtId="178" fontId="87" fillId="129" borderId="28" xfId="2" applyNumberFormat="1" applyFont="1" applyFill="1" applyBorder="1" applyAlignment="1">
      <alignment horizontal="center" vertical="center"/>
    </xf>
    <xf numFmtId="0" fontId="87" fillId="129" borderId="29" xfId="1" applyNumberFormat="1" applyFont="1" applyFill="1" applyBorder="1" applyAlignment="1">
      <alignment horizontal="center" vertical="center" wrapText="1"/>
    </xf>
    <xf numFmtId="0" fontId="87" fillId="129" borderId="30" xfId="1" applyNumberFormat="1" applyFont="1" applyFill="1" applyBorder="1" applyAlignment="1">
      <alignment horizontal="center" vertical="center"/>
    </xf>
    <xf numFmtId="0" fontId="87" fillId="129" borderId="28" xfId="1" applyNumberFormat="1" applyFont="1" applyFill="1" applyBorder="1" applyAlignment="1">
      <alignment horizontal="center" vertical="center"/>
    </xf>
    <xf numFmtId="178" fontId="87" fillId="129" borderId="29" xfId="1" applyNumberFormat="1" applyFont="1" applyFill="1" applyBorder="1" applyAlignment="1">
      <alignment horizontal="center" vertical="center" wrapText="1"/>
    </xf>
    <xf numFmtId="178" fontId="87" fillId="129" borderId="30" xfId="1" applyNumberFormat="1" applyFont="1" applyFill="1" applyBorder="1" applyAlignment="1">
      <alignment horizontal="center" vertical="center"/>
    </xf>
    <xf numFmtId="178" fontId="87" fillId="129" borderId="28" xfId="1" applyNumberFormat="1" applyFont="1" applyFill="1" applyBorder="1" applyAlignment="1">
      <alignment horizontal="center" vertical="center"/>
    </xf>
    <xf numFmtId="178" fontId="87" fillId="129" borderId="10" xfId="1" applyNumberFormat="1" applyFont="1" applyFill="1" applyBorder="1" applyAlignment="1">
      <alignment horizontal="center" vertical="center" wrapText="1"/>
    </xf>
    <xf numFmtId="178" fontId="87" fillId="129" borderId="10" xfId="1" applyNumberFormat="1" applyFont="1" applyFill="1" applyBorder="1" applyAlignment="1">
      <alignment horizontal="center" vertical="center"/>
    </xf>
    <xf numFmtId="178" fontId="4" fillId="129" borderId="10" xfId="2" applyNumberFormat="1" applyFont="1" applyFill="1" applyBorder="1" applyAlignment="1">
      <alignment horizontal="center" vertical="center" wrapText="1"/>
    </xf>
    <xf numFmtId="178" fontId="4" fillId="129" borderId="25" xfId="2" applyNumberFormat="1" applyFont="1" applyFill="1" applyBorder="1" applyAlignment="1">
      <alignment horizontal="center" vertical="center"/>
    </xf>
    <xf numFmtId="178" fontId="4" fillId="129" borderId="27" xfId="2" applyNumberFormat="1" applyFont="1" applyFill="1" applyBorder="1" applyAlignment="1">
      <alignment horizontal="center" vertical="center"/>
    </xf>
    <xf numFmtId="178" fontId="4" fillId="129" borderId="26" xfId="2" applyNumberFormat="1" applyFont="1" applyFill="1" applyBorder="1" applyAlignment="1">
      <alignment horizontal="center" vertical="center"/>
    </xf>
    <xf numFmtId="0" fontId="4" fillId="129" borderId="10" xfId="2" applyNumberFormat="1" applyFont="1" applyFill="1" applyBorder="1" applyAlignment="1">
      <alignment horizontal="center" vertical="center"/>
    </xf>
    <xf numFmtId="178" fontId="4" fillId="129" borderId="29" xfId="2" applyNumberFormat="1" applyFont="1" applyFill="1" applyBorder="1" applyAlignment="1">
      <alignment horizontal="center" vertical="center" wrapText="1"/>
    </xf>
    <xf numFmtId="178" fontId="4" fillId="129" borderId="30" xfId="2" applyNumberFormat="1" applyFont="1" applyFill="1" applyBorder="1" applyAlignment="1">
      <alignment horizontal="center" vertical="center"/>
    </xf>
    <xf numFmtId="178" fontId="4" fillId="129" borderId="28" xfId="2" applyNumberFormat="1" applyFont="1" applyFill="1" applyBorder="1" applyAlignment="1">
      <alignment horizontal="center" vertical="center"/>
    </xf>
    <xf numFmtId="178" fontId="4" fillId="129" borderId="29" xfId="2" applyNumberFormat="1" applyFont="1" applyFill="1" applyBorder="1" applyAlignment="1">
      <alignment horizontal="center" vertical="center"/>
    </xf>
    <xf numFmtId="178" fontId="4" fillId="129" borderId="30" xfId="2" applyNumberFormat="1" applyFont="1" applyFill="1" applyBorder="1" applyAlignment="1">
      <alignment horizontal="center" vertical="center" wrapText="1"/>
    </xf>
    <xf numFmtId="178" fontId="4" fillId="129" borderId="28" xfId="2" applyNumberFormat="1" applyFont="1" applyFill="1" applyBorder="1" applyAlignment="1">
      <alignment horizontal="center" vertical="center" wrapText="1"/>
    </xf>
    <xf numFmtId="0" fontId="4" fillId="129" borderId="29" xfId="2" applyNumberFormat="1" applyFont="1" applyFill="1" applyBorder="1" applyAlignment="1">
      <alignment horizontal="center" vertical="center"/>
    </xf>
    <xf numFmtId="0" fontId="4" fillId="129" borderId="30" xfId="2" applyNumberFormat="1" applyFont="1" applyFill="1" applyBorder="1" applyAlignment="1">
      <alignment horizontal="center" vertical="center"/>
    </xf>
    <xf numFmtId="0" fontId="4" fillId="129" borderId="29" xfId="1" applyNumberFormat="1" applyFont="1" applyFill="1" applyBorder="1" applyAlignment="1">
      <alignment horizontal="center" vertical="center" wrapText="1"/>
    </xf>
    <xf numFmtId="0" fontId="4" fillId="129" borderId="30" xfId="1" applyNumberFormat="1" applyFont="1" applyFill="1" applyBorder="1" applyAlignment="1">
      <alignment horizontal="center" vertical="center" wrapText="1"/>
    </xf>
    <xf numFmtId="0" fontId="4" fillId="129" borderId="28" xfId="1" applyNumberFormat="1" applyFont="1" applyFill="1" applyBorder="1" applyAlignment="1">
      <alignment horizontal="center" vertical="center" wrapText="1"/>
    </xf>
    <xf numFmtId="0" fontId="4" fillId="129" borderId="29" xfId="3" applyNumberFormat="1" applyFont="1" applyFill="1" applyBorder="1" applyAlignment="1">
      <alignment horizontal="center" vertical="center" wrapText="1"/>
    </xf>
    <xf numFmtId="178" fontId="4" fillId="129" borderId="29" xfId="1" applyNumberFormat="1" applyFont="1" applyFill="1" applyBorder="1" applyAlignment="1">
      <alignment horizontal="center" vertical="center" wrapText="1"/>
    </xf>
    <xf numFmtId="178" fontId="4" fillId="129" borderId="30" xfId="1" applyNumberFormat="1" applyFont="1" applyFill="1" applyBorder="1" applyAlignment="1">
      <alignment horizontal="center" vertical="center" wrapText="1"/>
    </xf>
    <xf numFmtId="178" fontId="4" fillId="129" borderId="28" xfId="1" applyNumberFormat="1" applyFont="1" applyFill="1" applyBorder="1" applyAlignment="1">
      <alignment horizontal="center" vertical="center" wrapText="1"/>
    </xf>
    <xf numFmtId="178" fontId="4" fillId="129" borderId="25" xfId="3" applyNumberFormat="1" applyFont="1" applyFill="1" applyBorder="1" applyAlignment="1">
      <alignment horizontal="center" vertical="center" wrapText="1"/>
    </xf>
    <xf numFmtId="178" fontId="4" fillId="129" borderId="27" xfId="3" applyNumberFormat="1" applyFont="1" applyFill="1" applyBorder="1" applyAlignment="1">
      <alignment horizontal="center" vertical="center" wrapText="1"/>
    </xf>
    <xf numFmtId="0" fontId="4" fillId="129" borderId="27" xfId="3" applyNumberFormat="1" applyFont="1" applyFill="1" applyBorder="1" applyAlignment="1">
      <alignment horizontal="center" vertical="center" wrapText="1"/>
    </xf>
    <xf numFmtId="0" fontId="4" fillId="129" borderId="26" xfId="3" applyNumberFormat="1" applyFont="1" applyFill="1" applyBorder="1" applyAlignment="1">
      <alignment horizontal="center" vertical="center" wrapText="1"/>
    </xf>
    <xf numFmtId="0" fontId="4" fillId="129" borderId="25" xfId="3" applyNumberFormat="1" applyFont="1" applyFill="1" applyBorder="1" applyAlignment="1">
      <alignment horizontal="center" vertical="center" wrapText="1"/>
    </xf>
    <xf numFmtId="179" fontId="4" fillId="129" borderId="26" xfId="3" applyNumberFormat="1" applyFont="1" applyFill="1" applyBorder="1" applyAlignment="1">
      <alignment horizontal="center" vertical="center" wrapText="1"/>
    </xf>
    <xf numFmtId="0" fontId="4" fillId="129" borderId="25" xfId="1" applyNumberFormat="1" applyFont="1" applyFill="1" applyBorder="1" applyAlignment="1">
      <alignment horizontal="center" vertical="center" wrapText="1"/>
    </xf>
    <xf numFmtId="0" fontId="4" fillId="129" borderId="27" xfId="1" applyNumberFormat="1" applyFont="1" applyFill="1" applyBorder="1" applyAlignment="1">
      <alignment horizontal="center" vertical="center" wrapText="1"/>
    </xf>
    <xf numFmtId="0" fontId="4" fillId="129" borderId="26" xfId="1" applyNumberFormat="1" applyFont="1" applyFill="1" applyBorder="1" applyAlignment="1">
      <alignment horizontal="center" vertical="center" wrapText="1"/>
    </xf>
    <xf numFmtId="179" fontId="4" fillId="129" borderId="29" xfId="2" applyNumberFormat="1" applyFont="1" applyFill="1" applyBorder="1" applyAlignment="1">
      <alignment horizontal="center" vertical="center" wrapText="1"/>
    </xf>
    <xf numFmtId="179" fontId="4" fillId="129" borderId="30" xfId="2" applyNumberFormat="1" applyFont="1" applyFill="1" applyBorder="1" applyAlignment="1">
      <alignment horizontal="center" vertical="center" wrapText="1"/>
    </xf>
    <xf numFmtId="179" fontId="4" fillId="129" borderId="28" xfId="2" applyNumberFormat="1" applyFont="1" applyFill="1" applyBorder="1" applyAlignment="1">
      <alignment horizontal="center" vertical="center" wrapText="1"/>
    </xf>
    <xf numFmtId="0" fontId="4" fillId="129" borderId="26" xfId="2" applyNumberFormat="1" applyFont="1" applyFill="1" applyBorder="1" applyAlignment="1">
      <alignment horizontal="center" vertical="center"/>
    </xf>
    <xf numFmtId="0" fontId="87" fillId="129" borderId="25" xfId="2" applyNumberFormat="1" applyFont="1" applyFill="1" applyBorder="1" applyAlignment="1">
      <alignment horizontal="center" vertical="center"/>
    </xf>
    <xf numFmtId="0" fontId="87" fillId="129" borderId="26" xfId="2" applyNumberFormat="1" applyFont="1" applyFill="1" applyBorder="1" applyAlignment="1">
      <alignment horizontal="center" vertical="center"/>
    </xf>
    <xf numFmtId="178" fontId="4" fillId="129" borderId="10" xfId="2" applyNumberFormat="1" applyFont="1" applyFill="1" applyBorder="1" applyAlignment="1">
      <alignment horizontal="center" vertical="center"/>
    </xf>
    <xf numFmtId="0" fontId="4" fillId="129" borderId="10" xfId="2" applyNumberFormat="1" applyFont="1" applyFill="1" applyBorder="1" applyAlignment="1">
      <alignment horizontal="center" vertical="center" wrapText="1"/>
    </xf>
    <xf numFmtId="0" fontId="6" fillId="0" borderId="0" xfId="3144" applyNumberFormat="1" applyFont="1" applyAlignment="1">
      <alignment horizontal="left" vertical="center"/>
    </xf>
    <xf numFmtId="0" fontId="46" fillId="0" borderId="29" xfId="2" applyFont="1" applyFill="1" applyBorder="1" applyAlignment="1">
      <alignment horizontal="center" vertical="center" wrapText="1"/>
    </xf>
    <xf numFmtId="0" fontId="46" fillId="0" borderId="28" xfId="2" applyFont="1" applyFill="1" applyBorder="1" applyAlignment="1">
      <alignment horizontal="center" vertical="center" wrapText="1"/>
    </xf>
    <xf numFmtId="0" fontId="46" fillId="0" borderId="29" xfId="2" applyFont="1" applyBorder="1" applyAlignment="1">
      <alignment horizontal="center" vertical="center" wrapText="1"/>
    </xf>
    <xf numFmtId="0" fontId="46" fillId="0" borderId="28" xfId="2" applyFont="1" applyBorder="1" applyAlignment="1">
      <alignment horizontal="center" vertical="center" wrapText="1"/>
    </xf>
    <xf numFmtId="0" fontId="87" fillId="129" borderId="29" xfId="2" applyNumberFormat="1" applyFont="1" applyFill="1" applyBorder="1" applyAlignment="1">
      <alignment horizontal="center" vertical="center"/>
    </xf>
    <xf numFmtId="0" fontId="46" fillId="0" borderId="30" xfId="2" applyFont="1" applyBorder="1" applyAlignment="1">
      <alignment horizontal="center" vertical="center" wrapText="1"/>
    </xf>
    <xf numFmtId="12" fontId="46" fillId="0" borderId="29" xfId="2" applyNumberFormat="1" applyFont="1" applyBorder="1" applyAlignment="1">
      <alignment horizontal="center" vertical="center" wrapText="1"/>
    </xf>
    <xf numFmtId="12" fontId="46" fillId="0" borderId="30" xfId="2" applyNumberFormat="1" applyFont="1" applyBorder="1" applyAlignment="1">
      <alignment horizontal="center" vertical="center" wrapText="1"/>
    </xf>
    <xf numFmtId="12" fontId="46" fillId="0" borderId="28" xfId="2" applyNumberFormat="1" applyFont="1" applyBorder="1" applyAlignment="1">
      <alignment horizontal="center" vertical="center" wrapText="1"/>
    </xf>
    <xf numFmtId="0" fontId="46" fillId="58" borderId="10" xfId="3143" applyFont="1" applyFill="1" applyBorder="1" applyAlignment="1">
      <alignment horizontal="center" vertical="center" wrapText="1"/>
    </xf>
    <xf numFmtId="0" fontId="46" fillId="0" borderId="10" xfId="3144" applyFont="1" applyBorder="1" applyAlignment="1">
      <alignment horizontal="center" vertical="center" wrapText="1"/>
    </xf>
    <xf numFmtId="0" fontId="89" fillId="0" borderId="0" xfId="0" applyFont="1" applyFill="1" applyAlignment="1">
      <alignment horizontal="center" vertical="center"/>
    </xf>
    <xf numFmtId="178" fontId="87" fillId="129" borderId="29" xfId="1" applyNumberFormat="1" applyFont="1" applyFill="1" applyBorder="1" applyAlignment="1">
      <alignment horizontal="center" vertical="center"/>
    </xf>
    <xf numFmtId="178" fontId="46" fillId="0" borderId="29" xfId="1" applyNumberFormat="1" applyFont="1" applyBorder="1" applyAlignment="1">
      <alignment horizontal="center" vertical="center"/>
    </xf>
    <xf numFmtId="178" fontId="46" fillId="0" borderId="30" xfId="1" applyNumberFormat="1" applyFont="1" applyBorder="1" applyAlignment="1">
      <alignment horizontal="center" vertical="center"/>
    </xf>
    <xf numFmtId="178" fontId="46" fillId="0" borderId="28" xfId="1" applyNumberFormat="1" applyFont="1" applyBorder="1" applyAlignment="1">
      <alignment horizontal="center" vertical="center"/>
    </xf>
    <xf numFmtId="177" fontId="46" fillId="0" borderId="29" xfId="0" applyNumberFormat="1" applyFont="1" applyFill="1" applyBorder="1" applyAlignment="1">
      <alignment horizontal="center" vertical="center" wrapText="1"/>
    </xf>
    <xf numFmtId="177" fontId="46" fillId="0" borderId="30" xfId="0" applyNumberFormat="1" applyFont="1" applyFill="1" applyBorder="1" applyAlignment="1">
      <alignment horizontal="center" vertical="center" wrapText="1"/>
    </xf>
    <xf numFmtId="177" fontId="46" fillId="0" borderId="28" xfId="0" applyNumberFormat="1" applyFont="1" applyFill="1" applyBorder="1" applyAlignment="1">
      <alignment horizontal="center" vertical="center" wrapText="1"/>
    </xf>
    <xf numFmtId="177" fontId="46" fillId="0" borderId="29" xfId="2" applyNumberFormat="1" applyFont="1" applyBorder="1" applyAlignment="1">
      <alignment horizontal="center" vertical="center" wrapText="1"/>
    </xf>
    <xf numFmtId="177" fontId="46" fillId="0" borderId="30" xfId="2" applyNumberFormat="1" applyFont="1" applyBorder="1" applyAlignment="1">
      <alignment horizontal="center" vertical="center" wrapText="1"/>
    </xf>
    <xf numFmtId="177" fontId="46" fillId="0" borderId="28" xfId="2" applyNumberFormat="1" applyFont="1" applyBorder="1" applyAlignment="1">
      <alignment horizontal="center" vertical="center" wrapText="1"/>
    </xf>
    <xf numFmtId="178" fontId="4" fillId="129" borderId="26" xfId="3" applyNumberFormat="1" applyFont="1" applyFill="1" applyBorder="1" applyAlignment="1">
      <alignment horizontal="center" vertical="center" wrapText="1"/>
    </xf>
    <xf numFmtId="178" fontId="4" fillId="129" borderId="29" xfId="3" applyNumberFormat="1" applyFont="1" applyFill="1" applyBorder="1" applyAlignment="1">
      <alignment horizontal="center" vertical="center" wrapText="1"/>
    </xf>
    <xf numFmtId="0" fontId="4" fillId="129" borderId="30" xfId="1" applyNumberFormat="1" applyFont="1" applyFill="1" applyBorder="1" applyAlignment="1">
      <alignment horizontal="center" vertical="center"/>
    </xf>
    <xf numFmtId="178" fontId="4" fillId="129" borderId="25" xfId="1" applyNumberFormat="1" applyFont="1" applyFill="1" applyBorder="1" applyAlignment="1">
      <alignment horizontal="center" vertical="center" wrapText="1"/>
    </xf>
    <xf numFmtId="178" fontId="4" fillId="129" borderId="27" xfId="1" applyNumberFormat="1" applyFont="1" applyFill="1" applyBorder="1" applyAlignment="1">
      <alignment horizontal="center" vertical="center" wrapText="1"/>
    </xf>
    <xf numFmtId="178" fontId="4" fillId="129" borderId="26" xfId="1" applyNumberFormat="1" applyFont="1" applyFill="1" applyBorder="1" applyAlignment="1">
      <alignment horizontal="center" vertical="center" wrapText="1"/>
    </xf>
    <xf numFmtId="0" fontId="87" fillId="129" borderId="25" xfId="2" applyNumberFormat="1" applyFont="1" applyFill="1" applyBorder="1" applyAlignment="1">
      <alignment horizontal="center" vertical="center" wrapText="1"/>
    </xf>
    <xf numFmtId="0" fontId="87" fillId="129" borderId="26" xfId="2" applyNumberFormat="1" applyFont="1" applyFill="1" applyBorder="1" applyAlignment="1">
      <alignment horizontal="center" vertical="center" wrapText="1"/>
    </xf>
    <xf numFmtId="178" fontId="87" fillId="129" borderId="10" xfId="3107" applyNumberFormat="1" applyFont="1" applyFill="1" applyBorder="1" applyAlignment="1">
      <alignment horizontal="center" vertical="center" wrapText="1"/>
    </xf>
    <xf numFmtId="0" fontId="87" fillId="129" borderId="10" xfId="3107" applyFont="1" applyFill="1" applyBorder="1" applyAlignment="1">
      <alignment horizontal="center" vertical="center" wrapText="1"/>
    </xf>
    <xf numFmtId="178" fontId="87" fillId="129" borderId="10" xfId="3107" quotePrefix="1" applyNumberFormat="1" applyFont="1" applyFill="1" applyBorder="1" applyAlignment="1">
      <alignment horizontal="center" vertical="center" wrapText="1"/>
    </xf>
    <xf numFmtId="176" fontId="87" fillId="129" borderId="10" xfId="3107" applyNumberFormat="1" applyFont="1" applyFill="1" applyBorder="1" applyAlignment="1">
      <alignment horizontal="center" vertical="center" wrapText="1"/>
    </xf>
    <xf numFmtId="176" fontId="4" fillId="129" borderId="10" xfId="3107" applyNumberFormat="1" applyFont="1" applyFill="1" applyBorder="1" applyAlignment="1">
      <alignment horizontal="center" vertical="center" wrapText="1"/>
    </xf>
    <xf numFmtId="0" fontId="118" fillId="0" borderId="0" xfId="3144" applyNumberFormat="1" applyFont="1" applyFill="1" applyBorder="1" applyAlignment="1">
      <alignment horizontal="left" vertical="center"/>
    </xf>
    <xf numFmtId="0" fontId="115" fillId="129" borderId="10" xfId="3107" applyFont="1" applyFill="1" applyBorder="1" applyAlignment="1">
      <alignment horizontal="center" vertical="center" wrapText="1"/>
    </xf>
    <xf numFmtId="0" fontId="115" fillId="129" borderId="10" xfId="3107" applyFont="1" applyFill="1" applyBorder="1" applyAlignment="1">
      <alignment horizontal="center" vertical="center"/>
    </xf>
    <xf numFmtId="49" fontId="105" fillId="0" borderId="10" xfId="0" applyNumberFormat="1" applyFont="1" applyFill="1" applyBorder="1" applyAlignment="1">
      <alignment horizontal="center" vertical="center"/>
    </xf>
    <xf numFmtId="41" fontId="104" fillId="129" borderId="10" xfId="1555" applyNumberFormat="1" applyFont="1" applyFill="1" applyBorder="1" applyAlignment="1">
      <alignment horizontal="center" vertical="center" wrapText="1" shrinkToFit="1"/>
    </xf>
    <xf numFmtId="185" fontId="104" fillId="129" borderId="10" xfId="1554" applyNumberFormat="1" applyFont="1" applyFill="1" applyBorder="1" applyAlignment="1">
      <alignment horizontal="center" vertical="center" wrapText="1" shrinkToFit="1"/>
    </xf>
    <xf numFmtId="187" fontId="104" fillId="129" borderId="10" xfId="1555" applyNumberFormat="1" applyFont="1" applyFill="1" applyBorder="1" applyAlignment="1">
      <alignment horizontal="center" vertical="center" wrapText="1" shrinkToFit="1"/>
    </xf>
    <xf numFmtId="186" fontId="104" fillId="129" borderId="10" xfId="1555" applyNumberFormat="1" applyFont="1" applyFill="1" applyBorder="1" applyAlignment="1">
      <alignment horizontal="center" vertical="center" wrapText="1" shrinkToFit="1"/>
    </xf>
    <xf numFmtId="0" fontId="104" fillId="129" borderId="10" xfId="1554" applyNumberFormat="1" applyFont="1" applyFill="1" applyBorder="1" applyAlignment="1">
      <alignment horizontal="center" vertical="center" wrapText="1" shrinkToFit="1"/>
    </xf>
    <xf numFmtId="0" fontId="104" fillId="129" borderId="10" xfId="1554" applyFont="1" applyFill="1" applyBorder="1" applyAlignment="1">
      <alignment horizontal="center" vertical="center" wrapText="1"/>
    </xf>
    <xf numFmtId="0" fontId="104" fillId="129" borderId="10" xfId="1554" applyFont="1" applyFill="1" applyBorder="1" applyAlignment="1">
      <alignment horizontal="center" vertical="center" wrapText="1" shrinkToFit="1"/>
    </xf>
    <xf numFmtId="41" fontId="104" fillId="129" borderId="10" xfId="1" applyFont="1" applyFill="1" applyBorder="1" applyAlignment="1">
      <alignment horizontal="center" vertical="center" wrapText="1" shrinkToFit="1"/>
    </xf>
    <xf numFmtId="41" fontId="104" fillId="129" borderId="10" xfId="1555" applyFont="1" applyFill="1" applyBorder="1" applyAlignment="1">
      <alignment horizontal="center" vertical="center" wrapText="1" shrinkToFit="1"/>
    </xf>
    <xf numFmtId="176" fontId="104" fillId="129" borderId="10" xfId="1555" applyNumberFormat="1" applyFont="1" applyFill="1" applyBorder="1" applyAlignment="1">
      <alignment horizontal="center" vertical="center" wrapText="1" shrinkToFit="1"/>
    </xf>
    <xf numFmtId="0" fontId="6" fillId="0" borderId="0" xfId="0" applyFont="1" applyFill="1" applyAlignment="1">
      <alignment horizontal="left" vertical="center"/>
    </xf>
    <xf numFmtId="0" fontId="5" fillId="0" borderId="14" xfId="3162" applyFont="1" applyBorder="1" applyAlignment="1">
      <alignment horizontal="left"/>
    </xf>
    <xf numFmtId="0" fontId="104" fillId="129" borderId="10" xfId="1555" applyNumberFormat="1" applyFont="1" applyFill="1" applyBorder="1" applyAlignment="1">
      <alignment horizontal="center" vertical="center" wrapText="1" shrinkToFit="1"/>
    </xf>
    <xf numFmtId="0" fontId="4" fillId="129" borderId="10" xfId="3107" applyFont="1" applyFill="1" applyBorder="1" applyAlignment="1">
      <alignment horizontal="center" vertical="center" shrinkToFit="1"/>
    </xf>
    <xf numFmtId="0" fontId="6" fillId="0" borderId="0" xfId="3143" applyFont="1" applyAlignment="1">
      <alignment horizontal="left" vertical="center"/>
    </xf>
    <xf numFmtId="0" fontId="5" fillId="0" borderId="0" xfId="3143" applyFont="1" applyAlignment="1">
      <alignment horizontal="left"/>
    </xf>
    <xf numFmtId="0" fontId="4" fillId="129" borderId="10" xfId="3107" applyFont="1" applyFill="1" applyBorder="1" applyAlignment="1">
      <alignment horizontal="center" vertical="center" wrapText="1" shrinkToFit="1"/>
    </xf>
    <xf numFmtId="41" fontId="4" fillId="129" borderId="10" xfId="117" applyFont="1" applyFill="1" applyBorder="1" applyAlignment="1">
      <alignment horizontal="center" vertical="center" wrapText="1" shrinkToFit="1"/>
    </xf>
    <xf numFmtId="0" fontId="123" fillId="129" borderId="29" xfId="0" applyFont="1" applyFill="1" applyBorder="1" applyAlignment="1">
      <alignment horizontal="center" vertical="center" wrapText="1"/>
    </xf>
    <xf numFmtId="0" fontId="123" fillId="129" borderId="30" xfId="0" applyFont="1" applyFill="1" applyBorder="1" applyAlignment="1">
      <alignment horizontal="center" vertical="center" wrapText="1"/>
    </xf>
    <xf numFmtId="0" fontId="123" fillId="129" borderId="28" xfId="0" applyFont="1" applyFill="1" applyBorder="1" applyAlignment="1">
      <alignment horizontal="center" vertical="center" wrapText="1"/>
    </xf>
    <xf numFmtId="0" fontId="123" fillId="129" borderId="25" xfId="0" applyFont="1" applyFill="1" applyBorder="1" applyAlignment="1">
      <alignment horizontal="center" vertical="center" wrapText="1"/>
    </xf>
    <xf numFmtId="0" fontId="123" fillId="129" borderId="27" xfId="0" applyFont="1" applyFill="1" applyBorder="1" applyAlignment="1">
      <alignment horizontal="center" vertical="center" wrapText="1"/>
    </xf>
    <xf numFmtId="0" fontId="123" fillId="129" borderId="26" xfId="0" applyFont="1" applyFill="1" applyBorder="1" applyAlignment="1">
      <alignment horizontal="center" vertical="center" wrapText="1"/>
    </xf>
    <xf numFmtId="41" fontId="123" fillId="129" borderId="27" xfId="1" applyFont="1" applyFill="1" applyBorder="1" applyAlignment="1">
      <alignment horizontal="center" vertical="center" wrapText="1"/>
    </xf>
    <xf numFmtId="0" fontId="115" fillId="129" borderId="25" xfId="0" applyFont="1" applyFill="1" applyBorder="1" applyAlignment="1">
      <alignment horizontal="center" vertical="center"/>
    </xf>
    <xf numFmtId="0" fontId="115" fillId="129" borderId="27" xfId="0" applyFont="1" applyFill="1" applyBorder="1" applyAlignment="1">
      <alignment horizontal="center" vertical="center"/>
    </xf>
    <xf numFmtId="0" fontId="115" fillId="129" borderId="26" xfId="0" applyFont="1" applyFill="1" applyBorder="1" applyAlignment="1">
      <alignment horizontal="center" vertical="center"/>
    </xf>
    <xf numFmtId="178" fontId="115" fillId="129" borderId="29" xfId="0" applyNumberFormat="1" applyFont="1" applyFill="1" applyBorder="1" applyAlignment="1">
      <alignment horizontal="center" vertical="center" wrapText="1"/>
    </xf>
    <xf numFmtId="178" fontId="115" fillId="129" borderId="28" xfId="0" applyNumberFormat="1" applyFont="1" applyFill="1" applyBorder="1" applyAlignment="1">
      <alignment horizontal="center" vertical="center" wrapText="1"/>
    </xf>
    <xf numFmtId="0" fontId="87" fillId="129" borderId="29" xfId="0" applyFont="1" applyFill="1" applyBorder="1" applyAlignment="1">
      <alignment horizontal="center" vertical="center" wrapText="1"/>
    </xf>
    <xf numFmtId="0" fontId="87" fillId="129" borderId="28" xfId="0" applyFont="1" applyFill="1" applyBorder="1" applyAlignment="1">
      <alignment horizontal="center" vertical="center" wrapText="1"/>
    </xf>
    <xf numFmtId="41" fontId="123" fillId="129" borderId="26" xfId="1" applyFont="1" applyFill="1" applyBorder="1" applyAlignment="1">
      <alignment horizontal="center" vertical="center" wrapText="1"/>
    </xf>
    <xf numFmtId="0" fontId="115" fillId="129" borderId="29" xfId="0" applyFont="1" applyFill="1" applyBorder="1" applyAlignment="1">
      <alignment horizontal="center" vertical="center" wrapText="1"/>
    </xf>
    <xf numFmtId="0" fontId="115" fillId="129" borderId="28" xfId="0" applyFont="1" applyFill="1" applyBorder="1" applyAlignment="1">
      <alignment horizontal="center" vertical="center" wrapText="1"/>
    </xf>
    <xf numFmtId="178" fontId="123" fillId="129" borderId="29" xfId="0" applyNumberFormat="1" applyFont="1" applyFill="1" applyBorder="1" applyAlignment="1">
      <alignment horizontal="center" vertical="center" wrapText="1"/>
    </xf>
    <xf numFmtId="178" fontId="123" fillId="129" borderId="30" xfId="0" applyNumberFormat="1" applyFont="1" applyFill="1" applyBorder="1" applyAlignment="1">
      <alignment horizontal="center" vertical="center" wrapText="1"/>
    </xf>
    <xf numFmtId="178" fontId="123" fillId="129" borderId="28" xfId="0" applyNumberFormat="1" applyFont="1" applyFill="1" applyBorder="1" applyAlignment="1">
      <alignment horizontal="center" vertical="center" wrapText="1"/>
    </xf>
    <xf numFmtId="38" fontId="115" fillId="129" borderId="29" xfId="0" applyNumberFormat="1" applyFont="1" applyFill="1" applyBorder="1" applyAlignment="1">
      <alignment horizontal="center" vertical="center" wrapText="1"/>
    </xf>
    <xf numFmtId="38" fontId="115" fillId="129" borderId="30" xfId="0" applyNumberFormat="1" applyFont="1" applyFill="1" applyBorder="1" applyAlignment="1">
      <alignment horizontal="center" vertical="center" wrapText="1"/>
    </xf>
    <xf numFmtId="38" fontId="115" fillId="129" borderId="28" xfId="0" applyNumberFormat="1" applyFont="1" applyFill="1" applyBorder="1" applyAlignment="1">
      <alignment horizontal="center" vertical="center" wrapText="1"/>
    </xf>
    <xf numFmtId="0" fontId="123" fillId="129" borderId="25" xfId="0" applyFont="1" applyFill="1" applyBorder="1" applyAlignment="1">
      <alignment horizontal="center" vertical="center"/>
    </xf>
    <xf numFmtId="0" fontId="123" fillId="129" borderId="27" xfId="0" applyFont="1" applyFill="1" applyBorder="1" applyAlignment="1">
      <alignment horizontal="center" vertical="center"/>
    </xf>
    <xf numFmtId="0" fontId="123" fillId="129" borderId="26" xfId="0" applyFont="1" applyFill="1" applyBorder="1" applyAlignment="1">
      <alignment horizontal="center" vertical="center"/>
    </xf>
    <xf numFmtId="0" fontId="5" fillId="0" borderId="0" xfId="3143" applyFont="1" applyBorder="1" applyAlignment="1">
      <alignment horizontal="left"/>
    </xf>
    <xf numFmtId="49" fontId="123" fillId="129" borderId="10" xfId="0" applyNumberFormat="1" applyFont="1" applyFill="1" applyBorder="1" applyAlignment="1">
      <alignment horizontal="center" vertical="center"/>
    </xf>
    <xf numFmtId="49" fontId="123" fillId="129" borderId="29" xfId="0" applyNumberFormat="1" applyFont="1" applyFill="1" applyBorder="1" applyAlignment="1">
      <alignment horizontal="center" vertical="center"/>
    </xf>
    <xf numFmtId="49" fontId="123" fillId="129" borderId="30" xfId="0" applyNumberFormat="1" applyFont="1" applyFill="1" applyBorder="1" applyAlignment="1">
      <alignment horizontal="center" vertical="center"/>
    </xf>
    <xf numFmtId="49" fontId="123" fillId="129" borderId="28" xfId="0" applyNumberFormat="1" applyFont="1" applyFill="1" applyBorder="1" applyAlignment="1">
      <alignment horizontal="center" vertical="center"/>
    </xf>
    <xf numFmtId="0" fontId="123" fillId="129" borderId="29" xfId="0" applyFont="1" applyFill="1" applyBorder="1" applyAlignment="1">
      <alignment horizontal="center" vertical="center"/>
    </xf>
    <xf numFmtId="0" fontId="123" fillId="129" borderId="30" xfId="0" applyFont="1" applyFill="1" applyBorder="1" applyAlignment="1">
      <alignment horizontal="center" vertical="center"/>
    </xf>
    <xf numFmtId="0" fontId="123" fillId="129" borderId="28" xfId="0" applyFont="1" applyFill="1" applyBorder="1" applyAlignment="1">
      <alignment horizontal="center" vertical="center"/>
    </xf>
    <xf numFmtId="0" fontId="115" fillId="129" borderId="44" xfId="0" applyFont="1" applyFill="1" applyBorder="1" applyAlignment="1">
      <alignment horizontal="center" vertical="center" wrapText="1"/>
    </xf>
    <xf numFmtId="0" fontId="115" fillId="129" borderId="46" xfId="0" applyFont="1" applyFill="1" applyBorder="1" applyAlignment="1">
      <alignment horizontal="center" vertical="center" wrapText="1"/>
    </xf>
    <xf numFmtId="0" fontId="115" fillId="129" borderId="13" xfId="0" applyFont="1" applyFill="1" applyBorder="1" applyAlignment="1">
      <alignment horizontal="center" vertical="center" wrapText="1"/>
    </xf>
    <xf numFmtId="0" fontId="123" fillId="129" borderId="44" xfId="0" applyFont="1" applyFill="1" applyBorder="1" applyAlignment="1">
      <alignment horizontal="center" vertical="center" wrapText="1"/>
    </xf>
    <xf numFmtId="0" fontId="123" fillId="129" borderId="12" xfId="0" applyFont="1" applyFill="1" applyBorder="1" applyAlignment="1">
      <alignment horizontal="center" vertical="center" wrapText="1"/>
    </xf>
    <xf numFmtId="0" fontId="123" fillId="129" borderId="46" xfId="0" applyFont="1" applyFill="1" applyBorder="1" applyAlignment="1">
      <alignment horizontal="center" vertical="center" wrapText="1"/>
    </xf>
    <xf numFmtId="0" fontId="123" fillId="129" borderId="47" xfId="0" applyFont="1" applyFill="1" applyBorder="1" applyAlignment="1">
      <alignment horizontal="center" vertical="center" wrapText="1"/>
    </xf>
    <xf numFmtId="0" fontId="123" fillId="129" borderId="13" xfId="0" applyFont="1" applyFill="1" applyBorder="1" applyAlignment="1">
      <alignment horizontal="center" vertical="center" wrapText="1"/>
    </xf>
    <xf numFmtId="0" fontId="123" fillId="129" borderId="15" xfId="0" applyFont="1" applyFill="1" applyBorder="1" applyAlignment="1">
      <alignment horizontal="center" vertical="center" wrapText="1"/>
    </xf>
    <xf numFmtId="0" fontId="109" fillId="0" borderId="0" xfId="0" applyFont="1" applyFill="1" applyAlignment="1">
      <alignment horizontal="left" vertical="center"/>
    </xf>
    <xf numFmtId="0" fontId="4" fillId="129" borderId="27" xfId="3162" applyNumberFormat="1" applyFont="1" applyFill="1" applyBorder="1" applyAlignment="1">
      <alignment horizontal="center" vertical="center"/>
    </xf>
    <xf numFmtId="0" fontId="4" fillId="129" borderId="26" xfId="3162" applyNumberFormat="1" applyFont="1" applyFill="1" applyBorder="1" applyAlignment="1">
      <alignment horizontal="center" vertical="center"/>
    </xf>
    <xf numFmtId="0" fontId="4" fillId="129" borderId="25" xfId="3162" applyNumberFormat="1" applyFont="1" applyFill="1" applyBorder="1" applyAlignment="1">
      <alignment horizontal="center" vertical="center" wrapText="1"/>
    </xf>
    <xf numFmtId="0" fontId="4" fillId="129" borderId="27" xfId="3162" applyNumberFormat="1" applyFont="1" applyFill="1" applyBorder="1" applyAlignment="1">
      <alignment horizontal="center" vertical="center" wrapText="1"/>
    </xf>
    <xf numFmtId="0" fontId="4" fillId="129" borderId="26" xfId="3162" applyNumberFormat="1" applyFont="1" applyFill="1" applyBorder="1" applyAlignment="1">
      <alignment horizontal="center" vertical="center" wrapText="1"/>
    </xf>
    <xf numFmtId="0" fontId="4" fillId="129" borderId="25" xfId="3162" applyNumberFormat="1" applyFont="1" applyFill="1" applyBorder="1" applyAlignment="1">
      <alignment horizontal="center" vertical="center"/>
    </xf>
    <xf numFmtId="0" fontId="4" fillId="129" borderId="25" xfId="3164" applyNumberFormat="1" applyFont="1" applyFill="1" applyBorder="1" applyAlignment="1">
      <alignment horizontal="center" vertical="center" wrapText="1"/>
    </xf>
    <xf numFmtId="0" fontId="4" fillId="129" borderId="26" xfId="3164" applyNumberFormat="1" applyFont="1" applyFill="1" applyBorder="1" applyAlignment="1">
      <alignment horizontal="center" vertical="center" wrapText="1"/>
    </xf>
    <xf numFmtId="0" fontId="4" fillId="129" borderId="10" xfId="3164" applyNumberFormat="1" applyFont="1" applyFill="1" applyBorder="1" applyAlignment="1">
      <alignment horizontal="center" vertical="center" wrapText="1"/>
    </xf>
    <xf numFmtId="0" fontId="4" fillId="129" borderId="29" xfId="3162" applyNumberFormat="1" applyFont="1" applyFill="1" applyBorder="1" applyAlignment="1">
      <alignment horizontal="center" vertical="center" wrapText="1"/>
    </xf>
    <xf numFmtId="0" fontId="4" fillId="129" borderId="30" xfId="3162" applyNumberFormat="1" applyFont="1" applyFill="1" applyBorder="1" applyAlignment="1">
      <alignment horizontal="center" vertical="center" wrapText="1"/>
    </xf>
    <xf numFmtId="0" fontId="4" fillId="129" borderId="28" xfId="3162" applyNumberFormat="1" applyFont="1" applyFill="1" applyBorder="1" applyAlignment="1">
      <alignment horizontal="center" vertical="center" wrapText="1"/>
    </xf>
    <xf numFmtId="0" fontId="4" fillId="129" borderId="44" xfId="3162" applyNumberFormat="1" applyFont="1" applyFill="1" applyBorder="1" applyAlignment="1">
      <alignment horizontal="center" vertical="center" wrapText="1"/>
    </xf>
    <xf numFmtId="0" fontId="4" fillId="129" borderId="11" xfId="3162" applyNumberFormat="1" applyFont="1" applyFill="1" applyBorder="1" applyAlignment="1">
      <alignment horizontal="center" vertical="center" wrapText="1"/>
    </xf>
    <xf numFmtId="0" fontId="4" fillId="129" borderId="12" xfId="3162" applyNumberFormat="1" applyFont="1" applyFill="1" applyBorder="1" applyAlignment="1">
      <alignment horizontal="center" vertical="center" wrapText="1"/>
    </xf>
    <xf numFmtId="0" fontId="4" fillId="129" borderId="13" xfId="3162" applyNumberFormat="1" applyFont="1" applyFill="1" applyBorder="1" applyAlignment="1">
      <alignment horizontal="center" vertical="center" wrapText="1"/>
    </xf>
    <xf numFmtId="0" fontId="4" fillId="129" borderId="15" xfId="3162" applyNumberFormat="1" applyFont="1" applyFill="1" applyBorder="1" applyAlignment="1">
      <alignment horizontal="center" vertical="center" wrapText="1"/>
    </xf>
    <xf numFmtId="0" fontId="4" fillId="129" borderId="25" xfId="1" applyNumberFormat="1" applyFont="1" applyFill="1" applyBorder="1" applyAlignment="1">
      <alignment horizontal="center" vertical="center"/>
    </xf>
    <xf numFmtId="0" fontId="4" fillId="129" borderId="26" xfId="1" applyNumberFormat="1" applyFont="1" applyFill="1" applyBorder="1" applyAlignment="1">
      <alignment horizontal="center" vertical="center"/>
    </xf>
    <xf numFmtId="0" fontId="4" fillId="129" borderId="44" xfId="3162" applyNumberFormat="1" applyFont="1" applyFill="1" applyBorder="1" applyAlignment="1">
      <alignment horizontal="center" vertical="center"/>
    </xf>
    <xf numFmtId="0" fontId="4" fillId="129" borderId="11" xfId="3162" applyNumberFormat="1" applyFont="1" applyFill="1" applyBorder="1" applyAlignment="1">
      <alignment horizontal="center" vertical="center"/>
    </xf>
    <xf numFmtId="0" fontId="4" fillId="129" borderId="12" xfId="3162" applyNumberFormat="1" applyFont="1" applyFill="1" applyBorder="1" applyAlignment="1">
      <alignment horizontal="center" vertical="center"/>
    </xf>
    <xf numFmtId="0" fontId="4" fillId="129" borderId="46" xfId="3162" applyNumberFormat="1" applyFont="1" applyFill="1" applyBorder="1" applyAlignment="1">
      <alignment horizontal="center" vertical="center" wrapText="1"/>
    </xf>
    <xf numFmtId="0" fontId="4" fillId="129" borderId="47" xfId="3162" applyNumberFormat="1" applyFont="1" applyFill="1" applyBorder="1" applyAlignment="1">
      <alignment horizontal="center" vertical="center" wrapText="1"/>
    </xf>
    <xf numFmtId="0" fontId="4" fillId="129" borderId="10" xfId="1" applyNumberFormat="1" applyFont="1" applyFill="1" applyBorder="1" applyAlignment="1">
      <alignment horizontal="center" vertical="center" wrapText="1"/>
    </xf>
    <xf numFmtId="0" fontId="4" fillId="129" borderId="10" xfId="3162" applyNumberFormat="1" applyFont="1" applyFill="1" applyBorder="1" applyAlignment="1">
      <alignment horizontal="center" vertical="center" wrapText="1"/>
    </xf>
    <xf numFmtId="0" fontId="4" fillId="129" borderId="44" xfId="1" applyNumberFormat="1" applyFont="1" applyFill="1" applyBorder="1" applyAlignment="1">
      <alignment horizontal="center" vertical="center" wrapText="1"/>
    </xf>
    <xf numFmtId="0" fontId="4" fillId="129" borderId="46" xfId="1" applyNumberFormat="1" applyFont="1" applyFill="1" applyBorder="1" applyAlignment="1">
      <alignment horizontal="center" vertical="center" wrapText="1"/>
    </xf>
    <xf numFmtId="0" fontId="4" fillId="129" borderId="13" xfId="1" applyNumberFormat="1" applyFont="1" applyFill="1" applyBorder="1" applyAlignment="1">
      <alignment horizontal="center" vertical="center" wrapText="1"/>
    </xf>
    <xf numFmtId="0" fontId="115" fillId="129" borderId="10" xfId="3107" applyFont="1" applyFill="1" applyBorder="1" applyAlignment="1">
      <alignment horizontal="center" vertical="center" wrapText="1" shrinkToFit="1"/>
    </xf>
    <xf numFmtId="0" fontId="115" fillId="129" borderId="25" xfId="3107" applyFont="1" applyFill="1" applyBorder="1" applyAlignment="1">
      <alignment horizontal="center" vertical="center" wrapText="1" shrinkToFit="1"/>
    </xf>
    <xf numFmtId="0" fontId="115" fillId="129" borderId="26" xfId="3107" applyFont="1" applyFill="1" applyBorder="1" applyAlignment="1">
      <alignment horizontal="center" vertical="center" wrapText="1" shrinkToFit="1"/>
    </xf>
    <xf numFmtId="0" fontId="115" fillId="129" borderId="25" xfId="3107" applyNumberFormat="1" applyFont="1" applyFill="1" applyBorder="1" applyAlignment="1">
      <alignment horizontal="center" vertical="center"/>
    </xf>
    <xf numFmtId="0" fontId="115" fillId="129" borderId="26" xfId="3107" applyNumberFormat="1" applyFont="1" applyFill="1" applyBorder="1" applyAlignment="1">
      <alignment horizontal="center" vertical="center"/>
    </xf>
    <xf numFmtId="187" fontId="115" fillId="129" borderId="10" xfId="1" applyNumberFormat="1" applyFont="1" applyFill="1" applyBorder="1" applyAlignment="1">
      <alignment horizontal="center" vertical="center" wrapText="1" shrinkToFit="1"/>
    </xf>
    <xf numFmtId="187" fontId="115" fillId="129" borderId="10" xfId="1" applyNumberFormat="1" applyFont="1" applyFill="1" applyBorder="1" applyAlignment="1">
      <alignment horizontal="center" vertical="center" wrapText="1"/>
    </xf>
    <xf numFmtId="0" fontId="83" fillId="0" borderId="0" xfId="3107" applyFont="1" applyFill="1" applyAlignment="1">
      <alignment horizontal="center" vertical="center"/>
    </xf>
    <xf numFmtId="0" fontId="118" fillId="0" borderId="0" xfId="3143" applyFont="1" applyFill="1" applyAlignment="1">
      <alignment horizontal="center" vertical="center"/>
    </xf>
  </cellXfs>
  <cellStyles count="3251">
    <cellStyle name="20% - Accent1" xfId="24" xr:uid="{00000000-0005-0000-0000-000000000000}"/>
    <cellStyle name="20% - Accent1 2" xfId="1581" xr:uid="{00000000-0005-0000-0000-000001000000}"/>
    <cellStyle name="20% - Accent2" xfId="25" xr:uid="{00000000-0005-0000-0000-000002000000}"/>
    <cellStyle name="20% - Accent2 2" xfId="1582" xr:uid="{00000000-0005-0000-0000-000003000000}"/>
    <cellStyle name="20% - Accent3" xfId="26" xr:uid="{00000000-0005-0000-0000-000004000000}"/>
    <cellStyle name="20% - Accent3 2" xfId="1583" xr:uid="{00000000-0005-0000-0000-000005000000}"/>
    <cellStyle name="20% - Accent4" xfId="27" xr:uid="{00000000-0005-0000-0000-000006000000}"/>
    <cellStyle name="20% - Accent4 2" xfId="1584" xr:uid="{00000000-0005-0000-0000-000007000000}"/>
    <cellStyle name="20% - Accent5" xfId="28" xr:uid="{00000000-0005-0000-0000-000008000000}"/>
    <cellStyle name="20% - Accent5 2" xfId="1585" xr:uid="{00000000-0005-0000-0000-000009000000}"/>
    <cellStyle name="20% - Accent6" xfId="29" xr:uid="{00000000-0005-0000-0000-00000A000000}"/>
    <cellStyle name="20% - Accent6 2" xfId="1586" xr:uid="{00000000-0005-0000-0000-00000B000000}"/>
    <cellStyle name="20% - 강조색1 2" xfId="7" xr:uid="{00000000-0005-0000-0000-00000C000000}"/>
    <cellStyle name="20% - 강조색1 2 2" xfId="191" xr:uid="{00000000-0005-0000-0000-00000D000000}"/>
    <cellStyle name="20% - 강조색1 2 2 2" xfId="1747" xr:uid="{00000000-0005-0000-0000-00000E000000}"/>
    <cellStyle name="20% - 강조색1 2 3" xfId="190" xr:uid="{00000000-0005-0000-0000-00000F000000}"/>
    <cellStyle name="20% - 강조색1 2 3 2" xfId="1746" xr:uid="{00000000-0005-0000-0000-000010000000}"/>
    <cellStyle name="20% - 강조색1 2 4" xfId="1564" xr:uid="{00000000-0005-0000-0000-000011000000}"/>
    <cellStyle name="20% - 강조색1 3" xfId="8" xr:uid="{00000000-0005-0000-0000-000012000000}"/>
    <cellStyle name="20% - 강조색1 3 2" xfId="192" xr:uid="{00000000-0005-0000-0000-000013000000}"/>
    <cellStyle name="20% - 강조색1 3 2 2" xfId="1748" xr:uid="{00000000-0005-0000-0000-000014000000}"/>
    <cellStyle name="20% - 강조색1 3 3" xfId="1565" xr:uid="{00000000-0005-0000-0000-000015000000}"/>
    <cellStyle name="20% - 강조색1 4" xfId="6" xr:uid="{00000000-0005-0000-0000-000016000000}"/>
    <cellStyle name="20% - 강조색1 4 2" xfId="1563" xr:uid="{00000000-0005-0000-0000-000017000000}"/>
    <cellStyle name="20% - 강조색2 2" xfId="10" xr:uid="{00000000-0005-0000-0000-000018000000}"/>
    <cellStyle name="20% - 강조색2 2 2" xfId="194" xr:uid="{00000000-0005-0000-0000-000019000000}"/>
    <cellStyle name="20% - 강조색2 2 2 2" xfId="1750" xr:uid="{00000000-0005-0000-0000-00001A000000}"/>
    <cellStyle name="20% - 강조색2 2 3" xfId="193" xr:uid="{00000000-0005-0000-0000-00001B000000}"/>
    <cellStyle name="20% - 강조색2 2 3 2" xfId="1749" xr:uid="{00000000-0005-0000-0000-00001C000000}"/>
    <cellStyle name="20% - 강조색2 2 4" xfId="1567" xr:uid="{00000000-0005-0000-0000-00001D000000}"/>
    <cellStyle name="20% - 강조색2 3" xfId="11" xr:uid="{00000000-0005-0000-0000-00001E000000}"/>
    <cellStyle name="20% - 강조색2 3 2" xfId="195" xr:uid="{00000000-0005-0000-0000-00001F000000}"/>
    <cellStyle name="20% - 강조색2 3 2 2" xfId="1751" xr:uid="{00000000-0005-0000-0000-000020000000}"/>
    <cellStyle name="20% - 강조색2 3 3" xfId="1568" xr:uid="{00000000-0005-0000-0000-000021000000}"/>
    <cellStyle name="20% - 강조색2 4" xfId="9" xr:uid="{00000000-0005-0000-0000-000022000000}"/>
    <cellStyle name="20% - 강조색2 4 2" xfId="1566" xr:uid="{00000000-0005-0000-0000-000023000000}"/>
    <cellStyle name="20% - 강조색3 2" xfId="13" xr:uid="{00000000-0005-0000-0000-000024000000}"/>
    <cellStyle name="20% - 강조색3 2 2" xfId="197" xr:uid="{00000000-0005-0000-0000-000025000000}"/>
    <cellStyle name="20% - 강조색3 2 2 2" xfId="1753" xr:uid="{00000000-0005-0000-0000-000026000000}"/>
    <cellStyle name="20% - 강조색3 2 3" xfId="196" xr:uid="{00000000-0005-0000-0000-000027000000}"/>
    <cellStyle name="20% - 강조색3 2 3 2" xfId="1752" xr:uid="{00000000-0005-0000-0000-000028000000}"/>
    <cellStyle name="20% - 강조색3 2 4" xfId="1570" xr:uid="{00000000-0005-0000-0000-000029000000}"/>
    <cellStyle name="20% - 강조색3 3" xfId="14" xr:uid="{00000000-0005-0000-0000-00002A000000}"/>
    <cellStyle name="20% - 강조색3 3 2" xfId="198" xr:uid="{00000000-0005-0000-0000-00002B000000}"/>
    <cellStyle name="20% - 강조색3 3 2 2" xfId="1754" xr:uid="{00000000-0005-0000-0000-00002C000000}"/>
    <cellStyle name="20% - 강조색3 3 3" xfId="1571" xr:uid="{00000000-0005-0000-0000-00002D000000}"/>
    <cellStyle name="20% - 강조색3 4" xfId="12" xr:uid="{00000000-0005-0000-0000-00002E000000}"/>
    <cellStyle name="20% - 강조색3 4 2" xfId="1569" xr:uid="{00000000-0005-0000-0000-00002F000000}"/>
    <cellStyle name="20% - 강조색4 2" xfId="16" xr:uid="{00000000-0005-0000-0000-000030000000}"/>
    <cellStyle name="20% - 강조색4 2 2" xfId="200" xr:uid="{00000000-0005-0000-0000-000031000000}"/>
    <cellStyle name="20% - 강조색4 2 2 2" xfId="1756" xr:uid="{00000000-0005-0000-0000-000032000000}"/>
    <cellStyle name="20% - 강조색4 2 3" xfId="199" xr:uid="{00000000-0005-0000-0000-000033000000}"/>
    <cellStyle name="20% - 강조색4 2 3 2" xfId="1755" xr:uid="{00000000-0005-0000-0000-000034000000}"/>
    <cellStyle name="20% - 강조색4 2 4" xfId="1573" xr:uid="{00000000-0005-0000-0000-000035000000}"/>
    <cellStyle name="20% - 강조색4 3" xfId="17" xr:uid="{00000000-0005-0000-0000-000036000000}"/>
    <cellStyle name="20% - 강조색4 3 2" xfId="201" xr:uid="{00000000-0005-0000-0000-000037000000}"/>
    <cellStyle name="20% - 강조색4 3 2 2" xfId="1757" xr:uid="{00000000-0005-0000-0000-000038000000}"/>
    <cellStyle name="20% - 강조색4 3 3" xfId="1574" xr:uid="{00000000-0005-0000-0000-000039000000}"/>
    <cellStyle name="20% - 강조색4 4" xfId="15" xr:uid="{00000000-0005-0000-0000-00003A000000}"/>
    <cellStyle name="20% - 강조색4 4 2" xfId="1572" xr:uid="{00000000-0005-0000-0000-00003B000000}"/>
    <cellStyle name="20% - 강조색5 2" xfId="19" xr:uid="{00000000-0005-0000-0000-00003C000000}"/>
    <cellStyle name="20% - 강조색5 2 2" xfId="203" xr:uid="{00000000-0005-0000-0000-00003D000000}"/>
    <cellStyle name="20% - 강조색5 2 2 2" xfId="1759" xr:uid="{00000000-0005-0000-0000-00003E000000}"/>
    <cellStyle name="20% - 강조색5 2 3" xfId="202" xr:uid="{00000000-0005-0000-0000-00003F000000}"/>
    <cellStyle name="20% - 강조색5 2 3 2" xfId="1758" xr:uid="{00000000-0005-0000-0000-000040000000}"/>
    <cellStyle name="20% - 강조색5 2 4" xfId="1576" xr:uid="{00000000-0005-0000-0000-000041000000}"/>
    <cellStyle name="20% - 강조색5 3" xfId="20" xr:uid="{00000000-0005-0000-0000-000042000000}"/>
    <cellStyle name="20% - 강조색5 3 2" xfId="204" xr:uid="{00000000-0005-0000-0000-000043000000}"/>
    <cellStyle name="20% - 강조색5 3 2 2" xfId="1760" xr:uid="{00000000-0005-0000-0000-000044000000}"/>
    <cellStyle name="20% - 강조색5 3 3" xfId="1577" xr:uid="{00000000-0005-0000-0000-000045000000}"/>
    <cellStyle name="20% - 강조색5 4" xfId="18" xr:uid="{00000000-0005-0000-0000-000046000000}"/>
    <cellStyle name="20% - 강조색5 4 2" xfId="1575" xr:uid="{00000000-0005-0000-0000-000047000000}"/>
    <cellStyle name="20% - 강조색6 2" xfId="22" xr:uid="{00000000-0005-0000-0000-000048000000}"/>
    <cellStyle name="20% - 강조색6 2 2" xfId="206" xr:uid="{00000000-0005-0000-0000-000049000000}"/>
    <cellStyle name="20% - 강조색6 2 2 2" xfId="1762" xr:uid="{00000000-0005-0000-0000-00004A000000}"/>
    <cellStyle name="20% - 강조색6 2 3" xfId="205" xr:uid="{00000000-0005-0000-0000-00004B000000}"/>
    <cellStyle name="20% - 강조색6 2 3 2" xfId="1761" xr:uid="{00000000-0005-0000-0000-00004C000000}"/>
    <cellStyle name="20% - 강조색6 2 4" xfId="1579" xr:uid="{00000000-0005-0000-0000-00004D000000}"/>
    <cellStyle name="20% - 강조색6 3" xfId="23" xr:uid="{00000000-0005-0000-0000-00004E000000}"/>
    <cellStyle name="20% - 강조색6 3 2" xfId="207" xr:uid="{00000000-0005-0000-0000-00004F000000}"/>
    <cellStyle name="20% - 강조색6 3 2 2" xfId="1763" xr:uid="{00000000-0005-0000-0000-000050000000}"/>
    <cellStyle name="20% - 강조색6 3 3" xfId="1580" xr:uid="{00000000-0005-0000-0000-000051000000}"/>
    <cellStyle name="20% - 강조색6 4" xfId="21" xr:uid="{00000000-0005-0000-0000-000052000000}"/>
    <cellStyle name="20% - 강조색6 4 2" xfId="1578" xr:uid="{00000000-0005-0000-0000-000053000000}"/>
    <cellStyle name="40% - Accent1" xfId="46" xr:uid="{00000000-0005-0000-0000-000054000000}"/>
    <cellStyle name="40% - Accent1 2" xfId="1603" xr:uid="{00000000-0005-0000-0000-000055000000}"/>
    <cellStyle name="40% - Accent2" xfId="47" xr:uid="{00000000-0005-0000-0000-000056000000}"/>
    <cellStyle name="40% - Accent2 2" xfId="1604" xr:uid="{00000000-0005-0000-0000-000057000000}"/>
    <cellStyle name="40% - Accent3" xfId="48" xr:uid="{00000000-0005-0000-0000-000058000000}"/>
    <cellStyle name="40% - Accent3 2" xfId="1605" xr:uid="{00000000-0005-0000-0000-000059000000}"/>
    <cellStyle name="40% - Accent4" xfId="49" xr:uid="{00000000-0005-0000-0000-00005A000000}"/>
    <cellStyle name="40% - Accent4 2" xfId="1606" xr:uid="{00000000-0005-0000-0000-00005B000000}"/>
    <cellStyle name="40% - Accent5" xfId="50" xr:uid="{00000000-0005-0000-0000-00005C000000}"/>
    <cellStyle name="40% - Accent5 2" xfId="1607" xr:uid="{00000000-0005-0000-0000-00005D000000}"/>
    <cellStyle name="40% - Accent6" xfId="51" xr:uid="{00000000-0005-0000-0000-00005E000000}"/>
    <cellStyle name="40% - Accent6 2" xfId="1608" xr:uid="{00000000-0005-0000-0000-00005F000000}"/>
    <cellStyle name="40% - 강조색1 2" xfId="31" xr:uid="{00000000-0005-0000-0000-000060000000}"/>
    <cellStyle name="40% - 강조색1 2 2" xfId="209" xr:uid="{00000000-0005-0000-0000-000061000000}"/>
    <cellStyle name="40% - 강조색1 2 2 2" xfId="1765" xr:uid="{00000000-0005-0000-0000-000062000000}"/>
    <cellStyle name="40% - 강조색1 2 3" xfId="208" xr:uid="{00000000-0005-0000-0000-000063000000}"/>
    <cellStyle name="40% - 강조색1 2 3 2" xfId="1764" xr:uid="{00000000-0005-0000-0000-000064000000}"/>
    <cellStyle name="40% - 강조색1 2 4" xfId="1588" xr:uid="{00000000-0005-0000-0000-000065000000}"/>
    <cellStyle name="40% - 강조색1 3" xfId="32" xr:uid="{00000000-0005-0000-0000-000066000000}"/>
    <cellStyle name="40% - 강조색1 3 2" xfId="210" xr:uid="{00000000-0005-0000-0000-000067000000}"/>
    <cellStyle name="40% - 강조색1 3 2 2" xfId="1766" xr:uid="{00000000-0005-0000-0000-000068000000}"/>
    <cellStyle name="40% - 강조색1 3 3" xfId="1589" xr:uid="{00000000-0005-0000-0000-000069000000}"/>
    <cellStyle name="40% - 강조색1 4" xfId="30" xr:uid="{00000000-0005-0000-0000-00006A000000}"/>
    <cellStyle name="40% - 강조색1 4 2" xfId="1587" xr:uid="{00000000-0005-0000-0000-00006B000000}"/>
    <cellStyle name="40% - 강조색2 2" xfId="34" xr:uid="{00000000-0005-0000-0000-00006C000000}"/>
    <cellStyle name="40% - 강조색2 2 2" xfId="212" xr:uid="{00000000-0005-0000-0000-00006D000000}"/>
    <cellStyle name="40% - 강조색2 2 2 2" xfId="1768" xr:uid="{00000000-0005-0000-0000-00006E000000}"/>
    <cellStyle name="40% - 강조색2 2 3" xfId="211" xr:uid="{00000000-0005-0000-0000-00006F000000}"/>
    <cellStyle name="40% - 강조색2 2 3 2" xfId="1767" xr:uid="{00000000-0005-0000-0000-000070000000}"/>
    <cellStyle name="40% - 강조색2 2 4" xfId="1591" xr:uid="{00000000-0005-0000-0000-000071000000}"/>
    <cellStyle name="40% - 강조색2 3" xfId="35" xr:uid="{00000000-0005-0000-0000-000072000000}"/>
    <cellStyle name="40% - 강조색2 3 2" xfId="213" xr:uid="{00000000-0005-0000-0000-000073000000}"/>
    <cellStyle name="40% - 강조색2 3 2 2" xfId="1769" xr:uid="{00000000-0005-0000-0000-000074000000}"/>
    <cellStyle name="40% - 강조색2 3 3" xfId="1592" xr:uid="{00000000-0005-0000-0000-000075000000}"/>
    <cellStyle name="40% - 강조색2 4" xfId="33" xr:uid="{00000000-0005-0000-0000-000076000000}"/>
    <cellStyle name="40% - 강조색2 4 2" xfId="1590" xr:uid="{00000000-0005-0000-0000-000077000000}"/>
    <cellStyle name="40% - 강조색3 2" xfId="37" xr:uid="{00000000-0005-0000-0000-000078000000}"/>
    <cellStyle name="40% - 강조색3 2 2" xfId="215" xr:uid="{00000000-0005-0000-0000-000079000000}"/>
    <cellStyle name="40% - 강조색3 2 2 2" xfId="1771" xr:uid="{00000000-0005-0000-0000-00007A000000}"/>
    <cellStyle name="40% - 강조색3 2 3" xfId="214" xr:uid="{00000000-0005-0000-0000-00007B000000}"/>
    <cellStyle name="40% - 강조색3 2 3 2" xfId="1770" xr:uid="{00000000-0005-0000-0000-00007C000000}"/>
    <cellStyle name="40% - 강조색3 2 4" xfId="1594" xr:uid="{00000000-0005-0000-0000-00007D000000}"/>
    <cellStyle name="40% - 강조색3 3" xfId="38" xr:uid="{00000000-0005-0000-0000-00007E000000}"/>
    <cellStyle name="40% - 강조색3 3 2" xfId="216" xr:uid="{00000000-0005-0000-0000-00007F000000}"/>
    <cellStyle name="40% - 강조색3 3 2 2" xfId="1772" xr:uid="{00000000-0005-0000-0000-000080000000}"/>
    <cellStyle name="40% - 강조색3 3 3" xfId="1595" xr:uid="{00000000-0005-0000-0000-000081000000}"/>
    <cellStyle name="40% - 강조색3 4" xfId="36" xr:uid="{00000000-0005-0000-0000-000082000000}"/>
    <cellStyle name="40% - 강조색3 4 2" xfId="1593" xr:uid="{00000000-0005-0000-0000-000083000000}"/>
    <cellStyle name="40% - 강조색4 2" xfId="40" xr:uid="{00000000-0005-0000-0000-000084000000}"/>
    <cellStyle name="40% - 강조색4 2 2" xfId="218" xr:uid="{00000000-0005-0000-0000-000085000000}"/>
    <cellStyle name="40% - 강조색4 2 2 2" xfId="1774" xr:uid="{00000000-0005-0000-0000-000086000000}"/>
    <cellStyle name="40% - 강조색4 2 3" xfId="217" xr:uid="{00000000-0005-0000-0000-000087000000}"/>
    <cellStyle name="40% - 강조색4 2 3 2" xfId="1773" xr:uid="{00000000-0005-0000-0000-000088000000}"/>
    <cellStyle name="40% - 강조색4 2 4" xfId="1597" xr:uid="{00000000-0005-0000-0000-000089000000}"/>
    <cellStyle name="40% - 강조색4 3" xfId="41" xr:uid="{00000000-0005-0000-0000-00008A000000}"/>
    <cellStyle name="40% - 강조색4 3 2" xfId="219" xr:uid="{00000000-0005-0000-0000-00008B000000}"/>
    <cellStyle name="40% - 강조색4 3 2 2" xfId="1775" xr:uid="{00000000-0005-0000-0000-00008C000000}"/>
    <cellStyle name="40% - 강조색4 3 3" xfId="1598" xr:uid="{00000000-0005-0000-0000-00008D000000}"/>
    <cellStyle name="40% - 강조색4 4" xfId="39" xr:uid="{00000000-0005-0000-0000-00008E000000}"/>
    <cellStyle name="40% - 강조색4 4 2" xfId="1596" xr:uid="{00000000-0005-0000-0000-00008F000000}"/>
    <cellStyle name="40% - 강조색5 2" xfId="5" xr:uid="{00000000-0005-0000-0000-000090000000}"/>
    <cellStyle name="40% - 강조색5 2 2" xfId="221" xr:uid="{00000000-0005-0000-0000-000091000000}"/>
    <cellStyle name="40% - 강조색5 2 2 2" xfId="1777" xr:uid="{00000000-0005-0000-0000-000092000000}"/>
    <cellStyle name="40% - 강조색5 2 3" xfId="220" xr:uid="{00000000-0005-0000-0000-000093000000}"/>
    <cellStyle name="40% - 강조색5 2 3 2" xfId="1776" xr:uid="{00000000-0005-0000-0000-000094000000}"/>
    <cellStyle name="40% - 강조색5 2 4" xfId="1562" xr:uid="{00000000-0005-0000-0000-000095000000}"/>
    <cellStyle name="40% - 강조색5 3" xfId="42" xr:uid="{00000000-0005-0000-0000-000096000000}"/>
    <cellStyle name="40% - 강조색5 3 2" xfId="222" xr:uid="{00000000-0005-0000-0000-000097000000}"/>
    <cellStyle name="40% - 강조색5 3 2 2" xfId="1778" xr:uid="{00000000-0005-0000-0000-000098000000}"/>
    <cellStyle name="40% - 강조색5 3 3" xfId="1599" xr:uid="{00000000-0005-0000-0000-000099000000}"/>
    <cellStyle name="40% - 강조색6 2" xfId="44" xr:uid="{00000000-0005-0000-0000-00009A000000}"/>
    <cellStyle name="40% - 강조색6 2 2" xfId="224" xr:uid="{00000000-0005-0000-0000-00009B000000}"/>
    <cellStyle name="40% - 강조색6 2 2 2" xfId="1780" xr:uid="{00000000-0005-0000-0000-00009C000000}"/>
    <cellStyle name="40% - 강조색6 2 3" xfId="223" xr:uid="{00000000-0005-0000-0000-00009D000000}"/>
    <cellStyle name="40% - 강조색6 2 3 2" xfId="1779" xr:uid="{00000000-0005-0000-0000-00009E000000}"/>
    <cellStyle name="40% - 강조색6 2 4" xfId="1601" xr:uid="{00000000-0005-0000-0000-00009F000000}"/>
    <cellStyle name="40% - 강조색6 3" xfId="45" xr:uid="{00000000-0005-0000-0000-0000A0000000}"/>
    <cellStyle name="40% - 강조색6 3 2" xfId="225" xr:uid="{00000000-0005-0000-0000-0000A1000000}"/>
    <cellStyle name="40% - 강조색6 3 2 2" xfId="1781" xr:uid="{00000000-0005-0000-0000-0000A2000000}"/>
    <cellStyle name="40% - 강조색6 3 3" xfId="1602" xr:uid="{00000000-0005-0000-0000-0000A3000000}"/>
    <cellStyle name="40% - 강조색6 4" xfId="43" xr:uid="{00000000-0005-0000-0000-0000A4000000}"/>
    <cellStyle name="40% - 강조색6 4 2" xfId="1600" xr:uid="{00000000-0005-0000-0000-0000A5000000}"/>
    <cellStyle name="60% - Accent1" xfId="70" xr:uid="{00000000-0005-0000-0000-0000A6000000}"/>
    <cellStyle name="60% - Accent1 2" xfId="1627" xr:uid="{00000000-0005-0000-0000-0000A7000000}"/>
    <cellStyle name="60% - Accent2" xfId="71" xr:uid="{00000000-0005-0000-0000-0000A8000000}"/>
    <cellStyle name="60% - Accent2 2" xfId="1628" xr:uid="{00000000-0005-0000-0000-0000A9000000}"/>
    <cellStyle name="60% - Accent3" xfId="72" xr:uid="{00000000-0005-0000-0000-0000AA000000}"/>
    <cellStyle name="60% - Accent3 2" xfId="1629" xr:uid="{00000000-0005-0000-0000-0000AB000000}"/>
    <cellStyle name="60% - Accent4" xfId="73" xr:uid="{00000000-0005-0000-0000-0000AC000000}"/>
    <cellStyle name="60% - Accent4 2" xfId="1630" xr:uid="{00000000-0005-0000-0000-0000AD000000}"/>
    <cellStyle name="60% - Accent5" xfId="74" xr:uid="{00000000-0005-0000-0000-0000AE000000}"/>
    <cellStyle name="60% - Accent5 2" xfId="1631" xr:uid="{00000000-0005-0000-0000-0000AF000000}"/>
    <cellStyle name="60% - Accent6" xfId="75" xr:uid="{00000000-0005-0000-0000-0000B0000000}"/>
    <cellStyle name="60% - Accent6 2" xfId="1632" xr:uid="{00000000-0005-0000-0000-0000B1000000}"/>
    <cellStyle name="60% - 강조색1 2" xfId="53" xr:uid="{00000000-0005-0000-0000-0000B2000000}"/>
    <cellStyle name="60% - 강조색1 2 2" xfId="227" xr:uid="{00000000-0005-0000-0000-0000B3000000}"/>
    <cellStyle name="60% - 강조색1 2 2 2" xfId="1783" xr:uid="{00000000-0005-0000-0000-0000B4000000}"/>
    <cellStyle name="60% - 강조색1 2 3" xfId="226" xr:uid="{00000000-0005-0000-0000-0000B5000000}"/>
    <cellStyle name="60% - 강조색1 2 3 2" xfId="1782" xr:uid="{00000000-0005-0000-0000-0000B6000000}"/>
    <cellStyle name="60% - 강조색1 2 4" xfId="1610" xr:uid="{00000000-0005-0000-0000-0000B7000000}"/>
    <cellStyle name="60% - 강조색1 3" xfId="54" xr:uid="{00000000-0005-0000-0000-0000B8000000}"/>
    <cellStyle name="60% - 강조색1 3 2" xfId="228" xr:uid="{00000000-0005-0000-0000-0000B9000000}"/>
    <cellStyle name="60% - 강조색1 3 2 2" xfId="1784" xr:uid="{00000000-0005-0000-0000-0000BA000000}"/>
    <cellStyle name="60% - 강조색1 3 3" xfId="1611" xr:uid="{00000000-0005-0000-0000-0000BB000000}"/>
    <cellStyle name="60% - 강조색1 4" xfId="52" xr:uid="{00000000-0005-0000-0000-0000BC000000}"/>
    <cellStyle name="60% - 강조색1 4 2" xfId="1609" xr:uid="{00000000-0005-0000-0000-0000BD000000}"/>
    <cellStyle name="60% - 강조색2 2" xfId="56" xr:uid="{00000000-0005-0000-0000-0000BE000000}"/>
    <cellStyle name="60% - 강조색2 2 2" xfId="230" xr:uid="{00000000-0005-0000-0000-0000BF000000}"/>
    <cellStyle name="60% - 강조색2 2 2 2" xfId="1786" xr:uid="{00000000-0005-0000-0000-0000C0000000}"/>
    <cellStyle name="60% - 강조색2 2 3" xfId="229" xr:uid="{00000000-0005-0000-0000-0000C1000000}"/>
    <cellStyle name="60% - 강조색2 2 3 2" xfId="1785" xr:uid="{00000000-0005-0000-0000-0000C2000000}"/>
    <cellStyle name="60% - 강조색2 2 4" xfId="1613" xr:uid="{00000000-0005-0000-0000-0000C3000000}"/>
    <cellStyle name="60% - 강조색2 3" xfId="57" xr:uid="{00000000-0005-0000-0000-0000C4000000}"/>
    <cellStyle name="60% - 강조색2 3 2" xfId="231" xr:uid="{00000000-0005-0000-0000-0000C5000000}"/>
    <cellStyle name="60% - 강조색2 3 2 2" xfId="1787" xr:uid="{00000000-0005-0000-0000-0000C6000000}"/>
    <cellStyle name="60% - 강조색2 3 3" xfId="1614" xr:uid="{00000000-0005-0000-0000-0000C7000000}"/>
    <cellStyle name="60% - 강조색2 4" xfId="55" xr:uid="{00000000-0005-0000-0000-0000C8000000}"/>
    <cellStyle name="60% - 강조색2 4 2" xfId="1612" xr:uid="{00000000-0005-0000-0000-0000C9000000}"/>
    <cellStyle name="60% - 강조색3 2" xfId="59" xr:uid="{00000000-0005-0000-0000-0000CA000000}"/>
    <cellStyle name="60% - 강조색3 2 2" xfId="233" xr:uid="{00000000-0005-0000-0000-0000CB000000}"/>
    <cellStyle name="60% - 강조색3 2 2 2" xfId="1789" xr:uid="{00000000-0005-0000-0000-0000CC000000}"/>
    <cellStyle name="60% - 강조색3 2 3" xfId="232" xr:uid="{00000000-0005-0000-0000-0000CD000000}"/>
    <cellStyle name="60% - 강조색3 2 3 2" xfId="1788" xr:uid="{00000000-0005-0000-0000-0000CE000000}"/>
    <cellStyle name="60% - 강조색3 2 4" xfId="1616" xr:uid="{00000000-0005-0000-0000-0000CF000000}"/>
    <cellStyle name="60% - 강조색3 3" xfId="60" xr:uid="{00000000-0005-0000-0000-0000D0000000}"/>
    <cellStyle name="60% - 강조색3 3 2" xfId="234" xr:uid="{00000000-0005-0000-0000-0000D1000000}"/>
    <cellStyle name="60% - 강조색3 3 2 2" xfId="1790" xr:uid="{00000000-0005-0000-0000-0000D2000000}"/>
    <cellStyle name="60% - 강조색3 3 3" xfId="1617" xr:uid="{00000000-0005-0000-0000-0000D3000000}"/>
    <cellStyle name="60% - 강조색3 4" xfId="58" xr:uid="{00000000-0005-0000-0000-0000D4000000}"/>
    <cellStyle name="60% - 강조색3 4 2" xfId="1615" xr:uid="{00000000-0005-0000-0000-0000D5000000}"/>
    <cellStyle name="60% - 강조색4 2" xfId="62" xr:uid="{00000000-0005-0000-0000-0000D6000000}"/>
    <cellStyle name="60% - 강조색4 2 2" xfId="236" xr:uid="{00000000-0005-0000-0000-0000D7000000}"/>
    <cellStyle name="60% - 강조색4 2 2 2" xfId="1792" xr:uid="{00000000-0005-0000-0000-0000D8000000}"/>
    <cellStyle name="60% - 강조색4 2 3" xfId="235" xr:uid="{00000000-0005-0000-0000-0000D9000000}"/>
    <cellStyle name="60% - 강조색4 2 3 2" xfId="1791" xr:uid="{00000000-0005-0000-0000-0000DA000000}"/>
    <cellStyle name="60% - 강조색4 2 4" xfId="1619" xr:uid="{00000000-0005-0000-0000-0000DB000000}"/>
    <cellStyle name="60% - 강조색4 3" xfId="63" xr:uid="{00000000-0005-0000-0000-0000DC000000}"/>
    <cellStyle name="60% - 강조색4 3 2" xfId="237" xr:uid="{00000000-0005-0000-0000-0000DD000000}"/>
    <cellStyle name="60% - 강조색4 3 2 2" xfId="1793" xr:uid="{00000000-0005-0000-0000-0000DE000000}"/>
    <cellStyle name="60% - 강조색4 3 3" xfId="1620" xr:uid="{00000000-0005-0000-0000-0000DF000000}"/>
    <cellStyle name="60% - 강조색4 4" xfId="61" xr:uid="{00000000-0005-0000-0000-0000E0000000}"/>
    <cellStyle name="60% - 강조색4 4 2" xfId="1618" xr:uid="{00000000-0005-0000-0000-0000E1000000}"/>
    <cellStyle name="60% - 강조색5 2" xfId="65" xr:uid="{00000000-0005-0000-0000-0000E2000000}"/>
    <cellStyle name="60% - 강조색5 2 2" xfId="239" xr:uid="{00000000-0005-0000-0000-0000E3000000}"/>
    <cellStyle name="60% - 강조색5 2 2 2" xfId="1795" xr:uid="{00000000-0005-0000-0000-0000E4000000}"/>
    <cellStyle name="60% - 강조색5 2 3" xfId="238" xr:uid="{00000000-0005-0000-0000-0000E5000000}"/>
    <cellStyle name="60% - 강조색5 2 3 2" xfId="1794" xr:uid="{00000000-0005-0000-0000-0000E6000000}"/>
    <cellStyle name="60% - 강조색5 2 4" xfId="1622" xr:uid="{00000000-0005-0000-0000-0000E7000000}"/>
    <cellStyle name="60% - 강조색5 3" xfId="66" xr:uid="{00000000-0005-0000-0000-0000E8000000}"/>
    <cellStyle name="60% - 강조색5 3 2" xfId="240" xr:uid="{00000000-0005-0000-0000-0000E9000000}"/>
    <cellStyle name="60% - 강조색5 3 2 2" xfId="1796" xr:uid="{00000000-0005-0000-0000-0000EA000000}"/>
    <cellStyle name="60% - 강조색5 3 3" xfId="1623" xr:uid="{00000000-0005-0000-0000-0000EB000000}"/>
    <cellStyle name="60% - 강조색5 4" xfId="64" xr:uid="{00000000-0005-0000-0000-0000EC000000}"/>
    <cellStyle name="60% - 강조색5 4 2" xfId="1621" xr:uid="{00000000-0005-0000-0000-0000ED000000}"/>
    <cellStyle name="60% - 강조색6 2" xfId="68" xr:uid="{00000000-0005-0000-0000-0000EE000000}"/>
    <cellStyle name="60% - 강조색6 2 2" xfId="242" xr:uid="{00000000-0005-0000-0000-0000EF000000}"/>
    <cellStyle name="60% - 강조색6 2 2 2" xfId="1798" xr:uid="{00000000-0005-0000-0000-0000F0000000}"/>
    <cellStyle name="60% - 강조색6 2 3" xfId="241" xr:uid="{00000000-0005-0000-0000-0000F1000000}"/>
    <cellStyle name="60% - 강조색6 2 3 2" xfId="1797" xr:uid="{00000000-0005-0000-0000-0000F2000000}"/>
    <cellStyle name="60% - 강조색6 2 4" xfId="1625" xr:uid="{00000000-0005-0000-0000-0000F3000000}"/>
    <cellStyle name="60% - 강조색6 3" xfId="69" xr:uid="{00000000-0005-0000-0000-0000F4000000}"/>
    <cellStyle name="60% - 강조색6 3 2" xfId="243" xr:uid="{00000000-0005-0000-0000-0000F5000000}"/>
    <cellStyle name="60% - 강조색6 3 2 2" xfId="1799" xr:uid="{00000000-0005-0000-0000-0000F6000000}"/>
    <cellStyle name="60% - 강조색6 3 3" xfId="1626" xr:uid="{00000000-0005-0000-0000-0000F7000000}"/>
    <cellStyle name="60% - 강조색6 4" xfId="67" xr:uid="{00000000-0005-0000-0000-0000F8000000}"/>
    <cellStyle name="60% - 강조색6 4 2" xfId="1624" xr:uid="{00000000-0005-0000-0000-0000F9000000}"/>
    <cellStyle name="Accent1" xfId="157" xr:uid="{00000000-0005-0000-0000-0000FA000000}"/>
    <cellStyle name="Accent1 2" xfId="1713" xr:uid="{00000000-0005-0000-0000-0000FB000000}"/>
    <cellStyle name="Accent2" xfId="158" xr:uid="{00000000-0005-0000-0000-0000FC000000}"/>
    <cellStyle name="Accent2 2" xfId="1714" xr:uid="{00000000-0005-0000-0000-0000FD000000}"/>
    <cellStyle name="Accent3" xfId="159" xr:uid="{00000000-0005-0000-0000-0000FE000000}"/>
    <cellStyle name="Accent3 2" xfId="1715" xr:uid="{00000000-0005-0000-0000-0000FF000000}"/>
    <cellStyle name="Accent4" xfId="160" xr:uid="{00000000-0005-0000-0000-000000010000}"/>
    <cellStyle name="Accent4 2" xfId="1716" xr:uid="{00000000-0005-0000-0000-000001010000}"/>
    <cellStyle name="Accent5" xfId="161" xr:uid="{00000000-0005-0000-0000-000002010000}"/>
    <cellStyle name="Accent5 2" xfId="1717" xr:uid="{00000000-0005-0000-0000-000003010000}"/>
    <cellStyle name="Accent6" xfId="162" xr:uid="{00000000-0005-0000-0000-000004010000}"/>
    <cellStyle name="Accent6 2" xfId="1718" xr:uid="{00000000-0005-0000-0000-000005010000}"/>
    <cellStyle name="Bad" xfId="163" xr:uid="{00000000-0005-0000-0000-000006010000}"/>
    <cellStyle name="Bad 2" xfId="1719" xr:uid="{00000000-0005-0000-0000-000007010000}"/>
    <cellStyle name="Calculation" xfId="164" xr:uid="{00000000-0005-0000-0000-000008010000}"/>
    <cellStyle name="Calculation 10" xfId="244" xr:uid="{00000000-0005-0000-0000-000009010000}"/>
    <cellStyle name="Calculation 10 2" xfId="245" xr:uid="{00000000-0005-0000-0000-00000A010000}"/>
    <cellStyle name="Calculation 10 2 2" xfId="246" xr:uid="{00000000-0005-0000-0000-00000B010000}"/>
    <cellStyle name="Calculation 10 2 2 2" xfId="1802" xr:uid="{00000000-0005-0000-0000-00000C010000}"/>
    <cellStyle name="Calculation 10 2 3" xfId="1801" xr:uid="{00000000-0005-0000-0000-00000D010000}"/>
    <cellStyle name="Calculation 10 3" xfId="247" xr:uid="{00000000-0005-0000-0000-00000E010000}"/>
    <cellStyle name="Calculation 10 3 2" xfId="248" xr:uid="{00000000-0005-0000-0000-00000F010000}"/>
    <cellStyle name="Calculation 10 3 2 2" xfId="1804" xr:uid="{00000000-0005-0000-0000-000010010000}"/>
    <cellStyle name="Calculation 10 3 3" xfId="1803" xr:uid="{00000000-0005-0000-0000-000011010000}"/>
    <cellStyle name="Calculation 10 4" xfId="249" xr:uid="{00000000-0005-0000-0000-000012010000}"/>
    <cellStyle name="Calculation 10 4 2" xfId="1805" xr:uid="{00000000-0005-0000-0000-000013010000}"/>
    <cellStyle name="Calculation 10 5" xfId="1800" xr:uid="{00000000-0005-0000-0000-000014010000}"/>
    <cellStyle name="Calculation 11" xfId="250" xr:uid="{00000000-0005-0000-0000-000015010000}"/>
    <cellStyle name="Calculation 11 2" xfId="251" xr:uid="{00000000-0005-0000-0000-000016010000}"/>
    <cellStyle name="Calculation 11 2 2" xfId="1807" xr:uid="{00000000-0005-0000-0000-000017010000}"/>
    <cellStyle name="Calculation 11 3" xfId="1806" xr:uid="{00000000-0005-0000-0000-000018010000}"/>
    <cellStyle name="Calculation 12" xfId="252" xr:uid="{00000000-0005-0000-0000-000019010000}"/>
    <cellStyle name="Calculation 12 2" xfId="253" xr:uid="{00000000-0005-0000-0000-00001A010000}"/>
    <cellStyle name="Calculation 12 2 2" xfId="1809" xr:uid="{00000000-0005-0000-0000-00001B010000}"/>
    <cellStyle name="Calculation 12 3" xfId="1808" xr:uid="{00000000-0005-0000-0000-00001C010000}"/>
    <cellStyle name="Calculation 13" xfId="254" xr:uid="{00000000-0005-0000-0000-00001D010000}"/>
    <cellStyle name="Calculation 13 2" xfId="1810" xr:uid="{00000000-0005-0000-0000-00001E010000}"/>
    <cellStyle name="Calculation 14" xfId="1720" xr:uid="{00000000-0005-0000-0000-00001F010000}"/>
    <cellStyle name="Calculation 2" xfId="255" xr:uid="{00000000-0005-0000-0000-000020010000}"/>
    <cellStyle name="Calculation 2 10" xfId="256" xr:uid="{00000000-0005-0000-0000-000021010000}"/>
    <cellStyle name="Calculation 2 10 2" xfId="257" xr:uid="{00000000-0005-0000-0000-000022010000}"/>
    <cellStyle name="Calculation 2 10 2 2" xfId="258" xr:uid="{00000000-0005-0000-0000-000023010000}"/>
    <cellStyle name="Calculation 2 10 2 2 2" xfId="1814" xr:uid="{00000000-0005-0000-0000-000024010000}"/>
    <cellStyle name="Calculation 2 10 2 3" xfId="1813" xr:uid="{00000000-0005-0000-0000-000025010000}"/>
    <cellStyle name="Calculation 2 10 3" xfId="259" xr:uid="{00000000-0005-0000-0000-000026010000}"/>
    <cellStyle name="Calculation 2 10 3 2" xfId="260" xr:uid="{00000000-0005-0000-0000-000027010000}"/>
    <cellStyle name="Calculation 2 10 3 2 2" xfId="1816" xr:uid="{00000000-0005-0000-0000-000028010000}"/>
    <cellStyle name="Calculation 2 10 3 3" xfId="1815" xr:uid="{00000000-0005-0000-0000-000029010000}"/>
    <cellStyle name="Calculation 2 10 4" xfId="261" xr:uid="{00000000-0005-0000-0000-00002A010000}"/>
    <cellStyle name="Calculation 2 10 4 2" xfId="1817" xr:uid="{00000000-0005-0000-0000-00002B010000}"/>
    <cellStyle name="Calculation 2 10 5" xfId="1812" xr:uid="{00000000-0005-0000-0000-00002C010000}"/>
    <cellStyle name="Calculation 2 11" xfId="262" xr:uid="{00000000-0005-0000-0000-00002D010000}"/>
    <cellStyle name="Calculation 2 11 2" xfId="263" xr:uid="{00000000-0005-0000-0000-00002E010000}"/>
    <cellStyle name="Calculation 2 11 2 2" xfId="264" xr:uid="{00000000-0005-0000-0000-00002F010000}"/>
    <cellStyle name="Calculation 2 11 2 2 2" xfId="1820" xr:uid="{00000000-0005-0000-0000-000030010000}"/>
    <cellStyle name="Calculation 2 11 2 3" xfId="1819" xr:uid="{00000000-0005-0000-0000-000031010000}"/>
    <cellStyle name="Calculation 2 11 3" xfId="265" xr:uid="{00000000-0005-0000-0000-000032010000}"/>
    <cellStyle name="Calculation 2 11 3 2" xfId="266" xr:uid="{00000000-0005-0000-0000-000033010000}"/>
    <cellStyle name="Calculation 2 11 3 2 2" xfId="1822" xr:uid="{00000000-0005-0000-0000-000034010000}"/>
    <cellStyle name="Calculation 2 11 3 3" xfId="1821" xr:uid="{00000000-0005-0000-0000-000035010000}"/>
    <cellStyle name="Calculation 2 11 4" xfId="267" xr:uid="{00000000-0005-0000-0000-000036010000}"/>
    <cellStyle name="Calculation 2 11 4 2" xfId="1823" xr:uid="{00000000-0005-0000-0000-000037010000}"/>
    <cellStyle name="Calculation 2 11 5" xfId="1818" xr:uid="{00000000-0005-0000-0000-000038010000}"/>
    <cellStyle name="Calculation 2 12" xfId="268" xr:uid="{00000000-0005-0000-0000-000039010000}"/>
    <cellStyle name="Calculation 2 12 2" xfId="269" xr:uid="{00000000-0005-0000-0000-00003A010000}"/>
    <cellStyle name="Calculation 2 12 2 2" xfId="270" xr:uid="{00000000-0005-0000-0000-00003B010000}"/>
    <cellStyle name="Calculation 2 12 2 2 2" xfId="1826" xr:uid="{00000000-0005-0000-0000-00003C010000}"/>
    <cellStyle name="Calculation 2 12 2 3" xfId="1825" xr:uid="{00000000-0005-0000-0000-00003D010000}"/>
    <cellStyle name="Calculation 2 12 3" xfId="271" xr:uid="{00000000-0005-0000-0000-00003E010000}"/>
    <cellStyle name="Calculation 2 12 3 2" xfId="272" xr:uid="{00000000-0005-0000-0000-00003F010000}"/>
    <cellStyle name="Calculation 2 12 3 2 2" xfId="1828" xr:uid="{00000000-0005-0000-0000-000040010000}"/>
    <cellStyle name="Calculation 2 12 3 3" xfId="1827" xr:uid="{00000000-0005-0000-0000-000041010000}"/>
    <cellStyle name="Calculation 2 12 4" xfId="273" xr:uid="{00000000-0005-0000-0000-000042010000}"/>
    <cellStyle name="Calculation 2 12 4 2" xfId="1829" xr:uid="{00000000-0005-0000-0000-000043010000}"/>
    <cellStyle name="Calculation 2 12 5" xfId="1824" xr:uid="{00000000-0005-0000-0000-000044010000}"/>
    <cellStyle name="Calculation 2 13" xfId="274" xr:uid="{00000000-0005-0000-0000-000045010000}"/>
    <cellStyle name="Calculation 2 13 2" xfId="275" xr:uid="{00000000-0005-0000-0000-000046010000}"/>
    <cellStyle name="Calculation 2 13 2 2" xfId="276" xr:uid="{00000000-0005-0000-0000-000047010000}"/>
    <cellStyle name="Calculation 2 13 2 2 2" xfId="1832" xr:uid="{00000000-0005-0000-0000-000048010000}"/>
    <cellStyle name="Calculation 2 13 2 3" xfId="1831" xr:uid="{00000000-0005-0000-0000-000049010000}"/>
    <cellStyle name="Calculation 2 13 3" xfId="277" xr:uid="{00000000-0005-0000-0000-00004A010000}"/>
    <cellStyle name="Calculation 2 13 3 2" xfId="278" xr:uid="{00000000-0005-0000-0000-00004B010000}"/>
    <cellStyle name="Calculation 2 13 3 2 2" xfId="1834" xr:uid="{00000000-0005-0000-0000-00004C010000}"/>
    <cellStyle name="Calculation 2 13 3 3" xfId="1833" xr:uid="{00000000-0005-0000-0000-00004D010000}"/>
    <cellStyle name="Calculation 2 13 4" xfId="279" xr:uid="{00000000-0005-0000-0000-00004E010000}"/>
    <cellStyle name="Calculation 2 13 4 2" xfId="1835" xr:uid="{00000000-0005-0000-0000-00004F010000}"/>
    <cellStyle name="Calculation 2 13 5" xfId="1830" xr:uid="{00000000-0005-0000-0000-000050010000}"/>
    <cellStyle name="Calculation 2 14" xfId="280" xr:uid="{00000000-0005-0000-0000-000051010000}"/>
    <cellStyle name="Calculation 2 14 2" xfId="281" xr:uid="{00000000-0005-0000-0000-000052010000}"/>
    <cellStyle name="Calculation 2 14 2 2" xfId="282" xr:uid="{00000000-0005-0000-0000-000053010000}"/>
    <cellStyle name="Calculation 2 14 2 2 2" xfId="1838" xr:uid="{00000000-0005-0000-0000-000054010000}"/>
    <cellStyle name="Calculation 2 14 2 3" xfId="1837" xr:uid="{00000000-0005-0000-0000-000055010000}"/>
    <cellStyle name="Calculation 2 14 3" xfId="283" xr:uid="{00000000-0005-0000-0000-000056010000}"/>
    <cellStyle name="Calculation 2 14 3 2" xfId="284" xr:uid="{00000000-0005-0000-0000-000057010000}"/>
    <cellStyle name="Calculation 2 14 3 2 2" xfId="1840" xr:uid="{00000000-0005-0000-0000-000058010000}"/>
    <cellStyle name="Calculation 2 14 3 3" xfId="1839" xr:uid="{00000000-0005-0000-0000-000059010000}"/>
    <cellStyle name="Calculation 2 14 4" xfId="285" xr:uid="{00000000-0005-0000-0000-00005A010000}"/>
    <cellStyle name="Calculation 2 14 4 2" xfId="1841" xr:uid="{00000000-0005-0000-0000-00005B010000}"/>
    <cellStyle name="Calculation 2 14 5" xfId="1836" xr:uid="{00000000-0005-0000-0000-00005C010000}"/>
    <cellStyle name="Calculation 2 15" xfId="286" xr:uid="{00000000-0005-0000-0000-00005D010000}"/>
    <cellStyle name="Calculation 2 15 2" xfId="287" xr:uid="{00000000-0005-0000-0000-00005E010000}"/>
    <cellStyle name="Calculation 2 15 2 2" xfId="1843" xr:uid="{00000000-0005-0000-0000-00005F010000}"/>
    <cellStyle name="Calculation 2 15 3" xfId="1842" xr:uid="{00000000-0005-0000-0000-000060010000}"/>
    <cellStyle name="Calculation 2 16" xfId="288" xr:uid="{00000000-0005-0000-0000-000061010000}"/>
    <cellStyle name="Calculation 2 16 2" xfId="289" xr:uid="{00000000-0005-0000-0000-000062010000}"/>
    <cellStyle name="Calculation 2 16 2 2" xfId="1845" xr:uid="{00000000-0005-0000-0000-000063010000}"/>
    <cellStyle name="Calculation 2 16 3" xfId="1844" xr:uid="{00000000-0005-0000-0000-000064010000}"/>
    <cellStyle name="Calculation 2 17" xfId="290" xr:uid="{00000000-0005-0000-0000-000065010000}"/>
    <cellStyle name="Calculation 2 17 2" xfId="291" xr:uid="{00000000-0005-0000-0000-000066010000}"/>
    <cellStyle name="Calculation 2 17 2 2" xfId="1847" xr:uid="{00000000-0005-0000-0000-000067010000}"/>
    <cellStyle name="Calculation 2 17 3" xfId="1846" xr:uid="{00000000-0005-0000-0000-000068010000}"/>
    <cellStyle name="Calculation 2 18" xfId="292" xr:uid="{00000000-0005-0000-0000-000069010000}"/>
    <cellStyle name="Calculation 2 18 2" xfId="1848" xr:uid="{00000000-0005-0000-0000-00006A010000}"/>
    <cellStyle name="Calculation 2 19" xfId="1811" xr:uid="{00000000-0005-0000-0000-00006B010000}"/>
    <cellStyle name="Calculation 2 2" xfId="293" xr:uid="{00000000-0005-0000-0000-00006C010000}"/>
    <cellStyle name="Calculation 2 2 10" xfId="294" xr:uid="{00000000-0005-0000-0000-00006D010000}"/>
    <cellStyle name="Calculation 2 2 10 2" xfId="295" xr:uid="{00000000-0005-0000-0000-00006E010000}"/>
    <cellStyle name="Calculation 2 2 10 2 2" xfId="296" xr:uid="{00000000-0005-0000-0000-00006F010000}"/>
    <cellStyle name="Calculation 2 2 10 2 2 2" xfId="1852" xr:uid="{00000000-0005-0000-0000-000070010000}"/>
    <cellStyle name="Calculation 2 2 10 2 3" xfId="1851" xr:uid="{00000000-0005-0000-0000-000071010000}"/>
    <cellStyle name="Calculation 2 2 10 3" xfId="297" xr:uid="{00000000-0005-0000-0000-000072010000}"/>
    <cellStyle name="Calculation 2 2 10 3 2" xfId="298" xr:uid="{00000000-0005-0000-0000-000073010000}"/>
    <cellStyle name="Calculation 2 2 10 3 2 2" xfId="1854" xr:uid="{00000000-0005-0000-0000-000074010000}"/>
    <cellStyle name="Calculation 2 2 10 3 3" xfId="1853" xr:uid="{00000000-0005-0000-0000-000075010000}"/>
    <cellStyle name="Calculation 2 2 10 4" xfId="299" xr:uid="{00000000-0005-0000-0000-000076010000}"/>
    <cellStyle name="Calculation 2 2 10 4 2" xfId="1855" xr:uid="{00000000-0005-0000-0000-000077010000}"/>
    <cellStyle name="Calculation 2 2 10 5" xfId="1850" xr:uid="{00000000-0005-0000-0000-000078010000}"/>
    <cellStyle name="Calculation 2 2 11" xfId="300" xr:uid="{00000000-0005-0000-0000-000079010000}"/>
    <cellStyle name="Calculation 2 2 11 2" xfId="301" xr:uid="{00000000-0005-0000-0000-00007A010000}"/>
    <cellStyle name="Calculation 2 2 11 2 2" xfId="302" xr:uid="{00000000-0005-0000-0000-00007B010000}"/>
    <cellStyle name="Calculation 2 2 11 2 2 2" xfId="1858" xr:uid="{00000000-0005-0000-0000-00007C010000}"/>
    <cellStyle name="Calculation 2 2 11 2 3" xfId="1857" xr:uid="{00000000-0005-0000-0000-00007D010000}"/>
    <cellStyle name="Calculation 2 2 11 3" xfId="303" xr:uid="{00000000-0005-0000-0000-00007E010000}"/>
    <cellStyle name="Calculation 2 2 11 3 2" xfId="304" xr:uid="{00000000-0005-0000-0000-00007F010000}"/>
    <cellStyle name="Calculation 2 2 11 3 2 2" xfId="1860" xr:uid="{00000000-0005-0000-0000-000080010000}"/>
    <cellStyle name="Calculation 2 2 11 3 3" xfId="1859" xr:uid="{00000000-0005-0000-0000-000081010000}"/>
    <cellStyle name="Calculation 2 2 11 4" xfId="305" xr:uid="{00000000-0005-0000-0000-000082010000}"/>
    <cellStyle name="Calculation 2 2 11 4 2" xfId="1861" xr:uid="{00000000-0005-0000-0000-000083010000}"/>
    <cellStyle name="Calculation 2 2 11 5" xfId="1856" xr:uid="{00000000-0005-0000-0000-000084010000}"/>
    <cellStyle name="Calculation 2 2 12" xfId="306" xr:uid="{00000000-0005-0000-0000-000085010000}"/>
    <cellStyle name="Calculation 2 2 12 2" xfId="307" xr:uid="{00000000-0005-0000-0000-000086010000}"/>
    <cellStyle name="Calculation 2 2 12 2 2" xfId="308" xr:uid="{00000000-0005-0000-0000-000087010000}"/>
    <cellStyle name="Calculation 2 2 12 2 2 2" xfId="1864" xr:uid="{00000000-0005-0000-0000-000088010000}"/>
    <cellStyle name="Calculation 2 2 12 2 3" xfId="1863" xr:uid="{00000000-0005-0000-0000-000089010000}"/>
    <cellStyle name="Calculation 2 2 12 3" xfId="309" xr:uid="{00000000-0005-0000-0000-00008A010000}"/>
    <cellStyle name="Calculation 2 2 12 3 2" xfId="310" xr:uid="{00000000-0005-0000-0000-00008B010000}"/>
    <cellStyle name="Calculation 2 2 12 3 2 2" xfId="1866" xr:uid="{00000000-0005-0000-0000-00008C010000}"/>
    <cellStyle name="Calculation 2 2 12 3 3" xfId="1865" xr:uid="{00000000-0005-0000-0000-00008D010000}"/>
    <cellStyle name="Calculation 2 2 12 4" xfId="311" xr:uid="{00000000-0005-0000-0000-00008E010000}"/>
    <cellStyle name="Calculation 2 2 12 4 2" xfId="1867" xr:uid="{00000000-0005-0000-0000-00008F010000}"/>
    <cellStyle name="Calculation 2 2 12 5" xfId="1862" xr:uid="{00000000-0005-0000-0000-000090010000}"/>
    <cellStyle name="Calculation 2 2 13" xfId="312" xr:uid="{00000000-0005-0000-0000-000091010000}"/>
    <cellStyle name="Calculation 2 2 13 2" xfId="313" xr:uid="{00000000-0005-0000-0000-000092010000}"/>
    <cellStyle name="Calculation 2 2 13 2 2" xfId="314" xr:uid="{00000000-0005-0000-0000-000093010000}"/>
    <cellStyle name="Calculation 2 2 13 2 2 2" xfId="1870" xr:uid="{00000000-0005-0000-0000-000094010000}"/>
    <cellStyle name="Calculation 2 2 13 2 3" xfId="1869" xr:uid="{00000000-0005-0000-0000-000095010000}"/>
    <cellStyle name="Calculation 2 2 13 3" xfId="315" xr:uid="{00000000-0005-0000-0000-000096010000}"/>
    <cellStyle name="Calculation 2 2 13 3 2" xfId="316" xr:uid="{00000000-0005-0000-0000-000097010000}"/>
    <cellStyle name="Calculation 2 2 13 3 2 2" xfId="1872" xr:uid="{00000000-0005-0000-0000-000098010000}"/>
    <cellStyle name="Calculation 2 2 13 3 3" xfId="1871" xr:uid="{00000000-0005-0000-0000-000099010000}"/>
    <cellStyle name="Calculation 2 2 13 4" xfId="317" xr:uid="{00000000-0005-0000-0000-00009A010000}"/>
    <cellStyle name="Calculation 2 2 13 4 2" xfId="1873" xr:uid="{00000000-0005-0000-0000-00009B010000}"/>
    <cellStyle name="Calculation 2 2 13 5" xfId="1868" xr:uid="{00000000-0005-0000-0000-00009C010000}"/>
    <cellStyle name="Calculation 2 2 14" xfId="318" xr:uid="{00000000-0005-0000-0000-00009D010000}"/>
    <cellStyle name="Calculation 2 2 14 2" xfId="319" xr:uid="{00000000-0005-0000-0000-00009E010000}"/>
    <cellStyle name="Calculation 2 2 14 2 2" xfId="1875" xr:uid="{00000000-0005-0000-0000-00009F010000}"/>
    <cellStyle name="Calculation 2 2 14 3" xfId="1874" xr:uid="{00000000-0005-0000-0000-0000A0010000}"/>
    <cellStyle name="Calculation 2 2 15" xfId="320" xr:uid="{00000000-0005-0000-0000-0000A1010000}"/>
    <cellStyle name="Calculation 2 2 15 2" xfId="321" xr:uid="{00000000-0005-0000-0000-0000A2010000}"/>
    <cellStyle name="Calculation 2 2 15 2 2" xfId="1877" xr:uid="{00000000-0005-0000-0000-0000A3010000}"/>
    <cellStyle name="Calculation 2 2 15 3" xfId="1876" xr:uid="{00000000-0005-0000-0000-0000A4010000}"/>
    <cellStyle name="Calculation 2 2 16" xfId="322" xr:uid="{00000000-0005-0000-0000-0000A5010000}"/>
    <cellStyle name="Calculation 2 2 16 2" xfId="323" xr:uid="{00000000-0005-0000-0000-0000A6010000}"/>
    <cellStyle name="Calculation 2 2 16 2 2" xfId="1879" xr:uid="{00000000-0005-0000-0000-0000A7010000}"/>
    <cellStyle name="Calculation 2 2 16 3" xfId="1878" xr:uid="{00000000-0005-0000-0000-0000A8010000}"/>
    <cellStyle name="Calculation 2 2 17" xfId="324" xr:uid="{00000000-0005-0000-0000-0000A9010000}"/>
    <cellStyle name="Calculation 2 2 17 2" xfId="1880" xr:uid="{00000000-0005-0000-0000-0000AA010000}"/>
    <cellStyle name="Calculation 2 2 18" xfId="1849" xr:uid="{00000000-0005-0000-0000-0000AB010000}"/>
    <cellStyle name="Calculation 2 2 2" xfId="325" xr:uid="{00000000-0005-0000-0000-0000AC010000}"/>
    <cellStyle name="Calculation 2 2 2 2" xfId="326" xr:uid="{00000000-0005-0000-0000-0000AD010000}"/>
    <cellStyle name="Calculation 2 2 2 2 2" xfId="327" xr:uid="{00000000-0005-0000-0000-0000AE010000}"/>
    <cellStyle name="Calculation 2 2 2 2 2 2" xfId="1883" xr:uid="{00000000-0005-0000-0000-0000AF010000}"/>
    <cellStyle name="Calculation 2 2 2 2 3" xfId="1882" xr:uid="{00000000-0005-0000-0000-0000B0010000}"/>
    <cellStyle name="Calculation 2 2 2 3" xfId="328" xr:uid="{00000000-0005-0000-0000-0000B1010000}"/>
    <cellStyle name="Calculation 2 2 2 3 2" xfId="329" xr:uid="{00000000-0005-0000-0000-0000B2010000}"/>
    <cellStyle name="Calculation 2 2 2 3 2 2" xfId="1885" xr:uid="{00000000-0005-0000-0000-0000B3010000}"/>
    <cellStyle name="Calculation 2 2 2 3 3" xfId="1884" xr:uid="{00000000-0005-0000-0000-0000B4010000}"/>
    <cellStyle name="Calculation 2 2 2 4" xfId="330" xr:uid="{00000000-0005-0000-0000-0000B5010000}"/>
    <cellStyle name="Calculation 2 2 2 4 2" xfId="1886" xr:uid="{00000000-0005-0000-0000-0000B6010000}"/>
    <cellStyle name="Calculation 2 2 2 5" xfId="1881" xr:uid="{00000000-0005-0000-0000-0000B7010000}"/>
    <cellStyle name="Calculation 2 2 3" xfId="331" xr:uid="{00000000-0005-0000-0000-0000B8010000}"/>
    <cellStyle name="Calculation 2 2 3 2" xfId="332" xr:uid="{00000000-0005-0000-0000-0000B9010000}"/>
    <cellStyle name="Calculation 2 2 3 2 2" xfId="333" xr:uid="{00000000-0005-0000-0000-0000BA010000}"/>
    <cellStyle name="Calculation 2 2 3 2 2 2" xfId="1889" xr:uid="{00000000-0005-0000-0000-0000BB010000}"/>
    <cellStyle name="Calculation 2 2 3 2 3" xfId="1888" xr:uid="{00000000-0005-0000-0000-0000BC010000}"/>
    <cellStyle name="Calculation 2 2 3 3" xfId="334" xr:uid="{00000000-0005-0000-0000-0000BD010000}"/>
    <cellStyle name="Calculation 2 2 3 3 2" xfId="335" xr:uid="{00000000-0005-0000-0000-0000BE010000}"/>
    <cellStyle name="Calculation 2 2 3 3 2 2" xfId="1891" xr:uid="{00000000-0005-0000-0000-0000BF010000}"/>
    <cellStyle name="Calculation 2 2 3 3 3" xfId="1890" xr:uid="{00000000-0005-0000-0000-0000C0010000}"/>
    <cellStyle name="Calculation 2 2 3 4" xfId="336" xr:uid="{00000000-0005-0000-0000-0000C1010000}"/>
    <cellStyle name="Calculation 2 2 3 4 2" xfId="1892" xr:uid="{00000000-0005-0000-0000-0000C2010000}"/>
    <cellStyle name="Calculation 2 2 3 5" xfId="1887" xr:uid="{00000000-0005-0000-0000-0000C3010000}"/>
    <cellStyle name="Calculation 2 2 4" xfId="337" xr:uid="{00000000-0005-0000-0000-0000C4010000}"/>
    <cellStyle name="Calculation 2 2 4 2" xfId="338" xr:uid="{00000000-0005-0000-0000-0000C5010000}"/>
    <cellStyle name="Calculation 2 2 4 2 2" xfId="339" xr:uid="{00000000-0005-0000-0000-0000C6010000}"/>
    <cellStyle name="Calculation 2 2 4 2 2 2" xfId="1895" xr:uid="{00000000-0005-0000-0000-0000C7010000}"/>
    <cellStyle name="Calculation 2 2 4 2 3" xfId="1894" xr:uid="{00000000-0005-0000-0000-0000C8010000}"/>
    <cellStyle name="Calculation 2 2 4 3" xfId="340" xr:uid="{00000000-0005-0000-0000-0000C9010000}"/>
    <cellStyle name="Calculation 2 2 4 3 2" xfId="341" xr:uid="{00000000-0005-0000-0000-0000CA010000}"/>
    <cellStyle name="Calculation 2 2 4 3 2 2" xfId="1897" xr:uid="{00000000-0005-0000-0000-0000CB010000}"/>
    <cellStyle name="Calculation 2 2 4 3 3" xfId="1896" xr:uid="{00000000-0005-0000-0000-0000CC010000}"/>
    <cellStyle name="Calculation 2 2 4 4" xfId="342" xr:uid="{00000000-0005-0000-0000-0000CD010000}"/>
    <cellStyle name="Calculation 2 2 4 4 2" xfId="1898" xr:uid="{00000000-0005-0000-0000-0000CE010000}"/>
    <cellStyle name="Calculation 2 2 4 5" xfId="1893" xr:uid="{00000000-0005-0000-0000-0000CF010000}"/>
    <cellStyle name="Calculation 2 2 5" xfId="343" xr:uid="{00000000-0005-0000-0000-0000D0010000}"/>
    <cellStyle name="Calculation 2 2 5 2" xfId="344" xr:uid="{00000000-0005-0000-0000-0000D1010000}"/>
    <cellStyle name="Calculation 2 2 5 2 2" xfId="345" xr:uid="{00000000-0005-0000-0000-0000D2010000}"/>
    <cellStyle name="Calculation 2 2 5 2 2 2" xfId="1901" xr:uid="{00000000-0005-0000-0000-0000D3010000}"/>
    <cellStyle name="Calculation 2 2 5 2 3" xfId="1900" xr:uid="{00000000-0005-0000-0000-0000D4010000}"/>
    <cellStyle name="Calculation 2 2 5 3" xfId="346" xr:uid="{00000000-0005-0000-0000-0000D5010000}"/>
    <cellStyle name="Calculation 2 2 5 3 2" xfId="347" xr:uid="{00000000-0005-0000-0000-0000D6010000}"/>
    <cellStyle name="Calculation 2 2 5 3 2 2" xfId="1903" xr:uid="{00000000-0005-0000-0000-0000D7010000}"/>
    <cellStyle name="Calculation 2 2 5 3 3" xfId="1902" xr:uid="{00000000-0005-0000-0000-0000D8010000}"/>
    <cellStyle name="Calculation 2 2 5 4" xfId="348" xr:uid="{00000000-0005-0000-0000-0000D9010000}"/>
    <cellStyle name="Calculation 2 2 5 4 2" xfId="1904" xr:uid="{00000000-0005-0000-0000-0000DA010000}"/>
    <cellStyle name="Calculation 2 2 5 5" xfId="1899" xr:uid="{00000000-0005-0000-0000-0000DB010000}"/>
    <cellStyle name="Calculation 2 2 6" xfId="349" xr:uid="{00000000-0005-0000-0000-0000DC010000}"/>
    <cellStyle name="Calculation 2 2 6 2" xfId="350" xr:uid="{00000000-0005-0000-0000-0000DD010000}"/>
    <cellStyle name="Calculation 2 2 6 2 2" xfId="351" xr:uid="{00000000-0005-0000-0000-0000DE010000}"/>
    <cellStyle name="Calculation 2 2 6 2 2 2" xfId="1907" xr:uid="{00000000-0005-0000-0000-0000DF010000}"/>
    <cellStyle name="Calculation 2 2 6 2 3" xfId="1906" xr:uid="{00000000-0005-0000-0000-0000E0010000}"/>
    <cellStyle name="Calculation 2 2 6 3" xfId="352" xr:uid="{00000000-0005-0000-0000-0000E1010000}"/>
    <cellStyle name="Calculation 2 2 6 3 2" xfId="353" xr:uid="{00000000-0005-0000-0000-0000E2010000}"/>
    <cellStyle name="Calculation 2 2 6 3 2 2" xfId="1909" xr:uid="{00000000-0005-0000-0000-0000E3010000}"/>
    <cellStyle name="Calculation 2 2 6 3 3" xfId="1908" xr:uid="{00000000-0005-0000-0000-0000E4010000}"/>
    <cellStyle name="Calculation 2 2 6 4" xfId="354" xr:uid="{00000000-0005-0000-0000-0000E5010000}"/>
    <cellStyle name="Calculation 2 2 6 4 2" xfId="1910" xr:uid="{00000000-0005-0000-0000-0000E6010000}"/>
    <cellStyle name="Calculation 2 2 6 5" xfId="1905" xr:uid="{00000000-0005-0000-0000-0000E7010000}"/>
    <cellStyle name="Calculation 2 2 7" xfId="355" xr:uid="{00000000-0005-0000-0000-0000E8010000}"/>
    <cellStyle name="Calculation 2 2 7 2" xfId="356" xr:uid="{00000000-0005-0000-0000-0000E9010000}"/>
    <cellStyle name="Calculation 2 2 7 2 2" xfId="357" xr:uid="{00000000-0005-0000-0000-0000EA010000}"/>
    <cellStyle name="Calculation 2 2 7 2 2 2" xfId="1913" xr:uid="{00000000-0005-0000-0000-0000EB010000}"/>
    <cellStyle name="Calculation 2 2 7 2 3" xfId="1912" xr:uid="{00000000-0005-0000-0000-0000EC010000}"/>
    <cellStyle name="Calculation 2 2 7 3" xfId="358" xr:uid="{00000000-0005-0000-0000-0000ED010000}"/>
    <cellStyle name="Calculation 2 2 7 3 2" xfId="359" xr:uid="{00000000-0005-0000-0000-0000EE010000}"/>
    <cellStyle name="Calculation 2 2 7 3 2 2" xfId="1915" xr:uid="{00000000-0005-0000-0000-0000EF010000}"/>
    <cellStyle name="Calculation 2 2 7 3 3" xfId="1914" xr:uid="{00000000-0005-0000-0000-0000F0010000}"/>
    <cellStyle name="Calculation 2 2 7 4" xfId="360" xr:uid="{00000000-0005-0000-0000-0000F1010000}"/>
    <cellStyle name="Calculation 2 2 7 4 2" xfId="1916" xr:uid="{00000000-0005-0000-0000-0000F2010000}"/>
    <cellStyle name="Calculation 2 2 7 5" xfId="1911" xr:uid="{00000000-0005-0000-0000-0000F3010000}"/>
    <cellStyle name="Calculation 2 2 8" xfId="361" xr:uid="{00000000-0005-0000-0000-0000F4010000}"/>
    <cellStyle name="Calculation 2 2 8 2" xfId="362" xr:uid="{00000000-0005-0000-0000-0000F5010000}"/>
    <cellStyle name="Calculation 2 2 8 2 2" xfId="363" xr:uid="{00000000-0005-0000-0000-0000F6010000}"/>
    <cellStyle name="Calculation 2 2 8 2 2 2" xfId="1919" xr:uid="{00000000-0005-0000-0000-0000F7010000}"/>
    <cellStyle name="Calculation 2 2 8 2 3" xfId="1918" xr:uid="{00000000-0005-0000-0000-0000F8010000}"/>
    <cellStyle name="Calculation 2 2 8 3" xfId="364" xr:uid="{00000000-0005-0000-0000-0000F9010000}"/>
    <cellStyle name="Calculation 2 2 8 3 2" xfId="365" xr:uid="{00000000-0005-0000-0000-0000FA010000}"/>
    <cellStyle name="Calculation 2 2 8 3 2 2" xfId="1921" xr:uid="{00000000-0005-0000-0000-0000FB010000}"/>
    <cellStyle name="Calculation 2 2 8 3 3" xfId="1920" xr:uid="{00000000-0005-0000-0000-0000FC010000}"/>
    <cellStyle name="Calculation 2 2 8 4" xfId="366" xr:uid="{00000000-0005-0000-0000-0000FD010000}"/>
    <cellStyle name="Calculation 2 2 8 4 2" xfId="1922" xr:uid="{00000000-0005-0000-0000-0000FE010000}"/>
    <cellStyle name="Calculation 2 2 8 5" xfId="1917" xr:uid="{00000000-0005-0000-0000-0000FF010000}"/>
    <cellStyle name="Calculation 2 2 9" xfId="367" xr:uid="{00000000-0005-0000-0000-000000020000}"/>
    <cellStyle name="Calculation 2 2 9 2" xfId="368" xr:uid="{00000000-0005-0000-0000-000001020000}"/>
    <cellStyle name="Calculation 2 2 9 2 2" xfId="369" xr:uid="{00000000-0005-0000-0000-000002020000}"/>
    <cellStyle name="Calculation 2 2 9 2 2 2" xfId="1925" xr:uid="{00000000-0005-0000-0000-000003020000}"/>
    <cellStyle name="Calculation 2 2 9 2 3" xfId="1924" xr:uid="{00000000-0005-0000-0000-000004020000}"/>
    <cellStyle name="Calculation 2 2 9 3" xfId="370" xr:uid="{00000000-0005-0000-0000-000005020000}"/>
    <cellStyle name="Calculation 2 2 9 3 2" xfId="371" xr:uid="{00000000-0005-0000-0000-000006020000}"/>
    <cellStyle name="Calculation 2 2 9 3 2 2" xfId="1927" xr:uid="{00000000-0005-0000-0000-000007020000}"/>
    <cellStyle name="Calculation 2 2 9 3 3" xfId="1926" xr:uid="{00000000-0005-0000-0000-000008020000}"/>
    <cellStyle name="Calculation 2 2 9 4" xfId="372" xr:uid="{00000000-0005-0000-0000-000009020000}"/>
    <cellStyle name="Calculation 2 2 9 4 2" xfId="1928" xr:uid="{00000000-0005-0000-0000-00000A020000}"/>
    <cellStyle name="Calculation 2 2 9 5" xfId="1923" xr:uid="{00000000-0005-0000-0000-00000B020000}"/>
    <cellStyle name="Calculation 2 3" xfId="373" xr:uid="{00000000-0005-0000-0000-00000C020000}"/>
    <cellStyle name="Calculation 2 3 2" xfId="374" xr:uid="{00000000-0005-0000-0000-00000D020000}"/>
    <cellStyle name="Calculation 2 3 2 2" xfId="375" xr:uid="{00000000-0005-0000-0000-00000E020000}"/>
    <cellStyle name="Calculation 2 3 2 2 2" xfId="1931" xr:uid="{00000000-0005-0000-0000-00000F020000}"/>
    <cellStyle name="Calculation 2 3 2 3" xfId="1930" xr:uid="{00000000-0005-0000-0000-000010020000}"/>
    <cellStyle name="Calculation 2 3 3" xfId="376" xr:uid="{00000000-0005-0000-0000-000011020000}"/>
    <cellStyle name="Calculation 2 3 3 2" xfId="377" xr:uid="{00000000-0005-0000-0000-000012020000}"/>
    <cellStyle name="Calculation 2 3 3 2 2" xfId="1933" xr:uid="{00000000-0005-0000-0000-000013020000}"/>
    <cellStyle name="Calculation 2 3 3 3" xfId="1932" xr:uid="{00000000-0005-0000-0000-000014020000}"/>
    <cellStyle name="Calculation 2 3 4" xfId="378" xr:uid="{00000000-0005-0000-0000-000015020000}"/>
    <cellStyle name="Calculation 2 3 4 2" xfId="1934" xr:uid="{00000000-0005-0000-0000-000016020000}"/>
    <cellStyle name="Calculation 2 3 5" xfId="1929" xr:uid="{00000000-0005-0000-0000-000017020000}"/>
    <cellStyle name="Calculation 2 4" xfId="379" xr:uid="{00000000-0005-0000-0000-000018020000}"/>
    <cellStyle name="Calculation 2 4 2" xfId="380" xr:uid="{00000000-0005-0000-0000-000019020000}"/>
    <cellStyle name="Calculation 2 4 2 2" xfId="381" xr:uid="{00000000-0005-0000-0000-00001A020000}"/>
    <cellStyle name="Calculation 2 4 2 2 2" xfId="1937" xr:uid="{00000000-0005-0000-0000-00001B020000}"/>
    <cellStyle name="Calculation 2 4 2 3" xfId="1936" xr:uid="{00000000-0005-0000-0000-00001C020000}"/>
    <cellStyle name="Calculation 2 4 3" xfId="382" xr:uid="{00000000-0005-0000-0000-00001D020000}"/>
    <cellStyle name="Calculation 2 4 3 2" xfId="383" xr:uid="{00000000-0005-0000-0000-00001E020000}"/>
    <cellStyle name="Calculation 2 4 3 2 2" xfId="1939" xr:uid="{00000000-0005-0000-0000-00001F020000}"/>
    <cellStyle name="Calculation 2 4 3 3" xfId="1938" xr:uid="{00000000-0005-0000-0000-000020020000}"/>
    <cellStyle name="Calculation 2 4 4" xfId="384" xr:uid="{00000000-0005-0000-0000-000021020000}"/>
    <cellStyle name="Calculation 2 4 4 2" xfId="1940" xr:uid="{00000000-0005-0000-0000-000022020000}"/>
    <cellStyle name="Calculation 2 4 5" xfId="1935" xr:uid="{00000000-0005-0000-0000-000023020000}"/>
    <cellStyle name="Calculation 2 5" xfId="385" xr:uid="{00000000-0005-0000-0000-000024020000}"/>
    <cellStyle name="Calculation 2 5 2" xfId="386" xr:uid="{00000000-0005-0000-0000-000025020000}"/>
    <cellStyle name="Calculation 2 5 2 2" xfId="387" xr:uid="{00000000-0005-0000-0000-000026020000}"/>
    <cellStyle name="Calculation 2 5 2 2 2" xfId="1943" xr:uid="{00000000-0005-0000-0000-000027020000}"/>
    <cellStyle name="Calculation 2 5 2 3" xfId="1942" xr:uid="{00000000-0005-0000-0000-000028020000}"/>
    <cellStyle name="Calculation 2 5 3" xfId="388" xr:uid="{00000000-0005-0000-0000-000029020000}"/>
    <cellStyle name="Calculation 2 5 3 2" xfId="389" xr:uid="{00000000-0005-0000-0000-00002A020000}"/>
    <cellStyle name="Calculation 2 5 3 2 2" xfId="1945" xr:uid="{00000000-0005-0000-0000-00002B020000}"/>
    <cellStyle name="Calculation 2 5 3 3" xfId="1944" xr:uid="{00000000-0005-0000-0000-00002C020000}"/>
    <cellStyle name="Calculation 2 5 4" xfId="390" xr:uid="{00000000-0005-0000-0000-00002D020000}"/>
    <cellStyle name="Calculation 2 5 4 2" xfId="1946" xr:uid="{00000000-0005-0000-0000-00002E020000}"/>
    <cellStyle name="Calculation 2 5 5" xfId="1941" xr:uid="{00000000-0005-0000-0000-00002F020000}"/>
    <cellStyle name="Calculation 2 6" xfId="391" xr:uid="{00000000-0005-0000-0000-000030020000}"/>
    <cellStyle name="Calculation 2 6 2" xfId="392" xr:uid="{00000000-0005-0000-0000-000031020000}"/>
    <cellStyle name="Calculation 2 6 2 2" xfId="393" xr:uid="{00000000-0005-0000-0000-000032020000}"/>
    <cellStyle name="Calculation 2 6 2 2 2" xfId="1949" xr:uid="{00000000-0005-0000-0000-000033020000}"/>
    <cellStyle name="Calculation 2 6 2 3" xfId="1948" xr:uid="{00000000-0005-0000-0000-000034020000}"/>
    <cellStyle name="Calculation 2 6 3" xfId="394" xr:uid="{00000000-0005-0000-0000-000035020000}"/>
    <cellStyle name="Calculation 2 6 3 2" xfId="395" xr:uid="{00000000-0005-0000-0000-000036020000}"/>
    <cellStyle name="Calculation 2 6 3 2 2" xfId="1951" xr:uid="{00000000-0005-0000-0000-000037020000}"/>
    <cellStyle name="Calculation 2 6 3 3" xfId="1950" xr:uid="{00000000-0005-0000-0000-000038020000}"/>
    <cellStyle name="Calculation 2 6 4" xfId="396" xr:uid="{00000000-0005-0000-0000-000039020000}"/>
    <cellStyle name="Calculation 2 6 4 2" xfId="1952" xr:uid="{00000000-0005-0000-0000-00003A020000}"/>
    <cellStyle name="Calculation 2 6 5" xfId="1947" xr:uid="{00000000-0005-0000-0000-00003B020000}"/>
    <cellStyle name="Calculation 2 7" xfId="397" xr:uid="{00000000-0005-0000-0000-00003C020000}"/>
    <cellStyle name="Calculation 2 7 2" xfId="398" xr:uid="{00000000-0005-0000-0000-00003D020000}"/>
    <cellStyle name="Calculation 2 7 2 2" xfId="399" xr:uid="{00000000-0005-0000-0000-00003E020000}"/>
    <cellStyle name="Calculation 2 7 2 2 2" xfId="1955" xr:uid="{00000000-0005-0000-0000-00003F020000}"/>
    <cellStyle name="Calculation 2 7 2 3" xfId="1954" xr:uid="{00000000-0005-0000-0000-000040020000}"/>
    <cellStyle name="Calculation 2 7 3" xfId="400" xr:uid="{00000000-0005-0000-0000-000041020000}"/>
    <cellStyle name="Calculation 2 7 3 2" xfId="401" xr:uid="{00000000-0005-0000-0000-000042020000}"/>
    <cellStyle name="Calculation 2 7 3 2 2" xfId="1957" xr:uid="{00000000-0005-0000-0000-000043020000}"/>
    <cellStyle name="Calculation 2 7 3 3" xfId="1956" xr:uid="{00000000-0005-0000-0000-000044020000}"/>
    <cellStyle name="Calculation 2 7 4" xfId="402" xr:uid="{00000000-0005-0000-0000-000045020000}"/>
    <cellStyle name="Calculation 2 7 4 2" xfId="1958" xr:uid="{00000000-0005-0000-0000-000046020000}"/>
    <cellStyle name="Calculation 2 7 5" xfId="1953" xr:uid="{00000000-0005-0000-0000-000047020000}"/>
    <cellStyle name="Calculation 2 8" xfId="403" xr:uid="{00000000-0005-0000-0000-000048020000}"/>
    <cellStyle name="Calculation 2 8 2" xfId="404" xr:uid="{00000000-0005-0000-0000-000049020000}"/>
    <cellStyle name="Calculation 2 8 2 2" xfId="405" xr:uid="{00000000-0005-0000-0000-00004A020000}"/>
    <cellStyle name="Calculation 2 8 2 2 2" xfId="1961" xr:uid="{00000000-0005-0000-0000-00004B020000}"/>
    <cellStyle name="Calculation 2 8 2 3" xfId="1960" xr:uid="{00000000-0005-0000-0000-00004C020000}"/>
    <cellStyle name="Calculation 2 8 3" xfId="406" xr:uid="{00000000-0005-0000-0000-00004D020000}"/>
    <cellStyle name="Calculation 2 8 3 2" xfId="407" xr:uid="{00000000-0005-0000-0000-00004E020000}"/>
    <cellStyle name="Calculation 2 8 3 2 2" xfId="1963" xr:uid="{00000000-0005-0000-0000-00004F020000}"/>
    <cellStyle name="Calculation 2 8 3 3" xfId="1962" xr:uid="{00000000-0005-0000-0000-000050020000}"/>
    <cellStyle name="Calculation 2 8 4" xfId="408" xr:uid="{00000000-0005-0000-0000-000051020000}"/>
    <cellStyle name="Calculation 2 8 4 2" xfId="1964" xr:uid="{00000000-0005-0000-0000-000052020000}"/>
    <cellStyle name="Calculation 2 8 5" xfId="1959" xr:uid="{00000000-0005-0000-0000-000053020000}"/>
    <cellStyle name="Calculation 2 9" xfId="409" xr:uid="{00000000-0005-0000-0000-000054020000}"/>
    <cellStyle name="Calculation 2 9 2" xfId="410" xr:uid="{00000000-0005-0000-0000-000055020000}"/>
    <cellStyle name="Calculation 2 9 2 2" xfId="411" xr:uid="{00000000-0005-0000-0000-000056020000}"/>
    <cellStyle name="Calculation 2 9 2 2 2" xfId="1967" xr:uid="{00000000-0005-0000-0000-000057020000}"/>
    <cellStyle name="Calculation 2 9 2 3" xfId="1966" xr:uid="{00000000-0005-0000-0000-000058020000}"/>
    <cellStyle name="Calculation 2 9 3" xfId="412" xr:uid="{00000000-0005-0000-0000-000059020000}"/>
    <cellStyle name="Calculation 2 9 3 2" xfId="413" xr:uid="{00000000-0005-0000-0000-00005A020000}"/>
    <cellStyle name="Calculation 2 9 3 2 2" xfId="1969" xr:uid="{00000000-0005-0000-0000-00005B020000}"/>
    <cellStyle name="Calculation 2 9 3 3" xfId="1968" xr:uid="{00000000-0005-0000-0000-00005C020000}"/>
    <cellStyle name="Calculation 2 9 4" xfId="414" xr:uid="{00000000-0005-0000-0000-00005D020000}"/>
    <cellStyle name="Calculation 2 9 4 2" xfId="1970" xr:uid="{00000000-0005-0000-0000-00005E020000}"/>
    <cellStyle name="Calculation 2 9 5" xfId="1965" xr:uid="{00000000-0005-0000-0000-00005F020000}"/>
    <cellStyle name="Calculation 3" xfId="415" xr:uid="{00000000-0005-0000-0000-000060020000}"/>
    <cellStyle name="Calculation 3 10" xfId="416" xr:uid="{00000000-0005-0000-0000-000061020000}"/>
    <cellStyle name="Calculation 3 10 2" xfId="417" xr:uid="{00000000-0005-0000-0000-000062020000}"/>
    <cellStyle name="Calculation 3 10 2 2" xfId="418" xr:uid="{00000000-0005-0000-0000-000063020000}"/>
    <cellStyle name="Calculation 3 10 2 2 2" xfId="1974" xr:uid="{00000000-0005-0000-0000-000064020000}"/>
    <cellStyle name="Calculation 3 10 2 3" xfId="1973" xr:uid="{00000000-0005-0000-0000-000065020000}"/>
    <cellStyle name="Calculation 3 10 3" xfId="419" xr:uid="{00000000-0005-0000-0000-000066020000}"/>
    <cellStyle name="Calculation 3 10 3 2" xfId="420" xr:uid="{00000000-0005-0000-0000-000067020000}"/>
    <cellStyle name="Calculation 3 10 3 2 2" xfId="1976" xr:uid="{00000000-0005-0000-0000-000068020000}"/>
    <cellStyle name="Calculation 3 10 3 3" xfId="1975" xr:uid="{00000000-0005-0000-0000-000069020000}"/>
    <cellStyle name="Calculation 3 10 4" xfId="421" xr:uid="{00000000-0005-0000-0000-00006A020000}"/>
    <cellStyle name="Calculation 3 10 4 2" xfId="1977" xr:uid="{00000000-0005-0000-0000-00006B020000}"/>
    <cellStyle name="Calculation 3 10 5" xfId="1972" xr:uid="{00000000-0005-0000-0000-00006C020000}"/>
    <cellStyle name="Calculation 3 11" xfId="422" xr:uid="{00000000-0005-0000-0000-00006D020000}"/>
    <cellStyle name="Calculation 3 11 2" xfId="423" xr:uid="{00000000-0005-0000-0000-00006E020000}"/>
    <cellStyle name="Calculation 3 11 2 2" xfId="424" xr:uid="{00000000-0005-0000-0000-00006F020000}"/>
    <cellStyle name="Calculation 3 11 2 2 2" xfId="1980" xr:uid="{00000000-0005-0000-0000-000070020000}"/>
    <cellStyle name="Calculation 3 11 2 3" xfId="1979" xr:uid="{00000000-0005-0000-0000-000071020000}"/>
    <cellStyle name="Calculation 3 11 3" xfId="425" xr:uid="{00000000-0005-0000-0000-000072020000}"/>
    <cellStyle name="Calculation 3 11 3 2" xfId="426" xr:uid="{00000000-0005-0000-0000-000073020000}"/>
    <cellStyle name="Calculation 3 11 3 2 2" xfId="1982" xr:uid="{00000000-0005-0000-0000-000074020000}"/>
    <cellStyle name="Calculation 3 11 3 3" xfId="1981" xr:uid="{00000000-0005-0000-0000-000075020000}"/>
    <cellStyle name="Calculation 3 11 4" xfId="427" xr:uid="{00000000-0005-0000-0000-000076020000}"/>
    <cellStyle name="Calculation 3 11 4 2" xfId="1983" xr:uid="{00000000-0005-0000-0000-000077020000}"/>
    <cellStyle name="Calculation 3 11 5" xfId="1978" xr:uid="{00000000-0005-0000-0000-000078020000}"/>
    <cellStyle name="Calculation 3 12" xfId="428" xr:uid="{00000000-0005-0000-0000-000079020000}"/>
    <cellStyle name="Calculation 3 12 2" xfId="429" xr:uid="{00000000-0005-0000-0000-00007A020000}"/>
    <cellStyle name="Calculation 3 12 2 2" xfId="430" xr:uid="{00000000-0005-0000-0000-00007B020000}"/>
    <cellStyle name="Calculation 3 12 2 2 2" xfId="1986" xr:uid="{00000000-0005-0000-0000-00007C020000}"/>
    <cellStyle name="Calculation 3 12 2 3" xfId="1985" xr:uid="{00000000-0005-0000-0000-00007D020000}"/>
    <cellStyle name="Calculation 3 12 3" xfId="431" xr:uid="{00000000-0005-0000-0000-00007E020000}"/>
    <cellStyle name="Calculation 3 12 3 2" xfId="432" xr:uid="{00000000-0005-0000-0000-00007F020000}"/>
    <cellStyle name="Calculation 3 12 3 2 2" xfId="1988" xr:uid="{00000000-0005-0000-0000-000080020000}"/>
    <cellStyle name="Calculation 3 12 3 3" xfId="1987" xr:uid="{00000000-0005-0000-0000-000081020000}"/>
    <cellStyle name="Calculation 3 12 4" xfId="433" xr:uid="{00000000-0005-0000-0000-000082020000}"/>
    <cellStyle name="Calculation 3 12 4 2" xfId="1989" xr:uid="{00000000-0005-0000-0000-000083020000}"/>
    <cellStyle name="Calculation 3 12 5" xfId="1984" xr:uid="{00000000-0005-0000-0000-000084020000}"/>
    <cellStyle name="Calculation 3 13" xfId="434" xr:uid="{00000000-0005-0000-0000-000085020000}"/>
    <cellStyle name="Calculation 3 13 2" xfId="435" xr:uid="{00000000-0005-0000-0000-000086020000}"/>
    <cellStyle name="Calculation 3 13 2 2" xfId="436" xr:uid="{00000000-0005-0000-0000-000087020000}"/>
    <cellStyle name="Calculation 3 13 2 2 2" xfId="1992" xr:uid="{00000000-0005-0000-0000-000088020000}"/>
    <cellStyle name="Calculation 3 13 2 3" xfId="1991" xr:uid="{00000000-0005-0000-0000-000089020000}"/>
    <cellStyle name="Calculation 3 13 3" xfId="437" xr:uid="{00000000-0005-0000-0000-00008A020000}"/>
    <cellStyle name="Calculation 3 13 3 2" xfId="438" xr:uid="{00000000-0005-0000-0000-00008B020000}"/>
    <cellStyle name="Calculation 3 13 3 2 2" xfId="1994" xr:uid="{00000000-0005-0000-0000-00008C020000}"/>
    <cellStyle name="Calculation 3 13 3 3" xfId="1993" xr:uid="{00000000-0005-0000-0000-00008D020000}"/>
    <cellStyle name="Calculation 3 13 4" xfId="439" xr:uid="{00000000-0005-0000-0000-00008E020000}"/>
    <cellStyle name="Calculation 3 13 4 2" xfId="1995" xr:uid="{00000000-0005-0000-0000-00008F020000}"/>
    <cellStyle name="Calculation 3 13 5" xfId="1990" xr:uid="{00000000-0005-0000-0000-000090020000}"/>
    <cellStyle name="Calculation 3 14" xfId="440" xr:uid="{00000000-0005-0000-0000-000091020000}"/>
    <cellStyle name="Calculation 3 14 2" xfId="441" xr:uid="{00000000-0005-0000-0000-000092020000}"/>
    <cellStyle name="Calculation 3 14 2 2" xfId="1997" xr:uid="{00000000-0005-0000-0000-000093020000}"/>
    <cellStyle name="Calculation 3 14 3" xfId="1996" xr:uid="{00000000-0005-0000-0000-000094020000}"/>
    <cellStyle name="Calculation 3 15" xfId="442" xr:uid="{00000000-0005-0000-0000-000095020000}"/>
    <cellStyle name="Calculation 3 15 2" xfId="443" xr:uid="{00000000-0005-0000-0000-000096020000}"/>
    <cellStyle name="Calculation 3 15 2 2" xfId="1999" xr:uid="{00000000-0005-0000-0000-000097020000}"/>
    <cellStyle name="Calculation 3 15 3" xfId="1998" xr:uid="{00000000-0005-0000-0000-000098020000}"/>
    <cellStyle name="Calculation 3 16" xfId="444" xr:uid="{00000000-0005-0000-0000-000099020000}"/>
    <cellStyle name="Calculation 3 16 2" xfId="445" xr:uid="{00000000-0005-0000-0000-00009A020000}"/>
    <cellStyle name="Calculation 3 16 2 2" xfId="2001" xr:uid="{00000000-0005-0000-0000-00009B020000}"/>
    <cellStyle name="Calculation 3 16 3" xfId="2000" xr:uid="{00000000-0005-0000-0000-00009C020000}"/>
    <cellStyle name="Calculation 3 17" xfId="446" xr:uid="{00000000-0005-0000-0000-00009D020000}"/>
    <cellStyle name="Calculation 3 17 2" xfId="2002" xr:uid="{00000000-0005-0000-0000-00009E020000}"/>
    <cellStyle name="Calculation 3 18" xfId="1971" xr:uid="{00000000-0005-0000-0000-00009F020000}"/>
    <cellStyle name="Calculation 3 2" xfId="447" xr:uid="{00000000-0005-0000-0000-0000A0020000}"/>
    <cellStyle name="Calculation 3 2 2" xfId="448" xr:uid="{00000000-0005-0000-0000-0000A1020000}"/>
    <cellStyle name="Calculation 3 2 2 2" xfId="449" xr:uid="{00000000-0005-0000-0000-0000A2020000}"/>
    <cellStyle name="Calculation 3 2 2 2 2" xfId="2005" xr:uid="{00000000-0005-0000-0000-0000A3020000}"/>
    <cellStyle name="Calculation 3 2 2 3" xfId="2004" xr:uid="{00000000-0005-0000-0000-0000A4020000}"/>
    <cellStyle name="Calculation 3 2 3" xfId="450" xr:uid="{00000000-0005-0000-0000-0000A5020000}"/>
    <cellStyle name="Calculation 3 2 3 2" xfId="451" xr:uid="{00000000-0005-0000-0000-0000A6020000}"/>
    <cellStyle name="Calculation 3 2 3 2 2" xfId="2007" xr:uid="{00000000-0005-0000-0000-0000A7020000}"/>
    <cellStyle name="Calculation 3 2 3 3" xfId="2006" xr:uid="{00000000-0005-0000-0000-0000A8020000}"/>
    <cellStyle name="Calculation 3 2 4" xfId="452" xr:uid="{00000000-0005-0000-0000-0000A9020000}"/>
    <cellStyle name="Calculation 3 2 4 2" xfId="2008" xr:uid="{00000000-0005-0000-0000-0000AA020000}"/>
    <cellStyle name="Calculation 3 2 5" xfId="2003" xr:uid="{00000000-0005-0000-0000-0000AB020000}"/>
    <cellStyle name="Calculation 3 3" xfId="453" xr:uid="{00000000-0005-0000-0000-0000AC020000}"/>
    <cellStyle name="Calculation 3 3 2" xfId="454" xr:uid="{00000000-0005-0000-0000-0000AD020000}"/>
    <cellStyle name="Calculation 3 3 2 2" xfId="455" xr:uid="{00000000-0005-0000-0000-0000AE020000}"/>
    <cellStyle name="Calculation 3 3 2 2 2" xfId="2011" xr:uid="{00000000-0005-0000-0000-0000AF020000}"/>
    <cellStyle name="Calculation 3 3 2 3" xfId="2010" xr:uid="{00000000-0005-0000-0000-0000B0020000}"/>
    <cellStyle name="Calculation 3 3 3" xfId="456" xr:uid="{00000000-0005-0000-0000-0000B1020000}"/>
    <cellStyle name="Calculation 3 3 3 2" xfId="457" xr:uid="{00000000-0005-0000-0000-0000B2020000}"/>
    <cellStyle name="Calculation 3 3 3 2 2" xfId="2013" xr:uid="{00000000-0005-0000-0000-0000B3020000}"/>
    <cellStyle name="Calculation 3 3 3 3" xfId="2012" xr:uid="{00000000-0005-0000-0000-0000B4020000}"/>
    <cellStyle name="Calculation 3 3 4" xfId="458" xr:uid="{00000000-0005-0000-0000-0000B5020000}"/>
    <cellStyle name="Calculation 3 3 4 2" xfId="2014" xr:uid="{00000000-0005-0000-0000-0000B6020000}"/>
    <cellStyle name="Calculation 3 3 5" xfId="2009" xr:uid="{00000000-0005-0000-0000-0000B7020000}"/>
    <cellStyle name="Calculation 3 4" xfId="459" xr:uid="{00000000-0005-0000-0000-0000B8020000}"/>
    <cellStyle name="Calculation 3 4 2" xfId="460" xr:uid="{00000000-0005-0000-0000-0000B9020000}"/>
    <cellStyle name="Calculation 3 4 2 2" xfId="461" xr:uid="{00000000-0005-0000-0000-0000BA020000}"/>
    <cellStyle name="Calculation 3 4 2 2 2" xfId="2017" xr:uid="{00000000-0005-0000-0000-0000BB020000}"/>
    <cellStyle name="Calculation 3 4 2 3" xfId="2016" xr:uid="{00000000-0005-0000-0000-0000BC020000}"/>
    <cellStyle name="Calculation 3 4 3" xfId="462" xr:uid="{00000000-0005-0000-0000-0000BD020000}"/>
    <cellStyle name="Calculation 3 4 3 2" xfId="463" xr:uid="{00000000-0005-0000-0000-0000BE020000}"/>
    <cellStyle name="Calculation 3 4 3 2 2" xfId="2019" xr:uid="{00000000-0005-0000-0000-0000BF020000}"/>
    <cellStyle name="Calculation 3 4 3 3" xfId="2018" xr:uid="{00000000-0005-0000-0000-0000C0020000}"/>
    <cellStyle name="Calculation 3 4 4" xfId="464" xr:uid="{00000000-0005-0000-0000-0000C1020000}"/>
    <cellStyle name="Calculation 3 4 4 2" xfId="2020" xr:uid="{00000000-0005-0000-0000-0000C2020000}"/>
    <cellStyle name="Calculation 3 4 5" xfId="2015" xr:uid="{00000000-0005-0000-0000-0000C3020000}"/>
    <cellStyle name="Calculation 3 5" xfId="465" xr:uid="{00000000-0005-0000-0000-0000C4020000}"/>
    <cellStyle name="Calculation 3 5 2" xfId="466" xr:uid="{00000000-0005-0000-0000-0000C5020000}"/>
    <cellStyle name="Calculation 3 5 2 2" xfId="467" xr:uid="{00000000-0005-0000-0000-0000C6020000}"/>
    <cellStyle name="Calculation 3 5 2 2 2" xfId="2023" xr:uid="{00000000-0005-0000-0000-0000C7020000}"/>
    <cellStyle name="Calculation 3 5 2 3" xfId="2022" xr:uid="{00000000-0005-0000-0000-0000C8020000}"/>
    <cellStyle name="Calculation 3 5 3" xfId="468" xr:uid="{00000000-0005-0000-0000-0000C9020000}"/>
    <cellStyle name="Calculation 3 5 3 2" xfId="469" xr:uid="{00000000-0005-0000-0000-0000CA020000}"/>
    <cellStyle name="Calculation 3 5 3 2 2" xfId="2025" xr:uid="{00000000-0005-0000-0000-0000CB020000}"/>
    <cellStyle name="Calculation 3 5 3 3" xfId="2024" xr:uid="{00000000-0005-0000-0000-0000CC020000}"/>
    <cellStyle name="Calculation 3 5 4" xfId="470" xr:uid="{00000000-0005-0000-0000-0000CD020000}"/>
    <cellStyle name="Calculation 3 5 4 2" xfId="2026" xr:uid="{00000000-0005-0000-0000-0000CE020000}"/>
    <cellStyle name="Calculation 3 5 5" xfId="2021" xr:uid="{00000000-0005-0000-0000-0000CF020000}"/>
    <cellStyle name="Calculation 3 6" xfId="471" xr:uid="{00000000-0005-0000-0000-0000D0020000}"/>
    <cellStyle name="Calculation 3 6 2" xfId="472" xr:uid="{00000000-0005-0000-0000-0000D1020000}"/>
    <cellStyle name="Calculation 3 6 2 2" xfId="473" xr:uid="{00000000-0005-0000-0000-0000D2020000}"/>
    <cellStyle name="Calculation 3 6 2 2 2" xfId="2029" xr:uid="{00000000-0005-0000-0000-0000D3020000}"/>
    <cellStyle name="Calculation 3 6 2 3" xfId="2028" xr:uid="{00000000-0005-0000-0000-0000D4020000}"/>
    <cellStyle name="Calculation 3 6 3" xfId="474" xr:uid="{00000000-0005-0000-0000-0000D5020000}"/>
    <cellStyle name="Calculation 3 6 3 2" xfId="475" xr:uid="{00000000-0005-0000-0000-0000D6020000}"/>
    <cellStyle name="Calculation 3 6 3 2 2" xfId="2031" xr:uid="{00000000-0005-0000-0000-0000D7020000}"/>
    <cellStyle name="Calculation 3 6 3 3" xfId="2030" xr:uid="{00000000-0005-0000-0000-0000D8020000}"/>
    <cellStyle name="Calculation 3 6 4" xfId="476" xr:uid="{00000000-0005-0000-0000-0000D9020000}"/>
    <cellStyle name="Calculation 3 6 4 2" xfId="2032" xr:uid="{00000000-0005-0000-0000-0000DA020000}"/>
    <cellStyle name="Calculation 3 6 5" xfId="2027" xr:uid="{00000000-0005-0000-0000-0000DB020000}"/>
    <cellStyle name="Calculation 3 7" xfId="477" xr:uid="{00000000-0005-0000-0000-0000DC020000}"/>
    <cellStyle name="Calculation 3 7 2" xfId="478" xr:uid="{00000000-0005-0000-0000-0000DD020000}"/>
    <cellStyle name="Calculation 3 7 2 2" xfId="479" xr:uid="{00000000-0005-0000-0000-0000DE020000}"/>
    <cellStyle name="Calculation 3 7 2 2 2" xfId="2035" xr:uid="{00000000-0005-0000-0000-0000DF020000}"/>
    <cellStyle name="Calculation 3 7 2 3" xfId="2034" xr:uid="{00000000-0005-0000-0000-0000E0020000}"/>
    <cellStyle name="Calculation 3 7 3" xfId="480" xr:uid="{00000000-0005-0000-0000-0000E1020000}"/>
    <cellStyle name="Calculation 3 7 3 2" xfId="481" xr:uid="{00000000-0005-0000-0000-0000E2020000}"/>
    <cellStyle name="Calculation 3 7 3 2 2" xfId="2037" xr:uid="{00000000-0005-0000-0000-0000E3020000}"/>
    <cellStyle name="Calculation 3 7 3 3" xfId="2036" xr:uid="{00000000-0005-0000-0000-0000E4020000}"/>
    <cellStyle name="Calculation 3 7 4" xfId="482" xr:uid="{00000000-0005-0000-0000-0000E5020000}"/>
    <cellStyle name="Calculation 3 7 4 2" xfId="2038" xr:uid="{00000000-0005-0000-0000-0000E6020000}"/>
    <cellStyle name="Calculation 3 7 5" xfId="2033" xr:uid="{00000000-0005-0000-0000-0000E7020000}"/>
    <cellStyle name="Calculation 3 8" xfId="483" xr:uid="{00000000-0005-0000-0000-0000E8020000}"/>
    <cellStyle name="Calculation 3 8 2" xfId="484" xr:uid="{00000000-0005-0000-0000-0000E9020000}"/>
    <cellStyle name="Calculation 3 8 2 2" xfId="485" xr:uid="{00000000-0005-0000-0000-0000EA020000}"/>
    <cellStyle name="Calculation 3 8 2 2 2" xfId="2041" xr:uid="{00000000-0005-0000-0000-0000EB020000}"/>
    <cellStyle name="Calculation 3 8 2 3" xfId="2040" xr:uid="{00000000-0005-0000-0000-0000EC020000}"/>
    <cellStyle name="Calculation 3 8 3" xfId="486" xr:uid="{00000000-0005-0000-0000-0000ED020000}"/>
    <cellStyle name="Calculation 3 8 3 2" xfId="487" xr:uid="{00000000-0005-0000-0000-0000EE020000}"/>
    <cellStyle name="Calculation 3 8 3 2 2" xfId="2043" xr:uid="{00000000-0005-0000-0000-0000EF020000}"/>
    <cellStyle name="Calculation 3 8 3 3" xfId="2042" xr:uid="{00000000-0005-0000-0000-0000F0020000}"/>
    <cellStyle name="Calculation 3 8 4" xfId="488" xr:uid="{00000000-0005-0000-0000-0000F1020000}"/>
    <cellStyle name="Calculation 3 8 4 2" xfId="2044" xr:uid="{00000000-0005-0000-0000-0000F2020000}"/>
    <cellStyle name="Calculation 3 8 5" xfId="2039" xr:uid="{00000000-0005-0000-0000-0000F3020000}"/>
    <cellStyle name="Calculation 3 9" xfId="489" xr:uid="{00000000-0005-0000-0000-0000F4020000}"/>
    <cellStyle name="Calculation 3 9 2" xfId="490" xr:uid="{00000000-0005-0000-0000-0000F5020000}"/>
    <cellStyle name="Calculation 3 9 2 2" xfId="491" xr:uid="{00000000-0005-0000-0000-0000F6020000}"/>
    <cellStyle name="Calculation 3 9 2 2 2" xfId="2047" xr:uid="{00000000-0005-0000-0000-0000F7020000}"/>
    <cellStyle name="Calculation 3 9 2 3" xfId="2046" xr:uid="{00000000-0005-0000-0000-0000F8020000}"/>
    <cellStyle name="Calculation 3 9 3" xfId="492" xr:uid="{00000000-0005-0000-0000-0000F9020000}"/>
    <cellStyle name="Calculation 3 9 3 2" xfId="493" xr:uid="{00000000-0005-0000-0000-0000FA020000}"/>
    <cellStyle name="Calculation 3 9 3 2 2" xfId="2049" xr:uid="{00000000-0005-0000-0000-0000FB020000}"/>
    <cellStyle name="Calculation 3 9 3 3" xfId="2048" xr:uid="{00000000-0005-0000-0000-0000FC020000}"/>
    <cellStyle name="Calculation 3 9 4" xfId="494" xr:uid="{00000000-0005-0000-0000-0000FD020000}"/>
    <cellStyle name="Calculation 3 9 4 2" xfId="2050" xr:uid="{00000000-0005-0000-0000-0000FE020000}"/>
    <cellStyle name="Calculation 3 9 5" xfId="2045" xr:uid="{00000000-0005-0000-0000-0000FF020000}"/>
    <cellStyle name="Calculation 4" xfId="495" xr:uid="{00000000-0005-0000-0000-000000030000}"/>
    <cellStyle name="Calculation 4 2" xfId="496" xr:uid="{00000000-0005-0000-0000-000001030000}"/>
    <cellStyle name="Calculation 4 2 2" xfId="497" xr:uid="{00000000-0005-0000-0000-000002030000}"/>
    <cellStyle name="Calculation 4 2 2 2" xfId="2053" xr:uid="{00000000-0005-0000-0000-000003030000}"/>
    <cellStyle name="Calculation 4 2 3" xfId="2052" xr:uid="{00000000-0005-0000-0000-000004030000}"/>
    <cellStyle name="Calculation 4 3" xfId="498" xr:uid="{00000000-0005-0000-0000-000005030000}"/>
    <cellStyle name="Calculation 4 3 2" xfId="499" xr:uid="{00000000-0005-0000-0000-000006030000}"/>
    <cellStyle name="Calculation 4 3 2 2" xfId="2055" xr:uid="{00000000-0005-0000-0000-000007030000}"/>
    <cellStyle name="Calculation 4 3 3" xfId="2054" xr:uid="{00000000-0005-0000-0000-000008030000}"/>
    <cellStyle name="Calculation 4 4" xfId="500" xr:uid="{00000000-0005-0000-0000-000009030000}"/>
    <cellStyle name="Calculation 4 4 2" xfId="2056" xr:uid="{00000000-0005-0000-0000-00000A030000}"/>
    <cellStyle name="Calculation 4 5" xfId="2051" xr:uid="{00000000-0005-0000-0000-00000B030000}"/>
    <cellStyle name="Calculation 5" xfId="501" xr:uid="{00000000-0005-0000-0000-00000C030000}"/>
    <cellStyle name="Calculation 5 2" xfId="502" xr:uid="{00000000-0005-0000-0000-00000D030000}"/>
    <cellStyle name="Calculation 5 2 2" xfId="503" xr:uid="{00000000-0005-0000-0000-00000E030000}"/>
    <cellStyle name="Calculation 5 2 2 2" xfId="2059" xr:uid="{00000000-0005-0000-0000-00000F030000}"/>
    <cellStyle name="Calculation 5 2 3" xfId="2058" xr:uid="{00000000-0005-0000-0000-000010030000}"/>
    <cellStyle name="Calculation 5 3" xfId="504" xr:uid="{00000000-0005-0000-0000-000011030000}"/>
    <cellStyle name="Calculation 5 3 2" xfId="505" xr:uid="{00000000-0005-0000-0000-000012030000}"/>
    <cellStyle name="Calculation 5 3 2 2" xfId="2061" xr:uid="{00000000-0005-0000-0000-000013030000}"/>
    <cellStyle name="Calculation 5 3 3" xfId="2060" xr:uid="{00000000-0005-0000-0000-000014030000}"/>
    <cellStyle name="Calculation 5 4" xfId="506" xr:uid="{00000000-0005-0000-0000-000015030000}"/>
    <cellStyle name="Calculation 5 4 2" xfId="2062" xr:uid="{00000000-0005-0000-0000-000016030000}"/>
    <cellStyle name="Calculation 5 5" xfId="2057" xr:uid="{00000000-0005-0000-0000-000017030000}"/>
    <cellStyle name="Calculation 6" xfId="507" xr:uid="{00000000-0005-0000-0000-000018030000}"/>
    <cellStyle name="Calculation 6 2" xfId="508" xr:uid="{00000000-0005-0000-0000-000019030000}"/>
    <cellStyle name="Calculation 6 2 2" xfId="509" xr:uid="{00000000-0005-0000-0000-00001A030000}"/>
    <cellStyle name="Calculation 6 2 2 2" xfId="2065" xr:uid="{00000000-0005-0000-0000-00001B030000}"/>
    <cellStyle name="Calculation 6 2 3" xfId="2064" xr:uid="{00000000-0005-0000-0000-00001C030000}"/>
    <cellStyle name="Calculation 6 3" xfId="510" xr:uid="{00000000-0005-0000-0000-00001D030000}"/>
    <cellStyle name="Calculation 6 3 2" xfId="511" xr:uid="{00000000-0005-0000-0000-00001E030000}"/>
    <cellStyle name="Calculation 6 3 2 2" xfId="2067" xr:uid="{00000000-0005-0000-0000-00001F030000}"/>
    <cellStyle name="Calculation 6 3 3" xfId="2066" xr:uid="{00000000-0005-0000-0000-000020030000}"/>
    <cellStyle name="Calculation 6 4" xfId="512" xr:uid="{00000000-0005-0000-0000-000021030000}"/>
    <cellStyle name="Calculation 6 4 2" xfId="2068" xr:uid="{00000000-0005-0000-0000-000022030000}"/>
    <cellStyle name="Calculation 6 5" xfId="2063" xr:uid="{00000000-0005-0000-0000-000023030000}"/>
    <cellStyle name="Calculation 7" xfId="513" xr:uid="{00000000-0005-0000-0000-000024030000}"/>
    <cellStyle name="Calculation 7 2" xfId="514" xr:uid="{00000000-0005-0000-0000-000025030000}"/>
    <cellStyle name="Calculation 7 2 2" xfId="515" xr:uid="{00000000-0005-0000-0000-000026030000}"/>
    <cellStyle name="Calculation 7 2 2 2" xfId="2071" xr:uid="{00000000-0005-0000-0000-000027030000}"/>
    <cellStyle name="Calculation 7 2 3" xfId="2070" xr:uid="{00000000-0005-0000-0000-000028030000}"/>
    <cellStyle name="Calculation 7 3" xfId="516" xr:uid="{00000000-0005-0000-0000-000029030000}"/>
    <cellStyle name="Calculation 7 3 2" xfId="517" xr:uid="{00000000-0005-0000-0000-00002A030000}"/>
    <cellStyle name="Calculation 7 3 2 2" xfId="2073" xr:uid="{00000000-0005-0000-0000-00002B030000}"/>
    <cellStyle name="Calculation 7 3 3" xfId="2072" xr:uid="{00000000-0005-0000-0000-00002C030000}"/>
    <cellStyle name="Calculation 7 4" xfId="518" xr:uid="{00000000-0005-0000-0000-00002D030000}"/>
    <cellStyle name="Calculation 7 4 2" xfId="2074" xr:uid="{00000000-0005-0000-0000-00002E030000}"/>
    <cellStyle name="Calculation 7 5" xfId="2069" xr:uid="{00000000-0005-0000-0000-00002F030000}"/>
    <cellStyle name="Calculation 8" xfId="519" xr:uid="{00000000-0005-0000-0000-000030030000}"/>
    <cellStyle name="Calculation 8 2" xfId="520" xr:uid="{00000000-0005-0000-0000-000031030000}"/>
    <cellStyle name="Calculation 8 2 2" xfId="521" xr:uid="{00000000-0005-0000-0000-000032030000}"/>
    <cellStyle name="Calculation 8 2 2 2" xfId="2077" xr:uid="{00000000-0005-0000-0000-000033030000}"/>
    <cellStyle name="Calculation 8 2 3" xfId="2076" xr:uid="{00000000-0005-0000-0000-000034030000}"/>
    <cellStyle name="Calculation 8 3" xfId="522" xr:uid="{00000000-0005-0000-0000-000035030000}"/>
    <cellStyle name="Calculation 8 3 2" xfId="523" xr:uid="{00000000-0005-0000-0000-000036030000}"/>
    <cellStyle name="Calculation 8 3 2 2" xfId="2079" xr:uid="{00000000-0005-0000-0000-000037030000}"/>
    <cellStyle name="Calculation 8 3 3" xfId="2078" xr:uid="{00000000-0005-0000-0000-000038030000}"/>
    <cellStyle name="Calculation 8 4" xfId="524" xr:uid="{00000000-0005-0000-0000-000039030000}"/>
    <cellStyle name="Calculation 8 4 2" xfId="2080" xr:uid="{00000000-0005-0000-0000-00003A030000}"/>
    <cellStyle name="Calculation 8 5" xfId="2075" xr:uid="{00000000-0005-0000-0000-00003B030000}"/>
    <cellStyle name="Calculation 9" xfId="525" xr:uid="{00000000-0005-0000-0000-00003C030000}"/>
    <cellStyle name="Calculation 9 2" xfId="526" xr:uid="{00000000-0005-0000-0000-00003D030000}"/>
    <cellStyle name="Calculation 9 2 2" xfId="527" xr:uid="{00000000-0005-0000-0000-00003E030000}"/>
    <cellStyle name="Calculation 9 2 2 2" xfId="2083" xr:uid="{00000000-0005-0000-0000-00003F030000}"/>
    <cellStyle name="Calculation 9 2 3" xfId="2082" xr:uid="{00000000-0005-0000-0000-000040030000}"/>
    <cellStyle name="Calculation 9 3" xfId="528" xr:uid="{00000000-0005-0000-0000-000041030000}"/>
    <cellStyle name="Calculation 9 3 2" xfId="529" xr:uid="{00000000-0005-0000-0000-000042030000}"/>
    <cellStyle name="Calculation 9 3 2 2" xfId="2085" xr:uid="{00000000-0005-0000-0000-000043030000}"/>
    <cellStyle name="Calculation 9 3 3" xfId="2084" xr:uid="{00000000-0005-0000-0000-000044030000}"/>
    <cellStyle name="Calculation 9 4" xfId="530" xr:uid="{00000000-0005-0000-0000-000045030000}"/>
    <cellStyle name="Calculation 9 4 2" xfId="2086" xr:uid="{00000000-0005-0000-0000-000046030000}"/>
    <cellStyle name="Calculation 9 5" xfId="2081" xr:uid="{00000000-0005-0000-0000-000047030000}"/>
    <cellStyle name="Check Cell" xfId="165" xr:uid="{00000000-0005-0000-0000-000048030000}"/>
    <cellStyle name="Check Cell 2" xfId="1721" xr:uid="{00000000-0005-0000-0000-000049030000}"/>
    <cellStyle name="Explanatory Text" xfId="166" xr:uid="{00000000-0005-0000-0000-00004A030000}"/>
    <cellStyle name="Explanatory Text 2" xfId="1722" xr:uid="{00000000-0005-0000-0000-00004B030000}"/>
    <cellStyle name="Good" xfId="167" xr:uid="{00000000-0005-0000-0000-00004C030000}"/>
    <cellStyle name="Good 2" xfId="1723" xr:uid="{00000000-0005-0000-0000-00004D030000}"/>
    <cellStyle name="Heading 1" xfId="168" xr:uid="{00000000-0005-0000-0000-00004E030000}"/>
    <cellStyle name="Heading 1 2" xfId="1724" xr:uid="{00000000-0005-0000-0000-00004F030000}"/>
    <cellStyle name="Heading 2" xfId="169" xr:uid="{00000000-0005-0000-0000-000050030000}"/>
    <cellStyle name="Heading 2 2" xfId="1725" xr:uid="{00000000-0005-0000-0000-000051030000}"/>
    <cellStyle name="Heading 3" xfId="170" xr:uid="{00000000-0005-0000-0000-000052030000}"/>
    <cellStyle name="Heading 3 2" xfId="1726" xr:uid="{00000000-0005-0000-0000-000053030000}"/>
    <cellStyle name="Heading 4" xfId="171" xr:uid="{00000000-0005-0000-0000-000054030000}"/>
    <cellStyle name="Heading 4 2" xfId="1727" xr:uid="{00000000-0005-0000-0000-000055030000}"/>
    <cellStyle name="Input" xfId="172" xr:uid="{00000000-0005-0000-0000-000056030000}"/>
    <cellStyle name="Input 10" xfId="531" xr:uid="{00000000-0005-0000-0000-000057030000}"/>
    <cellStyle name="Input 10 2" xfId="532" xr:uid="{00000000-0005-0000-0000-000058030000}"/>
    <cellStyle name="Input 10 2 2" xfId="533" xr:uid="{00000000-0005-0000-0000-000059030000}"/>
    <cellStyle name="Input 10 2 2 2" xfId="2089" xr:uid="{00000000-0005-0000-0000-00005A030000}"/>
    <cellStyle name="Input 10 2 3" xfId="2088" xr:uid="{00000000-0005-0000-0000-00005B030000}"/>
    <cellStyle name="Input 10 3" xfId="534" xr:uid="{00000000-0005-0000-0000-00005C030000}"/>
    <cellStyle name="Input 10 3 2" xfId="535" xr:uid="{00000000-0005-0000-0000-00005D030000}"/>
    <cellStyle name="Input 10 3 2 2" xfId="2091" xr:uid="{00000000-0005-0000-0000-00005E030000}"/>
    <cellStyle name="Input 10 3 3" xfId="2090" xr:uid="{00000000-0005-0000-0000-00005F030000}"/>
    <cellStyle name="Input 10 4" xfId="536" xr:uid="{00000000-0005-0000-0000-000060030000}"/>
    <cellStyle name="Input 10 4 2" xfId="2092" xr:uid="{00000000-0005-0000-0000-000061030000}"/>
    <cellStyle name="Input 10 5" xfId="2087" xr:uid="{00000000-0005-0000-0000-000062030000}"/>
    <cellStyle name="Input 11" xfId="537" xr:uid="{00000000-0005-0000-0000-000063030000}"/>
    <cellStyle name="Input 11 2" xfId="538" xr:uid="{00000000-0005-0000-0000-000064030000}"/>
    <cellStyle name="Input 11 2 2" xfId="2094" xr:uid="{00000000-0005-0000-0000-000065030000}"/>
    <cellStyle name="Input 11 3" xfId="2093" xr:uid="{00000000-0005-0000-0000-000066030000}"/>
    <cellStyle name="Input 12" xfId="539" xr:uid="{00000000-0005-0000-0000-000067030000}"/>
    <cellStyle name="Input 12 2" xfId="540" xr:uid="{00000000-0005-0000-0000-000068030000}"/>
    <cellStyle name="Input 12 2 2" xfId="2096" xr:uid="{00000000-0005-0000-0000-000069030000}"/>
    <cellStyle name="Input 12 3" xfId="2095" xr:uid="{00000000-0005-0000-0000-00006A030000}"/>
    <cellStyle name="Input 13" xfId="541" xr:uid="{00000000-0005-0000-0000-00006B030000}"/>
    <cellStyle name="Input 13 2" xfId="2097" xr:uid="{00000000-0005-0000-0000-00006C030000}"/>
    <cellStyle name="Input 14" xfId="1728" xr:uid="{00000000-0005-0000-0000-00006D030000}"/>
    <cellStyle name="Input 2" xfId="542" xr:uid="{00000000-0005-0000-0000-00006E030000}"/>
    <cellStyle name="Input 2 10" xfId="543" xr:uid="{00000000-0005-0000-0000-00006F030000}"/>
    <cellStyle name="Input 2 10 2" xfId="544" xr:uid="{00000000-0005-0000-0000-000070030000}"/>
    <cellStyle name="Input 2 10 2 2" xfId="545" xr:uid="{00000000-0005-0000-0000-000071030000}"/>
    <cellStyle name="Input 2 10 2 2 2" xfId="2101" xr:uid="{00000000-0005-0000-0000-000072030000}"/>
    <cellStyle name="Input 2 10 2 3" xfId="2100" xr:uid="{00000000-0005-0000-0000-000073030000}"/>
    <cellStyle name="Input 2 10 3" xfId="546" xr:uid="{00000000-0005-0000-0000-000074030000}"/>
    <cellStyle name="Input 2 10 3 2" xfId="547" xr:uid="{00000000-0005-0000-0000-000075030000}"/>
    <cellStyle name="Input 2 10 3 2 2" xfId="2103" xr:uid="{00000000-0005-0000-0000-000076030000}"/>
    <cellStyle name="Input 2 10 3 3" xfId="2102" xr:uid="{00000000-0005-0000-0000-000077030000}"/>
    <cellStyle name="Input 2 10 4" xfId="548" xr:uid="{00000000-0005-0000-0000-000078030000}"/>
    <cellStyle name="Input 2 10 4 2" xfId="2104" xr:uid="{00000000-0005-0000-0000-000079030000}"/>
    <cellStyle name="Input 2 10 5" xfId="2099" xr:uid="{00000000-0005-0000-0000-00007A030000}"/>
    <cellStyle name="Input 2 11" xfId="549" xr:uid="{00000000-0005-0000-0000-00007B030000}"/>
    <cellStyle name="Input 2 11 2" xfId="550" xr:uid="{00000000-0005-0000-0000-00007C030000}"/>
    <cellStyle name="Input 2 11 2 2" xfId="551" xr:uid="{00000000-0005-0000-0000-00007D030000}"/>
    <cellStyle name="Input 2 11 2 2 2" xfId="2107" xr:uid="{00000000-0005-0000-0000-00007E030000}"/>
    <cellStyle name="Input 2 11 2 3" xfId="2106" xr:uid="{00000000-0005-0000-0000-00007F030000}"/>
    <cellStyle name="Input 2 11 3" xfId="552" xr:uid="{00000000-0005-0000-0000-000080030000}"/>
    <cellStyle name="Input 2 11 3 2" xfId="553" xr:uid="{00000000-0005-0000-0000-000081030000}"/>
    <cellStyle name="Input 2 11 3 2 2" xfId="2109" xr:uid="{00000000-0005-0000-0000-000082030000}"/>
    <cellStyle name="Input 2 11 3 3" xfId="2108" xr:uid="{00000000-0005-0000-0000-000083030000}"/>
    <cellStyle name="Input 2 11 4" xfId="554" xr:uid="{00000000-0005-0000-0000-000084030000}"/>
    <cellStyle name="Input 2 11 4 2" xfId="2110" xr:uid="{00000000-0005-0000-0000-000085030000}"/>
    <cellStyle name="Input 2 11 5" xfId="2105" xr:uid="{00000000-0005-0000-0000-000086030000}"/>
    <cellStyle name="Input 2 12" xfId="555" xr:uid="{00000000-0005-0000-0000-000087030000}"/>
    <cellStyle name="Input 2 12 2" xfId="556" xr:uid="{00000000-0005-0000-0000-000088030000}"/>
    <cellStyle name="Input 2 12 2 2" xfId="557" xr:uid="{00000000-0005-0000-0000-000089030000}"/>
    <cellStyle name="Input 2 12 2 2 2" xfId="2113" xr:uid="{00000000-0005-0000-0000-00008A030000}"/>
    <cellStyle name="Input 2 12 2 3" xfId="2112" xr:uid="{00000000-0005-0000-0000-00008B030000}"/>
    <cellStyle name="Input 2 12 3" xfId="558" xr:uid="{00000000-0005-0000-0000-00008C030000}"/>
    <cellStyle name="Input 2 12 3 2" xfId="559" xr:uid="{00000000-0005-0000-0000-00008D030000}"/>
    <cellStyle name="Input 2 12 3 2 2" xfId="2115" xr:uid="{00000000-0005-0000-0000-00008E030000}"/>
    <cellStyle name="Input 2 12 3 3" xfId="2114" xr:uid="{00000000-0005-0000-0000-00008F030000}"/>
    <cellStyle name="Input 2 12 4" xfId="560" xr:uid="{00000000-0005-0000-0000-000090030000}"/>
    <cellStyle name="Input 2 12 4 2" xfId="2116" xr:uid="{00000000-0005-0000-0000-000091030000}"/>
    <cellStyle name="Input 2 12 5" xfId="2111" xr:uid="{00000000-0005-0000-0000-000092030000}"/>
    <cellStyle name="Input 2 13" xfId="561" xr:uid="{00000000-0005-0000-0000-000093030000}"/>
    <cellStyle name="Input 2 13 2" xfId="562" xr:uid="{00000000-0005-0000-0000-000094030000}"/>
    <cellStyle name="Input 2 13 2 2" xfId="563" xr:uid="{00000000-0005-0000-0000-000095030000}"/>
    <cellStyle name="Input 2 13 2 2 2" xfId="2119" xr:uid="{00000000-0005-0000-0000-000096030000}"/>
    <cellStyle name="Input 2 13 2 3" xfId="2118" xr:uid="{00000000-0005-0000-0000-000097030000}"/>
    <cellStyle name="Input 2 13 3" xfId="564" xr:uid="{00000000-0005-0000-0000-000098030000}"/>
    <cellStyle name="Input 2 13 3 2" xfId="565" xr:uid="{00000000-0005-0000-0000-000099030000}"/>
    <cellStyle name="Input 2 13 3 2 2" xfId="2121" xr:uid="{00000000-0005-0000-0000-00009A030000}"/>
    <cellStyle name="Input 2 13 3 3" xfId="2120" xr:uid="{00000000-0005-0000-0000-00009B030000}"/>
    <cellStyle name="Input 2 13 4" xfId="566" xr:uid="{00000000-0005-0000-0000-00009C030000}"/>
    <cellStyle name="Input 2 13 4 2" xfId="2122" xr:uid="{00000000-0005-0000-0000-00009D030000}"/>
    <cellStyle name="Input 2 13 5" xfId="2117" xr:uid="{00000000-0005-0000-0000-00009E030000}"/>
    <cellStyle name="Input 2 14" xfId="567" xr:uid="{00000000-0005-0000-0000-00009F030000}"/>
    <cellStyle name="Input 2 14 2" xfId="568" xr:uid="{00000000-0005-0000-0000-0000A0030000}"/>
    <cellStyle name="Input 2 14 2 2" xfId="569" xr:uid="{00000000-0005-0000-0000-0000A1030000}"/>
    <cellStyle name="Input 2 14 2 2 2" xfId="2125" xr:uid="{00000000-0005-0000-0000-0000A2030000}"/>
    <cellStyle name="Input 2 14 2 3" xfId="2124" xr:uid="{00000000-0005-0000-0000-0000A3030000}"/>
    <cellStyle name="Input 2 14 3" xfId="570" xr:uid="{00000000-0005-0000-0000-0000A4030000}"/>
    <cellStyle name="Input 2 14 3 2" xfId="571" xr:uid="{00000000-0005-0000-0000-0000A5030000}"/>
    <cellStyle name="Input 2 14 3 2 2" xfId="2127" xr:uid="{00000000-0005-0000-0000-0000A6030000}"/>
    <cellStyle name="Input 2 14 3 3" xfId="2126" xr:uid="{00000000-0005-0000-0000-0000A7030000}"/>
    <cellStyle name="Input 2 14 4" xfId="572" xr:uid="{00000000-0005-0000-0000-0000A8030000}"/>
    <cellStyle name="Input 2 14 4 2" xfId="2128" xr:uid="{00000000-0005-0000-0000-0000A9030000}"/>
    <cellStyle name="Input 2 14 5" xfId="2123" xr:uid="{00000000-0005-0000-0000-0000AA030000}"/>
    <cellStyle name="Input 2 15" xfId="573" xr:uid="{00000000-0005-0000-0000-0000AB030000}"/>
    <cellStyle name="Input 2 15 2" xfId="574" xr:uid="{00000000-0005-0000-0000-0000AC030000}"/>
    <cellStyle name="Input 2 15 2 2" xfId="2130" xr:uid="{00000000-0005-0000-0000-0000AD030000}"/>
    <cellStyle name="Input 2 15 3" xfId="2129" xr:uid="{00000000-0005-0000-0000-0000AE030000}"/>
    <cellStyle name="Input 2 16" xfId="575" xr:uid="{00000000-0005-0000-0000-0000AF030000}"/>
    <cellStyle name="Input 2 16 2" xfId="576" xr:uid="{00000000-0005-0000-0000-0000B0030000}"/>
    <cellStyle name="Input 2 16 2 2" xfId="2132" xr:uid="{00000000-0005-0000-0000-0000B1030000}"/>
    <cellStyle name="Input 2 16 3" xfId="2131" xr:uid="{00000000-0005-0000-0000-0000B2030000}"/>
    <cellStyle name="Input 2 17" xfId="577" xr:uid="{00000000-0005-0000-0000-0000B3030000}"/>
    <cellStyle name="Input 2 17 2" xfId="578" xr:uid="{00000000-0005-0000-0000-0000B4030000}"/>
    <cellStyle name="Input 2 17 2 2" xfId="2134" xr:uid="{00000000-0005-0000-0000-0000B5030000}"/>
    <cellStyle name="Input 2 17 3" xfId="2133" xr:uid="{00000000-0005-0000-0000-0000B6030000}"/>
    <cellStyle name="Input 2 18" xfId="579" xr:uid="{00000000-0005-0000-0000-0000B7030000}"/>
    <cellStyle name="Input 2 18 2" xfId="2135" xr:uid="{00000000-0005-0000-0000-0000B8030000}"/>
    <cellStyle name="Input 2 19" xfId="2098" xr:uid="{00000000-0005-0000-0000-0000B9030000}"/>
    <cellStyle name="Input 2 2" xfId="580" xr:uid="{00000000-0005-0000-0000-0000BA030000}"/>
    <cellStyle name="Input 2 2 10" xfId="581" xr:uid="{00000000-0005-0000-0000-0000BB030000}"/>
    <cellStyle name="Input 2 2 10 2" xfId="582" xr:uid="{00000000-0005-0000-0000-0000BC030000}"/>
    <cellStyle name="Input 2 2 10 2 2" xfId="583" xr:uid="{00000000-0005-0000-0000-0000BD030000}"/>
    <cellStyle name="Input 2 2 10 2 2 2" xfId="2139" xr:uid="{00000000-0005-0000-0000-0000BE030000}"/>
    <cellStyle name="Input 2 2 10 2 3" xfId="2138" xr:uid="{00000000-0005-0000-0000-0000BF030000}"/>
    <cellStyle name="Input 2 2 10 3" xfId="584" xr:uid="{00000000-0005-0000-0000-0000C0030000}"/>
    <cellStyle name="Input 2 2 10 3 2" xfId="585" xr:uid="{00000000-0005-0000-0000-0000C1030000}"/>
    <cellStyle name="Input 2 2 10 3 2 2" xfId="2141" xr:uid="{00000000-0005-0000-0000-0000C2030000}"/>
    <cellStyle name="Input 2 2 10 3 3" xfId="2140" xr:uid="{00000000-0005-0000-0000-0000C3030000}"/>
    <cellStyle name="Input 2 2 10 4" xfId="586" xr:uid="{00000000-0005-0000-0000-0000C4030000}"/>
    <cellStyle name="Input 2 2 10 4 2" xfId="2142" xr:uid="{00000000-0005-0000-0000-0000C5030000}"/>
    <cellStyle name="Input 2 2 10 5" xfId="2137" xr:uid="{00000000-0005-0000-0000-0000C6030000}"/>
    <cellStyle name="Input 2 2 11" xfId="587" xr:uid="{00000000-0005-0000-0000-0000C7030000}"/>
    <cellStyle name="Input 2 2 11 2" xfId="588" xr:uid="{00000000-0005-0000-0000-0000C8030000}"/>
    <cellStyle name="Input 2 2 11 2 2" xfId="589" xr:uid="{00000000-0005-0000-0000-0000C9030000}"/>
    <cellStyle name="Input 2 2 11 2 2 2" xfId="2145" xr:uid="{00000000-0005-0000-0000-0000CA030000}"/>
    <cellStyle name="Input 2 2 11 2 3" xfId="2144" xr:uid="{00000000-0005-0000-0000-0000CB030000}"/>
    <cellStyle name="Input 2 2 11 3" xfId="590" xr:uid="{00000000-0005-0000-0000-0000CC030000}"/>
    <cellStyle name="Input 2 2 11 3 2" xfId="591" xr:uid="{00000000-0005-0000-0000-0000CD030000}"/>
    <cellStyle name="Input 2 2 11 3 2 2" xfId="2147" xr:uid="{00000000-0005-0000-0000-0000CE030000}"/>
    <cellStyle name="Input 2 2 11 3 3" xfId="2146" xr:uid="{00000000-0005-0000-0000-0000CF030000}"/>
    <cellStyle name="Input 2 2 11 4" xfId="592" xr:uid="{00000000-0005-0000-0000-0000D0030000}"/>
    <cellStyle name="Input 2 2 11 4 2" xfId="2148" xr:uid="{00000000-0005-0000-0000-0000D1030000}"/>
    <cellStyle name="Input 2 2 11 5" xfId="2143" xr:uid="{00000000-0005-0000-0000-0000D2030000}"/>
    <cellStyle name="Input 2 2 12" xfId="593" xr:uid="{00000000-0005-0000-0000-0000D3030000}"/>
    <cellStyle name="Input 2 2 12 2" xfId="594" xr:uid="{00000000-0005-0000-0000-0000D4030000}"/>
    <cellStyle name="Input 2 2 12 2 2" xfId="595" xr:uid="{00000000-0005-0000-0000-0000D5030000}"/>
    <cellStyle name="Input 2 2 12 2 2 2" xfId="2151" xr:uid="{00000000-0005-0000-0000-0000D6030000}"/>
    <cellStyle name="Input 2 2 12 2 3" xfId="2150" xr:uid="{00000000-0005-0000-0000-0000D7030000}"/>
    <cellStyle name="Input 2 2 12 3" xfId="596" xr:uid="{00000000-0005-0000-0000-0000D8030000}"/>
    <cellStyle name="Input 2 2 12 3 2" xfId="597" xr:uid="{00000000-0005-0000-0000-0000D9030000}"/>
    <cellStyle name="Input 2 2 12 3 2 2" xfId="2153" xr:uid="{00000000-0005-0000-0000-0000DA030000}"/>
    <cellStyle name="Input 2 2 12 3 3" xfId="2152" xr:uid="{00000000-0005-0000-0000-0000DB030000}"/>
    <cellStyle name="Input 2 2 12 4" xfId="598" xr:uid="{00000000-0005-0000-0000-0000DC030000}"/>
    <cellStyle name="Input 2 2 12 4 2" xfId="2154" xr:uid="{00000000-0005-0000-0000-0000DD030000}"/>
    <cellStyle name="Input 2 2 12 5" xfId="2149" xr:uid="{00000000-0005-0000-0000-0000DE030000}"/>
    <cellStyle name="Input 2 2 13" xfId="599" xr:uid="{00000000-0005-0000-0000-0000DF030000}"/>
    <cellStyle name="Input 2 2 13 2" xfId="600" xr:uid="{00000000-0005-0000-0000-0000E0030000}"/>
    <cellStyle name="Input 2 2 13 2 2" xfId="601" xr:uid="{00000000-0005-0000-0000-0000E1030000}"/>
    <cellStyle name="Input 2 2 13 2 2 2" xfId="2157" xr:uid="{00000000-0005-0000-0000-0000E2030000}"/>
    <cellStyle name="Input 2 2 13 2 3" xfId="2156" xr:uid="{00000000-0005-0000-0000-0000E3030000}"/>
    <cellStyle name="Input 2 2 13 3" xfId="602" xr:uid="{00000000-0005-0000-0000-0000E4030000}"/>
    <cellStyle name="Input 2 2 13 3 2" xfId="603" xr:uid="{00000000-0005-0000-0000-0000E5030000}"/>
    <cellStyle name="Input 2 2 13 3 2 2" xfId="2159" xr:uid="{00000000-0005-0000-0000-0000E6030000}"/>
    <cellStyle name="Input 2 2 13 3 3" xfId="2158" xr:uid="{00000000-0005-0000-0000-0000E7030000}"/>
    <cellStyle name="Input 2 2 13 4" xfId="604" xr:uid="{00000000-0005-0000-0000-0000E8030000}"/>
    <cellStyle name="Input 2 2 13 4 2" xfId="2160" xr:uid="{00000000-0005-0000-0000-0000E9030000}"/>
    <cellStyle name="Input 2 2 13 5" xfId="2155" xr:uid="{00000000-0005-0000-0000-0000EA030000}"/>
    <cellStyle name="Input 2 2 14" xfId="605" xr:uid="{00000000-0005-0000-0000-0000EB030000}"/>
    <cellStyle name="Input 2 2 14 2" xfId="606" xr:uid="{00000000-0005-0000-0000-0000EC030000}"/>
    <cellStyle name="Input 2 2 14 2 2" xfId="2162" xr:uid="{00000000-0005-0000-0000-0000ED030000}"/>
    <cellStyle name="Input 2 2 14 3" xfId="2161" xr:uid="{00000000-0005-0000-0000-0000EE030000}"/>
    <cellStyle name="Input 2 2 15" xfId="607" xr:uid="{00000000-0005-0000-0000-0000EF030000}"/>
    <cellStyle name="Input 2 2 15 2" xfId="608" xr:uid="{00000000-0005-0000-0000-0000F0030000}"/>
    <cellStyle name="Input 2 2 15 2 2" xfId="2164" xr:uid="{00000000-0005-0000-0000-0000F1030000}"/>
    <cellStyle name="Input 2 2 15 3" xfId="2163" xr:uid="{00000000-0005-0000-0000-0000F2030000}"/>
    <cellStyle name="Input 2 2 16" xfId="609" xr:uid="{00000000-0005-0000-0000-0000F3030000}"/>
    <cellStyle name="Input 2 2 16 2" xfId="610" xr:uid="{00000000-0005-0000-0000-0000F4030000}"/>
    <cellStyle name="Input 2 2 16 2 2" xfId="2166" xr:uid="{00000000-0005-0000-0000-0000F5030000}"/>
    <cellStyle name="Input 2 2 16 3" xfId="2165" xr:uid="{00000000-0005-0000-0000-0000F6030000}"/>
    <cellStyle name="Input 2 2 17" xfId="611" xr:uid="{00000000-0005-0000-0000-0000F7030000}"/>
    <cellStyle name="Input 2 2 17 2" xfId="2167" xr:uid="{00000000-0005-0000-0000-0000F8030000}"/>
    <cellStyle name="Input 2 2 18" xfId="2136" xr:uid="{00000000-0005-0000-0000-0000F9030000}"/>
    <cellStyle name="Input 2 2 2" xfId="612" xr:uid="{00000000-0005-0000-0000-0000FA030000}"/>
    <cellStyle name="Input 2 2 2 2" xfId="613" xr:uid="{00000000-0005-0000-0000-0000FB030000}"/>
    <cellStyle name="Input 2 2 2 2 2" xfId="614" xr:uid="{00000000-0005-0000-0000-0000FC030000}"/>
    <cellStyle name="Input 2 2 2 2 2 2" xfId="2170" xr:uid="{00000000-0005-0000-0000-0000FD030000}"/>
    <cellStyle name="Input 2 2 2 2 3" xfId="2169" xr:uid="{00000000-0005-0000-0000-0000FE030000}"/>
    <cellStyle name="Input 2 2 2 3" xfId="615" xr:uid="{00000000-0005-0000-0000-0000FF030000}"/>
    <cellStyle name="Input 2 2 2 3 2" xfId="616" xr:uid="{00000000-0005-0000-0000-000000040000}"/>
    <cellStyle name="Input 2 2 2 3 2 2" xfId="2172" xr:uid="{00000000-0005-0000-0000-000001040000}"/>
    <cellStyle name="Input 2 2 2 3 3" xfId="2171" xr:uid="{00000000-0005-0000-0000-000002040000}"/>
    <cellStyle name="Input 2 2 2 4" xfId="617" xr:uid="{00000000-0005-0000-0000-000003040000}"/>
    <cellStyle name="Input 2 2 2 4 2" xfId="2173" xr:uid="{00000000-0005-0000-0000-000004040000}"/>
    <cellStyle name="Input 2 2 2 5" xfId="2168" xr:uid="{00000000-0005-0000-0000-000005040000}"/>
    <cellStyle name="Input 2 2 3" xfId="618" xr:uid="{00000000-0005-0000-0000-000006040000}"/>
    <cellStyle name="Input 2 2 3 2" xfId="619" xr:uid="{00000000-0005-0000-0000-000007040000}"/>
    <cellStyle name="Input 2 2 3 2 2" xfId="620" xr:uid="{00000000-0005-0000-0000-000008040000}"/>
    <cellStyle name="Input 2 2 3 2 2 2" xfId="2176" xr:uid="{00000000-0005-0000-0000-000009040000}"/>
    <cellStyle name="Input 2 2 3 2 3" xfId="2175" xr:uid="{00000000-0005-0000-0000-00000A040000}"/>
    <cellStyle name="Input 2 2 3 3" xfId="621" xr:uid="{00000000-0005-0000-0000-00000B040000}"/>
    <cellStyle name="Input 2 2 3 3 2" xfId="622" xr:uid="{00000000-0005-0000-0000-00000C040000}"/>
    <cellStyle name="Input 2 2 3 3 2 2" xfId="2178" xr:uid="{00000000-0005-0000-0000-00000D040000}"/>
    <cellStyle name="Input 2 2 3 3 3" xfId="2177" xr:uid="{00000000-0005-0000-0000-00000E040000}"/>
    <cellStyle name="Input 2 2 3 4" xfId="623" xr:uid="{00000000-0005-0000-0000-00000F040000}"/>
    <cellStyle name="Input 2 2 3 4 2" xfId="2179" xr:uid="{00000000-0005-0000-0000-000010040000}"/>
    <cellStyle name="Input 2 2 3 5" xfId="2174" xr:uid="{00000000-0005-0000-0000-000011040000}"/>
    <cellStyle name="Input 2 2 4" xfId="624" xr:uid="{00000000-0005-0000-0000-000012040000}"/>
    <cellStyle name="Input 2 2 4 2" xfId="625" xr:uid="{00000000-0005-0000-0000-000013040000}"/>
    <cellStyle name="Input 2 2 4 2 2" xfId="626" xr:uid="{00000000-0005-0000-0000-000014040000}"/>
    <cellStyle name="Input 2 2 4 2 2 2" xfId="2182" xr:uid="{00000000-0005-0000-0000-000015040000}"/>
    <cellStyle name="Input 2 2 4 2 3" xfId="2181" xr:uid="{00000000-0005-0000-0000-000016040000}"/>
    <cellStyle name="Input 2 2 4 3" xfId="627" xr:uid="{00000000-0005-0000-0000-000017040000}"/>
    <cellStyle name="Input 2 2 4 3 2" xfId="628" xr:uid="{00000000-0005-0000-0000-000018040000}"/>
    <cellStyle name="Input 2 2 4 3 2 2" xfId="2184" xr:uid="{00000000-0005-0000-0000-000019040000}"/>
    <cellStyle name="Input 2 2 4 3 3" xfId="2183" xr:uid="{00000000-0005-0000-0000-00001A040000}"/>
    <cellStyle name="Input 2 2 4 4" xfId="629" xr:uid="{00000000-0005-0000-0000-00001B040000}"/>
    <cellStyle name="Input 2 2 4 4 2" xfId="2185" xr:uid="{00000000-0005-0000-0000-00001C040000}"/>
    <cellStyle name="Input 2 2 4 5" xfId="2180" xr:uid="{00000000-0005-0000-0000-00001D040000}"/>
    <cellStyle name="Input 2 2 5" xfId="630" xr:uid="{00000000-0005-0000-0000-00001E040000}"/>
    <cellStyle name="Input 2 2 5 2" xfId="631" xr:uid="{00000000-0005-0000-0000-00001F040000}"/>
    <cellStyle name="Input 2 2 5 2 2" xfId="632" xr:uid="{00000000-0005-0000-0000-000020040000}"/>
    <cellStyle name="Input 2 2 5 2 2 2" xfId="2188" xr:uid="{00000000-0005-0000-0000-000021040000}"/>
    <cellStyle name="Input 2 2 5 2 3" xfId="2187" xr:uid="{00000000-0005-0000-0000-000022040000}"/>
    <cellStyle name="Input 2 2 5 3" xfId="633" xr:uid="{00000000-0005-0000-0000-000023040000}"/>
    <cellStyle name="Input 2 2 5 3 2" xfId="634" xr:uid="{00000000-0005-0000-0000-000024040000}"/>
    <cellStyle name="Input 2 2 5 3 2 2" xfId="2190" xr:uid="{00000000-0005-0000-0000-000025040000}"/>
    <cellStyle name="Input 2 2 5 3 3" xfId="2189" xr:uid="{00000000-0005-0000-0000-000026040000}"/>
    <cellStyle name="Input 2 2 5 4" xfId="635" xr:uid="{00000000-0005-0000-0000-000027040000}"/>
    <cellStyle name="Input 2 2 5 4 2" xfId="2191" xr:uid="{00000000-0005-0000-0000-000028040000}"/>
    <cellStyle name="Input 2 2 5 5" xfId="2186" xr:uid="{00000000-0005-0000-0000-000029040000}"/>
    <cellStyle name="Input 2 2 6" xfId="636" xr:uid="{00000000-0005-0000-0000-00002A040000}"/>
    <cellStyle name="Input 2 2 6 2" xfId="637" xr:uid="{00000000-0005-0000-0000-00002B040000}"/>
    <cellStyle name="Input 2 2 6 2 2" xfId="638" xr:uid="{00000000-0005-0000-0000-00002C040000}"/>
    <cellStyle name="Input 2 2 6 2 2 2" xfId="2194" xr:uid="{00000000-0005-0000-0000-00002D040000}"/>
    <cellStyle name="Input 2 2 6 2 3" xfId="2193" xr:uid="{00000000-0005-0000-0000-00002E040000}"/>
    <cellStyle name="Input 2 2 6 3" xfId="639" xr:uid="{00000000-0005-0000-0000-00002F040000}"/>
    <cellStyle name="Input 2 2 6 3 2" xfId="640" xr:uid="{00000000-0005-0000-0000-000030040000}"/>
    <cellStyle name="Input 2 2 6 3 2 2" xfId="2196" xr:uid="{00000000-0005-0000-0000-000031040000}"/>
    <cellStyle name="Input 2 2 6 3 3" xfId="2195" xr:uid="{00000000-0005-0000-0000-000032040000}"/>
    <cellStyle name="Input 2 2 6 4" xfId="641" xr:uid="{00000000-0005-0000-0000-000033040000}"/>
    <cellStyle name="Input 2 2 6 4 2" xfId="2197" xr:uid="{00000000-0005-0000-0000-000034040000}"/>
    <cellStyle name="Input 2 2 6 5" xfId="2192" xr:uid="{00000000-0005-0000-0000-000035040000}"/>
    <cellStyle name="Input 2 2 7" xfId="642" xr:uid="{00000000-0005-0000-0000-000036040000}"/>
    <cellStyle name="Input 2 2 7 2" xfId="643" xr:uid="{00000000-0005-0000-0000-000037040000}"/>
    <cellStyle name="Input 2 2 7 2 2" xfId="644" xr:uid="{00000000-0005-0000-0000-000038040000}"/>
    <cellStyle name="Input 2 2 7 2 2 2" xfId="2200" xr:uid="{00000000-0005-0000-0000-000039040000}"/>
    <cellStyle name="Input 2 2 7 2 3" xfId="2199" xr:uid="{00000000-0005-0000-0000-00003A040000}"/>
    <cellStyle name="Input 2 2 7 3" xfId="645" xr:uid="{00000000-0005-0000-0000-00003B040000}"/>
    <cellStyle name="Input 2 2 7 3 2" xfId="646" xr:uid="{00000000-0005-0000-0000-00003C040000}"/>
    <cellStyle name="Input 2 2 7 3 2 2" xfId="2202" xr:uid="{00000000-0005-0000-0000-00003D040000}"/>
    <cellStyle name="Input 2 2 7 3 3" xfId="2201" xr:uid="{00000000-0005-0000-0000-00003E040000}"/>
    <cellStyle name="Input 2 2 7 4" xfId="647" xr:uid="{00000000-0005-0000-0000-00003F040000}"/>
    <cellStyle name="Input 2 2 7 4 2" xfId="2203" xr:uid="{00000000-0005-0000-0000-000040040000}"/>
    <cellStyle name="Input 2 2 7 5" xfId="2198" xr:uid="{00000000-0005-0000-0000-000041040000}"/>
    <cellStyle name="Input 2 2 8" xfId="648" xr:uid="{00000000-0005-0000-0000-000042040000}"/>
    <cellStyle name="Input 2 2 8 2" xfId="649" xr:uid="{00000000-0005-0000-0000-000043040000}"/>
    <cellStyle name="Input 2 2 8 2 2" xfId="650" xr:uid="{00000000-0005-0000-0000-000044040000}"/>
    <cellStyle name="Input 2 2 8 2 2 2" xfId="2206" xr:uid="{00000000-0005-0000-0000-000045040000}"/>
    <cellStyle name="Input 2 2 8 2 3" xfId="2205" xr:uid="{00000000-0005-0000-0000-000046040000}"/>
    <cellStyle name="Input 2 2 8 3" xfId="651" xr:uid="{00000000-0005-0000-0000-000047040000}"/>
    <cellStyle name="Input 2 2 8 3 2" xfId="652" xr:uid="{00000000-0005-0000-0000-000048040000}"/>
    <cellStyle name="Input 2 2 8 3 2 2" xfId="2208" xr:uid="{00000000-0005-0000-0000-000049040000}"/>
    <cellStyle name="Input 2 2 8 3 3" xfId="2207" xr:uid="{00000000-0005-0000-0000-00004A040000}"/>
    <cellStyle name="Input 2 2 8 4" xfId="653" xr:uid="{00000000-0005-0000-0000-00004B040000}"/>
    <cellStyle name="Input 2 2 8 4 2" xfId="2209" xr:uid="{00000000-0005-0000-0000-00004C040000}"/>
    <cellStyle name="Input 2 2 8 5" xfId="2204" xr:uid="{00000000-0005-0000-0000-00004D040000}"/>
    <cellStyle name="Input 2 2 9" xfId="654" xr:uid="{00000000-0005-0000-0000-00004E040000}"/>
    <cellStyle name="Input 2 2 9 2" xfId="655" xr:uid="{00000000-0005-0000-0000-00004F040000}"/>
    <cellStyle name="Input 2 2 9 2 2" xfId="656" xr:uid="{00000000-0005-0000-0000-000050040000}"/>
    <cellStyle name="Input 2 2 9 2 2 2" xfId="2212" xr:uid="{00000000-0005-0000-0000-000051040000}"/>
    <cellStyle name="Input 2 2 9 2 3" xfId="2211" xr:uid="{00000000-0005-0000-0000-000052040000}"/>
    <cellStyle name="Input 2 2 9 3" xfId="657" xr:uid="{00000000-0005-0000-0000-000053040000}"/>
    <cellStyle name="Input 2 2 9 3 2" xfId="658" xr:uid="{00000000-0005-0000-0000-000054040000}"/>
    <cellStyle name="Input 2 2 9 3 2 2" xfId="2214" xr:uid="{00000000-0005-0000-0000-000055040000}"/>
    <cellStyle name="Input 2 2 9 3 3" xfId="2213" xr:uid="{00000000-0005-0000-0000-000056040000}"/>
    <cellStyle name="Input 2 2 9 4" xfId="659" xr:uid="{00000000-0005-0000-0000-000057040000}"/>
    <cellStyle name="Input 2 2 9 4 2" xfId="2215" xr:uid="{00000000-0005-0000-0000-000058040000}"/>
    <cellStyle name="Input 2 2 9 5" xfId="2210" xr:uid="{00000000-0005-0000-0000-000059040000}"/>
    <cellStyle name="Input 2 3" xfId="660" xr:uid="{00000000-0005-0000-0000-00005A040000}"/>
    <cellStyle name="Input 2 3 2" xfId="661" xr:uid="{00000000-0005-0000-0000-00005B040000}"/>
    <cellStyle name="Input 2 3 2 2" xfId="662" xr:uid="{00000000-0005-0000-0000-00005C040000}"/>
    <cellStyle name="Input 2 3 2 2 2" xfId="2218" xr:uid="{00000000-0005-0000-0000-00005D040000}"/>
    <cellStyle name="Input 2 3 2 3" xfId="2217" xr:uid="{00000000-0005-0000-0000-00005E040000}"/>
    <cellStyle name="Input 2 3 3" xfId="663" xr:uid="{00000000-0005-0000-0000-00005F040000}"/>
    <cellStyle name="Input 2 3 3 2" xfId="664" xr:uid="{00000000-0005-0000-0000-000060040000}"/>
    <cellStyle name="Input 2 3 3 2 2" xfId="2220" xr:uid="{00000000-0005-0000-0000-000061040000}"/>
    <cellStyle name="Input 2 3 3 3" xfId="2219" xr:uid="{00000000-0005-0000-0000-000062040000}"/>
    <cellStyle name="Input 2 3 4" xfId="665" xr:uid="{00000000-0005-0000-0000-000063040000}"/>
    <cellStyle name="Input 2 3 4 2" xfId="2221" xr:uid="{00000000-0005-0000-0000-000064040000}"/>
    <cellStyle name="Input 2 3 5" xfId="2216" xr:uid="{00000000-0005-0000-0000-000065040000}"/>
    <cellStyle name="Input 2 4" xfId="666" xr:uid="{00000000-0005-0000-0000-000066040000}"/>
    <cellStyle name="Input 2 4 2" xfId="667" xr:uid="{00000000-0005-0000-0000-000067040000}"/>
    <cellStyle name="Input 2 4 2 2" xfId="668" xr:uid="{00000000-0005-0000-0000-000068040000}"/>
    <cellStyle name="Input 2 4 2 2 2" xfId="2224" xr:uid="{00000000-0005-0000-0000-000069040000}"/>
    <cellStyle name="Input 2 4 2 3" xfId="2223" xr:uid="{00000000-0005-0000-0000-00006A040000}"/>
    <cellStyle name="Input 2 4 3" xfId="669" xr:uid="{00000000-0005-0000-0000-00006B040000}"/>
    <cellStyle name="Input 2 4 3 2" xfId="670" xr:uid="{00000000-0005-0000-0000-00006C040000}"/>
    <cellStyle name="Input 2 4 3 2 2" xfId="2226" xr:uid="{00000000-0005-0000-0000-00006D040000}"/>
    <cellStyle name="Input 2 4 3 3" xfId="2225" xr:uid="{00000000-0005-0000-0000-00006E040000}"/>
    <cellStyle name="Input 2 4 4" xfId="671" xr:uid="{00000000-0005-0000-0000-00006F040000}"/>
    <cellStyle name="Input 2 4 4 2" xfId="2227" xr:uid="{00000000-0005-0000-0000-000070040000}"/>
    <cellStyle name="Input 2 4 5" xfId="2222" xr:uid="{00000000-0005-0000-0000-000071040000}"/>
    <cellStyle name="Input 2 5" xfId="672" xr:uid="{00000000-0005-0000-0000-000072040000}"/>
    <cellStyle name="Input 2 5 2" xfId="673" xr:uid="{00000000-0005-0000-0000-000073040000}"/>
    <cellStyle name="Input 2 5 2 2" xfId="674" xr:uid="{00000000-0005-0000-0000-000074040000}"/>
    <cellStyle name="Input 2 5 2 2 2" xfId="2230" xr:uid="{00000000-0005-0000-0000-000075040000}"/>
    <cellStyle name="Input 2 5 2 3" xfId="2229" xr:uid="{00000000-0005-0000-0000-000076040000}"/>
    <cellStyle name="Input 2 5 3" xfId="675" xr:uid="{00000000-0005-0000-0000-000077040000}"/>
    <cellStyle name="Input 2 5 3 2" xfId="676" xr:uid="{00000000-0005-0000-0000-000078040000}"/>
    <cellStyle name="Input 2 5 3 2 2" xfId="2232" xr:uid="{00000000-0005-0000-0000-000079040000}"/>
    <cellStyle name="Input 2 5 3 3" xfId="2231" xr:uid="{00000000-0005-0000-0000-00007A040000}"/>
    <cellStyle name="Input 2 5 4" xfId="677" xr:uid="{00000000-0005-0000-0000-00007B040000}"/>
    <cellStyle name="Input 2 5 4 2" xfId="2233" xr:uid="{00000000-0005-0000-0000-00007C040000}"/>
    <cellStyle name="Input 2 5 5" xfId="2228" xr:uid="{00000000-0005-0000-0000-00007D040000}"/>
    <cellStyle name="Input 2 6" xfId="678" xr:uid="{00000000-0005-0000-0000-00007E040000}"/>
    <cellStyle name="Input 2 6 2" xfId="679" xr:uid="{00000000-0005-0000-0000-00007F040000}"/>
    <cellStyle name="Input 2 6 2 2" xfId="680" xr:uid="{00000000-0005-0000-0000-000080040000}"/>
    <cellStyle name="Input 2 6 2 2 2" xfId="2236" xr:uid="{00000000-0005-0000-0000-000081040000}"/>
    <cellStyle name="Input 2 6 2 3" xfId="2235" xr:uid="{00000000-0005-0000-0000-000082040000}"/>
    <cellStyle name="Input 2 6 3" xfId="681" xr:uid="{00000000-0005-0000-0000-000083040000}"/>
    <cellStyle name="Input 2 6 3 2" xfId="682" xr:uid="{00000000-0005-0000-0000-000084040000}"/>
    <cellStyle name="Input 2 6 3 2 2" xfId="2238" xr:uid="{00000000-0005-0000-0000-000085040000}"/>
    <cellStyle name="Input 2 6 3 3" xfId="2237" xr:uid="{00000000-0005-0000-0000-000086040000}"/>
    <cellStyle name="Input 2 6 4" xfId="683" xr:uid="{00000000-0005-0000-0000-000087040000}"/>
    <cellStyle name="Input 2 6 4 2" xfId="2239" xr:uid="{00000000-0005-0000-0000-000088040000}"/>
    <cellStyle name="Input 2 6 5" xfId="2234" xr:uid="{00000000-0005-0000-0000-000089040000}"/>
    <cellStyle name="Input 2 7" xfId="684" xr:uid="{00000000-0005-0000-0000-00008A040000}"/>
    <cellStyle name="Input 2 7 2" xfId="685" xr:uid="{00000000-0005-0000-0000-00008B040000}"/>
    <cellStyle name="Input 2 7 2 2" xfId="686" xr:uid="{00000000-0005-0000-0000-00008C040000}"/>
    <cellStyle name="Input 2 7 2 2 2" xfId="2242" xr:uid="{00000000-0005-0000-0000-00008D040000}"/>
    <cellStyle name="Input 2 7 2 3" xfId="2241" xr:uid="{00000000-0005-0000-0000-00008E040000}"/>
    <cellStyle name="Input 2 7 3" xfId="687" xr:uid="{00000000-0005-0000-0000-00008F040000}"/>
    <cellStyle name="Input 2 7 3 2" xfId="688" xr:uid="{00000000-0005-0000-0000-000090040000}"/>
    <cellStyle name="Input 2 7 3 2 2" xfId="2244" xr:uid="{00000000-0005-0000-0000-000091040000}"/>
    <cellStyle name="Input 2 7 3 3" xfId="2243" xr:uid="{00000000-0005-0000-0000-000092040000}"/>
    <cellStyle name="Input 2 7 4" xfId="689" xr:uid="{00000000-0005-0000-0000-000093040000}"/>
    <cellStyle name="Input 2 7 4 2" xfId="2245" xr:uid="{00000000-0005-0000-0000-000094040000}"/>
    <cellStyle name="Input 2 7 5" xfId="2240" xr:uid="{00000000-0005-0000-0000-000095040000}"/>
    <cellStyle name="Input 2 8" xfId="690" xr:uid="{00000000-0005-0000-0000-000096040000}"/>
    <cellStyle name="Input 2 8 2" xfId="691" xr:uid="{00000000-0005-0000-0000-000097040000}"/>
    <cellStyle name="Input 2 8 2 2" xfId="692" xr:uid="{00000000-0005-0000-0000-000098040000}"/>
    <cellStyle name="Input 2 8 2 2 2" xfId="2248" xr:uid="{00000000-0005-0000-0000-000099040000}"/>
    <cellStyle name="Input 2 8 2 3" xfId="2247" xr:uid="{00000000-0005-0000-0000-00009A040000}"/>
    <cellStyle name="Input 2 8 3" xfId="693" xr:uid="{00000000-0005-0000-0000-00009B040000}"/>
    <cellStyle name="Input 2 8 3 2" xfId="694" xr:uid="{00000000-0005-0000-0000-00009C040000}"/>
    <cellStyle name="Input 2 8 3 2 2" xfId="2250" xr:uid="{00000000-0005-0000-0000-00009D040000}"/>
    <cellStyle name="Input 2 8 3 3" xfId="2249" xr:uid="{00000000-0005-0000-0000-00009E040000}"/>
    <cellStyle name="Input 2 8 4" xfId="695" xr:uid="{00000000-0005-0000-0000-00009F040000}"/>
    <cellStyle name="Input 2 8 4 2" xfId="2251" xr:uid="{00000000-0005-0000-0000-0000A0040000}"/>
    <cellStyle name="Input 2 8 5" xfId="2246" xr:uid="{00000000-0005-0000-0000-0000A1040000}"/>
    <cellStyle name="Input 2 9" xfId="696" xr:uid="{00000000-0005-0000-0000-0000A2040000}"/>
    <cellStyle name="Input 2 9 2" xfId="697" xr:uid="{00000000-0005-0000-0000-0000A3040000}"/>
    <cellStyle name="Input 2 9 2 2" xfId="698" xr:uid="{00000000-0005-0000-0000-0000A4040000}"/>
    <cellStyle name="Input 2 9 2 2 2" xfId="2254" xr:uid="{00000000-0005-0000-0000-0000A5040000}"/>
    <cellStyle name="Input 2 9 2 3" xfId="2253" xr:uid="{00000000-0005-0000-0000-0000A6040000}"/>
    <cellStyle name="Input 2 9 3" xfId="699" xr:uid="{00000000-0005-0000-0000-0000A7040000}"/>
    <cellStyle name="Input 2 9 3 2" xfId="700" xr:uid="{00000000-0005-0000-0000-0000A8040000}"/>
    <cellStyle name="Input 2 9 3 2 2" xfId="2256" xr:uid="{00000000-0005-0000-0000-0000A9040000}"/>
    <cellStyle name="Input 2 9 3 3" xfId="2255" xr:uid="{00000000-0005-0000-0000-0000AA040000}"/>
    <cellStyle name="Input 2 9 4" xfId="701" xr:uid="{00000000-0005-0000-0000-0000AB040000}"/>
    <cellStyle name="Input 2 9 4 2" xfId="2257" xr:uid="{00000000-0005-0000-0000-0000AC040000}"/>
    <cellStyle name="Input 2 9 5" xfId="2252" xr:uid="{00000000-0005-0000-0000-0000AD040000}"/>
    <cellStyle name="Input 3" xfId="702" xr:uid="{00000000-0005-0000-0000-0000AE040000}"/>
    <cellStyle name="Input 3 10" xfId="703" xr:uid="{00000000-0005-0000-0000-0000AF040000}"/>
    <cellStyle name="Input 3 10 2" xfId="704" xr:uid="{00000000-0005-0000-0000-0000B0040000}"/>
    <cellStyle name="Input 3 10 2 2" xfId="705" xr:uid="{00000000-0005-0000-0000-0000B1040000}"/>
    <cellStyle name="Input 3 10 2 2 2" xfId="2261" xr:uid="{00000000-0005-0000-0000-0000B2040000}"/>
    <cellStyle name="Input 3 10 2 3" xfId="2260" xr:uid="{00000000-0005-0000-0000-0000B3040000}"/>
    <cellStyle name="Input 3 10 3" xfId="706" xr:uid="{00000000-0005-0000-0000-0000B4040000}"/>
    <cellStyle name="Input 3 10 3 2" xfId="707" xr:uid="{00000000-0005-0000-0000-0000B5040000}"/>
    <cellStyle name="Input 3 10 3 2 2" xfId="2263" xr:uid="{00000000-0005-0000-0000-0000B6040000}"/>
    <cellStyle name="Input 3 10 3 3" xfId="2262" xr:uid="{00000000-0005-0000-0000-0000B7040000}"/>
    <cellStyle name="Input 3 10 4" xfId="708" xr:uid="{00000000-0005-0000-0000-0000B8040000}"/>
    <cellStyle name="Input 3 10 4 2" xfId="2264" xr:uid="{00000000-0005-0000-0000-0000B9040000}"/>
    <cellStyle name="Input 3 10 5" xfId="2259" xr:uid="{00000000-0005-0000-0000-0000BA040000}"/>
    <cellStyle name="Input 3 11" xfId="709" xr:uid="{00000000-0005-0000-0000-0000BB040000}"/>
    <cellStyle name="Input 3 11 2" xfId="710" xr:uid="{00000000-0005-0000-0000-0000BC040000}"/>
    <cellStyle name="Input 3 11 2 2" xfId="711" xr:uid="{00000000-0005-0000-0000-0000BD040000}"/>
    <cellStyle name="Input 3 11 2 2 2" xfId="2267" xr:uid="{00000000-0005-0000-0000-0000BE040000}"/>
    <cellStyle name="Input 3 11 2 3" xfId="2266" xr:uid="{00000000-0005-0000-0000-0000BF040000}"/>
    <cellStyle name="Input 3 11 3" xfId="712" xr:uid="{00000000-0005-0000-0000-0000C0040000}"/>
    <cellStyle name="Input 3 11 3 2" xfId="713" xr:uid="{00000000-0005-0000-0000-0000C1040000}"/>
    <cellStyle name="Input 3 11 3 2 2" xfId="2269" xr:uid="{00000000-0005-0000-0000-0000C2040000}"/>
    <cellStyle name="Input 3 11 3 3" xfId="2268" xr:uid="{00000000-0005-0000-0000-0000C3040000}"/>
    <cellStyle name="Input 3 11 4" xfId="714" xr:uid="{00000000-0005-0000-0000-0000C4040000}"/>
    <cellStyle name="Input 3 11 4 2" xfId="2270" xr:uid="{00000000-0005-0000-0000-0000C5040000}"/>
    <cellStyle name="Input 3 11 5" xfId="2265" xr:uid="{00000000-0005-0000-0000-0000C6040000}"/>
    <cellStyle name="Input 3 12" xfId="715" xr:uid="{00000000-0005-0000-0000-0000C7040000}"/>
    <cellStyle name="Input 3 12 2" xfId="716" xr:uid="{00000000-0005-0000-0000-0000C8040000}"/>
    <cellStyle name="Input 3 12 2 2" xfId="717" xr:uid="{00000000-0005-0000-0000-0000C9040000}"/>
    <cellStyle name="Input 3 12 2 2 2" xfId="2273" xr:uid="{00000000-0005-0000-0000-0000CA040000}"/>
    <cellStyle name="Input 3 12 2 3" xfId="2272" xr:uid="{00000000-0005-0000-0000-0000CB040000}"/>
    <cellStyle name="Input 3 12 3" xfId="718" xr:uid="{00000000-0005-0000-0000-0000CC040000}"/>
    <cellStyle name="Input 3 12 3 2" xfId="719" xr:uid="{00000000-0005-0000-0000-0000CD040000}"/>
    <cellStyle name="Input 3 12 3 2 2" xfId="2275" xr:uid="{00000000-0005-0000-0000-0000CE040000}"/>
    <cellStyle name="Input 3 12 3 3" xfId="2274" xr:uid="{00000000-0005-0000-0000-0000CF040000}"/>
    <cellStyle name="Input 3 12 4" xfId="720" xr:uid="{00000000-0005-0000-0000-0000D0040000}"/>
    <cellStyle name="Input 3 12 4 2" xfId="2276" xr:uid="{00000000-0005-0000-0000-0000D1040000}"/>
    <cellStyle name="Input 3 12 5" xfId="2271" xr:uid="{00000000-0005-0000-0000-0000D2040000}"/>
    <cellStyle name="Input 3 13" xfId="721" xr:uid="{00000000-0005-0000-0000-0000D3040000}"/>
    <cellStyle name="Input 3 13 2" xfId="722" xr:uid="{00000000-0005-0000-0000-0000D4040000}"/>
    <cellStyle name="Input 3 13 2 2" xfId="723" xr:uid="{00000000-0005-0000-0000-0000D5040000}"/>
    <cellStyle name="Input 3 13 2 2 2" xfId="2279" xr:uid="{00000000-0005-0000-0000-0000D6040000}"/>
    <cellStyle name="Input 3 13 2 3" xfId="2278" xr:uid="{00000000-0005-0000-0000-0000D7040000}"/>
    <cellStyle name="Input 3 13 3" xfId="724" xr:uid="{00000000-0005-0000-0000-0000D8040000}"/>
    <cellStyle name="Input 3 13 3 2" xfId="725" xr:uid="{00000000-0005-0000-0000-0000D9040000}"/>
    <cellStyle name="Input 3 13 3 2 2" xfId="2281" xr:uid="{00000000-0005-0000-0000-0000DA040000}"/>
    <cellStyle name="Input 3 13 3 3" xfId="2280" xr:uid="{00000000-0005-0000-0000-0000DB040000}"/>
    <cellStyle name="Input 3 13 4" xfId="726" xr:uid="{00000000-0005-0000-0000-0000DC040000}"/>
    <cellStyle name="Input 3 13 4 2" xfId="2282" xr:uid="{00000000-0005-0000-0000-0000DD040000}"/>
    <cellStyle name="Input 3 13 5" xfId="2277" xr:uid="{00000000-0005-0000-0000-0000DE040000}"/>
    <cellStyle name="Input 3 14" xfId="727" xr:uid="{00000000-0005-0000-0000-0000DF040000}"/>
    <cellStyle name="Input 3 14 2" xfId="728" xr:uid="{00000000-0005-0000-0000-0000E0040000}"/>
    <cellStyle name="Input 3 14 2 2" xfId="2284" xr:uid="{00000000-0005-0000-0000-0000E1040000}"/>
    <cellStyle name="Input 3 14 3" xfId="2283" xr:uid="{00000000-0005-0000-0000-0000E2040000}"/>
    <cellStyle name="Input 3 15" xfId="729" xr:uid="{00000000-0005-0000-0000-0000E3040000}"/>
    <cellStyle name="Input 3 15 2" xfId="730" xr:uid="{00000000-0005-0000-0000-0000E4040000}"/>
    <cellStyle name="Input 3 15 2 2" xfId="2286" xr:uid="{00000000-0005-0000-0000-0000E5040000}"/>
    <cellStyle name="Input 3 15 3" xfId="2285" xr:uid="{00000000-0005-0000-0000-0000E6040000}"/>
    <cellStyle name="Input 3 16" xfId="731" xr:uid="{00000000-0005-0000-0000-0000E7040000}"/>
    <cellStyle name="Input 3 16 2" xfId="732" xr:uid="{00000000-0005-0000-0000-0000E8040000}"/>
    <cellStyle name="Input 3 16 2 2" xfId="2288" xr:uid="{00000000-0005-0000-0000-0000E9040000}"/>
    <cellStyle name="Input 3 16 3" xfId="2287" xr:uid="{00000000-0005-0000-0000-0000EA040000}"/>
    <cellStyle name="Input 3 17" xfId="733" xr:uid="{00000000-0005-0000-0000-0000EB040000}"/>
    <cellStyle name="Input 3 17 2" xfId="2289" xr:uid="{00000000-0005-0000-0000-0000EC040000}"/>
    <cellStyle name="Input 3 18" xfId="2258" xr:uid="{00000000-0005-0000-0000-0000ED040000}"/>
    <cellStyle name="Input 3 2" xfId="734" xr:uid="{00000000-0005-0000-0000-0000EE040000}"/>
    <cellStyle name="Input 3 2 2" xfId="735" xr:uid="{00000000-0005-0000-0000-0000EF040000}"/>
    <cellStyle name="Input 3 2 2 2" xfId="736" xr:uid="{00000000-0005-0000-0000-0000F0040000}"/>
    <cellStyle name="Input 3 2 2 2 2" xfId="2292" xr:uid="{00000000-0005-0000-0000-0000F1040000}"/>
    <cellStyle name="Input 3 2 2 3" xfId="2291" xr:uid="{00000000-0005-0000-0000-0000F2040000}"/>
    <cellStyle name="Input 3 2 3" xfId="737" xr:uid="{00000000-0005-0000-0000-0000F3040000}"/>
    <cellStyle name="Input 3 2 3 2" xfId="738" xr:uid="{00000000-0005-0000-0000-0000F4040000}"/>
    <cellStyle name="Input 3 2 3 2 2" xfId="2294" xr:uid="{00000000-0005-0000-0000-0000F5040000}"/>
    <cellStyle name="Input 3 2 3 3" xfId="2293" xr:uid="{00000000-0005-0000-0000-0000F6040000}"/>
    <cellStyle name="Input 3 2 4" xfId="739" xr:uid="{00000000-0005-0000-0000-0000F7040000}"/>
    <cellStyle name="Input 3 2 4 2" xfId="2295" xr:uid="{00000000-0005-0000-0000-0000F8040000}"/>
    <cellStyle name="Input 3 2 5" xfId="2290" xr:uid="{00000000-0005-0000-0000-0000F9040000}"/>
    <cellStyle name="Input 3 3" xfId="740" xr:uid="{00000000-0005-0000-0000-0000FA040000}"/>
    <cellStyle name="Input 3 3 2" xfId="741" xr:uid="{00000000-0005-0000-0000-0000FB040000}"/>
    <cellStyle name="Input 3 3 2 2" xfId="742" xr:uid="{00000000-0005-0000-0000-0000FC040000}"/>
    <cellStyle name="Input 3 3 2 2 2" xfId="2298" xr:uid="{00000000-0005-0000-0000-0000FD040000}"/>
    <cellStyle name="Input 3 3 2 3" xfId="2297" xr:uid="{00000000-0005-0000-0000-0000FE040000}"/>
    <cellStyle name="Input 3 3 3" xfId="743" xr:uid="{00000000-0005-0000-0000-0000FF040000}"/>
    <cellStyle name="Input 3 3 3 2" xfId="744" xr:uid="{00000000-0005-0000-0000-000000050000}"/>
    <cellStyle name="Input 3 3 3 2 2" xfId="2300" xr:uid="{00000000-0005-0000-0000-000001050000}"/>
    <cellStyle name="Input 3 3 3 3" xfId="2299" xr:uid="{00000000-0005-0000-0000-000002050000}"/>
    <cellStyle name="Input 3 3 4" xfId="745" xr:uid="{00000000-0005-0000-0000-000003050000}"/>
    <cellStyle name="Input 3 3 4 2" xfId="2301" xr:uid="{00000000-0005-0000-0000-000004050000}"/>
    <cellStyle name="Input 3 3 5" xfId="2296" xr:uid="{00000000-0005-0000-0000-000005050000}"/>
    <cellStyle name="Input 3 4" xfId="746" xr:uid="{00000000-0005-0000-0000-000006050000}"/>
    <cellStyle name="Input 3 4 2" xfId="747" xr:uid="{00000000-0005-0000-0000-000007050000}"/>
    <cellStyle name="Input 3 4 2 2" xfId="748" xr:uid="{00000000-0005-0000-0000-000008050000}"/>
    <cellStyle name="Input 3 4 2 2 2" xfId="2304" xr:uid="{00000000-0005-0000-0000-000009050000}"/>
    <cellStyle name="Input 3 4 2 3" xfId="2303" xr:uid="{00000000-0005-0000-0000-00000A050000}"/>
    <cellStyle name="Input 3 4 3" xfId="749" xr:uid="{00000000-0005-0000-0000-00000B050000}"/>
    <cellStyle name="Input 3 4 3 2" xfId="750" xr:uid="{00000000-0005-0000-0000-00000C050000}"/>
    <cellStyle name="Input 3 4 3 2 2" xfId="2306" xr:uid="{00000000-0005-0000-0000-00000D050000}"/>
    <cellStyle name="Input 3 4 3 3" xfId="2305" xr:uid="{00000000-0005-0000-0000-00000E050000}"/>
    <cellStyle name="Input 3 4 4" xfId="751" xr:uid="{00000000-0005-0000-0000-00000F050000}"/>
    <cellStyle name="Input 3 4 4 2" xfId="2307" xr:uid="{00000000-0005-0000-0000-000010050000}"/>
    <cellStyle name="Input 3 4 5" xfId="2302" xr:uid="{00000000-0005-0000-0000-000011050000}"/>
    <cellStyle name="Input 3 5" xfId="752" xr:uid="{00000000-0005-0000-0000-000012050000}"/>
    <cellStyle name="Input 3 5 2" xfId="753" xr:uid="{00000000-0005-0000-0000-000013050000}"/>
    <cellStyle name="Input 3 5 2 2" xfId="754" xr:uid="{00000000-0005-0000-0000-000014050000}"/>
    <cellStyle name="Input 3 5 2 2 2" xfId="2310" xr:uid="{00000000-0005-0000-0000-000015050000}"/>
    <cellStyle name="Input 3 5 2 3" xfId="2309" xr:uid="{00000000-0005-0000-0000-000016050000}"/>
    <cellStyle name="Input 3 5 3" xfId="755" xr:uid="{00000000-0005-0000-0000-000017050000}"/>
    <cellStyle name="Input 3 5 3 2" xfId="756" xr:uid="{00000000-0005-0000-0000-000018050000}"/>
    <cellStyle name="Input 3 5 3 2 2" xfId="2312" xr:uid="{00000000-0005-0000-0000-000019050000}"/>
    <cellStyle name="Input 3 5 3 3" xfId="2311" xr:uid="{00000000-0005-0000-0000-00001A050000}"/>
    <cellStyle name="Input 3 5 4" xfId="757" xr:uid="{00000000-0005-0000-0000-00001B050000}"/>
    <cellStyle name="Input 3 5 4 2" xfId="2313" xr:uid="{00000000-0005-0000-0000-00001C050000}"/>
    <cellStyle name="Input 3 5 5" xfId="2308" xr:uid="{00000000-0005-0000-0000-00001D050000}"/>
    <cellStyle name="Input 3 6" xfId="758" xr:uid="{00000000-0005-0000-0000-00001E050000}"/>
    <cellStyle name="Input 3 6 2" xfId="759" xr:uid="{00000000-0005-0000-0000-00001F050000}"/>
    <cellStyle name="Input 3 6 2 2" xfId="760" xr:uid="{00000000-0005-0000-0000-000020050000}"/>
    <cellStyle name="Input 3 6 2 2 2" xfId="2316" xr:uid="{00000000-0005-0000-0000-000021050000}"/>
    <cellStyle name="Input 3 6 2 3" xfId="2315" xr:uid="{00000000-0005-0000-0000-000022050000}"/>
    <cellStyle name="Input 3 6 3" xfId="761" xr:uid="{00000000-0005-0000-0000-000023050000}"/>
    <cellStyle name="Input 3 6 3 2" xfId="762" xr:uid="{00000000-0005-0000-0000-000024050000}"/>
    <cellStyle name="Input 3 6 3 2 2" xfId="2318" xr:uid="{00000000-0005-0000-0000-000025050000}"/>
    <cellStyle name="Input 3 6 3 3" xfId="2317" xr:uid="{00000000-0005-0000-0000-000026050000}"/>
    <cellStyle name="Input 3 6 4" xfId="763" xr:uid="{00000000-0005-0000-0000-000027050000}"/>
    <cellStyle name="Input 3 6 4 2" xfId="2319" xr:uid="{00000000-0005-0000-0000-000028050000}"/>
    <cellStyle name="Input 3 6 5" xfId="2314" xr:uid="{00000000-0005-0000-0000-000029050000}"/>
    <cellStyle name="Input 3 7" xfId="764" xr:uid="{00000000-0005-0000-0000-00002A050000}"/>
    <cellStyle name="Input 3 7 2" xfId="765" xr:uid="{00000000-0005-0000-0000-00002B050000}"/>
    <cellStyle name="Input 3 7 2 2" xfId="766" xr:uid="{00000000-0005-0000-0000-00002C050000}"/>
    <cellStyle name="Input 3 7 2 2 2" xfId="2322" xr:uid="{00000000-0005-0000-0000-00002D050000}"/>
    <cellStyle name="Input 3 7 2 3" xfId="2321" xr:uid="{00000000-0005-0000-0000-00002E050000}"/>
    <cellStyle name="Input 3 7 3" xfId="767" xr:uid="{00000000-0005-0000-0000-00002F050000}"/>
    <cellStyle name="Input 3 7 3 2" xfId="768" xr:uid="{00000000-0005-0000-0000-000030050000}"/>
    <cellStyle name="Input 3 7 3 2 2" xfId="2324" xr:uid="{00000000-0005-0000-0000-000031050000}"/>
    <cellStyle name="Input 3 7 3 3" xfId="2323" xr:uid="{00000000-0005-0000-0000-000032050000}"/>
    <cellStyle name="Input 3 7 4" xfId="769" xr:uid="{00000000-0005-0000-0000-000033050000}"/>
    <cellStyle name="Input 3 7 4 2" xfId="2325" xr:uid="{00000000-0005-0000-0000-000034050000}"/>
    <cellStyle name="Input 3 7 5" xfId="2320" xr:uid="{00000000-0005-0000-0000-000035050000}"/>
    <cellStyle name="Input 3 8" xfId="770" xr:uid="{00000000-0005-0000-0000-000036050000}"/>
    <cellStyle name="Input 3 8 2" xfId="771" xr:uid="{00000000-0005-0000-0000-000037050000}"/>
    <cellStyle name="Input 3 8 2 2" xfId="772" xr:uid="{00000000-0005-0000-0000-000038050000}"/>
    <cellStyle name="Input 3 8 2 2 2" xfId="2328" xr:uid="{00000000-0005-0000-0000-000039050000}"/>
    <cellStyle name="Input 3 8 2 3" xfId="2327" xr:uid="{00000000-0005-0000-0000-00003A050000}"/>
    <cellStyle name="Input 3 8 3" xfId="773" xr:uid="{00000000-0005-0000-0000-00003B050000}"/>
    <cellStyle name="Input 3 8 3 2" xfId="774" xr:uid="{00000000-0005-0000-0000-00003C050000}"/>
    <cellStyle name="Input 3 8 3 2 2" xfId="2330" xr:uid="{00000000-0005-0000-0000-00003D050000}"/>
    <cellStyle name="Input 3 8 3 3" xfId="2329" xr:uid="{00000000-0005-0000-0000-00003E050000}"/>
    <cellStyle name="Input 3 8 4" xfId="775" xr:uid="{00000000-0005-0000-0000-00003F050000}"/>
    <cellStyle name="Input 3 8 4 2" xfId="2331" xr:uid="{00000000-0005-0000-0000-000040050000}"/>
    <cellStyle name="Input 3 8 5" xfId="2326" xr:uid="{00000000-0005-0000-0000-000041050000}"/>
    <cellStyle name="Input 3 9" xfId="776" xr:uid="{00000000-0005-0000-0000-000042050000}"/>
    <cellStyle name="Input 3 9 2" xfId="777" xr:uid="{00000000-0005-0000-0000-000043050000}"/>
    <cellStyle name="Input 3 9 2 2" xfId="778" xr:uid="{00000000-0005-0000-0000-000044050000}"/>
    <cellStyle name="Input 3 9 2 2 2" xfId="2334" xr:uid="{00000000-0005-0000-0000-000045050000}"/>
    <cellStyle name="Input 3 9 2 3" xfId="2333" xr:uid="{00000000-0005-0000-0000-000046050000}"/>
    <cellStyle name="Input 3 9 3" xfId="779" xr:uid="{00000000-0005-0000-0000-000047050000}"/>
    <cellStyle name="Input 3 9 3 2" xfId="780" xr:uid="{00000000-0005-0000-0000-000048050000}"/>
    <cellStyle name="Input 3 9 3 2 2" xfId="2336" xr:uid="{00000000-0005-0000-0000-000049050000}"/>
    <cellStyle name="Input 3 9 3 3" xfId="2335" xr:uid="{00000000-0005-0000-0000-00004A050000}"/>
    <cellStyle name="Input 3 9 4" xfId="781" xr:uid="{00000000-0005-0000-0000-00004B050000}"/>
    <cellStyle name="Input 3 9 4 2" xfId="2337" xr:uid="{00000000-0005-0000-0000-00004C050000}"/>
    <cellStyle name="Input 3 9 5" xfId="2332" xr:uid="{00000000-0005-0000-0000-00004D050000}"/>
    <cellStyle name="Input 4" xfId="782" xr:uid="{00000000-0005-0000-0000-00004E050000}"/>
    <cellStyle name="Input 4 2" xfId="783" xr:uid="{00000000-0005-0000-0000-00004F050000}"/>
    <cellStyle name="Input 4 2 2" xfId="784" xr:uid="{00000000-0005-0000-0000-000050050000}"/>
    <cellStyle name="Input 4 2 2 2" xfId="2340" xr:uid="{00000000-0005-0000-0000-000051050000}"/>
    <cellStyle name="Input 4 2 3" xfId="2339" xr:uid="{00000000-0005-0000-0000-000052050000}"/>
    <cellStyle name="Input 4 3" xfId="785" xr:uid="{00000000-0005-0000-0000-000053050000}"/>
    <cellStyle name="Input 4 3 2" xfId="786" xr:uid="{00000000-0005-0000-0000-000054050000}"/>
    <cellStyle name="Input 4 3 2 2" xfId="2342" xr:uid="{00000000-0005-0000-0000-000055050000}"/>
    <cellStyle name="Input 4 3 3" xfId="2341" xr:uid="{00000000-0005-0000-0000-000056050000}"/>
    <cellStyle name="Input 4 4" xfId="787" xr:uid="{00000000-0005-0000-0000-000057050000}"/>
    <cellStyle name="Input 4 4 2" xfId="2343" xr:uid="{00000000-0005-0000-0000-000058050000}"/>
    <cellStyle name="Input 4 5" xfId="2338" xr:uid="{00000000-0005-0000-0000-000059050000}"/>
    <cellStyle name="Input 5" xfId="788" xr:uid="{00000000-0005-0000-0000-00005A050000}"/>
    <cellStyle name="Input 5 2" xfId="789" xr:uid="{00000000-0005-0000-0000-00005B050000}"/>
    <cellStyle name="Input 5 2 2" xfId="790" xr:uid="{00000000-0005-0000-0000-00005C050000}"/>
    <cellStyle name="Input 5 2 2 2" xfId="2346" xr:uid="{00000000-0005-0000-0000-00005D050000}"/>
    <cellStyle name="Input 5 2 3" xfId="2345" xr:uid="{00000000-0005-0000-0000-00005E050000}"/>
    <cellStyle name="Input 5 3" xfId="791" xr:uid="{00000000-0005-0000-0000-00005F050000}"/>
    <cellStyle name="Input 5 3 2" xfId="792" xr:uid="{00000000-0005-0000-0000-000060050000}"/>
    <cellStyle name="Input 5 3 2 2" xfId="2348" xr:uid="{00000000-0005-0000-0000-000061050000}"/>
    <cellStyle name="Input 5 3 3" xfId="2347" xr:uid="{00000000-0005-0000-0000-000062050000}"/>
    <cellStyle name="Input 5 4" xfId="793" xr:uid="{00000000-0005-0000-0000-000063050000}"/>
    <cellStyle name="Input 5 4 2" xfId="2349" xr:uid="{00000000-0005-0000-0000-000064050000}"/>
    <cellStyle name="Input 5 5" xfId="2344" xr:uid="{00000000-0005-0000-0000-000065050000}"/>
    <cellStyle name="Input 6" xfId="794" xr:uid="{00000000-0005-0000-0000-000066050000}"/>
    <cellStyle name="Input 6 2" xfId="795" xr:uid="{00000000-0005-0000-0000-000067050000}"/>
    <cellStyle name="Input 6 2 2" xfId="796" xr:uid="{00000000-0005-0000-0000-000068050000}"/>
    <cellStyle name="Input 6 2 2 2" xfId="2352" xr:uid="{00000000-0005-0000-0000-000069050000}"/>
    <cellStyle name="Input 6 2 3" xfId="2351" xr:uid="{00000000-0005-0000-0000-00006A050000}"/>
    <cellStyle name="Input 6 3" xfId="797" xr:uid="{00000000-0005-0000-0000-00006B050000}"/>
    <cellStyle name="Input 6 3 2" xfId="798" xr:uid="{00000000-0005-0000-0000-00006C050000}"/>
    <cellStyle name="Input 6 3 2 2" xfId="2354" xr:uid="{00000000-0005-0000-0000-00006D050000}"/>
    <cellStyle name="Input 6 3 3" xfId="2353" xr:uid="{00000000-0005-0000-0000-00006E050000}"/>
    <cellStyle name="Input 6 4" xfId="799" xr:uid="{00000000-0005-0000-0000-00006F050000}"/>
    <cellStyle name="Input 6 4 2" xfId="2355" xr:uid="{00000000-0005-0000-0000-000070050000}"/>
    <cellStyle name="Input 6 5" xfId="2350" xr:uid="{00000000-0005-0000-0000-000071050000}"/>
    <cellStyle name="Input 7" xfId="800" xr:uid="{00000000-0005-0000-0000-000072050000}"/>
    <cellStyle name="Input 7 2" xfId="801" xr:uid="{00000000-0005-0000-0000-000073050000}"/>
    <cellStyle name="Input 7 2 2" xfId="802" xr:uid="{00000000-0005-0000-0000-000074050000}"/>
    <cellStyle name="Input 7 2 2 2" xfId="2358" xr:uid="{00000000-0005-0000-0000-000075050000}"/>
    <cellStyle name="Input 7 2 3" xfId="2357" xr:uid="{00000000-0005-0000-0000-000076050000}"/>
    <cellStyle name="Input 7 3" xfId="803" xr:uid="{00000000-0005-0000-0000-000077050000}"/>
    <cellStyle name="Input 7 3 2" xfId="804" xr:uid="{00000000-0005-0000-0000-000078050000}"/>
    <cellStyle name="Input 7 3 2 2" xfId="2360" xr:uid="{00000000-0005-0000-0000-000079050000}"/>
    <cellStyle name="Input 7 3 3" xfId="2359" xr:uid="{00000000-0005-0000-0000-00007A050000}"/>
    <cellStyle name="Input 7 4" xfId="805" xr:uid="{00000000-0005-0000-0000-00007B050000}"/>
    <cellStyle name="Input 7 4 2" xfId="2361" xr:uid="{00000000-0005-0000-0000-00007C050000}"/>
    <cellStyle name="Input 7 5" xfId="2356" xr:uid="{00000000-0005-0000-0000-00007D050000}"/>
    <cellStyle name="Input 8" xfId="806" xr:uid="{00000000-0005-0000-0000-00007E050000}"/>
    <cellStyle name="Input 8 2" xfId="807" xr:uid="{00000000-0005-0000-0000-00007F050000}"/>
    <cellStyle name="Input 8 2 2" xfId="808" xr:uid="{00000000-0005-0000-0000-000080050000}"/>
    <cellStyle name="Input 8 2 2 2" xfId="2364" xr:uid="{00000000-0005-0000-0000-000081050000}"/>
    <cellStyle name="Input 8 2 3" xfId="2363" xr:uid="{00000000-0005-0000-0000-000082050000}"/>
    <cellStyle name="Input 8 3" xfId="809" xr:uid="{00000000-0005-0000-0000-000083050000}"/>
    <cellStyle name="Input 8 3 2" xfId="810" xr:uid="{00000000-0005-0000-0000-000084050000}"/>
    <cellStyle name="Input 8 3 2 2" xfId="2366" xr:uid="{00000000-0005-0000-0000-000085050000}"/>
    <cellStyle name="Input 8 3 3" xfId="2365" xr:uid="{00000000-0005-0000-0000-000086050000}"/>
    <cellStyle name="Input 8 4" xfId="811" xr:uid="{00000000-0005-0000-0000-000087050000}"/>
    <cellStyle name="Input 8 4 2" xfId="2367" xr:uid="{00000000-0005-0000-0000-000088050000}"/>
    <cellStyle name="Input 8 5" xfId="2362" xr:uid="{00000000-0005-0000-0000-000089050000}"/>
    <cellStyle name="Input 9" xfId="812" xr:uid="{00000000-0005-0000-0000-00008A050000}"/>
    <cellStyle name="Input 9 2" xfId="813" xr:uid="{00000000-0005-0000-0000-00008B050000}"/>
    <cellStyle name="Input 9 2 2" xfId="814" xr:uid="{00000000-0005-0000-0000-00008C050000}"/>
    <cellStyle name="Input 9 2 2 2" xfId="2370" xr:uid="{00000000-0005-0000-0000-00008D050000}"/>
    <cellStyle name="Input 9 2 3" xfId="2369" xr:uid="{00000000-0005-0000-0000-00008E050000}"/>
    <cellStyle name="Input 9 3" xfId="815" xr:uid="{00000000-0005-0000-0000-00008F050000}"/>
    <cellStyle name="Input 9 3 2" xfId="816" xr:uid="{00000000-0005-0000-0000-000090050000}"/>
    <cellStyle name="Input 9 3 2 2" xfId="2372" xr:uid="{00000000-0005-0000-0000-000091050000}"/>
    <cellStyle name="Input 9 3 3" xfId="2371" xr:uid="{00000000-0005-0000-0000-000092050000}"/>
    <cellStyle name="Input 9 4" xfId="817" xr:uid="{00000000-0005-0000-0000-000093050000}"/>
    <cellStyle name="Input 9 4 2" xfId="2373" xr:uid="{00000000-0005-0000-0000-000094050000}"/>
    <cellStyle name="Input 9 5" xfId="2368" xr:uid="{00000000-0005-0000-0000-000095050000}"/>
    <cellStyle name="Linked Cell" xfId="173" xr:uid="{00000000-0005-0000-0000-000096050000}"/>
    <cellStyle name="Linked Cell 2" xfId="1729" xr:uid="{00000000-0005-0000-0000-000097050000}"/>
    <cellStyle name="Neutral" xfId="174" xr:uid="{00000000-0005-0000-0000-000098050000}"/>
    <cellStyle name="Neutral 2" xfId="1730" xr:uid="{00000000-0005-0000-0000-000099050000}"/>
    <cellStyle name="Normal" xfId="3138" xr:uid="{00000000-0005-0000-0000-00009A050000}"/>
    <cellStyle name="Note" xfId="175" xr:uid="{00000000-0005-0000-0000-00009B050000}"/>
    <cellStyle name="Note 10" xfId="818" xr:uid="{00000000-0005-0000-0000-00009C050000}"/>
    <cellStyle name="Note 10 2" xfId="819" xr:uid="{00000000-0005-0000-0000-00009D050000}"/>
    <cellStyle name="Note 10 2 2" xfId="820" xr:uid="{00000000-0005-0000-0000-00009E050000}"/>
    <cellStyle name="Note 10 2 2 2" xfId="2376" xr:uid="{00000000-0005-0000-0000-00009F050000}"/>
    <cellStyle name="Note 10 2 3" xfId="2375" xr:uid="{00000000-0005-0000-0000-0000A0050000}"/>
    <cellStyle name="Note 10 3" xfId="821" xr:uid="{00000000-0005-0000-0000-0000A1050000}"/>
    <cellStyle name="Note 10 3 2" xfId="822" xr:uid="{00000000-0005-0000-0000-0000A2050000}"/>
    <cellStyle name="Note 10 3 2 2" xfId="2378" xr:uid="{00000000-0005-0000-0000-0000A3050000}"/>
    <cellStyle name="Note 10 3 3" xfId="2377" xr:uid="{00000000-0005-0000-0000-0000A4050000}"/>
    <cellStyle name="Note 10 4" xfId="823" xr:uid="{00000000-0005-0000-0000-0000A5050000}"/>
    <cellStyle name="Note 10 4 2" xfId="2379" xr:uid="{00000000-0005-0000-0000-0000A6050000}"/>
    <cellStyle name="Note 10 5" xfId="2374" xr:uid="{00000000-0005-0000-0000-0000A7050000}"/>
    <cellStyle name="Note 11" xfId="824" xr:uid="{00000000-0005-0000-0000-0000A8050000}"/>
    <cellStyle name="Note 11 2" xfId="825" xr:uid="{00000000-0005-0000-0000-0000A9050000}"/>
    <cellStyle name="Note 11 2 2" xfId="2381" xr:uid="{00000000-0005-0000-0000-0000AA050000}"/>
    <cellStyle name="Note 11 3" xfId="2380" xr:uid="{00000000-0005-0000-0000-0000AB050000}"/>
    <cellStyle name="Note 12" xfId="826" xr:uid="{00000000-0005-0000-0000-0000AC050000}"/>
    <cellStyle name="Note 12 2" xfId="827" xr:uid="{00000000-0005-0000-0000-0000AD050000}"/>
    <cellStyle name="Note 12 2 2" xfId="2383" xr:uid="{00000000-0005-0000-0000-0000AE050000}"/>
    <cellStyle name="Note 12 3" xfId="2382" xr:uid="{00000000-0005-0000-0000-0000AF050000}"/>
    <cellStyle name="Note 13" xfId="828" xr:uid="{00000000-0005-0000-0000-0000B0050000}"/>
    <cellStyle name="Note 13 2" xfId="2384" xr:uid="{00000000-0005-0000-0000-0000B1050000}"/>
    <cellStyle name="Note 14" xfId="1731" xr:uid="{00000000-0005-0000-0000-0000B2050000}"/>
    <cellStyle name="Note 2" xfId="829" xr:uid="{00000000-0005-0000-0000-0000B3050000}"/>
    <cellStyle name="Note 2 10" xfId="830" xr:uid="{00000000-0005-0000-0000-0000B4050000}"/>
    <cellStyle name="Note 2 10 2" xfId="831" xr:uid="{00000000-0005-0000-0000-0000B5050000}"/>
    <cellStyle name="Note 2 10 2 2" xfId="832" xr:uid="{00000000-0005-0000-0000-0000B6050000}"/>
    <cellStyle name="Note 2 10 2 2 2" xfId="2388" xr:uid="{00000000-0005-0000-0000-0000B7050000}"/>
    <cellStyle name="Note 2 10 2 3" xfId="2387" xr:uid="{00000000-0005-0000-0000-0000B8050000}"/>
    <cellStyle name="Note 2 10 3" xfId="833" xr:uid="{00000000-0005-0000-0000-0000B9050000}"/>
    <cellStyle name="Note 2 10 3 2" xfId="834" xr:uid="{00000000-0005-0000-0000-0000BA050000}"/>
    <cellStyle name="Note 2 10 3 2 2" xfId="2390" xr:uid="{00000000-0005-0000-0000-0000BB050000}"/>
    <cellStyle name="Note 2 10 3 3" xfId="2389" xr:uid="{00000000-0005-0000-0000-0000BC050000}"/>
    <cellStyle name="Note 2 10 4" xfId="835" xr:uid="{00000000-0005-0000-0000-0000BD050000}"/>
    <cellStyle name="Note 2 10 4 2" xfId="2391" xr:uid="{00000000-0005-0000-0000-0000BE050000}"/>
    <cellStyle name="Note 2 10 5" xfId="2386" xr:uid="{00000000-0005-0000-0000-0000BF050000}"/>
    <cellStyle name="Note 2 11" xfId="836" xr:uid="{00000000-0005-0000-0000-0000C0050000}"/>
    <cellStyle name="Note 2 11 2" xfId="837" xr:uid="{00000000-0005-0000-0000-0000C1050000}"/>
    <cellStyle name="Note 2 11 2 2" xfId="838" xr:uid="{00000000-0005-0000-0000-0000C2050000}"/>
    <cellStyle name="Note 2 11 2 2 2" xfId="2394" xr:uid="{00000000-0005-0000-0000-0000C3050000}"/>
    <cellStyle name="Note 2 11 2 3" xfId="2393" xr:uid="{00000000-0005-0000-0000-0000C4050000}"/>
    <cellStyle name="Note 2 11 3" xfId="839" xr:uid="{00000000-0005-0000-0000-0000C5050000}"/>
    <cellStyle name="Note 2 11 3 2" xfId="840" xr:uid="{00000000-0005-0000-0000-0000C6050000}"/>
    <cellStyle name="Note 2 11 3 2 2" xfId="2396" xr:uid="{00000000-0005-0000-0000-0000C7050000}"/>
    <cellStyle name="Note 2 11 3 3" xfId="2395" xr:uid="{00000000-0005-0000-0000-0000C8050000}"/>
    <cellStyle name="Note 2 11 4" xfId="841" xr:uid="{00000000-0005-0000-0000-0000C9050000}"/>
    <cellStyle name="Note 2 11 4 2" xfId="2397" xr:uid="{00000000-0005-0000-0000-0000CA050000}"/>
    <cellStyle name="Note 2 11 5" xfId="2392" xr:uid="{00000000-0005-0000-0000-0000CB050000}"/>
    <cellStyle name="Note 2 12" xfId="842" xr:uid="{00000000-0005-0000-0000-0000CC050000}"/>
    <cellStyle name="Note 2 12 2" xfId="843" xr:uid="{00000000-0005-0000-0000-0000CD050000}"/>
    <cellStyle name="Note 2 12 2 2" xfId="844" xr:uid="{00000000-0005-0000-0000-0000CE050000}"/>
    <cellStyle name="Note 2 12 2 2 2" xfId="2400" xr:uid="{00000000-0005-0000-0000-0000CF050000}"/>
    <cellStyle name="Note 2 12 2 3" xfId="2399" xr:uid="{00000000-0005-0000-0000-0000D0050000}"/>
    <cellStyle name="Note 2 12 3" xfId="845" xr:uid="{00000000-0005-0000-0000-0000D1050000}"/>
    <cellStyle name="Note 2 12 3 2" xfId="846" xr:uid="{00000000-0005-0000-0000-0000D2050000}"/>
    <cellStyle name="Note 2 12 3 2 2" xfId="2402" xr:uid="{00000000-0005-0000-0000-0000D3050000}"/>
    <cellStyle name="Note 2 12 3 3" xfId="2401" xr:uid="{00000000-0005-0000-0000-0000D4050000}"/>
    <cellStyle name="Note 2 12 4" xfId="847" xr:uid="{00000000-0005-0000-0000-0000D5050000}"/>
    <cellStyle name="Note 2 12 4 2" xfId="2403" xr:uid="{00000000-0005-0000-0000-0000D6050000}"/>
    <cellStyle name="Note 2 12 5" xfId="2398" xr:uid="{00000000-0005-0000-0000-0000D7050000}"/>
    <cellStyle name="Note 2 13" xfId="848" xr:uid="{00000000-0005-0000-0000-0000D8050000}"/>
    <cellStyle name="Note 2 13 2" xfId="849" xr:uid="{00000000-0005-0000-0000-0000D9050000}"/>
    <cellStyle name="Note 2 13 2 2" xfId="850" xr:uid="{00000000-0005-0000-0000-0000DA050000}"/>
    <cellStyle name="Note 2 13 2 2 2" xfId="2406" xr:uid="{00000000-0005-0000-0000-0000DB050000}"/>
    <cellStyle name="Note 2 13 2 3" xfId="2405" xr:uid="{00000000-0005-0000-0000-0000DC050000}"/>
    <cellStyle name="Note 2 13 3" xfId="851" xr:uid="{00000000-0005-0000-0000-0000DD050000}"/>
    <cellStyle name="Note 2 13 3 2" xfId="852" xr:uid="{00000000-0005-0000-0000-0000DE050000}"/>
    <cellStyle name="Note 2 13 3 2 2" xfId="2408" xr:uid="{00000000-0005-0000-0000-0000DF050000}"/>
    <cellStyle name="Note 2 13 3 3" xfId="2407" xr:uid="{00000000-0005-0000-0000-0000E0050000}"/>
    <cellStyle name="Note 2 13 4" xfId="853" xr:uid="{00000000-0005-0000-0000-0000E1050000}"/>
    <cellStyle name="Note 2 13 4 2" xfId="2409" xr:uid="{00000000-0005-0000-0000-0000E2050000}"/>
    <cellStyle name="Note 2 13 5" xfId="2404" xr:uid="{00000000-0005-0000-0000-0000E3050000}"/>
    <cellStyle name="Note 2 14" xfId="854" xr:uid="{00000000-0005-0000-0000-0000E4050000}"/>
    <cellStyle name="Note 2 14 2" xfId="855" xr:uid="{00000000-0005-0000-0000-0000E5050000}"/>
    <cellStyle name="Note 2 14 2 2" xfId="856" xr:uid="{00000000-0005-0000-0000-0000E6050000}"/>
    <cellStyle name="Note 2 14 2 2 2" xfId="2412" xr:uid="{00000000-0005-0000-0000-0000E7050000}"/>
    <cellStyle name="Note 2 14 2 3" xfId="2411" xr:uid="{00000000-0005-0000-0000-0000E8050000}"/>
    <cellStyle name="Note 2 14 3" xfId="857" xr:uid="{00000000-0005-0000-0000-0000E9050000}"/>
    <cellStyle name="Note 2 14 3 2" xfId="858" xr:uid="{00000000-0005-0000-0000-0000EA050000}"/>
    <cellStyle name="Note 2 14 3 2 2" xfId="2414" xr:uid="{00000000-0005-0000-0000-0000EB050000}"/>
    <cellStyle name="Note 2 14 3 3" xfId="2413" xr:uid="{00000000-0005-0000-0000-0000EC050000}"/>
    <cellStyle name="Note 2 14 4" xfId="859" xr:uid="{00000000-0005-0000-0000-0000ED050000}"/>
    <cellStyle name="Note 2 14 4 2" xfId="2415" xr:uid="{00000000-0005-0000-0000-0000EE050000}"/>
    <cellStyle name="Note 2 14 5" xfId="2410" xr:uid="{00000000-0005-0000-0000-0000EF050000}"/>
    <cellStyle name="Note 2 15" xfId="860" xr:uid="{00000000-0005-0000-0000-0000F0050000}"/>
    <cellStyle name="Note 2 15 2" xfId="861" xr:uid="{00000000-0005-0000-0000-0000F1050000}"/>
    <cellStyle name="Note 2 15 2 2" xfId="2417" xr:uid="{00000000-0005-0000-0000-0000F2050000}"/>
    <cellStyle name="Note 2 15 3" xfId="2416" xr:uid="{00000000-0005-0000-0000-0000F3050000}"/>
    <cellStyle name="Note 2 16" xfId="862" xr:uid="{00000000-0005-0000-0000-0000F4050000}"/>
    <cellStyle name="Note 2 16 2" xfId="863" xr:uid="{00000000-0005-0000-0000-0000F5050000}"/>
    <cellStyle name="Note 2 16 2 2" xfId="2419" xr:uid="{00000000-0005-0000-0000-0000F6050000}"/>
    <cellStyle name="Note 2 16 3" xfId="2418" xr:uid="{00000000-0005-0000-0000-0000F7050000}"/>
    <cellStyle name="Note 2 17" xfId="864" xr:uid="{00000000-0005-0000-0000-0000F8050000}"/>
    <cellStyle name="Note 2 17 2" xfId="865" xr:uid="{00000000-0005-0000-0000-0000F9050000}"/>
    <cellStyle name="Note 2 17 2 2" xfId="2421" xr:uid="{00000000-0005-0000-0000-0000FA050000}"/>
    <cellStyle name="Note 2 17 3" xfId="2420" xr:uid="{00000000-0005-0000-0000-0000FB050000}"/>
    <cellStyle name="Note 2 18" xfId="866" xr:uid="{00000000-0005-0000-0000-0000FC050000}"/>
    <cellStyle name="Note 2 18 2" xfId="2422" xr:uid="{00000000-0005-0000-0000-0000FD050000}"/>
    <cellStyle name="Note 2 19" xfId="2385" xr:uid="{00000000-0005-0000-0000-0000FE050000}"/>
    <cellStyle name="Note 2 2" xfId="867" xr:uid="{00000000-0005-0000-0000-0000FF050000}"/>
    <cellStyle name="Note 2 2 10" xfId="868" xr:uid="{00000000-0005-0000-0000-000000060000}"/>
    <cellStyle name="Note 2 2 10 2" xfId="869" xr:uid="{00000000-0005-0000-0000-000001060000}"/>
    <cellStyle name="Note 2 2 10 2 2" xfId="870" xr:uid="{00000000-0005-0000-0000-000002060000}"/>
    <cellStyle name="Note 2 2 10 2 2 2" xfId="2426" xr:uid="{00000000-0005-0000-0000-000003060000}"/>
    <cellStyle name="Note 2 2 10 2 3" xfId="2425" xr:uid="{00000000-0005-0000-0000-000004060000}"/>
    <cellStyle name="Note 2 2 10 3" xfId="871" xr:uid="{00000000-0005-0000-0000-000005060000}"/>
    <cellStyle name="Note 2 2 10 3 2" xfId="872" xr:uid="{00000000-0005-0000-0000-000006060000}"/>
    <cellStyle name="Note 2 2 10 3 2 2" xfId="2428" xr:uid="{00000000-0005-0000-0000-000007060000}"/>
    <cellStyle name="Note 2 2 10 3 3" xfId="2427" xr:uid="{00000000-0005-0000-0000-000008060000}"/>
    <cellStyle name="Note 2 2 10 4" xfId="873" xr:uid="{00000000-0005-0000-0000-000009060000}"/>
    <cellStyle name="Note 2 2 10 4 2" xfId="2429" xr:uid="{00000000-0005-0000-0000-00000A060000}"/>
    <cellStyle name="Note 2 2 10 5" xfId="2424" xr:uid="{00000000-0005-0000-0000-00000B060000}"/>
    <cellStyle name="Note 2 2 11" xfId="874" xr:uid="{00000000-0005-0000-0000-00000C060000}"/>
    <cellStyle name="Note 2 2 11 2" xfId="875" xr:uid="{00000000-0005-0000-0000-00000D060000}"/>
    <cellStyle name="Note 2 2 11 2 2" xfId="876" xr:uid="{00000000-0005-0000-0000-00000E060000}"/>
    <cellStyle name="Note 2 2 11 2 2 2" xfId="2432" xr:uid="{00000000-0005-0000-0000-00000F060000}"/>
    <cellStyle name="Note 2 2 11 2 3" xfId="2431" xr:uid="{00000000-0005-0000-0000-000010060000}"/>
    <cellStyle name="Note 2 2 11 3" xfId="877" xr:uid="{00000000-0005-0000-0000-000011060000}"/>
    <cellStyle name="Note 2 2 11 3 2" xfId="878" xr:uid="{00000000-0005-0000-0000-000012060000}"/>
    <cellStyle name="Note 2 2 11 3 2 2" xfId="2434" xr:uid="{00000000-0005-0000-0000-000013060000}"/>
    <cellStyle name="Note 2 2 11 3 3" xfId="2433" xr:uid="{00000000-0005-0000-0000-000014060000}"/>
    <cellStyle name="Note 2 2 11 4" xfId="879" xr:uid="{00000000-0005-0000-0000-000015060000}"/>
    <cellStyle name="Note 2 2 11 4 2" xfId="2435" xr:uid="{00000000-0005-0000-0000-000016060000}"/>
    <cellStyle name="Note 2 2 11 5" xfId="2430" xr:uid="{00000000-0005-0000-0000-000017060000}"/>
    <cellStyle name="Note 2 2 12" xfId="880" xr:uid="{00000000-0005-0000-0000-000018060000}"/>
    <cellStyle name="Note 2 2 12 2" xfId="881" xr:uid="{00000000-0005-0000-0000-000019060000}"/>
    <cellStyle name="Note 2 2 12 2 2" xfId="882" xr:uid="{00000000-0005-0000-0000-00001A060000}"/>
    <cellStyle name="Note 2 2 12 2 2 2" xfId="2438" xr:uid="{00000000-0005-0000-0000-00001B060000}"/>
    <cellStyle name="Note 2 2 12 2 3" xfId="2437" xr:uid="{00000000-0005-0000-0000-00001C060000}"/>
    <cellStyle name="Note 2 2 12 3" xfId="883" xr:uid="{00000000-0005-0000-0000-00001D060000}"/>
    <cellStyle name="Note 2 2 12 3 2" xfId="884" xr:uid="{00000000-0005-0000-0000-00001E060000}"/>
    <cellStyle name="Note 2 2 12 3 2 2" xfId="2440" xr:uid="{00000000-0005-0000-0000-00001F060000}"/>
    <cellStyle name="Note 2 2 12 3 3" xfId="2439" xr:uid="{00000000-0005-0000-0000-000020060000}"/>
    <cellStyle name="Note 2 2 12 4" xfId="885" xr:uid="{00000000-0005-0000-0000-000021060000}"/>
    <cellStyle name="Note 2 2 12 4 2" xfId="2441" xr:uid="{00000000-0005-0000-0000-000022060000}"/>
    <cellStyle name="Note 2 2 12 5" xfId="2436" xr:uid="{00000000-0005-0000-0000-000023060000}"/>
    <cellStyle name="Note 2 2 13" xfId="886" xr:uid="{00000000-0005-0000-0000-000024060000}"/>
    <cellStyle name="Note 2 2 13 2" xfId="887" xr:uid="{00000000-0005-0000-0000-000025060000}"/>
    <cellStyle name="Note 2 2 13 2 2" xfId="888" xr:uid="{00000000-0005-0000-0000-000026060000}"/>
    <cellStyle name="Note 2 2 13 2 2 2" xfId="2444" xr:uid="{00000000-0005-0000-0000-000027060000}"/>
    <cellStyle name="Note 2 2 13 2 3" xfId="2443" xr:uid="{00000000-0005-0000-0000-000028060000}"/>
    <cellStyle name="Note 2 2 13 3" xfId="889" xr:uid="{00000000-0005-0000-0000-000029060000}"/>
    <cellStyle name="Note 2 2 13 3 2" xfId="890" xr:uid="{00000000-0005-0000-0000-00002A060000}"/>
    <cellStyle name="Note 2 2 13 3 2 2" xfId="2446" xr:uid="{00000000-0005-0000-0000-00002B060000}"/>
    <cellStyle name="Note 2 2 13 3 3" xfId="2445" xr:uid="{00000000-0005-0000-0000-00002C060000}"/>
    <cellStyle name="Note 2 2 13 4" xfId="891" xr:uid="{00000000-0005-0000-0000-00002D060000}"/>
    <cellStyle name="Note 2 2 13 4 2" xfId="2447" xr:uid="{00000000-0005-0000-0000-00002E060000}"/>
    <cellStyle name="Note 2 2 13 5" xfId="2442" xr:uid="{00000000-0005-0000-0000-00002F060000}"/>
    <cellStyle name="Note 2 2 14" xfId="892" xr:uid="{00000000-0005-0000-0000-000030060000}"/>
    <cellStyle name="Note 2 2 14 2" xfId="893" xr:uid="{00000000-0005-0000-0000-000031060000}"/>
    <cellStyle name="Note 2 2 14 2 2" xfId="2449" xr:uid="{00000000-0005-0000-0000-000032060000}"/>
    <cellStyle name="Note 2 2 14 3" xfId="2448" xr:uid="{00000000-0005-0000-0000-000033060000}"/>
    <cellStyle name="Note 2 2 15" xfId="894" xr:uid="{00000000-0005-0000-0000-000034060000}"/>
    <cellStyle name="Note 2 2 15 2" xfId="895" xr:uid="{00000000-0005-0000-0000-000035060000}"/>
    <cellStyle name="Note 2 2 15 2 2" xfId="2451" xr:uid="{00000000-0005-0000-0000-000036060000}"/>
    <cellStyle name="Note 2 2 15 3" xfId="2450" xr:uid="{00000000-0005-0000-0000-000037060000}"/>
    <cellStyle name="Note 2 2 16" xfId="896" xr:uid="{00000000-0005-0000-0000-000038060000}"/>
    <cellStyle name="Note 2 2 16 2" xfId="897" xr:uid="{00000000-0005-0000-0000-000039060000}"/>
    <cellStyle name="Note 2 2 16 2 2" xfId="2453" xr:uid="{00000000-0005-0000-0000-00003A060000}"/>
    <cellStyle name="Note 2 2 16 3" xfId="2452" xr:uid="{00000000-0005-0000-0000-00003B060000}"/>
    <cellStyle name="Note 2 2 17" xfId="898" xr:uid="{00000000-0005-0000-0000-00003C060000}"/>
    <cellStyle name="Note 2 2 17 2" xfId="2454" xr:uid="{00000000-0005-0000-0000-00003D060000}"/>
    <cellStyle name="Note 2 2 18" xfId="2423" xr:uid="{00000000-0005-0000-0000-00003E060000}"/>
    <cellStyle name="Note 2 2 2" xfId="899" xr:uid="{00000000-0005-0000-0000-00003F060000}"/>
    <cellStyle name="Note 2 2 2 2" xfId="900" xr:uid="{00000000-0005-0000-0000-000040060000}"/>
    <cellStyle name="Note 2 2 2 2 2" xfId="901" xr:uid="{00000000-0005-0000-0000-000041060000}"/>
    <cellStyle name="Note 2 2 2 2 2 2" xfId="2457" xr:uid="{00000000-0005-0000-0000-000042060000}"/>
    <cellStyle name="Note 2 2 2 2 3" xfId="2456" xr:uid="{00000000-0005-0000-0000-000043060000}"/>
    <cellStyle name="Note 2 2 2 3" xfId="902" xr:uid="{00000000-0005-0000-0000-000044060000}"/>
    <cellStyle name="Note 2 2 2 3 2" xfId="903" xr:uid="{00000000-0005-0000-0000-000045060000}"/>
    <cellStyle name="Note 2 2 2 3 2 2" xfId="2459" xr:uid="{00000000-0005-0000-0000-000046060000}"/>
    <cellStyle name="Note 2 2 2 3 3" xfId="2458" xr:uid="{00000000-0005-0000-0000-000047060000}"/>
    <cellStyle name="Note 2 2 2 4" xfId="904" xr:uid="{00000000-0005-0000-0000-000048060000}"/>
    <cellStyle name="Note 2 2 2 4 2" xfId="2460" xr:uid="{00000000-0005-0000-0000-000049060000}"/>
    <cellStyle name="Note 2 2 2 5" xfId="2455" xr:uid="{00000000-0005-0000-0000-00004A060000}"/>
    <cellStyle name="Note 2 2 3" xfId="905" xr:uid="{00000000-0005-0000-0000-00004B060000}"/>
    <cellStyle name="Note 2 2 3 2" xfId="906" xr:uid="{00000000-0005-0000-0000-00004C060000}"/>
    <cellStyle name="Note 2 2 3 2 2" xfId="907" xr:uid="{00000000-0005-0000-0000-00004D060000}"/>
    <cellStyle name="Note 2 2 3 2 2 2" xfId="2463" xr:uid="{00000000-0005-0000-0000-00004E060000}"/>
    <cellStyle name="Note 2 2 3 2 3" xfId="2462" xr:uid="{00000000-0005-0000-0000-00004F060000}"/>
    <cellStyle name="Note 2 2 3 3" xfId="908" xr:uid="{00000000-0005-0000-0000-000050060000}"/>
    <cellStyle name="Note 2 2 3 3 2" xfId="909" xr:uid="{00000000-0005-0000-0000-000051060000}"/>
    <cellStyle name="Note 2 2 3 3 2 2" xfId="2465" xr:uid="{00000000-0005-0000-0000-000052060000}"/>
    <cellStyle name="Note 2 2 3 3 3" xfId="2464" xr:uid="{00000000-0005-0000-0000-000053060000}"/>
    <cellStyle name="Note 2 2 3 4" xfId="910" xr:uid="{00000000-0005-0000-0000-000054060000}"/>
    <cellStyle name="Note 2 2 3 4 2" xfId="2466" xr:uid="{00000000-0005-0000-0000-000055060000}"/>
    <cellStyle name="Note 2 2 3 5" xfId="2461" xr:uid="{00000000-0005-0000-0000-000056060000}"/>
    <cellStyle name="Note 2 2 4" xfId="911" xr:uid="{00000000-0005-0000-0000-000057060000}"/>
    <cellStyle name="Note 2 2 4 2" xfId="912" xr:uid="{00000000-0005-0000-0000-000058060000}"/>
    <cellStyle name="Note 2 2 4 2 2" xfId="913" xr:uid="{00000000-0005-0000-0000-000059060000}"/>
    <cellStyle name="Note 2 2 4 2 2 2" xfId="2469" xr:uid="{00000000-0005-0000-0000-00005A060000}"/>
    <cellStyle name="Note 2 2 4 2 3" xfId="2468" xr:uid="{00000000-0005-0000-0000-00005B060000}"/>
    <cellStyle name="Note 2 2 4 3" xfId="914" xr:uid="{00000000-0005-0000-0000-00005C060000}"/>
    <cellStyle name="Note 2 2 4 3 2" xfId="915" xr:uid="{00000000-0005-0000-0000-00005D060000}"/>
    <cellStyle name="Note 2 2 4 3 2 2" xfId="2471" xr:uid="{00000000-0005-0000-0000-00005E060000}"/>
    <cellStyle name="Note 2 2 4 3 3" xfId="2470" xr:uid="{00000000-0005-0000-0000-00005F060000}"/>
    <cellStyle name="Note 2 2 4 4" xfId="916" xr:uid="{00000000-0005-0000-0000-000060060000}"/>
    <cellStyle name="Note 2 2 4 4 2" xfId="2472" xr:uid="{00000000-0005-0000-0000-000061060000}"/>
    <cellStyle name="Note 2 2 4 5" xfId="2467" xr:uid="{00000000-0005-0000-0000-000062060000}"/>
    <cellStyle name="Note 2 2 5" xfId="917" xr:uid="{00000000-0005-0000-0000-000063060000}"/>
    <cellStyle name="Note 2 2 5 2" xfId="918" xr:uid="{00000000-0005-0000-0000-000064060000}"/>
    <cellStyle name="Note 2 2 5 2 2" xfId="919" xr:uid="{00000000-0005-0000-0000-000065060000}"/>
    <cellStyle name="Note 2 2 5 2 2 2" xfId="2475" xr:uid="{00000000-0005-0000-0000-000066060000}"/>
    <cellStyle name="Note 2 2 5 2 3" xfId="2474" xr:uid="{00000000-0005-0000-0000-000067060000}"/>
    <cellStyle name="Note 2 2 5 3" xfId="920" xr:uid="{00000000-0005-0000-0000-000068060000}"/>
    <cellStyle name="Note 2 2 5 3 2" xfId="921" xr:uid="{00000000-0005-0000-0000-000069060000}"/>
    <cellStyle name="Note 2 2 5 3 2 2" xfId="2477" xr:uid="{00000000-0005-0000-0000-00006A060000}"/>
    <cellStyle name="Note 2 2 5 3 3" xfId="2476" xr:uid="{00000000-0005-0000-0000-00006B060000}"/>
    <cellStyle name="Note 2 2 5 4" xfId="922" xr:uid="{00000000-0005-0000-0000-00006C060000}"/>
    <cellStyle name="Note 2 2 5 4 2" xfId="2478" xr:uid="{00000000-0005-0000-0000-00006D060000}"/>
    <cellStyle name="Note 2 2 5 5" xfId="2473" xr:uid="{00000000-0005-0000-0000-00006E060000}"/>
    <cellStyle name="Note 2 2 6" xfId="923" xr:uid="{00000000-0005-0000-0000-00006F060000}"/>
    <cellStyle name="Note 2 2 6 2" xfId="924" xr:uid="{00000000-0005-0000-0000-000070060000}"/>
    <cellStyle name="Note 2 2 6 2 2" xfId="925" xr:uid="{00000000-0005-0000-0000-000071060000}"/>
    <cellStyle name="Note 2 2 6 2 2 2" xfId="2481" xr:uid="{00000000-0005-0000-0000-000072060000}"/>
    <cellStyle name="Note 2 2 6 2 3" xfId="2480" xr:uid="{00000000-0005-0000-0000-000073060000}"/>
    <cellStyle name="Note 2 2 6 3" xfId="926" xr:uid="{00000000-0005-0000-0000-000074060000}"/>
    <cellStyle name="Note 2 2 6 3 2" xfId="927" xr:uid="{00000000-0005-0000-0000-000075060000}"/>
    <cellStyle name="Note 2 2 6 3 2 2" xfId="2483" xr:uid="{00000000-0005-0000-0000-000076060000}"/>
    <cellStyle name="Note 2 2 6 3 3" xfId="2482" xr:uid="{00000000-0005-0000-0000-000077060000}"/>
    <cellStyle name="Note 2 2 6 4" xfId="928" xr:uid="{00000000-0005-0000-0000-000078060000}"/>
    <cellStyle name="Note 2 2 6 4 2" xfId="2484" xr:uid="{00000000-0005-0000-0000-000079060000}"/>
    <cellStyle name="Note 2 2 6 5" xfId="2479" xr:uid="{00000000-0005-0000-0000-00007A060000}"/>
    <cellStyle name="Note 2 2 7" xfId="929" xr:uid="{00000000-0005-0000-0000-00007B060000}"/>
    <cellStyle name="Note 2 2 7 2" xfId="930" xr:uid="{00000000-0005-0000-0000-00007C060000}"/>
    <cellStyle name="Note 2 2 7 2 2" xfId="931" xr:uid="{00000000-0005-0000-0000-00007D060000}"/>
    <cellStyle name="Note 2 2 7 2 2 2" xfId="2487" xr:uid="{00000000-0005-0000-0000-00007E060000}"/>
    <cellStyle name="Note 2 2 7 2 3" xfId="2486" xr:uid="{00000000-0005-0000-0000-00007F060000}"/>
    <cellStyle name="Note 2 2 7 3" xfId="932" xr:uid="{00000000-0005-0000-0000-000080060000}"/>
    <cellStyle name="Note 2 2 7 3 2" xfId="933" xr:uid="{00000000-0005-0000-0000-000081060000}"/>
    <cellStyle name="Note 2 2 7 3 2 2" xfId="2489" xr:uid="{00000000-0005-0000-0000-000082060000}"/>
    <cellStyle name="Note 2 2 7 3 3" xfId="2488" xr:uid="{00000000-0005-0000-0000-000083060000}"/>
    <cellStyle name="Note 2 2 7 4" xfId="934" xr:uid="{00000000-0005-0000-0000-000084060000}"/>
    <cellStyle name="Note 2 2 7 4 2" xfId="2490" xr:uid="{00000000-0005-0000-0000-000085060000}"/>
    <cellStyle name="Note 2 2 7 5" xfId="2485" xr:uid="{00000000-0005-0000-0000-000086060000}"/>
    <cellStyle name="Note 2 2 8" xfId="935" xr:uid="{00000000-0005-0000-0000-000087060000}"/>
    <cellStyle name="Note 2 2 8 2" xfId="936" xr:uid="{00000000-0005-0000-0000-000088060000}"/>
    <cellStyle name="Note 2 2 8 2 2" xfId="937" xr:uid="{00000000-0005-0000-0000-000089060000}"/>
    <cellStyle name="Note 2 2 8 2 2 2" xfId="2493" xr:uid="{00000000-0005-0000-0000-00008A060000}"/>
    <cellStyle name="Note 2 2 8 2 3" xfId="2492" xr:uid="{00000000-0005-0000-0000-00008B060000}"/>
    <cellStyle name="Note 2 2 8 3" xfId="938" xr:uid="{00000000-0005-0000-0000-00008C060000}"/>
    <cellStyle name="Note 2 2 8 3 2" xfId="939" xr:uid="{00000000-0005-0000-0000-00008D060000}"/>
    <cellStyle name="Note 2 2 8 3 2 2" xfId="2495" xr:uid="{00000000-0005-0000-0000-00008E060000}"/>
    <cellStyle name="Note 2 2 8 3 3" xfId="2494" xr:uid="{00000000-0005-0000-0000-00008F060000}"/>
    <cellStyle name="Note 2 2 8 4" xfId="940" xr:uid="{00000000-0005-0000-0000-000090060000}"/>
    <cellStyle name="Note 2 2 8 4 2" xfId="2496" xr:uid="{00000000-0005-0000-0000-000091060000}"/>
    <cellStyle name="Note 2 2 8 5" xfId="2491" xr:uid="{00000000-0005-0000-0000-000092060000}"/>
    <cellStyle name="Note 2 2 9" xfId="941" xr:uid="{00000000-0005-0000-0000-000093060000}"/>
    <cellStyle name="Note 2 2 9 2" xfId="942" xr:uid="{00000000-0005-0000-0000-000094060000}"/>
    <cellStyle name="Note 2 2 9 2 2" xfId="943" xr:uid="{00000000-0005-0000-0000-000095060000}"/>
    <cellStyle name="Note 2 2 9 2 2 2" xfId="2499" xr:uid="{00000000-0005-0000-0000-000096060000}"/>
    <cellStyle name="Note 2 2 9 2 3" xfId="2498" xr:uid="{00000000-0005-0000-0000-000097060000}"/>
    <cellStyle name="Note 2 2 9 3" xfId="944" xr:uid="{00000000-0005-0000-0000-000098060000}"/>
    <cellStyle name="Note 2 2 9 3 2" xfId="945" xr:uid="{00000000-0005-0000-0000-000099060000}"/>
    <cellStyle name="Note 2 2 9 3 2 2" xfId="2501" xr:uid="{00000000-0005-0000-0000-00009A060000}"/>
    <cellStyle name="Note 2 2 9 3 3" xfId="2500" xr:uid="{00000000-0005-0000-0000-00009B060000}"/>
    <cellStyle name="Note 2 2 9 4" xfId="946" xr:uid="{00000000-0005-0000-0000-00009C060000}"/>
    <cellStyle name="Note 2 2 9 4 2" xfId="2502" xr:uid="{00000000-0005-0000-0000-00009D060000}"/>
    <cellStyle name="Note 2 2 9 5" xfId="2497" xr:uid="{00000000-0005-0000-0000-00009E060000}"/>
    <cellStyle name="Note 2 3" xfId="947" xr:uid="{00000000-0005-0000-0000-00009F060000}"/>
    <cellStyle name="Note 2 3 2" xfId="948" xr:uid="{00000000-0005-0000-0000-0000A0060000}"/>
    <cellStyle name="Note 2 3 2 2" xfId="949" xr:uid="{00000000-0005-0000-0000-0000A1060000}"/>
    <cellStyle name="Note 2 3 2 2 2" xfId="2505" xr:uid="{00000000-0005-0000-0000-0000A2060000}"/>
    <cellStyle name="Note 2 3 2 3" xfId="2504" xr:uid="{00000000-0005-0000-0000-0000A3060000}"/>
    <cellStyle name="Note 2 3 3" xfId="950" xr:uid="{00000000-0005-0000-0000-0000A4060000}"/>
    <cellStyle name="Note 2 3 3 2" xfId="951" xr:uid="{00000000-0005-0000-0000-0000A5060000}"/>
    <cellStyle name="Note 2 3 3 2 2" xfId="2507" xr:uid="{00000000-0005-0000-0000-0000A6060000}"/>
    <cellStyle name="Note 2 3 3 3" xfId="2506" xr:uid="{00000000-0005-0000-0000-0000A7060000}"/>
    <cellStyle name="Note 2 3 4" xfId="952" xr:uid="{00000000-0005-0000-0000-0000A8060000}"/>
    <cellStyle name="Note 2 3 4 2" xfId="2508" xr:uid="{00000000-0005-0000-0000-0000A9060000}"/>
    <cellStyle name="Note 2 3 5" xfId="2503" xr:uid="{00000000-0005-0000-0000-0000AA060000}"/>
    <cellStyle name="Note 2 4" xfId="953" xr:uid="{00000000-0005-0000-0000-0000AB060000}"/>
    <cellStyle name="Note 2 4 2" xfId="954" xr:uid="{00000000-0005-0000-0000-0000AC060000}"/>
    <cellStyle name="Note 2 4 2 2" xfId="955" xr:uid="{00000000-0005-0000-0000-0000AD060000}"/>
    <cellStyle name="Note 2 4 2 2 2" xfId="2511" xr:uid="{00000000-0005-0000-0000-0000AE060000}"/>
    <cellStyle name="Note 2 4 2 3" xfId="2510" xr:uid="{00000000-0005-0000-0000-0000AF060000}"/>
    <cellStyle name="Note 2 4 3" xfId="956" xr:uid="{00000000-0005-0000-0000-0000B0060000}"/>
    <cellStyle name="Note 2 4 3 2" xfId="957" xr:uid="{00000000-0005-0000-0000-0000B1060000}"/>
    <cellStyle name="Note 2 4 3 2 2" xfId="2513" xr:uid="{00000000-0005-0000-0000-0000B2060000}"/>
    <cellStyle name="Note 2 4 3 3" xfId="2512" xr:uid="{00000000-0005-0000-0000-0000B3060000}"/>
    <cellStyle name="Note 2 4 4" xfId="958" xr:uid="{00000000-0005-0000-0000-0000B4060000}"/>
    <cellStyle name="Note 2 4 4 2" xfId="2514" xr:uid="{00000000-0005-0000-0000-0000B5060000}"/>
    <cellStyle name="Note 2 4 5" xfId="2509" xr:uid="{00000000-0005-0000-0000-0000B6060000}"/>
    <cellStyle name="Note 2 5" xfId="959" xr:uid="{00000000-0005-0000-0000-0000B7060000}"/>
    <cellStyle name="Note 2 5 2" xfId="960" xr:uid="{00000000-0005-0000-0000-0000B8060000}"/>
    <cellStyle name="Note 2 5 2 2" xfId="961" xr:uid="{00000000-0005-0000-0000-0000B9060000}"/>
    <cellStyle name="Note 2 5 2 2 2" xfId="2517" xr:uid="{00000000-0005-0000-0000-0000BA060000}"/>
    <cellStyle name="Note 2 5 2 3" xfId="2516" xr:uid="{00000000-0005-0000-0000-0000BB060000}"/>
    <cellStyle name="Note 2 5 3" xfId="962" xr:uid="{00000000-0005-0000-0000-0000BC060000}"/>
    <cellStyle name="Note 2 5 3 2" xfId="963" xr:uid="{00000000-0005-0000-0000-0000BD060000}"/>
    <cellStyle name="Note 2 5 3 2 2" xfId="2519" xr:uid="{00000000-0005-0000-0000-0000BE060000}"/>
    <cellStyle name="Note 2 5 3 3" xfId="2518" xr:uid="{00000000-0005-0000-0000-0000BF060000}"/>
    <cellStyle name="Note 2 5 4" xfId="964" xr:uid="{00000000-0005-0000-0000-0000C0060000}"/>
    <cellStyle name="Note 2 5 4 2" xfId="2520" xr:uid="{00000000-0005-0000-0000-0000C1060000}"/>
    <cellStyle name="Note 2 5 5" xfId="2515" xr:uid="{00000000-0005-0000-0000-0000C2060000}"/>
    <cellStyle name="Note 2 6" xfId="965" xr:uid="{00000000-0005-0000-0000-0000C3060000}"/>
    <cellStyle name="Note 2 6 2" xfId="966" xr:uid="{00000000-0005-0000-0000-0000C4060000}"/>
    <cellStyle name="Note 2 6 2 2" xfId="967" xr:uid="{00000000-0005-0000-0000-0000C5060000}"/>
    <cellStyle name="Note 2 6 2 2 2" xfId="2523" xr:uid="{00000000-0005-0000-0000-0000C6060000}"/>
    <cellStyle name="Note 2 6 2 3" xfId="2522" xr:uid="{00000000-0005-0000-0000-0000C7060000}"/>
    <cellStyle name="Note 2 6 3" xfId="968" xr:uid="{00000000-0005-0000-0000-0000C8060000}"/>
    <cellStyle name="Note 2 6 3 2" xfId="969" xr:uid="{00000000-0005-0000-0000-0000C9060000}"/>
    <cellStyle name="Note 2 6 3 2 2" xfId="2525" xr:uid="{00000000-0005-0000-0000-0000CA060000}"/>
    <cellStyle name="Note 2 6 3 3" xfId="2524" xr:uid="{00000000-0005-0000-0000-0000CB060000}"/>
    <cellStyle name="Note 2 6 4" xfId="970" xr:uid="{00000000-0005-0000-0000-0000CC060000}"/>
    <cellStyle name="Note 2 6 4 2" xfId="2526" xr:uid="{00000000-0005-0000-0000-0000CD060000}"/>
    <cellStyle name="Note 2 6 5" xfId="2521" xr:uid="{00000000-0005-0000-0000-0000CE060000}"/>
    <cellStyle name="Note 2 7" xfId="971" xr:uid="{00000000-0005-0000-0000-0000CF060000}"/>
    <cellStyle name="Note 2 7 2" xfId="972" xr:uid="{00000000-0005-0000-0000-0000D0060000}"/>
    <cellStyle name="Note 2 7 2 2" xfId="973" xr:uid="{00000000-0005-0000-0000-0000D1060000}"/>
    <cellStyle name="Note 2 7 2 2 2" xfId="2529" xr:uid="{00000000-0005-0000-0000-0000D2060000}"/>
    <cellStyle name="Note 2 7 2 3" xfId="2528" xr:uid="{00000000-0005-0000-0000-0000D3060000}"/>
    <cellStyle name="Note 2 7 3" xfId="974" xr:uid="{00000000-0005-0000-0000-0000D4060000}"/>
    <cellStyle name="Note 2 7 3 2" xfId="975" xr:uid="{00000000-0005-0000-0000-0000D5060000}"/>
    <cellStyle name="Note 2 7 3 2 2" xfId="2531" xr:uid="{00000000-0005-0000-0000-0000D6060000}"/>
    <cellStyle name="Note 2 7 3 3" xfId="2530" xr:uid="{00000000-0005-0000-0000-0000D7060000}"/>
    <cellStyle name="Note 2 7 4" xfId="976" xr:uid="{00000000-0005-0000-0000-0000D8060000}"/>
    <cellStyle name="Note 2 7 4 2" xfId="2532" xr:uid="{00000000-0005-0000-0000-0000D9060000}"/>
    <cellStyle name="Note 2 7 5" xfId="2527" xr:uid="{00000000-0005-0000-0000-0000DA060000}"/>
    <cellStyle name="Note 2 8" xfId="977" xr:uid="{00000000-0005-0000-0000-0000DB060000}"/>
    <cellStyle name="Note 2 8 2" xfId="978" xr:uid="{00000000-0005-0000-0000-0000DC060000}"/>
    <cellStyle name="Note 2 8 2 2" xfId="979" xr:uid="{00000000-0005-0000-0000-0000DD060000}"/>
    <cellStyle name="Note 2 8 2 2 2" xfId="2535" xr:uid="{00000000-0005-0000-0000-0000DE060000}"/>
    <cellStyle name="Note 2 8 2 3" xfId="2534" xr:uid="{00000000-0005-0000-0000-0000DF060000}"/>
    <cellStyle name="Note 2 8 3" xfId="980" xr:uid="{00000000-0005-0000-0000-0000E0060000}"/>
    <cellStyle name="Note 2 8 3 2" xfId="981" xr:uid="{00000000-0005-0000-0000-0000E1060000}"/>
    <cellStyle name="Note 2 8 3 2 2" xfId="2537" xr:uid="{00000000-0005-0000-0000-0000E2060000}"/>
    <cellStyle name="Note 2 8 3 3" xfId="2536" xr:uid="{00000000-0005-0000-0000-0000E3060000}"/>
    <cellStyle name="Note 2 8 4" xfId="982" xr:uid="{00000000-0005-0000-0000-0000E4060000}"/>
    <cellStyle name="Note 2 8 4 2" xfId="2538" xr:uid="{00000000-0005-0000-0000-0000E5060000}"/>
    <cellStyle name="Note 2 8 5" xfId="2533" xr:uid="{00000000-0005-0000-0000-0000E6060000}"/>
    <cellStyle name="Note 2 9" xfId="983" xr:uid="{00000000-0005-0000-0000-0000E7060000}"/>
    <cellStyle name="Note 2 9 2" xfId="984" xr:uid="{00000000-0005-0000-0000-0000E8060000}"/>
    <cellStyle name="Note 2 9 2 2" xfId="985" xr:uid="{00000000-0005-0000-0000-0000E9060000}"/>
    <cellStyle name="Note 2 9 2 2 2" xfId="2541" xr:uid="{00000000-0005-0000-0000-0000EA060000}"/>
    <cellStyle name="Note 2 9 2 3" xfId="2540" xr:uid="{00000000-0005-0000-0000-0000EB060000}"/>
    <cellStyle name="Note 2 9 3" xfId="986" xr:uid="{00000000-0005-0000-0000-0000EC060000}"/>
    <cellStyle name="Note 2 9 3 2" xfId="987" xr:uid="{00000000-0005-0000-0000-0000ED060000}"/>
    <cellStyle name="Note 2 9 3 2 2" xfId="2543" xr:uid="{00000000-0005-0000-0000-0000EE060000}"/>
    <cellStyle name="Note 2 9 3 3" xfId="2542" xr:uid="{00000000-0005-0000-0000-0000EF060000}"/>
    <cellStyle name="Note 2 9 4" xfId="988" xr:uid="{00000000-0005-0000-0000-0000F0060000}"/>
    <cellStyle name="Note 2 9 4 2" xfId="2544" xr:uid="{00000000-0005-0000-0000-0000F1060000}"/>
    <cellStyle name="Note 2 9 5" xfId="2539" xr:uid="{00000000-0005-0000-0000-0000F2060000}"/>
    <cellStyle name="Note 3" xfId="989" xr:uid="{00000000-0005-0000-0000-0000F3060000}"/>
    <cellStyle name="Note 3 10" xfId="990" xr:uid="{00000000-0005-0000-0000-0000F4060000}"/>
    <cellStyle name="Note 3 10 2" xfId="991" xr:uid="{00000000-0005-0000-0000-0000F5060000}"/>
    <cellStyle name="Note 3 10 2 2" xfId="992" xr:uid="{00000000-0005-0000-0000-0000F6060000}"/>
    <cellStyle name="Note 3 10 2 2 2" xfId="2548" xr:uid="{00000000-0005-0000-0000-0000F7060000}"/>
    <cellStyle name="Note 3 10 2 3" xfId="2547" xr:uid="{00000000-0005-0000-0000-0000F8060000}"/>
    <cellStyle name="Note 3 10 3" xfId="993" xr:uid="{00000000-0005-0000-0000-0000F9060000}"/>
    <cellStyle name="Note 3 10 3 2" xfId="994" xr:uid="{00000000-0005-0000-0000-0000FA060000}"/>
    <cellStyle name="Note 3 10 3 2 2" xfId="2550" xr:uid="{00000000-0005-0000-0000-0000FB060000}"/>
    <cellStyle name="Note 3 10 3 3" xfId="2549" xr:uid="{00000000-0005-0000-0000-0000FC060000}"/>
    <cellStyle name="Note 3 10 4" xfId="995" xr:uid="{00000000-0005-0000-0000-0000FD060000}"/>
    <cellStyle name="Note 3 10 4 2" xfId="2551" xr:uid="{00000000-0005-0000-0000-0000FE060000}"/>
    <cellStyle name="Note 3 10 5" xfId="2546" xr:uid="{00000000-0005-0000-0000-0000FF060000}"/>
    <cellStyle name="Note 3 11" xfId="996" xr:uid="{00000000-0005-0000-0000-000000070000}"/>
    <cellStyle name="Note 3 11 2" xfId="997" xr:uid="{00000000-0005-0000-0000-000001070000}"/>
    <cellStyle name="Note 3 11 2 2" xfId="998" xr:uid="{00000000-0005-0000-0000-000002070000}"/>
    <cellStyle name="Note 3 11 2 2 2" xfId="2554" xr:uid="{00000000-0005-0000-0000-000003070000}"/>
    <cellStyle name="Note 3 11 2 3" xfId="2553" xr:uid="{00000000-0005-0000-0000-000004070000}"/>
    <cellStyle name="Note 3 11 3" xfId="999" xr:uid="{00000000-0005-0000-0000-000005070000}"/>
    <cellStyle name="Note 3 11 3 2" xfId="1000" xr:uid="{00000000-0005-0000-0000-000006070000}"/>
    <cellStyle name="Note 3 11 3 2 2" xfId="2556" xr:uid="{00000000-0005-0000-0000-000007070000}"/>
    <cellStyle name="Note 3 11 3 3" xfId="2555" xr:uid="{00000000-0005-0000-0000-000008070000}"/>
    <cellStyle name="Note 3 11 4" xfId="1001" xr:uid="{00000000-0005-0000-0000-000009070000}"/>
    <cellStyle name="Note 3 11 4 2" xfId="2557" xr:uid="{00000000-0005-0000-0000-00000A070000}"/>
    <cellStyle name="Note 3 11 5" xfId="2552" xr:uid="{00000000-0005-0000-0000-00000B070000}"/>
    <cellStyle name="Note 3 12" xfId="1002" xr:uid="{00000000-0005-0000-0000-00000C070000}"/>
    <cellStyle name="Note 3 12 2" xfId="1003" xr:uid="{00000000-0005-0000-0000-00000D070000}"/>
    <cellStyle name="Note 3 12 2 2" xfId="1004" xr:uid="{00000000-0005-0000-0000-00000E070000}"/>
    <cellStyle name="Note 3 12 2 2 2" xfId="2560" xr:uid="{00000000-0005-0000-0000-00000F070000}"/>
    <cellStyle name="Note 3 12 2 3" xfId="2559" xr:uid="{00000000-0005-0000-0000-000010070000}"/>
    <cellStyle name="Note 3 12 3" xfId="1005" xr:uid="{00000000-0005-0000-0000-000011070000}"/>
    <cellStyle name="Note 3 12 3 2" xfId="1006" xr:uid="{00000000-0005-0000-0000-000012070000}"/>
    <cellStyle name="Note 3 12 3 2 2" xfId="2562" xr:uid="{00000000-0005-0000-0000-000013070000}"/>
    <cellStyle name="Note 3 12 3 3" xfId="2561" xr:uid="{00000000-0005-0000-0000-000014070000}"/>
    <cellStyle name="Note 3 12 4" xfId="1007" xr:uid="{00000000-0005-0000-0000-000015070000}"/>
    <cellStyle name="Note 3 12 4 2" xfId="2563" xr:uid="{00000000-0005-0000-0000-000016070000}"/>
    <cellStyle name="Note 3 12 5" xfId="2558" xr:uid="{00000000-0005-0000-0000-000017070000}"/>
    <cellStyle name="Note 3 13" xfId="1008" xr:uid="{00000000-0005-0000-0000-000018070000}"/>
    <cellStyle name="Note 3 13 2" xfId="1009" xr:uid="{00000000-0005-0000-0000-000019070000}"/>
    <cellStyle name="Note 3 13 2 2" xfId="1010" xr:uid="{00000000-0005-0000-0000-00001A070000}"/>
    <cellStyle name="Note 3 13 2 2 2" xfId="2566" xr:uid="{00000000-0005-0000-0000-00001B070000}"/>
    <cellStyle name="Note 3 13 2 3" xfId="2565" xr:uid="{00000000-0005-0000-0000-00001C070000}"/>
    <cellStyle name="Note 3 13 3" xfId="1011" xr:uid="{00000000-0005-0000-0000-00001D070000}"/>
    <cellStyle name="Note 3 13 3 2" xfId="1012" xr:uid="{00000000-0005-0000-0000-00001E070000}"/>
    <cellStyle name="Note 3 13 3 2 2" xfId="2568" xr:uid="{00000000-0005-0000-0000-00001F070000}"/>
    <cellStyle name="Note 3 13 3 3" xfId="2567" xr:uid="{00000000-0005-0000-0000-000020070000}"/>
    <cellStyle name="Note 3 13 4" xfId="1013" xr:uid="{00000000-0005-0000-0000-000021070000}"/>
    <cellStyle name="Note 3 13 4 2" xfId="2569" xr:uid="{00000000-0005-0000-0000-000022070000}"/>
    <cellStyle name="Note 3 13 5" xfId="2564" xr:uid="{00000000-0005-0000-0000-000023070000}"/>
    <cellStyle name="Note 3 14" xfId="1014" xr:uid="{00000000-0005-0000-0000-000024070000}"/>
    <cellStyle name="Note 3 14 2" xfId="1015" xr:uid="{00000000-0005-0000-0000-000025070000}"/>
    <cellStyle name="Note 3 14 2 2" xfId="2571" xr:uid="{00000000-0005-0000-0000-000026070000}"/>
    <cellStyle name="Note 3 14 3" xfId="2570" xr:uid="{00000000-0005-0000-0000-000027070000}"/>
    <cellStyle name="Note 3 15" xfId="1016" xr:uid="{00000000-0005-0000-0000-000028070000}"/>
    <cellStyle name="Note 3 15 2" xfId="1017" xr:uid="{00000000-0005-0000-0000-000029070000}"/>
    <cellStyle name="Note 3 15 2 2" xfId="2573" xr:uid="{00000000-0005-0000-0000-00002A070000}"/>
    <cellStyle name="Note 3 15 3" xfId="2572" xr:uid="{00000000-0005-0000-0000-00002B070000}"/>
    <cellStyle name="Note 3 16" xfId="1018" xr:uid="{00000000-0005-0000-0000-00002C070000}"/>
    <cellStyle name="Note 3 16 2" xfId="1019" xr:uid="{00000000-0005-0000-0000-00002D070000}"/>
    <cellStyle name="Note 3 16 2 2" xfId="2575" xr:uid="{00000000-0005-0000-0000-00002E070000}"/>
    <cellStyle name="Note 3 16 3" xfId="2574" xr:uid="{00000000-0005-0000-0000-00002F070000}"/>
    <cellStyle name="Note 3 17" xfId="1020" xr:uid="{00000000-0005-0000-0000-000030070000}"/>
    <cellStyle name="Note 3 17 2" xfId="2576" xr:uid="{00000000-0005-0000-0000-000031070000}"/>
    <cellStyle name="Note 3 18" xfId="2545" xr:uid="{00000000-0005-0000-0000-000032070000}"/>
    <cellStyle name="Note 3 2" xfId="1021" xr:uid="{00000000-0005-0000-0000-000033070000}"/>
    <cellStyle name="Note 3 2 2" xfId="1022" xr:uid="{00000000-0005-0000-0000-000034070000}"/>
    <cellStyle name="Note 3 2 2 2" xfId="1023" xr:uid="{00000000-0005-0000-0000-000035070000}"/>
    <cellStyle name="Note 3 2 2 2 2" xfId="2579" xr:uid="{00000000-0005-0000-0000-000036070000}"/>
    <cellStyle name="Note 3 2 2 3" xfId="2578" xr:uid="{00000000-0005-0000-0000-000037070000}"/>
    <cellStyle name="Note 3 2 3" xfId="1024" xr:uid="{00000000-0005-0000-0000-000038070000}"/>
    <cellStyle name="Note 3 2 3 2" xfId="1025" xr:uid="{00000000-0005-0000-0000-000039070000}"/>
    <cellStyle name="Note 3 2 3 2 2" xfId="2581" xr:uid="{00000000-0005-0000-0000-00003A070000}"/>
    <cellStyle name="Note 3 2 3 3" xfId="2580" xr:uid="{00000000-0005-0000-0000-00003B070000}"/>
    <cellStyle name="Note 3 2 4" xfId="1026" xr:uid="{00000000-0005-0000-0000-00003C070000}"/>
    <cellStyle name="Note 3 2 4 2" xfId="2582" xr:uid="{00000000-0005-0000-0000-00003D070000}"/>
    <cellStyle name="Note 3 2 5" xfId="2577" xr:uid="{00000000-0005-0000-0000-00003E070000}"/>
    <cellStyle name="Note 3 3" xfId="1027" xr:uid="{00000000-0005-0000-0000-00003F070000}"/>
    <cellStyle name="Note 3 3 2" xfId="1028" xr:uid="{00000000-0005-0000-0000-000040070000}"/>
    <cellStyle name="Note 3 3 2 2" xfId="1029" xr:uid="{00000000-0005-0000-0000-000041070000}"/>
    <cellStyle name="Note 3 3 2 2 2" xfId="2585" xr:uid="{00000000-0005-0000-0000-000042070000}"/>
    <cellStyle name="Note 3 3 2 3" xfId="2584" xr:uid="{00000000-0005-0000-0000-000043070000}"/>
    <cellStyle name="Note 3 3 3" xfId="1030" xr:uid="{00000000-0005-0000-0000-000044070000}"/>
    <cellStyle name="Note 3 3 3 2" xfId="1031" xr:uid="{00000000-0005-0000-0000-000045070000}"/>
    <cellStyle name="Note 3 3 3 2 2" xfId="2587" xr:uid="{00000000-0005-0000-0000-000046070000}"/>
    <cellStyle name="Note 3 3 3 3" xfId="2586" xr:uid="{00000000-0005-0000-0000-000047070000}"/>
    <cellStyle name="Note 3 3 4" xfId="1032" xr:uid="{00000000-0005-0000-0000-000048070000}"/>
    <cellStyle name="Note 3 3 4 2" xfId="2588" xr:uid="{00000000-0005-0000-0000-000049070000}"/>
    <cellStyle name="Note 3 3 5" xfId="2583" xr:uid="{00000000-0005-0000-0000-00004A070000}"/>
    <cellStyle name="Note 3 4" xfId="1033" xr:uid="{00000000-0005-0000-0000-00004B070000}"/>
    <cellStyle name="Note 3 4 2" xfId="1034" xr:uid="{00000000-0005-0000-0000-00004C070000}"/>
    <cellStyle name="Note 3 4 2 2" xfId="1035" xr:uid="{00000000-0005-0000-0000-00004D070000}"/>
    <cellStyle name="Note 3 4 2 2 2" xfId="2591" xr:uid="{00000000-0005-0000-0000-00004E070000}"/>
    <cellStyle name="Note 3 4 2 3" xfId="2590" xr:uid="{00000000-0005-0000-0000-00004F070000}"/>
    <cellStyle name="Note 3 4 3" xfId="1036" xr:uid="{00000000-0005-0000-0000-000050070000}"/>
    <cellStyle name="Note 3 4 3 2" xfId="1037" xr:uid="{00000000-0005-0000-0000-000051070000}"/>
    <cellStyle name="Note 3 4 3 2 2" xfId="2593" xr:uid="{00000000-0005-0000-0000-000052070000}"/>
    <cellStyle name="Note 3 4 3 3" xfId="2592" xr:uid="{00000000-0005-0000-0000-000053070000}"/>
    <cellStyle name="Note 3 4 4" xfId="1038" xr:uid="{00000000-0005-0000-0000-000054070000}"/>
    <cellStyle name="Note 3 4 4 2" xfId="2594" xr:uid="{00000000-0005-0000-0000-000055070000}"/>
    <cellStyle name="Note 3 4 5" xfId="2589" xr:uid="{00000000-0005-0000-0000-000056070000}"/>
    <cellStyle name="Note 3 5" xfId="1039" xr:uid="{00000000-0005-0000-0000-000057070000}"/>
    <cellStyle name="Note 3 5 2" xfId="1040" xr:uid="{00000000-0005-0000-0000-000058070000}"/>
    <cellStyle name="Note 3 5 2 2" xfId="1041" xr:uid="{00000000-0005-0000-0000-000059070000}"/>
    <cellStyle name="Note 3 5 2 2 2" xfId="2597" xr:uid="{00000000-0005-0000-0000-00005A070000}"/>
    <cellStyle name="Note 3 5 2 3" xfId="2596" xr:uid="{00000000-0005-0000-0000-00005B070000}"/>
    <cellStyle name="Note 3 5 3" xfId="1042" xr:uid="{00000000-0005-0000-0000-00005C070000}"/>
    <cellStyle name="Note 3 5 3 2" xfId="1043" xr:uid="{00000000-0005-0000-0000-00005D070000}"/>
    <cellStyle name="Note 3 5 3 2 2" xfId="2599" xr:uid="{00000000-0005-0000-0000-00005E070000}"/>
    <cellStyle name="Note 3 5 3 3" xfId="2598" xr:uid="{00000000-0005-0000-0000-00005F070000}"/>
    <cellStyle name="Note 3 5 4" xfId="1044" xr:uid="{00000000-0005-0000-0000-000060070000}"/>
    <cellStyle name="Note 3 5 4 2" xfId="2600" xr:uid="{00000000-0005-0000-0000-000061070000}"/>
    <cellStyle name="Note 3 5 5" xfId="2595" xr:uid="{00000000-0005-0000-0000-000062070000}"/>
    <cellStyle name="Note 3 6" xfId="1045" xr:uid="{00000000-0005-0000-0000-000063070000}"/>
    <cellStyle name="Note 3 6 2" xfId="1046" xr:uid="{00000000-0005-0000-0000-000064070000}"/>
    <cellStyle name="Note 3 6 2 2" xfId="1047" xr:uid="{00000000-0005-0000-0000-000065070000}"/>
    <cellStyle name="Note 3 6 2 2 2" xfId="2603" xr:uid="{00000000-0005-0000-0000-000066070000}"/>
    <cellStyle name="Note 3 6 2 3" xfId="2602" xr:uid="{00000000-0005-0000-0000-000067070000}"/>
    <cellStyle name="Note 3 6 3" xfId="1048" xr:uid="{00000000-0005-0000-0000-000068070000}"/>
    <cellStyle name="Note 3 6 3 2" xfId="1049" xr:uid="{00000000-0005-0000-0000-000069070000}"/>
    <cellStyle name="Note 3 6 3 2 2" xfId="2605" xr:uid="{00000000-0005-0000-0000-00006A070000}"/>
    <cellStyle name="Note 3 6 3 3" xfId="2604" xr:uid="{00000000-0005-0000-0000-00006B070000}"/>
    <cellStyle name="Note 3 6 4" xfId="1050" xr:uid="{00000000-0005-0000-0000-00006C070000}"/>
    <cellStyle name="Note 3 6 4 2" xfId="2606" xr:uid="{00000000-0005-0000-0000-00006D070000}"/>
    <cellStyle name="Note 3 6 5" xfId="2601" xr:uid="{00000000-0005-0000-0000-00006E070000}"/>
    <cellStyle name="Note 3 7" xfId="1051" xr:uid="{00000000-0005-0000-0000-00006F070000}"/>
    <cellStyle name="Note 3 7 2" xfId="1052" xr:uid="{00000000-0005-0000-0000-000070070000}"/>
    <cellStyle name="Note 3 7 2 2" xfId="1053" xr:uid="{00000000-0005-0000-0000-000071070000}"/>
    <cellStyle name="Note 3 7 2 2 2" xfId="2609" xr:uid="{00000000-0005-0000-0000-000072070000}"/>
    <cellStyle name="Note 3 7 2 3" xfId="2608" xr:uid="{00000000-0005-0000-0000-000073070000}"/>
    <cellStyle name="Note 3 7 3" xfId="1054" xr:uid="{00000000-0005-0000-0000-000074070000}"/>
    <cellStyle name="Note 3 7 3 2" xfId="1055" xr:uid="{00000000-0005-0000-0000-000075070000}"/>
    <cellStyle name="Note 3 7 3 2 2" xfId="2611" xr:uid="{00000000-0005-0000-0000-000076070000}"/>
    <cellStyle name="Note 3 7 3 3" xfId="2610" xr:uid="{00000000-0005-0000-0000-000077070000}"/>
    <cellStyle name="Note 3 7 4" xfId="1056" xr:uid="{00000000-0005-0000-0000-000078070000}"/>
    <cellStyle name="Note 3 7 4 2" xfId="2612" xr:uid="{00000000-0005-0000-0000-000079070000}"/>
    <cellStyle name="Note 3 7 5" xfId="2607" xr:uid="{00000000-0005-0000-0000-00007A070000}"/>
    <cellStyle name="Note 3 8" xfId="1057" xr:uid="{00000000-0005-0000-0000-00007B070000}"/>
    <cellStyle name="Note 3 8 2" xfId="1058" xr:uid="{00000000-0005-0000-0000-00007C070000}"/>
    <cellStyle name="Note 3 8 2 2" xfId="1059" xr:uid="{00000000-0005-0000-0000-00007D070000}"/>
    <cellStyle name="Note 3 8 2 2 2" xfId="2615" xr:uid="{00000000-0005-0000-0000-00007E070000}"/>
    <cellStyle name="Note 3 8 2 3" xfId="2614" xr:uid="{00000000-0005-0000-0000-00007F070000}"/>
    <cellStyle name="Note 3 8 3" xfId="1060" xr:uid="{00000000-0005-0000-0000-000080070000}"/>
    <cellStyle name="Note 3 8 3 2" xfId="1061" xr:uid="{00000000-0005-0000-0000-000081070000}"/>
    <cellStyle name="Note 3 8 3 2 2" xfId="2617" xr:uid="{00000000-0005-0000-0000-000082070000}"/>
    <cellStyle name="Note 3 8 3 3" xfId="2616" xr:uid="{00000000-0005-0000-0000-000083070000}"/>
    <cellStyle name="Note 3 8 4" xfId="1062" xr:uid="{00000000-0005-0000-0000-000084070000}"/>
    <cellStyle name="Note 3 8 4 2" xfId="2618" xr:uid="{00000000-0005-0000-0000-000085070000}"/>
    <cellStyle name="Note 3 8 5" xfId="2613" xr:uid="{00000000-0005-0000-0000-000086070000}"/>
    <cellStyle name="Note 3 9" xfId="1063" xr:uid="{00000000-0005-0000-0000-000087070000}"/>
    <cellStyle name="Note 3 9 2" xfId="1064" xr:uid="{00000000-0005-0000-0000-000088070000}"/>
    <cellStyle name="Note 3 9 2 2" xfId="1065" xr:uid="{00000000-0005-0000-0000-000089070000}"/>
    <cellStyle name="Note 3 9 2 2 2" xfId="2621" xr:uid="{00000000-0005-0000-0000-00008A070000}"/>
    <cellStyle name="Note 3 9 2 3" xfId="2620" xr:uid="{00000000-0005-0000-0000-00008B070000}"/>
    <cellStyle name="Note 3 9 3" xfId="1066" xr:uid="{00000000-0005-0000-0000-00008C070000}"/>
    <cellStyle name="Note 3 9 3 2" xfId="1067" xr:uid="{00000000-0005-0000-0000-00008D070000}"/>
    <cellStyle name="Note 3 9 3 2 2" xfId="2623" xr:uid="{00000000-0005-0000-0000-00008E070000}"/>
    <cellStyle name="Note 3 9 3 3" xfId="2622" xr:uid="{00000000-0005-0000-0000-00008F070000}"/>
    <cellStyle name="Note 3 9 4" xfId="1068" xr:uid="{00000000-0005-0000-0000-000090070000}"/>
    <cellStyle name="Note 3 9 4 2" xfId="2624" xr:uid="{00000000-0005-0000-0000-000091070000}"/>
    <cellStyle name="Note 3 9 5" xfId="2619" xr:uid="{00000000-0005-0000-0000-000092070000}"/>
    <cellStyle name="Note 4" xfId="1069" xr:uid="{00000000-0005-0000-0000-000093070000}"/>
    <cellStyle name="Note 4 2" xfId="1070" xr:uid="{00000000-0005-0000-0000-000094070000}"/>
    <cellStyle name="Note 4 2 2" xfId="1071" xr:uid="{00000000-0005-0000-0000-000095070000}"/>
    <cellStyle name="Note 4 2 2 2" xfId="2627" xr:uid="{00000000-0005-0000-0000-000096070000}"/>
    <cellStyle name="Note 4 2 3" xfId="2626" xr:uid="{00000000-0005-0000-0000-000097070000}"/>
    <cellStyle name="Note 4 3" xfId="1072" xr:uid="{00000000-0005-0000-0000-000098070000}"/>
    <cellStyle name="Note 4 3 2" xfId="1073" xr:uid="{00000000-0005-0000-0000-000099070000}"/>
    <cellStyle name="Note 4 3 2 2" xfId="2629" xr:uid="{00000000-0005-0000-0000-00009A070000}"/>
    <cellStyle name="Note 4 3 3" xfId="2628" xr:uid="{00000000-0005-0000-0000-00009B070000}"/>
    <cellStyle name="Note 4 4" xfId="1074" xr:uid="{00000000-0005-0000-0000-00009C070000}"/>
    <cellStyle name="Note 4 4 2" xfId="2630" xr:uid="{00000000-0005-0000-0000-00009D070000}"/>
    <cellStyle name="Note 4 5" xfId="2625" xr:uid="{00000000-0005-0000-0000-00009E070000}"/>
    <cellStyle name="Note 5" xfId="1075" xr:uid="{00000000-0005-0000-0000-00009F070000}"/>
    <cellStyle name="Note 5 2" xfId="1076" xr:uid="{00000000-0005-0000-0000-0000A0070000}"/>
    <cellStyle name="Note 5 2 2" xfId="1077" xr:uid="{00000000-0005-0000-0000-0000A1070000}"/>
    <cellStyle name="Note 5 2 2 2" xfId="2633" xr:uid="{00000000-0005-0000-0000-0000A2070000}"/>
    <cellStyle name="Note 5 2 3" xfId="2632" xr:uid="{00000000-0005-0000-0000-0000A3070000}"/>
    <cellStyle name="Note 5 3" xfId="1078" xr:uid="{00000000-0005-0000-0000-0000A4070000}"/>
    <cellStyle name="Note 5 3 2" xfId="1079" xr:uid="{00000000-0005-0000-0000-0000A5070000}"/>
    <cellStyle name="Note 5 3 2 2" xfId="2635" xr:uid="{00000000-0005-0000-0000-0000A6070000}"/>
    <cellStyle name="Note 5 3 3" xfId="2634" xr:uid="{00000000-0005-0000-0000-0000A7070000}"/>
    <cellStyle name="Note 5 4" xfId="1080" xr:uid="{00000000-0005-0000-0000-0000A8070000}"/>
    <cellStyle name="Note 5 4 2" xfId="2636" xr:uid="{00000000-0005-0000-0000-0000A9070000}"/>
    <cellStyle name="Note 5 5" xfId="2631" xr:uid="{00000000-0005-0000-0000-0000AA070000}"/>
    <cellStyle name="Note 6" xfId="1081" xr:uid="{00000000-0005-0000-0000-0000AB070000}"/>
    <cellStyle name="Note 6 2" xfId="1082" xr:uid="{00000000-0005-0000-0000-0000AC070000}"/>
    <cellStyle name="Note 6 2 2" xfId="1083" xr:uid="{00000000-0005-0000-0000-0000AD070000}"/>
    <cellStyle name="Note 6 2 2 2" xfId="2639" xr:uid="{00000000-0005-0000-0000-0000AE070000}"/>
    <cellStyle name="Note 6 2 3" xfId="2638" xr:uid="{00000000-0005-0000-0000-0000AF070000}"/>
    <cellStyle name="Note 6 3" xfId="1084" xr:uid="{00000000-0005-0000-0000-0000B0070000}"/>
    <cellStyle name="Note 6 3 2" xfId="1085" xr:uid="{00000000-0005-0000-0000-0000B1070000}"/>
    <cellStyle name="Note 6 3 2 2" xfId="2641" xr:uid="{00000000-0005-0000-0000-0000B2070000}"/>
    <cellStyle name="Note 6 3 3" xfId="2640" xr:uid="{00000000-0005-0000-0000-0000B3070000}"/>
    <cellStyle name="Note 6 4" xfId="1086" xr:uid="{00000000-0005-0000-0000-0000B4070000}"/>
    <cellStyle name="Note 6 4 2" xfId="2642" xr:uid="{00000000-0005-0000-0000-0000B5070000}"/>
    <cellStyle name="Note 6 5" xfId="2637" xr:uid="{00000000-0005-0000-0000-0000B6070000}"/>
    <cellStyle name="Note 7" xfId="1087" xr:uid="{00000000-0005-0000-0000-0000B7070000}"/>
    <cellStyle name="Note 7 2" xfId="1088" xr:uid="{00000000-0005-0000-0000-0000B8070000}"/>
    <cellStyle name="Note 7 2 2" xfId="1089" xr:uid="{00000000-0005-0000-0000-0000B9070000}"/>
    <cellStyle name="Note 7 2 2 2" xfId="2645" xr:uid="{00000000-0005-0000-0000-0000BA070000}"/>
    <cellStyle name="Note 7 2 3" xfId="2644" xr:uid="{00000000-0005-0000-0000-0000BB070000}"/>
    <cellStyle name="Note 7 3" xfId="1090" xr:uid="{00000000-0005-0000-0000-0000BC070000}"/>
    <cellStyle name="Note 7 3 2" xfId="1091" xr:uid="{00000000-0005-0000-0000-0000BD070000}"/>
    <cellStyle name="Note 7 3 2 2" xfId="2647" xr:uid="{00000000-0005-0000-0000-0000BE070000}"/>
    <cellStyle name="Note 7 3 3" xfId="2646" xr:uid="{00000000-0005-0000-0000-0000BF070000}"/>
    <cellStyle name="Note 7 4" xfId="1092" xr:uid="{00000000-0005-0000-0000-0000C0070000}"/>
    <cellStyle name="Note 7 4 2" xfId="2648" xr:uid="{00000000-0005-0000-0000-0000C1070000}"/>
    <cellStyle name="Note 7 5" xfId="2643" xr:uid="{00000000-0005-0000-0000-0000C2070000}"/>
    <cellStyle name="Note 8" xfId="1093" xr:uid="{00000000-0005-0000-0000-0000C3070000}"/>
    <cellStyle name="Note 8 2" xfId="1094" xr:uid="{00000000-0005-0000-0000-0000C4070000}"/>
    <cellStyle name="Note 8 2 2" xfId="1095" xr:uid="{00000000-0005-0000-0000-0000C5070000}"/>
    <cellStyle name="Note 8 2 2 2" xfId="2651" xr:uid="{00000000-0005-0000-0000-0000C6070000}"/>
    <cellStyle name="Note 8 2 3" xfId="2650" xr:uid="{00000000-0005-0000-0000-0000C7070000}"/>
    <cellStyle name="Note 8 3" xfId="1096" xr:uid="{00000000-0005-0000-0000-0000C8070000}"/>
    <cellStyle name="Note 8 3 2" xfId="1097" xr:uid="{00000000-0005-0000-0000-0000C9070000}"/>
    <cellStyle name="Note 8 3 2 2" xfId="2653" xr:uid="{00000000-0005-0000-0000-0000CA070000}"/>
    <cellStyle name="Note 8 3 3" xfId="2652" xr:uid="{00000000-0005-0000-0000-0000CB070000}"/>
    <cellStyle name="Note 8 4" xfId="1098" xr:uid="{00000000-0005-0000-0000-0000CC070000}"/>
    <cellStyle name="Note 8 4 2" xfId="2654" xr:uid="{00000000-0005-0000-0000-0000CD070000}"/>
    <cellStyle name="Note 8 5" xfId="2649" xr:uid="{00000000-0005-0000-0000-0000CE070000}"/>
    <cellStyle name="Note 9" xfId="1099" xr:uid="{00000000-0005-0000-0000-0000CF070000}"/>
    <cellStyle name="Note 9 2" xfId="1100" xr:uid="{00000000-0005-0000-0000-0000D0070000}"/>
    <cellStyle name="Note 9 2 2" xfId="1101" xr:uid="{00000000-0005-0000-0000-0000D1070000}"/>
    <cellStyle name="Note 9 2 2 2" xfId="2657" xr:uid="{00000000-0005-0000-0000-0000D2070000}"/>
    <cellStyle name="Note 9 2 3" xfId="2656" xr:uid="{00000000-0005-0000-0000-0000D3070000}"/>
    <cellStyle name="Note 9 3" xfId="1102" xr:uid="{00000000-0005-0000-0000-0000D4070000}"/>
    <cellStyle name="Note 9 3 2" xfId="1103" xr:uid="{00000000-0005-0000-0000-0000D5070000}"/>
    <cellStyle name="Note 9 3 2 2" xfId="2659" xr:uid="{00000000-0005-0000-0000-0000D6070000}"/>
    <cellStyle name="Note 9 3 3" xfId="2658" xr:uid="{00000000-0005-0000-0000-0000D7070000}"/>
    <cellStyle name="Note 9 4" xfId="1104" xr:uid="{00000000-0005-0000-0000-0000D8070000}"/>
    <cellStyle name="Note 9 4 2" xfId="2660" xr:uid="{00000000-0005-0000-0000-0000D9070000}"/>
    <cellStyle name="Note 9 5" xfId="2655" xr:uid="{00000000-0005-0000-0000-0000DA070000}"/>
    <cellStyle name="Output" xfId="176" xr:uid="{00000000-0005-0000-0000-0000DB070000}"/>
    <cellStyle name="Output 10" xfId="1105" xr:uid="{00000000-0005-0000-0000-0000DC070000}"/>
    <cellStyle name="Output 10 2" xfId="1106" xr:uid="{00000000-0005-0000-0000-0000DD070000}"/>
    <cellStyle name="Output 10 2 2" xfId="1107" xr:uid="{00000000-0005-0000-0000-0000DE070000}"/>
    <cellStyle name="Output 10 2 2 2" xfId="2663" xr:uid="{00000000-0005-0000-0000-0000DF070000}"/>
    <cellStyle name="Output 10 2 3" xfId="2662" xr:uid="{00000000-0005-0000-0000-0000E0070000}"/>
    <cellStyle name="Output 10 3" xfId="1108" xr:uid="{00000000-0005-0000-0000-0000E1070000}"/>
    <cellStyle name="Output 10 3 2" xfId="2664" xr:uid="{00000000-0005-0000-0000-0000E2070000}"/>
    <cellStyle name="Output 10 4" xfId="2661" xr:uid="{00000000-0005-0000-0000-0000E3070000}"/>
    <cellStyle name="Output 11" xfId="1109" xr:uid="{00000000-0005-0000-0000-0000E4070000}"/>
    <cellStyle name="Output 11 2" xfId="2665" xr:uid="{00000000-0005-0000-0000-0000E5070000}"/>
    <cellStyle name="Output 12" xfId="1732" xr:uid="{00000000-0005-0000-0000-0000E6070000}"/>
    <cellStyle name="Output 2" xfId="1110" xr:uid="{00000000-0005-0000-0000-0000E7070000}"/>
    <cellStyle name="Output 2 10" xfId="1111" xr:uid="{00000000-0005-0000-0000-0000E8070000}"/>
    <cellStyle name="Output 2 10 2" xfId="1112" xr:uid="{00000000-0005-0000-0000-0000E9070000}"/>
    <cellStyle name="Output 2 10 2 2" xfId="1113" xr:uid="{00000000-0005-0000-0000-0000EA070000}"/>
    <cellStyle name="Output 2 10 2 2 2" xfId="2669" xr:uid="{00000000-0005-0000-0000-0000EB070000}"/>
    <cellStyle name="Output 2 10 2 3" xfId="2668" xr:uid="{00000000-0005-0000-0000-0000EC070000}"/>
    <cellStyle name="Output 2 10 3" xfId="1114" xr:uid="{00000000-0005-0000-0000-0000ED070000}"/>
    <cellStyle name="Output 2 10 3 2" xfId="2670" xr:uid="{00000000-0005-0000-0000-0000EE070000}"/>
    <cellStyle name="Output 2 10 4" xfId="2667" xr:uid="{00000000-0005-0000-0000-0000EF070000}"/>
    <cellStyle name="Output 2 11" xfId="1115" xr:uid="{00000000-0005-0000-0000-0000F0070000}"/>
    <cellStyle name="Output 2 11 2" xfId="1116" xr:uid="{00000000-0005-0000-0000-0000F1070000}"/>
    <cellStyle name="Output 2 11 2 2" xfId="1117" xr:uid="{00000000-0005-0000-0000-0000F2070000}"/>
    <cellStyle name="Output 2 11 2 2 2" xfId="2673" xr:uid="{00000000-0005-0000-0000-0000F3070000}"/>
    <cellStyle name="Output 2 11 2 3" xfId="2672" xr:uid="{00000000-0005-0000-0000-0000F4070000}"/>
    <cellStyle name="Output 2 11 3" xfId="1118" xr:uid="{00000000-0005-0000-0000-0000F5070000}"/>
    <cellStyle name="Output 2 11 3 2" xfId="2674" xr:uid="{00000000-0005-0000-0000-0000F6070000}"/>
    <cellStyle name="Output 2 11 4" xfId="2671" xr:uid="{00000000-0005-0000-0000-0000F7070000}"/>
    <cellStyle name="Output 2 12" xfId="1119" xr:uid="{00000000-0005-0000-0000-0000F8070000}"/>
    <cellStyle name="Output 2 12 2" xfId="1120" xr:uid="{00000000-0005-0000-0000-0000F9070000}"/>
    <cellStyle name="Output 2 12 2 2" xfId="1121" xr:uid="{00000000-0005-0000-0000-0000FA070000}"/>
    <cellStyle name="Output 2 12 2 2 2" xfId="2677" xr:uid="{00000000-0005-0000-0000-0000FB070000}"/>
    <cellStyle name="Output 2 12 2 3" xfId="2676" xr:uid="{00000000-0005-0000-0000-0000FC070000}"/>
    <cellStyle name="Output 2 12 3" xfId="1122" xr:uid="{00000000-0005-0000-0000-0000FD070000}"/>
    <cellStyle name="Output 2 12 3 2" xfId="2678" xr:uid="{00000000-0005-0000-0000-0000FE070000}"/>
    <cellStyle name="Output 2 12 4" xfId="2675" xr:uid="{00000000-0005-0000-0000-0000FF070000}"/>
    <cellStyle name="Output 2 13" xfId="1123" xr:uid="{00000000-0005-0000-0000-000000080000}"/>
    <cellStyle name="Output 2 13 2" xfId="1124" xr:uid="{00000000-0005-0000-0000-000001080000}"/>
    <cellStyle name="Output 2 13 2 2" xfId="1125" xr:uid="{00000000-0005-0000-0000-000002080000}"/>
    <cellStyle name="Output 2 13 2 2 2" xfId="2681" xr:uid="{00000000-0005-0000-0000-000003080000}"/>
    <cellStyle name="Output 2 13 2 3" xfId="2680" xr:uid="{00000000-0005-0000-0000-000004080000}"/>
    <cellStyle name="Output 2 13 3" xfId="1126" xr:uid="{00000000-0005-0000-0000-000005080000}"/>
    <cellStyle name="Output 2 13 3 2" xfId="2682" xr:uid="{00000000-0005-0000-0000-000006080000}"/>
    <cellStyle name="Output 2 13 4" xfId="2679" xr:uid="{00000000-0005-0000-0000-000007080000}"/>
    <cellStyle name="Output 2 14" xfId="1127" xr:uid="{00000000-0005-0000-0000-000008080000}"/>
    <cellStyle name="Output 2 14 2" xfId="1128" xr:uid="{00000000-0005-0000-0000-000009080000}"/>
    <cellStyle name="Output 2 14 2 2" xfId="2684" xr:uid="{00000000-0005-0000-0000-00000A080000}"/>
    <cellStyle name="Output 2 14 3" xfId="2683" xr:uid="{00000000-0005-0000-0000-00000B080000}"/>
    <cellStyle name="Output 2 15" xfId="1129" xr:uid="{00000000-0005-0000-0000-00000C080000}"/>
    <cellStyle name="Output 2 15 2" xfId="2685" xr:uid="{00000000-0005-0000-0000-00000D080000}"/>
    <cellStyle name="Output 2 16" xfId="2666" xr:uid="{00000000-0005-0000-0000-00000E080000}"/>
    <cellStyle name="Output 2 2" xfId="1130" xr:uid="{00000000-0005-0000-0000-00000F080000}"/>
    <cellStyle name="Output 2 2 10" xfId="1131" xr:uid="{00000000-0005-0000-0000-000010080000}"/>
    <cellStyle name="Output 2 2 10 2" xfId="1132" xr:uid="{00000000-0005-0000-0000-000011080000}"/>
    <cellStyle name="Output 2 2 10 2 2" xfId="1133" xr:uid="{00000000-0005-0000-0000-000012080000}"/>
    <cellStyle name="Output 2 2 10 2 2 2" xfId="2689" xr:uid="{00000000-0005-0000-0000-000013080000}"/>
    <cellStyle name="Output 2 2 10 2 3" xfId="2688" xr:uid="{00000000-0005-0000-0000-000014080000}"/>
    <cellStyle name="Output 2 2 10 3" xfId="1134" xr:uid="{00000000-0005-0000-0000-000015080000}"/>
    <cellStyle name="Output 2 2 10 3 2" xfId="2690" xr:uid="{00000000-0005-0000-0000-000016080000}"/>
    <cellStyle name="Output 2 2 10 4" xfId="2687" xr:uid="{00000000-0005-0000-0000-000017080000}"/>
    <cellStyle name="Output 2 2 11" xfId="1135" xr:uid="{00000000-0005-0000-0000-000018080000}"/>
    <cellStyle name="Output 2 2 11 2" xfId="1136" xr:uid="{00000000-0005-0000-0000-000019080000}"/>
    <cellStyle name="Output 2 2 11 2 2" xfId="1137" xr:uid="{00000000-0005-0000-0000-00001A080000}"/>
    <cellStyle name="Output 2 2 11 2 2 2" xfId="2693" xr:uid="{00000000-0005-0000-0000-00001B080000}"/>
    <cellStyle name="Output 2 2 11 2 3" xfId="2692" xr:uid="{00000000-0005-0000-0000-00001C080000}"/>
    <cellStyle name="Output 2 2 11 3" xfId="1138" xr:uid="{00000000-0005-0000-0000-00001D080000}"/>
    <cellStyle name="Output 2 2 11 3 2" xfId="2694" xr:uid="{00000000-0005-0000-0000-00001E080000}"/>
    <cellStyle name="Output 2 2 11 4" xfId="2691" xr:uid="{00000000-0005-0000-0000-00001F080000}"/>
    <cellStyle name="Output 2 2 12" xfId="1139" xr:uid="{00000000-0005-0000-0000-000020080000}"/>
    <cellStyle name="Output 2 2 12 2" xfId="1140" xr:uid="{00000000-0005-0000-0000-000021080000}"/>
    <cellStyle name="Output 2 2 12 2 2" xfId="1141" xr:uid="{00000000-0005-0000-0000-000022080000}"/>
    <cellStyle name="Output 2 2 12 2 2 2" xfId="2697" xr:uid="{00000000-0005-0000-0000-000023080000}"/>
    <cellStyle name="Output 2 2 12 2 3" xfId="2696" xr:uid="{00000000-0005-0000-0000-000024080000}"/>
    <cellStyle name="Output 2 2 12 3" xfId="1142" xr:uid="{00000000-0005-0000-0000-000025080000}"/>
    <cellStyle name="Output 2 2 12 3 2" xfId="2698" xr:uid="{00000000-0005-0000-0000-000026080000}"/>
    <cellStyle name="Output 2 2 12 4" xfId="2695" xr:uid="{00000000-0005-0000-0000-000027080000}"/>
    <cellStyle name="Output 2 2 13" xfId="1143" xr:uid="{00000000-0005-0000-0000-000028080000}"/>
    <cellStyle name="Output 2 2 13 2" xfId="1144" xr:uid="{00000000-0005-0000-0000-000029080000}"/>
    <cellStyle name="Output 2 2 13 2 2" xfId="2700" xr:uid="{00000000-0005-0000-0000-00002A080000}"/>
    <cellStyle name="Output 2 2 13 3" xfId="2699" xr:uid="{00000000-0005-0000-0000-00002B080000}"/>
    <cellStyle name="Output 2 2 14" xfId="1145" xr:uid="{00000000-0005-0000-0000-00002C080000}"/>
    <cellStyle name="Output 2 2 14 2" xfId="2701" xr:uid="{00000000-0005-0000-0000-00002D080000}"/>
    <cellStyle name="Output 2 2 15" xfId="2686" xr:uid="{00000000-0005-0000-0000-00002E080000}"/>
    <cellStyle name="Output 2 2 2" xfId="1146" xr:uid="{00000000-0005-0000-0000-00002F080000}"/>
    <cellStyle name="Output 2 2 2 2" xfId="1147" xr:uid="{00000000-0005-0000-0000-000030080000}"/>
    <cellStyle name="Output 2 2 2 2 2" xfId="1148" xr:uid="{00000000-0005-0000-0000-000031080000}"/>
    <cellStyle name="Output 2 2 2 2 2 2" xfId="2704" xr:uid="{00000000-0005-0000-0000-000032080000}"/>
    <cellStyle name="Output 2 2 2 2 3" xfId="2703" xr:uid="{00000000-0005-0000-0000-000033080000}"/>
    <cellStyle name="Output 2 2 2 3" xfId="1149" xr:uid="{00000000-0005-0000-0000-000034080000}"/>
    <cellStyle name="Output 2 2 2 3 2" xfId="2705" xr:uid="{00000000-0005-0000-0000-000035080000}"/>
    <cellStyle name="Output 2 2 2 4" xfId="2702" xr:uid="{00000000-0005-0000-0000-000036080000}"/>
    <cellStyle name="Output 2 2 3" xfId="1150" xr:uid="{00000000-0005-0000-0000-000037080000}"/>
    <cellStyle name="Output 2 2 3 2" xfId="1151" xr:uid="{00000000-0005-0000-0000-000038080000}"/>
    <cellStyle name="Output 2 2 3 2 2" xfId="1152" xr:uid="{00000000-0005-0000-0000-000039080000}"/>
    <cellStyle name="Output 2 2 3 2 2 2" xfId="2708" xr:uid="{00000000-0005-0000-0000-00003A080000}"/>
    <cellStyle name="Output 2 2 3 2 3" xfId="2707" xr:uid="{00000000-0005-0000-0000-00003B080000}"/>
    <cellStyle name="Output 2 2 3 3" xfId="1153" xr:uid="{00000000-0005-0000-0000-00003C080000}"/>
    <cellStyle name="Output 2 2 3 3 2" xfId="2709" xr:uid="{00000000-0005-0000-0000-00003D080000}"/>
    <cellStyle name="Output 2 2 3 4" xfId="2706" xr:uid="{00000000-0005-0000-0000-00003E080000}"/>
    <cellStyle name="Output 2 2 4" xfId="1154" xr:uid="{00000000-0005-0000-0000-00003F080000}"/>
    <cellStyle name="Output 2 2 4 2" xfId="1155" xr:uid="{00000000-0005-0000-0000-000040080000}"/>
    <cellStyle name="Output 2 2 4 2 2" xfId="1156" xr:uid="{00000000-0005-0000-0000-000041080000}"/>
    <cellStyle name="Output 2 2 4 2 2 2" xfId="2712" xr:uid="{00000000-0005-0000-0000-000042080000}"/>
    <cellStyle name="Output 2 2 4 2 3" xfId="2711" xr:uid="{00000000-0005-0000-0000-000043080000}"/>
    <cellStyle name="Output 2 2 4 3" xfId="1157" xr:uid="{00000000-0005-0000-0000-000044080000}"/>
    <cellStyle name="Output 2 2 4 3 2" xfId="2713" xr:uid="{00000000-0005-0000-0000-000045080000}"/>
    <cellStyle name="Output 2 2 4 4" xfId="2710" xr:uid="{00000000-0005-0000-0000-000046080000}"/>
    <cellStyle name="Output 2 2 5" xfId="1158" xr:uid="{00000000-0005-0000-0000-000047080000}"/>
    <cellStyle name="Output 2 2 5 2" xfId="1159" xr:uid="{00000000-0005-0000-0000-000048080000}"/>
    <cellStyle name="Output 2 2 5 2 2" xfId="1160" xr:uid="{00000000-0005-0000-0000-000049080000}"/>
    <cellStyle name="Output 2 2 5 2 2 2" xfId="2716" xr:uid="{00000000-0005-0000-0000-00004A080000}"/>
    <cellStyle name="Output 2 2 5 2 3" xfId="2715" xr:uid="{00000000-0005-0000-0000-00004B080000}"/>
    <cellStyle name="Output 2 2 5 3" xfId="1161" xr:uid="{00000000-0005-0000-0000-00004C080000}"/>
    <cellStyle name="Output 2 2 5 3 2" xfId="2717" xr:uid="{00000000-0005-0000-0000-00004D080000}"/>
    <cellStyle name="Output 2 2 5 4" xfId="2714" xr:uid="{00000000-0005-0000-0000-00004E080000}"/>
    <cellStyle name="Output 2 2 6" xfId="1162" xr:uid="{00000000-0005-0000-0000-00004F080000}"/>
    <cellStyle name="Output 2 2 6 2" xfId="1163" xr:uid="{00000000-0005-0000-0000-000050080000}"/>
    <cellStyle name="Output 2 2 6 2 2" xfId="1164" xr:uid="{00000000-0005-0000-0000-000051080000}"/>
    <cellStyle name="Output 2 2 6 2 2 2" xfId="2720" xr:uid="{00000000-0005-0000-0000-000052080000}"/>
    <cellStyle name="Output 2 2 6 2 3" xfId="2719" xr:uid="{00000000-0005-0000-0000-000053080000}"/>
    <cellStyle name="Output 2 2 6 3" xfId="1165" xr:uid="{00000000-0005-0000-0000-000054080000}"/>
    <cellStyle name="Output 2 2 6 3 2" xfId="2721" xr:uid="{00000000-0005-0000-0000-000055080000}"/>
    <cellStyle name="Output 2 2 6 4" xfId="2718" xr:uid="{00000000-0005-0000-0000-000056080000}"/>
    <cellStyle name="Output 2 2 7" xfId="1166" xr:uid="{00000000-0005-0000-0000-000057080000}"/>
    <cellStyle name="Output 2 2 7 2" xfId="1167" xr:uid="{00000000-0005-0000-0000-000058080000}"/>
    <cellStyle name="Output 2 2 7 2 2" xfId="1168" xr:uid="{00000000-0005-0000-0000-000059080000}"/>
    <cellStyle name="Output 2 2 7 2 2 2" xfId="2724" xr:uid="{00000000-0005-0000-0000-00005A080000}"/>
    <cellStyle name="Output 2 2 7 2 3" xfId="2723" xr:uid="{00000000-0005-0000-0000-00005B080000}"/>
    <cellStyle name="Output 2 2 7 3" xfId="1169" xr:uid="{00000000-0005-0000-0000-00005C080000}"/>
    <cellStyle name="Output 2 2 7 3 2" xfId="2725" xr:uid="{00000000-0005-0000-0000-00005D080000}"/>
    <cellStyle name="Output 2 2 7 4" xfId="2722" xr:uid="{00000000-0005-0000-0000-00005E080000}"/>
    <cellStyle name="Output 2 2 8" xfId="1170" xr:uid="{00000000-0005-0000-0000-00005F080000}"/>
    <cellStyle name="Output 2 2 8 2" xfId="1171" xr:uid="{00000000-0005-0000-0000-000060080000}"/>
    <cellStyle name="Output 2 2 8 2 2" xfId="1172" xr:uid="{00000000-0005-0000-0000-000061080000}"/>
    <cellStyle name="Output 2 2 8 2 2 2" xfId="2728" xr:uid="{00000000-0005-0000-0000-000062080000}"/>
    <cellStyle name="Output 2 2 8 2 3" xfId="2727" xr:uid="{00000000-0005-0000-0000-000063080000}"/>
    <cellStyle name="Output 2 2 8 3" xfId="1173" xr:uid="{00000000-0005-0000-0000-000064080000}"/>
    <cellStyle name="Output 2 2 8 3 2" xfId="2729" xr:uid="{00000000-0005-0000-0000-000065080000}"/>
    <cellStyle name="Output 2 2 8 4" xfId="2726" xr:uid="{00000000-0005-0000-0000-000066080000}"/>
    <cellStyle name="Output 2 2 9" xfId="1174" xr:uid="{00000000-0005-0000-0000-000067080000}"/>
    <cellStyle name="Output 2 2 9 2" xfId="1175" xr:uid="{00000000-0005-0000-0000-000068080000}"/>
    <cellStyle name="Output 2 2 9 2 2" xfId="1176" xr:uid="{00000000-0005-0000-0000-000069080000}"/>
    <cellStyle name="Output 2 2 9 2 2 2" xfId="2732" xr:uid="{00000000-0005-0000-0000-00006A080000}"/>
    <cellStyle name="Output 2 2 9 2 3" xfId="2731" xr:uid="{00000000-0005-0000-0000-00006B080000}"/>
    <cellStyle name="Output 2 2 9 3" xfId="1177" xr:uid="{00000000-0005-0000-0000-00006C080000}"/>
    <cellStyle name="Output 2 2 9 3 2" xfId="2733" xr:uid="{00000000-0005-0000-0000-00006D080000}"/>
    <cellStyle name="Output 2 2 9 4" xfId="2730" xr:uid="{00000000-0005-0000-0000-00006E080000}"/>
    <cellStyle name="Output 2 3" xfId="1178" xr:uid="{00000000-0005-0000-0000-00006F080000}"/>
    <cellStyle name="Output 2 3 2" xfId="1179" xr:uid="{00000000-0005-0000-0000-000070080000}"/>
    <cellStyle name="Output 2 3 2 2" xfId="1180" xr:uid="{00000000-0005-0000-0000-000071080000}"/>
    <cellStyle name="Output 2 3 2 2 2" xfId="2736" xr:uid="{00000000-0005-0000-0000-000072080000}"/>
    <cellStyle name="Output 2 3 2 3" xfId="2735" xr:uid="{00000000-0005-0000-0000-000073080000}"/>
    <cellStyle name="Output 2 3 3" xfId="1181" xr:uid="{00000000-0005-0000-0000-000074080000}"/>
    <cellStyle name="Output 2 3 3 2" xfId="2737" xr:uid="{00000000-0005-0000-0000-000075080000}"/>
    <cellStyle name="Output 2 3 4" xfId="2734" xr:uid="{00000000-0005-0000-0000-000076080000}"/>
    <cellStyle name="Output 2 4" xfId="1182" xr:uid="{00000000-0005-0000-0000-000077080000}"/>
    <cellStyle name="Output 2 4 2" xfId="1183" xr:uid="{00000000-0005-0000-0000-000078080000}"/>
    <cellStyle name="Output 2 4 2 2" xfId="1184" xr:uid="{00000000-0005-0000-0000-000079080000}"/>
    <cellStyle name="Output 2 4 2 2 2" xfId="2740" xr:uid="{00000000-0005-0000-0000-00007A080000}"/>
    <cellStyle name="Output 2 4 2 3" xfId="2739" xr:uid="{00000000-0005-0000-0000-00007B080000}"/>
    <cellStyle name="Output 2 4 3" xfId="1185" xr:uid="{00000000-0005-0000-0000-00007C080000}"/>
    <cellStyle name="Output 2 4 3 2" xfId="2741" xr:uid="{00000000-0005-0000-0000-00007D080000}"/>
    <cellStyle name="Output 2 4 4" xfId="2738" xr:uid="{00000000-0005-0000-0000-00007E080000}"/>
    <cellStyle name="Output 2 5" xfId="1186" xr:uid="{00000000-0005-0000-0000-00007F080000}"/>
    <cellStyle name="Output 2 5 2" xfId="1187" xr:uid="{00000000-0005-0000-0000-000080080000}"/>
    <cellStyle name="Output 2 5 2 2" xfId="1188" xr:uid="{00000000-0005-0000-0000-000081080000}"/>
    <cellStyle name="Output 2 5 2 2 2" xfId="2744" xr:uid="{00000000-0005-0000-0000-000082080000}"/>
    <cellStyle name="Output 2 5 2 3" xfId="2743" xr:uid="{00000000-0005-0000-0000-000083080000}"/>
    <cellStyle name="Output 2 5 3" xfId="1189" xr:uid="{00000000-0005-0000-0000-000084080000}"/>
    <cellStyle name="Output 2 5 3 2" xfId="2745" xr:uid="{00000000-0005-0000-0000-000085080000}"/>
    <cellStyle name="Output 2 5 4" xfId="2742" xr:uid="{00000000-0005-0000-0000-000086080000}"/>
    <cellStyle name="Output 2 6" xfId="1190" xr:uid="{00000000-0005-0000-0000-000087080000}"/>
    <cellStyle name="Output 2 6 2" xfId="1191" xr:uid="{00000000-0005-0000-0000-000088080000}"/>
    <cellStyle name="Output 2 6 2 2" xfId="1192" xr:uid="{00000000-0005-0000-0000-000089080000}"/>
    <cellStyle name="Output 2 6 2 2 2" xfId="2748" xr:uid="{00000000-0005-0000-0000-00008A080000}"/>
    <cellStyle name="Output 2 6 2 3" xfId="2747" xr:uid="{00000000-0005-0000-0000-00008B080000}"/>
    <cellStyle name="Output 2 6 3" xfId="1193" xr:uid="{00000000-0005-0000-0000-00008C080000}"/>
    <cellStyle name="Output 2 6 3 2" xfId="2749" xr:uid="{00000000-0005-0000-0000-00008D080000}"/>
    <cellStyle name="Output 2 6 4" xfId="2746" xr:uid="{00000000-0005-0000-0000-00008E080000}"/>
    <cellStyle name="Output 2 7" xfId="1194" xr:uid="{00000000-0005-0000-0000-00008F080000}"/>
    <cellStyle name="Output 2 7 2" xfId="1195" xr:uid="{00000000-0005-0000-0000-000090080000}"/>
    <cellStyle name="Output 2 7 2 2" xfId="1196" xr:uid="{00000000-0005-0000-0000-000091080000}"/>
    <cellStyle name="Output 2 7 2 2 2" xfId="2752" xr:uid="{00000000-0005-0000-0000-000092080000}"/>
    <cellStyle name="Output 2 7 2 3" xfId="2751" xr:uid="{00000000-0005-0000-0000-000093080000}"/>
    <cellStyle name="Output 2 7 3" xfId="1197" xr:uid="{00000000-0005-0000-0000-000094080000}"/>
    <cellStyle name="Output 2 7 3 2" xfId="2753" xr:uid="{00000000-0005-0000-0000-000095080000}"/>
    <cellStyle name="Output 2 7 4" xfId="2750" xr:uid="{00000000-0005-0000-0000-000096080000}"/>
    <cellStyle name="Output 2 8" xfId="1198" xr:uid="{00000000-0005-0000-0000-000097080000}"/>
    <cellStyle name="Output 2 8 2" xfId="1199" xr:uid="{00000000-0005-0000-0000-000098080000}"/>
    <cellStyle name="Output 2 8 2 2" xfId="1200" xr:uid="{00000000-0005-0000-0000-000099080000}"/>
    <cellStyle name="Output 2 8 2 2 2" xfId="2756" xr:uid="{00000000-0005-0000-0000-00009A080000}"/>
    <cellStyle name="Output 2 8 2 3" xfId="2755" xr:uid="{00000000-0005-0000-0000-00009B080000}"/>
    <cellStyle name="Output 2 8 3" xfId="1201" xr:uid="{00000000-0005-0000-0000-00009C080000}"/>
    <cellStyle name="Output 2 8 3 2" xfId="2757" xr:uid="{00000000-0005-0000-0000-00009D080000}"/>
    <cellStyle name="Output 2 8 4" xfId="2754" xr:uid="{00000000-0005-0000-0000-00009E080000}"/>
    <cellStyle name="Output 2 9" xfId="1202" xr:uid="{00000000-0005-0000-0000-00009F080000}"/>
    <cellStyle name="Output 2 9 2" xfId="1203" xr:uid="{00000000-0005-0000-0000-0000A0080000}"/>
    <cellStyle name="Output 2 9 2 2" xfId="1204" xr:uid="{00000000-0005-0000-0000-0000A1080000}"/>
    <cellStyle name="Output 2 9 2 2 2" xfId="2760" xr:uid="{00000000-0005-0000-0000-0000A2080000}"/>
    <cellStyle name="Output 2 9 2 3" xfId="2759" xr:uid="{00000000-0005-0000-0000-0000A3080000}"/>
    <cellStyle name="Output 2 9 3" xfId="1205" xr:uid="{00000000-0005-0000-0000-0000A4080000}"/>
    <cellStyle name="Output 2 9 3 2" xfId="2761" xr:uid="{00000000-0005-0000-0000-0000A5080000}"/>
    <cellStyle name="Output 2 9 4" xfId="2758" xr:uid="{00000000-0005-0000-0000-0000A6080000}"/>
    <cellStyle name="Output 3" xfId="1206" xr:uid="{00000000-0005-0000-0000-0000A7080000}"/>
    <cellStyle name="Output 3 10" xfId="1207" xr:uid="{00000000-0005-0000-0000-0000A8080000}"/>
    <cellStyle name="Output 3 10 2" xfId="1208" xr:uid="{00000000-0005-0000-0000-0000A9080000}"/>
    <cellStyle name="Output 3 10 2 2" xfId="1209" xr:uid="{00000000-0005-0000-0000-0000AA080000}"/>
    <cellStyle name="Output 3 10 2 2 2" xfId="2765" xr:uid="{00000000-0005-0000-0000-0000AB080000}"/>
    <cellStyle name="Output 3 10 2 3" xfId="2764" xr:uid="{00000000-0005-0000-0000-0000AC080000}"/>
    <cellStyle name="Output 3 10 3" xfId="1210" xr:uid="{00000000-0005-0000-0000-0000AD080000}"/>
    <cellStyle name="Output 3 10 3 2" xfId="2766" xr:uid="{00000000-0005-0000-0000-0000AE080000}"/>
    <cellStyle name="Output 3 10 4" xfId="2763" xr:uid="{00000000-0005-0000-0000-0000AF080000}"/>
    <cellStyle name="Output 3 11" xfId="1211" xr:uid="{00000000-0005-0000-0000-0000B0080000}"/>
    <cellStyle name="Output 3 11 2" xfId="1212" xr:uid="{00000000-0005-0000-0000-0000B1080000}"/>
    <cellStyle name="Output 3 11 2 2" xfId="1213" xr:uid="{00000000-0005-0000-0000-0000B2080000}"/>
    <cellStyle name="Output 3 11 2 2 2" xfId="2769" xr:uid="{00000000-0005-0000-0000-0000B3080000}"/>
    <cellStyle name="Output 3 11 2 3" xfId="2768" xr:uid="{00000000-0005-0000-0000-0000B4080000}"/>
    <cellStyle name="Output 3 11 3" xfId="1214" xr:uid="{00000000-0005-0000-0000-0000B5080000}"/>
    <cellStyle name="Output 3 11 3 2" xfId="2770" xr:uid="{00000000-0005-0000-0000-0000B6080000}"/>
    <cellStyle name="Output 3 11 4" xfId="2767" xr:uid="{00000000-0005-0000-0000-0000B7080000}"/>
    <cellStyle name="Output 3 12" xfId="1215" xr:uid="{00000000-0005-0000-0000-0000B8080000}"/>
    <cellStyle name="Output 3 12 2" xfId="1216" xr:uid="{00000000-0005-0000-0000-0000B9080000}"/>
    <cellStyle name="Output 3 12 2 2" xfId="1217" xr:uid="{00000000-0005-0000-0000-0000BA080000}"/>
    <cellStyle name="Output 3 12 2 2 2" xfId="2773" xr:uid="{00000000-0005-0000-0000-0000BB080000}"/>
    <cellStyle name="Output 3 12 2 3" xfId="2772" xr:uid="{00000000-0005-0000-0000-0000BC080000}"/>
    <cellStyle name="Output 3 12 3" xfId="1218" xr:uid="{00000000-0005-0000-0000-0000BD080000}"/>
    <cellStyle name="Output 3 12 3 2" xfId="2774" xr:uid="{00000000-0005-0000-0000-0000BE080000}"/>
    <cellStyle name="Output 3 12 4" xfId="2771" xr:uid="{00000000-0005-0000-0000-0000BF080000}"/>
    <cellStyle name="Output 3 13" xfId="1219" xr:uid="{00000000-0005-0000-0000-0000C0080000}"/>
    <cellStyle name="Output 3 13 2" xfId="1220" xr:uid="{00000000-0005-0000-0000-0000C1080000}"/>
    <cellStyle name="Output 3 13 2 2" xfId="2776" xr:uid="{00000000-0005-0000-0000-0000C2080000}"/>
    <cellStyle name="Output 3 13 3" xfId="2775" xr:uid="{00000000-0005-0000-0000-0000C3080000}"/>
    <cellStyle name="Output 3 14" xfId="1221" xr:uid="{00000000-0005-0000-0000-0000C4080000}"/>
    <cellStyle name="Output 3 14 2" xfId="2777" xr:uid="{00000000-0005-0000-0000-0000C5080000}"/>
    <cellStyle name="Output 3 15" xfId="2762" xr:uid="{00000000-0005-0000-0000-0000C6080000}"/>
    <cellStyle name="Output 3 2" xfId="1222" xr:uid="{00000000-0005-0000-0000-0000C7080000}"/>
    <cellStyle name="Output 3 2 2" xfId="1223" xr:uid="{00000000-0005-0000-0000-0000C8080000}"/>
    <cellStyle name="Output 3 2 2 2" xfId="1224" xr:uid="{00000000-0005-0000-0000-0000C9080000}"/>
    <cellStyle name="Output 3 2 2 2 2" xfId="2780" xr:uid="{00000000-0005-0000-0000-0000CA080000}"/>
    <cellStyle name="Output 3 2 2 3" xfId="2779" xr:uid="{00000000-0005-0000-0000-0000CB080000}"/>
    <cellStyle name="Output 3 2 3" xfId="1225" xr:uid="{00000000-0005-0000-0000-0000CC080000}"/>
    <cellStyle name="Output 3 2 3 2" xfId="2781" xr:uid="{00000000-0005-0000-0000-0000CD080000}"/>
    <cellStyle name="Output 3 2 4" xfId="2778" xr:uid="{00000000-0005-0000-0000-0000CE080000}"/>
    <cellStyle name="Output 3 3" xfId="1226" xr:uid="{00000000-0005-0000-0000-0000CF080000}"/>
    <cellStyle name="Output 3 3 2" xfId="1227" xr:uid="{00000000-0005-0000-0000-0000D0080000}"/>
    <cellStyle name="Output 3 3 2 2" xfId="1228" xr:uid="{00000000-0005-0000-0000-0000D1080000}"/>
    <cellStyle name="Output 3 3 2 2 2" xfId="2784" xr:uid="{00000000-0005-0000-0000-0000D2080000}"/>
    <cellStyle name="Output 3 3 2 3" xfId="2783" xr:uid="{00000000-0005-0000-0000-0000D3080000}"/>
    <cellStyle name="Output 3 3 3" xfId="1229" xr:uid="{00000000-0005-0000-0000-0000D4080000}"/>
    <cellStyle name="Output 3 3 3 2" xfId="2785" xr:uid="{00000000-0005-0000-0000-0000D5080000}"/>
    <cellStyle name="Output 3 3 4" xfId="2782" xr:uid="{00000000-0005-0000-0000-0000D6080000}"/>
    <cellStyle name="Output 3 4" xfId="1230" xr:uid="{00000000-0005-0000-0000-0000D7080000}"/>
    <cellStyle name="Output 3 4 2" xfId="1231" xr:uid="{00000000-0005-0000-0000-0000D8080000}"/>
    <cellStyle name="Output 3 4 2 2" xfId="1232" xr:uid="{00000000-0005-0000-0000-0000D9080000}"/>
    <cellStyle name="Output 3 4 2 2 2" xfId="2788" xr:uid="{00000000-0005-0000-0000-0000DA080000}"/>
    <cellStyle name="Output 3 4 2 3" xfId="2787" xr:uid="{00000000-0005-0000-0000-0000DB080000}"/>
    <cellStyle name="Output 3 4 3" xfId="1233" xr:uid="{00000000-0005-0000-0000-0000DC080000}"/>
    <cellStyle name="Output 3 4 3 2" xfId="2789" xr:uid="{00000000-0005-0000-0000-0000DD080000}"/>
    <cellStyle name="Output 3 4 4" xfId="2786" xr:uid="{00000000-0005-0000-0000-0000DE080000}"/>
    <cellStyle name="Output 3 5" xfId="1234" xr:uid="{00000000-0005-0000-0000-0000DF080000}"/>
    <cellStyle name="Output 3 5 2" xfId="1235" xr:uid="{00000000-0005-0000-0000-0000E0080000}"/>
    <cellStyle name="Output 3 5 2 2" xfId="1236" xr:uid="{00000000-0005-0000-0000-0000E1080000}"/>
    <cellStyle name="Output 3 5 2 2 2" xfId="2792" xr:uid="{00000000-0005-0000-0000-0000E2080000}"/>
    <cellStyle name="Output 3 5 2 3" xfId="2791" xr:uid="{00000000-0005-0000-0000-0000E3080000}"/>
    <cellStyle name="Output 3 5 3" xfId="1237" xr:uid="{00000000-0005-0000-0000-0000E4080000}"/>
    <cellStyle name="Output 3 5 3 2" xfId="2793" xr:uid="{00000000-0005-0000-0000-0000E5080000}"/>
    <cellStyle name="Output 3 5 4" xfId="2790" xr:uid="{00000000-0005-0000-0000-0000E6080000}"/>
    <cellStyle name="Output 3 6" xfId="1238" xr:uid="{00000000-0005-0000-0000-0000E7080000}"/>
    <cellStyle name="Output 3 6 2" xfId="1239" xr:uid="{00000000-0005-0000-0000-0000E8080000}"/>
    <cellStyle name="Output 3 6 2 2" xfId="1240" xr:uid="{00000000-0005-0000-0000-0000E9080000}"/>
    <cellStyle name="Output 3 6 2 2 2" xfId="2796" xr:uid="{00000000-0005-0000-0000-0000EA080000}"/>
    <cellStyle name="Output 3 6 2 3" xfId="2795" xr:uid="{00000000-0005-0000-0000-0000EB080000}"/>
    <cellStyle name="Output 3 6 3" xfId="1241" xr:uid="{00000000-0005-0000-0000-0000EC080000}"/>
    <cellStyle name="Output 3 6 3 2" xfId="2797" xr:uid="{00000000-0005-0000-0000-0000ED080000}"/>
    <cellStyle name="Output 3 6 4" xfId="2794" xr:uid="{00000000-0005-0000-0000-0000EE080000}"/>
    <cellStyle name="Output 3 7" xfId="1242" xr:uid="{00000000-0005-0000-0000-0000EF080000}"/>
    <cellStyle name="Output 3 7 2" xfId="1243" xr:uid="{00000000-0005-0000-0000-0000F0080000}"/>
    <cellStyle name="Output 3 7 2 2" xfId="1244" xr:uid="{00000000-0005-0000-0000-0000F1080000}"/>
    <cellStyle name="Output 3 7 2 2 2" xfId="2800" xr:uid="{00000000-0005-0000-0000-0000F2080000}"/>
    <cellStyle name="Output 3 7 2 3" xfId="2799" xr:uid="{00000000-0005-0000-0000-0000F3080000}"/>
    <cellStyle name="Output 3 7 3" xfId="1245" xr:uid="{00000000-0005-0000-0000-0000F4080000}"/>
    <cellStyle name="Output 3 7 3 2" xfId="2801" xr:uid="{00000000-0005-0000-0000-0000F5080000}"/>
    <cellStyle name="Output 3 7 4" xfId="2798" xr:uid="{00000000-0005-0000-0000-0000F6080000}"/>
    <cellStyle name="Output 3 8" xfId="1246" xr:uid="{00000000-0005-0000-0000-0000F7080000}"/>
    <cellStyle name="Output 3 8 2" xfId="1247" xr:uid="{00000000-0005-0000-0000-0000F8080000}"/>
    <cellStyle name="Output 3 8 2 2" xfId="1248" xr:uid="{00000000-0005-0000-0000-0000F9080000}"/>
    <cellStyle name="Output 3 8 2 2 2" xfId="2804" xr:uid="{00000000-0005-0000-0000-0000FA080000}"/>
    <cellStyle name="Output 3 8 2 3" xfId="2803" xr:uid="{00000000-0005-0000-0000-0000FB080000}"/>
    <cellStyle name="Output 3 8 3" xfId="1249" xr:uid="{00000000-0005-0000-0000-0000FC080000}"/>
    <cellStyle name="Output 3 8 3 2" xfId="2805" xr:uid="{00000000-0005-0000-0000-0000FD080000}"/>
    <cellStyle name="Output 3 8 4" xfId="2802" xr:uid="{00000000-0005-0000-0000-0000FE080000}"/>
    <cellStyle name="Output 3 9" xfId="1250" xr:uid="{00000000-0005-0000-0000-0000FF080000}"/>
    <cellStyle name="Output 3 9 2" xfId="1251" xr:uid="{00000000-0005-0000-0000-000000090000}"/>
    <cellStyle name="Output 3 9 2 2" xfId="1252" xr:uid="{00000000-0005-0000-0000-000001090000}"/>
    <cellStyle name="Output 3 9 2 2 2" xfId="2808" xr:uid="{00000000-0005-0000-0000-000002090000}"/>
    <cellStyle name="Output 3 9 2 3" xfId="2807" xr:uid="{00000000-0005-0000-0000-000003090000}"/>
    <cellStyle name="Output 3 9 3" xfId="1253" xr:uid="{00000000-0005-0000-0000-000004090000}"/>
    <cellStyle name="Output 3 9 3 2" xfId="2809" xr:uid="{00000000-0005-0000-0000-000005090000}"/>
    <cellStyle name="Output 3 9 4" xfId="2806" xr:uid="{00000000-0005-0000-0000-000006090000}"/>
    <cellStyle name="Output 4" xfId="1254" xr:uid="{00000000-0005-0000-0000-000007090000}"/>
    <cellStyle name="Output 4 2" xfId="1255" xr:uid="{00000000-0005-0000-0000-000008090000}"/>
    <cellStyle name="Output 4 2 2" xfId="1256" xr:uid="{00000000-0005-0000-0000-000009090000}"/>
    <cellStyle name="Output 4 2 2 2" xfId="2812" xr:uid="{00000000-0005-0000-0000-00000A090000}"/>
    <cellStyle name="Output 4 2 3" xfId="2811" xr:uid="{00000000-0005-0000-0000-00000B090000}"/>
    <cellStyle name="Output 4 3" xfId="1257" xr:uid="{00000000-0005-0000-0000-00000C090000}"/>
    <cellStyle name="Output 4 3 2" xfId="2813" xr:uid="{00000000-0005-0000-0000-00000D090000}"/>
    <cellStyle name="Output 4 4" xfId="2810" xr:uid="{00000000-0005-0000-0000-00000E090000}"/>
    <cellStyle name="Output 5" xfId="1258" xr:uid="{00000000-0005-0000-0000-00000F090000}"/>
    <cellStyle name="Output 5 2" xfId="1259" xr:uid="{00000000-0005-0000-0000-000010090000}"/>
    <cellStyle name="Output 5 2 2" xfId="1260" xr:uid="{00000000-0005-0000-0000-000011090000}"/>
    <cellStyle name="Output 5 2 2 2" xfId="2816" xr:uid="{00000000-0005-0000-0000-000012090000}"/>
    <cellStyle name="Output 5 2 3" xfId="2815" xr:uid="{00000000-0005-0000-0000-000013090000}"/>
    <cellStyle name="Output 5 3" xfId="1261" xr:uid="{00000000-0005-0000-0000-000014090000}"/>
    <cellStyle name="Output 5 3 2" xfId="2817" xr:uid="{00000000-0005-0000-0000-000015090000}"/>
    <cellStyle name="Output 5 4" xfId="2814" xr:uid="{00000000-0005-0000-0000-000016090000}"/>
    <cellStyle name="Output 6" xfId="1262" xr:uid="{00000000-0005-0000-0000-000017090000}"/>
    <cellStyle name="Output 6 2" xfId="1263" xr:uid="{00000000-0005-0000-0000-000018090000}"/>
    <cellStyle name="Output 6 2 2" xfId="1264" xr:uid="{00000000-0005-0000-0000-000019090000}"/>
    <cellStyle name="Output 6 2 2 2" xfId="2820" xr:uid="{00000000-0005-0000-0000-00001A090000}"/>
    <cellStyle name="Output 6 2 3" xfId="2819" xr:uid="{00000000-0005-0000-0000-00001B090000}"/>
    <cellStyle name="Output 6 3" xfId="1265" xr:uid="{00000000-0005-0000-0000-00001C090000}"/>
    <cellStyle name="Output 6 3 2" xfId="2821" xr:uid="{00000000-0005-0000-0000-00001D090000}"/>
    <cellStyle name="Output 6 4" xfId="2818" xr:uid="{00000000-0005-0000-0000-00001E090000}"/>
    <cellStyle name="Output 7" xfId="1266" xr:uid="{00000000-0005-0000-0000-00001F090000}"/>
    <cellStyle name="Output 7 2" xfId="1267" xr:uid="{00000000-0005-0000-0000-000020090000}"/>
    <cellStyle name="Output 7 2 2" xfId="1268" xr:uid="{00000000-0005-0000-0000-000021090000}"/>
    <cellStyle name="Output 7 2 2 2" xfId="2824" xr:uid="{00000000-0005-0000-0000-000022090000}"/>
    <cellStyle name="Output 7 2 3" xfId="2823" xr:uid="{00000000-0005-0000-0000-000023090000}"/>
    <cellStyle name="Output 7 3" xfId="1269" xr:uid="{00000000-0005-0000-0000-000024090000}"/>
    <cellStyle name="Output 7 3 2" xfId="2825" xr:uid="{00000000-0005-0000-0000-000025090000}"/>
    <cellStyle name="Output 7 4" xfId="2822" xr:uid="{00000000-0005-0000-0000-000026090000}"/>
    <cellStyle name="Output 8" xfId="1270" xr:uid="{00000000-0005-0000-0000-000027090000}"/>
    <cellStyle name="Output 8 2" xfId="1271" xr:uid="{00000000-0005-0000-0000-000028090000}"/>
    <cellStyle name="Output 8 2 2" xfId="1272" xr:uid="{00000000-0005-0000-0000-000029090000}"/>
    <cellStyle name="Output 8 2 2 2" xfId="2828" xr:uid="{00000000-0005-0000-0000-00002A090000}"/>
    <cellStyle name="Output 8 2 3" xfId="2827" xr:uid="{00000000-0005-0000-0000-00002B090000}"/>
    <cellStyle name="Output 8 3" xfId="1273" xr:uid="{00000000-0005-0000-0000-00002C090000}"/>
    <cellStyle name="Output 8 3 2" xfId="2829" xr:uid="{00000000-0005-0000-0000-00002D090000}"/>
    <cellStyle name="Output 8 4" xfId="2826" xr:uid="{00000000-0005-0000-0000-00002E090000}"/>
    <cellStyle name="Output 9" xfId="1274" xr:uid="{00000000-0005-0000-0000-00002F090000}"/>
    <cellStyle name="Output 9 2" xfId="1275" xr:uid="{00000000-0005-0000-0000-000030090000}"/>
    <cellStyle name="Output 9 2 2" xfId="1276" xr:uid="{00000000-0005-0000-0000-000031090000}"/>
    <cellStyle name="Output 9 2 2 2" xfId="2832" xr:uid="{00000000-0005-0000-0000-000032090000}"/>
    <cellStyle name="Output 9 2 3" xfId="2831" xr:uid="{00000000-0005-0000-0000-000033090000}"/>
    <cellStyle name="Output 9 3" xfId="1277" xr:uid="{00000000-0005-0000-0000-000034090000}"/>
    <cellStyle name="Output 9 3 2" xfId="2833" xr:uid="{00000000-0005-0000-0000-000035090000}"/>
    <cellStyle name="Output 9 4" xfId="2830" xr:uid="{00000000-0005-0000-0000-000036090000}"/>
    <cellStyle name="Title" xfId="177" xr:uid="{00000000-0005-0000-0000-000037090000}"/>
    <cellStyle name="Title 2" xfId="1733" xr:uid="{00000000-0005-0000-0000-000038090000}"/>
    <cellStyle name="Total" xfId="178" xr:uid="{00000000-0005-0000-0000-000039090000}"/>
    <cellStyle name="Total 10" xfId="1278" xr:uid="{00000000-0005-0000-0000-00003A090000}"/>
    <cellStyle name="Total 10 2" xfId="1279" xr:uid="{00000000-0005-0000-0000-00003B090000}"/>
    <cellStyle name="Total 10 2 2" xfId="1280" xr:uid="{00000000-0005-0000-0000-00003C090000}"/>
    <cellStyle name="Total 10 2 2 2" xfId="2836" xr:uid="{00000000-0005-0000-0000-00003D090000}"/>
    <cellStyle name="Total 10 2 3" xfId="2835" xr:uid="{00000000-0005-0000-0000-00003E090000}"/>
    <cellStyle name="Total 10 3" xfId="1281" xr:uid="{00000000-0005-0000-0000-00003F090000}"/>
    <cellStyle name="Total 10 3 2" xfId="2837" xr:uid="{00000000-0005-0000-0000-000040090000}"/>
    <cellStyle name="Total 10 4" xfId="2834" xr:uid="{00000000-0005-0000-0000-000041090000}"/>
    <cellStyle name="Total 11" xfId="1282" xr:uid="{00000000-0005-0000-0000-000042090000}"/>
    <cellStyle name="Total 11 2" xfId="2838" xr:uid="{00000000-0005-0000-0000-000043090000}"/>
    <cellStyle name="Total 12" xfId="1734" xr:uid="{00000000-0005-0000-0000-000044090000}"/>
    <cellStyle name="Total 2" xfId="1283" xr:uid="{00000000-0005-0000-0000-000045090000}"/>
    <cellStyle name="Total 2 10" xfId="1284" xr:uid="{00000000-0005-0000-0000-000046090000}"/>
    <cellStyle name="Total 2 10 2" xfId="1285" xr:uid="{00000000-0005-0000-0000-000047090000}"/>
    <cellStyle name="Total 2 10 2 2" xfId="1286" xr:uid="{00000000-0005-0000-0000-000048090000}"/>
    <cellStyle name="Total 2 10 2 2 2" xfId="2842" xr:uid="{00000000-0005-0000-0000-000049090000}"/>
    <cellStyle name="Total 2 10 2 3" xfId="2841" xr:uid="{00000000-0005-0000-0000-00004A090000}"/>
    <cellStyle name="Total 2 10 3" xfId="1287" xr:uid="{00000000-0005-0000-0000-00004B090000}"/>
    <cellStyle name="Total 2 10 3 2" xfId="2843" xr:uid="{00000000-0005-0000-0000-00004C090000}"/>
    <cellStyle name="Total 2 10 4" xfId="2840" xr:uid="{00000000-0005-0000-0000-00004D090000}"/>
    <cellStyle name="Total 2 11" xfId="1288" xr:uid="{00000000-0005-0000-0000-00004E090000}"/>
    <cellStyle name="Total 2 11 2" xfId="1289" xr:uid="{00000000-0005-0000-0000-00004F090000}"/>
    <cellStyle name="Total 2 11 2 2" xfId="1290" xr:uid="{00000000-0005-0000-0000-000050090000}"/>
    <cellStyle name="Total 2 11 2 2 2" xfId="2846" xr:uid="{00000000-0005-0000-0000-000051090000}"/>
    <cellStyle name="Total 2 11 2 3" xfId="2845" xr:uid="{00000000-0005-0000-0000-000052090000}"/>
    <cellStyle name="Total 2 11 3" xfId="1291" xr:uid="{00000000-0005-0000-0000-000053090000}"/>
    <cellStyle name="Total 2 11 3 2" xfId="2847" xr:uid="{00000000-0005-0000-0000-000054090000}"/>
    <cellStyle name="Total 2 11 4" xfId="2844" xr:uid="{00000000-0005-0000-0000-000055090000}"/>
    <cellStyle name="Total 2 12" xfId="1292" xr:uid="{00000000-0005-0000-0000-000056090000}"/>
    <cellStyle name="Total 2 12 2" xfId="1293" xr:uid="{00000000-0005-0000-0000-000057090000}"/>
    <cellStyle name="Total 2 12 2 2" xfId="1294" xr:uid="{00000000-0005-0000-0000-000058090000}"/>
    <cellStyle name="Total 2 12 2 2 2" xfId="2850" xr:uid="{00000000-0005-0000-0000-000059090000}"/>
    <cellStyle name="Total 2 12 2 3" xfId="2849" xr:uid="{00000000-0005-0000-0000-00005A090000}"/>
    <cellStyle name="Total 2 12 3" xfId="1295" xr:uid="{00000000-0005-0000-0000-00005B090000}"/>
    <cellStyle name="Total 2 12 3 2" xfId="2851" xr:uid="{00000000-0005-0000-0000-00005C090000}"/>
    <cellStyle name="Total 2 12 4" xfId="2848" xr:uid="{00000000-0005-0000-0000-00005D090000}"/>
    <cellStyle name="Total 2 13" xfId="1296" xr:uid="{00000000-0005-0000-0000-00005E090000}"/>
    <cellStyle name="Total 2 13 2" xfId="1297" xr:uid="{00000000-0005-0000-0000-00005F090000}"/>
    <cellStyle name="Total 2 13 2 2" xfId="1298" xr:uid="{00000000-0005-0000-0000-000060090000}"/>
    <cellStyle name="Total 2 13 2 2 2" xfId="2854" xr:uid="{00000000-0005-0000-0000-000061090000}"/>
    <cellStyle name="Total 2 13 2 3" xfId="2853" xr:uid="{00000000-0005-0000-0000-000062090000}"/>
    <cellStyle name="Total 2 13 3" xfId="1299" xr:uid="{00000000-0005-0000-0000-000063090000}"/>
    <cellStyle name="Total 2 13 3 2" xfId="2855" xr:uid="{00000000-0005-0000-0000-000064090000}"/>
    <cellStyle name="Total 2 13 4" xfId="2852" xr:uid="{00000000-0005-0000-0000-000065090000}"/>
    <cellStyle name="Total 2 14" xfId="1300" xr:uid="{00000000-0005-0000-0000-000066090000}"/>
    <cellStyle name="Total 2 14 2" xfId="1301" xr:uid="{00000000-0005-0000-0000-000067090000}"/>
    <cellStyle name="Total 2 14 2 2" xfId="2857" xr:uid="{00000000-0005-0000-0000-000068090000}"/>
    <cellStyle name="Total 2 14 3" xfId="2856" xr:uid="{00000000-0005-0000-0000-000069090000}"/>
    <cellStyle name="Total 2 15" xfId="1302" xr:uid="{00000000-0005-0000-0000-00006A090000}"/>
    <cellStyle name="Total 2 15 2" xfId="2858" xr:uid="{00000000-0005-0000-0000-00006B090000}"/>
    <cellStyle name="Total 2 16" xfId="2839" xr:uid="{00000000-0005-0000-0000-00006C090000}"/>
    <cellStyle name="Total 2 2" xfId="1303" xr:uid="{00000000-0005-0000-0000-00006D090000}"/>
    <cellStyle name="Total 2 2 10" xfId="1304" xr:uid="{00000000-0005-0000-0000-00006E090000}"/>
    <cellStyle name="Total 2 2 10 2" xfId="1305" xr:uid="{00000000-0005-0000-0000-00006F090000}"/>
    <cellStyle name="Total 2 2 10 2 2" xfId="1306" xr:uid="{00000000-0005-0000-0000-000070090000}"/>
    <cellStyle name="Total 2 2 10 2 2 2" xfId="2862" xr:uid="{00000000-0005-0000-0000-000071090000}"/>
    <cellStyle name="Total 2 2 10 2 3" xfId="2861" xr:uid="{00000000-0005-0000-0000-000072090000}"/>
    <cellStyle name="Total 2 2 10 3" xfId="1307" xr:uid="{00000000-0005-0000-0000-000073090000}"/>
    <cellStyle name="Total 2 2 10 3 2" xfId="2863" xr:uid="{00000000-0005-0000-0000-000074090000}"/>
    <cellStyle name="Total 2 2 10 4" xfId="2860" xr:uid="{00000000-0005-0000-0000-000075090000}"/>
    <cellStyle name="Total 2 2 11" xfId="1308" xr:uid="{00000000-0005-0000-0000-000076090000}"/>
    <cellStyle name="Total 2 2 11 2" xfId="1309" xr:uid="{00000000-0005-0000-0000-000077090000}"/>
    <cellStyle name="Total 2 2 11 2 2" xfId="1310" xr:uid="{00000000-0005-0000-0000-000078090000}"/>
    <cellStyle name="Total 2 2 11 2 2 2" xfId="2866" xr:uid="{00000000-0005-0000-0000-000079090000}"/>
    <cellStyle name="Total 2 2 11 2 3" xfId="2865" xr:uid="{00000000-0005-0000-0000-00007A090000}"/>
    <cellStyle name="Total 2 2 11 3" xfId="1311" xr:uid="{00000000-0005-0000-0000-00007B090000}"/>
    <cellStyle name="Total 2 2 11 3 2" xfId="2867" xr:uid="{00000000-0005-0000-0000-00007C090000}"/>
    <cellStyle name="Total 2 2 11 4" xfId="2864" xr:uid="{00000000-0005-0000-0000-00007D090000}"/>
    <cellStyle name="Total 2 2 12" xfId="1312" xr:uid="{00000000-0005-0000-0000-00007E090000}"/>
    <cellStyle name="Total 2 2 12 2" xfId="1313" xr:uid="{00000000-0005-0000-0000-00007F090000}"/>
    <cellStyle name="Total 2 2 12 2 2" xfId="1314" xr:uid="{00000000-0005-0000-0000-000080090000}"/>
    <cellStyle name="Total 2 2 12 2 2 2" xfId="2870" xr:uid="{00000000-0005-0000-0000-000081090000}"/>
    <cellStyle name="Total 2 2 12 2 3" xfId="2869" xr:uid="{00000000-0005-0000-0000-000082090000}"/>
    <cellStyle name="Total 2 2 12 3" xfId="1315" xr:uid="{00000000-0005-0000-0000-000083090000}"/>
    <cellStyle name="Total 2 2 12 3 2" xfId="2871" xr:uid="{00000000-0005-0000-0000-000084090000}"/>
    <cellStyle name="Total 2 2 12 4" xfId="2868" xr:uid="{00000000-0005-0000-0000-000085090000}"/>
    <cellStyle name="Total 2 2 13" xfId="1316" xr:uid="{00000000-0005-0000-0000-000086090000}"/>
    <cellStyle name="Total 2 2 13 2" xfId="1317" xr:uid="{00000000-0005-0000-0000-000087090000}"/>
    <cellStyle name="Total 2 2 13 2 2" xfId="2873" xr:uid="{00000000-0005-0000-0000-000088090000}"/>
    <cellStyle name="Total 2 2 13 3" xfId="2872" xr:uid="{00000000-0005-0000-0000-000089090000}"/>
    <cellStyle name="Total 2 2 14" xfId="1318" xr:uid="{00000000-0005-0000-0000-00008A090000}"/>
    <cellStyle name="Total 2 2 14 2" xfId="2874" xr:uid="{00000000-0005-0000-0000-00008B090000}"/>
    <cellStyle name="Total 2 2 15" xfId="2859" xr:uid="{00000000-0005-0000-0000-00008C090000}"/>
    <cellStyle name="Total 2 2 2" xfId="1319" xr:uid="{00000000-0005-0000-0000-00008D090000}"/>
    <cellStyle name="Total 2 2 2 2" xfId="1320" xr:uid="{00000000-0005-0000-0000-00008E090000}"/>
    <cellStyle name="Total 2 2 2 2 2" xfId="1321" xr:uid="{00000000-0005-0000-0000-00008F090000}"/>
    <cellStyle name="Total 2 2 2 2 2 2" xfId="2877" xr:uid="{00000000-0005-0000-0000-000090090000}"/>
    <cellStyle name="Total 2 2 2 2 3" xfId="2876" xr:uid="{00000000-0005-0000-0000-000091090000}"/>
    <cellStyle name="Total 2 2 2 3" xfId="1322" xr:uid="{00000000-0005-0000-0000-000092090000}"/>
    <cellStyle name="Total 2 2 2 3 2" xfId="2878" xr:uid="{00000000-0005-0000-0000-000093090000}"/>
    <cellStyle name="Total 2 2 2 4" xfId="2875" xr:uid="{00000000-0005-0000-0000-000094090000}"/>
    <cellStyle name="Total 2 2 3" xfId="1323" xr:uid="{00000000-0005-0000-0000-000095090000}"/>
    <cellStyle name="Total 2 2 3 2" xfId="1324" xr:uid="{00000000-0005-0000-0000-000096090000}"/>
    <cellStyle name="Total 2 2 3 2 2" xfId="1325" xr:uid="{00000000-0005-0000-0000-000097090000}"/>
    <cellStyle name="Total 2 2 3 2 2 2" xfId="2881" xr:uid="{00000000-0005-0000-0000-000098090000}"/>
    <cellStyle name="Total 2 2 3 2 3" xfId="2880" xr:uid="{00000000-0005-0000-0000-000099090000}"/>
    <cellStyle name="Total 2 2 3 3" xfId="1326" xr:uid="{00000000-0005-0000-0000-00009A090000}"/>
    <cellStyle name="Total 2 2 3 3 2" xfId="2882" xr:uid="{00000000-0005-0000-0000-00009B090000}"/>
    <cellStyle name="Total 2 2 3 4" xfId="2879" xr:uid="{00000000-0005-0000-0000-00009C090000}"/>
    <cellStyle name="Total 2 2 4" xfId="1327" xr:uid="{00000000-0005-0000-0000-00009D090000}"/>
    <cellStyle name="Total 2 2 4 2" xfId="1328" xr:uid="{00000000-0005-0000-0000-00009E090000}"/>
    <cellStyle name="Total 2 2 4 2 2" xfId="1329" xr:uid="{00000000-0005-0000-0000-00009F090000}"/>
    <cellStyle name="Total 2 2 4 2 2 2" xfId="2885" xr:uid="{00000000-0005-0000-0000-0000A0090000}"/>
    <cellStyle name="Total 2 2 4 2 3" xfId="2884" xr:uid="{00000000-0005-0000-0000-0000A1090000}"/>
    <cellStyle name="Total 2 2 4 3" xfId="1330" xr:uid="{00000000-0005-0000-0000-0000A2090000}"/>
    <cellStyle name="Total 2 2 4 3 2" xfId="2886" xr:uid="{00000000-0005-0000-0000-0000A3090000}"/>
    <cellStyle name="Total 2 2 4 4" xfId="2883" xr:uid="{00000000-0005-0000-0000-0000A4090000}"/>
    <cellStyle name="Total 2 2 5" xfId="1331" xr:uid="{00000000-0005-0000-0000-0000A5090000}"/>
    <cellStyle name="Total 2 2 5 2" xfId="1332" xr:uid="{00000000-0005-0000-0000-0000A6090000}"/>
    <cellStyle name="Total 2 2 5 2 2" xfId="1333" xr:uid="{00000000-0005-0000-0000-0000A7090000}"/>
    <cellStyle name="Total 2 2 5 2 2 2" xfId="2889" xr:uid="{00000000-0005-0000-0000-0000A8090000}"/>
    <cellStyle name="Total 2 2 5 2 3" xfId="2888" xr:uid="{00000000-0005-0000-0000-0000A9090000}"/>
    <cellStyle name="Total 2 2 5 3" xfId="1334" xr:uid="{00000000-0005-0000-0000-0000AA090000}"/>
    <cellStyle name="Total 2 2 5 3 2" xfId="2890" xr:uid="{00000000-0005-0000-0000-0000AB090000}"/>
    <cellStyle name="Total 2 2 5 4" xfId="2887" xr:uid="{00000000-0005-0000-0000-0000AC090000}"/>
    <cellStyle name="Total 2 2 6" xfId="1335" xr:uid="{00000000-0005-0000-0000-0000AD090000}"/>
    <cellStyle name="Total 2 2 6 2" xfId="1336" xr:uid="{00000000-0005-0000-0000-0000AE090000}"/>
    <cellStyle name="Total 2 2 6 2 2" xfId="1337" xr:uid="{00000000-0005-0000-0000-0000AF090000}"/>
    <cellStyle name="Total 2 2 6 2 2 2" xfId="2893" xr:uid="{00000000-0005-0000-0000-0000B0090000}"/>
    <cellStyle name="Total 2 2 6 2 3" xfId="2892" xr:uid="{00000000-0005-0000-0000-0000B1090000}"/>
    <cellStyle name="Total 2 2 6 3" xfId="1338" xr:uid="{00000000-0005-0000-0000-0000B2090000}"/>
    <cellStyle name="Total 2 2 6 3 2" xfId="2894" xr:uid="{00000000-0005-0000-0000-0000B3090000}"/>
    <cellStyle name="Total 2 2 6 4" xfId="2891" xr:uid="{00000000-0005-0000-0000-0000B4090000}"/>
    <cellStyle name="Total 2 2 7" xfId="1339" xr:uid="{00000000-0005-0000-0000-0000B5090000}"/>
    <cellStyle name="Total 2 2 7 2" xfId="1340" xr:uid="{00000000-0005-0000-0000-0000B6090000}"/>
    <cellStyle name="Total 2 2 7 2 2" xfId="1341" xr:uid="{00000000-0005-0000-0000-0000B7090000}"/>
    <cellStyle name="Total 2 2 7 2 2 2" xfId="2897" xr:uid="{00000000-0005-0000-0000-0000B8090000}"/>
    <cellStyle name="Total 2 2 7 2 3" xfId="2896" xr:uid="{00000000-0005-0000-0000-0000B9090000}"/>
    <cellStyle name="Total 2 2 7 3" xfId="1342" xr:uid="{00000000-0005-0000-0000-0000BA090000}"/>
    <cellStyle name="Total 2 2 7 3 2" xfId="2898" xr:uid="{00000000-0005-0000-0000-0000BB090000}"/>
    <cellStyle name="Total 2 2 7 4" xfId="2895" xr:uid="{00000000-0005-0000-0000-0000BC090000}"/>
    <cellStyle name="Total 2 2 8" xfId="1343" xr:uid="{00000000-0005-0000-0000-0000BD090000}"/>
    <cellStyle name="Total 2 2 8 2" xfId="1344" xr:uid="{00000000-0005-0000-0000-0000BE090000}"/>
    <cellStyle name="Total 2 2 8 2 2" xfId="1345" xr:uid="{00000000-0005-0000-0000-0000BF090000}"/>
    <cellStyle name="Total 2 2 8 2 2 2" xfId="2901" xr:uid="{00000000-0005-0000-0000-0000C0090000}"/>
    <cellStyle name="Total 2 2 8 2 3" xfId="2900" xr:uid="{00000000-0005-0000-0000-0000C1090000}"/>
    <cellStyle name="Total 2 2 8 3" xfId="1346" xr:uid="{00000000-0005-0000-0000-0000C2090000}"/>
    <cellStyle name="Total 2 2 8 3 2" xfId="2902" xr:uid="{00000000-0005-0000-0000-0000C3090000}"/>
    <cellStyle name="Total 2 2 8 4" xfId="2899" xr:uid="{00000000-0005-0000-0000-0000C4090000}"/>
    <cellStyle name="Total 2 2 9" xfId="1347" xr:uid="{00000000-0005-0000-0000-0000C5090000}"/>
    <cellStyle name="Total 2 2 9 2" xfId="1348" xr:uid="{00000000-0005-0000-0000-0000C6090000}"/>
    <cellStyle name="Total 2 2 9 2 2" xfId="1349" xr:uid="{00000000-0005-0000-0000-0000C7090000}"/>
    <cellStyle name="Total 2 2 9 2 2 2" xfId="2905" xr:uid="{00000000-0005-0000-0000-0000C8090000}"/>
    <cellStyle name="Total 2 2 9 2 3" xfId="2904" xr:uid="{00000000-0005-0000-0000-0000C9090000}"/>
    <cellStyle name="Total 2 2 9 3" xfId="1350" xr:uid="{00000000-0005-0000-0000-0000CA090000}"/>
    <cellStyle name="Total 2 2 9 3 2" xfId="2906" xr:uid="{00000000-0005-0000-0000-0000CB090000}"/>
    <cellStyle name="Total 2 2 9 4" xfId="2903" xr:uid="{00000000-0005-0000-0000-0000CC090000}"/>
    <cellStyle name="Total 2 3" xfId="1351" xr:uid="{00000000-0005-0000-0000-0000CD090000}"/>
    <cellStyle name="Total 2 3 2" xfId="1352" xr:uid="{00000000-0005-0000-0000-0000CE090000}"/>
    <cellStyle name="Total 2 3 2 2" xfId="1353" xr:uid="{00000000-0005-0000-0000-0000CF090000}"/>
    <cellStyle name="Total 2 3 2 2 2" xfId="2909" xr:uid="{00000000-0005-0000-0000-0000D0090000}"/>
    <cellStyle name="Total 2 3 2 3" xfId="2908" xr:uid="{00000000-0005-0000-0000-0000D1090000}"/>
    <cellStyle name="Total 2 3 3" xfId="1354" xr:uid="{00000000-0005-0000-0000-0000D2090000}"/>
    <cellStyle name="Total 2 3 3 2" xfId="2910" xr:uid="{00000000-0005-0000-0000-0000D3090000}"/>
    <cellStyle name="Total 2 3 4" xfId="2907" xr:uid="{00000000-0005-0000-0000-0000D4090000}"/>
    <cellStyle name="Total 2 4" xfId="1355" xr:uid="{00000000-0005-0000-0000-0000D5090000}"/>
    <cellStyle name="Total 2 4 2" xfId="1356" xr:uid="{00000000-0005-0000-0000-0000D6090000}"/>
    <cellStyle name="Total 2 4 2 2" xfId="1357" xr:uid="{00000000-0005-0000-0000-0000D7090000}"/>
    <cellStyle name="Total 2 4 2 2 2" xfId="2913" xr:uid="{00000000-0005-0000-0000-0000D8090000}"/>
    <cellStyle name="Total 2 4 2 3" xfId="2912" xr:uid="{00000000-0005-0000-0000-0000D9090000}"/>
    <cellStyle name="Total 2 4 3" xfId="1358" xr:uid="{00000000-0005-0000-0000-0000DA090000}"/>
    <cellStyle name="Total 2 4 3 2" xfId="2914" xr:uid="{00000000-0005-0000-0000-0000DB090000}"/>
    <cellStyle name="Total 2 4 4" xfId="2911" xr:uid="{00000000-0005-0000-0000-0000DC090000}"/>
    <cellStyle name="Total 2 5" xfId="1359" xr:uid="{00000000-0005-0000-0000-0000DD090000}"/>
    <cellStyle name="Total 2 5 2" xfId="1360" xr:uid="{00000000-0005-0000-0000-0000DE090000}"/>
    <cellStyle name="Total 2 5 2 2" xfId="1361" xr:uid="{00000000-0005-0000-0000-0000DF090000}"/>
    <cellStyle name="Total 2 5 2 2 2" xfId="2917" xr:uid="{00000000-0005-0000-0000-0000E0090000}"/>
    <cellStyle name="Total 2 5 2 3" xfId="2916" xr:uid="{00000000-0005-0000-0000-0000E1090000}"/>
    <cellStyle name="Total 2 5 3" xfId="1362" xr:uid="{00000000-0005-0000-0000-0000E2090000}"/>
    <cellStyle name="Total 2 5 3 2" xfId="2918" xr:uid="{00000000-0005-0000-0000-0000E3090000}"/>
    <cellStyle name="Total 2 5 4" xfId="2915" xr:uid="{00000000-0005-0000-0000-0000E4090000}"/>
    <cellStyle name="Total 2 6" xfId="1363" xr:uid="{00000000-0005-0000-0000-0000E5090000}"/>
    <cellStyle name="Total 2 6 2" xfId="1364" xr:uid="{00000000-0005-0000-0000-0000E6090000}"/>
    <cellStyle name="Total 2 6 2 2" xfId="1365" xr:uid="{00000000-0005-0000-0000-0000E7090000}"/>
    <cellStyle name="Total 2 6 2 2 2" xfId="2921" xr:uid="{00000000-0005-0000-0000-0000E8090000}"/>
    <cellStyle name="Total 2 6 2 3" xfId="2920" xr:uid="{00000000-0005-0000-0000-0000E9090000}"/>
    <cellStyle name="Total 2 6 3" xfId="1366" xr:uid="{00000000-0005-0000-0000-0000EA090000}"/>
    <cellStyle name="Total 2 6 3 2" xfId="2922" xr:uid="{00000000-0005-0000-0000-0000EB090000}"/>
    <cellStyle name="Total 2 6 4" xfId="2919" xr:uid="{00000000-0005-0000-0000-0000EC090000}"/>
    <cellStyle name="Total 2 7" xfId="1367" xr:uid="{00000000-0005-0000-0000-0000ED090000}"/>
    <cellStyle name="Total 2 7 2" xfId="1368" xr:uid="{00000000-0005-0000-0000-0000EE090000}"/>
    <cellStyle name="Total 2 7 2 2" xfId="1369" xr:uid="{00000000-0005-0000-0000-0000EF090000}"/>
    <cellStyle name="Total 2 7 2 2 2" xfId="2925" xr:uid="{00000000-0005-0000-0000-0000F0090000}"/>
    <cellStyle name="Total 2 7 2 3" xfId="2924" xr:uid="{00000000-0005-0000-0000-0000F1090000}"/>
    <cellStyle name="Total 2 7 3" xfId="1370" xr:uid="{00000000-0005-0000-0000-0000F2090000}"/>
    <cellStyle name="Total 2 7 3 2" xfId="2926" xr:uid="{00000000-0005-0000-0000-0000F3090000}"/>
    <cellStyle name="Total 2 7 4" xfId="2923" xr:uid="{00000000-0005-0000-0000-0000F4090000}"/>
    <cellStyle name="Total 2 8" xfId="1371" xr:uid="{00000000-0005-0000-0000-0000F5090000}"/>
    <cellStyle name="Total 2 8 2" xfId="1372" xr:uid="{00000000-0005-0000-0000-0000F6090000}"/>
    <cellStyle name="Total 2 8 2 2" xfId="1373" xr:uid="{00000000-0005-0000-0000-0000F7090000}"/>
    <cellStyle name="Total 2 8 2 2 2" xfId="2929" xr:uid="{00000000-0005-0000-0000-0000F8090000}"/>
    <cellStyle name="Total 2 8 2 3" xfId="2928" xr:uid="{00000000-0005-0000-0000-0000F9090000}"/>
    <cellStyle name="Total 2 8 3" xfId="1374" xr:uid="{00000000-0005-0000-0000-0000FA090000}"/>
    <cellStyle name="Total 2 8 3 2" xfId="2930" xr:uid="{00000000-0005-0000-0000-0000FB090000}"/>
    <cellStyle name="Total 2 8 4" xfId="2927" xr:uid="{00000000-0005-0000-0000-0000FC090000}"/>
    <cellStyle name="Total 2 9" xfId="1375" xr:uid="{00000000-0005-0000-0000-0000FD090000}"/>
    <cellStyle name="Total 2 9 2" xfId="1376" xr:uid="{00000000-0005-0000-0000-0000FE090000}"/>
    <cellStyle name="Total 2 9 2 2" xfId="1377" xr:uid="{00000000-0005-0000-0000-0000FF090000}"/>
    <cellStyle name="Total 2 9 2 2 2" xfId="2933" xr:uid="{00000000-0005-0000-0000-0000000A0000}"/>
    <cellStyle name="Total 2 9 2 3" xfId="2932" xr:uid="{00000000-0005-0000-0000-0000010A0000}"/>
    <cellStyle name="Total 2 9 3" xfId="1378" xr:uid="{00000000-0005-0000-0000-0000020A0000}"/>
    <cellStyle name="Total 2 9 3 2" xfId="2934" xr:uid="{00000000-0005-0000-0000-0000030A0000}"/>
    <cellStyle name="Total 2 9 4" xfId="2931" xr:uid="{00000000-0005-0000-0000-0000040A0000}"/>
    <cellStyle name="Total 3" xfId="1379" xr:uid="{00000000-0005-0000-0000-0000050A0000}"/>
    <cellStyle name="Total 3 10" xfId="1380" xr:uid="{00000000-0005-0000-0000-0000060A0000}"/>
    <cellStyle name="Total 3 10 2" xfId="1381" xr:uid="{00000000-0005-0000-0000-0000070A0000}"/>
    <cellStyle name="Total 3 10 2 2" xfId="1382" xr:uid="{00000000-0005-0000-0000-0000080A0000}"/>
    <cellStyle name="Total 3 10 2 2 2" xfId="2938" xr:uid="{00000000-0005-0000-0000-0000090A0000}"/>
    <cellStyle name="Total 3 10 2 3" xfId="2937" xr:uid="{00000000-0005-0000-0000-00000A0A0000}"/>
    <cellStyle name="Total 3 10 3" xfId="1383" xr:uid="{00000000-0005-0000-0000-00000B0A0000}"/>
    <cellStyle name="Total 3 10 3 2" xfId="2939" xr:uid="{00000000-0005-0000-0000-00000C0A0000}"/>
    <cellStyle name="Total 3 10 4" xfId="2936" xr:uid="{00000000-0005-0000-0000-00000D0A0000}"/>
    <cellStyle name="Total 3 11" xfId="1384" xr:uid="{00000000-0005-0000-0000-00000E0A0000}"/>
    <cellStyle name="Total 3 11 2" xfId="1385" xr:uid="{00000000-0005-0000-0000-00000F0A0000}"/>
    <cellStyle name="Total 3 11 2 2" xfId="1386" xr:uid="{00000000-0005-0000-0000-0000100A0000}"/>
    <cellStyle name="Total 3 11 2 2 2" xfId="2942" xr:uid="{00000000-0005-0000-0000-0000110A0000}"/>
    <cellStyle name="Total 3 11 2 3" xfId="2941" xr:uid="{00000000-0005-0000-0000-0000120A0000}"/>
    <cellStyle name="Total 3 11 3" xfId="1387" xr:uid="{00000000-0005-0000-0000-0000130A0000}"/>
    <cellStyle name="Total 3 11 3 2" xfId="2943" xr:uid="{00000000-0005-0000-0000-0000140A0000}"/>
    <cellStyle name="Total 3 11 4" xfId="2940" xr:uid="{00000000-0005-0000-0000-0000150A0000}"/>
    <cellStyle name="Total 3 12" xfId="1388" xr:uid="{00000000-0005-0000-0000-0000160A0000}"/>
    <cellStyle name="Total 3 12 2" xfId="1389" xr:uid="{00000000-0005-0000-0000-0000170A0000}"/>
    <cellStyle name="Total 3 12 2 2" xfId="1390" xr:uid="{00000000-0005-0000-0000-0000180A0000}"/>
    <cellStyle name="Total 3 12 2 2 2" xfId="2946" xr:uid="{00000000-0005-0000-0000-0000190A0000}"/>
    <cellStyle name="Total 3 12 2 3" xfId="2945" xr:uid="{00000000-0005-0000-0000-00001A0A0000}"/>
    <cellStyle name="Total 3 12 3" xfId="1391" xr:uid="{00000000-0005-0000-0000-00001B0A0000}"/>
    <cellStyle name="Total 3 12 3 2" xfId="2947" xr:uid="{00000000-0005-0000-0000-00001C0A0000}"/>
    <cellStyle name="Total 3 12 4" xfId="2944" xr:uid="{00000000-0005-0000-0000-00001D0A0000}"/>
    <cellStyle name="Total 3 13" xfId="1392" xr:uid="{00000000-0005-0000-0000-00001E0A0000}"/>
    <cellStyle name="Total 3 13 2" xfId="1393" xr:uid="{00000000-0005-0000-0000-00001F0A0000}"/>
    <cellStyle name="Total 3 13 2 2" xfId="2949" xr:uid="{00000000-0005-0000-0000-0000200A0000}"/>
    <cellStyle name="Total 3 13 3" xfId="2948" xr:uid="{00000000-0005-0000-0000-0000210A0000}"/>
    <cellStyle name="Total 3 14" xfId="1394" xr:uid="{00000000-0005-0000-0000-0000220A0000}"/>
    <cellStyle name="Total 3 14 2" xfId="2950" xr:uid="{00000000-0005-0000-0000-0000230A0000}"/>
    <cellStyle name="Total 3 15" xfId="2935" xr:uid="{00000000-0005-0000-0000-0000240A0000}"/>
    <cellStyle name="Total 3 2" xfId="1395" xr:uid="{00000000-0005-0000-0000-0000250A0000}"/>
    <cellStyle name="Total 3 2 2" xfId="1396" xr:uid="{00000000-0005-0000-0000-0000260A0000}"/>
    <cellStyle name="Total 3 2 2 2" xfId="1397" xr:uid="{00000000-0005-0000-0000-0000270A0000}"/>
    <cellStyle name="Total 3 2 2 2 2" xfId="2953" xr:uid="{00000000-0005-0000-0000-0000280A0000}"/>
    <cellStyle name="Total 3 2 2 3" xfId="2952" xr:uid="{00000000-0005-0000-0000-0000290A0000}"/>
    <cellStyle name="Total 3 2 3" xfId="1398" xr:uid="{00000000-0005-0000-0000-00002A0A0000}"/>
    <cellStyle name="Total 3 2 3 2" xfId="2954" xr:uid="{00000000-0005-0000-0000-00002B0A0000}"/>
    <cellStyle name="Total 3 2 4" xfId="2951" xr:uid="{00000000-0005-0000-0000-00002C0A0000}"/>
    <cellStyle name="Total 3 3" xfId="1399" xr:uid="{00000000-0005-0000-0000-00002D0A0000}"/>
    <cellStyle name="Total 3 3 2" xfId="1400" xr:uid="{00000000-0005-0000-0000-00002E0A0000}"/>
    <cellStyle name="Total 3 3 2 2" xfId="1401" xr:uid="{00000000-0005-0000-0000-00002F0A0000}"/>
    <cellStyle name="Total 3 3 2 2 2" xfId="2957" xr:uid="{00000000-0005-0000-0000-0000300A0000}"/>
    <cellStyle name="Total 3 3 2 3" xfId="2956" xr:uid="{00000000-0005-0000-0000-0000310A0000}"/>
    <cellStyle name="Total 3 3 3" xfId="1402" xr:uid="{00000000-0005-0000-0000-0000320A0000}"/>
    <cellStyle name="Total 3 3 3 2" xfId="2958" xr:uid="{00000000-0005-0000-0000-0000330A0000}"/>
    <cellStyle name="Total 3 3 4" xfId="2955" xr:uid="{00000000-0005-0000-0000-0000340A0000}"/>
    <cellStyle name="Total 3 4" xfId="1403" xr:uid="{00000000-0005-0000-0000-0000350A0000}"/>
    <cellStyle name="Total 3 4 2" xfId="1404" xr:uid="{00000000-0005-0000-0000-0000360A0000}"/>
    <cellStyle name="Total 3 4 2 2" xfId="1405" xr:uid="{00000000-0005-0000-0000-0000370A0000}"/>
    <cellStyle name="Total 3 4 2 2 2" xfId="2961" xr:uid="{00000000-0005-0000-0000-0000380A0000}"/>
    <cellStyle name="Total 3 4 2 3" xfId="2960" xr:uid="{00000000-0005-0000-0000-0000390A0000}"/>
    <cellStyle name="Total 3 4 3" xfId="1406" xr:uid="{00000000-0005-0000-0000-00003A0A0000}"/>
    <cellStyle name="Total 3 4 3 2" xfId="2962" xr:uid="{00000000-0005-0000-0000-00003B0A0000}"/>
    <cellStyle name="Total 3 4 4" xfId="2959" xr:uid="{00000000-0005-0000-0000-00003C0A0000}"/>
    <cellStyle name="Total 3 5" xfId="1407" xr:uid="{00000000-0005-0000-0000-00003D0A0000}"/>
    <cellStyle name="Total 3 5 2" xfId="1408" xr:uid="{00000000-0005-0000-0000-00003E0A0000}"/>
    <cellStyle name="Total 3 5 2 2" xfId="1409" xr:uid="{00000000-0005-0000-0000-00003F0A0000}"/>
    <cellStyle name="Total 3 5 2 2 2" xfId="2965" xr:uid="{00000000-0005-0000-0000-0000400A0000}"/>
    <cellStyle name="Total 3 5 2 3" xfId="2964" xr:uid="{00000000-0005-0000-0000-0000410A0000}"/>
    <cellStyle name="Total 3 5 3" xfId="1410" xr:uid="{00000000-0005-0000-0000-0000420A0000}"/>
    <cellStyle name="Total 3 5 3 2" xfId="2966" xr:uid="{00000000-0005-0000-0000-0000430A0000}"/>
    <cellStyle name="Total 3 5 4" xfId="2963" xr:uid="{00000000-0005-0000-0000-0000440A0000}"/>
    <cellStyle name="Total 3 6" xfId="1411" xr:uid="{00000000-0005-0000-0000-0000450A0000}"/>
    <cellStyle name="Total 3 6 2" xfId="1412" xr:uid="{00000000-0005-0000-0000-0000460A0000}"/>
    <cellStyle name="Total 3 6 2 2" xfId="1413" xr:uid="{00000000-0005-0000-0000-0000470A0000}"/>
    <cellStyle name="Total 3 6 2 2 2" xfId="2969" xr:uid="{00000000-0005-0000-0000-0000480A0000}"/>
    <cellStyle name="Total 3 6 2 3" xfId="2968" xr:uid="{00000000-0005-0000-0000-0000490A0000}"/>
    <cellStyle name="Total 3 6 3" xfId="1414" xr:uid="{00000000-0005-0000-0000-00004A0A0000}"/>
    <cellStyle name="Total 3 6 3 2" xfId="2970" xr:uid="{00000000-0005-0000-0000-00004B0A0000}"/>
    <cellStyle name="Total 3 6 4" xfId="2967" xr:uid="{00000000-0005-0000-0000-00004C0A0000}"/>
    <cellStyle name="Total 3 7" xfId="1415" xr:uid="{00000000-0005-0000-0000-00004D0A0000}"/>
    <cellStyle name="Total 3 7 2" xfId="1416" xr:uid="{00000000-0005-0000-0000-00004E0A0000}"/>
    <cellStyle name="Total 3 7 2 2" xfId="1417" xr:uid="{00000000-0005-0000-0000-00004F0A0000}"/>
    <cellStyle name="Total 3 7 2 2 2" xfId="2973" xr:uid="{00000000-0005-0000-0000-0000500A0000}"/>
    <cellStyle name="Total 3 7 2 3" xfId="2972" xr:uid="{00000000-0005-0000-0000-0000510A0000}"/>
    <cellStyle name="Total 3 7 3" xfId="1418" xr:uid="{00000000-0005-0000-0000-0000520A0000}"/>
    <cellStyle name="Total 3 7 3 2" xfId="2974" xr:uid="{00000000-0005-0000-0000-0000530A0000}"/>
    <cellStyle name="Total 3 7 4" xfId="2971" xr:uid="{00000000-0005-0000-0000-0000540A0000}"/>
    <cellStyle name="Total 3 8" xfId="1419" xr:uid="{00000000-0005-0000-0000-0000550A0000}"/>
    <cellStyle name="Total 3 8 2" xfId="1420" xr:uid="{00000000-0005-0000-0000-0000560A0000}"/>
    <cellStyle name="Total 3 8 2 2" xfId="1421" xr:uid="{00000000-0005-0000-0000-0000570A0000}"/>
    <cellStyle name="Total 3 8 2 2 2" xfId="2977" xr:uid="{00000000-0005-0000-0000-0000580A0000}"/>
    <cellStyle name="Total 3 8 2 3" xfId="2976" xr:uid="{00000000-0005-0000-0000-0000590A0000}"/>
    <cellStyle name="Total 3 8 3" xfId="1422" xr:uid="{00000000-0005-0000-0000-00005A0A0000}"/>
    <cellStyle name="Total 3 8 3 2" xfId="2978" xr:uid="{00000000-0005-0000-0000-00005B0A0000}"/>
    <cellStyle name="Total 3 8 4" xfId="2975" xr:uid="{00000000-0005-0000-0000-00005C0A0000}"/>
    <cellStyle name="Total 3 9" xfId="1423" xr:uid="{00000000-0005-0000-0000-00005D0A0000}"/>
    <cellStyle name="Total 3 9 2" xfId="1424" xr:uid="{00000000-0005-0000-0000-00005E0A0000}"/>
    <cellStyle name="Total 3 9 2 2" xfId="1425" xr:uid="{00000000-0005-0000-0000-00005F0A0000}"/>
    <cellStyle name="Total 3 9 2 2 2" xfId="2981" xr:uid="{00000000-0005-0000-0000-0000600A0000}"/>
    <cellStyle name="Total 3 9 2 3" xfId="2980" xr:uid="{00000000-0005-0000-0000-0000610A0000}"/>
    <cellStyle name="Total 3 9 3" xfId="1426" xr:uid="{00000000-0005-0000-0000-0000620A0000}"/>
    <cellStyle name="Total 3 9 3 2" xfId="2982" xr:uid="{00000000-0005-0000-0000-0000630A0000}"/>
    <cellStyle name="Total 3 9 4" xfId="2979" xr:uid="{00000000-0005-0000-0000-0000640A0000}"/>
    <cellStyle name="Total 4" xfId="1427" xr:uid="{00000000-0005-0000-0000-0000650A0000}"/>
    <cellStyle name="Total 4 2" xfId="1428" xr:uid="{00000000-0005-0000-0000-0000660A0000}"/>
    <cellStyle name="Total 4 2 2" xfId="1429" xr:uid="{00000000-0005-0000-0000-0000670A0000}"/>
    <cellStyle name="Total 4 2 2 2" xfId="2985" xr:uid="{00000000-0005-0000-0000-0000680A0000}"/>
    <cellStyle name="Total 4 2 3" xfId="2984" xr:uid="{00000000-0005-0000-0000-0000690A0000}"/>
    <cellStyle name="Total 4 3" xfId="1430" xr:uid="{00000000-0005-0000-0000-00006A0A0000}"/>
    <cellStyle name="Total 4 3 2" xfId="2986" xr:uid="{00000000-0005-0000-0000-00006B0A0000}"/>
    <cellStyle name="Total 4 4" xfId="2983" xr:uid="{00000000-0005-0000-0000-00006C0A0000}"/>
    <cellStyle name="Total 5" xfId="1431" xr:uid="{00000000-0005-0000-0000-00006D0A0000}"/>
    <cellStyle name="Total 5 2" xfId="1432" xr:uid="{00000000-0005-0000-0000-00006E0A0000}"/>
    <cellStyle name="Total 5 2 2" xfId="1433" xr:uid="{00000000-0005-0000-0000-00006F0A0000}"/>
    <cellStyle name="Total 5 2 2 2" xfId="2989" xr:uid="{00000000-0005-0000-0000-0000700A0000}"/>
    <cellStyle name="Total 5 2 3" xfId="2988" xr:uid="{00000000-0005-0000-0000-0000710A0000}"/>
    <cellStyle name="Total 5 3" xfId="1434" xr:uid="{00000000-0005-0000-0000-0000720A0000}"/>
    <cellStyle name="Total 5 3 2" xfId="2990" xr:uid="{00000000-0005-0000-0000-0000730A0000}"/>
    <cellStyle name="Total 5 4" xfId="2987" xr:uid="{00000000-0005-0000-0000-0000740A0000}"/>
    <cellStyle name="Total 6" xfId="1435" xr:uid="{00000000-0005-0000-0000-0000750A0000}"/>
    <cellStyle name="Total 6 2" xfId="1436" xr:uid="{00000000-0005-0000-0000-0000760A0000}"/>
    <cellStyle name="Total 6 2 2" xfId="1437" xr:uid="{00000000-0005-0000-0000-0000770A0000}"/>
    <cellStyle name="Total 6 2 2 2" xfId="2993" xr:uid="{00000000-0005-0000-0000-0000780A0000}"/>
    <cellStyle name="Total 6 2 3" xfId="2992" xr:uid="{00000000-0005-0000-0000-0000790A0000}"/>
    <cellStyle name="Total 6 3" xfId="1438" xr:uid="{00000000-0005-0000-0000-00007A0A0000}"/>
    <cellStyle name="Total 6 3 2" xfId="2994" xr:uid="{00000000-0005-0000-0000-00007B0A0000}"/>
    <cellStyle name="Total 6 4" xfId="2991" xr:uid="{00000000-0005-0000-0000-00007C0A0000}"/>
    <cellStyle name="Total 7" xfId="1439" xr:uid="{00000000-0005-0000-0000-00007D0A0000}"/>
    <cellStyle name="Total 7 2" xfId="1440" xr:uid="{00000000-0005-0000-0000-00007E0A0000}"/>
    <cellStyle name="Total 7 2 2" xfId="1441" xr:uid="{00000000-0005-0000-0000-00007F0A0000}"/>
    <cellStyle name="Total 7 2 2 2" xfId="2997" xr:uid="{00000000-0005-0000-0000-0000800A0000}"/>
    <cellStyle name="Total 7 2 3" xfId="2996" xr:uid="{00000000-0005-0000-0000-0000810A0000}"/>
    <cellStyle name="Total 7 3" xfId="1442" xr:uid="{00000000-0005-0000-0000-0000820A0000}"/>
    <cellStyle name="Total 7 3 2" xfId="2998" xr:uid="{00000000-0005-0000-0000-0000830A0000}"/>
    <cellStyle name="Total 7 4" xfId="2995" xr:uid="{00000000-0005-0000-0000-0000840A0000}"/>
    <cellStyle name="Total 8" xfId="1443" xr:uid="{00000000-0005-0000-0000-0000850A0000}"/>
    <cellStyle name="Total 8 2" xfId="1444" xr:uid="{00000000-0005-0000-0000-0000860A0000}"/>
    <cellStyle name="Total 8 2 2" xfId="1445" xr:uid="{00000000-0005-0000-0000-0000870A0000}"/>
    <cellStyle name="Total 8 2 2 2" xfId="3001" xr:uid="{00000000-0005-0000-0000-0000880A0000}"/>
    <cellStyle name="Total 8 2 3" xfId="3000" xr:uid="{00000000-0005-0000-0000-0000890A0000}"/>
    <cellStyle name="Total 8 3" xfId="1446" xr:uid="{00000000-0005-0000-0000-00008A0A0000}"/>
    <cellStyle name="Total 8 3 2" xfId="3002" xr:uid="{00000000-0005-0000-0000-00008B0A0000}"/>
    <cellStyle name="Total 8 4" xfId="2999" xr:uid="{00000000-0005-0000-0000-00008C0A0000}"/>
    <cellStyle name="Total 9" xfId="1447" xr:uid="{00000000-0005-0000-0000-00008D0A0000}"/>
    <cellStyle name="Total 9 2" xfId="1448" xr:uid="{00000000-0005-0000-0000-00008E0A0000}"/>
    <cellStyle name="Total 9 2 2" xfId="1449" xr:uid="{00000000-0005-0000-0000-00008F0A0000}"/>
    <cellStyle name="Total 9 2 2 2" xfId="3005" xr:uid="{00000000-0005-0000-0000-0000900A0000}"/>
    <cellStyle name="Total 9 2 3" xfId="3004" xr:uid="{00000000-0005-0000-0000-0000910A0000}"/>
    <cellStyle name="Total 9 3" xfId="1450" xr:uid="{00000000-0005-0000-0000-0000920A0000}"/>
    <cellStyle name="Total 9 3 2" xfId="3006" xr:uid="{00000000-0005-0000-0000-0000930A0000}"/>
    <cellStyle name="Total 9 4" xfId="3003" xr:uid="{00000000-0005-0000-0000-0000940A0000}"/>
    <cellStyle name="Warning Text" xfId="179" xr:uid="{00000000-0005-0000-0000-0000950A0000}"/>
    <cellStyle name="Warning Text 2" xfId="1735" xr:uid="{00000000-0005-0000-0000-0000960A0000}"/>
    <cellStyle name="강조색1 2" xfId="77" xr:uid="{00000000-0005-0000-0000-0000970A0000}"/>
    <cellStyle name="강조색1 2 2" xfId="1452" xr:uid="{00000000-0005-0000-0000-0000980A0000}"/>
    <cellStyle name="강조색1 2 2 2" xfId="3008" xr:uid="{00000000-0005-0000-0000-0000990A0000}"/>
    <cellStyle name="강조색1 2 3" xfId="1451" xr:uid="{00000000-0005-0000-0000-00009A0A0000}"/>
    <cellStyle name="강조색1 2 3 2" xfId="3007" xr:uid="{00000000-0005-0000-0000-00009B0A0000}"/>
    <cellStyle name="강조색1 2 4" xfId="1634" xr:uid="{00000000-0005-0000-0000-00009C0A0000}"/>
    <cellStyle name="강조색1 3" xfId="78" xr:uid="{00000000-0005-0000-0000-00009D0A0000}"/>
    <cellStyle name="강조색1 3 2" xfId="1453" xr:uid="{00000000-0005-0000-0000-00009E0A0000}"/>
    <cellStyle name="강조색1 3 2 2" xfId="3009" xr:uid="{00000000-0005-0000-0000-00009F0A0000}"/>
    <cellStyle name="강조색1 3 3" xfId="1635" xr:uid="{00000000-0005-0000-0000-0000A00A0000}"/>
    <cellStyle name="강조색1 4" xfId="76" xr:uid="{00000000-0005-0000-0000-0000A10A0000}"/>
    <cellStyle name="강조색1 4 2" xfId="1633" xr:uid="{00000000-0005-0000-0000-0000A20A0000}"/>
    <cellStyle name="강조색2 2" xfId="80" xr:uid="{00000000-0005-0000-0000-0000A30A0000}"/>
    <cellStyle name="강조색2 2 2" xfId="1455" xr:uid="{00000000-0005-0000-0000-0000A40A0000}"/>
    <cellStyle name="강조색2 2 2 2" xfId="3011" xr:uid="{00000000-0005-0000-0000-0000A50A0000}"/>
    <cellStyle name="강조색2 2 3" xfId="1454" xr:uid="{00000000-0005-0000-0000-0000A60A0000}"/>
    <cellStyle name="강조색2 2 3 2" xfId="3010" xr:uid="{00000000-0005-0000-0000-0000A70A0000}"/>
    <cellStyle name="강조색2 2 4" xfId="1637" xr:uid="{00000000-0005-0000-0000-0000A80A0000}"/>
    <cellStyle name="강조색2 3" xfId="81" xr:uid="{00000000-0005-0000-0000-0000A90A0000}"/>
    <cellStyle name="강조색2 3 2" xfId="1456" xr:uid="{00000000-0005-0000-0000-0000AA0A0000}"/>
    <cellStyle name="강조색2 3 2 2" xfId="3012" xr:uid="{00000000-0005-0000-0000-0000AB0A0000}"/>
    <cellStyle name="강조색2 3 3" xfId="1638" xr:uid="{00000000-0005-0000-0000-0000AC0A0000}"/>
    <cellStyle name="강조색2 4" xfId="79" xr:uid="{00000000-0005-0000-0000-0000AD0A0000}"/>
    <cellStyle name="강조색2 4 2" xfId="1636" xr:uid="{00000000-0005-0000-0000-0000AE0A0000}"/>
    <cellStyle name="강조색3 2" xfId="83" xr:uid="{00000000-0005-0000-0000-0000AF0A0000}"/>
    <cellStyle name="강조색3 2 2" xfId="1458" xr:uid="{00000000-0005-0000-0000-0000B00A0000}"/>
    <cellStyle name="강조색3 2 2 2" xfId="3014" xr:uid="{00000000-0005-0000-0000-0000B10A0000}"/>
    <cellStyle name="강조색3 2 3" xfId="1457" xr:uid="{00000000-0005-0000-0000-0000B20A0000}"/>
    <cellStyle name="강조색3 2 3 2" xfId="3013" xr:uid="{00000000-0005-0000-0000-0000B30A0000}"/>
    <cellStyle name="강조색3 2 4" xfId="1640" xr:uid="{00000000-0005-0000-0000-0000B40A0000}"/>
    <cellStyle name="강조색3 3" xfId="84" xr:uid="{00000000-0005-0000-0000-0000B50A0000}"/>
    <cellStyle name="강조색3 3 2" xfId="1459" xr:uid="{00000000-0005-0000-0000-0000B60A0000}"/>
    <cellStyle name="강조색3 3 2 2" xfId="3015" xr:uid="{00000000-0005-0000-0000-0000B70A0000}"/>
    <cellStyle name="강조색3 3 3" xfId="1641" xr:uid="{00000000-0005-0000-0000-0000B80A0000}"/>
    <cellStyle name="강조색3 4" xfId="82" xr:uid="{00000000-0005-0000-0000-0000B90A0000}"/>
    <cellStyle name="강조색3 4 2" xfId="1639" xr:uid="{00000000-0005-0000-0000-0000BA0A0000}"/>
    <cellStyle name="강조색4 2" xfId="86" xr:uid="{00000000-0005-0000-0000-0000BB0A0000}"/>
    <cellStyle name="강조색4 2 2" xfId="1461" xr:uid="{00000000-0005-0000-0000-0000BC0A0000}"/>
    <cellStyle name="강조색4 2 2 2" xfId="3017" xr:uid="{00000000-0005-0000-0000-0000BD0A0000}"/>
    <cellStyle name="강조색4 2 3" xfId="1460" xr:uid="{00000000-0005-0000-0000-0000BE0A0000}"/>
    <cellStyle name="강조색4 2 3 2" xfId="3016" xr:uid="{00000000-0005-0000-0000-0000BF0A0000}"/>
    <cellStyle name="강조색4 2 4" xfId="1643" xr:uid="{00000000-0005-0000-0000-0000C00A0000}"/>
    <cellStyle name="강조색4 3" xfId="87" xr:uid="{00000000-0005-0000-0000-0000C10A0000}"/>
    <cellStyle name="강조색4 3 2" xfId="1462" xr:uid="{00000000-0005-0000-0000-0000C20A0000}"/>
    <cellStyle name="강조색4 3 2 2" xfId="3018" xr:uid="{00000000-0005-0000-0000-0000C30A0000}"/>
    <cellStyle name="강조색4 3 3" xfId="1644" xr:uid="{00000000-0005-0000-0000-0000C40A0000}"/>
    <cellStyle name="강조색4 4" xfId="85" xr:uid="{00000000-0005-0000-0000-0000C50A0000}"/>
    <cellStyle name="강조색4 4 2" xfId="1642" xr:uid="{00000000-0005-0000-0000-0000C60A0000}"/>
    <cellStyle name="강조색5 2" xfId="89" xr:uid="{00000000-0005-0000-0000-0000C70A0000}"/>
    <cellStyle name="강조색5 2 2" xfId="1464" xr:uid="{00000000-0005-0000-0000-0000C80A0000}"/>
    <cellStyle name="강조색5 2 2 2" xfId="3020" xr:uid="{00000000-0005-0000-0000-0000C90A0000}"/>
    <cellStyle name="강조색5 2 3" xfId="1463" xr:uid="{00000000-0005-0000-0000-0000CA0A0000}"/>
    <cellStyle name="강조색5 2 3 2" xfId="3019" xr:uid="{00000000-0005-0000-0000-0000CB0A0000}"/>
    <cellStyle name="강조색5 2 4" xfId="1646" xr:uid="{00000000-0005-0000-0000-0000CC0A0000}"/>
    <cellStyle name="강조색5 3" xfId="90" xr:uid="{00000000-0005-0000-0000-0000CD0A0000}"/>
    <cellStyle name="강조색5 3 2" xfId="1465" xr:uid="{00000000-0005-0000-0000-0000CE0A0000}"/>
    <cellStyle name="강조색5 3 2 2" xfId="3021" xr:uid="{00000000-0005-0000-0000-0000CF0A0000}"/>
    <cellStyle name="강조색5 3 3" xfId="1647" xr:uid="{00000000-0005-0000-0000-0000D00A0000}"/>
    <cellStyle name="강조색5 4" xfId="88" xr:uid="{00000000-0005-0000-0000-0000D10A0000}"/>
    <cellStyle name="강조색5 4 2" xfId="1645" xr:uid="{00000000-0005-0000-0000-0000D20A0000}"/>
    <cellStyle name="강조색6 2" xfId="92" xr:uid="{00000000-0005-0000-0000-0000D30A0000}"/>
    <cellStyle name="강조색6 2 2" xfId="1467" xr:uid="{00000000-0005-0000-0000-0000D40A0000}"/>
    <cellStyle name="강조색6 2 2 2" xfId="3023" xr:uid="{00000000-0005-0000-0000-0000D50A0000}"/>
    <cellStyle name="강조색6 2 3" xfId="1466" xr:uid="{00000000-0005-0000-0000-0000D60A0000}"/>
    <cellStyle name="강조색6 2 3 2" xfId="3022" xr:uid="{00000000-0005-0000-0000-0000D70A0000}"/>
    <cellStyle name="강조색6 2 4" xfId="1649" xr:uid="{00000000-0005-0000-0000-0000D80A0000}"/>
    <cellStyle name="강조색6 3" xfId="93" xr:uid="{00000000-0005-0000-0000-0000D90A0000}"/>
    <cellStyle name="강조색6 3 2" xfId="1468" xr:uid="{00000000-0005-0000-0000-0000DA0A0000}"/>
    <cellStyle name="강조색6 3 2 2" xfId="3024" xr:uid="{00000000-0005-0000-0000-0000DB0A0000}"/>
    <cellStyle name="강조색6 3 3" xfId="1650" xr:uid="{00000000-0005-0000-0000-0000DC0A0000}"/>
    <cellStyle name="강조색6 4" xfId="91" xr:uid="{00000000-0005-0000-0000-0000DD0A0000}"/>
    <cellStyle name="강조색6 4 2" xfId="1648" xr:uid="{00000000-0005-0000-0000-0000DE0A0000}"/>
    <cellStyle name="경고문 2" xfId="95" xr:uid="{00000000-0005-0000-0000-0000DF0A0000}"/>
    <cellStyle name="경고문 2 2" xfId="1470" xr:uid="{00000000-0005-0000-0000-0000E00A0000}"/>
    <cellStyle name="경고문 2 2 2" xfId="3026" xr:uid="{00000000-0005-0000-0000-0000E10A0000}"/>
    <cellStyle name="경고문 2 3" xfId="1469" xr:uid="{00000000-0005-0000-0000-0000E20A0000}"/>
    <cellStyle name="경고문 2 3 2" xfId="3025" xr:uid="{00000000-0005-0000-0000-0000E30A0000}"/>
    <cellStyle name="경고문 2 4" xfId="1652" xr:uid="{00000000-0005-0000-0000-0000E40A0000}"/>
    <cellStyle name="경고문 3" xfId="96" xr:uid="{00000000-0005-0000-0000-0000E50A0000}"/>
    <cellStyle name="경고문 3 2" xfId="1471" xr:uid="{00000000-0005-0000-0000-0000E60A0000}"/>
    <cellStyle name="경고문 3 2 2" xfId="3027" xr:uid="{00000000-0005-0000-0000-0000E70A0000}"/>
    <cellStyle name="경고문 3 3" xfId="1653" xr:uid="{00000000-0005-0000-0000-0000E80A0000}"/>
    <cellStyle name="경고문 4" xfId="94" xr:uid="{00000000-0005-0000-0000-0000E90A0000}"/>
    <cellStyle name="경고문 4 2" xfId="1651" xr:uid="{00000000-0005-0000-0000-0000EA0A0000}"/>
    <cellStyle name="계산 2" xfId="98" xr:uid="{00000000-0005-0000-0000-0000EB0A0000}"/>
    <cellStyle name="계산 2 2" xfId="1473" xr:uid="{00000000-0005-0000-0000-0000EC0A0000}"/>
    <cellStyle name="계산 2 2 2" xfId="3029" xr:uid="{00000000-0005-0000-0000-0000ED0A0000}"/>
    <cellStyle name="계산 2 3" xfId="1472" xr:uid="{00000000-0005-0000-0000-0000EE0A0000}"/>
    <cellStyle name="계산 2 3 2" xfId="3028" xr:uid="{00000000-0005-0000-0000-0000EF0A0000}"/>
    <cellStyle name="계산 2 4" xfId="1655" xr:uid="{00000000-0005-0000-0000-0000F00A0000}"/>
    <cellStyle name="계산 3" xfId="99" xr:uid="{00000000-0005-0000-0000-0000F10A0000}"/>
    <cellStyle name="계산 3 2" xfId="1474" xr:uid="{00000000-0005-0000-0000-0000F20A0000}"/>
    <cellStyle name="계산 3 2 2" xfId="3030" xr:uid="{00000000-0005-0000-0000-0000F30A0000}"/>
    <cellStyle name="계산 3 3" xfId="1656" xr:uid="{00000000-0005-0000-0000-0000F40A0000}"/>
    <cellStyle name="계산 4" xfId="97" xr:uid="{00000000-0005-0000-0000-0000F50A0000}"/>
    <cellStyle name="계산 4 2" xfId="1654" xr:uid="{00000000-0005-0000-0000-0000F60A0000}"/>
    <cellStyle name="나쁨 2" xfId="101" xr:uid="{00000000-0005-0000-0000-0000F70A0000}"/>
    <cellStyle name="나쁨 2 2" xfId="1475" xr:uid="{00000000-0005-0000-0000-0000F80A0000}"/>
    <cellStyle name="나쁨 2 2 2" xfId="3031" xr:uid="{00000000-0005-0000-0000-0000F90A0000}"/>
    <cellStyle name="나쁨 2 3" xfId="1658" xr:uid="{00000000-0005-0000-0000-0000FA0A0000}"/>
    <cellStyle name="나쁨 3" xfId="102" xr:uid="{00000000-0005-0000-0000-0000FB0A0000}"/>
    <cellStyle name="나쁨 3 2" xfId="1476" xr:uid="{00000000-0005-0000-0000-0000FC0A0000}"/>
    <cellStyle name="나쁨 3 2 2" xfId="3032" xr:uid="{00000000-0005-0000-0000-0000FD0A0000}"/>
    <cellStyle name="나쁨 3 3" xfId="1659" xr:uid="{00000000-0005-0000-0000-0000FE0A0000}"/>
    <cellStyle name="나쁨 4" xfId="100" xr:uid="{00000000-0005-0000-0000-0000FF0A0000}"/>
    <cellStyle name="나쁨 4 2" xfId="1657" xr:uid="{00000000-0005-0000-0000-0000000B0000}"/>
    <cellStyle name="메모 2" xfId="104" xr:uid="{00000000-0005-0000-0000-0000010B0000}"/>
    <cellStyle name="메모 2 2" xfId="1479" xr:uid="{00000000-0005-0000-0000-0000020B0000}"/>
    <cellStyle name="메모 2 2 2" xfId="3035" xr:uid="{00000000-0005-0000-0000-0000030B0000}"/>
    <cellStyle name="메모 2 3" xfId="1478" xr:uid="{00000000-0005-0000-0000-0000040B0000}"/>
    <cellStyle name="메모 2 3 2" xfId="3034" xr:uid="{00000000-0005-0000-0000-0000050B0000}"/>
    <cellStyle name="메모 2 4" xfId="1661" xr:uid="{00000000-0005-0000-0000-0000060B0000}"/>
    <cellStyle name="메모 3" xfId="105" xr:uid="{00000000-0005-0000-0000-0000070B0000}"/>
    <cellStyle name="메모 3 2" xfId="1480" xr:uid="{00000000-0005-0000-0000-0000080B0000}"/>
    <cellStyle name="메모 3 2 2" xfId="3036" xr:uid="{00000000-0005-0000-0000-0000090B0000}"/>
    <cellStyle name="메모 3 3" xfId="1662" xr:uid="{00000000-0005-0000-0000-00000A0B0000}"/>
    <cellStyle name="메모 4" xfId="103" xr:uid="{00000000-0005-0000-0000-00000B0B0000}"/>
    <cellStyle name="메모 4 2" xfId="1660" xr:uid="{00000000-0005-0000-0000-00000C0B0000}"/>
    <cellStyle name="메모 5" xfId="1477" xr:uid="{00000000-0005-0000-0000-00000D0B0000}"/>
    <cellStyle name="메모 5 2" xfId="3033" xr:uid="{00000000-0005-0000-0000-00000E0B0000}"/>
    <cellStyle name="백분율 2" xfId="106" xr:uid="{00000000-0005-0000-0000-00000F0B0000}"/>
    <cellStyle name="백분율 2 2" xfId="181" xr:uid="{00000000-0005-0000-0000-0000100B0000}"/>
    <cellStyle name="백분율 2 2 2" xfId="182" xr:uid="{00000000-0005-0000-0000-0000110B0000}"/>
    <cellStyle name="백분율 2 2 2 2" xfId="1738" xr:uid="{00000000-0005-0000-0000-0000120B0000}"/>
    <cellStyle name="백분율 2 2 3" xfId="1737" xr:uid="{00000000-0005-0000-0000-0000130B0000}"/>
    <cellStyle name="백분율 2 3" xfId="1663" xr:uid="{00000000-0005-0000-0000-0000140B0000}"/>
    <cellStyle name="백분율 3" xfId="183" xr:uid="{00000000-0005-0000-0000-0000150B0000}"/>
    <cellStyle name="백분율 3 2" xfId="1481" xr:uid="{00000000-0005-0000-0000-0000160B0000}"/>
    <cellStyle name="백분율 3 2 2" xfId="3037" xr:uid="{00000000-0005-0000-0000-0000170B0000}"/>
    <cellStyle name="백분율 3 3" xfId="1739" xr:uid="{00000000-0005-0000-0000-0000180B0000}"/>
    <cellStyle name="백분율 4" xfId="184" xr:uid="{00000000-0005-0000-0000-0000190B0000}"/>
    <cellStyle name="백분율 4 2" xfId="1740" xr:uid="{00000000-0005-0000-0000-00001A0B0000}"/>
    <cellStyle name="보통 2" xfId="108" xr:uid="{00000000-0005-0000-0000-00001B0B0000}"/>
    <cellStyle name="보통 2 2" xfId="1483" xr:uid="{00000000-0005-0000-0000-00001C0B0000}"/>
    <cellStyle name="보통 2 2 2" xfId="3039" xr:uid="{00000000-0005-0000-0000-00001D0B0000}"/>
    <cellStyle name="보통 2 3" xfId="1482" xr:uid="{00000000-0005-0000-0000-00001E0B0000}"/>
    <cellStyle name="보통 2 3 2" xfId="3038" xr:uid="{00000000-0005-0000-0000-00001F0B0000}"/>
    <cellStyle name="보통 2 4" xfId="1665" xr:uid="{00000000-0005-0000-0000-0000200B0000}"/>
    <cellStyle name="보통 3" xfId="109" xr:uid="{00000000-0005-0000-0000-0000210B0000}"/>
    <cellStyle name="보통 3 2" xfId="1484" xr:uid="{00000000-0005-0000-0000-0000220B0000}"/>
    <cellStyle name="보통 3 2 2" xfId="3040" xr:uid="{00000000-0005-0000-0000-0000230B0000}"/>
    <cellStyle name="보통 3 3" xfId="1666" xr:uid="{00000000-0005-0000-0000-0000240B0000}"/>
    <cellStyle name="보통 4" xfId="107" xr:uid="{00000000-0005-0000-0000-0000250B0000}"/>
    <cellStyle name="보통 4 2" xfId="1664" xr:uid="{00000000-0005-0000-0000-0000260B0000}"/>
    <cellStyle name="설명 텍스트" xfId="3163" builtinId="53"/>
    <cellStyle name="설명 텍스트 2" xfId="111" xr:uid="{00000000-0005-0000-0000-0000270B0000}"/>
    <cellStyle name="설명 텍스트 2 2" xfId="1486" xr:uid="{00000000-0005-0000-0000-0000280B0000}"/>
    <cellStyle name="설명 텍스트 2 2 2" xfId="3042" xr:uid="{00000000-0005-0000-0000-0000290B0000}"/>
    <cellStyle name="설명 텍스트 2 3" xfId="1485" xr:uid="{00000000-0005-0000-0000-00002A0B0000}"/>
    <cellStyle name="설명 텍스트 2 3 2" xfId="3041" xr:uid="{00000000-0005-0000-0000-00002B0B0000}"/>
    <cellStyle name="설명 텍스트 2 4" xfId="1668" xr:uid="{00000000-0005-0000-0000-00002C0B0000}"/>
    <cellStyle name="설명 텍스트 3" xfId="112" xr:uid="{00000000-0005-0000-0000-00002D0B0000}"/>
    <cellStyle name="설명 텍스트 3 2" xfId="1487" xr:uid="{00000000-0005-0000-0000-00002E0B0000}"/>
    <cellStyle name="설명 텍스트 3 2 2" xfId="3043" xr:uid="{00000000-0005-0000-0000-00002F0B0000}"/>
    <cellStyle name="설명 텍스트 3 3" xfId="1669" xr:uid="{00000000-0005-0000-0000-0000300B0000}"/>
    <cellStyle name="설명 텍스트 4" xfId="110" xr:uid="{00000000-0005-0000-0000-0000310B0000}"/>
    <cellStyle name="설명 텍스트 4 2" xfId="1667" xr:uid="{00000000-0005-0000-0000-0000320B0000}"/>
    <cellStyle name="셀 확인 2" xfId="114" xr:uid="{00000000-0005-0000-0000-0000330B0000}"/>
    <cellStyle name="셀 확인 2 2" xfId="1489" xr:uid="{00000000-0005-0000-0000-0000340B0000}"/>
    <cellStyle name="셀 확인 2 2 2" xfId="3045" xr:uid="{00000000-0005-0000-0000-0000350B0000}"/>
    <cellStyle name="셀 확인 2 3" xfId="1488" xr:uid="{00000000-0005-0000-0000-0000360B0000}"/>
    <cellStyle name="셀 확인 2 3 2" xfId="3044" xr:uid="{00000000-0005-0000-0000-0000370B0000}"/>
    <cellStyle name="셀 확인 2 4" xfId="1671" xr:uid="{00000000-0005-0000-0000-0000380B0000}"/>
    <cellStyle name="셀 확인 3" xfId="115" xr:uid="{00000000-0005-0000-0000-0000390B0000}"/>
    <cellStyle name="셀 확인 3 2" xfId="1490" xr:uid="{00000000-0005-0000-0000-00003A0B0000}"/>
    <cellStyle name="셀 확인 3 2 2" xfId="3046" xr:uid="{00000000-0005-0000-0000-00003B0B0000}"/>
    <cellStyle name="셀 확인 3 3" xfId="1672" xr:uid="{00000000-0005-0000-0000-00003C0B0000}"/>
    <cellStyle name="셀 확인 4" xfId="113" xr:uid="{00000000-0005-0000-0000-00003D0B0000}"/>
    <cellStyle name="셀 확인 4 2" xfId="1670" xr:uid="{00000000-0005-0000-0000-00003E0B0000}"/>
    <cellStyle name="쉼표 [0]" xfId="1" builtinId="6"/>
    <cellStyle name="쉼표 [0] 10" xfId="1553" xr:uid="{00000000-0005-0000-0000-0000400B0000}"/>
    <cellStyle name="쉼표 [0] 10 2 2" xfId="3191" xr:uid="{B58826D1-C603-4903-9E6D-6E033B89B7C2}"/>
    <cellStyle name="쉼표 [0] 10 3 7" xfId="3233" xr:uid="{C3F1631D-88A8-474F-B09C-091D7474826C}"/>
    <cellStyle name="쉼표 [0] 11" xfId="1555" xr:uid="{00000000-0005-0000-0000-0000410B0000}"/>
    <cellStyle name="쉼표 [0] 11 10" xfId="3192" xr:uid="{6298A5DB-55D6-40D0-BC71-4987DA75318D}"/>
    <cellStyle name="쉼표 [0] 11 10 14" xfId="3234" xr:uid="{C8FD209A-D753-4878-BE3D-36596AE5A3D7}"/>
    <cellStyle name="쉼표 [0] 11 10 14 4" xfId="3209" xr:uid="{56CCA5BC-CF01-46EC-9281-73974C7B87AD}"/>
    <cellStyle name="쉼표 [0] 11 2" xfId="3109" xr:uid="{00000000-0005-0000-0000-0000420B0000}"/>
    <cellStyle name="쉼표 [0] 11 3" xfId="3111" xr:uid="{00000000-0005-0000-0000-0000430B0000}"/>
    <cellStyle name="쉼표 [0] 11 3 2" xfId="3200" xr:uid="{4E0577EB-901A-4741-AE29-DAFF7496CFC0}"/>
    <cellStyle name="쉼표 [0] 11 6" xfId="3120" xr:uid="{00000000-0005-0000-0000-0000440B0000}"/>
    <cellStyle name="쉼표 [0] 12" xfId="3117" xr:uid="{00000000-0005-0000-0000-0000450B0000}"/>
    <cellStyle name="쉼표 [0] 13" xfId="3118" xr:uid="{00000000-0005-0000-0000-0000460B0000}"/>
    <cellStyle name="쉼표 [0] 13 10 10 3" xfId="3167" xr:uid="{9CA25DA3-7E42-40A9-A21A-DA44BF76EA85}"/>
    <cellStyle name="쉼표 [0] 13 10 14" xfId="3183" xr:uid="{B5428177-231C-4C9A-B0B4-221732B9BF90}"/>
    <cellStyle name="쉼표 [0] 13 10 2" xfId="3165" xr:uid="{328E99F2-DF2B-45D7-95E9-B10A11422029}"/>
    <cellStyle name="쉼표 [0] 13 10 2 10" xfId="3179" xr:uid="{BFA8272F-E255-4EC0-8988-D55D36ED49FD}"/>
    <cellStyle name="쉼표 [0] 13 10 2 10 2 2" xfId="3194" xr:uid="{5906516E-2F36-4AD1-9B4B-9E0C70A432ED}"/>
    <cellStyle name="쉼표 [0] 13 10 2 10 2 3" xfId="3181" xr:uid="{851C12A7-C607-42E2-9519-4D07BCB61C98}"/>
    <cellStyle name="쉼표 [0] 13 10 2 10 2 4" xfId="3168" xr:uid="{52CE625C-033E-4A19-B06B-1F32AC0B9163}"/>
    <cellStyle name="쉼표 [0] 13 10 2 10 3" xfId="3188" xr:uid="{AACAF8F0-4CF9-4969-ADAC-1D6CC0368658}"/>
    <cellStyle name="쉼표 [0] 13 10 2 10 3 2 3" xfId="3239" xr:uid="{7B19FF9B-0687-4926-A9D4-DAE51028F4F3}"/>
    <cellStyle name="쉼표 [0] 13 10 2 10 9" xfId="3213" xr:uid="{75F0C1ED-9EC0-4E10-BC1D-A0645931578A}"/>
    <cellStyle name="쉼표 [0] 13 10 2 2 2" xfId="3175" xr:uid="{6CA673D5-1631-4DB3-A518-5FA4A5F6587F}"/>
    <cellStyle name="쉼표 [0] 13 10 2 2 4 2 2 3" xfId="3240" xr:uid="{B8D55BCD-5DC2-4143-976F-8DC2C65B86F3}"/>
    <cellStyle name="쉼표 [0] 13 10 2 2 4 3 2 2" xfId="3223" xr:uid="{8B5FBB30-3053-495F-AC09-1EF90111D176}"/>
    <cellStyle name="쉼표 [0] 13 10 2 2 5 10" xfId="3245" xr:uid="{B6161D4E-2AE6-47B1-96DF-22D0D7A3670A}"/>
    <cellStyle name="쉼표 [0] 13 10 2 2 5 2 2 2 2" xfId="3244" xr:uid="{6E94A9D0-2614-4A93-9AA4-74B88BF48FBF}"/>
    <cellStyle name="쉼표 [0] 13 10 2 2 5 3 2 3" xfId="3246" xr:uid="{EA2ED988-B9F0-4005-A392-8D5B97185CD8}"/>
    <cellStyle name="쉼표 [0] 13 10 4" xfId="3176" xr:uid="{5283E9C2-AED5-4161-B6CD-5B2EDD0A5C3F}"/>
    <cellStyle name="쉼표 [0] 13 10 5 2 4" xfId="3228" xr:uid="{ACB3022E-648A-4895-8B6B-A8B2E8C838E3}"/>
    <cellStyle name="쉼표 [0] 13 10 7" xfId="3193" xr:uid="{26CE403D-B859-4EF3-A22D-41DFA154EB0F}"/>
    <cellStyle name="쉼표 [0] 13 10 9" xfId="3217" xr:uid="{4FC96600-3343-4885-BAE3-289B54A16CD7}"/>
    <cellStyle name="쉼표 [0] 13 2" xfId="3170" xr:uid="{CB44FDE9-D295-4E95-9E86-B33349494DBB}"/>
    <cellStyle name="쉼표 [0] 13 2 10" xfId="3197" xr:uid="{BE7349B2-5BE2-44B6-A0E0-38BFE72FDAF8}"/>
    <cellStyle name="쉼표 [0] 13 2 11" xfId="3195" xr:uid="{81260E86-DBE3-48FF-868B-F81B5724BB74}"/>
    <cellStyle name="쉼표 [0] 13 2 2" xfId="3204" xr:uid="{17BA6C56-383B-4810-9624-DEA9FF32361D}"/>
    <cellStyle name="쉼표 [0] 13 2 2 2 2 2" xfId="3189" xr:uid="{7A4FCB80-DF8A-41D5-ACBF-4A8CE6AB4F3D}"/>
    <cellStyle name="쉼표 [0] 13 2 2 4" xfId="3207" xr:uid="{B71843C2-AEA9-42D7-B38B-521EE0ADE185}"/>
    <cellStyle name="쉼표 [0] 13 2 3 2 4" xfId="3196" xr:uid="{CBB0667F-53ED-48A5-8F0F-06185A6E963C}"/>
    <cellStyle name="쉼표 [0] 13 2 4" xfId="3222" xr:uid="{3449F426-665E-4C21-97C3-3DA287C2561A}"/>
    <cellStyle name="쉼표 [0] 13 2 7" xfId="3215" xr:uid="{1CC87642-7DCE-4E47-A16C-13E58B19B01D}"/>
    <cellStyle name="쉼표 [0] 13 4" xfId="3186" xr:uid="{7E77781B-9999-4195-BE78-03B2D2CEC97E}"/>
    <cellStyle name="쉼표 [0] 13 6 3" xfId="3241" xr:uid="{693BDE54-CFA1-4887-BE06-B64166ABDD56}"/>
    <cellStyle name="쉼표 [0] 13 7 3 2 3" xfId="3247" xr:uid="{E609C4F0-11D8-49B3-B46A-C931B037D90D}"/>
    <cellStyle name="쉼표 [0] 13 8" xfId="3242" xr:uid="{43D2DE50-F711-40C4-A876-9EFE3D52EC09}"/>
    <cellStyle name="쉼표 [0] 14" xfId="3116" xr:uid="{00000000-0005-0000-0000-0000470B0000}"/>
    <cellStyle name="쉼표 [0] 15" xfId="3119" xr:uid="{00000000-0005-0000-0000-0000480B0000}"/>
    <cellStyle name="쉼표 [0] 16" xfId="3172" xr:uid="{0B1AC89D-D1F8-4F6B-8FCB-604D3C389DEF}"/>
    <cellStyle name="쉼표 [0] 16 11" xfId="3210" xr:uid="{EC249288-55DA-47F4-8037-8C2003CE8C1E}"/>
    <cellStyle name="쉼표 [0] 16 13" xfId="3184" xr:uid="{329F1A25-2A9E-4EF9-9910-6D380AFD0C52}"/>
    <cellStyle name="쉼표 [0] 16 2" xfId="3202" xr:uid="{4C507B9A-BCF6-4E27-ACEF-3C973DBF3671}"/>
    <cellStyle name="쉼표 [0] 16 2 4 2 2 2 2" xfId="3243" xr:uid="{1F1E6F73-94DB-41B2-AF95-28A09E49A1FD}"/>
    <cellStyle name="쉼표 [0] 16 9" xfId="3180" xr:uid="{32DDAE9F-B584-407B-99EE-6F7E55B4630D}"/>
    <cellStyle name="쉼표 [0] 17" xfId="3125" xr:uid="{00000000-0005-0000-0000-0000490B0000}"/>
    <cellStyle name="쉼표 [0] 17 6" xfId="3219" xr:uid="{1B9D27BE-ECC4-4513-BB00-0D8FB63D5B82}"/>
    <cellStyle name="쉼표 [0] 17 6 5" xfId="3220" xr:uid="{80DE434A-9AC4-42A6-B221-D4A150C198F5}"/>
    <cellStyle name="쉼표 [0] 18 2" xfId="3177" xr:uid="{B4B72539-E7EB-464E-A96C-F058AEF06240}"/>
    <cellStyle name="쉼표 [0] 18 2 7" xfId="3182" xr:uid="{7A2D72E1-5B9B-477B-99D6-A81973338E19}"/>
    <cellStyle name="쉼표 [0] 18 5 11" xfId="3235" xr:uid="{DF84DBAA-0E86-49DF-98CA-B9AA9303547C}"/>
    <cellStyle name="쉼표 [0] 18 5 2 2 2" xfId="3226" xr:uid="{13354991-56AA-4C8D-ADA4-274A239F4C68}"/>
    <cellStyle name="쉼표 [0] 18 5 3 2 2" xfId="3224" xr:uid="{02B25B10-A89C-4C66-95E3-683D0CB6A9B8}"/>
    <cellStyle name="쉼표 [0] 18 5 3 2 2 2 2" xfId="3232" xr:uid="{AF96331E-8084-462B-8B8C-40120C6525BD}"/>
    <cellStyle name="쉼표 [0] 18 5 3 2 3" xfId="3237" xr:uid="{658E4564-E446-42B3-8DEA-D403342ED646}"/>
    <cellStyle name="쉼표 [0] 18 5 5 2 4" xfId="3229" xr:uid="{52375E14-ABCD-4B77-95AC-CDCCB3FFC334}"/>
    <cellStyle name="쉼표 [0] 2" xfId="117" xr:uid="{00000000-0005-0000-0000-00004A0B0000}"/>
    <cellStyle name="쉼표 [0] 2 10 2" xfId="3198" xr:uid="{C44BCE00-3C61-4B47-A552-A4E65B90AC56}"/>
    <cellStyle name="쉼표 [0] 2 16" xfId="3201" xr:uid="{35355D74-3D06-4AC5-B017-85260FC93091}"/>
    <cellStyle name="쉼표 [0] 2 2" xfId="3" xr:uid="{00000000-0005-0000-0000-00004B0B0000}"/>
    <cellStyle name="쉼표 [0] 2 2 2" xfId="1492" xr:uid="{00000000-0005-0000-0000-00004C0B0000}"/>
    <cellStyle name="쉼표 [0] 2 2 2 2" xfId="3048" xr:uid="{00000000-0005-0000-0000-00004D0B0000}"/>
    <cellStyle name="쉼표 [0] 2 2 2 3" xfId="3164" xr:uid="{D940FE11-C989-4363-94E7-9D09A23477F8}"/>
    <cellStyle name="쉼표 [0] 2 2 2 4" xfId="3114" xr:uid="{00000000-0005-0000-0000-00004E0B0000}"/>
    <cellStyle name="쉼표 [0] 2 2 3" xfId="1559" xr:uid="{00000000-0005-0000-0000-00004F0B0000}"/>
    <cellStyle name="쉼표 [0] 2 2 3 2" xfId="3142" xr:uid="{00000000-0005-0000-0000-0000500B0000}"/>
    <cellStyle name="쉼표 [0] 2 2 4" xfId="3112" xr:uid="{00000000-0005-0000-0000-0000510B0000}"/>
    <cellStyle name="쉼표 [0] 2 2 5" xfId="3113" xr:uid="{00000000-0005-0000-0000-0000520B0000}"/>
    <cellStyle name="쉼표 [0] 2 2 7" xfId="3121" xr:uid="{00000000-0005-0000-0000-0000530B0000}"/>
    <cellStyle name="쉼표 [0] 2 3" xfId="1491" xr:uid="{00000000-0005-0000-0000-0000540B0000}"/>
    <cellStyle name="쉼표 [0] 2 3 2" xfId="3047" xr:uid="{00000000-0005-0000-0000-0000550B0000}"/>
    <cellStyle name="쉼표 [0] 2 4" xfId="1674" xr:uid="{00000000-0005-0000-0000-0000560B0000}"/>
    <cellStyle name="쉼표 [0] 2 4 2" xfId="3141" xr:uid="{00000000-0005-0000-0000-0000570B0000}"/>
    <cellStyle name="쉼표 [0] 21" xfId="3131" xr:uid="{00000000-0005-0000-0000-0000580B0000}"/>
    <cellStyle name="쉼표 [0] 22" xfId="3132" xr:uid="{00000000-0005-0000-0000-0000590B0000}"/>
    <cellStyle name="쉼표 [0] 25" xfId="3135" xr:uid="{00000000-0005-0000-0000-00005A0B0000}"/>
    <cellStyle name="쉼표 [0] 3" xfId="118" xr:uid="{00000000-0005-0000-0000-00005B0B0000}"/>
    <cellStyle name="쉼표 [0] 3 10" xfId="3171" xr:uid="{DF3DC428-902F-489C-84CF-BB66D3CCC076}"/>
    <cellStyle name="쉼표 [0] 3 10 10 2 3" xfId="3250" xr:uid="{1191B669-4224-4D67-A4E7-B93D813D4C34}"/>
    <cellStyle name="쉼표 [0] 3 10 2" xfId="3218" xr:uid="{5AFCEE20-EAC6-4A1F-824B-070863FE4419}"/>
    <cellStyle name="쉼표 [0] 3 10 2 10" xfId="3221" xr:uid="{F721700F-0401-47B6-8ED5-A8C04E9FE0B8}"/>
    <cellStyle name="쉼표 [0] 3 10 3" xfId="3173" xr:uid="{425CC2FB-314E-41C3-8EC3-4011228AD3A3}"/>
    <cellStyle name="쉼표 [0] 3 2" xfId="1493" xr:uid="{00000000-0005-0000-0000-00005C0B0000}"/>
    <cellStyle name="쉼표 [0] 3 2 2" xfId="3049" xr:uid="{00000000-0005-0000-0000-00005D0B0000}"/>
    <cellStyle name="쉼표 [0] 3 3" xfId="1675" xr:uid="{00000000-0005-0000-0000-00005E0B0000}"/>
    <cellStyle name="쉼표 [0] 3 3 2" xfId="3178" xr:uid="{2851B190-8B1C-4ED6-B85B-2FF3250A1722}"/>
    <cellStyle name="쉼표 [0] 3 4 5 2 2 2" xfId="3225" xr:uid="{5CA28ED4-0228-468E-B49D-9015059B93EF}"/>
    <cellStyle name="쉼표 [0] 3 4 5 3" xfId="3227" xr:uid="{5D76E51D-234C-4293-906B-83CE54223797}"/>
    <cellStyle name="쉼표 [0] 3 4 5 3 2 3" xfId="3249" xr:uid="{35B13138-9358-42C1-8296-DE9EA82D4612}"/>
    <cellStyle name="쉼표 [0] 3 5" xfId="3205" xr:uid="{A00E3D5D-D1B4-4761-8580-7A969AE70FC1}"/>
    <cellStyle name="쉼표 [0] 3 8 3 2 2 2 2" xfId="3231" xr:uid="{91197932-7AFF-4590-A76C-B07F538D802A}"/>
    <cellStyle name="쉼표 [0] 3 8 3 2 3" xfId="3236" xr:uid="{4015F6D0-0D07-4F50-A3E3-E551E6842162}"/>
    <cellStyle name="쉼표 [0] 3 8 3 5 2 2" xfId="3230" xr:uid="{541B099B-6930-4D81-B491-17CB9CCEC338}"/>
    <cellStyle name="쉼표 [0] 31" xfId="3185" xr:uid="{8841615B-7FEA-4899-B7BB-CCCA7F3B454D}"/>
    <cellStyle name="쉼표 [0] 36" xfId="3174" xr:uid="{C8660672-B12E-47FB-A45D-1C11485C98E6}"/>
    <cellStyle name="쉼표 [0] 4" xfId="119" xr:uid="{00000000-0005-0000-0000-00005F0B0000}"/>
    <cellStyle name="쉼표 [0] 4 10" xfId="3190" xr:uid="{0C1087F6-8E17-4C74-8580-891C33140F37}"/>
    <cellStyle name="쉼표 [0] 4 11" xfId="3208" xr:uid="{85A7BBD6-78E6-4DF9-B0F3-102D85DE4990}"/>
    <cellStyle name="쉼표 [0] 4 2" xfId="180" xr:uid="{00000000-0005-0000-0000-0000600B0000}"/>
    <cellStyle name="쉼표 [0] 4 2 2" xfId="1494" xr:uid="{00000000-0005-0000-0000-0000610B0000}"/>
    <cellStyle name="쉼표 [0] 4 2 2 2" xfId="1495" xr:uid="{00000000-0005-0000-0000-0000620B0000}"/>
    <cellStyle name="쉼표 [0] 4 2 2 2 2" xfId="3051" xr:uid="{00000000-0005-0000-0000-0000630B0000}"/>
    <cellStyle name="쉼표 [0] 4 2 2 3" xfId="3050" xr:uid="{00000000-0005-0000-0000-0000640B0000}"/>
    <cellStyle name="쉼표 [0] 4 2 3" xfId="1496" xr:uid="{00000000-0005-0000-0000-0000650B0000}"/>
    <cellStyle name="쉼표 [0] 4 2 3 2" xfId="3052" xr:uid="{00000000-0005-0000-0000-0000660B0000}"/>
    <cellStyle name="쉼표 [0] 4 2 4" xfId="1736" xr:uid="{00000000-0005-0000-0000-0000670B0000}"/>
    <cellStyle name="쉼표 [0] 4 3" xfId="1497" xr:uid="{00000000-0005-0000-0000-0000680B0000}"/>
    <cellStyle name="쉼표 [0] 4 3 2" xfId="1498" xr:uid="{00000000-0005-0000-0000-0000690B0000}"/>
    <cellStyle name="쉼표 [0] 4 3 2 2" xfId="3054" xr:uid="{00000000-0005-0000-0000-00006A0B0000}"/>
    <cellStyle name="쉼표 [0] 4 3 3" xfId="3053" xr:uid="{00000000-0005-0000-0000-00006B0B0000}"/>
    <cellStyle name="쉼표 [0] 4 3 3 2" xfId="3238" xr:uid="{EE41E1DE-9CB3-4A72-9C12-E8D8E5D16A7A}"/>
    <cellStyle name="쉼표 [0] 4 4" xfId="1499" xr:uid="{00000000-0005-0000-0000-00006C0B0000}"/>
    <cellStyle name="쉼표 [0] 4 4 2" xfId="3055" xr:uid="{00000000-0005-0000-0000-00006D0B0000}"/>
    <cellStyle name="쉼표 [0] 4 4 3" xfId="3214" xr:uid="{C874C27E-68C9-4D31-BFB7-4193C2D0C44B}"/>
    <cellStyle name="쉼표 [0] 4 5" xfId="1676" xr:uid="{00000000-0005-0000-0000-00006E0B0000}"/>
    <cellStyle name="쉼표 [0] 4 5 8" xfId="3212" xr:uid="{586FE74D-CED8-42E6-8C6B-CA07D363B5F5}"/>
    <cellStyle name="쉼표 [0] 4 6" xfId="3211" xr:uid="{95EE92F4-AB76-4CFA-A78A-942F5714D876}"/>
    <cellStyle name="쉼표 [0] 4 8" xfId="3216" xr:uid="{FB9E7A9F-5232-42F2-B259-3EB50346E28A}"/>
    <cellStyle name="쉼표 [0] 5" xfId="116" xr:uid="{00000000-0005-0000-0000-00006F0B0000}"/>
    <cellStyle name="쉼표 [0] 5 2" xfId="185" xr:uid="{00000000-0005-0000-0000-0000700B0000}"/>
    <cellStyle name="쉼표 [0] 5 2 2" xfId="1502" xr:uid="{00000000-0005-0000-0000-0000710B0000}"/>
    <cellStyle name="쉼표 [0] 5 2 2 2" xfId="1503" xr:uid="{00000000-0005-0000-0000-0000720B0000}"/>
    <cellStyle name="쉼표 [0] 5 2 2 2 2" xfId="3059" xr:uid="{00000000-0005-0000-0000-0000730B0000}"/>
    <cellStyle name="쉼표 [0] 5 2 2 3" xfId="3058" xr:uid="{00000000-0005-0000-0000-0000740B0000}"/>
    <cellStyle name="쉼표 [0] 5 2 2 3 3 2 3" xfId="3248" xr:uid="{4D8668BC-F33F-45C2-BF86-B4DA93F65206}"/>
    <cellStyle name="쉼표 [0] 5 2 3" xfId="1504" xr:uid="{00000000-0005-0000-0000-0000750B0000}"/>
    <cellStyle name="쉼표 [0] 5 2 3 2" xfId="3060" xr:uid="{00000000-0005-0000-0000-0000760B0000}"/>
    <cellStyle name="쉼표 [0] 5 2 4" xfId="1501" xr:uid="{00000000-0005-0000-0000-0000770B0000}"/>
    <cellStyle name="쉼표 [0] 5 2 4 2" xfId="3057" xr:uid="{00000000-0005-0000-0000-0000780B0000}"/>
    <cellStyle name="쉼표 [0] 5 2 5" xfId="1741" xr:uid="{00000000-0005-0000-0000-0000790B0000}"/>
    <cellStyle name="쉼표 [0] 5 3" xfId="1505" xr:uid="{00000000-0005-0000-0000-00007A0B0000}"/>
    <cellStyle name="쉼표 [0] 5 3 2" xfId="1506" xr:uid="{00000000-0005-0000-0000-00007B0B0000}"/>
    <cellStyle name="쉼표 [0] 5 3 2 2" xfId="3062" xr:uid="{00000000-0005-0000-0000-00007C0B0000}"/>
    <cellStyle name="쉼표 [0] 5 3 3" xfId="3061" xr:uid="{00000000-0005-0000-0000-00007D0B0000}"/>
    <cellStyle name="쉼표 [0] 5 4" xfId="1507" xr:uid="{00000000-0005-0000-0000-00007E0B0000}"/>
    <cellStyle name="쉼표 [0] 5 4 2" xfId="3063" xr:uid="{00000000-0005-0000-0000-00007F0B0000}"/>
    <cellStyle name="쉼표 [0] 5 5" xfId="1500" xr:uid="{00000000-0005-0000-0000-0000800B0000}"/>
    <cellStyle name="쉼표 [0] 5 5 2" xfId="3056" xr:uid="{00000000-0005-0000-0000-0000810B0000}"/>
    <cellStyle name="쉼표 [0] 5 6" xfId="1673" xr:uid="{00000000-0005-0000-0000-0000820B0000}"/>
    <cellStyle name="쉼표 [0] 6" xfId="1508" xr:uid="{00000000-0005-0000-0000-0000830B0000}"/>
    <cellStyle name="쉼표 [0] 6 2" xfId="3064" xr:uid="{00000000-0005-0000-0000-0000840B0000}"/>
    <cellStyle name="쉼표 [0] 7" xfId="1509" xr:uid="{00000000-0005-0000-0000-0000850B0000}"/>
    <cellStyle name="쉼표 [0] 7 2" xfId="3065" xr:uid="{00000000-0005-0000-0000-0000860B0000}"/>
    <cellStyle name="쉼표 [0] 8" xfId="1552" xr:uid="{00000000-0005-0000-0000-0000870B0000}"/>
    <cellStyle name="쉼표 [0] 9" xfId="1557" xr:uid="{00000000-0005-0000-0000-0000880B0000}"/>
    <cellStyle name="쉼표 [0] 9 2" xfId="3137" xr:uid="{00000000-0005-0000-0000-0000890B0000}"/>
    <cellStyle name="연결된 셀 2" xfId="121" xr:uid="{00000000-0005-0000-0000-00008A0B0000}"/>
    <cellStyle name="연결된 셀 2 2" xfId="1511" xr:uid="{00000000-0005-0000-0000-00008B0B0000}"/>
    <cellStyle name="연결된 셀 2 2 2" xfId="3067" xr:uid="{00000000-0005-0000-0000-00008C0B0000}"/>
    <cellStyle name="연결된 셀 2 3" xfId="1510" xr:uid="{00000000-0005-0000-0000-00008D0B0000}"/>
    <cellStyle name="연결된 셀 2 3 2" xfId="3066" xr:uid="{00000000-0005-0000-0000-00008E0B0000}"/>
    <cellStyle name="연결된 셀 2 4" xfId="1678" xr:uid="{00000000-0005-0000-0000-00008F0B0000}"/>
    <cellStyle name="연결된 셀 3" xfId="122" xr:uid="{00000000-0005-0000-0000-0000900B0000}"/>
    <cellStyle name="연결된 셀 3 2" xfId="1512" xr:uid="{00000000-0005-0000-0000-0000910B0000}"/>
    <cellStyle name="연결된 셀 3 2 2" xfId="3068" xr:uid="{00000000-0005-0000-0000-0000920B0000}"/>
    <cellStyle name="연결된 셀 3 3" xfId="1679" xr:uid="{00000000-0005-0000-0000-0000930B0000}"/>
    <cellStyle name="연결된 셀 4" xfId="120" xr:uid="{00000000-0005-0000-0000-0000940B0000}"/>
    <cellStyle name="연결된 셀 4 2" xfId="1677" xr:uid="{00000000-0005-0000-0000-0000950B0000}"/>
    <cellStyle name="요약 2" xfId="124" xr:uid="{00000000-0005-0000-0000-0000960B0000}"/>
    <cellStyle name="요약 2 2" xfId="1514" xr:uid="{00000000-0005-0000-0000-0000970B0000}"/>
    <cellStyle name="요약 2 2 2" xfId="3070" xr:uid="{00000000-0005-0000-0000-0000980B0000}"/>
    <cellStyle name="요약 2 3" xfId="1513" xr:uid="{00000000-0005-0000-0000-0000990B0000}"/>
    <cellStyle name="요약 2 3 2" xfId="3069" xr:uid="{00000000-0005-0000-0000-00009A0B0000}"/>
    <cellStyle name="요약 2 4" xfId="1681" xr:uid="{00000000-0005-0000-0000-00009B0B0000}"/>
    <cellStyle name="요약 3" xfId="125" xr:uid="{00000000-0005-0000-0000-00009C0B0000}"/>
    <cellStyle name="요약 3 2" xfId="1515" xr:uid="{00000000-0005-0000-0000-00009D0B0000}"/>
    <cellStyle name="요약 3 2 2" xfId="3071" xr:uid="{00000000-0005-0000-0000-00009E0B0000}"/>
    <cellStyle name="요약 3 3" xfId="1682" xr:uid="{00000000-0005-0000-0000-00009F0B0000}"/>
    <cellStyle name="요약 4" xfId="123" xr:uid="{00000000-0005-0000-0000-0000A00B0000}"/>
    <cellStyle name="요약 4 2" xfId="1680" xr:uid="{00000000-0005-0000-0000-0000A10B0000}"/>
    <cellStyle name="입력 2" xfId="127" xr:uid="{00000000-0005-0000-0000-0000A20B0000}"/>
    <cellStyle name="입력 2 2" xfId="1517" xr:uid="{00000000-0005-0000-0000-0000A30B0000}"/>
    <cellStyle name="입력 2 2 2" xfId="3073" xr:uid="{00000000-0005-0000-0000-0000A40B0000}"/>
    <cellStyle name="입력 2 3" xfId="1516" xr:uid="{00000000-0005-0000-0000-0000A50B0000}"/>
    <cellStyle name="입력 2 3 2" xfId="3072" xr:uid="{00000000-0005-0000-0000-0000A60B0000}"/>
    <cellStyle name="입력 2 4" xfId="1684" xr:uid="{00000000-0005-0000-0000-0000A70B0000}"/>
    <cellStyle name="입력 3" xfId="128" xr:uid="{00000000-0005-0000-0000-0000A80B0000}"/>
    <cellStyle name="입력 3 2" xfId="1518" xr:uid="{00000000-0005-0000-0000-0000A90B0000}"/>
    <cellStyle name="입력 3 2 2" xfId="3074" xr:uid="{00000000-0005-0000-0000-0000AA0B0000}"/>
    <cellStyle name="입력 3 3" xfId="1685" xr:uid="{00000000-0005-0000-0000-0000AB0B0000}"/>
    <cellStyle name="입력 4" xfId="126" xr:uid="{00000000-0005-0000-0000-0000AC0B0000}"/>
    <cellStyle name="입력 4 2" xfId="1683" xr:uid="{00000000-0005-0000-0000-0000AD0B0000}"/>
    <cellStyle name="제목 1 2" xfId="131" xr:uid="{00000000-0005-0000-0000-0000AE0B0000}"/>
    <cellStyle name="제목 1 2 2" xfId="1520" xr:uid="{00000000-0005-0000-0000-0000AF0B0000}"/>
    <cellStyle name="제목 1 2 2 2" xfId="3076" xr:uid="{00000000-0005-0000-0000-0000B00B0000}"/>
    <cellStyle name="제목 1 2 3" xfId="1519" xr:uid="{00000000-0005-0000-0000-0000B10B0000}"/>
    <cellStyle name="제목 1 2 3 2" xfId="3075" xr:uid="{00000000-0005-0000-0000-0000B20B0000}"/>
    <cellStyle name="제목 1 2 4" xfId="1688" xr:uid="{00000000-0005-0000-0000-0000B30B0000}"/>
    <cellStyle name="제목 1 3" xfId="132" xr:uid="{00000000-0005-0000-0000-0000B40B0000}"/>
    <cellStyle name="제목 1 3 2" xfId="1521" xr:uid="{00000000-0005-0000-0000-0000B50B0000}"/>
    <cellStyle name="제목 1 3 2 2" xfId="3077" xr:uid="{00000000-0005-0000-0000-0000B60B0000}"/>
    <cellStyle name="제목 1 3 3" xfId="1689" xr:uid="{00000000-0005-0000-0000-0000B70B0000}"/>
    <cellStyle name="제목 1 4" xfId="130" xr:uid="{00000000-0005-0000-0000-0000B80B0000}"/>
    <cellStyle name="제목 1 4 2" xfId="1687" xr:uid="{00000000-0005-0000-0000-0000B90B0000}"/>
    <cellStyle name="제목 2 2" xfId="134" xr:uid="{00000000-0005-0000-0000-0000BA0B0000}"/>
    <cellStyle name="제목 2 2 2" xfId="1523" xr:uid="{00000000-0005-0000-0000-0000BB0B0000}"/>
    <cellStyle name="제목 2 2 2 2" xfId="3079" xr:uid="{00000000-0005-0000-0000-0000BC0B0000}"/>
    <cellStyle name="제목 2 2 3" xfId="1522" xr:uid="{00000000-0005-0000-0000-0000BD0B0000}"/>
    <cellStyle name="제목 2 2 3 2" xfId="3078" xr:uid="{00000000-0005-0000-0000-0000BE0B0000}"/>
    <cellStyle name="제목 2 2 4" xfId="1691" xr:uid="{00000000-0005-0000-0000-0000BF0B0000}"/>
    <cellStyle name="제목 2 3" xfId="135" xr:uid="{00000000-0005-0000-0000-0000C00B0000}"/>
    <cellStyle name="제목 2 3 2" xfId="1524" xr:uid="{00000000-0005-0000-0000-0000C10B0000}"/>
    <cellStyle name="제목 2 3 2 2" xfId="3080" xr:uid="{00000000-0005-0000-0000-0000C20B0000}"/>
    <cellStyle name="제목 2 3 3" xfId="1692" xr:uid="{00000000-0005-0000-0000-0000C30B0000}"/>
    <cellStyle name="제목 2 4" xfId="133" xr:uid="{00000000-0005-0000-0000-0000C40B0000}"/>
    <cellStyle name="제목 2 4 2" xfId="1690" xr:uid="{00000000-0005-0000-0000-0000C50B0000}"/>
    <cellStyle name="제목 3 2" xfId="137" xr:uid="{00000000-0005-0000-0000-0000C60B0000}"/>
    <cellStyle name="제목 3 2 2" xfId="1526" xr:uid="{00000000-0005-0000-0000-0000C70B0000}"/>
    <cellStyle name="제목 3 2 2 2" xfId="3082" xr:uid="{00000000-0005-0000-0000-0000C80B0000}"/>
    <cellStyle name="제목 3 2 3" xfId="1525" xr:uid="{00000000-0005-0000-0000-0000C90B0000}"/>
    <cellStyle name="제목 3 2 3 2" xfId="3081" xr:uid="{00000000-0005-0000-0000-0000CA0B0000}"/>
    <cellStyle name="제목 3 2 4" xfId="1694" xr:uid="{00000000-0005-0000-0000-0000CB0B0000}"/>
    <cellStyle name="제목 3 3" xfId="138" xr:uid="{00000000-0005-0000-0000-0000CC0B0000}"/>
    <cellStyle name="제목 3 3 2" xfId="1527" xr:uid="{00000000-0005-0000-0000-0000CD0B0000}"/>
    <cellStyle name="제목 3 3 2 2" xfId="3083" xr:uid="{00000000-0005-0000-0000-0000CE0B0000}"/>
    <cellStyle name="제목 3 3 3" xfId="1695" xr:uid="{00000000-0005-0000-0000-0000CF0B0000}"/>
    <cellStyle name="제목 3 4" xfId="136" xr:uid="{00000000-0005-0000-0000-0000D00B0000}"/>
    <cellStyle name="제목 3 4 2" xfId="1693" xr:uid="{00000000-0005-0000-0000-0000D10B0000}"/>
    <cellStyle name="제목 4 2" xfId="140" xr:uid="{00000000-0005-0000-0000-0000D20B0000}"/>
    <cellStyle name="제목 4 2 2" xfId="1529" xr:uid="{00000000-0005-0000-0000-0000D30B0000}"/>
    <cellStyle name="제목 4 2 2 2" xfId="3085" xr:uid="{00000000-0005-0000-0000-0000D40B0000}"/>
    <cellStyle name="제목 4 2 3" xfId="1528" xr:uid="{00000000-0005-0000-0000-0000D50B0000}"/>
    <cellStyle name="제목 4 2 3 2" xfId="3084" xr:uid="{00000000-0005-0000-0000-0000D60B0000}"/>
    <cellStyle name="제목 4 2 4" xfId="1697" xr:uid="{00000000-0005-0000-0000-0000D70B0000}"/>
    <cellStyle name="제목 4 3" xfId="141" xr:uid="{00000000-0005-0000-0000-0000D80B0000}"/>
    <cellStyle name="제목 4 3 2" xfId="1530" xr:uid="{00000000-0005-0000-0000-0000D90B0000}"/>
    <cellStyle name="제목 4 3 2 2" xfId="3086" xr:uid="{00000000-0005-0000-0000-0000DA0B0000}"/>
    <cellStyle name="제목 4 3 3" xfId="1698" xr:uid="{00000000-0005-0000-0000-0000DB0B0000}"/>
    <cellStyle name="제목 4 4" xfId="139" xr:uid="{00000000-0005-0000-0000-0000DC0B0000}"/>
    <cellStyle name="제목 4 4 2" xfId="1696" xr:uid="{00000000-0005-0000-0000-0000DD0B0000}"/>
    <cellStyle name="제목 5" xfId="142" xr:uid="{00000000-0005-0000-0000-0000DE0B0000}"/>
    <cellStyle name="제목 5 2" xfId="1532" xr:uid="{00000000-0005-0000-0000-0000DF0B0000}"/>
    <cellStyle name="제목 5 2 2" xfId="3088" xr:uid="{00000000-0005-0000-0000-0000E00B0000}"/>
    <cellStyle name="제목 5 3" xfId="1531" xr:uid="{00000000-0005-0000-0000-0000E10B0000}"/>
    <cellStyle name="제목 5 3 2" xfId="3087" xr:uid="{00000000-0005-0000-0000-0000E20B0000}"/>
    <cellStyle name="제목 5 4" xfId="1699" xr:uid="{00000000-0005-0000-0000-0000E30B0000}"/>
    <cellStyle name="제목 6" xfId="143" xr:uid="{00000000-0005-0000-0000-0000E40B0000}"/>
    <cellStyle name="제목 6 2" xfId="1533" xr:uid="{00000000-0005-0000-0000-0000E50B0000}"/>
    <cellStyle name="제목 6 2 2" xfId="3089" xr:uid="{00000000-0005-0000-0000-0000E60B0000}"/>
    <cellStyle name="제목 6 3" xfId="1700" xr:uid="{00000000-0005-0000-0000-0000E70B0000}"/>
    <cellStyle name="제목 7" xfId="129" xr:uid="{00000000-0005-0000-0000-0000E80B0000}"/>
    <cellStyle name="제목 7 2" xfId="1686" xr:uid="{00000000-0005-0000-0000-0000E90B0000}"/>
    <cellStyle name="좋음 2" xfId="145" xr:uid="{00000000-0005-0000-0000-0000EA0B0000}"/>
    <cellStyle name="좋음 2 2" xfId="1535" xr:uid="{00000000-0005-0000-0000-0000EB0B0000}"/>
    <cellStyle name="좋음 2 2 2" xfId="3091" xr:uid="{00000000-0005-0000-0000-0000EC0B0000}"/>
    <cellStyle name="좋음 2 3" xfId="1534" xr:uid="{00000000-0005-0000-0000-0000ED0B0000}"/>
    <cellStyle name="좋음 2 3 2" xfId="3090" xr:uid="{00000000-0005-0000-0000-0000EE0B0000}"/>
    <cellStyle name="좋음 2 4" xfId="1702" xr:uid="{00000000-0005-0000-0000-0000EF0B0000}"/>
    <cellStyle name="좋음 3" xfId="146" xr:uid="{00000000-0005-0000-0000-0000F00B0000}"/>
    <cellStyle name="좋음 3 2" xfId="1536" xr:uid="{00000000-0005-0000-0000-0000F10B0000}"/>
    <cellStyle name="좋음 3 2 2" xfId="3092" xr:uid="{00000000-0005-0000-0000-0000F20B0000}"/>
    <cellStyle name="좋음 3 3" xfId="1703" xr:uid="{00000000-0005-0000-0000-0000F30B0000}"/>
    <cellStyle name="좋음 4" xfId="144" xr:uid="{00000000-0005-0000-0000-0000F40B0000}"/>
    <cellStyle name="좋음 4 2" xfId="1701" xr:uid="{00000000-0005-0000-0000-0000F50B0000}"/>
    <cellStyle name="출력 2" xfId="148" xr:uid="{00000000-0005-0000-0000-0000F60B0000}"/>
    <cellStyle name="출력 2 2" xfId="1538" xr:uid="{00000000-0005-0000-0000-0000F70B0000}"/>
    <cellStyle name="출력 2 2 2" xfId="3094" xr:uid="{00000000-0005-0000-0000-0000F80B0000}"/>
    <cellStyle name="출력 2 3" xfId="1537" xr:uid="{00000000-0005-0000-0000-0000F90B0000}"/>
    <cellStyle name="출력 2 3 2" xfId="3093" xr:uid="{00000000-0005-0000-0000-0000FA0B0000}"/>
    <cellStyle name="출력 2 4" xfId="1705" xr:uid="{00000000-0005-0000-0000-0000FB0B0000}"/>
    <cellStyle name="출력 3" xfId="149" xr:uid="{00000000-0005-0000-0000-0000FC0B0000}"/>
    <cellStyle name="출력 3 2" xfId="1539" xr:uid="{00000000-0005-0000-0000-0000FD0B0000}"/>
    <cellStyle name="출력 3 2 2" xfId="3095" xr:uid="{00000000-0005-0000-0000-0000FE0B0000}"/>
    <cellStyle name="출력 3 3" xfId="1706" xr:uid="{00000000-0005-0000-0000-0000FF0B0000}"/>
    <cellStyle name="출력 4" xfId="147" xr:uid="{00000000-0005-0000-0000-0000000C0000}"/>
    <cellStyle name="출력 4 2" xfId="1704" xr:uid="{00000000-0005-0000-0000-0000010C0000}"/>
    <cellStyle name="통화 [0]" xfId="3140" builtinId="7"/>
    <cellStyle name="통화 [0] 2" xfId="1540" xr:uid="{00000000-0005-0000-0000-0000030C0000}"/>
    <cellStyle name="통화 [0] 2 2" xfId="3096" xr:uid="{00000000-0005-0000-0000-0000040C0000}"/>
    <cellStyle name="표준" xfId="0" builtinId="0"/>
    <cellStyle name="표준 10" xfId="1551" xr:uid="{00000000-0005-0000-0000-0000060C0000}"/>
    <cellStyle name="표준 10 2" xfId="3107" xr:uid="{00000000-0005-0000-0000-0000070C0000}"/>
    <cellStyle name="표준 10 3" xfId="3206" xr:uid="{65D48C37-DC55-471C-9CDF-1EB85361C32F}"/>
    <cellStyle name="표준 11" xfId="1554" xr:uid="{00000000-0005-0000-0000-0000080C0000}"/>
    <cellStyle name="표준 11 2" xfId="3108" xr:uid="{00000000-0005-0000-0000-0000090C0000}"/>
    <cellStyle name="표준 11 3" xfId="3149" xr:uid="{B79DF234-BA35-453A-9434-1B0265B0C783}"/>
    <cellStyle name="표준 11 4" xfId="3159" xr:uid="{5F5323FE-BBE3-49A2-9DE8-999AF91FD5CA}"/>
    <cellStyle name="표준 11 7" xfId="3148" xr:uid="{3EAE8EA5-CE50-46AC-86D1-110995F13B48}"/>
    <cellStyle name="표준 12" xfId="1556" xr:uid="{00000000-0005-0000-0000-00000A0C0000}"/>
    <cellStyle name="표준 13" xfId="3115" xr:uid="{00000000-0005-0000-0000-00000B0C0000}"/>
    <cellStyle name="표준 14" xfId="3152" xr:uid="{B3A18909-BFC0-47D2-B515-2818274025BD}"/>
    <cellStyle name="표준 15" xfId="3122" xr:uid="{00000000-0005-0000-0000-00000C0C0000}"/>
    <cellStyle name="표준 16" xfId="3123" xr:uid="{00000000-0005-0000-0000-00000D0C0000}"/>
    <cellStyle name="표준 17" xfId="3124" xr:uid="{00000000-0005-0000-0000-00000E0C0000}"/>
    <cellStyle name="표준 18" xfId="3126" xr:uid="{00000000-0005-0000-0000-00000F0C0000}"/>
    <cellStyle name="표준 19" xfId="3127" xr:uid="{00000000-0005-0000-0000-0000100C0000}"/>
    <cellStyle name="표준 2" xfId="4" xr:uid="{00000000-0005-0000-0000-0000110C0000}"/>
    <cellStyle name="표준 2 2" xfId="2" xr:uid="{00000000-0005-0000-0000-0000120C0000}"/>
    <cellStyle name="표준 2 2 10" xfId="3110" xr:uid="{00000000-0005-0000-0000-0000130C0000}"/>
    <cellStyle name="표준 2 2 10 2" xfId="3144" xr:uid="{644F25EB-A47D-4D58-ACCE-A912E9F67848}"/>
    <cellStyle name="표준 2 2 10 2 2" xfId="3143" xr:uid="{7A6A5E91-A35D-4763-8EC5-C0F2EECEA50A}"/>
    <cellStyle name="표준 2 2 10 2 2 2 2" xfId="3145" xr:uid="{0D6D92A2-9396-48E1-B12B-FF99D700D03F}"/>
    <cellStyle name="표준 2 2 2" xfId="150" xr:uid="{00000000-0005-0000-0000-0000140C0000}"/>
    <cellStyle name="표준 2 2 2 2" xfId="1707" xr:uid="{00000000-0005-0000-0000-0000150C0000}"/>
    <cellStyle name="표준 2 2 2 2 2" xfId="3146" xr:uid="{4EC9EA45-5DCF-4853-A859-F648FA132700}"/>
    <cellStyle name="표준 2 2 2 3" xfId="3162" xr:uid="{B30E0DDD-5160-4483-943A-8EC3E9F37EB1}"/>
    <cellStyle name="표준 2 2 3" xfId="1558" xr:uid="{00000000-0005-0000-0000-0000160C0000}"/>
    <cellStyle name="표준 2 2 4" xfId="3150" xr:uid="{01FC8BC7-473F-441E-8104-DAA40125EFBD}"/>
    <cellStyle name="표준 2 2 4 3" xfId="3147" xr:uid="{4DB952EE-41C0-4961-8C35-B36F2984D463}"/>
    <cellStyle name="표준 2 3" xfId="151" xr:uid="{00000000-0005-0000-0000-0000170C0000}"/>
    <cellStyle name="표준 2 3 2" xfId="186" xr:uid="{00000000-0005-0000-0000-0000180C0000}"/>
    <cellStyle name="표준 2 3 2 2" xfId="1742" xr:uid="{00000000-0005-0000-0000-0000190C0000}"/>
    <cellStyle name="표준 2 3 3" xfId="1708" xr:uid="{00000000-0005-0000-0000-00001A0C0000}"/>
    <cellStyle name="표준 2 3 4" xfId="3160" xr:uid="{46AF6BA0-09BE-46AF-B734-A8E8FC98A283}"/>
    <cellStyle name="표준 2 4" xfId="1541" xr:uid="{00000000-0005-0000-0000-00001B0C0000}"/>
    <cellStyle name="표준 2 4 2" xfId="3097" xr:uid="{00000000-0005-0000-0000-00001C0C0000}"/>
    <cellStyle name="표준 2 5" xfId="1561" xr:uid="{00000000-0005-0000-0000-00001D0C0000}"/>
    <cellStyle name="표준 2 6" xfId="3199" xr:uid="{93905D40-619E-450D-B03F-18151E40B2B3}"/>
    <cellStyle name="표준 2_2011_문화기반시설총람_도서관(1106)" xfId="152" xr:uid="{00000000-0005-0000-0000-00001E0C0000}"/>
    <cellStyle name="표준 20" xfId="3128" xr:uid="{00000000-0005-0000-0000-00001F0C0000}"/>
    <cellStyle name="표준 21" xfId="3129" xr:uid="{00000000-0005-0000-0000-0000200C0000}"/>
    <cellStyle name="표준 22" xfId="3130" xr:uid="{00000000-0005-0000-0000-0000210C0000}"/>
    <cellStyle name="표준 23" xfId="3153" xr:uid="{00000000-0005-0000-0000-00007F0C0000}"/>
    <cellStyle name="표준 23 2" xfId="3158" xr:uid="{4CEF8E41-2F54-4F2D-A649-170E594CDA78}"/>
    <cellStyle name="표준 24" xfId="3133" xr:uid="{00000000-0005-0000-0000-0000220C0000}"/>
    <cellStyle name="표준 25" xfId="3134" xr:uid="{00000000-0005-0000-0000-0000230C0000}"/>
    <cellStyle name="표준 26" xfId="3136" xr:uid="{00000000-0005-0000-0000-0000240C0000}"/>
    <cellStyle name="표준 27" xfId="3151" xr:uid="{0B409ACB-6A3D-43A9-A86B-728842CEB375}"/>
    <cellStyle name="표준 28" xfId="3154" xr:uid="{00000000-0005-0000-0000-0000800C0000}"/>
    <cellStyle name="표준 29" xfId="3156" xr:uid="{00000000-0005-0000-0000-0000820C0000}"/>
    <cellStyle name="표준 3" xfId="153" xr:uid="{00000000-0005-0000-0000-0000250C0000}"/>
    <cellStyle name="표준 3 2" xfId="1543" xr:uid="{00000000-0005-0000-0000-0000260C0000}"/>
    <cellStyle name="표준 3 2 2" xfId="3099" xr:uid="{00000000-0005-0000-0000-0000270C0000}"/>
    <cellStyle name="표준 3 3" xfId="1542" xr:uid="{00000000-0005-0000-0000-0000280C0000}"/>
    <cellStyle name="표준 3 3 2" xfId="3098" xr:uid="{00000000-0005-0000-0000-0000290C0000}"/>
    <cellStyle name="표준 3 4" xfId="1547" xr:uid="{00000000-0005-0000-0000-00002A0C0000}"/>
    <cellStyle name="표준 3 4 2" xfId="3103" xr:uid="{00000000-0005-0000-0000-00002B0C0000}"/>
    <cellStyle name="표준 3 5" xfId="1709" xr:uid="{00000000-0005-0000-0000-00002C0C0000}"/>
    <cellStyle name="표준 3 8" xfId="3161" xr:uid="{0632DB2F-BFE9-4D7F-943B-191F279C01D2}"/>
    <cellStyle name="표준 30" xfId="3157" xr:uid="{00000000-0005-0000-0000-0000830C0000}"/>
    <cellStyle name="표준 4" xfId="154" xr:uid="{00000000-0005-0000-0000-00002D0C0000}"/>
    <cellStyle name="표준 4 2" xfId="187" xr:uid="{00000000-0005-0000-0000-00002E0C0000}"/>
    <cellStyle name="표준 4 2 2" xfId="1743" xr:uid="{00000000-0005-0000-0000-00002F0C0000}"/>
    <cellStyle name="표준 4 3" xfId="1710" xr:uid="{00000000-0005-0000-0000-0000300C0000}"/>
    <cellStyle name="표준 5" xfId="188" xr:uid="{00000000-0005-0000-0000-0000310C0000}"/>
    <cellStyle name="표준 5 2" xfId="1545" xr:uid="{00000000-0005-0000-0000-0000320C0000}"/>
    <cellStyle name="표준 5 2 2" xfId="3101" xr:uid="{00000000-0005-0000-0000-0000330C0000}"/>
    <cellStyle name="표준 5 3" xfId="1544" xr:uid="{00000000-0005-0000-0000-0000340C0000}"/>
    <cellStyle name="표준 5 3 2" xfId="3100" xr:uid="{00000000-0005-0000-0000-0000350C0000}"/>
    <cellStyle name="표준 5 4" xfId="1744" xr:uid="{00000000-0005-0000-0000-0000360C0000}"/>
    <cellStyle name="표준 58" xfId="3187" xr:uid="{750963E2-1722-433A-B5ED-9A4F1A3A0F34}"/>
    <cellStyle name="표준 6" xfId="1546" xr:uid="{00000000-0005-0000-0000-0000370C0000}"/>
    <cellStyle name="표준 6 2" xfId="3102" xr:uid="{00000000-0005-0000-0000-0000380C0000}"/>
    <cellStyle name="표준 7" xfId="1548" xr:uid="{00000000-0005-0000-0000-0000390C0000}"/>
    <cellStyle name="표준 7 2" xfId="3104" xr:uid="{00000000-0005-0000-0000-00003A0C0000}"/>
    <cellStyle name="표준 8" xfId="1549" xr:uid="{00000000-0005-0000-0000-00003B0C0000}"/>
    <cellStyle name="표준 8 2" xfId="3105" xr:uid="{00000000-0005-0000-0000-00003C0C0000}"/>
    <cellStyle name="표준 9" xfId="1550" xr:uid="{00000000-0005-0000-0000-00003D0C0000}"/>
    <cellStyle name="표준 9 2" xfId="3106" xr:uid="{00000000-0005-0000-0000-00003E0C0000}"/>
    <cellStyle name="표준_Sheet1" xfId="3169" xr:uid="{F44D098F-BAE3-4E90-AD73-212369EB8196}"/>
    <cellStyle name="표준_이희종" xfId="3203" xr:uid="{63B41DEF-7C71-46E9-8B11-557E71EFC808}"/>
    <cellStyle name="하이퍼링크" xfId="3166" builtinId="8"/>
    <cellStyle name="하이퍼링크 2" xfId="156" xr:uid="{00000000-0005-0000-0000-00003F0C0000}"/>
    <cellStyle name="하이퍼링크 2 2" xfId="189" xr:uid="{00000000-0005-0000-0000-0000400C0000}"/>
    <cellStyle name="하이퍼링크 2 2 2" xfId="1745" xr:uid="{00000000-0005-0000-0000-0000410C0000}"/>
    <cellStyle name="하이퍼링크 2 3" xfId="1712" xr:uid="{00000000-0005-0000-0000-0000420C0000}"/>
    <cellStyle name="하이퍼링크 2 4" xfId="3139" xr:uid="{00000000-0005-0000-0000-0000430C0000}"/>
    <cellStyle name="하이퍼링크 3" xfId="155" xr:uid="{00000000-0005-0000-0000-0000440C0000}"/>
    <cellStyle name="하이퍼링크 3 2" xfId="1711" xr:uid="{00000000-0005-0000-0000-0000450C0000}"/>
    <cellStyle name="하이퍼링크 4" xfId="1560" xr:uid="{00000000-0005-0000-0000-0000460C0000}"/>
    <cellStyle name="하이퍼링크 5" xfId="3155" xr:uid="{00000000-0005-0000-0000-0000810C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45</xdr:col>
      <xdr:colOff>0</xdr:colOff>
      <xdr:row>3</xdr:row>
      <xdr:rowOff>0</xdr:rowOff>
    </xdr:from>
    <xdr:ext cx="184731" cy="264560"/>
    <xdr:sp macro="" textlink="">
      <xdr:nvSpPr>
        <xdr:cNvPr id="2" name="TextBox 1">
          <a:extLst>
            <a:ext uri="{FF2B5EF4-FFF2-40B4-BE49-F238E27FC236}">
              <a16:creationId xmlns:a16="http://schemas.microsoft.com/office/drawing/2014/main" id="{A0FB5DA4-90C8-4B15-9168-D202E9035FC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 name="TextBox 2">
          <a:extLst>
            <a:ext uri="{FF2B5EF4-FFF2-40B4-BE49-F238E27FC236}">
              <a16:creationId xmlns:a16="http://schemas.microsoft.com/office/drawing/2014/main" id="{65819176-A1BC-4713-A1BF-DFDE73C1309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 name="TextBox 3">
          <a:extLst>
            <a:ext uri="{FF2B5EF4-FFF2-40B4-BE49-F238E27FC236}">
              <a16:creationId xmlns:a16="http://schemas.microsoft.com/office/drawing/2014/main" id="{A6EA5D1E-66E6-4AD9-BBFE-151923C0B1B1}"/>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 name="TextBox 4">
          <a:extLst>
            <a:ext uri="{FF2B5EF4-FFF2-40B4-BE49-F238E27FC236}">
              <a16:creationId xmlns:a16="http://schemas.microsoft.com/office/drawing/2014/main" id="{CB7081D2-DFC2-4C93-AA71-0DC09470E52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 name="TextBox 5">
          <a:extLst>
            <a:ext uri="{FF2B5EF4-FFF2-40B4-BE49-F238E27FC236}">
              <a16:creationId xmlns:a16="http://schemas.microsoft.com/office/drawing/2014/main" id="{C9519C01-8C84-4AC1-B296-4C9BAC0532B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 name="TextBox 6">
          <a:extLst>
            <a:ext uri="{FF2B5EF4-FFF2-40B4-BE49-F238E27FC236}">
              <a16:creationId xmlns:a16="http://schemas.microsoft.com/office/drawing/2014/main" id="{97390A0B-F6D2-4718-9D53-B3DF8973362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 name="TextBox 7">
          <a:extLst>
            <a:ext uri="{FF2B5EF4-FFF2-40B4-BE49-F238E27FC236}">
              <a16:creationId xmlns:a16="http://schemas.microsoft.com/office/drawing/2014/main" id="{61008FBF-B87C-476D-87F0-B1C4CE56F4D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 name="TextBox 8">
          <a:extLst>
            <a:ext uri="{FF2B5EF4-FFF2-40B4-BE49-F238E27FC236}">
              <a16:creationId xmlns:a16="http://schemas.microsoft.com/office/drawing/2014/main" id="{B119B5A9-5871-4DA1-B414-83933A5BD503}"/>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 name="TextBox 9">
          <a:extLst>
            <a:ext uri="{FF2B5EF4-FFF2-40B4-BE49-F238E27FC236}">
              <a16:creationId xmlns:a16="http://schemas.microsoft.com/office/drawing/2014/main" id="{385AFA2E-40C2-4C92-9599-3203450FAEAD}"/>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 name="TextBox 10">
          <a:extLst>
            <a:ext uri="{FF2B5EF4-FFF2-40B4-BE49-F238E27FC236}">
              <a16:creationId xmlns:a16="http://schemas.microsoft.com/office/drawing/2014/main" id="{3DCC8F3D-EB5D-4CD1-ABD6-B53932EA043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2" name="TextBox 11">
          <a:extLst>
            <a:ext uri="{FF2B5EF4-FFF2-40B4-BE49-F238E27FC236}">
              <a16:creationId xmlns:a16="http://schemas.microsoft.com/office/drawing/2014/main" id="{513825B2-6F2C-40B5-89CA-4DC186F90E1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3" name="TextBox 12">
          <a:extLst>
            <a:ext uri="{FF2B5EF4-FFF2-40B4-BE49-F238E27FC236}">
              <a16:creationId xmlns:a16="http://schemas.microsoft.com/office/drawing/2014/main" id="{9AAE5168-C060-4827-B7AB-EA7D03F9710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4" name="TextBox 13">
          <a:extLst>
            <a:ext uri="{FF2B5EF4-FFF2-40B4-BE49-F238E27FC236}">
              <a16:creationId xmlns:a16="http://schemas.microsoft.com/office/drawing/2014/main" id="{CB57A0FD-0FFB-460B-A367-3F169EA1A71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5" name="TextBox 14">
          <a:extLst>
            <a:ext uri="{FF2B5EF4-FFF2-40B4-BE49-F238E27FC236}">
              <a16:creationId xmlns:a16="http://schemas.microsoft.com/office/drawing/2014/main" id="{C0710981-1005-40BA-950A-7C45FE05B09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6" name="TextBox 15">
          <a:extLst>
            <a:ext uri="{FF2B5EF4-FFF2-40B4-BE49-F238E27FC236}">
              <a16:creationId xmlns:a16="http://schemas.microsoft.com/office/drawing/2014/main" id="{D61BE1E4-66A0-4D4E-982A-F94210A4F39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7" name="TextBox 16">
          <a:extLst>
            <a:ext uri="{FF2B5EF4-FFF2-40B4-BE49-F238E27FC236}">
              <a16:creationId xmlns:a16="http://schemas.microsoft.com/office/drawing/2014/main" id="{A912329F-8774-4687-BF8A-ACFE47B5FCC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8" name="TextBox 17">
          <a:extLst>
            <a:ext uri="{FF2B5EF4-FFF2-40B4-BE49-F238E27FC236}">
              <a16:creationId xmlns:a16="http://schemas.microsoft.com/office/drawing/2014/main" id="{3A34D099-CBB2-4222-AAEF-19B2972A69C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9" name="TextBox 18">
          <a:extLst>
            <a:ext uri="{FF2B5EF4-FFF2-40B4-BE49-F238E27FC236}">
              <a16:creationId xmlns:a16="http://schemas.microsoft.com/office/drawing/2014/main" id="{7CFE96F0-9578-487D-BCCA-F276BC95BE8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0" name="TextBox 19">
          <a:extLst>
            <a:ext uri="{FF2B5EF4-FFF2-40B4-BE49-F238E27FC236}">
              <a16:creationId xmlns:a16="http://schemas.microsoft.com/office/drawing/2014/main" id="{56E8F035-72ED-4FAB-9580-82C3B64C72F4}"/>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1" name="TextBox 20">
          <a:extLst>
            <a:ext uri="{FF2B5EF4-FFF2-40B4-BE49-F238E27FC236}">
              <a16:creationId xmlns:a16="http://schemas.microsoft.com/office/drawing/2014/main" id="{7C24A7C6-BCCF-426F-ABE9-C19DDF385F1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2" name="TextBox 21">
          <a:extLst>
            <a:ext uri="{FF2B5EF4-FFF2-40B4-BE49-F238E27FC236}">
              <a16:creationId xmlns:a16="http://schemas.microsoft.com/office/drawing/2014/main" id="{F55C7C13-DF07-416F-BAEF-EA44CE5A269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3" name="TextBox 22">
          <a:extLst>
            <a:ext uri="{FF2B5EF4-FFF2-40B4-BE49-F238E27FC236}">
              <a16:creationId xmlns:a16="http://schemas.microsoft.com/office/drawing/2014/main" id="{F229CE53-3C57-4BBE-BB58-1413D317A1F6}"/>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4" name="TextBox 23">
          <a:extLst>
            <a:ext uri="{FF2B5EF4-FFF2-40B4-BE49-F238E27FC236}">
              <a16:creationId xmlns:a16="http://schemas.microsoft.com/office/drawing/2014/main" id="{C5631750-0722-4D33-95FE-4C48751E283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5" name="TextBox 24">
          <a:extLst>
            <a:ext uri="{FF2B5EF4-FFF2-40B4-BE49-F238E27FC236}">
              <a16:creationId xmlns:a16="http://schemas.microsoft.com/office/drawing/2014/main" id="{7E72C436-0532-45AD-86FA-923B779FFFB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6" name="TextBox 25">
          <a:extLst>
            <a:ext uri="{FF2B5EF4-FFF2-40B4-BE49-F238E27FC236}">
              <a16:creationId xmlns:a16="http://schemas.microsoft.com/office/drawing/2014/main" id="{9FC5CFBA-9DE5-41DD-AAEE-09739A40861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7" name="TextBox 26">
          <a:extLst>
            <a:ext uri="{FF2B5EF4-FFF2-40B4-BE49-F238E27FC236}">
              <a16:creationId xmlns:a16="http://schemas.microsoft.com/office/drawing/2014/main" id="{2FBCE94C-2476-41EC-97B4-10CCDA08710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8" name="TextBox 27">
          <a:extLst>
            <a:ext uri="{FF2B5EF4-FFF2-40B4-BE49-F238E27FC236}">
              <a16:creationId xmlns:a16="http://schemas.microsoft.com/office/drawing/2014/main" id="{5A64BF03-D1FF-4419-81E4-CA52A26DBAC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29" name="TextBox 28">
          <a:extLst>
            <a:ext uri="{FF2B5EF4-FFF2-40B4-BE49-F238E27FC236}">
              <a16:creationId xmlns:a16="http://schemas.microsoft.com/office/drawing/2014/main" id="{245F91B8-8AD2-4E21-B5C4-96D892365B01}"/>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0" name="TextBox 29">
          <a:extLst>
            <a:ext uri="{FF2B5EF4-FFF2-40B4-BE49-F238E27FC236}">
              <a16:creationId xmlns:a16="http://schemas.microsoft.com/office/drawing/2014/main" id="{0310D3C3-B34B-4A53-A6EC-0D2593585E6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1" name="TextBox 30">
          <a:extLst>
            <a:ext uri="{FF2B5EF4-FFF2-40B4-BE49-F238E27FC236}">
              <a16:creationId xmlns:a16="http://schemas.microsoft.com/office/drawing/2014/main" id="{0C3DD3E3-1B5D-4C4F-8BB1-AFA32B6D9DEB}"/>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2" name="TextBox 31">
          <a:extLst>
            <a:ext uri="{FF2B5EF4-FFF2-40B4-BE49-F238E27FC236}">
              <a16:creationId xmlns:a16="http://schemas.microsoft.com/office/drawing/2014/main" id="{A5E73E3C-18A7-43A4-933F-A59A971927C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3" name="TextBox 32">
          <a:extLst>
            <a:ext uri="{FF2B5EF4-FFF2-40B4-BE49-F238E27FC236}">
              <a16:creationId xmlns:a16="http://schemas.microsoft.com/office/drawing/2014/main" id="{94D49E76-CD4B-48B7-8889-28248071FFB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4" name="TextBox 33">
          <a:extLst>
            <a:ext uri="{FF2B5EF4-FFF2-40B4-BE49-F238E27FC236}">
              <a16:creationId xmlns:a16="http://schemas.microsoft.com/office/drawing/2014/main" id="{0B93D4C9-0F2E-4EDE-83B6-381872AF431E}"/>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5" name="TextBox 34">
          <a:extLst>
            <a:ext uri="{FF2B5EF4-FFF2-40B4-BE49-F238E27FC236}">
              <a16:creationId xmlns:a16="http://schemas.microsoft.com/office/drawing/2014/main" id="{9678422D-BA00-4495-AC7C-C51A4680E05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6" name="TextBox 35">
          <a:extLst>
            <a:ext uri="{FF2B5EF4-FFF2-40B4-BE49-F238E27FC236}">
              <a16:creationId xmlns:a16="http://schemas.microsoft.com/office/drawing/2014/main" id="{F06DA00C-FA69-4682-A55B-70AAE7758BA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7" name="TextBox 36">
          <a:extLst>
            <a:ext uri="{FF2B5EF4-FFF2-40B4-BE49-F238E27FC236}">
              <a16:creationId xmlns:a16="http://schemas.microsoft.com/office/drawing/2014/main" id="{60A177B4-33E6-4D22-BF3D-63BA9B3F33C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8" name="TextBox 37">
          <a:extLst>
            <a:ext uri="{FF2B5EF4-FFF2-40B4-BE49-F238E27FC236}">
              <a16:creationId xmlns:a16="http://schemas.microsoft.com/office/drawing/2014/main" id="{FB007401-9957-4DB5-95B1-CDEF37CAE8D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39" name="TextBox 38">
          <a:extLst>
            <a:ext uri="{FF2B5EF4-FFF2-40B4-BE49-F238E27FC236}">
              <a16:creationId xmlns:a16="http://schemas.microsoft.com/office/drawing/2014/main" id="{8E84ECDF-FA53-4340-B61A-00E13DDE9AD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0" name="TextBox 39">
          <a:extLst>
            <a:ext uri="{FF2B5EF4-FFF2-40B4-BE49-F238E27FC236}">
              <a16:creationId xmlns:a16="http://schemas.microsoft.com/office/drawing/2014/main" id="{4089E30D-9594-46C4-8299-743E5F96152D}"/>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1" name="TextBox 40">
          <a:extLst>
            <a:ext uri="{FF2B5EF4-FFF2-40B4-BE49-F238E27FC236}">
              <a16:creationId xmlns:a16="http://schemas.microsoft.com/office/drawing/2014/main" id="{D72615E1-5583-417A-8B4E-BFDDE733809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2" name="TextBox 41">
          <a:extLst>
            <a:ext uri="{FF2B5EF4-FFF2-40B4-BE49-F238E27FC236}">
              <a16:creationId xmlns:a16="http://schemas.microsoft.com/office/drawing/2014/main" id="{7E50608F-296C-403E-A209-02CB3E0F87D3}"/>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3" name="TextBox 42">
          <a:extLst>
            <a:ext uri="{FF2B5EF4-FFF2-40B4-BE49-F238E27FC236}">
              <a16:creationId xmlns:a16="http://schemas.microsoft.com/office/drawing/2014/main" id="{F8F21129-057C-49B2-AF50-DF9DF37D5DF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4" name="TextBox 43">
          <a:extLst>
            <a:ext uri="{FF2B5EF4-FFF2-40B4-BE49-F238E27FC236}">
              <a16:creationId xmlns:a16="http://schemas.microsoft.com/office/drawing/2014/main" id="{06DDE8E9-3001-438E-B9AF-3AADADC79CD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5" name="TextBox 44">
          <a:extLst>
            <a:ext uri="{FF2B5EF4-FFF2-40B4-BE49-F238E27FC236}">
              <a16:creationId xmlns:a16="http://schemas.microsoft.com/office/drawing/2014/main" id="{44B9ED7E-7166-428F-9249-61662DE37221}"/>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6" name="TextBox 45">
          <a:extLst>
            <a:ext uri="{FF2B5EF4-FFF2-40B4-BE49-F238E27FC236}">
              <a16:creationId xmlns:a16="http://schemas.microsoft.com/office/drawing/2014/main" id="{24C1EF48-0CC3-4BDE-A08A-C1650A19B84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7" name="TextBox 46">
          <a:extLst>
            <a:ext uri="{FF2B5EF4-FFF2-40B4-BE49-F238E27FC236}">
              <a16:creationId xmlns:a16="http://schemas.microsoft.com/office/drawing/2014/main" id="{43E09020-27BE-4245-8BCA-F2C4634B563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8" name="TextBox 47">
          <a:extLst>
            <a:ext uri="{FF2B5EF4-FFF2-40B4-BE49-F238E27FC236}">
              <a16:creationId xmlns:a16="http://schemas.microsoft.com/office/drawing/2014/main" id="{47D72090-16AB-476B-9B63-9DA374C35F4E}"/>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49" name="TextBox 48">
          <a:extLst>
            <a:ext uri="{FF2B5EF4-FFF2-40B4-BE49-F238E27FC236}">
              <a16:creationId xmlns:a16="http://schemas.microsoft.com/office/drawing/2014/main" id="{358585FC-D737-4DAC-9273-EEBF0CD3B7B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0" name="TextBox 49">
          <a:extLst>
            <a:ext uri="{FF2B5EF4-FFF2-40B4-BE49-F238E27FC236}">
              <a16:creationId xmlns:a16="http://schemas.microsoft.com/office/drawing/2014/main" id="{3ABEDF9F-8E80-45C5-BF66-954C6E2C1533}"/>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1" name="TextBox 50">
          <a:extLst>
            <a:ext uri="{FF2B5EF4-FFF2-40B4-BE49-F238E27FC236}">
              <a16:creationId xmlns:a16="http://schemas.microsoft.com/office/drawing/2014/main" id="{584453A9-ED51-45F6-B460-D5B154C9483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2" name="TextBox 51">
          <a:extLst>
            <a:ext uri="{FF2B5EF4-FFF2-40B4-BE49-F238E27FC236}">
              <a16:creationId xmlns:a16="http://schemas.microsoft.com/office/drawing/2014/main" id="{A78C7254-5EBA-4E69-81BD-47E2719A1516}"/>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3" name="TextBox 52">
          <a:extLst>
            <a:ext uri="{FF2B5EF4-FFF2-40B4-BE49-F238E27FC236}">
              <a16:creationId xmlns:a16="http://schemas.microsoft.com/office/drawing/2014/main" id="{53FFD99C-2CAB-429F-9447-FC6FEABFAD8E}"/>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4" name="TextBox 53">
          <a:extLst>
            <a:ext uri="{FF2B5EF4-FFF2-40B4-BE49-F238E27FC236}">
              <a16:creationId xmlns:a16="http://schemas.microsoft.com/office/drawing/2014/main" id="{98B8CF95-8453-4185-B6CE-63E022CCD95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5" name="TextBox 54">
          <a:extLst>
            <a:ext uri="{FF2B5EF4-FFF2-40B4-BE49-F238E27FC236}">
              <a16:creationId xmlns:a16="http://schemas.microsoft.com/office/drawing/2014/main" id="{916BD2D7-2D54-4B31-8991-F518DC04F9DE}"/>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6" name="TextBox 55">
          <a:extLst>
            <a:ext uri="{FF2B5EF4-FFF2-40B4-BE49-F238E27FC236}">
              <a16:creationId xmlns:a16="http://schemas.microsoft.com/office/drawing/2014/main" id="{C6595D11-F589-4109-82E7-30F8FDD5E5A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7" name="TextBox 56">
          <a:extLst>
            <a:ext uri="{FF2B5EF4-FFF2-40B4-BE49-F238E27FC236}">
              <a16:creationId xmlns:a16="http://schemas.microsoft.com/office/drawing/2014/main" id="{A238B915-85DC-4F6F-931A-DBF968E6373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8" name="TextBox 57">
          <a:extLst>
            <a:ext uri="{FF2B5EF4-FFF2-40B4-BE49-F238E27FC236}">
              <a16:creationId xmlns:a16="http://schemas.microsoft.com/office/drawing/2014/main" id="{0CF9C184-3786-4E34-A290-D552BFDFBDD6}"/>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59" name="TextBox 58">
          <a:extLst>
            <a:ext uri="{FF2B5EF4-FFF2-40B4-BE49-F238E27FC236}">
              <a16:creationId xmlns:a16="http://schemas.microsoft.com/office/drawing/2014/main" id="{261156C4-3BCC-49EA-8D7A-8C532D965F2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0" name="TextBox 59">
          <a:extLst>
            <a:ext uri="{FF2B5EF4-FFF2-40B4-BE49-F238E27FC236}">
              <a16:creationId xmlns:a16="http://schemas.microsoft.com/office/drawing/2014/main" id="{0A5CDCBD-F2AE-4602-879D-AEB563FA677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1" name="TextBox 60">
          <a:extLst>
            <a:ext uri="{FF2B5EF4-FFF2-40B4-BE49-F238E27FC236}">
              <a16:creationId xmlns:a16="http://schemas.microsoft.com/office/drawing/2014/main" id="{70E472AB-C1A5-483C-8FDF-7BC2E366BFD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2" name="TextBox 61">
          <a:extLst>
            <a:ext uri="{FF2B5EF4-FFF2-40B4-BE49-F238E27FC236}">
              <a16:creationId xmlns:a16="http://schemas.microsoft.com/office/drawing/2014/main" id="{EE4B78A6-7D95-4E0C-9B5F-BD496F69878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3" name="TextBox 62">
          <a:extLst>
            <a:ext uri="{FF2B5EF4-FFF2-40B4-BE49-F238E27FC236}">
              <a16:creationId xmlns:a16="http://schemas.microsoft.com/office/drawing/2014/main" id="{B914AF0D-24AF-40A0-A9EB-08CAD0143CD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4" name="TextBox 63">
          <a:extLst>
            <a:ext uri="{FF2B5EF4-FFF2-40B4-BE49-F238E27FC236}">
              <a16:creationId xmlns:a16="http://schemas.microsoft.com/office/drawing/2014/main" id="{27F8CA97-59B8-47CE-83AF-59761AE27B1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5" name="TextBox 64">
          <a:extLst>
            <a:ext uri="{FF2B5EF4-FFF2-40B4-BE49-F238E27FC236}">
              <a16:creationId xmlns:a16="http://schemas.microsoft.com/office/drawing/2014/main" id="{101BA998-3FAF-4D0E-A804-E5D4393911B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6" name="TextBox 65">
          <a:extLst>
            <a:ext uri="{FF2B5EF4-FFF2-40B4-BE49-F238E27FC236}">
              <a16:creationId xmlns:a16="http://schemas.microsoft.com/office/drawing/2014/main" id="{9D47E16A-C69E-43EE-B7B2-4554EE7F98B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7" name="TextBox 66">
          <a:extLst>
            <a:ext uri="{FF2B5EF4-FFF2-40B4-BE49-F238E27FC236}">
              <a16:creationId xmlns:a16="http://schemas.microsoft.com/office/drawing/2014/main" id="{2378DA93-3D2B-4EEE-BB1E-A4782F792C7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8" name="TextBox 67">
          <a:extLst>
            <a:ext uri="{FF2B5EF4-FFF2-40B4-BE49-F238E27FC236}">
              <a16:creationId xmlns:a16="http://schemas.microsoft.com/office/drawing/2014/main" id="{EBA3F9CC-74FE-44B2-96D5-748B6ED36051}"/>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69" name="TextBox 68">
          <a:extLst>
            <a:ext uri="{FF2B5EF4-FFF2-40B4-BE49-F238E27FC236}">
              <a16:creationId xmlns:a16="http://schemas.microsoft.com/office/drawing/2014/main" id="{4AF70857-BE26-4812-9356-86A26091563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0" name="TextBox 69">
          <a:extLst>
            <a:ext uri="{FF2B5EF4-FFF2-40B4-BE49-F238E27FC236}">
              <a16:creationId xmlns:a16="http://schemas.microsoft.com/office/drawing/2014/main" id="{4E7C6013-1AD3-4B85-AAB1-A5024762AFD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1" name="TextBox 70">
          <a:extLst>
            <a:ext uri="{FF2B5EF4-FFF2-40B4-BE49-F238E27FC236}">
              <a16:creationId xmlns:a16="http://schemas.microsoft.com/office/drawing/2014/main" id="{7A8AE2C1-C478-41EF-B60D-200D78A72B9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2" name="TextBox 71">
          <a:extLst>
            <a:ext uri="{FF2B5EF4-FFF2-40B4-BE49-F238E27FC236}">
              <a16:creationId xmlns:a16="http://schemas.microsoft.com/office/drawing/2014/main" id="{6C8D3D57-C72A-40D3-B8E1-38C8742E483B}"/>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3" name="TextBox 72">
          <a:extLst>
            <a:ext uri="{FF2B5EF4-FFF2-40B4-BE49-F238E27FC236}">
              <a16:creationId xmlns:a16="http://schemas.microsoft.com/office/drawing/2014/main" id="{C68E5B03-6D9C-4C21-8353-4F20D5023CB1}"/>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4" name="TextBox 73">
          <a:extLst>
            <a:ext uri="{FF2B5EF4-FFF2-40B4-BE49-F238E27FC236}">
              <a16:creationId xmlns:a16="http://schemas.microsoft.com/office/drawing/2014/main" id="{7DC4F5CD-3689-4C45-85A2-05AF40742FCE}"/>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5" name="TextBox 74">
          <a:extLst>
            <a:ext uri="{FF2B5EF4-FFF2-40B4-BE49-F238E27FC236}">
              <a16:creationId xmlns:a16="http://schemas.microsoft.com/office/drawing/2014/main" id="{C13B5186-62A9-473B-B022-7CE43ED2558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6" name="TextBox 75">
          <a:extLst>
            <a:ext uri="{FF2B5EF4-FFF2-40B4-BE49-F238E27FC236}">
              <a16:creationId xmlns:a16="http://schemas.microsoft.com/office/drawing/2014/main" id="{16F7108C-F42E-4C59-ACE1-3C0AB3C8399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7" name="TextBox 76">
          <a:extLst>
            <a:ext uri="{FF2B5EF4-FFF2-40B4-BE49-F238E27FC236}">
              <a16:creationId xmlns:a16="http://schemas.microsoft.com/office/drawing/2014/main" id="{D7D86303-DA31-41CF-9F2C-303D5AAECD2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8" name="TextBox 77">
          <a:extLst>
            <a:ext uri="{FF2B5EF4-FFF2-40B4-BE49-F238E27FC236}">
              <a16:creationId xmlns:a16="http://schemas.microsoft.com/office/drawing/2014/main" id="{EA2CD9B9-DD7C-4CFC-94AE-4BD9596A013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79" name="TextBox 78">
          <a:extLst>
            <a:ext uri="{FF2B5EF4-FFF2-40B4-BE49-F238E27FC236}">
              <a16:creationId xmlns:a16="http://schemas.microsoft.com/office/drawing/2014/main" id="{C5F1A428-616D-46D9-A722-539BED300423}"/>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0" name="TextBox 79">
          <a:extLst>
            <a:ext uri="{FF2B5EF4-FFF2-40B4-BE49-F238E27FC236}">
              <a16:creationId xmlns:a16="http://schemas.microsoft.com/office/drawing/2014/main" id="{F63254C6-BD0E-4D59-B961-570FEC6C3724}"/>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1" name="TextBox 80">
          <a:extLst>
            <a:ext uri="{FF2B5EF4-FFF2-40B4-BE49-F238E27FC236}">
              <a16:creationId xmlns:a16="http://schemas.microsoft.com/office/drawing/2014/main" id="{38AF52C2-7E57-4BE7-AD0A-DEA1BBB1801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2" name="TextBox 81">
          <a:extLst>
            <a:ext uri="{FF2B5EF4-FFF2-40B4-BE49-F238E27FC236}">
              <a16:creationId xmlns:a16="http://schemas.microsoft.com/office/drawing/2014/main" id="{6BC1102F-64D0-4837-A0B0-9E5DBD10120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3" name="TextBox 82">
          <a:extLst>
            <a:ext uri="{FF2B5EF4-FFF2-40B4-BE49-F238E27FC236}">
              <a16:creationId xmlns:a16="http://schemas.microsoft.com/office/drawing/2014/main" id="{4A57A3D1-3CCD-42D8-8804-B7CE70186F1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4" name="TextBox 83">
          <a:extLst>
            <a:ext uri="{FF2B5EF4-FFF2-40B4-BE49-F238E27FC236}">
              <a16:creationId xmlns:a16="http://schemas.microsoft.com/office/drawing/2014/main" id="{C4B7932C-080A-41ED-BFFC-970DF4223F1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5" name="TextBox 84">
          <a:extLst>
            <a:ext uri="{FF2B5EF4-FFF2-40B4-BE49-F238E27FC236}">
              <a16:creationId xmlns:a16="http://schemas.microsoft.com/office/drawing/2014/main" id="{BED8FF61-18FF-48EF-B652-0796B19076C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6" name="TextBox 85">
          <a:extLst>
            <a:ext uri="{FF2B5EF4-FFF2-40B4-BE49-F238E27FC236}">
              <a16:creationId xmlns:a16="http://schemas.microsoft.com/office/drawing/2014/main" id="{7BCB6221-B5D1-4BA9-837E-09F10E019598}"/>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7" name="TextBox 86">
          <a:extLst>
            <a:ext uri="{FF2B5EF4-FFF2-40B4-BE49-F238E27FC236}">
              <a16:creationId xmlns:a16="http://schemas.microsoft.com/office/drawing/2014/main" id="{3D361EF5-7B96-4391-9E78-C42E3B02EA4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8" name="TextBox 87">
          <a:extLst>
            <a:ext uri="{FF2B5EF4-FFF2-40B4-BE49-F238E27FC236}">
              <a16:creationId xmlns:a16="http://schemas.microsoft.com/office/drawing/2014/main" id="{747EDF5B-B093-4A52-AA0C-F479D5C84FA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89" name="TextBox 88">
          <a:extLst>
            <a:ext uri="{FF2B5EF4-FFF2-40B4-BE49-F238E27FC236}">
              <a16:creationId xmlns:a16="http://schemas.microsoft.com/office/drawing/2014/main" id="{D3BF6E4C-AD03-4BE3-B806-14040C0E52A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0" name="TextBox 89">
          <a:extLst>
            <a:ext uri="{FF2B5EF4-FFF2-40B4-BE49-F238E27FC236}">
              <a16:creationId xmlns:a16="http://schemas.microsoft.com/office/drawing/2014/main" id="{D64D26AB-C4C7-4029-80B5-0D32E51E535D}"/>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1" name="TextBox 90">
          <a:extLst>
            <a:ext uri="{FF2B5EF4-FFF2-40B4-BE49-F238E27FC236}">
              <a16:creationId xmlns:a16="http://schemas.microsoft.com/office/drawing/2014/main" id="{44D46AC1-34C7-4212-A52C-E3CBD0D84876}"/>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2" name="TextBox 91">
          <a:extLst>
            <a:ext uri="{FF2B5EF4-FFF2-40B4-BE49-F238E27FC236}">
              <a16:creationId xmlns:a16="http://schemas.microsoft.com/office/drawing/2014/main" id="{A6E77FCA-4A20-4506-B34B-8D3B5CE5B41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3" name="TextBox 92">
          <a:extLst>
            <a:ext uri="{FF2B5EF4-FFF2-40B4-BE49-F238E27FC236}">
              <a16:creationId xmlns:a16="http://schemas.microsoft.com/office/drawing/2014/main" id="{09902197-F8AA-45AB-AD13-C984EC337EAB}"/>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4" name="TextBox 93">
          <a:extLst>
            <a:ext uri="{FF2B5EF4-FFF2-40B4-BE49-F238E27FC236}">
              <a16:creationId xmlns:a16="http://schemas.microsoft.com/office/drawing/2014/main" id="{46CC34D7-093C-4F7A-B41A-2F5E8F956A8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5" name="TextBox 94">
          <a:extLst>
            <a:ext uri="{FF2B5EF4-FFF2-40B4-BE49-F238E27FC236}">
              <a16:creationId xmlns:a16="http://schemas.microsoft.com/office/drawing/2014/main" id="{F0923677-1383-4B9C-BA85-D2D4E526D8A7}"/>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6" name="TextBox 95">
          <a:extLst>
            <a:ext uri="{FF2B5EF4-FFF2-40B4-BE49-F238E27FC236}">
              <a16:creationId xmlns:a16="http://schemas.microsoft.com/office/drawing/2014/main" id="{6D33C923-ED09-423F-A9CC-9D63F5D3ABC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7" name="TextBox 96">
          <a:extLst>
            <a:ext uri="{FF2B5EF4-FFF2-40B4-BE49-F238E27FC236}">
              <a16:creationId xmlns:a16="http://schemas.microsoft.com/office/drawing/2014/main" id="{29897801-98CD-422C-AC1E-49A8B28B46C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8" name="TextBox 97">
          <a:extLst>
            <a:ext uri="{FF2B5EF4-FFF2-40B4-BE49-F238E27FC236}">
              <a16:creationId xmlns:a16="http://schemas.microsoft.com/office/drawing/2014/main" id="{02274043-F6EE-4693-9B66-399E0B209626}"/>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99" name="TextBox 98">
          <a:extLst>
            <a:ext uri="{FF2B5EF4-FFF2-40B4-BE49-F238E27FC236}">
              <a16:creationId xmlns:a16="http://schemas.microsoft.com/office/drawing/2014/main" id="{089D2690-376B-4D8E-8EC1-B539F10793B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0" name="TextBox 99">
          <a:extLst>
            <a:ext uri="{FF2B5EF4-FFF2-40B4-BE49-F238E27FC236}">
              <a16:creationId xmlns:a16="http://schemas.microsoft.com/office/drawing/2014/main" id="{44D31DA0-CDEE-42F0-85D0-31E9580A164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1" name="TextBox 100">
          <a:extLst>
            <a:ext uri="{FF2B5EF4-FFF2-40B4-BE49-F238E27FC236}">
              <a16:creationId xmlns:a16="http://schemas.microsoft.com/office/drawing/2014/main" id="{4B70424B-11F2-44A9-B66D-983353E2FEA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2" name="TextBox 101">
          <a:extLst>
            <a:ext uri="{FF2B5EF4-FFF2-40B4-BE49-F238E27FC236}">
              <a16:creationId xmlns:a16="http://schemas.microsoft.com/office/drawing/2014/main" id="{5DD9E152-C3A8-46E9-A17F-8BA392CB928B}"/>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3" name="TextBox 102">
          <a:extLst>
            <a:ext uri="{FF2B5EF4-FFF2-40B4-BE49-F238E27FC236}">
              <a16:creationId xmlns:a16="http://schemas.microsoft.com/office/drawing/2014/main" id="{1A3C24ED-8EFC-43E7-9F4B-5A55280EC47A}"/>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4" name="TextBox 103">
          <a:extLst>
            <a:ext uri="{FF2B5EF4-FFF2-40B4-BE49-F238E27FC236}">
              <a16:creationId xmlns:a16="http://schemas.microsoft.com/office/drawing/2014/main" id="{2BB0E3AA-0D7B-4672-97BD-27D89FC5B02B}"/>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5" name="TextBox 104">
          <a:extLst>
            <a:ext uri="{FF2B5EF4-FFF2-40B4-BE49-F238E27FC236}">
              <a16:creationId xmlns:a16="http://schemas.microsoft.com/office/drawing/2014/main" id="{3D151401-12EB-4651-84B8-3EF55C2FB35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6" name="TextBox 105">
          <a:extLst>
            <a:ext uri="{FF2B5EF4-FFF2-40B4-BE49-F238E27FC236}">
              <a16:creationId xmlns:a16="http://schemas.microsoft.com/office/drawing/2014/main" id="{AF914F59-7E61-4285-8C82-2F5709403B43}"/>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7" name="TextBox 106">
          <a:extLst>
            <a:ext uri="{FF2B5EF4-FFF2-40B4-BE49-F238E27FC236}">
              <a16:creationId xmlns:a16="http://schemas.microsoft.com/office/drawing/2014/main" id="{8D60A872-B54F-496C-8D09-C6605C5553E0}"/>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8" name="TextBox 107">
          <a:extLst>
            <a:ext uri="{FF2B5EF4-FFF2-40B4-BE49-F238E27FC236}">
              <a16:creationId xmlns:a16="http://schemas.microsoft.com/office/drawing/2014/main" id="{79E5EBF5-FA16-481A-8CF4-25F53215AD2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09" name="TextBox 108">
          <a:extLst>
            <a:ext uri="{FF2B5EF4-FFF2-40B4-BE49-F238E27FC236}">
              <a16:creationId xmlns:a16="http://schemas.microsoft.com/office/drawing/2014/main" id="{22C254A9-D27A-4382-9ACF-9B9BF6103B14}"/>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0" name="TextBox 109">
          <a:extLst>
            <a:ext uri="{FF2B5EF4-FFF2-40B4-BE49-F238E27FC236}">
              <a16:creationId xmlns:a16="http://schemas.microsoft.com/office/drawing/2014/main" id="{FD2A38EA-DFC6-4595-AAF3-12CCECD059E4}"/>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1" name="TextBox 110">
          <a:extLst>
            <a:ext uri="{FF2B5EF4-FFF2-40B4-BE49-F238E27FC236}">
              <a16:creationId xmlns:a16="http://schemas.microsoft.com/office/drawing/2014/main" id="{F84C60B4-3BF0-4C12-9F31-79775F448EF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2" name="TextBox 111">
          <a:extLst>
            <a:ext uri="{FF2B5EF4-FFF2-40B4-BE49-F238E27FC236}">
              <a16:creationId xmlns:a16="http://schemas.microsoft.com/office/drawing/2014/main" id="{DE0F2F55-556E-47A7-A719-B47A3B04AF0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3" name="TextBox 112">
          <a:extLst>
            <a:ext uri="{FF2B5EF4-FFF2-40B4-BE49-F238E27FC236}">
              <a16:creationId xmlns:a16="http://schemas.microsoft.com/office/drawing/2014/main" id="{41BBB9CB-9CFE-4822-9088-C561764165AC}"/>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4" name="TextBox 113">
          <a:extLst>
            <a:ext uri="{FF2B5EF4-FFF2-40B4-BE49-F238E27FC236}">
              <a16:creationId xmlns:a16="http://schemas.microsoft.com/office/drawing/2014/main" id="{A5FE54C9-AAF9-4C66-90A4-A48625EF3562}"/>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5" name="TextBox 114">
          <a:extLst>
            <a:ext uri="{FF2B5EF4-FFF2-40B4-BE49-F238E27FC236}">
              <a16:creationId xmlns:a16="http://schemas.microsoft.com/office/drawing/2014/main" id="{1ADA548A-81DF-4012-8AF5-11AE2281B5A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6" name="TextBox 115">
          <a:extLst>
            <a:ext uri="{FF2B5EF4-FFF2-40B4-BE49-F238E27FC236}">
              <a16:creationId xmlns:a16="http://schemas.microsoft.com/office/drawing/2014/main" id="{D8F4EF3A-2545-411C-A83E-A9DB1815EFA5}"/>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7" name="TextBox 116">
          <a:extLst>
            <a:ext uri="{FF2B5EF4-FFF2-40B4-BE49-F238E27FC236}">
              <a16:creationId xmlns:a16="http://schemas.microsoft.com/office/drawing/2014/main" id="{A72E1934-8DA9-4B13-916F-8310C786D5E9}"/>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45</xdr:col>
      <xdr:colOff>0</xdr:colOff>
      <xdr:row>3</xdr:row>
      <xdr:rowOff>0</xdr:rowOff>
    </xdr:from>
    <xdr:ext cx="184731" cy="264560"/>
    <xdr:sp macro="" textlink="">
      <xdr:nvSpPr>
        <xdr:cNvPr id="118" name="TextBox 117">
          <a:extLst>
            <a:ext uri="{FF2B5EF4-FFF2-40B4-BE49-F238E27FC236}">
              <a16:creationId xmlns:a16="http://schemas.microsoft.com/office/drawing/2014/main" id="{71A40634-1F71-4119-8EAA-C2858A2075EF}"/>
            </a:ext>
          </a:extLst>
        </xdr:cNvPr>
        <xdr:cNvSpPr txBox="1"/>
      </xdr:nvSpPr>
      <xdr:spPr>
        <a:xfrm>
          <a:off x="4312920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www.gbmg.go.kr/tour/main.do" TargetMode="External"/><Relationship Id="rId21" Type="http://schemas.openxmlformats.org/officeDocument/2006/relationships/hyperlink" Target="http://www.busan.go.kr/sea/onfolkintro" TargetMode="External"/><Relationship Id="rId42" Type="http://schemas.openxmlformats.org/officeDocument/2006/relationships/hyperlink" Target="http://www.ulju.ulsan.kr/onggi" TargetMode="External"/><Relationship Id="rId63" Type="http://schemas.openxmlformats.org/officeDocument/2006/relationships/hyperlink" Target="http://www.hs.ac.kr/hsmuseum/index.do" TargetMode="External"/><Relationship Id="rId84" Type="http://schemas.openxmlformats.org/officeDocument/2006/relationships/hyperlink" Target="http://www.eumseong.go.kr/Banki-moonpeacemuseum/index.do" TargetMode="External"/><Relationship Id="rId138" Type="http://schemas.openxmlformats.org/officeDocument/2006/relationships/hyperlink" Target="http://www.gimhae.go.kr/wood.web" TargetMode="External"/><Relationship Id="rId159" Type="http://schemas.openxmlformats.org/officeDocument/2006/relationships/hyperlink" Target="http://www.jeju.go.kr/museum/index.htm" TargetMode="External"/><Relationship Id="rId170" Type="http://schemas.openxmlformats.org/officeDocument/2006/relationships/hyperlink" Target="http://www.pow.or.kr/_pow" TargetMode="External"/><Relationship Id="rId107" Type="http://schemas.openxmlformats.org/officeDocument/2006/relationships/hyperlink" Target="http://www.kdjnpmemorial.or.kr/" TargetMode="External"/><Relationship Id="rId11" Type="http://schemas.openxmlformats.org/officeDocument/2006/relationships/hyperlink" Target="http://www.leememorial.or.kr/" TargetMode="External"/><Relationship Id="rId32" Type="http://schemas.openxmlformats.org/officeDocument/2006/relationships/hyperlink" Target="http://www.gachonmuseum.or.kr/" TargetMode="External"/><Relationship Id="rId53" Type="http://schemas.openxmlformats.org/officeDocument/2006/relationships/hyperlink" Target="http://www.yongin.go.kr/museum/index.do" TargetMode="External"/><Relationship Id="rId74" Type="http://schemas.openxmlformats.org/officeDocument/2006/relationships/hyperlink" Target="http://www.ryu.or.kr/" TargetMode="External"/><Relationship Id="rId128" Type="http://schemas.openxmlformats.org/officeDocument/2006/relationships/hyperlink" Target="http://www.bonghwa.go.kr/open.content/mt/" TargetMode="External"/><Relationship Id="rId149" Type="http://schemas.openxmlformats.org/officeDocument/2006/relationships/hyperlink" Target="http://www.okcheonsa.or.kr/" TargetMode="External"/><Relationship Id="rId5" Type="http://schemas.openxmlformats.org/officeDocument/2006/relationships/hyperlink" Target="http://www.sonkeechung.com/" TargetMode="External"/><Relationship Id="rId95" Type="http://schemas.openxmlformats.org/officeDocument/2006/relationships/hyperlink" Target="http://www.yesan.go.kr/bobusang.do" TargetMode="External"/><Relationship Id="rId160" Type="http://schemas.openxmlformats.org/officeDocument/2006/relationships/hyperlink" Target="http://www.jeju.go.kr/hangil/index.htm" TargetMode="External"/><Relationship Id="rId181" Type="http://schemas.openxmlformats.org/officeDocument/2006/relationships/hyperlink" Target="http://www.yeongcheonmuseum.com/" TargetMode="External"/><Relationship Id="rId22" Type="http://schemas.openxmlformats.org/officeDocument/2006/relationships/hyperlink" Target="http://www.busan.go.kr/sea/index" TargetMode="External"/><Relationship Id="rId43" Type="http://schemas.openxmlformats.org/officeDocument/2006/relationships/hyperlink" Target="http://www.sejong.go.kr/museum/index.do" TargetMode="External"/><Relationship Id="rId64" Type="http://schemas.openxmlformats.org/officeDocument/2006/relationships/hyperlink" Target="http://www.tougiltour.co.kr/" TargetMode="External"/><Relationship Id="rId118" Type="http://schemas.openxmlformats.org/officeDocument/2006/relationships/hyperlink" Target="http://www.gbmg.go.kr/tour/contents.do?mId=0103010100" TargetMode="External"/><Relationship Id="rId139" Type="http://schemas.openxmlformats.org/officeDocument/2006/relationships/hyperlink" Target="http://www.namhae.go.kr/tour/00917/00022/00214.web" TargetMode="External"/><Relationship Id="rId85" Type="http://schemas.openxmlformats.org/officeDocument/2006/relationships/hyperlink" Target="http://www.chungju.go.kr/jdrmuseum/web/board.do?menuIdx=189" TargetMode="External"/><Relationship Id="rId150" Type="http://schemas.openxmlformats.org/officeDocument/2006/relationships/hyperlink" Target="http://www.oedobotania.com/" TargetMode="External"/><Relationship Id="rId171" Type="http://schemas.openxmlformats.org/officeDocument/2006/relationships/hyperlink" Target="http://www.instagram.com/.culturalspace264?igsh=YmtiZWwwZzg5NTN2" TargetMode="External"/><Relationship Id="rId12" Type="http://schemas.openxmlformats.org/officeDocument/2006/relationships/hyperlink" Target="http://www.tanheo.org/" TargetMode="External"/><Relationship Id="rId33" Type="http://schemas.openxmlformats.org/officeDocument/2006/relationships/hyperlink" Target="http://www.biblemuseum.or.kr/" TargetMode="External"/><Relationship Id="rId108" Type="http://schemas.openxmlformats.org/officeDocument/2006/relationships/hyperlink" Target="http://www.njbogam.or.kr/" TargetMode="External"/><Relationship Id="rId129" Type="http://schemas.openxmlformats.org/officeDocument/2006/relationships/hyperlink" Target="http://www.chilgok.go.kr/chppm" TargetMode="External"/><Relationship Id="rId54" Type="http://schemas.openxmlformats.org/officeDocument/2006/relationships/hyperlink" Target="http://www.osan.go.kr/osanUnfw/main.do" TargetMode="External"/><Relationship Id="rId75" Type="http://schemas.openxmlformats.org/officeDocument/2006/relationships/hyperlink" Target="http://www.hongcheon.go.kr/museum" TargetMode="External"/><Relationship Id="rId96" Type="http://schemas.openxmlformats.org/officeDocument/2006/relationships/hyperlink" Target="http://www.asan.go.kr/oeamfolk/" TargetMode="External"/><Relationship Id="rId140" Type="http://schemas.openxmlformats.org/officeDocument/2006/relationships/hyperlink" Target="http://www.gimhae.go.kr/ds.web" TargetMode="External"/><Relationship Id="rId161" Type="http://schemas.openxmlformats.org/officeDocument/2006/relationships/hyperlink" Target="http://www.jeju.go.kr/hallasan/index.htm" TargetMode="External"/><Relationship Id="rId182" Type="http://schemas.openxmlformats.org/officeDocument/2006/relationships/hyperlink" Target="http://www.gimhae.go.kr/doja.web" TargetMode="External"/><Relationship Id="rId6" Type="http://schemas.openxmlformats.org/officeDocument/2006/relationships/hyperlink" Target="http://www.bookmuseum.go.kr/" TargetMode="External"/><Relationship Id="rId23" Type="http://schemas.openxmlformats.org/officeDocument/2006/relationships/hyperlink" Target="http://www.sasang.go.kr/lmuseum/index.sasang" TargetMode="External"/><Relationship Id="rId119" Type="http://schemas.openxmlformats.org/officeDocument/2006/relationships/hyperlink" Target="http://www.sangju.go.kr/museum/main.tc" TargetMode="External"/><Relationship Id="rId44" Type="http://schemas.openxmlformats.org/officeDocument/2006/relationships/hyperlink" Target="http://www.forest.go.kr/kna" TargetMode="External"/><Relationship Id="rId60" Type="http://schemas.openxmlformats.org/officeDocument/2006/relationships/hyperlink" Target="http://www.durumea.org/" TargetMode="External"/><Relationship Id="rId65" Type="http://schemas.openxmlformats.org/officeDocument/2006/relationships/hyperlink" Target="http://www.gwpa.kr/" TargetMode="External"/><Relationship Id="rId81" Type="http://schemas.openxmlformats.org/officeDocument/2006/relationships/hyperlink" Target="http://www.wjssm.kr/" TargetMode="External"/><Relationship Id="rId86" Type="http://schemas.openxmlformats.org/officeDocument/2006/relationships/hyperlink" Target="http://www.chungju.go.kr/tour/selectBbsNttView.do?key=1265&amp;bbsNo=171&amp;nttNo=199212" TargetMode="External"/><Relationship Id="rId130" Type="http://schemas.openxmlformats.org/officeDocument/2006/relationships/hyperlink" Target="http://www.sangju.go.kr/tour/sights/detail.tc?mn=4016&amp;pageSeq=2902&amp;paramIdx=654" TargetMode="External"/><Relationship Id="rId135" Type="http://schemas.openxmlformats.org/officeDocument/2006/relationships/hyperlink" Target="http://www.goseong.go.kr/tour/index.goseong?menuCd=DOM_000000201002001000" TargetMode="External"/><Relationship Id="rId151" Type="http://schemas.openxmlformats.org/officeDocument/2006/relationships/hyperlink" Target="http://www.pyochungsa.or.kr/" TargetMode="External"/><Relationship Id="rId156" Type="http://schemas.openxmlformats.org/officeDocument/2006/relationships/hyperlink" Target="http://www.jeju.go.kr/jejustonepark/index.htm" TargetMode="External"/><Relationship Id="rId177" Type="http://schemas.openxmlformats.org/officeDocument/2006/relationships/hyperlink" Target="http://www.museumhanji.com/" TargetMode="External"/><Relationship Id="rId172" Type="http://schemas.openxmlformats.org/officeDocument/2006/relationships/hyperlink" Target="https://audeum.org/" TargetMode="External"/><Relationship Id="rId13" Type="http://schemas.openxmlformats.org/officeDocument/2006/relationships/hyperlink" Target="http://www.apm.or.kr/" TargetMode="External"/><Relationship Id="rId18" Type="http://schemas.openxmlformats.org/officeDocument/2006/relationships/hyperlink" Target="http://www.syu.ac.kr/museum" TargetMode="External"/><Relationship Id="rId39" Type="http://schemas.openxmlformats.org/officeDocument/2006/relationships/hyperlink" Target="http://www.dju.ac.kr/msm/main.do" TargetMode="External"/><Relationship Id="rId109" Type="http://schemas.openxmlformats.org/officeDocument/2006/relationships/hyperlink" Target="http://www.suncheon.go.kr/tour/tourist/0010/0002/" TargetMode="External"/><Relationship Id="rId34" Type="http://schemas.openxmlformats.org/officeDocument/2006/relationships/hyperlink" Target="http://www.i-web.kr/&#52280;&#51204;&#44288;" TargetMode="External"/><Relationship Id="rId50" Type="http://schemas.openxmlformats.org/officeDocument/2006/relationships/hyperlink" Target="http://www.yp21.go.kr/museumhub/contents.do?key=954" TargetMode="External"/><Relationship Id="rId55" Type="http://schemas.openxmlformats.org/officeDocument/2006/relationships/hyperlink" Target="http://www.artic.or.kr/icmus/main/view" TargetMode="External"/><Relationship Id="rId76" Type="http://schemas.openxmlformats.org/officeDocument/2006/relationships/hyperlink" Target="http://www.hcmuseum.kr/" TargetMode="External"/><Relationship Id="rId97" Type="http://schemas.openxmlformats.org/officeDocument/2006/relationships/hyperlink" Target="http://www.cheongyang.go.kr/museum.do" TargetMode="External"/><Relationship Id="rId104" Type="http://schemas.openxmlformats.org/officeDocument/2006/relationships/hyperlink" Target="http://www.wonmuseum.net/" TargetMode="External"/><Relationship Id="rId120" Type="http://schemas.openxmlformats.org/officeDocument/2006/relationships/hyperlink" Target="http://www.sangju.go.kr/tour/tabBoard/view.tc?mn=2990&amp;pageSeq=2827&amp;tabBoardSeq=72&amp;paramIdx=334&amp;protocol=http" TargetMode="External"/><Relationship Id="rId125" Type="http://schemas.openxmlformats.org/officeDocument/2006/relationships/hyperlink" Target="http://www.usc.go.kr/jmgmuseum" TargetMode="External"/><Relationship Id="rId141" Type="http://schemas.openxmlformats.org/officeDocument/2006/relationships/hyperlink" Target="http://www.miryang.go.kr/msm" TargetMode="External"/><Relationship Id="rId146" Type="http://schemas.openxmlformats.org/officeDocument/2006/relationships/hyperlink" Target="http://www.uiryeong.go.kr/index.uiryeong?menuCd=DOM_000000303001000000" TargetMode="External"/><Relationship Id="rId167" Type="http://schemas.openxmlformats.org/officeDocument/2006/relationships/hyperlink" Target="https://baekjemuseum.seoul.go.kr/" TargetMode="External"/><Relationship Id="rId7" Type="http://schemas.openxmlformats.org/officeDocument/2006/relationships/hyperlink" Target="http://www.jfac.or.kr/site/main/home" TargetMode="External"/><Relationship Id="rId71" Type="http://schemas.openxmlformats.org/officeDocument/2006/relationships/hyperlink" Target="http://www.ygpm.or.kr/" TargetMode="External"/><Relationship Id="rId92" Type="http://schemas.openxmlformats.org/officeDocument/2006/relationships/hyperlink" Target="http://www.geumsan.go.kr/museum" TargetMode="External"/><Relationship Id="rId162" Type="http://schemas.openxmlformats.org/officeDocument/2006/relationships/hyperlink" Target="http://www.jeju.go.kr/hangpadori/index.htm" TargetMode="External"/><Relationship Id="rId183" Type="http://schemas.openxmlformats.org/officeDocument/2006/relationships/hyperlink" Target="http://www.yangsan.go.kr/yangsan815" TargetMode="External"/><Relationship Id="rId2" Type="http://schemas.openxmlformats.org/officeDocument/2006/relationships/hyperlink" Target="http://www.koreafilm.or.kr/museum/main" TargetMode="External"/><Relationship Id="rId29" Type="http://schemas.openxmlformats.org/officeDocument/2006/relationships/hyperlink" Target="http://www.gukchae.com/" TargetMode="External"/><Relationship Id="rId24" Type="http://schemas.openxmlformats.org/officeDocument/2006/relationships/hyperlink" Target="http://www.beomeomuseum.org/" TargetMode="External"/><Relationship Id="rId40" Type="http://schemas.openxmlformats.org/officeDocument/2006/relationships/hyperlink" Target="http://www.pcu.ac.kr/museum" TargetMode="External"/><Relationship Id="rId45" Type="http://schemas.openxmlformats.org/officeDocument/2006/relationships/hyperlink" Target="http://www.ngii.go.kr/map/main.do" TargetMode="External"/><Relationship Id="rId66" Type="http://schemas.openxmlformats.org/officeDocument/2006/relationships/hyperlink" Target="http://www.gn.go.kr/museum" TargetMode="External"/><Relationship Id="rId87" Type="http://schemas.openxmlformats.org/officeDocument/2006/relationships/hyperlink" Target="http://www.cbec.go.kr/edu" TargetMode="External"/><Relationship Id="rId110" Type="http://schemas.openxmlformats.org/officeDocument/2006/relationships/hyperlink" Target="http://www.wando.go.kr/changpogo/index.cs" TargetMode="External"/><Relationship Id="rId115" Type="http://schemas.openxmlformats.org/officeDocument/2006/relationships/hyperlink" Target="http://www.gb.go.kr/" TargetMode="External"/><Relationship Id="rId131" Type="http://schemas.openxmlformats.org/officeDocument/2006/relationships/hyperlink" Target="http://www.archivecenter.net/jikjimuseum" TargetMode="External"/><Relationship Id="rId136" Type="http://schemas.openxmlformats.org/officeDocument/2006/relationships/hyperlink" Target="http://www.goseong.go.kr/tour/index.goseong?menuCd=DOM_000000201002001000" TargetMode="External"/><Relationship Id="rId157" Type="http://schemas.openxmlformats.org/officeDocument/2006/relationships/hyperlink" Target="http://www.jeju.go.kr/mokkwana/index.htm" TargetMode="External"/><Relationship Id="rId178" Type="http://schemas.openxmlformats.org/officeDocument/2006/relationships/hyperlink" Target="http://www.beopjusa.org/kor" TargetMode="External"/><Relationship Id="rId61" Type="http://schemas.openxmlformats.org/officeDocument/2006/relationships/hyperlink" Target="http://www.robopark.org:444/" TargetMode="External"/><Relationship Id="rId82" Type="http://schemas.openxmlformats.org/officeDocument/2006/relationships/hyperlink" Target="http://www.speedium.co.kr/" TargetMode="External"/><Relationship Id="rId152" Type="http://schemas.openxmlformats.org/officeDocument/2006/relationships/hyperlink" Target="http://www.kyungnam.ac.kr/museum" TargetMode="External"/><Relationship Id="rId173" Type="http://schemas.openxmlformats.org/officeDocument/2006/relationships/hyperlink" Target="http://www.incheon.go.kr/museum/MU030101" TargetMode="External"/><Relationship Id="rId19" Type="http://schemas.openxmlformats.org/officeDocument/2006/relationships/hyperlink" Target="http://www.home.sookmyung.ac.kr/museum/index.do" TargetMode="External"/><Relationship Id="rId14" Type="http://schemas.openxmlformats.org/officeDocument/2006/relationships/hyperlink" Target="http://www.figuremuseumw.co.kr/" TargetMode="External"/><Relationship Id="rId30" Type="http://schemas.openxmlformats.org/officeDocument/2006/relationships/hyperlink" Target="http://www.namdongcf.or.kr/" TargetMode="External"/><Relationship Id="rId35" Type="http://schemas.openxmlformats.org/officeDocument/2006/relationships/hyperlink" Target="http://www.gwangju.go.kr/kimchitown" TargetMode="External"/><Relationship Id="rId56" Type="http://schemas.openxmlformats.org/officeDocument/2006/relationships/hyperlink" Target="http://www.yp21.go.kr/museumhub" TargetMode="External"/><Relationship Id="rId77" Type="http://schemas.openxmlformats.org/officeDocument/2006/relationships/hyperlink" Target="http://www.knsgj.net/" TargetMode="External"/><Relationship Id="rId100" Type="http://schemas.openxmlformats.org/officeDocument/2006/relationships/hyperlink" Target="http://www.jeongeup.go.kr/" TargetMode="External"/><Relationship Id="rId105" Type="http://schemas.openxmlformats.org/officeDocument/2006/relationships/hyperlink" Target="http://www.kunsan.ac.kr/museum" TargetMode="External"/><Relationship Id="rId126" Type="http://schemas.openxmlformats.org/officeDocument/2006/relationships/hyperlink" Target="http://www.ycg.kr/open.content/museum" TargetMode="External"/><Relationship Id="rId147" Type="http://schemas.openxmlformats.org/officeDocument/2006/relationships/hyperlink" Target="http://www.changwon.go.kr/depart/contents.do?mId=0305010100" TargetMode="External"/><Relationship Id="rId168" Type="http://schemas.openxmlformats.org/officeDocument/2006/relationships/hyperlink" Target="https://daeguartscenter.or.kr/dmhm" TargetMode="External"/><Relationship Id="rId8" Type="http://schemas.openxmlformats.org/officeDocument/2006/relationships/hyperlink" Target="http://www.seoul.go.kr/museumg/index.do" TargetMode="External"/><Relationship Id="rId51" Type="http://schemas.openxmlformats.org/officeDocument/2006/relationships/hyperlink" Target="http://www.anseong.go.kr/tourPortal/museum/main.do" TargetMode="External"/><Relationship Id="rId72" Type="http://schemas.openxmlformats.org/officeDocument/2006/relationships/hyperlink" Target="http://www.samcheok.go.kr/tour/01456/01463/01474.web" TargetMode="External"/><Relationship Id="rId93" Type="http://schemas.openxmlformats.org/officeDocument/2006/relationships/hyperlink" Target="http://www.geumsan.go.kr/insam" TargetMode="External"/><Relationship Id="rId98" Type="http://schemas.openxmlformats.org/officeDocument/2006/relationships/hyperlink" Target="http://www.dangjin.go.kr/" TargetMode="External"/><Relationship Id="rId121" Type="http://schemas.openxmlformats.org/officeDocument/2006/relationships/hyperlink" Target="http://www.andong.go.kr/" TargetMode="External"/><Relationship Id="rId142" Type="http://schemas.openxmlformats.org/officeDocument/2006/relationships/hyperlink" Target="http://www.cng.go.kr/tour/sites/00001311.webhttps:/www.cng.go.kr/tour/museum.web" TargetMode="External"/><Relationship Id="rId163" Type="http://schemas.openxmlformats.org/officeDocument/2006/relationships/hyperlink" Target="http://www.jeju.go.kr/haenyeo/index.htm" TargetMode="External"/><Relationship Id="rId184" Type="http://schemas.openxmlformats.org/officeDocument/2006/relationships/printerSettings" Target="../printerSettings/printerSettings3.bin"/><Relationship Id="rId3" Type="http://schemas.openxmlformats.org/officeDocument/2006/relationships/hyperlink" Target="http://www.nmkpg.go.kr/" TargetMode="External"/><Relationship Id="rId25" Type="http://schemas.openxmlformats.org/officeDocument/2006/relationships/hyperlink" Target="http://www.beomeomuseum.org/" TargetMode="External"/><Relationship Id="rId46" Type="http://schemas.openxmlformats.org/officeDocument/2006/relationships/hyperlink" Target="http://www.guri.go.kr/main/gbv" TargetMode="External"/><Relationship Id="rId67" Type="http://schemas.openxmlformats.org/officeDocument/2006/relationships/hyperlink" Target="http://www.hongcheon.go.kr/museum" TargetMode="External"/><Relationship Id="rId116" Type="http://schemas.openxmlformats.org/officeDocument/2006/relationships/hyperlink" Target="http://www.gc.go.kr/museum/main.do" TargetMode="External"/><Relationship Id="rId137" Type="http://schemas.openxmlformats.org/officeDocument/2006/relationships/hyperlink" Target="http://www.goseong.go.kr/tour/index.goseong?menuCd=DOM_000000201004000000" TargetMode="External"/><Relationship Id="rId158" Type="http://schemas.openxmlformats.org/officeDocument/2006/relationships/hyperlink" Target="http://www.jeju.go.kr/wnhcenter/index.htm" TargetMode="External"/><Relationship Id="rId20" Type="http://schemas.openxmlformats.org/officeDocument/2006/relationships/hyperlink" Target="http://home.sookmyung.ac.kr/sites/chungyoungyang/index.do" TargetMode="External"/><Relationship Id="rId41" Type="http://schemas.openxmlformats.org/officeDocument/2006/relationships/hyperlink" Target="http://www.junggu.ulsan.kr/oesol/" TargetMode="External"/><Relationship Id="rId62" Type="http://schemas.openxmlformats.org/officeDocument/2006/relationships/hyperlink" Target="http://www.lighting-museum.com/" TargetMode="External"/><Relationship Id="rId83" Type="http://schemas.openxmlformats.org/officeDocument/2006/relationships/hyperlink" Target="http://www.goesan.go.kr/museum" TargetMode="External"/><Relationship Id="rId88" Type="http://schemas.openxmlformats.org/officeDocument/2006/relationships/hyperlink" Target="http://www.chungju.go.kr/" TargetMode="External"/><Relationship Id="rId111" Type="http://schemas.openxmlformats.org/officeDocument/2006/relationships/hyperlink" Target="http://www.boseong.go.kr/tea" TargetMode="External"/><Relationship Id="rId132" Type="http://schemas.openxmlformats.org/officeDocument/2006/relationships/hyperlink" Target="http://www.youtube.com/results?search_query" TargetMode="External"/><Relationship Id="rId153" Type="http://schemas.openxmlformats.org/officeDocument/2006/relationships/hyperlink" Target="http://www.cue.ac.kr/museum/Main.do" TargetMode="External"/><Relationship Id="rId174" Type="http://schemas.openxmlformats.org/officeDocument/2006/relationships/hyperlink" Target="http://www.uljufolk.or.kr/" TargetMode="External"/><Relationship Id="rId179" Type="http://schemas.openxmlformats.org/officeDocument/2006/relationships/hyperlink" Target="http://www.yesan.go.kr/ybgm.do" TargetMode="External"/><Relationship Id="rId15" Type="http://schemas.openxmlformats.org/officeDocument/2006/relationships/hyperlink" Target="http://www.kobaco.co.kr/site/admuseum/home" TargetMode="External"/><Relationship Id="rId36" Type="http://schemas.openxmlformats.org/officeDocument/2006/relationships/hyperlink" Target="http://www.gwangju.go.kr/gjhfm" TargetMode="External"/><Relationship Id="rId57" Type="http://schemas.openxmlformats.org/officeDocument/2006/relationships/hyperlink" Target="http://www.gccc.or.kr/" TargetMode="External"/><Relationship Id="rId106" Type="http://schemas.openxmlformats.org/officeDocument/2006/relationships/hyperlink" Target="http://www.suncheon.go.kr/tour/tourist/0010/0001" TargetMode="External"/><Relationship Id="rId127" Type="http://schemas.openxmlformats.org/officeDocument/2006/relationships/hyperlink" Target="http://www.cheongdo.go.kr/museum/main.do" TargetMode="External"/><Relationship Id="rId10" Type="http://schemas.openxmlformats.org/officeDocument/2006/relationships/hyperlink" Target="http://www.ahnchangho.or.kr/" TargetMode="External"/><Relationship Id="rId31" Type="http://schemas.openxmlformats.org/officeDocument/2006/relationships/hyperlink" Target="http://www.ijcf.or.kr/" TargetMode="External"/><Relationship Id="rId52" Type="http://schemas.openxmlformats.org/officeDocument/2006/relationships/hyperlink" Target="http://www.yangju.go.kr/museum/index.do" TargetMode="External"/><Relationship Id="rId73" Type="http://schemas.openxmlformats.org/officeDocument/2006/relationships/hyperlink" Target="http://www.gn.go.kr/museum" TargetMode="External"/><Relationship Id="rId78" Type="http://schemas.openxmlformats.org/officeDocument/2006/relationships/hyperlink" Target="http://www.orientalembroidery.org/" TargetMode="External"/><Relationship Id="rId94" Type="http://schemas.openxmlformats.org/officeDocument/2006/relationships/hyperlink" Target="http://www.seocheon.go.kr/tour/sub04_05.do" TargetMode="External"/><Relationship Id="rId99" Type="http://schemas.openxmlformats.org/officeDocument/2006/relationships/hyperlink" Target="http://www.gochang.go.kr/gcdolmen/index.gochang" TargetMode="External"/><Relationship Id="rId101" Type="http://schemas.openxmlformats.org/officeDocument/2006/relationships/hyperlink" Target="http://www.gimje.go.kr/byeokgolje/index.gimje" TargetMode="External"/><Relationship Id="rId122" Type="http://schemas.openxmlformats.org/officeDocument/2006/relationships/hyperlink" Target="http://www.gbmg.go.kr/tour/contents.do?mId=0102010100" TargetMode="External"/><Relationship Id="rId143" Type="http://schemas.openxmlformats.org/officeDocument/2006/relationships/hyperlink" Target="http://www.gimhae.go.kr/tour.web" TargetMode="External"/><Relationship Id="rId148" Type="http://schemas.openxmlformats.org/officeDocument/2006/relationships/hyperlink" Target="http://www.hc.go.kr/museum.web" TargetMode="External"/><Relationship Id="rId164" Type="http://schemas.openxmlformats.org/officeDocument/2006/relationships/hyperlink" Target="http://www.snoopygarden.com/" TargetMode="External"/><Relationship Id="rId169" Type="http://schemas.openxmlformats.org/officeDocument/2006/relationships/hyperlink" Target="http://www.hggmuseum.com/" TargetMode="External"/><Relationship Id="rId4" Type="http://schemas.openxmlformats.org/officeDocument/2006/relationships/hyperlink" Target="http://www.seosomun.org/" TargetMode="External"/><Relationship Id="rId9" Type="http://schemas.openxmlformats.org/officeDocument/2006/relationships/hyperlink" Target="http://www.agrimuseum.or.kr:472/" TargetMode="External"/><Relationship Id="rId180" Type="http://schemas.openxmlformats.org/officeDocument/2006/relationships/hyperlink" Target="http://www.gumi.go.kr/museum" TargetMode="External"/><Relationship Id="rId26" Type="http://schemas.openxmlformats.org/officeDocument/2006/relationships/hyperlink" Target="http://www.deu.ac.kr/www/content/98" TargetMode="External"/><Relationship Id="rId47" Type="http://schemas.openxmlformats.org/officeDocument/2006/relationships/hyperlink" Target="http://www.goyang.go.kr/agr/agr02/agr02_8.jsp" TargetMode="External"/><Relationship Id="rId68" Type="http://schemas.openxmlformats.org/officeDocument/2006/relationships/hyperlink" Target="http://www.samcheok.go.kr/specialty/00468/00891.web" TargetMode="External"/><Relationship Id="rId89" Type="http://schemas.openxmlformats.org/officeDocument/2006/relationships/hyperlink" Target="http://www.chungju.go.kr/museum" TargetMode="External"/><Relationship Id="rId112" Type="http://schemas.openxmlformats.org/officeDocument/2006/relationships/hyperlink" Target="http://www.jangseong.go.kr/home/honggildong" TargetMode="External"/><Relationship Id="rId133" Type="http://schemas.openxmlformats.org/officeDocument/2006/relationships/hyperlink" Target="http://www.gyeongnam.go.kr/tree/index.gyeong" TargetMode="External"/><Relationship Id="rId154" Type="http://schemas.openxmlformats.org/officeDocument/2006/relationships/hyperlink" Target="http://www.jeju.go.kr/swcenter" TargetMode="External"/><Relationship Id="rId175" Type="http://schemas.openxmlformats.org/officeDocument/2006/relationships/hyperlink" Target="http://www.whalecity.kr/" TargetMode="External"/><Relationship Id="rId16" Type="http://schemas.openxmlformats.org/officeDocument/2006/relationships/hyperlink" Target="http://www.saekdongmuseum.com/" TargetMode="External"/><Relationship Id="rId37" Type="http://schemas.openxmlformats.org/officeDocument/2006/relationships/hyperlink" Target="http://www.gjcmuseum.org/" TargetMode="External"/><Relationship Id="rId58" Type="http://schemas.openxmlformats.org/officeDocument/2006/relationships/hyperlink" Target="http://www.gimpoteamuseum.org/" TargetMode="External"/><Relationship Id="rId79" Type="http://schemas.openxmlformats.org/officeDocument/2006/relationships/hyperlink" Target="http://www.museumsan.org/" TargetMode="External"/><Relationship Id="rId102" Type="http://schemas.openxmlformats.org/officeDocument/2006/relationships/hyperlink" Target="http://www.buan.go.kr/buancela/index.buan" TargetMode="External"/><Relationship Id="rId123" Type="http://schemas.openxmlformats.org/officeDocument/2006/relationships/hyperlink" Target="http://www.andong.go.kr/dosanseowon/main.do" TargetMode="External"/><Relationship Id="rId144" Type="http://schemas.openxmlformats.org/officeDocument/2006/relationships/hyperlink" Target="http://www.yangsan.go.kr/museum/main.do" TargetMode="External"/><Relationship Id="rId90" Type="http://schemas.openxmlformats.org/officeDocument/2006/relationships/hyperlink" Target="http://www.handokmuseum.com/" TargetMode="External"/><Relationship Id="rId165" Type="http://schemas.openxmlformats.org/officeDocument/2006/relationships/hyperlink" Target="http://www.namuggun.com/" TargetMode="External"/><Relationship Id="rId27" Type="http://schemas.openxmlformats.org/officeDocument/2006/relationships/hyperlink" Target="http://www.bwc.ac.kr/sch/index.asp" TargetMode="External"/><Relationship Id="rId48" Type="http://schemas.openxmlformats.org/officeDocument/2006/relationships/hyperlink" Target="http://www.goyangcm.or.kr/" TargetMode="External"/><Relationship Id="rId69" Type="http://schemas.openxmlformats.org/officeDocument/2006/relationships/hyperlink" Target="http://www.gtdc.or.kr/" TargetMode="External"/><Relationship Id="rId113" Type="http://schemas.openxmlformats.org/officeDocument/2006/relationships/hyperlink" Target="http://www.tibetan-museum.org/" TargetMode="External"/><Relationship Id="rId134" Type="http://schemas.openxmlformats.org/officeDocument/2006/relationships/hyperlink" Target="http://www.goseong.go.kr/gsmuseum/index.goseong" TargetMode="External"/><Relationship Id="rId80" Type="http://schemas.openxmlformats.org/officeDocument/2006/relationships/hyperlink" Target="http://www.pencilmuseum.co.kr/" TargetMode="External"/><Relationship Id="rId155" Type="http://schemas.openxmlformats.org/officeDocument/2006/relationships/hyperlink" Target="http://www.jeju.go.kr/samyang/index.htm" TargetMode="External"/><Relationship Id="rId176" Type="http://schemas.openxmlformats.org/officeDocument/2006/relationships/hyperlink" Target="http://www.jincheon.go.kr/site/tour/sub.do?menukey=4040" TargetMode="External"/><Relationship Id="rId17" Type="http://schemas.openxmlformats.org/officeDocument/2006/relationships/hyperlink" Target="http://www.beautifulshinhan.co.kr/" TargetMode="External"/><Relationship Id="rId38" Type="http://schemas.openxmlformats.org/officeDocument/2006/relationships/hyperlink" Target="http://www.medicalmuseum.com/" TargetMode="External"/><Relationship Id="rId59" Type="http://schemas.openxmlformats.org/officeDocument/2006/relationships/hyperlink" Target="http://www.bongnyeongsa.org/seju/museum/intro" TargetMode="External"/><Relationship Id="rId103" Type="http://schemas.openxmlformats.org/officeDocument/2006/relationships/hyperlink" Target="http://www.jeongeup.go.kr/" TargetMode="External"/><Relationship Id="rId124" Type="http://schemas.openxmlformats.org/officeDocument/2006/relationships/hyperlink" Target="http://www.goryeong.go.kr/daegaya/" TargetMode="External"/><Relationship Id="rId70" Type="http://schemas.openxmlformats.org/officeDocument/2006/relationships/hyperlink" Target="http://www.ygpm.or.kr/" TargetMode="External"/><Relationship Id="rId91" Type="http://schemas.openxmlformats.org/officeDocument/2006/relationships/hyperlink" Target="http://www.cju.ac.kr/muse/index.do" TargetMode="External"/><Relationship Id="rId145" Type="http://schemas.openxmlformats.org/officeDocument/2006/relationships/hyperlink" Target="http://www.changwon.go.kr/depart/contents.do?mId=0313010000" TargetMode="External"/><Relationship Id="rId166" Type="http://schemas.openxmlformats.org/officeDocument/2006/relationships/hyperlink" Target="http://www.sumokwonpark.com/" TargetMode="External"/><Relationship Id="rId1" Type="http://schemas.openxmlformats.org/officeDocument/2006/relationships/hyperlink" Target="http://www.deoksugung.go.kr/" TargetMode="External"/><Relationship Id="rId28" Type="http://schemas.openxmlformats.org/officeDocument/2006/relationships/hyperlink" Target="http://www.kmou.ac.kr/museum/main.do" TargetMode="External"/><Relationship Id="rId49" Type="http://schemas.openxmlformats.org/officeDocument/2006/relationships/hyperlink" Target="http://www.gccity.go.kr/chusamuseum" TargetMode="External"/><Relationship Id="rId114" Type="http://schemas.openxmlformats.org/officeDocument/2006/relationships/hyperlink" Target="http://www.seonammuseum.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www.incheon.go.kr/museum/MU020101" TargetMode="External"/><Relationship Id="rId18" Type="http://schemas.openxmlformats.org/officeDocument/2006/relationships/hyperlink" Target="http://www.daejeon.go.kr/" TargetMode="External"/><Relationship Id="rId26" Type="http://schemas.openxmlformats.org/officeDocument/2006/relationships/hyperlink" Target="http://www.ahnsangchul.co.kr/museum/museum_main.html" TargetMode="External"/><Relationship Id="rId39" Type="http://schemas.openxmlformats.org/officeDocument/2006/relationships/hyperlink" Target="http://www.gimje.go.kr/tour/index.gimje" TargetMode="External"/><Relationship Id="rId21" Type="http://schemas.openxmlformats.org/officeDocument/2006/relationships/hyperlink" Target="http://www.osan.go.kr/arts/main.do" TargetMode="External"/><Relationship Id="rId34" Type="http://schemas.openxmlformats.org/officeDocument/2006/relationships/hyperlink" Target="http://www.ywmuseum.com/museum/index.do?museum_no=15" TargetMode="External"/><Relationship Id="rId42" Type="http://schemas.openxmlformats.org/officeDocument/2006/relationships/hyperlink" Target="http://www.daedam.kr/" TargetMode="External"/><Relationship Id="rId47" Type="http://schemas.openxmlformats.org/officeDocument/2006/relationships/hyperlink" Target="http://www.sgma.kr/" TargetMode="External"/><Relationship Id="rId50" Type="http://schemas.openxmlformats.org/officeDocument/2006/relationships/hyperlink" Target="http://www.jeju.go.kr/" TargetMode="External"/><Relationship Id="rId55" Type="http://schemas.openxmlformats.org/officeDocument/2006/relationships/printerSettings" Target="../printerSettings/printerSettings4.bin"/><Relationship Id="rId7" Type="http://schemas.openxmlformats.org/officeDocument/2006/relationships/hyperlink" Target="http://www.snumoa.org/" TargetMode="External"/><Relationship Id="rId2" Type="http://schemas.openxmlformats.org/officeDocument/2006/relationships/hyperlink" Target="http://www.daelimmuseum.org/" TargetMode="External"/><Relationship Id="rId16" Type="http://schemas.openxmlformats.org/officeDocument/2006/relationships/hyperlink" Target="http://www.juanartmuseum.org/" TargetMode="External"/><Relationship Id="rId29" Type="http://schemas.openxmlformats.org/officeDocument/2006/relationships/hyperlink" Target="http://www.ehamcampus.com/" TargetMode="External"/><Relationship Id="rId11" Type="http://schemas.openxmlformats.org/officeDocument/2006/relationships/hyperlink" Target="http://www.asiaart.co.kr/index.php" TargetMode="External"/><Relationship Id="rId24" Type="http://schemas.openxmlformats.org/officeDocument/2006/relationships/hyperlink" Target="http://www.namsongart.com/" TargetMode="External"/><Relationship Id="rId32" Type="http://schemas.openxmlformats.org/officeDocument/2006/relationships/hyperlink" Target="http://www.inama.co.kr/" TargetMode="External"/><Relationship Id="rId37" Type="http://schemas.openxmlformats.org/officeDocument/2006/relationships/hyperlink" Target="http://www.jincheon,go.kr/" TargetMode="External"/><Relationship Id="rId40" Type="http://schemas.openxmlformats.org/officeDocument/2006/relationships/hyperlink" Target="http://www.keumkuwon.org/" TargetMode="External"/><Relationship Id="rId45" Type="http://schemas.openxmlformats.org/officeDocument/2006/relationships/hyperlink" Target="http://www.gjsam.or.kr/" TargetMode="External"/><Relationship Id="rId53" Type="http://schemas.openxmlformats.org/officeDocument/2006/relationships/hyperlink" Target="http://www.arariomuseum.org/" TargetMode="External"/><Relationship Id="rId5" Type="http://schemas.openxmlformats.org/officeDocument/2006/relationships/hyperlink" Target="http://www.sungkokmuseum.org/" TargetMode="External"/><Relationship Id="rId10" Type="http://schemas.openxmlformats.org/officeDocument/2006/relationships/hyperlink" Target="http://www.goeunmuseum.kr/" TargetMode="External"/><Relationship Id="rId19" Type="http://schemas.openxmlformats.org/officeDocument/2006/relationships/hyperlink" Target="http://www.leeungnomuseum.or.kr/" TargetMode="External"/><Relationship Id="rId31" Type="http://schemas.openxmlformats.org/officeDocument/2006/relationships/hyperlink" Target="http://www.gn.go.kr/mu" TargetMode="External"/><Relationship Id="rId44" Type="http://schemas.openxmlformats.org/officeDocument/2006/relationships/hyperlink" Target="http://www.yeosumuseum.co.kr/" TargetMode="External"/><Relationship Id="rId52" Type="http://schemas.openxmlformats.org/officeDocument/2006/relationships/hyperlink" Target="http://www.alivemuseum.com/branch/jeju" TargetMode="External"/><Relationship Id="rId4" Type="http://schemas.openxmlformats.org/officeDocument/2006/relationships/hyperlink" Target="http://www.lottemuseum.com/" TargetMode="External"/><Relationship Id="rId9" Type="http://schemas.openxmlformats.org/officeDocument/2006/relationships/hyperlink" Target="http://www.busan.go.kr/moca" TargetMode="External"/><Relationship Id="rId14" Type="http://schemas.openxmlformats.org/officeDocument/2006/relationships/hyperlink" Target="http://www.haedenmuseum.com/" TargetMode="External"/><Relationship Id="rId22" Type="http://schemas.openxmlformats.org/officeDocument/2006/relationships/hyperlink" Target="http://www.yangju.go.kr/minbokjin/index.do" TargetMode="External"/><Relationship Id="rId27" Type="http://schemas.openxmlformats.org/officeDocument/2006/relationships/hyperlink" Target="http://www.ummuseum.com/" TargetMode="External"/><Relationship Id="rId30" Type="http://schemas.openxmlformats.org/officeDocument/2006/relationships/hyperlink" Target="http://www.hartm.com/" TargetMode="External"/><Relationship Id="rId35" Type="http://schemas.openxmlformats.org/officeDocument/2006/relationships/hyperlink" Target="http://www.museumsan.org/" TargetMode="External"/><Relationship Id="rId43" Type="http://schemas.openxmlformats.org/officeDocument/2006/relationships/hyperlink" Target="http://www.sinsun.me/" TargetMode="External"/><Relationship Id="rId48" Type="http://schemas.openxmlformats.org/officeDocument/2006/relationships/hyperlink" Target="http://www.jinju.go.kr/rheesjmuseum" TargetMode="External"/><Relationship Id="rId8" Type="http://schemas.openxmlformats.org/officeDocument/2006/relationships/hyperlink" Target="http://www.sookmyung.ac.kr/sites/moonshin/index.do" TargetMode="External"/><Relationship Id="rId51" Type="http://schemas.openxmlformats.org/officeDocument/2006/relationships/hyperlink" Target="http://www.jejuloveland.com/" TargetMode="External"/><Relationship Id="rId3" Type="http://schemas.openxmlformats.org/officeDocument/2006/relationships/hyperlink" Target="http://www.daelimmuseum.org/" TargetMode="External"/><Relationship Id="rId12" Type="http://schemas.openxmlformats.org/officeDocument/2006/relationships/hyperlink" Target="http://www.sangsangmadang.com/main/BS" TargetMode="External"/><Relationship Id="rId17" Type="http://schemas.openxmlformats.org/officeDocument/2006/relationships/hyperlink" Target="http://www.gwangju.ac.kr/" TargetMode="External"/><Relationship Id="rId25" Type="http://schemas.openxmlformats.org/officeDocument/2006/relationships/hyperlink" Target="http://www.glassisland.co.kr/" TargetMode="External"/><Relationship Id="rId33" Type="http://schemas.openxmlformats.org/officeDocument/2006/relationships/hyperlink" Target="http://www.sangsangmadang.com/" TargetMode="External"/><Relationship Id="rId38" Type="http://schemas.openxmlformats.org/officeDocument/2006/relationships/hyperlink" Target="http://www.wuminartcenter.org/" TargetMode="External"/><Relationship Id="rId46" Type="http://schemas.openxmlformats.org/officeDocument/2006/relationships/hyperlink" Target="http://www.gc.go.kr/gma/main.do" TargetMode="External"/><Relationship Id="rId20" Type="http://schemas.openxmlformats.org/officeDocument/2006/relationships/hyperlink" Target="http://www.ulsan.go.kr/s/uam" TargetMode="External"/><Relationship Id="rId41" Type="http://schemas.openxmlformats.org/officeDocument/2006/relationships/hyperlink" Target="http://www.shinan.go.kr/home/museum" TargetMode="External"/><Relationship Id="rId54" Type="http://schemas.openxmlformats.org/officeDocument/2006/relationships/hyperlink" Target="http://www.podomuseum.com/" TargetMode="External"/><Relationship Id="rId1" Type="http://schemas.openxmlformats.org/officeDocument/2006/relationships/hyperlink" Target="http://www.kimsechoong.com/" TargetMode="External"/><Relationship Id="rId6" Type="http://schemas.openxmlformats.org/officeDocument/2006/relationships/hyperlink" Target="http://www.sehwamuseum.org/" TargetMode="External"/><Relationship Id="rId15" Type="http://schemas.openxmlformats.org/officeDocument/2006/relationships/hyperlink" Target="http://www.lkh-artmuseum.com/" TargetMode="External"/><Relationship Id="rId23" Type="http://schemas.openxmlformats.org/officeDocument/2006/relationships/hyperlink" Target="http://www.cartmuseum.com/" TargetMode="External"/><Relationship Id="rId28" Type="http://schemas.openxmlformats.org/officeDocument/2006/relationships/hyperlink" Target="http://www.glassisland.co.kr/" TargetMode="External"/><Relationship Id="rId36" Type="http://schemas.openxmlformats.org/officeDocument/2006/relationships/hyperlink" Target="http://www.chungju.go.kr/culture/index.do" TargetMode="External"/><Relationship Id="rId49" Type="http://schemas.openxmlformats.org/officeDocument/2006/relationships/hyperlink" Target="http://www.daesanart.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gunpocf.or.kr/"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ww.ggac.or.kr/" TargetMode="External"/><Relationship Id="rId18" Type="http://schemas.openxmlformats.org/officeDocument/2006/relationships/hyperlink" Target="http://www.suwonskartrium.or.kr/" TargetMode="External"/><Relationship Id="rId26" Type="http://schemas.openxmlformats.org/officeDocument/2006/relationships/hyperlink" Target="http://www.yd21.go.kr/artcenter" TargetMode="External"/><Relationship Id="rId39" Type="http://schemas.openxmlformats.org/officeDocument/2006/relationships/hyperlink" Target="http://www.naju.go.kr/najuart" TargetMode="External"/><Relationship Id="rId21" Type="http://schemas.openxmlformats.org/officeDocument/2006/relationships/hyperlink" Target="http://www.hccf.or.kr/" TargetMode="External"/><Relationship Id="rId34" Type="http://schemas.openxmlformats.org/officeDocument/2006/relationships/hyperlink" Target="http://www.cheongyang.go.kr/art.do" TargetMode="External"/><Relationship Id="rId42" Type="http://schemas.openxmlformats.org/officeDocument/2006/relationships/hyperlink" Target="http://www.jangseong.go.kr/home/www/openinfo/openinfo_15/openinfo_15_01" TargetMode="External"/><Relationship Id="rId47" Type="http://schemas.openxmlformats.org/officeDocument/2006/relationships/hyperlink" Target="http://www.mycf.or.kr/" TargetMode="External"/><Relationship Id="rId7" Type="http://schemas.openxmlformats.org/officeDocument/2006/relationships/hyperlink" Target="http://www.aci.or.kr/" TargetMode="External"/><Relationship Id="rId2" Type="http://schemas.openxmlformats.org/officeDocument/2006/relationships/hyperlink" Target="http://www.ydpcf.or.kr/" TargetMode="External"/><Relationship Id="rId16" Type="http://schemas.openxmlformats.org/officeDocument/2006/relationships/hyperlink" Target="http://www.hcf.or.kr/hcf/1" TargetMode="External"/><Relationship Id="rId29" Type="http://schemas.openxmlformats.org/officeDocument/2006/relationships/hyperlink" Target="http://www.cheongju.go.kr/ac/index.do" TargetMode="External"/><Relationship Id="rId1" Type="http://schemas.openxmlformats.org/officeDocument/2006/relationships/hyperlink" Target="http://www.hanokmaeul.or.kr/" TargetMode="External"/><Relationship Id="rId6" Type="http://schemas.openxmlformats.org/officeDocument/2006/relationships/hyperlink" Target="http://www.haeundae.go.kr/culture" TargetMode="External"/><Relationship Id="rId11" Type="http://schemas.openxmlformats.org/officeDocument/2006/relationships/hyperlink" Target="http://www.ucf.or.kr:478/wucc" TargetMode="External"/><Relationship Id="rId24" Type="http://schemas.openxmlformats.org/officeDocument/2006/relationships/hyperlink" Target="http://www.gwgs.go.kr/" TargetMode="External"/><Relationship Id="rId32" Type="http://schemas.openxmlformats.org/officeDocument/2006/relationships/hyperlink" Target="http://www.nonsan.go.kr/arthall" TargetMode="External"/><Relationship Id="rId37" Type="http://schemas.openxmlformats.org/officeDocument/2006/relationships/hyperlink" Target="http://www.gochang.go.kr/art" TargetMode="External"/><Relationship Id="rId40" Type="http://schemas.openxmlformats.org/officeDocument/2006/relationships/hyperlink" Target="http://www.muan.go.kr/culture" TargetMode="External"/><Relationship Id="rId45" Type="http://schemas.openxmlformats.org/officeDocument/2006/relationships/hyperlink" Target="http://www.&#50689;&#51452;&#49884;&#48124;&#54924;&#44288;.kr/" TargetMode="External"/><Relationship Id="rId5" Type="http://schemas.openxmlformats.org/officeDocument/2006/relationships/hyperlink" Target="http://www.dongnae.go.kr/culture/index.dongnae" TargetMode="External"/><Relationship Id="rId15" Type="http://schemas.openxmlformats.org/officeDocument/2006/relationships/hyperlink" Target="http://www.yjuc.or.kr/" TargetMode="External"/><Relationship Id="rId23" Type="http://schemas.openxmlformats.org/officeDocument/2006/relationships/hyperlink" Target="http://www.ihc.go.kr/www/index.do" TargetMode="External"/><Relationship Id="rId28" Type="http://schemas.openxmlformats.org/officeDocument/2006/relationships/hyperlink" Target="http://www.jincheon.go.kr/sisul/sub.do?menukey=803" TargetMode="External"/><Relationship Id="rId36" Type="http://schemas.openxmlformats.org/officeDocument/2006/relationships/hyperlink" Target="http://www.gunsan.go.kr/arts" TargetMode="External"/><Relationship Id="rId10" Type="http://schemas.openxmlformats.org/officeDocument/2006/relationships/hyperlink" Target="http://www.ucf.or.kr:478/uljuart" TargetMode="External"/><Relationship Id="rId19" Type="http://schemas.openxmlformats.org/officeDocument/2006/relationships/hyperlink" Target="http://www.gn.go.kr/dano" TargetMode="External"/><Relationship Id="rId31" Type="http://schemas.openxmlformats.org/officeDocument/2006/relationships/hyperlink" Target="http://www.ccsh.or.kr/" TargetMode="External"/><Relationship Id="rId44" Type="http://schemas.openxmlformats.org/officeDocument/2006/relationships/hyperlink" Target="http://www.yeongju.go.kr/art/index.do" TargetMode="External"/><Relationship Id="rId4" Type="http://schemas.openxmlformats.org/officeDocument/2006/relationships/hyperlink" Target="http://www.bsdgsportsart.or.kr/" TargetMode="External"/><Relationship Id="rId9" Type="http://schemas.openxmlformats.org/officeDocument/2006/relationships/hyperlink" Target="http://www.ddcc.or.kr/" TargetMode="External"/><Relationship Id="rId14" Type="http://schemas.openxmlformats.org/officeDocument/2006/relationships/hyperlink" Target="http://www.ggac.or.kr/" TargetMode="External"/><Relationship Id="rId22" Type="http://schemas.openxmlformats.org/officeDocument/2006/relationships/hyperlink" Target="http://www.pc.go.kr/portal" TargetMode="External"/><Relationship Id="rId27" Type="http://schemas.openxmlformats.org/officeDocument/2006/relationships/hyperlink" Target="http://www.ocac.go.kr/" TargetMode="External"/><Relationship Id="rId30" Type="http://schemas.openxmlformats.org/officeDocument/2006/relationships/hyperlink" Target="http://www.cheongju.go.kr/ac/index.do" TargetMode="External"/><Relationship Id="rId35" Type="http://schemas.openxmlformats.org/officeDocument/2006/relationships/hyperlink" Target="http://www.taean.go.kr/tour/sub04_03_03_01.do" TargetMode="External"/><Relationship Id="rId43" Type="http://schemas.openxmlformats.org/officeDocument/2006/relationships/hyperlink" Target="http://www.yeongam.go.kr/home/trot" TargetMode="External"/><Relationship Id="rId48" Type="http://schemas.openxmlformats.org/officeDocument/2006/relationships/printerSettings" Target="../printerSettings/printerSettings6.bin"/><Relationship Id="rId8" Type="http://schemas.openxmlformats.org/officeDocument/2006/relationships/hyperlink" Target="http://www.incheon.go.kr/art/index" TargetMode="External"/><Relationship Id="rId3" Type="http://schemas.openxmlformats.org/officeDocument/2006/relationships/hyperlink" Target="http://www.jungnangimc.or.kr/" TargetMode="External"/><Relationship Id="rId12" Type="http://schemas.openxmlformats.org/officeDocument/2006/relationships/hyperlink" Target="http://www.sjac.or.kr/" TargetMode="External"/><Relationship Id="rId17" Type="http://schemas.openxmlformats.org/officeDocument/2006/relationships/hyperlink" Target="http://www.guriart.or.kr/" TargetMode="External"/><Relationship Id="rId25" Type="http://schemas.openxmlformats.org/officeDocument/2006/relationships/hyperlink" Target="http://www.yangyang.go.kr/gw/portal" TargetMode="External"/><Relationship Id="rId33" Type="http://schemas.openxmlformats.org/officeDocument/2006/relationships/hyperlink" Target="http://www.geumsan.go.kr/daragwon" TargetMode="External"/><Relationship Id="rId38" Type="http://schemas.openxmlformats.org/officeDocument/2006/relationships/hyperlink" Target="http://www.gokseong.go.kr/center" TargetMode="External"/><Relationship Id="rId46" Type="http://schemas.openxmlformats.org/officeDocument/2006/relationships/hyperlink" Target="http://www.namhae.go.kr/" TargetMode="External"/><Relationship Id="rId20" Type="http://schemas.openxmlformats.org/officeDocument/2006/relationships/hyperlink" Target="http://www.taebaek.go.kr/" TargetMode="External"/><Relationship Id="rId41" Type="http://schemas.openxmlformats.org/officeDocument/2006/relationships/hyperlink" Target="http://www.suncheon.go.kr/scart"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dgdscc.kr/" TargetMode="External"/><Relationship Id="rId21" Type="http://schemas.openxmlformats.org/officeDocument/2006/relationships/hyperlink" Target="http://www.ansanculture.or.kr/" TargetMode="External"/><Relationship Id="rId42" Type="http://schemas.openxmlformats.org/officeDocument/2006/relationships/hyperlink" Target="http://kumjung.or.kr/" TargetMode="External"/><Relationship Id="rId47" Type="http://schemas.openxmlformats.org/officeDocument/2006/relationships/hyperlink" Target="http://www.sgnc.or.kr/" TargetMode="External"/><Relationship Id="rId63" Type="http://schemas.openxmlformats.org/officeDocument/2006/relationships/hyperlink" Target="http://www.cnkccf.or.kr/seosan.do" TargetMode="External"/><Relationship Id="rId68" Type="http://schemas.openxmlformats.org/officeDocument/2006/relationships/hyperlink" Target="http://www.becc.or.kr/" TargetMode="External"/><Relationship Id="rId84" Type="http://schemas.openxmlformats.org/officeDocument/2006/relationships/hyperlink" Target="http://bdgcc.or.kr/" TargetMode="External"/><Relationship Id="rId89" Type="http://schemas.openxmlformats.org/officeDocument/2006/relationships/hyperlink" Target="http://www.hccc.co.kr/" TargetMode="External"/><Relationship Id="rId16" Type="http://schemas.openxmlformats.org/officeDocument/2006/relationships/hyperlink" Target="http://www.yangju.org/" TargetMode="External"/><Relationship Id="rId11" Type="http://schemas.openxmlformats.org/officeDocument/2006/relationships/hyperlink" Target="http://www.suwonsarang.com/" TargetMode="External"/><Relationship Id="rId32" Type="http://schemas.openxmlformats.org/officeDocument/2006/relationships/hyperlink" Target="http://sgcc.or.kr/" TargetMode="External"/><Relationship Id="rId37" Type="http://schemas.openxmlformats.org/officeDocument/2006/relationships/hyperlink" Target="http://www.ydculture.com/" TargetMode="External"/><Relationship Id="rId53" Type="http://schemas.openxmlformats.org/officeDocument/2006/relationships/hyperlink" Target="http://www.ng518.kr/" TargetMode="External"/><Relationship Id="rId58" Type="http://schemas.openxmlformats.org/officeDocument/2006/relationships/hyperlink" Target="http://www.inscc.kr/" TargetMode="External"/><Relationship Id="rId74" Type="http://schemas.openxmlformats.org/officeDocument/2006/relationships/hyperlink" Target="http://masan.kccf.or.kr/" TargetMode="External"/><Relationship Id="rId79" Type="http://schemas.openxmlformats.org/officeDocument/2006/relationships/hyperlink" Target="http://www.changwonculture.or.kr/" TargetMode="External"/><Relationship Id="rId5" Type="http://schemas.openxmlformats.org/officeDocument/2006/relationships/hyperlink" Target="http://www.nyj.or.kr/" TargetMode="External"/><Relationship Id="rId90" Type="http://schemas.openxmlformats.org/officeDocument/2006/relationships/printerSettings" Target="../printerSettings/printerSettings7.bin"/><Relationship Id="rId14" Type="http://schemas.openxmlformats.org/officeDocument/2006/relationships/hyperlink" Target="http://www.gpmunhwa.or.kr/" TargetMode="External"/><Relationship Id="rId22" Type="http://schemas.openxmlformats.org/officeDocument/2006/relationships/hyperlink" Target="https://uwcc.or.kr/" TargetMode="External"/><Relationship Id="rId27" Type="http://schemas.openxmlformats.org/officeDocument/2006/relationships/hyperlink" Target="http://www.suseong.or.kr/" TargetMode="External"/><Relationship Id="rId30" Type="http://schemas.openxmlformats.org/officeDocument/2006/relationships/hyperlink" Target="http://www.gunwicc.kr/" TargetMode="External"/><Relationship Id="rId35" Type="http://schemas.openxmlformats.org/officeDocument/2006/relationships/hyperlink" Target="http://www.bsjunggucc.com/" TargetMode="External"/><Relationship Id="rId43" Type="http://schemas.openxmlformats.org/officeDocument/2006/relationships/hyperlink" Target="http://www.bsgangseo.com/" TargetMode="External"/><Relationship Id="rId48" Type="http://schemas.openxmlformats.org/officeDocument/2006/relationships/hyperlink" Target="http://www.&#51333;&#47196;&#47928;&#54868;&#50896;.kr/" TargetMode="External"/><Relationship Id="rId56" Type="http://schemas.openxmlformats.org/officeDocument/2006/relationships/hyperlink" Target="https://icjgcc.or.kr/" TargetMode="External"/><Relationship Id="rId64" Type="http://schemas.openxmlformats.org/officeDocument/2006/relationships/hyperlink" Target="http://www.cnkccf.or.kr/taean.do" TargetMode="External"/><Relationship Id="rId69" Type="http://schemas.openxmlformats.org/officeDocument/2006/relationships/hyperlink" Target="http://www.okcc.or.kr/" TargetMode="External"/><Relationship Id="rId77" Type="http://schemas.openxmlformats.org/officeDocument/2006/relationships/hyperlink" Target="mailto:hn6969@kccf.or.kr" TargetMode="External"/><Relationship Id="rId8" Type="http://schemas.openxmlformats.org/officeDocument/2006/relationships/hyperlink" Target="http://www.cc2000.or.kr/" TargetMode="External"/><Relationship Id="rId51" Type="http://schemas.openxmlformats.org/officeDocument/2006/relationships/hyperlink" Target="http://www.ulju.or.kr/" TargetMode="External"/><Relationship Id="rId72" Type="http://schemas.openxmlformats.org/officeDocument/2006/relationships/hyperlink" Target="http://www.cnccenter.co.kr/" TargetMode="External"/><Relationship Id="rId80" Type="http://schemas.openxmlformats.org/officeDocument/2006/relationships/hyperlink" Target="http://www.4000cc.or.kr/" TargetMode="External"/><Relationship Id="rId85" Type="http://schemas.openxmlformats.org/officeDocument/2006/relationships/hyperlink" Target="http://dgbukgucc.or.kr/" TargetMode="External"/><Relationship Id="rId3" Type="http://schemas.openxmlformats.org/officeDocument/2006/relationships/hyperlink" Target="https://ptmunhwa.or.kr/" TargetMode="External"/><Relationship Id="rId12" Type="http://schemas.openxmlformats.org/officeDocument/2006/relationships/hyperlink" Target="http://www.hscc.or.kr/" TargetMode="External"/><Relationship Id="rId17" Type="http://schemas.openxmlformats.org/officeDocument/2006/relationships/hyperlink" Target="http://www.ascc.or.kr/" TargetMode="External"/><Relationship Id="rId25" Type="http://schemas.openxmlformats.org/officeDocument/2006/relationships/hyperlink" Target="http://www.dalseo.or.kr/" TargetMode="External"/><Relationship Id="rId33" Type="http://schemas.openxmlformats.org/officeDocument/2006/relationships/hyperlink" Target="http://www.yuseong.or.kr/" TargetMode="External"/><Relationship Id="rId38" Type="http://schemas.openxmlformats.org/officeDocument/2006/relationships/hyperlink" Target="http://dongnae.kccf.or.kr/" TargetMode="External"/><Relationship Id="rId46" Type="http://schemas.openxmlformats.org/officeDocument/2006/relationships/hyperlink" Target="http://www.ysac.or.kr/" TargetMode="External"/><Relationship Id="rId59" Type="http://schemas.openxmlformats.org/officeDocument/2006/relationships/hyperlink" Target="http://www.hdjcc.or.kr/" TargetMode="External"/><Relationship Id="rId67" Type="http://schemas.openxmlformats.org/officeDocument/2006/relationships/hyperlink" Target="http://www.cnkccf.or.kr/aunae.do" TargetMode="External"/><Relationship Id="rId20" Type="http://schemas.openxmlformats.org/officeDocument/2006/relationships/hyperlink" Target="mailto:bucheonculture@daum.net" TargetMode="External"/><Relationship Id="rId41" Type="http://schemas.openxmlformats.org/officeDocument/2006/relationships/hyperlink" Target="http://www.sahacc.kr/" TargetMode="External"/><Relationship Id="rId54" Type="http://schemas.openxmlformats.org/officeDocument/2006/relationships/hyperlink" Target="http://www.ganghwacc.org/" TargetMode="External"/><Relationship Id="rId62" Type="http://schemas.openxmlformats.org/officeDocument/2006/relationships/hyperlink" Target="http://www.cnkccf.or.kr/yesan.do" TargetMode="External"/><Relationship Id="rId70" Type="http://schemas.openxmlformats.org/officeDocument/2006/relationships/hyperlink" Target="http://www.eumseong.or.kr/" TargetMode="External"/><Relationship Id="rId75" Type="http://schemas.openxmlformats.org/officeDocument/2006/relationships/hyperlink" Target="http://tongyeong.kccf.or.kr/" TargetMode="External"/><Relationship Id="rId83" Type="http://schemas.openxmlformats.org/officeDocument/2006/relationships/hyperlink" Target="http://www.gc.or.kr/" TargetMode="External"/><Relationship Id="rId88" Type="http://schemas.openxmlformats.org/officeDocument/2006/relationships/hyperlink" Target="https://sccc.or.kr/" TargetMode="External"/><Relationship Id="rId1" Type="http://schemas.openxmlformats.org/officeDocument/2006/relationships/hyperlink" Target="http://www.pycc.or.kr/" TargetMode="External"/><Relationship Id="rId6" Type="http://schemas.openxmlformats.org/officeDocument/2006/relationships/hyperlink" Target="http://www.anyangculture.or.kr/" TargetMode="External"/><Relationship Id="rId15" Type="http://schemas.openxmlformats.org/officeDocument/2006/relationships/hyperlink" Target="http://www.munhwawon.com/" TargetMode="External"/><Relationship Id="rId23" Type="http://schemas.openxmlformats.org/officeDocument/2006/relationships/hyperlink" Target="http://www.seongnamculture.or.kr/" TargetMode="External"/><Relationship Id="rId28" Type="http://schemas.openxmlformats.org/officeDocument/2006/relationships/hyperlink" Target="http://www.djc.kr/" TargetMode="External"/><Relationship Id="rId36" Type="http://schemas.openxmlformats.org/officeDocument/2006/relationships/hyperlink" Target="http://www.seogucc.or.kr/" TargetMode="External"/><Relationship Id="rId49" Type="http://schemas.openxmlformats.org/officeDocument/2006/relationships/hyperlink" Target="http://www.ubcc.or.kr/" TargetMode="External"/><Relationship Id="rId57" Type="http://schemas.openxmlformats.org/officeDocument/2006/relationships/hyperlink" Target="http://www.ongjincc.or.kr/" TargetMode="External"/><Relationship Id="rId10" Type="http://schemas.openxmlformats.org/officeDocument/2006/relationships/hyperlink" Target="http://www.ujbcc.or.kr/" TargetMode="External"/><Relationship Id="rId31" Type="http://schemas.openxmlformats.org/officeDocument/2006/relationships/hyperlink" Target="http://www.dgcc.or.kr/" TargetMode="External"/><Relationship Id="rId44" Type="http://schemas.openxmlformats.org/officeDocument/2006/relationships/hyperlink" Target="http://www.yjculture.co.kr/" TargetMode="External"/><Relationship Id="rId52" Type="http://schemas.openxmlformats.org/officeDocument/2006/relationships/hyperlink" Target="http://www.udcc.or.kr/" TargetMode="External"/><Relationship Id="rId60" Type="http://schemas.openxmlformats.org/officeDocument/2006/relationships/hyperlink" Target="http://www.muanculture.or.kr/" TargetMode="External"/><Relationship Id="rId65" Type="http://schemas.openxmlformats.org/officeDocument/2006/relationships/hyperlink" Target="http://www.cnkccf.or.kr/sunghwan.do" TargetMode="External"/><Relationship Id="rId73" Type="http://schemas.openxmlformats.org/officeDocument/2006/relationships/hyperlink" Target="http://jinhae.kccf.or.kr/" TargetMode="External"/><Relationship Id="rId78" Type="http://schemas.openxmlformats.org/officeDocument/2006/relationships/hyperlink" Target="http://www.jjcc.or.kr/" TargetMode="External"/><Relationship Id="rId81" Type="http://schemas.openxmlformats.org/officeDocument/2006/relationships/hyperlink" Target="http://www.hacc.or.kr/" TargetMode="External"/><Relationship Id="rId86" Type="http://schemas.openxmlformats.org/officeDocument/2006/relationships/hyperlink" Target="http://www.wjmunwha.or.kr/" TargetMode="External"/><Relationship Id="rId4" Type="http://schemas.openxmlformats.org/officeDocument/2006/relationships/hyperlink" Target="http://gccc.or.kr/" TargetMode="External"/><Relationship Id="rId9" Type="http://schemas.openxmlformats.org/officeDocument/2006/relationships/hyperlink" Target="http://&#50672;&#52380;&#47928;&#54868;&#50896;.kr/" TargetMode="External"/><Relationship Id="rId13" Type="http://schemas.openxmlformats.org/officeDocument/2006/relationships/hyperlink" Target="http://www.&#54616;&#45224;&#47928;&#54868;&#50896;.kr/" TargetMode="External"/><Relationship Id="rId18" Type="http://schemas.openxmlformats.org/officeDocument/2006/relationships/hyperlink" Target="http://www.gpc.or.kr/" TargetMode="External"/><Relationship Id="rId39" Type="http://schemas.openxmlformats.org/officeDocument/2006/relationships/hyperlink" Target="http://bsnamgucc.or.kr/" TargetMode="External"/><Relationship Id="rId34" Type="http://schemas.openxmlformats.org/officeDocument/2006/relationships/hyperlink" Target="http://www.ddcc.or.kr/" TargetMode="External"/><Relationship Id="rId50" Type="http://schemas.openxmlformats.org/officeDocument/2006/relationships/hyperlink" Target="http://www.munhwa21.org/" TargetMode="External"/><Relationship Id="rId55" Type="http://schemas.openxmlformats.org/officeDocument/2006/relationships/hyperlink" Target="https://portal.icbp.go.kr/bpcc/" TargetMode="External"/><Relationship Id="rId76" Type="http://schemas.openxmlformats.org/officeDocument/2006/relationships/hyperlink" Target="http://www.khcc.or.kr/" TargetMode="External"/><Relationship Id="rId7" Type="http://schemas.openxmlformats.org/officeDocument/2006/relationships/hyperlink" Target="http://www.ycc50.org/" TargetMode="External"/><Relationship Id="rId71" Type="http://schemas.openxmlformats.org/officeDocument/2006/relationships/hyperlink" Target="http://hadong.kccf.or.kr/" TargetMode="External"/><Relationship Id="rId2" Type="http://schemas.openxmlformats.org/officeDocument/2006/relationships/hyperlink" Target="http://www.pcmh.or.kr/" TargetMode="External"/><Relationship Id="rId29" Type="http://schemas.openxmlformats.org/officeDocument/2006/relationships/hyperlink" Target="http://www.dgsgcc.or.kr/" TargetMode="External"/><Relationship Id="rId24" Type="http://schemas.openxmlformats.org/officeDocument/2006/relationships/hyperlink" Target="http://www.namgucc.or.kr/" TargetMode="External"/><Relationship Id="rId40" Type="http://schemas.openxmlformats.org/officeDocument/2006/relationships/hyperlink" Target="http://www.hudcc.or.kr/" TargetMode="External"/><Relationship Id="rId45" Type="http://schemas.openxmlformats.org/officeDocument/2006/relationships/hyperlink" Target="http://www.suyeongcc.or.kr/" TargetMode="External"/><Relationship Id="rId66" Type="http://schemas.openxmlformats.org/officeDocument/2006/relationships/hyperlink" Target="http://www.cnkccf.or.kr/gongju.do" TargetMode="External"/><Relationship Id="rId87" Type="http://schemas.openxmlformats.org/officeDocument/2006/relationships/hyperlink" Target="http://www.sokcho-culture.com/" TargetMode="External"/><Relationship Id="rId61" Type="http://schemas.openxmlformats.org/officeDocument/2006/relationships/hyperlink" Target="http://www.cnkccf.or.kr/geumsan.do" TargetMode="External"/><Relationship Id="rId82" Type="http://schemas.openxmlformats.org/officeDocument/2006/relationships/hyperlink" Target="https://jinanmunhwa.or.kr/" TargetMode="External"/><Relationship Id="rId19" Type="http://schemas.openxmlformats.org/officeDocument/2006/relationships/hyperlink" Target="http://gimpomunhwa.or.kr/"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s://www.gwangju.go.kr/gjlm/" TargetMode="External"/><Relationship Id="rId13" Type="http://schemas.openxmlformats.org/officeDocument/2006/relationships/hyperlink" Target="https://www.jjhee.com/" TargetMode="External"/><Relationship Id="rId18" Type="http://schemas.openxmlformats.org/officeDocument/2006/relationships/hyperlink" Target="http://www.shindongyeop.com/" TargetMode="External"/><Relationship Id="rId26" Type="http://schemas.openxmlformats.org/officeDocument/2006/relationships/hyperlink" Target="http://www.boseong.go.kr/tbsm" TargetMode="External"/><Relationship Id="rId3" Type="http://schemas.openxmlformats.org/officeDocument/2006/relationships/hyperlink" Target="http://www.anseong.go.kr/tourPortal/munhak" TargetMode="External"/><Relationship Id="rId21" Type="http://schemas.openxmlformats.org/officeDocument/2006/relationships/hyperlink" Target="http://www.gasa.go.kr/" TargetMode="External"/><Relationship Id="rId7" Type="http://schemas.openxmlformats.org/officeDocument/2006/relationships/hyperlink" Target="http://www.dcaf.or.kr/" TargetMode="External"/><Relationship Id="rId12" Type="http://schemas.openxmlformats.org/officeDocument/2006/relationships/hyperlink" Target="https://www.gimje.go.kr/byeokgolje" TargetMode="External"/><Relationship Id="rId17" Type="http://schemas.openxmlformats.org/officeDocument/2006/relationships/hyperlink" Target="http://poem.bu.ac.kr/" TargetMode="External"/><Relationship Id="rId25" Type="http://schemas.openxmlformats.org/officeDocument/2006/relationships/hyperlink" Target="https://munhak.mokpo.go.kr/munhak/" TargetMode="External"/><Relationship Id="rId2" Type="http://schemas.openxmlformats.org/officeDocument/2006/relationships/hyperlink" Target="http://www.anseong.go.kr/tourPortal/munhak" TargetMode="External"/><Relationship Id="rId16" Type="http://schemas.openxmlformats.org/officeDocument/2006/relationships/hyperlink" Target="http://www.shinseokjeong.com/" TargetMode="External"/><Relationship Id="rId20" Type="http://schemas.openxmlformats.org/officeDocument/2006/relationships/hyperlink" Target="http://www.kimhongshin.com/" TargetMode="External"/><Relationship Id="rId1" Type="http://schemas.openxmlformats.org/officeDocument/2006/relationships/hyperlink" Target="http://www.kimyoujeong.org/" TargetMode="External"/><Relationship Id="rId6" Type="http://schemas.openxmlformats.org/officeDocument/2006/relationships/hyperlink" Target="http://www.mcst.or.kr/" TargetMode="External"/><Relationship Id="rId11" Type="http://schemas.openxmlformats.org/officeDocument/2006/relationships/hyperlink" Target="https://tour.muju.go.kr/art/index.do" TargetMode="External"/><Relationship Id="rId24" Type="http://schemas.openxmlformats.org/officeDocument/2006/relationships/hyperlink" Target="https://buncheong.goheung.go.kr/" TargetMode="External"/><Relationship Id="rId5" Type="http://schemas.openxmlformats.org/officeDocument/2006/relationships/hyperlink" Target="https://naver.com/deulpullm" TargetMode="External"/><Relationship Id="rId15" Type="http://schemas.openxmlformats.org/officeDocument/2006/relationships/hyperlink" Target="https://www.iksan.go.kr/tour/index.iksan" TargetMode="External"/><Relationship Id="rId23" Type="http://schemas.openxmlformats.org/officeDocument/2006/relationships/hyperlink" Target="https://gosan.haenam.go.kr/" TargetMode="External"/><Relationship Id="rId28" Type="http://schemas.openxmlformats.org/officeDocument/2006/relationships/printerSettings" Target="../printerSettings/printerSettings9.bin"/><Relationship Id="rId10" Type="http://schemas.openxmlformats.org/officeDocument/2006/relationships/hyperlink" Target="http://www.jeju.go.kr/liter" TargetMode="External"/><Relationship Id="rId19" Type="http://schemas.openxmlformats.org/officeDocument/2006/relationships/hyperlink" Target="https://blog.naver.com/ibt153" TargetMode="External"/><Relationship Id="rId4" Type="http://schemas.openxmlformats.org/officeDocument/2006/relationships/hyperlink" Target="http://www.kihyungdo.co.kr/" TargetMode="External"/><Relationship Id="rId9" Type="http://schemas.openxmlformats.org/officeDocument/2006/relationships/hyperlink" Target="https://lit.ifac.or.kr/" TargetMode="External"/><Relationship Id="rId14" Type="http://schemas.openxmlformats.org/officeDocument/2006/relationships/hyperlink" Target="http://www.jbmunhak.com/" TargetMode="External"/><Relationship Id="rId22" Type="http://schemas.openxmlformats.org/officeDocument/2006/relationships/hyperlink" Target="http://www.naju.go.kr/baekhomoonhak/" TargetMode="External"/><Relationship Id="rId27" Type="http://schemas.openxmlformats.org/officeDocument/2006/relationships/hyperlink" Target="https://www.gokseong.go.kr/"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9562-598E-4120-8FEB-0E0AF6695BEF}">
  <dimension ref="A1:AK11"/>
  <sheetViews>
    <sheetView tabSelected="1" zoomScaleNormal="100" zoomScaleSheetLayoutView="100" workbookViewId="0">
      <selection activeCell="A2" sqref="A2:C2"/>
    </sheetView>
  </sheetViews>
  <sheetFormatPr defaultRowHeight="16.5"/>
  <cols>
    <col min="1" max="1" width="9" style="817"/>
    <col min="2" max="4" width="9" style="817" customWidth="1"/>
    <col min="5" max="5" width="14.75" style="817" customWidth="1"/>
    <col min="6" max="6" width="29.625" style="817" customWidth="1"/>
    <col min="7" max="7" width="11.75" style="817" customWidth="1"/>
    <col min="8" max="8" width="19.5" style="817" customWidth="1"/>
    <col min="9" max="9" width="9" style="817" customWidth="1"/>
    <col min="10" max="31" width="9.125" style="817" bestFit="1" customWidth="1"/>
    <col min="32" max="32" width="9.5" style="817" bestFit="1" customWidth="1"/>
    <col min="33" max="35" width="9.125" style="817" bestFit="1" customWidth="1"/>
    <col min="36" max="37" width="10.625" style="817" customWidth="1"/>
    <col min="38" max="16384" width="9" style="817"/>
  </cols>
  <sheetData>
    <row r="1" spans="1:37">
      <c r="A1" s="816"/>
      <c r="B1" s="816"/>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c r="AF1" s="816"/>
      <c r="AG1" s="816"/>
      <c r="AH1" s="816"/>
      <c r="AI1" s="816"/>
      <c r="AJ1" s="816"/>
      <c r="AK1" s="816"/>
    </row>
    <row r="2" spans="1:37">
      <c r="A2" s="1706" t="s">
        <v>12856</v>
      </c>
      <c r="B2" s="1706"/>
      <c r="C2" s="1706"/>
      <c r="D2" s="818"/>
      <c r="E2" s="818"/>
      <c r="F2" s="818"/>
      <c r="G2" s="818"/>
      <c r="H2" s="818"/>
      <c r="I2" s="818"/>
      <c r="J2" s="818"/>
      <c r="K2" s="818"/>
      <c r="L2" s="818"/>
      <c r="M2" s="818"/>
      <c r="N2" s="818"/>
      <c r="O2" s="818"/>
      <c r="P2" s="818"/>
      <c r="Q2" s="818"/>
      <c r="R2" s="818"/>
      <c r="S2" s="818"/>
      <c r="T2" s="818"/>
      <c r="U2" s="818"/>
      <c r="V2" s="818"/>
      <c r="W2" s="818"/>
      <c r="X2" s="818"/>
      <c r="Y2" s="818"/>
      <c r="Z2" s="818"/>
      <c r="AA2" s="818"/>
      <c r="AB2" s="818"/>
      <c r="AC2" s="818"/>
      <c r="AD2" s="818"/>
      <c r="AE2" s="818"/>
      <c r="AF2" s="818"/>
      <c r="AG2" s="818"/>
      <c r="AH2" s="818"/>
      <c r="AI2" s="818"/>
      <c r="AJ2" s="818"/>
      <c r="AK2" s="818"/>
    </row>
    <row r="3" spans="1:37">
      <c r="A3" s="1707" t="s">
        <v>12849</v>
      </c>
      <c r="B3" s="1707"/>
      <c r="C3" s="819"/>
      <c r="D3" s="819"/>
      <c r="E3" s="819"/>
      <c r="F3" s="819"/>
      <c r="G3" s="819"/>
      <c r="H3" s="819"/>
      <c r="I3" s="820"/>
      <c r="J3" s="821"/>
      <c r="K3" s="821"/>
      <c r="L3" s="821"/>
      <c r="M3" s="822"/>
      <c r="N3" s="821"/>
      <c r="O3" s="821"/>
      <c r="P3" s="821"/>
      <c r="Q3" s="821"/>
      <c r="R3" s="821"/>
      <c r="S3" s="823"/>
      <c r="T3" s="819"/>
      <c r="U3" s="824"/>
      <c r="V3" s="824"/>
      <c r="W3" s="824"/>
      <c r="X3" s="824"/>
      <c r="Y3" s="824"/>
      <c r="Z3" s="824"/>
      <c r="AA3" s="824"/>
      <c r="AB3" s="824"/>
      <c r="AC3" s="824"/>
      <c r="AD3" s="824"/>
      <c r="AE3" s="824"/>
      <c r="AF3" s="824"/>
      <c r="AG3" s="825"/>
      <c r="AH3" s="824"/>
      <c r="AI3" s="824"/>
      <c r="AJ3" s="824"/>
      <c r="AK3" s="824"/>
    </row>
    <row r="4" spans="1:37">
      <c r="A4" s="1708" t="s">
        <v>1</v>
      </c>
      <c r="B4" s="1709" t="s">
        <v>12857</v>
      </c>
      <c r="C4" s="1709" t="s">
        <v>12858</v>
      </c>
      <c r="D4" s="1710" t="s">
        <v>12859</v>
      </c>
      <c r="E4" s="1710" t="s">
        <v>12860</v>
      </c>
      <c r="F4" s="1710" t="s">
        <v>12861</v>
      </c>
      <c r="G4" s="1710" t="s">
        <v>12862</v>
      </c>
      <c r="H4" s="1710" t="s">
        <v>12863</v>
      </c>
      <c r="I4" s="1711" t="s">
        <v>12864</v>
      </c>
      <c r="J4" s="1704" t="s">
        <v>12865</v>
      </c>
      <c r="K4" s="1704"/>
      <c r="L4" s="1704"/>
      <c r="M4" s="1704" t="s">
        <v>12866</v>
      </c>
      <c r="N4" s="1704"/>
      <c r="O4" s="1704"/>
      <c r="P4" s="1704"/>
      <c r="Q4" s="1704"/>
      <c r="R4" s="1704"/>
      <c r="S4" s="1705" t="s">
        <v>12867</v>
      </c>
      <c r="T4" s="1705"/>
      <c r="U4" s="1705" t="s">
        <v>12868</v>
      </c>
      <c r="V4" s="1705"/>
      <c r="W4" s="1705" t="s">
        <v>12869</v>
      </c>
      <c r="X4" s="1705"/>
      <c r="Y4" s="1705" t="s">
        <v>12870</v>
      </c>
      <c r="Z4" s="1705"/>
      <c r="AA4" s="1705" t="s">
        <v>12871</v>
      </c>
      <c r="AB4" s="1705"/>
      <c r="AC4" s="1696" t="s">
        <v>12872</v>
      </c>
      <c r="AD4" s="1697"/>
      <c r="AE4" s="1698"/>
      <c r="AF4" s="1696" t="s">
        <v>12873</v>
      </c>
      <c r="AG4" s="1697"/>
      <c r="AH4" s="1697"/>
      <c r="AI4" s="1698"/>
      <c r="AJ4" s="1696" t="s">
        <v>12874</v>
      </c>
      <c r="AK4" s="1698"/>
    </row>
    <row r="5" spans="1:37">
      <c r="A5" s="1708"/>
      <c r="B5" s="1709"/>
      <c r="C5" s="1709"/>
      <c r="D5" s="1710"/>
      <c r="E5" s="1710" t="s">
        <v>12860</v>
      </c>
      <c r="F5" s="1710" t="s">
        <v>12861</v>
      </c>
      <c r="G5" s="1710" t="s">
        <v>12875</v>
      </c>
      <c r="H5" s="1710"/>
      <c r="I5" s="1711"/>
      <c r="J5" s="1704"/>
      <c r="K5" s="1704"/>
      <c r="L5" s="1704"/>
      <c r="M5" s="1704"/>
      <c r="N5" s="1704"/>
      <c r="O5" s="1704"/>
      <c r="P5" s="1704"/>
      <c r="Q5" s="1704"/>
      <c r="R5" s="1704"/>
      <c r="S5" s="1705"/>
      <c r="T5" s="1705"/>
      <c r="U5" s="1705"/>
      <c r="V5" s="1705"/>
      <c r="W5" s="1705"/>
      <c r="X5" s="1705"/>
      <c r="Y5" s="1705"/>
      <c r="Z5" s="1705"/>
      <c r="AA5" s="1705"/>
      <c r="AB5" s="1705"/>
      <c r="AC5" s="1699"/>
      <c r="AD5" s="1700"/>
      <c r="AE5" s="1701"/>
      <c r="AF5" s="1699"/>
      <c r="AG5" s="1700"/>
      <c r="AH5" s="1700"/>
      <c r="AI5" s="1701"/>
      <c r="AJ5" s="1702"/>
      <c r="AK5" s="1703"/>
    </row>
    <row r="6" spans="1:37" ht="31.5">
      <c r="A6" s="1708"/>
      <c r="B6" s="1709"/>
      <c r="C6" s="1709"/>
      <c r="D6" s="1710"/>
      <c r="E6" s="1710"/>
      <c r="F6" s="1710"/>
      <c r="G6" s="1710"/>
      <c r="H6" s="1710"/>
      <c r="I6" s="1711"/>
      <c r="J6" s="826" t="s">
        <v>12876</v>
      </c>
      <c r="K6" s="826" t="s">
        <v>12877</v>
      </c>
      <c r="L6" s="826" t="s">
        <v>12878</v>
      </c>
      <c r="M6" s="827" t="s">
        <v>12879</v>
      </c>
      <c r="N6" s="827" t="s">
        <v>12880</v>
      </c>
      <c r="O6" s="827" t="s">
        <v>12881</v>
      </c>
      <c r="P6" s="827" t="s">
        <v>12882</v>
      </c>
      <c r="Q6" s="827" t="s">
        <v>12883</v>
      </c>
      <c r="R6" s="827" t="s">
        <v>12884</v>
      </c>
      <c r="S6" s="828" t="s">
        <v>12885</v>
      </c>
      <c r="T6" s="828" t="s">
        <v>12886</v>
      </c>
      <c r="U6" s="828" t="s">
        <v>12887</v>
      </c>
      <c r="V6" s="828" t="s">
        <v>12888</v>
      </c>
      <c r="W6" s="828" t="s">
        <v>12887</v>
      </c>
      <c r="X6" s="828" t="s">
        <v>12888</v>
      </c>
      <c r="Y6" s="828" t="s">
        <v>12887</v>
      </c>
      <c r="Z6" s="828" t="s">
        <v>12888</v>
      </c>
      <c r="AA6" s="828" t="s">
        <v>12887</v>
      </c>
      <c r="AB6" s="828" t="s">
        <v>12888</v>
      </c>
      <c r="AC6" s="826" t="s">
        <v>12889</v>
      </c>
      <c r="AD6" s="826" t="s">
        <v>12890</v>
      </c>
      <c r="AE6" s="826" t="s">
        <v>12891</v>
      </c>
      <c r="AF6" s="826" t="s">
        <v>12892</v>
      </c>
      <c r="AG6" s="826" t="s">
        <v>12893</v>
      </c>
      <c r="AH6" s="826" t="s">
        <v>12894</v>
      </c>
      <c r="AI6" s="826" t="s">
        <v>12895</v>
      </c>
      <c r="AJ6" s="829" t="s">
        <v>12896</v>
      </c>
      <c r="AK6" s="829" t="s">
        <v>12897</v>
      </c>
    </row>
    <row r="7" spans="1:37">
      <c r="A7" s="830">
        <v>1</v>
      </c>
      <c r="B7" s="830" t="s">
        <v>105</v>
      </c>
      <c r="C7" s="830" t="s">
        <v>375</v>
      </c>
      <c r="D7" s="830" t="s">
        <v>0</v>
      </c>
      <c r="E7" s="830" t="s">
        <v>12898</v>
      </c>
      <c r="F7" s="831" t="s">
        <v>12899</v>
      </c>
      <c r="G7" s="830" t="s">
        <v>12900</v>
      </c>
      <c r="H7" s="832" t="s">
        <v>12901</v>
      </c>
      <c r="I7" s="830">
        <v>1945</v>
      </c>
      <c r="J7" s="833">
        <v>65845</v>
      </c>
      <c r="K7" s="834">
        <v>127056</v>
      </c>
      <c r="L7" s="833">
        <v>2148</v>
      </c>
      <c r="M7" s="835">
        <v>12275337</v>
      </c>
      <c r="N7" s="833">
        <v>1372922</v>
      </c>
      <c r="O7" s="833">
        <v>74150</v>
      </c>
      <c r="P7" s="833">
        <v>366195</v>
      </c>
      <c r="Q7" s="833">
        <v>30076</v>
      </c>
      <c r="R7" s="833">
        <v>9801</v>
      </c>
      <c r="S7" s="833">
        <v>278</v>
      </c>
      <c r="T7" s="833">
        <v>302</v>
      </c>
      <c r="U7" s="833">
        <v>40</v>
      </c>
      <c r="V7" s="833">
        <v>41</v>
      </c>
      <c r="W7" s="833">
        <v>173</v>
      </c>
      <c r="X7" s="833">
        <v>193</v>
      </c>
      <c r="Y7" s="833">
        <v>19</v>
      </c>
      <c r="Z7" s="833">
        <v>20</v>
      </c>
      <c r="AA7" s="833">
        <v>46</v>
      </c>
      <c r="AB7" s="833">
        <v>48</v>
      </c>
      <c r="AC7" s="833">
        <v>29</v>
      </c>
      <c r="AD7" s="833">
        <v>313</v>
      </c>
      <c r="AE7" s="833">
        <v>50</v>
      </c>
      <c r="AF7" s="836">
        <v>91662155</v>
      </c>
      <c r="AG7" s="836">
        <v>32245799</v>
      </c>
      <c r="AH7" s="836">
        <v>5245794</v>
      </c>
      <c r="AI7" s="836">
        <v>54170562</v>
      </c>
      <c r="AJ7" s="837">
        <v>1271550</v>
      </c>
      <c r="AK7" s="836">
        <v>1255415</v>
      </c>
    </row>
    <row r="8" spans="1:37">
      <c r="A8" s="830">
        <v>2</v>
      </c>
      <c r="B8" s="838" t="s">
        <v>105</v>
      </c>
      <c r="C8" s="838" t="s">
        <v>656</v>
      </c>
      <c r="D8" s="830" t="s">
        <v>0</v>
      </c>
      <c r="E8" s="839" t="s">
        <v>12902</v>
      </c>
      <c r="F8" s="840" t="s">
        <v>12903</v>
      </c>
      <c r="G8" s="839" t="s">
        <v>12904</v>
      </c>
      <c r="H8" s="840" t="s">
        <v>12905</v>
      </c>
      <c r="I8" s="839">
        <v>1952</v>
      </c>
      <c r="J8" s="841">
        <v>330579</v>
      </c>
      <c r="K8" s="834">
        <v>36914.089999999997</v>
      </c>
      <c r="L8" s="833">
        <v>1268</v>
      </c>
      <c r="M8" s="833">
        <v>7222437</v>
      </c>
      <c r="N8" s="833">
        <v>600384</v>
      </c>
      <c r="O8" s="842">
        <v>27545</v>
      </c>
      <c r="P8" s="833">
        <v>325110</v>
      </c>
      <c r="Q8" s="833">
        <v>6178</v>
      </c>
      <c r="R8" s="833">
        <v>272</v>
      </c>
      <c r="S8" s="833">
        <v>353</v>
      </c>
      <c r="T8" s="833">
        <v>407</v>
      </c>
      <c r="U8" s="833">
        <v>37</v>
      </c>
      <c r="V8" s="833">
        <v>40</v>
      </c>
      <c r="W8" s="833">
        <v>228</v>
      </c>
      <c r="X8" s="833">
        <v>269</v>
      </c>
      <c r="Y8" s="833">
        <v>30</v>
      </c>
      <c r="Z8" s="833">
        <v>36</v>
      </c>
      <c r="AA8" s="833">
        <v>58</v>
      </c>
      <c r="AB8" s="833">
        <v>62</v>
      </c>
      <c r="AC8" s="833">
        <v>34</v>
      </c>
      <c r="AD8" s="833">
        <v>192</v>
      </c>
      <c r="AE8" s="833">
        <v>48</v>
      </c>
      <c r="AF8" s="836">
        <v>71325696</v>
      </c>
      <c r="AG8" s="836">
        <v>30116877</v>
      </c>
      <c r="AH8" s="836">
        <v>5120349</v>
      </c>
      <c r="AI8" s="836">
        <v>36088470</v>
      </c>
      <c r="AJ8" s="837">
        <v>712425</v>
      </c>
      <c r="AK8" s="836">
        <v>1569030</v>
      </c>
    </row>
    <row r="9" spans="1:37">
      <c r="A9" s="830">
        <v>3</v>
      </c>
      <c r="B9" s="838" t="s">
        <v>105</v>
      </c>
      <c r="C9" s="838" t="s">
        <v>375</v>
      </c>
      <c r="D9" s="830" t="s">
        <v>0</v>
      </c>
      <c r="E9" s="839" t="s">
        <v>12906</v>
      </c>
      <c r="F9" s="840" t="s">
        <v>12899</v>
      </c>
      <c r="G9" s="839" t="s">
        <v>12907</v>
      </c>
      <c r="H9" s="840" t="s">
        <v>12908</v>
      </c>
      <c r="I9" s="839">
        <v>2012</v>
      </c>
      <c r="J9" s="841"/>
      <c r="K9" s="843">
        <v>982</v>
      </c>
      <c r="L9" s="841">
        <v>39</v>
      </c>
      <c r="M9" s="841">
        <v>0</v>
      </c>
      <c r="N9" s="841">
        <v>0</v>
      </c>
      <c r="O9" s="844">
        <v>0</v>
      </c>
      <c r="P9" s="841">
        <v>0</v>
      </c>
      <c r="Q9" s="841">
        <v>0</v>
      </c>
      <c r="R9" s="841">
        <v>0</v>
      </c>
      <c r="S9" s="841">
        <v>21</v>
      </c>
      <c r="T9" s="833">
        <v>21</v>
      </c>
      <c r="U9" s="841">
        <v>5</v>
      </c>
      <c r="V9" s="841">
        <v>5</v>
      </c>
      <c r="W9" s="841">
        <v>11</v>
      </c>
      <c r="X9" s="845">
        <v>12.5</v>
      </c>
      <c r="Y9" s="841">
        <v>3</v>
      </c>
      <c r="Z9" s="846">
        <v>1.5</v>
      </c>
      <c r="AA9" s="841">
        <v>2</v>
      </c>
      <c r="AB9" s="841">
        <v>2</v>
      </c>
      <c r="AC9" s="841">
        <v>3</v>
      </c>
      <c r="AD9" s="841">
        <v>18</v>
      </c>
      <c r="AE9" s="841">
        <v>0</v>
      </c>
      <c r="AF9" s="847">
        <v>16729000</v>
      </c>
      <c r="AG9" s="847">
        <v>1625000</v>
      </c>
      <c r="AH9" s="847">
        <v>195000</v>
      </c>
      <c r="AI9" s="847">
        <v>14909000</v>
      </c>
      <c r="AJ9" s="847">
        <v>2127</v>
      </c>
      <c r="AK9" s="847">
        <v>0</v>
      </c>
    </row>
    <row r="10" spans="1:37">
      <c r="A10" s="830">
        <v>4</v>
      </c>
      <c r="B10" s="838" t="s">
        <v>111</v>
      </c>
      <c r="C10" s="838" t="s">
        <v>12909</v>
      </c>
      <c r="D10" s="830" t="s">
        <v>0</v>
      </c>
      <c r="E10" s="839" t="s">
        <v>12910</v>
      </c>
      <c r="F10" s="840" t="s">
        <v>12911</v>
      </c>
      <c r="G10" s="839" t="s">
        <v>12912</v>
      </c>
      <c r="H10" s="840" t="s">
        <v>12913</v>
      </c>
      <c r="I10" s="839">
        <v>1949</v>
      </c>
      <c r="J10" s="841">
        <v>2238</v>
      </c>
      <c r="K10" s="843">
        <v>4690.4799999999996</v>
      </c>
      <c r="L10" s="841">
        <v>140</v>
      </c>
      <c r="M10" s="841">
        <v>540227</v>
      </c>
      <c r="N10" s="841">
        <v>4689</v>
      </c>
      <c r="O10" s="841">
        <v>2709</v>
      </c>
      <c r="P10" s="841">
        <v>26108</v>
      </c>
      <c r="Q10" s="841">
        <v>32</v>
      </c>
      <c r="R10" s="841">
        <v>918</v>
      </c>
      <c r="S10" s="841">
        <v>94</v>
      </c>
      <c r="T10" s="833">
        <v>94</v>
      </c>
      <c r="U10" s="841">
        <v>46</v>
      </c>
      <c r="V10" s="841">
        <v>46</v>
      </c>
      <c r="W10" s="841">
        <v>29</v>
      </c>
      <c r="X10" s="841">
        <v>32</v>
      </c>
      <c r="Y10" s="841">
        <v>3</v>
      </c>
      <c r="Z10" s="841">
        <v>3</v>
      </c>
      <c r="AA10" s="841">
        <v>16</v>
      </c>
      <c r="AB10" s="841">
        <v>13</v>
      </c>
      <c r="AC10" s="841">
        <v>5</v>
      </c>
      <c r="AD10" s="841">
        <v>24</v>
      </c>
      <c r="AE10" s="841">
        <v>2</v>
      </c>
      <c r="AF10" s="847">
        <v>11460041</v>
      </c>
      <c r="AG10" s="847">
        <v>6533000</v>
      </c>
      <c r="AH10" s="847">
        <v>2675041</v>
      </c>
      <c r="AI10" s="847">
        <v>2252000</v>
      </c>
      <c r="AJ10" s="847">
        <v>112403</v>
      </c>
      <c r="AK10" s="847">
        <v>33901</v>
      </c>
    </row>
    <row r="11" spans="1:37">
      <c r="S11" s="848"/>
      <c r="T11" s="848"/>
      <c r="W11" s="848"/>
      <c r="AC11" s="848"/>
      <c r="AD11" s="848"/>
      <c r="AE11" s="848"/>
      <c r="AF11" s="848"/>
    </row>
  </sheetData>
  <mergeCells count="21">
    <mergeCell ref="J4:L5"/>
    <mergeCell ref="A2:C2"/>
    <mergeCell ref="A3:B3"/>
    <mergeCell ref="A4:A6"/>
    <mergeCell ref="B4:B6"/>
    <mergeCell ref="C4:C6"/>
    <mergeCell ref="D4:D6"/>
    <mergeCell ref="E4:E6"/>
    <mergeCell ref="F4:F6"/>
    <mergeCell ref="G4:G6"/>
    <mergeCell ref="H4:H6"/>
    <mergeCell ref="I4:I6"/>
    <mergeCell ref="AC4:AE5"/>
    <mergeCell ref="AF4:AI5"/>
    <mergeCell ref="AJ4:AK5"/>
    <mergeCell ref="M4:R5"/>
    <mergeCell ref="S4:T5"/>
    <mergeCell ref="U4:V5"/>
    <mergeCell ref="W4:X5"/>
    <mergeCell ref="Y4:Z5"/>
    <mergeCell ref="AA4:AB5"/>
  </mergeCells>
  <phoneticPr fontId="3" type="noConversion"/>
  <pageMargins left="0.7" right="0.7" top="0.75" bottom="0.75" header="0.3" footer="0.3"/>
  <pageSetup paperSize="9" scale="1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1BBF5-79B8-472F-8431-4EDF0B7BE6AD}">
  <dimension ref="A1:AK1363"/>
  <sheetViews>
    <sheetView zoomScaleNormal="100" zoomScaleSheetLayoutView="40" workbookViewId="0">
      <pane ySplit="6" topLeftCell="A7" activePane="bottomLeft" state="frozen"/>
      <selection pane="bottomLeft" activeCell="A2" sqref="A2:C2"/>
    </sheetView>
  </sheetViews>
  <sheetFormatPr defaultRowHeight="16.5"/>
  <cols>
    <col min="1" max="4" width="9" style="851"/>
    <col min="5" max="5" width="28.875" style="851" bestFit="1" customWidth="1"/>
    <col min="6" max="6" width="48.875" style="897" customWidth="1"/>
    <col min="7" max="7" width="12.125" style="851" customWidth="1"/>
    <col min="8" max="8" width="19.25" style="851" customWidth="1"/>
    <col min="9" max="12" width="9" style="851" customWidth="1"/>
    <col min="13" max="13" width="13.625" style="851" customWidth="1"/>
    <col min="14" max="14" width="9" style="851" customWidth="1"/>
    <col min="15" max="15" width="11.5" style="851" customWidth="1"/>
    <col min="16" max="31" width="9" style="851" customWidth="1"/>
    <col min="32" max="32" width="13.875" style="851" customWidth="1"/>
    <col min="33" max="35" width="9" style="851" customWidth="1"/>
    <col min="36" max="36" width="11.5" style="851" customWidth="1"/>
    <col min="37" max="37" width="11" style="851" customWidth="1"/>
    <col min="38" max="16384" width="9" style="851"/>
  </cols>
  <sheetData>
    <row r="1" spans="1:37" ht="16.5" customHeight="1">
      <c r="A1" s="849"/>
      <c r="B1" s="849"/>
      <c r="C1" s="849"/>
      <c r="D1" s="849"/>
      <c r="E1" s="850"/>
      <c r="F1" s="850"/>
      <c r="G1" s="849"/>
      <c r="H1" s="849"/>
      <c r="I1" s="849"/>
      <c r="J1" s="849"/>
      <c r="K1" s="849"/>
      <c r="L1" s="849"/>
      <c r="M1" s="849"/>
      <c r="N1" s="849"/>
      <c r="O1" s="849"/>
      <c r="P1" s="849"/>
      <c r="Q1" s="849"/>
      <c r="R1" s="849"/>
      <c r="S1" s="849"/>
      <c r="T1" s="849"/>
      <c r="U1" s="849"/>
      <c r="V1" s="849"/>
      <c r="W1" s="849"/>
      <c r="X1" s="849"/>
      <c r="Y1" s="849"/>
      <c r="Z1" s="849"/>
      <c r="AA1" s="849"/>
      <c r="AB1" s="849"/>
      <c r="AC1" s="849"/>
      <c r="AD1" s="849"/>
      <c r="AE1" s="849"/>
      <c r="AF1" s="849"/>
      <c r="AG1" s="849"/>
      <c r="AH1" s="849"/>
      <c r="AI1" s="849"/>
      <c r="AJ1" s="849"/>
      <c r="AK1" s="849"/>
    </row>
    <row r="2" spans="1:37" ht="16.5" customHeight="1">
      <c r="A2" s="1731" t="s">
        <v>12914</v>
      </c>
      <c r="B2" s="1731"/>
      <c r="C2" s="1731"/>
      <c r="D2" s="852"/>
      <c r="E2" s="852"/>
      <c r="F2" s="853"/>
      <c r="G2" s="852"/>
      <c r="H2" s="852"/>
      <c r="I2" s="852"/>
      <c r="J2" s="852"/>
      <c r="K2" s="852"/>
      <c r="L2" s="852"/>
      <c r="M2" s="852"/>
      <c r="N2" s="852"/>
      <c r="O2" s="852"/>
      <c r="P2" s="852"/>
      <c r="Q2" s="852"/>
      <c r="R2" s="852"/>
      <c r="S2" s="852"/>
      <c r="T2" s="852"/>
      <c r="U2" s="852"/>
      <c r="V2" s="852"/>
      <c r="W2" s="852"/>
      <c r="X2" s="852"/>
      <c r="Y2" s="852"/>
      <c r="Z2" s="852"/>
      <c r="AA2" s="852"/>
      <c r="AB2" s="852"/>
      <c r="AC2" s="852"/>
      <c r="AD2" s="852"/>
      <c r="AE2" s="852"/>
      <c r="AF2" s="852"/>
      <c r="AG2" s="852"/>
      <c r="AH2" s="852"/>
      <c r="AI2" s="852"/>
      <c r="AJ2" s="852"/>
      <c r="AK2" s="852"/>
    </row>
    <row r="3" spans="1:37" ht="16.5" customHeight="1">
      <c r="A3" s="1707" t="s">
        <v>12849</v>
      </c>
      <c r="B3" s="1707"/>
      <c r="C3" s="854"/>
      <c r="D3" s="855"/>
      <c r="E3" s="856"/>
      <c r="F3" s="856"/>
      <c r="G3" s="855"/>
      <c r="H3" s="857"/>
      <c r="I3" s="858"/>
      <c r="J3" s="859"/>
      <c r="K3" s="859"/>
      <c r="L3" s="860"/>
      <c r="M3" s="860"/>
      <c r="N3" s="860"/>
      <c r="O3" s="860"/>
      <c r="P3" s="860"/>
      <c r="Q3" s="860"/>
      <c r="R3" s="860"/>
      <c r="S3" s="860"/>
      <c r="T3" s="860"/>
      <c r="U3" s="861"/>
      <c r="V3" s="861"/>
      <c r="W3" s="861"/>
      <c r="X3" s="861"/>
      <c r="Y3" s="861"/>
      <c r="Z3" s="861"/>
      <c r="AA3" s="861"/>
      <c r="AB3" s="861"/>
      <c r="AC3" s="861"/>
      <c r="AD3" s="861"/>
      <c r="AE3" s="861"/>
      <c r="AF3" s="861"/>
      <c r="AG3" s="861"/>
      <c r="AH3" s="861"/>
      <c r="AI3" s="861"/>
      <c r="AJ3" s="861"/>
      <c r="AK3" s="861"/>
    </row>
    <row r="4" spans="1:37" ht="16.5" customHeight="1">
      <c r="A4" s="1732" t="s">
        <v>1</v>
      </c>
      <c r="B4" s="1725" t="s">
        <v>12857</v>
      </c>
      <c r="C4" s="1725" t="s">
        <v>12858</v>
      </c>
      <c r="D4" s="1729" t="s">
        <v>12859</v>
      </c>
      <c r="E4" s="1726" t="s">
        <v>12860</v>
      </c>
      <c r="F4" s="1726" t="s">
        <v>12861</v>
      </c>
      <c r="G4" s="1729" t="s">
        <v>12862</v>
      </c>
      <c r="H4" s="1729" t="s">
        <v>12863</v>
      </c>
      <c r="I4" s="1730" t="s">
        <v>12864</v>
      </c>
      <c r="J4" s="1721" t="s">
        <v>12865</v>
      </c>
      <c r="K4" s="1721"/>
      <c r="L4" s="1721"/>
      <c r="M4" s="1721" t="s">
        <v>12866</v>
      </c>
      <c r="N4" s="1721"/>
      <c r="O4" s="1721"/>
      <c r="P4" s="1721"/>
      <c r="Q4" s="1721"/>
      <c r="R4" s="1721"/>
      <c r="S4" s="1725" t="s">
        <v>12867</v>
      </c>
      <c r="T4" s="1725"/>
      <c r="U4" s="1725" t="s">
        <v>12868</v>
      </c>
      <c r="V4" s="1725"/>
      <c r="W4" s="1725" t="s">
        <v>12869</v>
      </c>
      <c r="X4" s="1725"/>
      <c r="Y4" s="1725" t="s">
        <v>12870</v>
      </c>
      <c r="Z4" s="1725"/>
      <c r="AA4" s="1725" t="s">
        <v>12871</v>
      </c>
      <c r="AB4" s="1725"/>
      <c r="AC4" s="1721" t="s">
        <v>12872</v>
      </c>
      <c r="AD4" s="1721"/>
      <c r="AE4" s="1721"/>
      <c r="AF4" s="1721" t="s">
        <v>12873</v>
      </c>
      <c r="AG4" s="1721"/>
      <c r="AH4" s="1721"/>
      <c r="AI4" s="1721"/>
      <c r="AJ4" s="1721" t="s">
        <v>12874</v>
      </c>
      <c r="AK4" s="1721"/>
    </row>
    <row r="5" spans="1:37" ht="16.5" customHeight="1">
      <c r="A5" s="1732"/>
      <c r="B5" s="1725"/>
      <c r="C5" s="1725"/>
      <c r="D5" s="1729"/>
      <c r="E5" s="1727"/>
      <c r="F5" s="1727"/>
      <c r="G5" s="1729" t="s">
        <v>12875</v>
      </c>
      <c r="H5" s="1729"/>
      <c r="I5" s="1730"/>
      <c r="J5" s="1721"/>
      <c r="K5" s="1721"/>
      <c r="L5" s="1721"/>
      <c r="M5" s="1721"/>
      <c r="N5" s="1721"/>
      <c r="O5" s="1721"/>
      <c r="P5" s="1721"/>
      <c r="Q5" s="1721"/>
      <c r="R5" s="1721"/>
      <c r="S5" s="1725"/>
      <c r="T5" s="1725"/>
      <c r="U5" s="1725"/>
      <c r="V5" s="1725"/>
      <c r="W5" s="1725"/>
      <c r="X5" s="1725"/>
      <c r="Y5" s="1725"/>
      <c r="Z5" s="1725"/>
      <c r="AA5" s="1725"/>
      <c r="AB5" s="1725"/>
      <c r="AC5" s="1721"/>
      <c r="AD5" s="1721"/>
      <c r="AE5" s="1721"/>
      <c r="AF5" s="1721"/>
      <c r="AG5" s="1721"/>
      <c r="AH5" s="1721"/>
      <c r="AI5" s="1721"/>
      <c r="AJ5" s="1721"/>
      <c r="AK5" s="1721"/>
    </row>
    <row r="6" spans="1:37" ht="33.75" customHeight="1">
      <c r="A6" s="1732"/>
      <c r="B6" s="1725"/>
      <c r="C6" s="1725"/>
      <c r="D6" s="1729"/>
      <c r="E6" s="1728"/>
      <c r="F6" s="1728"/>
      <c r="G6" s="1729"/>
      <c r="H6" s="1729"/>
      <c r="I6" s="1730"/>
      <c r="J6" s="862" t="s">
        <v>12876</v>
      </c>
      <c r="K6" s="862" t="s">
        <v>12877</v>
      </c>
      <c r="L6" s="863" t="s">
        <v>12878</v>
      </c>
      <c r="M6" s="864" t="s">
        <v>12879</v>
      </c>
      <c r="N6" s="864" t="s">
        <v>12880</v>
      </c>
      <c r="O6" s="864" t="s">
        <v>12881</v>
      </c>
      <c r="P6" s="864" t="s">
        <v>12882</v>
      </c>
      <c r="Q6" s="864" t="s">
        <v>12883</v>
      </c>
      <c r="R6" s="864" t="s">
        <v>12884</v>
      </c>
      <c r="S6" s="865" t="s">
        <v>12885</v>
      </c>
      <c r="T6" s="865" t="s">
        <v>12886</v>
      </c>
      <c r="U6" s="865" t="s">
        <v>12887</v>
      </c>
      <c r="V6" s="865" t="s">
        <v>12888</v>
      </c>
      <c r="W6" s="865" t="s">
        <v>12887</v>
      </c>
      <c r="X6" s="865" t="s">
        <v>12888</v>
      </c>
      <c r="Y6" s="865" t="s">
        <v>12887</v>
      </c>
      <c r="Z6" s="865" t="s">
        <v>12888</v>
      </c>
      <c r="AA6" s="865" t="s">
        <v>12887</v>
      </c>
      <c r="AB6" s="865" t="s">
        <v>12888</v>
      </c>
      <c r="AC6" s="863" t="s">
        <v>12889</v>
      </c>
      <c r="AD6" s="863" t="s">
        <v>12890</v>
      </c>
      <c r="AE6" s="863" t="s">
        <v>12891</v>
      </c>
      <c r="AF6" s="863" t="s">
        <v>12892</v>
      </c>
      <c r="AG6" s="862" t="s">
        <v>12893</v>
      </c>
      <c r="AH6" s="862" t="s">
        <v>12894</v>
      </c>
      <c r="AI6" s="862" t="s">
        <v>12895</v>
      </c>
      <c r="AJ6" s="863" t="s">
        <v>12896</v>
      </c>
      <c r="AK6" s="862" t="s">
        <v>12897</v>
      </c>
    </row>
    <row r="7" spans="1:37" ht="16.5" customHeight="1">
      <c r="A7" s="866">
        <v>1</v>
      </c>
      <c r="B7" s="866" t="s">
        <v>105</v>
      </c>
      <c r="C7" s="866" t="s">
        <v>154</v>
      </c>
      <c r="D7" s="866" t="s">
        <v>12915</v>
      </c>
      <c r="E7" s="866" t="s">
        <v>12916</v>
      </c>
      <c r="F7" s="867" t="s">
        <v>12917</v>
      </c>
      <c r="G7" s="866" t="s">
        <v>12918</v>
      </c>
      <c r="H7" s="866" t="s">
        <v>12919</v>
      </c>
      <c r="I7" s="866">
        <v>1982</v>
      </c>
      <c r="J7" s="868">
        <v>1079.0999999999999</v>
      </c>
      <c r="K7" s="868">
        <v>1631.41</v>
      </c>
      <c r="L7" s="868">
        <v>202</v>
      </c>
      <c r="M7" s="868">
        <v>145851</v>
      </c>
      <c r="N7" s="868">
        <v>7356</v>
      </c>
      <c r="O7" s="868">
        <v>388</v>
      </c>
      <c r="P7" s="868">
        <v>7520</v>
      </c>
      <c r="Q7" s="868">
        <v>176</v>
      </c>
      <c r="R7" s="868">
        <v>41</v>
      </c>
      <c r="S7" s="868">
        <v>19</v>
      </c>
      <c r="T7" s="868">
        <v>19</v>
      </c>
      <c r="U7" s="868">
        <v>3</v>
      </c>
      <c r="V7" s="868">
        <v>3</v>
      </c>
      <c r="W7" s="868">
        <v>14</v>
      </c>
      <c r="X7" s="868">
        <v>14</v>
      </c>
      <c r="Y7" s="868">
        <v>0</v>
      </c>
      <c r="Z7" s="868">
        <v>0</v>
      </c>
      <c r="AA7" s="868">
        <v>2</v>
      </c>
      <c r="AB7" s="868">
        <v>2</v>
      </c>
      <c r="AC7" s="868">
        <v>2</v>
      </c>
      <c r="AD7" s="868">
        <v>11</v>
      </c>
      <c r="AE7" s="868">
        <v>1</v>
      </c>
      <c r="AF7" s="345">
        <v>1902043</v>
      </c>
      <c r="AG7" s="345">
        <v>1280212</v>
      </c>
      <c r="AH7" s="345">
        <v>165250</v>
      </c>
      <c r="AI7" s="345">
        <v>456581</v>
      </c>
      <c r="AJ7" s="345">
        <v>337925</v>
      </c>
      <c r="AK7" s="345">
        <v>169305</v>
      </c>
    </row>
    <row r="8" spans="1:37">
      <c r="A8" s="869">
        <v>2</v>
      </c>
      <c r="B8" s="869" t="s">
        <v>105</v>
      </c>
      <c r="C8" s="869" t="s">
        <v>154</v>
      </c>
      <c r="D8" s="869" t="s">
        <v>12915</v>
      </c>
      <c r="E8" s="869" t="s">
        <v>12920</v>
      </c>
      <c r="F8" s="870" t="s">
        <v>12921</v>
      </c>
      <c r="G8" s="869" t="s">
        <v>12922</v>
      </c>
      <c r="H8" s="869" t="s">
        <v>12923</v>
      </c>
      <c r="I8" s="869">
        <v>1984</v>
      </c>
      <c r="J8" s="869">
        <v>7482</v>
      </c>
      <c r="K8" s="869">
        <v>2377</v>
      </c>
      <c r="L8" s="871">
        <v>443</v>
      </c>
      <c r="M8" s="869">
        <v>139840</v>
      </c>
      <c r="N8" s="869">
        <v>6550</v>
      </c>
      <c r="O8" s="869">
        <v>0</v>
      </c>
      <c r="P8" s="869">
        <v>4895</v>
      </c>
      <c r="Q8" s="869">
        <v>0</v>
      </c>
      <c r="R8" s="869">
        <v>190</v>
      </c>
      <c r="S8" s="871">
        <v>11</v>
      </c>
      <c r="T8" s="871">
        <v>11</v>
      </c>
      <c r="U8" s="871">
        <v>3</v>
      </c>
      <c r="V8" s="871">
        <v>3</v>
      </c>
      <c r="W8" s="871">
        <v>7</v>
      </c>
      <c r="X8" s="869">
        <v>7</v>
      </c>
      <c r="Y8" s="869">
        <v>0</v>
      </c>
      <c r="Z8" s="869">
        <v>0</v>
      </c>
      <c r="AA8" s="869">
        <v>1</v>
      </c>
      <c r="AB8" s="869">
        <v>1</v>
      </c>
      <c r="AC8" s="869">
        <v>1</v>
      </c>
      <c r="AD8" s="869">
        <v>5</v>
      </c>
      <c r="AE8" s="869">
        <v>1</v>
      </c>
      <c r="AF8" s="345">
        <v>1492366</v>
      </c>
      <c r="AG8" s="345">
        <v>1032540</v>
      </c>
      <c r="AH8" s="345">
        <v>101318</v>
      </c>
      <c r="AI8" s="345">
        <v>358508</v>
      </c>
      <c r="AJ8" s="345">
        <v>63907</v>
      </c>
      <c r="AK8" s="345">
        <v>51058</v>
      </c>
    </row>
    <row r="9" spans="1:37">
      <c r="A9" s="869">
        <v>3</v>
      </c>
      <c r="B9" s="869" t="s">
        <v>105</v>
      </c>
      <c r="C9" s="869" t="s">
        <v>302</v>
      </c>
      <c r="D9" s="869" t="s">
        <v>12915</v>
      </c>
      <c r="E9" s="869" t="s">
        <v>12924</v>
      </c>
      <c r="F9" s="870" t="s">
        <v>12925</v>
      </c>
      <c r="G9" s="869" t="s">
        <v>12926</v>
      </c>
      <c r="H9" s="869" t="s">
        <v>12927</v>
      </c>
      <c r="I9" s="869">
        <v>1984</v>
      </c>
      <c r="J9" s="869">
        <v>3196.2</v>
      </c>
      <c r="K9" s="869">
        <v>3102.26</v>
      </c>
      <c r="L9" s="871">
        <v>663</v>
      </c>
      <c r="M9" s="871">
        <v>171618</v>
      </c>
      <c r="N9" s="869">
        <v>7353</v>
      </c>
      <c r="O9" s="869">
        <v>383</v>
      </c>
      <c r="P9" s="869">
        <v>9187</v>
      </c>
      <c r="Q9" s="869">
        <v>139</v>
      </c>
      <c r="R9" s="869">
        <v>267</v>
      </c>
      <c r="S9" s="869">
        <v>21</v>
      </c>
      <c r="T9" s="869">
        <v>20</v>
      </c>
      <c r="U9" s="869">
        <v>3</v>
      </c>
      <c r="V9" s="869">
        <v>3</v>
      </c>
      <c r="W9" s="869">
        <v>16</v>
      </c>
      <c r="X9" s="869">
        <v>15</v>
      </c>
      <c r="Y9" s="869">
        <v>0</v>
      </c>
      <c r="Z9" s="869">
        <v>0</v>
      </c>
      <c r="AA9" s="869">
        <v>2</v>
      </c>
      <c r="AB9" s="869">
        <v>2</v>
      </c>
      <c r="AC9" s="869">
        <v>1</v>
      </c>
      <c r="AD9" s="869">
        <v>16</v>
      </c>
      <c r="AE9" s="869">
        <v>2</v>
      </c>
      <c r="AF9" s="345">
        <v>2151009</v>
      </c>
      <c r="AG9" s="345">
        <v>1314475</v>
      </c>
      <c r="AH9" s="345">
        <v>194064</v>
      </c>
      <c r="AI9" s="345">
        <v>642470</v>
      </c>
      <c r="AJ9" s="345">
        <v>608987</v>
      </c>
      <c r="AK9" s="345">
        <v>240920</v>
      </c>
    </row>
    <row r="10" spans="1:37">
      <c r="A10" s="869">
        <v>4</v>
      </c>
      <c r="B10" s="869" t="s">
        <v>105</v>
      </c>
      <c r="C10" s="869" t="s">
        <v>302</v>
      </c>
      <c r="D10" s="869" t="s">
        <v>12915</v>
      </c>
      <c r="E10" s="869" t="s">
        <v>12928</v>
      </c>
      <c r="F10" s="870" t="s">
        <v>12929</v>
      </c>
      <c r="G10" s="869" t="s">
        <v>12930</v>
      </c>
      <c r="H10" s="869" t="s">
        <v>12931</v>
      </c>
      <c r="I10" s="869">
        <v>1984</v>
      </c>
      <c r="J10" s="869">
        <v>9507.2999999999993</v>
      </c>
      <c r="K10" s="869">
        <v>3853.64</v>
      </c>
      <c r="L10" s="869">
        <v>1007</v>
      </c>
      <c r="M10" s="869">
        <v>178791</v>
      </c>
      <c r="N10" s="869">
        <v>7665</v>
      </c>
      <c r="O10" s="869">
        <v>409</v>
      </c>
      <c r="P10" s="869">
        <v>11903</v>
      </c>
      <c r="Q10" s="869">
        <v>301</v>
      </c>
      <c r="R10" s="869">
        <v>7</v>
      </c>
      <c r="S10" s="869">
        <v>26</v>
      </c>
      <c r="T10" s="869">
        <v>26</v>
      </c>
      <c r="U10" s="869">
        <v>6</v>
      </c>
      <c r="V10" s="869">
        <v>6</v>
      </c>
      <c r="W10" s="869">
        <v>14</v>
      </c>
      <c r="X10" s="869">
        <v>14</v>
      </c>
      <c r="Y10" s="869">
        <v>0</v>
      </c>
      <c r="Z10" s="869">
        <v>0</v>
      </c>
      <c r="AA10" s="869">
        <v>6</v>
      </c>
      <c r="AB10" s="869">
        <v>6</v>
      </c>
      <c r="AC10" s="869">
        <v>1</v>
      </c>
      <c r="AD10" s="869">
        <v>13</v>
      </c>
      <c r="AE10" s="869">
        <v>1</v>
      </c>
      <c r="AF10" s="345">
        <v>3219458</v>
      </c>
      <c r="AG10" s="345">
        <v>1932799</v>
      </c>
      <c r="AH10" s="345">
        <v>215035</v>
      </c>
      <c r="AI10" s="345">
        <v>1071624</v>
      </c>
      <c r="AJ10" s="345">
        <v>1141992</v>
      </c>
      <c r="AK10" s="345">
        <v>420190</v>
      </c>
    </row>
    <row r="11" spans="1:37">
      <c r="A11" s="869">
        <v>5</v>
      </c>
      <c r="B11" s="869" t="s">
        <v>105</v>
      </c>
      <c r="C11" s="869" t="s">
        <v>332</v>
      </c>
      <c r="D11" s="869" t="s">
        <v>12915</v>
      </c>
      <c r="E11" s="869" t="s">
        <v>12932</v>
      </c>
      <c r="F11" s="870" t="s">
        <v>12933</v>
      </c>
      <c r="G11" s="869" t="s">
        <v>12934</v>
      </c>
      <c r="H11" s="869" t="s">
        <v>12935</v>
      </c>
      <c r="I11" s="869">
        <v>1983</v>
      </c>
      <c r="J11" s="869">
        <v>3576</v>
      </c>
      <c r="K11" s="869">
        <v>4014.15</v>
      </c>
      <c r="L11" s="869">
        <v>452</v>
      </c>
      <c r="M11" s="869">
        <v>228712</v>
      </c>
      <c r="N11" s="869">
        <v>13951</v>
      </c>
      <c r="O11" s="869">
        <v>491</v>
      </c>
      <c r="P11" s="869">
        <v>10801</v>
      </c>
      <c r="Q11" s="869">
        <v>374</v>
      </c>
      <c r="R11" s="869">
        <v>43</v>
      </c>
      <c r="S11" s="869">
        <v>33</v>
      </c>
      <c r="T11" s="869">
        <v>33</v>
      </c>
      <c r="U11" s="869">
        <v>6</v>
      </c>
      <c r="V11" s="869">
        <v>6</v>
      </c>
      <c r="W11" s="869">
        <v>24</v>
      </c>
      <c r="X11" s="869">
        <v>24</v>
      </c>
      <c r="Y11" s="869">
        <v>0</v>
      </c>
      <c r="Z11" s="869">
        <v>0</v>
      </c>
      <c r="AA11" s="869">
        <v>3</v>
      </c>
      <c r="AB11" s="869">
        <v>3</v>
      </c>
      <c r="AC11" s="869">
        <v>2</v>
      </c>
      <c r="AD11" s="869">
        <v>18</v>
      </c>
      <c r="AE11" s="869">
        <v>4</v>
      </c>
      <c r="AF11" s="345">
        <v>3161647</v>
      </c>
      <c r="AG11" s="345">
        <v>2048127</v>
      </c>
      <c r="AH11" s="345">
        <v>226002</v>
      </c>
      <c r="AI11" s="345">
        <v>887518</v>
      </c>
      <c r="AJ11" s="345">
        <v>607823</v>
      </c>
      <c r="AK11" s="345">
        <v>255038</v>
      </c>
    </row>
    <row r="12" spans="1:37">
      <c r="A12" s="869">
        <v>6</v>
      </c>
      <c r="B12" s="869" t="s">
        <v>105</v>
      </c>
      <c r="C12" s="869" t="s">
        <v>617</v>
      </c>
      <c r="D12" s="869" t="s">
        <v>12915</v>
      </c>
      <c r="E12" s="869" t="s">
        <v>12936</v>
      </c>
      <c r="F12" s="870" t="s">
        <v>12937</v>
      </c>
      <c r="G12" s="869" t="s">
        <v>12938</v>
      </c>
      <c r="H12" s="869" t="s">
        <v>12939</v>
      </c>
      <c r="I12" s="869">
        <v>1990</v>
      </c>
      <c r="J12" s="869">
        <v>3305.8</v>
      </c>
      <c r="K12" s="869">
        <v>5437.66</v>
      </c>
      <c r="L12" s="869">
        <v>528</v>
      </c>
      <c r="M12" s="869">
        <v>221023</v>
      </c>
      <c r="N12" s="869">
        <v>9903</v>
      </c>
      <c r="O12" s="869">
        <v>284</v>
      </c>
      <c r="P12" s="869">
        <v>10310</v>
      </c>
      <c r="Q12" s="869">
        <v>468</v>
      </c>
      <c r="R12" s="869">
        <v>17</v>
      </c>
      <c r="S12" s="869">
        <v>25</v>
      </c>
      <c r="T12" s="869">
        <v>25</v>
      </c>
      <c r="U12" s="869">
        <v>4</v>
      </c>
      <c r="V12" s="869">
        <v>4</v>
      </c>
      <c r="W12" s="869">
        <v>17</v>
      </c>
      <c r="X12" s="869">
        <v>17</v>
      </c>
      <c r="Y12" s="869">
        <v>0</v>
      </c>
      <c r="Z12" s="869">
        <v>0</v>
      </c>
      <c r="AA12" s="869">
        <v>4</v>
      </c>
      <c r="AB12" s="869">
        <v>4</v>
      </c>
      <c r="AC12" s="869">
        <v>1</v>
      </c>
      <c r="AD12" s="869">
        <v>15</v>
      </c>
      <c r="AE12" s="869">
        <v>3</v>
      </c>
      <c r="AF12" s="345">
        <v>3268544</v>
      </c>
      <c r="AG12" s="345">
        <v>1325788</v>
      </c>
      <c r="AH12" s="345">
        <v>207998</v>
      </c>
      <c r="AI12" s="345">
        <v>1734758</v>
      </c>
      <c r="AJ12" s="345">
        <v>327161</v>
      </c>
      <c r="AK12" s="345">
        <v>132709</v>
      </c>
    </row>
    <row r="13" spans="1:37">
      <c r="A13" s="869">
        <v>7</v>
      </c>
      <c r="B13" s="869" t="s">
        <v>105</v>
      </c>
      <c r="C13" s="869" t="s">
        <v>617</v>
      </c>
      <c r="D13" s="869" t="s">
        <v>12915</v>
      </c>
      <c r="E13" s="869" t="s">
        <v>12940</v>
      </c>
      <c r="F13" s="870" t="s">
        <v>12941</v>
      </c>
      <c r="G13" s="869" t="s">
        <v>12942</v>
      </c>
      <c r="H13" s="869" t="s">
        <v>12943</v>
      </c>
      <c r="I13" s="869">
        <v>1984</v>
      </c>
      <c r="J13" s="869">
        <v>1737.5</v>
      </c>
      <c r="K13" s="869">
        <v>2537.6</v>
      </c>
      <c r="L13" s="869">
        <v>356</v>
      </c>
      <c r="M13" s="869">
        <v>158327</v>
      </c>
      <c r="N13" s="869">
        <v>9115</v>
      </c>
      <c r="O13" s="869">
        <v>389</v>
      </c>
      <c r="P13" s="869">
        <v>7986</v>
      </c>
      <c r="Q13" s="869">
        <v>300</v>
      </c>
      <c r="R13" s="869">
        <v>11</v>
      </c>
      <c r="S13" s="869">
        <v>19</v>
      </c>
      <c r="T13" s="869">
        <v>19</v>
      </c>
      <c r="U13" s="869">
        <v>3</v>
      </c>
      <c r="V13" s="869">
        <v>3</v>
      </c>
      <c r="W13" s="869">
        <v>14</v>
      </c>
      <c r="X13" s="869">
        <v>14</v>
      </c>
      <c r="Y13" s="869">
        <v>0</v>
      </c>
      <c r="Z13" s="869">
        <v>0</v>
      </c>
      <c r="AA13" s="869">
        <v>2</v>
      </c>
      <c r="AB13" s="869">
        <v>2</v>
      </c>
      <c r="AC13" s="869">
        <v>0</v>
      </c>
      <c r="AD13" s="869">
        <v>15</v>
      </c>
      <c r="AE13" s="869">
        <v>2</v>
      </c>
      <c r="AF13" s="345">
        <v>1788964</v>
      </c>
      <c r="AG13" s="345">
        <v>1033337</v>
      </c>
      <c r="AH13" s="345">
        <v>183106</v>
      </c>
      <c r="AI13" s="345">
        <v>572521</v>
      </c>
      <c r="AJ13" s="345">
        <v>463894</v>
      </c>
      <c r="AK13" s="345">
        <v>188507</v>
      </c>
    </row>
    <row r="14" spans="1:37">
      <c r="A14" s="869">
        <v>8</v>
      </c>
      <c r="B14" s="869" t="s">
        <v>105</v>
      </c>
      <c r="C14" s="869" t="s">
        <v>185</v>
      </c>
      <c r="D14" s="869" t="s">
        <v>12915</v>
      </c>
      <c r="E14" s="869" t="s">
        <v>12944</v>
      </c>
      <c r="F14" s="870" t="s">
        <v>12945</v>
      </c>
      <c r="G14" s="869" t="s">
        <v>12946</v>
      </c>
      <c r="H14" s="869" t="s">
        <v>12947</v>
      </c>
      <c r="I14" s="869">
        <v>1990</v>
      </c>
      <c r="J14" s="869">
        <v>3055</v>
      </c>
      <c r="K14" s="869">
        <v>4223.46</v>
      </c>
      <c r="L14" s="869">
        <v>635</v>
      </c>
      <c r="M14" s="869">
        <v>169304</v>
      </c>
      <c r="N14" s="869">
        <v>6374</v>
      </c>
      <c r="O14" s="869">
        <v>258</v>
      </c>
      <c r="P14" s="869">
        <v>10774</v>
      </c>
      <c r="Q14" s="869">
        <v>302</v>
      </c>
      <c r="R14" s="869">
        <v>22</v>
      </c>
      <c r="S14" s="869">
        <v>27</v>
      </c>
      <c r="T14" s="869">
        <v>28</v>
      </c>
      <c r="U14" s="869">
        <v>9</v>
      </c>
      <c r="V14" s="869">
        <v>7</v>
      </c>
      <c r="W14" s="869">
        <v>16</v>
      </c>
      <c r="X14" s="869">
        <v>16</v>
      </c>
      <c r="Y14" s="869">
        <v>0</v>
      </c>
      <c r="Z14" s="869">
        <v>0</v>
      </c>
      <c r="AA14" s="869">
        <v>2</v>
      </c>
      <c r="AB14" s="869">
        <v>5</v>
      </c>
      <c r="AC14" s="869">
        <v>1</v>
      </c>
      <c r="AD14" s="869">
        <v>12</v>
      </c>
      <c r="AE14" s="869">
        <v>3</v>
      </c>
      <c r="AF14" s="345">
        <v>3782612</v>
      </c>
      <c r="AG14" s="345">
        <v>2145702</v>
      </c>
      <c r="AH14" s="345">
        <v>220574</v>
      </c>
      <c r="AI14" s="345">
        <v>1416336</v>
      </c>
      <c r="AJ14" s="345">
        <v>1024296</v>
      </c>
      <c r="AK14" s="345">
        <v>354628</v>
      </c>
    </row>
    <row r="15" spans="1:37">
      <c r="A15" s="869">
        <v>9</v>
      </c>
      <c r="B15" s="869" t="s">
        <v>105</v>
      </c>
      <c r="C15" s="869" t="s">
        <v>212</v>
      </c>
      <c r="D15" s="869" t="s">
        <v>12915</v>
      </c>
      <c r="E15" s="869" t="s">
        <v>12948</v>
      </c>
      <c r="F15" s="870" t="s">
        <v>12949</v>
      </c>
      <c r="G15" s="869" t="s">
        <v>12950</v>
      </c>
      <c r="H15" s="869" t="s">
        <v>12951</v>
      </c>
      <c r="I15" s="869">
        <v>1981</v>
      </c>
      <c r="J15" s="869">
        <v>2024</v>
      </c>
      <c r="K15" s="869">
        <v>2743</v>
      </c>
      <c r="L15" s="869">
        <v>337</v>
      </c>
      <c r="M15" s="869">
        <v>219704</v>
      </c>
      <c r="N15" s="869">
        <v>6729</v>
      </c>
      <c r="O15" s="869">
        <v>383</v>
      </c>
      <c r="P15" s="869">
        <v>9943</v>
      </c>
      <c r="Q15" s="869">
        <v>211</v>
      </c>
      <c r="R15" s="869">
        <v>34</v>
      </c>
      <c r="S15" s="869">
        <v>21</v>
      </c>
      <c r="T15" s="869">
        <v>21</v>
      </c>
      <c r="U15" s="869">
        <v>3</v>
      </c>
      <c r="V15" s="869">
        <v>3</v>
      </c>
      <c r="W15" s="869">
        <v>16</v>
      </c>
      <c r="X15" s="869">
        <v>16</v>
      </c>
      <c r="Y15" s="869">
        <v>0</v>
      </c>
      <c r="Z15" s="869">
        <v>0</v>
      </c>
      <c r="AA15" s="869">
        <v>2</v>
      </c>
      <c r="AB15" s="869">
        <v>2</v>
      </c>
      <c r="AC15" s="869">
        <v>1</v>
      </c>
      <c r="AD15" s="869">
        <v>14</v>
      </c>
      <c r="AE15" s="869">
        <v>4</v>
      </c>
      <c r="AF15" s="345">
        <v>2398649</v>
      </c>
      <c r="AG15" s="345">
        <v>1244781</v>
      </c>
      <c r="AH15" s="345">
        <v>197000</v>
      </c>
      <c r="AI15" s="345">
        <v>956868</v>
      </c>
      <c r="AJ15" s="345">
        <v>429083</v>
      </c>
      <c r="AK15" s="345">
        <v>174044</v>
      </c>
    </row>
    <row r="16" spans="1:37">
      <c r="A16" s="869">
        <v>10</v>
      </c>
      <c r="B16" s="869" t="s">
        <v>105</v>
      </c>
      <c r="C16" s="869" t="s">
        <v>259</v>
      </c>
      <c r="D16" s="869" t="s">
        <v>12915</v>
      </c>
      <c r="E16" s="869" t="s">
        <v>12952</v>
      </c>
      <c r="F16" s="870" t="s">
        <v>12953</v>
      </c>
      <c r="G16" s="869" t="s">
        <v>12954</v>
      </c>
      <c r="H16" s="869" t="s">
        <v>12955</v>
      </c>
      <c r="I16" s="869">
        <v>1971</v>
      </c>
      <c r="J16" s="869">
        <v>991.74</v>
      </c>
      <c r="K16" s="869">
        <v>4352.09</v>
      </c>
      <c r="L16" s="869">
        <v>323</v>
      </c>
      <c r="M16" s="869">
        <v>209124</v>
      </c>
      <c r="N16" s="869">
        <v>11629</v>
      </c>
      <c r="O16" s="869">
        <v>481</v>
      </c>
      <c r="P16" s="869">
        <v>9011</v>
      </c>
      <c r="Q16" s="869">
        <v>224</v>
      </c>
      <c r="R16" s="869">
        <v>80</v>
      </c>
      <c r="S16" s="869">
        <v>27</v>
      </c>
      <c r="T16" s="869">
        <v>27</v>
      </c>
      <c r="U16" s="869">
        <v>6</v>
      </c>
      <c r="V16" s="869">
        <v>5</v>
      </c>
      <c r="W16" s="869">
        <v>18</v>
      </c>
      <c r="X16" s="869">
        <v>18</v>
      </c>
      <c r="Y16" s="869">
        <v>0</v>
      </c>
      <c r="Z16" s="869">
        <v>0</v>
      </c>
      <c r="AA16" s="869">
        <v>3</v>
      </c>
      <c r="AB16" s="869">
        <v>4</v>
      </c>
      <c r="AC16" s="869">
        <v>2</v>
      </c>
      <c r="AD16" s="869">
        <v>14</v>
      </c>
      <c r="AE16" s="869">
        <v>2</v>
      </c>
      <c r="AF16" s="345">
        <v>2891443</v>
      </c>
      <c r="AG16" s="345">
        <v>2138624</v>
      </c>
      <c r="AH16" s="345">
        <v>190379</v>
      </c>
      <c r="AI16" s="345">
        <v>562440</v>
      </c>
      <c r="AJ16" s="345">
        <v>454130</v>
      </c>
      <c r="AK16" s="345">
        <v>163138</v>
      </c>
    </row>
    <row r="17" spans="1:37">
      <c r="A17" s="869">
        <v>11</v>
      </c>
      <c r="B17" s="869" t="s">
        <v>105</v>
      </c>
      <c r="C17" s="869" t="s">
        <v>822</v>
      </c>
      <c r="D17" s="869" t="s">
        <v>12915</v>
      </c>
      <c r="E17" s="869" t="s">
        <v>12956</v>
      </c>
      <c r="F17" s="870" t="s">
        <v>12957</v>
      </c>
      <c r="G17" s="869" t="s">
        <v>12958</v>
      </c>
      <c r="H17" s="869" t="s">
        <v>12959</v>
      </c>
      <c r="I17" s="869">
        <v>1991</v>
      </c>
      <c r="J17" s="869">
        <v>1721</v>
      </c>
      <c r="K17" s="869">
        <v>1974.33</v>
      </c>
      <c r="L17" s="869">
        <v>233</v>
      </c>
      <c r="M17" s="869">
        <v>114241</v>
      </c>
      <c r="N17" s="869">
        <v>5303</v>
      </c>
      <c r="O17" s="869">
        <v>292</v>
      </c>
      <c r="P17" s="869">
        <v>9377</v>
      </c>
      <c r="Q17" s="869">
        <v>213</v>
      </c>
      <c r="R17" s="869">
        <v>33</v>
      </c>
      <c r="S17" s="869">
        <v>20</v>
      </c>
      <c r="T17" s="869">
        <v>20</v>
      </c>
      <c r="U17" s="869">
        <v>3</v>
      </c>
      <c r="V17" s="869">
        <v>3</v>
      </c>
      <c r="W17" s="869">
        <v>15</v>
      </c>
      <c r="X17" s="869">
        <v>15</v>
      </c>
      <c r="Y17" s="869">
        <v>0</v>
      </c>
      <c r="Z17" s="869">
        <v>0</v>
      </c>
      <c r="AA17" s="869">
        <v>2</v>
      </c>
      <c r="AB17" s="869">
        <v>2</v>
      </c>
      <c r="AC17" s="869">
        <v>2</v>
      </c>
      <c r="AD17" s="869">
        <v>14</v>
      </c>
      <c r="AE17" s="869">
        <v>3</v>
      </c>
      <c r="AF17" s="345">
        <v>2211436</v>
      </c>
      <c r="AG17" s="345">
        <v>1225823</v>
      </c>
      <c r="AH17" s="345">
        <v>180737</v>
      </c>
      <c r="AI17" s="345">
        <v>804876</v>
      </c>
      <c r="AJ17" s="345">
        <v>314713</v>
      </c>
      <c r="AK17" s="345">
        <v>117014</v>
      </c>
    </row>
    <row r="18" spans="1:37">
      <c r="A18" s="869">
        <v>12</v>
      </c>
      <c r="B18" s="869" t="s">
        <v>105</v>
      </c>
      <c r="C18" s="869" t="s">
        <v>559</v>
      </c>
      <c r="D18" s="869" t="s">
        <v>12915</v>
      </c>
      <c r="E18" s="869" t="s">
        <v>12960</v>
      </c>
      <c r="F18" s="870" t="s">
        <v>12961</v>
      </c>
      <c r="G18" s="869" t="s">
        <v>12962</v>
      </c>
      <c r="H18" s="869" t="s">
        <v>12963</v>
      </c>
      <c r="I18" s="869">
        <v>1995</v>
      </c>
      <c r="J18" s="869">
        <v>4400</v>
      </c>
      <c r="K18" s="869">
        <v>9716</v>
      </c>
      <c r="L18" s="869">
        <v>880</v>
      </c>
      <c r="M18" s="869">
        <v>254177</v>
      </c>
      <c r="N18" s="869">
        <v>21320</v>
      </c>
      <c r="O18" s="869">
        <v>371</v>
      </c>
      <c r="P18" s="869">
        <v>12296</v>
      </c>
      <c r="Q18" s="869">
        <v>441</v>
      </c>
      <c r="R18" s="869">
        <v>7</v>
      </c>
      <c r="S18" s="869">
        <v>40</v>
      </c>
      <c r="T18" s="869">
        <v>40</v>
      </c>
      <c r="U18" s="869">
        <v>9</v>
      </c>
      <c r="V18" s="869">
        <v>9</v>
      </c>
      <c r="W18" s="869">
        <v>24</v>
      </c>
      <c r="X18" s="869">
        <v>24</v>
      </c>
      <c r="Y18" s="869">
        <v>0</v>
      </c>
      <c r="Z18" s="869">
        <v>0</v>
      </c>
      <c r="AA18" s="869">
        <v>7</v>
      </c>
      <c r="AB18" s="869">
        <v>7</v>
      </c>
      <c r="AC18" s="869">
        <v>2</v>
      </c>
      <c r="AD18" s="869">
        <v>21</v>
      </c>
      <c r="AE18" s="869">
        <v>3</v>
      </c>
      <c r="AF18" s="345">
        <v>5073671</v>
      </c>
      <c r="AG18" s="345">
        <v>3120521</v>
      </c>
      <c r="AH18" s="345">
        <v>241184</v>
      </c>
      <c r="AI18" s="345">
        <v>1711966</v>
      </c>
      <c r="AJ18" s="345">
        <v>865583</v>
      </c>
      <c r="AK18" s="345">
        <v>215815</v>
      </c>
    </row>
    <row r="19" spans="1:37">
      <c r="A19" s="869">
        <v>13</v>
      </c>
      <c r="B19" s="869" t="s">
        <v>105</v>
      </c>
      <c r="C19" s="869" t="s">
        <v>559</v>
      </c>
      <c r="D19" s="869" t="s">
        <v>12915</v>
      </c>
      <c r="E19" s="869" t="s">
        <v>12964</v>
      </c>
      <c r="F19" s="870" t="s">
        <v>12965</v>
      </c>
      <c r="G19" s="869" t="s">
        <v>12966</v>
      </c>
      <c r="H19" s="869" t="s">
        <v>12967</v>
      </c>
      <c r="I19" s="869">
        <v>1980</v>
      </c>
      <c r="J19" s="869">
        <v>1157</v>
      </c>
      <c r="K19" s="869">
        <v>1808.89</v>
      </c>
      <c r="L19" s="869">
        <v>261</v>
      </c>
      <c r="M19" s="869">
        <v>136909</v>
      </c>
      <c r="N19" s="869">
        <v>2703</v>
      </c>
      <c r="O19" s="869">
        <v>271</v>
      </c>
      <c r="P19" s="869">
        <v>7973</v>
      </c>
      <c r="Q19" s="869">
        <v>110</v>
      </c>
      <c r="R19" s="869">
        <v>28</v>
      </c>
      <c r="S19" s="869">
        <v>10</v>
      </c>
      <c r="T19" s="869">
        <v>11</v>
      </c>
      <c r="U19" s="869">
        <v>0</v>
      </c>
      <c r="V19" s="869">
        <v>0</v>
      </c>
      <c r="W19" s="869">
        <v>9</v>
      </c>
      <c r="X19" s="869">
        <v>9</v>
      </c>
      <c r="Y19" s="869">
        <v>0</v>
      </c>
      <c r="Z19" s="869">
        <v>0</v>
      </c>
      <c r="AA19" s="869">
        <v>1</v>
      </c>
      <c r="AB19" s="869">
        <v>2</v>
      </c>
      <c r="AC19" s="869">
        <v>0</v>
      </c>
      <c r="AD19" s="869">
        <v>9</v>
      </c>
      <c r="AE19" s="869">
        <v>1</v>
      </c>
      <c r="AF19" s="345">
        <v>1086404</v>
      </c>
      <c r="AG19" s="345">
        <v>780131</v>
      </c>
      <c r="AH19" s="345">
        <v>164792</v>
      </c>
      <c r="AI19" s="345">
        <v>141481</v>
      </c>
      <c r="AJ19" s="345">
        <v>422652</v>
      </c>
      <c r="AK19" s="345">
        <v>222061</v>
      </c>
    </row>
    <row r="20" spans="1:37">
      <c r="A20" s="869">
        <v>14</v>
      </c>
      <c r="B20" s="869" t="s">
        <v>105</v>
      </c>
      <c r="C20" s="869" t="s">
        <v>219</v>
      </c>
      <c r="D20" s="869" t="s">
        <v>12915</v>
      </c>
      <c r="E20" s="869" t="s">
        <v>20045</v>
      </c>
      <c r="F20" s="870" t="s">
        <v>12968</v>
      </c>
      <c r="G20" s="869" t="s">
        <v>12969</v>
      </c>
      <c r="H20" s="869" t="s">
        <v>12970</v>
      </c>
      <c r="I20" s="869">
        <v>1986</v>
      </c>
      <c r="J20" s="869">
        <v>4322</v>
      </c>
      <c r="K20" s="869">
        <v>3909</v>
      </c>
      <c r="L20" s="869">
        <v>567</v>
      </c>
      <c r="M20" s="869">
        <v>192028</v>
      </c>
      <c r="N20" s="869">
        <v>11187</v>
      </c>
      <c r="O20" s="869">
        <v>445</v>
      </c>
      <c r="P20" s="869">
        <v>10154</v>
      </c>
      <c r="Q20" s="869">
        <v>311</v>
      </c>
      <c r="R20" s="869">
        <v>6</v>
      </c>
      <c r="S20" s="869">
        <v>25</v>
      </c>
      <c r="T20" s="869">
        <v>25</v>
      </c>
      <c r="U20" s="869">
        <v>5</v>
      </c>
      <c r="V20" s="869">
        <v>5</v>
      </c>
      <c r="W20" s="869">
        <v>18</v>
      </c>
      <c r="X20" s="869">
        <v>18</v>
      </c>
      <c r="Y20" s="869">
        <v>0</v>
      </c>
      <c r="Z20" s="869">
        <v>0</v>
      </c>
      <c r="AA20" s="869">
        <v>2</v>
      </c>
      <c r="AB20" s="869">
        <v>2</v>
      </c>
      <c r="AC20" s="869">
        <v>1</v>
      </c>
      <c r="AD20" s="869">
        <v>13</v>
      </c>
      <c r="AE20" s="869">
        <v>5</v>
      </c>
      <c r="AF20" s="345">
        <v>2631346</v>
      </c>
      <c r="AG20" s="345">
        <v>1836022</v>
      </c>
      <c r="AH20" s="345">
        <v>210106</v>
      </c>
      <c r="AI20" s="345">
        <v>585218</v>
      </c>
      <c r="AJ20" s="345">
        <v>1190142</v>
      </c>
      <c r="AK20" s="345">
        <v>286331</v>
      </c>
    </row>
    <row r="21" spans="1:37">
      <c r="A21" s="869">
        <v>15</v>
      </c>
      <c r="B21" s="869" t="s">
        <v>105</v>
      </c>
      <c r="C21" s="869" t="s">
        <v>289</v>
      </c>
      <c r="D21" s="869" t="s">
        <v>12915</v>
      </c>
      <c r="E21" s="869" t="s">
        <v>12971</v>
      </c>
      <c r="F21" s="870" t="s">
        <v>12972</v>
      </c>
      <c r="G21" s="869" t="s">
        <v>12973</v>
      </c>
      <c r="H21" s="869" t="s">
        <v>12974</v>
      </c>
      <c r="I21" s="869">
        <v>1994</v>
      </c>
      <c r="J21" s="869">
        <v>6469.68</v>
      </c>
      <c r="K21" s="869">
        <v>8259.7000000000007</v>
      </c>
      <c r="L21" s="869">
        <v>894</v>
      </c>
      <c r="M21" s="869">
        <v>247736</v>
      </c>
      <c r="N21" s="869">
        <v>10599</v>
      </c>
      <c r="O21" s="869">
        <v>376</v>
      </c>
      <c r="P21" s="869">
        <v>13554</v>
      </c>
      <c r="Q21" s="869">
        <v>291</v>
      </c>
      <c r="R21" s="869">
        <v>297</v>
      </c>
      <c r="S21" s="869">
        <v>32</v>
      </c>
      <c r="T21" s="869">
        <v>32</v>
      </c>
      <c r="U21" s="869">
        <v>6</v>
      </c>
      <c r="V21" s="869">
        <v>5</v>
      </c>
      <c r="W21" s="869">
        <v>22</v>
      </c>
      <c r="X21" s="869">
        <v>22</v>
      </c>
      <c r="Y21" s="869">
        <v>0</v>
      </c>
      <c r="Z21" s="869">
        <v>0</v>
      </c>
      <c r="AA21" s="869">
        <v>4</v>
      </c>
      <c r="AB21" s="869">
        <v>5</v>
      </c>
      <c r="AC21" s="869">
        <v>3</v>
      </c>
      <c r="AD21" s="869">
        <v>22</v>
      </c>
      <c r="AE21" s="869">
        <v>5</v>
      </c>
      <c r="AF21" s="345">
        <v>3848905</v>
      </c>
      <c r="AG21" s="345">
        <v>2520570</v>
      </c>
      <c r="AH21" s="345">
        <v>258726</v>
      </c>
      <c r="AI21" s="345">
        <v>1069609</v>
      </c>
      <c r="AJ21" s="345">
        <v>1439678</v>
      </c>
      <c r="AK21" s="345">
        <v>573420</v>
      </c>
    </row>
    <row r="22" spans="1:37">
      <c r="A22" s="869">
        <v>16</v>
      </c>
      <c r="B22" s="869" t="s">
        <v>105</v>
      </c>
      <c r="C22" s="869" t="s">
        <v>12975</v>
      </c>
      <c r="D22" s="869" t="s">
        <v>12915</v>
      </c>
      <c r="E22" s="869" t="s">
        <v>12976</v>
      </c>
      <c r="F22" s="870" t="s">
        <v>12977</v>
      </c>
      <c r="G22" s="869" t="s">
        <v>12978</v>
      </c>
      <c r="H22" s="869" t="s">
        <v>12979</v>
      </c>
      <c r="I22" s="869">
        <v>1990</v>
      </c>
      <c r="J22" s="869">
        <v>4244</v>
      </c>
      <c r="K22" s="869">
        <v>6864</v>
      </c>
      <c r="L22" s="869">
        <v>870</v>
      </c>
      <c r="M22" s="869">
        <v>297294</v>
      </c>
      <c r="N22" s="869">
        <v>12486</v>
      </c>
      <c r="O22" s="869">
        <v>520</v>
      </c>
      <c r="P22" s="869">
        <v>12080</v>
      </c>
      <c r="Q22" s="869">
        <v>653</v>
      </c>
      <c r="R22" s="869">
        <v>9</v>
      </c>
      <c r="S22" s="869">
        <v>29</v>
      </c>
      <c r="T22" s="869">
        <v>31</v>
      </c>
      <c r="U22" s="869">
        <v>4</v>
      </c>
      <c r="V22" s="869">
        <v>5</v>
      </c>
      <c r="W22" s="869">
        <v>21</v>
      </c>
      <c r="X22" s="869">
        <v>21</v>
      </c>
      <c r="Y22" s="869">
        <v>0</v>
      </c>
      <c r="Z22" s="869">
        <v>0</v>
      </c>
      <c r="AA22" s="869">
        <v>4</v>
      </c>
      <c r="AB22" s="869">
        <v>5</v>
      </c>
      <c r="AC22" s="869">
        <v>0</v>
      </c>
      <c r="AD22" s="869">
        <v>27</v>
      </c>
      <c r="AE22" s="869">
        <v>1</v>
      </c>
      <c r="AF22" s="345">
        <v>3586054</v>
      </c>
      <c r="AG22" s="345">
        <v>2196354</v>
      </c>
      <c r="AH22" s="345">
        <v>247644</v>
      </c>
      <c r="AI22" s="345">
        <v>1142056</v>
      </c>
      <c r="AJ22" s="345">
        <v>1398407</v>
      </c>
      <c r="AK22" s="345">
        <v>656834</v>
      </c>
    </row>
    <row r="23" spans="1:37">
      <c r="A23" s="869">
        <v>17</v>
      </c>
      <c r="B23" s="869" t="s">
        <v>105</v>
      </c>
      <c r="C23" s="869" t="s">
        <v>656</v>
      </c>
      <c r="D23" s="869" t="s">
        <v>12915</v>
      </c>
      <c r="E23" s="869" t="s">
        <v>12980</v>
      </c>
      <c r="F23" s="870" t="s">
        <v>12981</v>
      </c>
      <c r="G23" s="869" t="s">
        <v>12982</v>
      </c>
      <c r="H23" s="869" t="s">
        <v>12983</v>
      </c>
      <c r="I23" s="869">
        <v>1974</v>
      </c>
      <c r="J23" s="869">
        <v>3240</v>
      </c>
      <c r="K23" s="869">
        <v>6804.7</v>
      </c>
      <c r="L23" s="869">
        <v>468</v>
      </c>
      <c r="M23" s="869">
        <v>224810</v>
      </c>
      <c r="N23" s="869">
        <v>10325</v>
      </c>
      <c r="O23" s="869">
        <v>459</v>
      </c>
      <c r="P23" s="869">
        <v>10919</v>
      </c>
      <c r="Q23" s="869">
        <v>185</v>
      </c>
      <c r="R23" s="869">
        <v>3</v>
      </c>
      <c r="S23" s="869">
        <v>28</v>
      </c>
      <c r="T23" s="869">
        <v>28</v>
      </c>
      <c r="U23" s="869">
        <v>7</v>
      </c>
      <c r="V23" s="869">
        <v>7</v>
      </c>
      <c r="W23" s="869">
        <v>17</v>
      </c>
      <c r="X23" s="869">
        <v>17</v>
      </c>
      <c r="Y23" s="869">
        <v>0</v>
      </c>
      <c r="Z23" s="869">
        <v>0</v>
      </c>
      <c r="AA23" s="869">
        <v>4</v>
      </c>
      <c r="AB23" s="869">
        <v>4</v>
      </c>
      <c r="AC23" s="869">
        <v>1</v>
      </c>
      <c r="AD23" s="869">
        <v>14</v>
      </c>
      <c r="AE23" s="869">
        <v>4</v>
      </c>
      <c r="AF23" s="345">
        <v>3452670</v>
      </c>
      <c r="AG23" s="345">
        <v>2175806</v>
      </c>
      <c r="AH23" s="345">
        <v>207650</v>
      </c>
      <c r="AI23" s="345">
        <v>1069214</v>
      </c>
      <c r="AJ23" s="345">
        <v>686652</v>
      </c>
      <c r="AK23" s="345">
        <v>317148</v>
      </c>
    </row>
    <row r="24" spans="1:37">
      <c r="A24" s="869">
        <v>18</v>
      </c>
      <c r="B24" s="869" t="s">
        <v>105</v>
      </c>
      <c r="C24" s="869" t="s">
        <v>125</v>
      </c>
      <c r="D24" s="869" t="s">
        <v>12915</v>
      </c>
      <c r="E24" s="869" t="s">
        <v>12984</v>
      </c>
      <c r="F24" s="870" t="s">
        <v>12985</v>
      </c>
      <c r="G24" s="869" t="s">
        <v>12986</v>
      </c>
      <c r="H24" s="869" t="s">
        <v>12987</v>
      </c>
      <c r="I24" s="869">
        <v>1922</v>
      </c>
      <c r="J24" s="869">
        <v>13316</v>
      </c>
      <c r="K24" s="869">
        <v>9409.9</v>
      </c>
      <c r="L24" s="869">
        <v>567</v>
      </c>
      <c r="M24" s="869">
        <v>503774</v>
      </c>
      <c r="N24" s="869">
        <v>13666</v>
      </c>
      <c r="O24" s="869">
        <v>722</v>
      </c>
      <c r="P24" s="869">
        <v>12373</v>
      </c>
      <c r="Q24" s="869">
        <v>192</v>
      </c>
      <c r="R24" s="869">
        <v>3</v>
      </c>
      <c r="S24" s="869">
        <v>42</v>
      </c>
      <c r="T24" s="869">
        <v>42</v>
      </c>
      <c r="U24" s="869">
        <v>6</v>
      </c>
      <c r="V24" s="869">
        <v>5</v>
      </c>
      <c r="W24" s="869">
        <v>31</v>
      </c>
      <c r="X24" s="869">
        <v>31</v>
      </c>
      <c r="Y24" s="869">
        <v>0</v>
      </c>
      <c r="Z24" s="869">
        <v>0</v>
      </c>
      <c r="AA24" s="869">
        <v>5</v>
      </c>
      <c r="AB24" s="869">
        <v>6</v>
      </c>
      <c r="AC24" s="869">
        <v>2</v>
      </c>
      <c r="AD24" s="869">
        <v>28</v>
      </c>
      <c r="AE24" s="869">
        <v>2</v>
      </c>
      <c r="AF24" s="345">
        <v>4636223</v>
      </c>
      <c r="AG24" s="345">
        <v>3045630</v>
      </c>
      <c r="AH24" s="345">
        <v>272313</v>
      </c>
      <c r="AI24" s="345">
        <v>1318280</v>
      </c>
      <c r="AJ24" s="345">
        <v>1113042</v>
      </c>
      <c r="AK24" s="345">
        <v>240785</v>
      </c>
    </row>
    <row r="25" spans="1:37">
      <c r="A25" s="869">
        <v>19</v>
      </c>
      <c r="B25" s="869" t="s">
        <v>105</v>
      </c>
      <c r="C25" s="869" t="s">
        <v>125</v>
      </c>
      <c r="D25" s="869" t="s">
        <v>12915</v>
      </c>
      <c r="E25" s="869" t="s">
        <v>12988</v>
      </c>
      <c r="F25" s="870" t="s">
        <v>12989</v>
      </c>
      <c r="G25" s="869" t="s">
        <v>12990</v>
      </c>
      <c r="H25" s="869" t="s">
        <v>12991</v>
      </c>
      <c r="I25" s="869">
        <v>1981</v>
      </c>
      <c r="J25" s="869">
        <v>1736</v>
      </c>
      <c r="K25" s="869">
        <v>6946</v>
      </c>
      <c r="L25" s="869">
        <v>426</v>
      </c>
      <c r="M25" s="869">
        <v>273316</v>
      </c>
      <c r="N25" s="869">
        <v>16111</v>
      </c>
      <c r="O25" s="869">
        <v>509</v>
      </c>
      <c r="P25" s="869">
        <v>10476</v>
      </c>
      <c r="Q25" s="869">
        <v>280</v>
      </c>
      <c r="R25" s="869">
        <v>7</v>
      </c>
      <c r="S25" s="869">
        <v>29</v>
      </c>
      <c r="T25" s="869">
        <v>30</v>
      </c>
      <c r="U25" s="869">
        <v>6</v>
      </c>
      <c r="V25" s="869">
        <v>4</v>
      </c>
      <c r="W25" s="869">
        <v>19</v>
      </c>
      <c r="X25" s="869">
        <v>19</v>
      </c>
      <c r="Y25" s="869">
        <v>0</v>
      </c>
      <c r="Z25" s="869">
        <v>0</v>
      </c>
      <c r="AA25" s="869">
        <v>4</v>
      </c>
      <c r="AB25" s="869">
        <v>7</v>
      </c>
      <c r="AC25" s="869">
        <v>1</v>
      </c>
      <c r="AD25" s="869">
        <v>18</v>
      </c>
      <c r="AE25" s="869">
        <v>3</v>
      </c>
      <c r="AF25" s="345">
        <v>3339256</v>
      </c>
      <c r="AG25" s="345">
        <v>2123560</v>
      </c>
      <c r="AH25" s="345">
        <v>212722</v>
      </c>
      <c r="AI25" s="345">
        <v>1002974</v>
      </c>
      <c r="AJ25" s="345">
        <v>527318</v>
      </c>
      <c r="AK25" s="345">
        <v>203157</v>
      </c>
    </row>
    <row r="26" spans="1:37">
      <c r="A26" s="869">
        <v>20</v>
      </c>
      <c r="B26" s="869" t="s">
        <v>105</v>
      </c>
      <c r="C26" s="869" t="s">
        <v>106</v>
      </c>
      <c r="D26" s="869" t="s">
        <v>12915</v>
      </c>
      <c r="E26" s="869" t="s">
        <v>12992</v>
      </c>
      <c r="F26" s="870" t="s">
        <v>12993</v>
      </c>
      <c r="G26" s="869" t="s">
        <v>12994</v>
      </c>
      <c r="H26" s="869" t="s">
        <v>12995</v>
      </c>
      <c r="I26" s="869">
        <v>1977</v>
      </c>
      <c r="J26" s="869">
        <v>36470</v>
      </c>
      <c r="K26" s="869">
        <v>13282.09</v>
      </c>
      <c r="L26" s="869">
        <v>886</v>
      </c>
      <c r="M26" s="869">
        <v>482295</v>
      </c>
      <c r="N26" s="869">
        <v>28007</v>
      </c>
      <c r="O26" s="869">
        <v>710</v>
      </c>
      <c r="P26" s="869">
        <v>14337</v>
      </c>
      <c r="Q26" s="869">
        <v>609</v>
      </c>
      <c r="R26" s="869">
        <v>1</v>
      </c>
      <c r="S26" s="869">
        <v>53</v>
      </c>
      <c r="T26" s="869">
        <v>52</v>
      </c>
      <c r="U26" s="869">
        <v>8</v>
      </c>
      <c r="V26" s="869">
        <v>6</v>
      </c>
      <c r="W26" s="869">
        <v>38</v>
      </c>
      <c r="X26" s="869">
        <v>37</v>
      </c>
      <c r="Y26" s="869">
        <v>0</v>
      </c>
      <c r="Z26" s="869">
        <v>0</v>
      </c>
      <c r="AA26" s="869">
        <v>7</v>
      </c>
      <c r="AB26" s="869">
        <v>9</v>
      </c>
      <c r="AC26" s="869">
        <v>1</v>
      </c>
      <c r="AD26" s="869">
        <v>31</v>
      </c>
      <c r="AE26" s="869">
        <v>6</v>
      </c>
      <c r="AF26" s="345">
        <v>5846660</v>
      </c>
      <c r="AG26" s="345">
        <v>4002399</v>
      </c>
      <c r="AH26" s="345">
        <v>292815</v>
      </c>
      <c r="AI26" s="345">
        <v>1551446</v>
      </c>
      <c r="AJ26" s="345">
        <v>1250258</v>
      </c>
      <c r="AK26" s="345">
        <v>251184</v>
      </c>
    </row>
    <row r="27" spans="1:37">
      <c r="A27" s="869">
        <v>21</v>
      </c>
      <c r="B27" s="869" t="s">
        <v>105</v>
      </c>
      <c r="C27" s="869" t="s">
        <v>106</v>
      </c>
      <c r="D27" s="869" t="s">
        <v>12915</v>
      </c>
      <c r="E27" s="869" t="s">
        <v>12996</v>
      </c>
      <c r="F27" s="870" t="s">
        <v>12997</v>
      </c>
      <c r="G27" s="869" t="s">
        <v>12998</v>
      </c>
      <c r="H27" s="869" t="s">
        <v>12999</v>
      </c>
      <c r="I27" s="869">
        <v>1920</v>
      </c>
      <c r="J27" s="869">
        <v>2914.5</v>
      </c>
      <c r="K27" s="869">
        <v>3543.1</v>
      </c>
      <c r="L27" s="869">
        <v>567</v>
      </c>
      <c r="M27" s="869">
        <v>254840</v>
      </c>
      <c r="N27" s="869">
        <v>13850</v>
      </c>
      <c r="O27" s="869">
        <v>553</v>
      </c>
      <c r="P27" s="869">
        <v>9340</v>
      </c>
      <c r="Q27" s="869">
        <v>326</v>
      </c>
      <c r="R27" s="869">
        <v>27</v>
      </c>
      <c r="S27" s="869">
        <v>24</v>
      </c>
      <c r="T27" s="869">
        <v>24</v>
      </c>
      <c r="U27" s="869">
        <v>3</v>
      </c>
      <c r="V27" s="869">
        <v>3</v>
      </c>
      <c r="W27" s="869">
        <v>17</v>
      </c>
      <c r="X27" s="869">
        <v>17</v>
      </c>
      <c r="Y27" s="869">
        <v>0</v>
      </c>
      <c r="Z27" s="869">
        <v>0</v>
      </c>
      <c r="AA27" s="869">
        <v>4</v>
      </c>
      <c r="AB27" s="869">
        <v>4</v>
      </c>
      <c r="AC27" s="869">
        <v>1</v>
      </c>
      <c r="AD27" s="869">
        <v>12</v>
      </c>
      <c r="AE27" s="869">
        <v>6</v>
      </c>
      <c r="AF27" s="345">
        <v>2807986</v>
      </c>
      <c r="AG27" s="345">
        <v>1901454</v>
      </c>
      <c r="AH27" s="345">
        <v>210348</v>
      </c>
      <c r="AI27" s="345">
        <v>696184</v>
      </c>
      <c r="AJ27" s="345">
        <v>572634</v>
      </c>
      <c r="AK27" s="345">
        <v>133875</v>
      </c>
    </row>
    <row r="28" spans="1:37">
      <c r="A28" s="869">
        <v>22</v>
      </c>
      <c r="B28" s="869" t="s">
        <v>105</v>
      </c>
      <c r="C28" s="869" t="s">
        <v>106</v>
      </c>
      <c r="D28" s="869" t="s">
        <v>12915</v>
      </c>
      <c r="E28" s="869" t="s">
        <v>13000</v>
      </c>
      <c r="F28" s="870" t="s">
        <v>13001</v>
      </c>
      <c r="G28" s="869" t="s">
        <v>13002</v>
      </c>
      <c r="H28" s="869" t="s">
        <v>13003</v>
      </c>
      <c r="I28" s="869">
        <v>1979</v>
      </c>
      <c r="J28" s="869">
        <v>6611.5</v>
      </c>
      <c r="K28" s="869">
        <v>3796.63</v>
      </c>
      <c r="L28" s="869">
        <v>356</v>
      </c>
      <c r="M28" s="869">
        <v>271296</v>
      </c>
      <c r="N28" s="869">
        <v>11091</v>
      </c>
      <c r="O28" s="869">
        <v>209</v>
      </c>
      <c r="P28" s="869">
        <v>13254</v>
      </c>
      <c r="Q28" s="869">
        <v>253</v>
      </c>
      <c r="R28" s="869">
        <v>6</v>
      </c>
      <c r="S28" s="869">
        <v>27</v>
      </c>
      <c r="T28" s="869">
        <v>27</v>
      </c>
      <c r="U28" s="869">
        <v>4</v>
      </c>
      <c r="V28" s="869">
        <v>4</v>
      </c>
      <c r="W28" s="869">
        <v>20</v>
      </c>
      <c r="X28" s="869">
        <v>20</v>
      </c>
      <c r="Y28" s="869">
        <v>0</v>
      </c>
      <c r="Z28" s="869">
        <v>0</v>
      </c>
      <c r="AA28" s="869">
        <v>3</v>
      </c>
      <c r="AB28" s="869">
        <v>3</v>
      </c>
      <c r="AC28" s="869">
        <v>1</v>
      </c>
      <c r="AD28" s="869">
        <v>18</v>
      </c>
      <c r="AE28" s="869">
        <v>6</v>
      </c>
      <c r="AF28" s="345">
        <v>2890017</v>
      </c>
      <c r="AG28" s="345">
        <v>1902712</v>
      </c>
      <c r="AH28" s="345">
        <v>214289</v>
      </c>
      <c r="AI28" s="345">
        <v>773016</v>
      </c>
      <c r="AJ28" s="345">
        <v>739065</v>
      </c>
      <c r="AK28" s="345">
        <v>481301</v>
      </c>
    </row>
    <row r="29" spans="1:37" ht="16.5" customHeight="1">
      <c r="A29" s="1722" t="s">
        <v>13004</v>
      </c>
      <c r="B29" s="1723"/>
      <c r="C29" s="1724"/>
      <c r="D29" s="872"/>
      <c r="E29" s="873">
        <v>22</v>
      </c>
      <c r="F29" s="874"/>
      <c r="G29" s="874"/>
      <c r="H29" s="874"/>
      <c r="I29" s="872"/>
      <c r="J29" s="875"/>
      <c r="K29" s="875"/>
      <c r="L29" s="875"/>
      <c r="M29" s="875"/>
      <c r="N29" s="875"/>
      <c r="O29" s="875"/>
      <c r="P29" s="875"/>
      <c r="Q29" s="875"/>
      <c r="R29" s="875"/>
      <c r="S29" s="876"/>
      <c r="T29" s="876"/>
      <c r="U29" s="876"/>
      <c r="V29" s="876"/>
      <c r="W29" s="876"/>
      <c r="X29" s="876"/>
      <c r="Y29" s="876"/>
      <c r="Z29" s="875"/>
      <c r="AA29" s="876"/>
      <c r="AB29" s="876"/>
      <c r="AC29" s="875"/>
      <c r="AD29" s="875"/>
      <c r="AE29" s="875"/>
      <c r="AF29" s="877"/>
      <c r="AG29" s="875"/>
      <c r="AH29" s="875"/>
      <c r="AI29" s="875"/>
      <c r="AJ29" s="875"/>
      <c r="AK29" s="875"/>
    </row>
    <row r="30" spans="1:37">
      <c r="A30" s="869">
        <v>23</v>
      </c>
      <c r="B30" s="869" t="s">
        <v>105</v>
      </c>
      <c r="C30" s="869" t="s">
        <v>302</v>
      </c>
      <c r="D30" s="869" t="s">
        <v>350</v>
      </c>
      <c r="E30" s="869" t="s">
        <v>13005</v>
      </c>
      <c r="F30" s="870" t="s">
        <v>13006</v>
      </c>
      <c r="G30" s="869" t="s">
        <v>13007</v>
      </c>
      <c r="H30" s="869" t="s">
        <v>13008</v>
      </c>
      <c r="I30" s="869">
        <v>1996</v>
      </c>
      <c r="J30" s="869">
        <v>756</v>
      </c>
      <c r="K30" s="869">
        <v>2042</v>
      </c>
      <c r="L30" s="869">
        <v>297</v>
      </c>
      <c r="M30" s="869">
        <v>149973</v>
      </c>
      <c r="N30" s="869">
        <v>1175</v>
      </c>
      <c r="O30" s="869">
        <v>12</v>
      </c>
      <c r="P30" s="869">
        <v>3169</v>
      </c>
      <c r="Q30" s="869">
        <v>7</v>
      </c>
      <c r="R30" s="869">
        <v>0</v>
      </c>
      <c r="S30" s="869">
        <v>2</v>
      </c>
      <c r="T30" s="869">
        <v>2</v>
      </c>
      <c r="U30" s="869">
        <v>0</v>
      </c>
      <c r="V30" s="869">
        <v>0</v>
      </c>
      <c r="W30" s="869">
        <v>1</v>
      </c>
      <c r="X30" s="869">
        <v>1</v>
      </c>
      <c r="Y30" s="869">
        <v>0</v>
      </c>
      <c r="Z30" s="869">
        <v>0</v>
      </c>
      <c r="AA30" s="869">
        <v>1</v>
      </c>
      <c r="AB30" s="869">
        <v>1</v>
      </c>
      <c r="AC30" s="869">
        <v>0</v>
      </c>
      <c r="AD30" s="869">
        <v>4</v>
      </c>
      <c r="AE30" s="869">
        <v>0</v>
      </c>
      <c r="AF30" s="345">
        <v>129412</v>
      </c>
      <c r="AG30" s="345">
        <v>86519</v>
      </c>
      <c r="AH30" s="345">
        <v>24119</v>
      </c>
      <c r="AI30" s="345">
        <v>18774</v>
      </c>
      <c r="AJ30" s="345">
        <v>54091</v>
      </c>
      <c r="AK30" s="345">
        <v>224646</v>
      </c>
    </row>
    <row r="31" spans="1:37">
      <c r="A31" s="869">
        <v>24</v>
      </c>
      <c r="B31" s="869" t="s">
        <v>105</v>
      </c>
      <c r="C31" s="869" t="s">
        <v>289</v>
      </c>
      <c r="D31" s="869" t="s">
        <v>350</v>
      </c>
      <c r="E31" s="869" t="s">
        <v>13009</v>
      </c>
      <c r="F31" s="870" t="s">
        <v>13010</v>
      </c>
      <c r="G31" s="869" t="s">
        <v>13011</v>
      </c>
      <c r="H31" s="869" t="s">
        <v>13012</v>
      </c>
      <c r="I31" s="869">
        <v>2016</v>
      </c>
      <c r="J31" s="869">
        <v>805.71</v>
      </c>
      <c r="K31" s="869">
        <v>805.71</v>
      </c>
      <c r="L31" s="869">
        <v>81</v>
      </c>
      <c r="M31" s="869">
        <v>39405</v>
      </c>
      <c r="N31" s="869">
        <v>0</v>
      </c>
      <c r="O31" s="869">
        <v>51</v>
      </c>
      <c r="P31" s="869">
        <v>2140</v>
      </c>
      <c r="Q31" s="869">
        <v>0</v>
      </c>
      <c r="R31" s="869">
        <v>0</v>
      </c>
      <c r="S31" s="869">
        <v>4</v>
      </c>
      <c r="T31" s="869">
        <v>4</v>
      </c>
      <c r="U31" s="869">
        <v>0</v>
      </c>
      <c r="V31" s="869">
        <v>0</v>
      </c>
      <c r="W31" s="869">
        <v>4</v>
      </c>
      <c r="X31" s="869">
        <v>4</v>
      </c>
      <c r="Y31" s="869">
        <v>0</v>
      </c>
      <c r="Z31" s="869">
        <v>0</v>
      </c>
      <c r="AA31" s="869">
        <v>0</v>
      </c>
      <c r="AB31" s="869">
        <v>0</v>
      </c>
      <c r="AC31" s="869">
        <v>2</v>
      </c>
      <c r="AD31" s="869">
        <v>2</v>
      </c>
      <c r="AE31" s="869">
        <v>0</v>
      </c>
      <c r="AF31" s="345">
        <v>245260</v>
      </c>
      <c r="AG31" s="345">
        <v>190616</v>
      </c>
      <c r="AH31" s="345">
        <v>25526</v>
      </c>
      <c r="AI31" s="345">
        <v>29118</v>
      </c>
      <c r="AJ31" s="345">
        <v>47924</v>
      </c>
      <c r="AK31" s="345">
        <v>58470</v>
      </c>
    </row>
    <row r="32" spans="1:37">
      <c r="A32" s="869">
        <v>25</v>
      </c>
      <c r="B32" s="869" t="s">
        <v>105</v>
      </c>
      <c r="C32" s="869" t="s">
        <v>289</v>
      </c>
      <c r="D32" s="869" t="s">
        <v>350</v>
      </c>
      <c r="E32" s="869" t="s">
        <v>13013</v>
      </c>
      <c r="F32" s="870" t="s">
        <v>13014</v>
      </c>
      <c r="G32" s="869" t="s">
        <v>13015</v>
      </c>
      <c r="H32" s="869" t="s">
        <v>13016</v>
      </c>
      <c r="I32" s="869">
        <v>2015</v>
      </c>
      <c r="J32" s="869">
        <v>3174</v>
      </c>
      <c r="K32" s="869">
        <v>278</v>
      </c>
      <c r="L32" s="869">
        <v>70</v>
      </c>
      <c r="M32" s="869">
        <v>16469</v>
      </c>
      <c r="N32" s="869">
        <v>0</v>
      </c>
      <c r="O32" s="869">
        <v>10</v>
      </c>
      <c r="P32" s="869">
        <v>459</v>
      </c>
      <c r="Q32" s="869">
        <v>0</v>
      </c>
      <c r="R32" s="869">
        <v>0</v>
      </c>
      <c r="S32" s="869">
        <v>2</v>
      </c>
      <c r="T32" s="869">
        <v>2</v>
      </c>
      <c r="U32" s="869">
        <v>0</v>
      </c>
      <c r="V32" s="869">
        <v>0</v>
      </c>
      <c r="W32" s="869">
        <v>2</v>
      </c>
      <c r="X32" s="869">
        <v>2</v>
      </c>
      <c r="Y32" s="869">
        <v>0</v>
      </c>
      <c r="Z32" s="869">
        <v>0</v>
      </c>
      <c r="AA32" s="869">
        <v>0</v>
      </c>
      <c r="AB32" s="869">
        <v>0</v>
      </c>
      <c r="AC32" s="869">
        <v>0</v>
      </c>
      <c r="AD32" s="869">
        <v>2</v>
      </c>
      <c r="AE32" s="869">
        <v>1</v>
      </c>
      <c r="AF32" s="345">
        <v>46104</v>
      </c>
      <c r="AG32" s="345">
        <v>31659</v>
      </c>
      <c r="AH32" s="345">
        <v>9600</v>
      </c>
      <c r="AI32" s="345">
        <v>4845</v>
      </c>
      <c r="AJ32" s="345">
        <v>48780</v>
      </c>
      <c r="AK32" s="345">
        <v>26890</v>
      </c>
    </row>
    <row r="33" spans="1:37">
      <c r="A33" s="869">
        <v>26</v>
      </c>
      <c r="B33" s="869" t="s">
        <v>105</v>
      </c>
      <c r="C33" s="869" t="s">
        <v>106</v>
      </c>
      <c r="D33" s="869" t="s">
        <v>350</v>
      </c>
      <c r="E33" s="869" t="s">
        <v>13017</v>
      </c>
      <c r="F33" s="870" t="s">
        <v>13018</v>
      </c>
      <c r="G33" s="869" t="s">
        <v>13019</v>
      </c>
      <c r="H33" s="869" t="s">
        <v>13020</v>
      </c>
      <c r="I33" s="869">
        <v>2023</v>
      </c>
      <c r="J33" s="869">
        <v>502.2</v>
      </c>
      <c r="K33" s="869">
        <v>750.06</v>
      </c>
      <c r="L33" s="869">
        <v>103</v>
      </c>
      <c r="M33" s="869">
        <v>4907</v>
      </c>
      <c r="N33" s="869">
        <v>1600</v>
      </c>
      <c r="O33" s="869">
        <v>0</v>
      </c>
      <c r="P33" s="869">
        <v>440</v>
      </c>
      <c r="Q33" s="869">
        <v>18</v>
      </c>
      <c r="R33" s="869">
        <v>0</v>
      </c>
      <c r="S33" s="869">
        <v>12</v>
      </c>
      <c r="T33" s="869">
        <v>12</v>
      </c>
      <c r="U33" s="869">
        <v>11</v>
      </c>
      <c r="V33" s="869">
        <v>11</v>
      </c>
      <c r="W33" s="869">
        <v>1</v>
      </c>
      <c r="X33" s="869">
        <v>1</v>
      </c>
      <c r="Y33" s="869">
        <v>0</v>
      </c>
      <c r="Z33" s="869">
        <v>0</v>
      </c>
      <c r="AA33" s="869">
        <v>0</v>
      </c>
      <c r="AB33" s="869">
        <v>0</v>
      </c>
      <c r="AC33" s="869">
        <v>0</v>
      </c>
      <c r="AD33" s="869">
        <v>1</v>
      </c>
      <c r="AE33" s="869">
        <v>0</v>
      </c>
      <c r="AF33" s="345">
        <v>1199363</v>
      </c>
      <c r="AG33" s="345">
        <v>769929</v>
      </c>
      <c r="AH33" s="345">
        <v>55421</v>
      </c>
      <c r="AI33" s="345">
        <v>374013</v>
      </c>
      <c r="AJ33" s="345">
        <v>3145</v>
      </c>
      <c r="AK33" s="345">
        <v>0</v>
      </c>
    </row>
    <row r="34" spans="1:37">
      <c r="A34" s="869">
        <v>27</v>
      </c>
      <c r="B34" s="869" t="s">
        <v>105</v>
      </c>
      <c r="C34" s="869" t="s">
        <v>106</v>
      </c>
      <c r="D34" s="869" t="s">
        <v>350</v>
      </c>
      <c r="E34" s="869" t="s">
        <v>13021</v>
      </c>
      <c r="F34" s="870" t="s">
        <v>13022</v>
      </c>
      <c r="G34" s="869" t="s">
        <v>13023</v>
      </c>
      <c r="H34" s="869" t="s">
        <v>7937</v>
      </c>
      <c r="I34" s="869">
        <v>2023</v>
      </c>
      <c r="J34" s="869">
        <v>502.2</v>
      </c>
      <c r="K34" s="869">
        <v>762.65</v>
      </c>
      <c r="L34" s="869">
        <v>92</v>
      </c>
      <c r="M34" s="869">
        <v>3415</v>
      </c>
      <c r="N34" s="869">
        <v>36</v>
      </c>
      <c r="O34" s="869">
        <v>1</v>
      </c>
      <c r="P34" s="869">
        <v>303</v>
      </c>
      <c r="Q34" s="869">
        <v>0</v>
      </c>
      <c r="R34" s="869">
        <v>0</v>
      </c>
      <c r="S34" s="869">
        <v>5</v>
      </c>
      <c r="T34" s="869">
        <v>6</v>
      </c>
      <c r="U34" s="869">
        <v>0</v>
      </c>
      <c r="V34" s="869">
        <v>0</v>
      </c>
      <c r="W34" s="869">
        <v>0</v>
      </c>
      <c r="X34" s="869">
        <v>0</v>
      </c>
      <c r="Y34" s="869">
        <v>0</v>
      </c>
      <c r="Z34" s="869">
        <v>0</v>
      </c>
      <c r="AA34" s="869">
        <v>5</v>
      </c>
      <c r="AB34" s="869">
        <v>6</v>
      </c>
      <c r="AC34" s="869">
        <v>0</v>
      </c>
      <c r="AD34" s="869">
        <v>1</v>
      </c>
      <c r="AE34" s="869">
        <v>0</v>
      </c>
      <c r="AF34" s="345">
        <v>625342</v>
      </c>
      <c r="AG34" s="345">
        <v>340080</v>
      </c>
      <c r="AH34" s="345">
        <v>4899</v>
      </c>
      <c r="AI34" s="345">
        <v>280363</v>
      </c>
      <c r="AJ34" s="345">
        <v>9634</v>
      </c>
      <c r="AK34" s="345">
        <v>0</v>
      </c>
    </row>
    <row r="35" spans="1:37">
      <c r="A35" s="869">
        <v>28</v>
      </c>
      <c r="B35" s="869" t="s">
        <v>105</v>
      </c>
      <c r="C35" s="869" t="s">
        <v>106</v>
      </c>
      <c r="D35" s="869" t="s">
        <v>350</v>
      </c>
      <c r="E35" s="869" t="s">
        <v>13024</v>
      </c>
      <c r="F35" s="870" t="s">
        <v>13025</v>
      </c>
      <c r="G35" s="869" t="s">
        <v>13026</v>
      </c>
      <c r="H35" s="869" t="s">
        <v>13027</v>
      </c>
      <c r="I35" s="869">
        <v>2000</v>
      </c>
      <c r="J35" s="869">
        <v>1930.54</v>
      </c>
      <c r="K35" s="869">
        <v>7301.21</v>
      </c>
      <c r="L35" s="869">
        <v>177</v>
      </c>
      <c r="M35" s="869">
        <v>42869</v>
      </c>
      <c r="N35" s="869">
        <v>1304</v>
      </c>
      <c r="O35" s="869">
        <v>42</v>
      </c>
      <c r="P35" s="869">
        <v>1428</v>
      </c>
      <c r="Q35" s="869">
        <v>0</v>
      </c>
      <c r="R35" s="869">
        <v>0</v>
      </c>
      <c r="S35" s="869">
        <v>15</v>
      </c>
      <c r="T35" s="869">
        <v>15</v>
      </c>
      <c r="U35" s="869">
        <v>1</v>
      </c>
      <c r="V35" s="869">
        <v>1</v>
      </c>
      <c r="W35" s="869">
        <v>2</v>
      </c>
      <c r="X35" s="869">
        <v>2</v>
      </c>
      <c r="Y35" s="869">
        <v>0</v>
      </c>
      <c r="Z35" s="869">
        <v>0</v>
      </c>
      <c r="AA35" s="869">
        <v>12</v>
      </c>
      <c r="AB35" s="869">
        <v>12</v>
      </c>
      <c r="AC35" s="869">
        <v>0</v>
      </c>
      <c r="AD35" s="869">
        <v>2</v>
      </c>
      <c r="AE35" s="869">
        <v>0</v>
      </c>
      <c r="AF35" s="345">
        <v>772505</v>
      </c>
      <c r="AG35" s="345">
        <v>708287</v>
      </c>
      <c r="AH35" s="345">
        <v>26722</v>
      </c>
      <c r="AI35" s="345">
        <v>37496</v>
      </c>
      <c r="AJ35" s="345">
        <v>11350</v>
      </c>
      <c r="AK35" s="345">
        <v>8725</v>
      </c>
    </row>
    <row r="36" spans="1:37">
      <c r="A36" s="869">
        <v>29</v>
      </c>
      <c r="B36" s="869" t="s">
        <v>105</v>
      </c>
      <c r="C36" s="869" t="s">
        <v>230</v>
      </c>
      <c r="D36" s="869" t="s">
        <v>350</v>
      </c>
      <c r="E36" s="869" t="s">
        <v>13028</v>
      </c>
      <c r="F36" s="870" t="s">
        <v>13029</v>
      </c>
      <c r="G36" s="869" t="s">
        <v>13030</v>
      </c>
      <c r="H36" s="869" t="s">
        <v>13031</v>
      </c>
      <c r="I36" s="869">
        <v>1964</v>
      </c>
      <c r="J36" s="869">
        <v>970.9</v>
      </c>
      <c r="K36" s="869">
        <v>595</v>
      </c>
      <c r="L36" s="869">
        <v>70</v>
      </c>
      <c r="M36" s="869">
        <v>11333</v>
      </c>
      <c r="N36" s="869">
        <v>115</v>
      </c>
      <c r="O36" s="869">
        <v>95</v>
      </c>
      <c r="P36" s="869">
        <v>20</v>
      </c>
      <c r="Q36" s="869">
        <v>0</v>
      </c>
      <c r="R36" s="869">
        <v>0</v>
      </c>
      <c r="S36" s="869">
        <v>2</v>
      </c>
      <c r="T36" s="869">
        <v>2</v>
      </c>
      <c r="U36" s="869">
        <v>0</v>
      </c>
      <c r="V36" s="869">
        <v>0</v>
      </c>
      <c r="W36" s="869">
        <v>2</v>
      </c>
      <c r="X36" s="869">
        <v>2</v>
      </c>
      <c r="Y36" s="869">
        <v>0</v>
      </c>
      <c r="Z36" s="869">
        <v>0</v>
      </c>
      <c r="AA36" s="869">
        <v>0</v>
      </c>
      <c r="AB36" s="869">
        <v>0</v>
      </c>
      <c r="AC36" s="869">
        <v>1</v>
      </c>
      <c r="AD36" s="869">
        <v>0</v>
      </c>
      <c r="AE36" s="869">
        <v>1</v>
      </c>
      <c r="AF36" s="345">
        <v>183916</v>
      </c>
      <c r="AG36" s="345">
        <v>121742</v>
      </c>
      <c r="AH36" s="345">
        <v>2933</v>
      </c>
      <c r="AI36" s="345">
        <v>59241</v>
      </c>
      <c r="AJ36" s="345">
        <v>160</v>
      </c>
      <c r="AK36" s="345">
        <v>110</v>
      </c>
    </row>
    <row r="37" spans="1:37" ht="16.5" customHeight="1">
      <c r="A37" s="1722" t="s">
        <v>13032</v>
      </c>
      <c r="B37" s="1723"/>
      <c r="C37" s="1724"/>
      <c r="D37" s="872"/>
      <c r="E37" s="873">
        <v>7</v>
      </c>
      <c r="F37" s="874"/>
      <c r="G37" s="874"/>
      <c r="H37" s="874"/>
      <c r="I37" s="872"/>
      <c r="J37" s="875"/>
      <c r="K37" s="875"/>
      <c r="L37" s="875"/>
      <c r="M37" s="875"/>
      <c r="N37" s="875"/>
      <c r="O37" s="875"/>
      <c r="P37" s="875"/>
      <c r="Q37" s="875"/>
      <c r="R37" s="875"/>
      <c r="S37" s="876"/>
      <c r="T37" s="876"/>
      <c r="U37" s="876"/>
      <c r="V37" s="876"/>
      <c r="W37" s="876"/>
      <c r="X37" s="876"/>
      <c r="Y37" s="876"/>
      <c r="Z37" s="875"/>
      <c r="AA37" s="876"/>
      <c r="AB37" s="876"/>
      <c r="AC37" s="875"/>
      <c r="AD37" s="875"/>
      <c r="AE37" s="875"/>
      <c r="AF37" s="877"/>
      <c r="AG37" s="875"/>
      <c r="AH37" s="875"/>
      <c r="AI37" s="875"/>
      <c r="AJ37" s="875"/>
      <c r="AK37" s="875"/>
    </row>
    <row r="38" spans="1:37">
      <c r="A38" s="869">
        <v>30</v>
      </c>
      <c r="B38" s="869" t="s">
        <v>105</v>
      </c>
      <c r="C38" s="869" t="s">
        <v>154</v>
      </c>
      <c r="D38" s="869" t="s">
        <v>13033</v>
      </c>
      <c r="E38" s="869" t="s">
        <v>13034</v>
      </c>
      <c r="F38" s="870" t="s">
        <v>13035</v>
      </c>
      <c r="G38" s="869" t="s">
        <v>13036</v>
      </c>
      <c r="H38" s="869" t="s">
        <v>13037</v>
      </c>
      <c r="I38" s="869">
        <v>1997</v>
      </c>
      <c r="J38" s="869">
        <v>1767</v>
      </c>
      <c r="K38" s="869">
        <v>573.62</v>
      </c>
      <c r="L38" s="869">
        <v>129</v>
      </c>
      <c r="M38" s="869">
        <v>50298</v>
      </c>
      <c r="N38" s="869">
        <v>2079</v>
      </c>
      <c r="O38" s="869">
        <v>29</v>
      </c>
      <c r="P38" s="869">
        <v>3251</v>
      </c>
      <c r="Q38" s="869">
        <v>73</v>
      </c>
      <c r="R38" s="869">
        <v>7</v>
      </c>
      <c r="S38" s="869">
        <v>5</v>
      </c>
      <c r="T38" s="869">
        <v>5</v>
      </c>
      <c r="U38" s="869">
        <v>0</v>
      </c>
      <c r="V38" s="869">
        <v>0</v>
      </c>
      <c r="W38" s="869">
        <v>5</v>
      </c>
      <c r="X38" s="869">
        <v>5</v>
      </c>
      <c r="Y38" s="869">
        <v>0</v>
      </c>
      <c r="Z38" s="869">
        <v>0</v>
      </c>
      <c r="AA38" s="869">
        <v>0</v>
      </c>
      <c r="AB38" s="869">
        <v>0</v>
      </c>
      <c r="AC38" s="869">
        <v>1</v>
      </c>
      <c r="AD38" s="869">
        <v>7</v>
      </c>
      <c r="AE38" s="869">
        <v>1</v>
      </c>
      <c r="AF38" s="345">
        <v>546670</v>
      </c>
      <c r="AG38" s="345">
        <v>404997</v>
      </c>
      <c r="AH38" s="345">
        <v>42219</v>
      </c>
      <c r="AI38" s="345">
        <v>99454</v>
      </c>
      <c r="AJ38" s="345">
        <v>228500</v>
      </c>
      <c r="AK38" s="345">
        <v>97527</v>
      </c>
    </row>
    <row r="39" spans="1:37">
      <c r="A39" s="869">
        <v>31</v>
      </c>
      <c r="B39" s="869" t="s">
        <v>105</v>
      </c>
      <c r="C39" s="869" t="s">
        <v>154</v>
      </c>
      <c r="D39" s="869" t="s">
        <v>13033</v>
      </c>
      <c r="E39" s="869" t="s">
        <v>13038</v>
      </c>
      <c r="F39" s="870" t="s">
        <v>13039</v>
      </c>
      <c r="G39" s="869" t="s">
        <v>13040</v>
      </c>
      <c r="H39" s="869" t="s">
        <v>13041</v>
      </c>
      <c r="I39" s="869">
        <v>1999</v>
      </c>
      <c r="J39" s="869">
        <v>6070.9</v>
      </c>
      <c r="K39" s="869">
        <v>570.09</v>
      </c>
      <c r="L39" s="869">
        <v>139</v>
      </c>
      <c r="M39" s="869">
        <v>59301</v>
      </c>
      <c r="N39" s="869">
        <v>688</v>
      </c>
      <c r="O39" s="869">
        <v>130</v>
      </c>
      <c r="P39" s="869">
        <v>3965</v>
      </c>
      <c r="Q39" s="869">
        <v>0</v>
      </c>
      <c r="R39" s="869">
        <v>0</v>
      </c>
      <c r="S39" s="869">
        <v>7</v>
      </c>
      <c r="T39" s="869">
        <v>7</v>
      </c>
      <c r="U39" s="869">
        <v>0</v>
      </c>
      <c r="V39" s="869">
        <v>0</v>
      </c>
      <c r="W39" s="869">
        <v>7</v>
      </c>
      <c r="X39" s="869">
        <v>7</v>
      </c>
      <c r="Y39" s="869">
        <v>0</v>
      </c>
      <c r="Z39" s="869">
        <v>0</v>
      </c>
      <c r="AA39" s="869">
        <v>0</v>
      </c>
      <c r="AB39" s="869">
        <v>0</v>
      </c>
      <c r="AC39" s="869">
        <v>0</v>
      </c>
      <c r="AD39" s="869">
        <v>9</v>
      </c>
      <c r="AE39" s="869">
        <v>0</v>
      </c>
      <c r="AF39" s="345">
        <v>747199</v>
      </c>
      <c r="AG39" s="345">
        <v>545055</v>
      </c>
      <c r="AH39" s="345">
        <v>52296</v>
      </c>
      <c r="AI39" s="345">
        <v>149848</v>
      </c>
      <c r="AJ39" s="345">
        <v>409145</v>
      </c>
      <c r="AK39" s="345">
        <v>170286</v>
      </c>
    </row>
    <row r="40" spans="1:37">
      <c r="A40" s="869">
        <v>32</v>
      </c>
      <c r="B40" s="869" t="s">
        <v>105</v>
      </c>
      <c r="C40" s="869" t="s">
        <v>154</v>
      </c>
      <c r="D40" s="869" t="s">
        <v>13033</v>
      </c>
      <c r="E40" s="869" t="s">
        <v>13042</v>
      </c>
      <c r="F40" s="870" t="s">
        <v>13043</v>
      </c>
      <c r="G40" s="869" t="s">
        <v>13044</v>
      </c>
      <c r="H40" s="869" t="s">
        <v>13045</v>
      </c>
      <c r="I40" s="869">
        <v>2018</v>
      </c>
      <c r="J40" s="869">
        <v>4479.8</v>
      </c>
      <c r="K40" s="869">
        <v>1057</v>
      </c>
      <c r="L40" s="869">
        <v>168</v>
      </c>
      <c r="M40" s="869">
        <v>77268</v>
      </c>
      <c r="N40" s="869">
        <v>1588</v>
      </c>
      <c r="O40" s="869">
        <v>123</v>
      </c>
      <c r="P40" s="869">
        <v>6004</v>
      </c>
      <c r="Q40" s="869">
        <v>99</v>
      </c>
      <c r="R40" s="869">
        <v>45</v>
      </c>
      <c r="S40" s="869">
        <v>9</v>
      </c>
      <c r="T40" s="869">
        <v>9</v>
      </c>
      <c r="U40" s="869">
        <v>0</v>
      </c>
      <c r="V40" s="869">
        <v>0</v>
      </c>
      <c r="W40" s="869">
        <v>9</v>
      </c>
      <c r="X40" s="869">
        <v>9</v>
      </c>
      <c r="Y40" s="869">
        <v>0</v>
      </c>
      <c r="Z40" s="869">
        <v>0</v>
      </c>
      <c r="AA40" s="869">
        <v>0</v>
      </c>
      <c r="AB40" s="869">
        <v>0</v>
      </c>
      <c r="AC40" s="869">
        <v>1</v>
      </c>
      <c r="AD40" s="869">
        <v>14</v>
      </c>
      <c r="AE40" s="869">
        <v>1</v>
      </c>
      <c r="AF40" s="345">
        <v>1000353</v>
      </c>
      <c r="AG40" s="345">
        <v>619953</v>
      </c>
      <c r="AH40" s="345">
        <v>90425</v>
      </c>
      <c r="AI40" s="345">
        <v>289975</v>
      </c>
      <c r="AJ40" s="345">
        <v>337734</v>
      </c>
      <c r="AK40" s="345">
        <v>223598</v>
      </c>
    </row>
    <row r="41" spans="1:37">
      <c r="A41" s="869">
        <v>33</v>
      </c>
      <c r="B41" s="869" t="s">
        <v>105</v>
      </c>
      <c r="C41" s="869" t="s">
        <v>154</v>
      </c>
      <c r="D41" s="869" t="s">
        <v>13033</v>
      </c>
      <c r="E41" s="869" t="s">
        <v>13046</v>
      </c>
      <c r="F41" s="870" t="s">
        <v>13047</v>
      </c>
      <c r="G41" s="869" t="s">
        <v>13048</v>
      </c>
      <c r="H41" s="869" t="s">
        <v>13049</v>
      </c>
      <c r="I41" s="869">
        <v>2007</v>
      </c>
      <c r="J41" s="869">
        <v>3382</v>
      </c>
      <c r="K41" s="869">
        <v>588</v>
      </c>
      <c r="L41" s="869">
        <v>98</v>
      </c>
      <c r="M41" s="869">
        <v>38214</v>
      </c>
      <c r="N41" s="869">
        <v>1036</v>
      </c>
      <c r="O41" s="869">
        <v>20</v>
      </c>
      <c r="P41" s="869">
        <v>2269</v>
      </c>
      <c r="Q41" s="869">
        <v>41</v>
      </c>
      <c r="R41" s="869">
        <v>2</v>
      </c>
      <c r="S41" s="869">
        <v>5</v>
      </c>
      <c r="T41" s="869">
        <v>5</v>
      </c>
      <c r="U41" s="869">
        <v>0</v>
      </c>
      <c r="V41" s="869">
        <v>0</v>
      </c>
      <c r="W41" s="869">
        <v>5</v>
      </c>
      <c r="X41" s="869">
        <v>5</v>
      </c>
      <c r="Y41" s="869">
        <v>0</v>
      </c>
      <c r="Z41" s="869">
        <v>0</v>
      </c>
      <c r="AA41" s="869">
        <v>0</v>
      </c>
      <c r="AB41" s="869">
        <v>0</v>
      </c>
      <c r="AC41" s="869">
        <v>0</v>
      </c>
      <c r="AD41" s="869">
        <v>6</v>
      </c>
      <c r="AE41" s="869">
        <v>1</v>
      </c>
      <c r="AF41" s="345">
        <v>436863</v>
      </c>
      <c r="AG41" s="345">
        <v>308697</v>
      </c>
      <c r="AH41" s="345">
        <v>38136</v>
      </c>
      <c r="AI41" s="345">
        <v>90030</v>
      </c>
      <c r="AJ41" s="345">
        <v>281774</v>
      </c>
      <c r="AK41" s="345">
        <v>76326</v>
      </c>
    </row>
    <row r="42" spans="1:37">
      <c r="A42" s="869">
        <v>34</v>
      </c>
      <c r="B42" s="869" t="s">
        <v>105</v>
      </c>
      <c r="C42" s="869" t="s">
        <v>154</v>
      </c>
      <c r="D42" s="869" t="s">
        <v>13033</v>
      </c>
      <c r="E42" s="869" t="s">
        <v>13050</v>
      </c>
      <c r="F42" s="870" t="s">
        <v>13051</v>
      </c>
      <c r="G42" s="869" t="s">
        <v>13052</v>
      </c>
      <c r="H42" s="869" t="s">
        <v>13053</v>
      </c>
      <c r="I42" s="869">
        <v>2020</v>
      </c>
      <c r="J42" s="869">
        <v>451.69</v>
      </c>
      <c r="K42" s="869">
        <v>436.47</v>
      </c>
      <c r="L42" s="869">
        <v>78</v>
      </c>
      <c r="M42" s="869">
        <v>39857</v>
      </c>
      <c r="N42" s="869">
        <v>0</v>
      </c>
      <c r="O42" s="869">
        <v>19</v>
      </c>
      <c r="P42" s="869">
        <v>2594</v>
      </c>
      <c r="Q42" s="869">
        <v>0</v>
      </c>
      <c r="R42" s="869">
        <v>2</v>
      </c>
      <c r="S42" s="869">
        <v>6</v>
      </c>
      <c r="T42" s="869">
        <v>6</v>
      </c>
      <c r="U42" s="869">
        <v>0</v>
      </c>
      <c r="V42" s="869">
        <v>0</v>
      </c>
      <c r="W42" s="869">
        <v>6</v>
      </c>
      <c r="X42" s="869">
        <v>6</v>
      </c>
      <c r="Y42" s="869">
        <v>0</v>
      </c>
      <c r="Z42" s="869">
        <v>0</v>
      </c>
      <c r="AA42" s="869">
        <v>0</v>
      </c>
      <c r="AB42" s="869">
        <v>0</v>
      </c>
      <c r="AC42" s="869">
        <v>1</v>
      </c>
      <c r="AD42" s="869">
        <v>6</v>
      </c>
      <c r="AE42" s="869">
        <v>1</v>
      </c>
      <c r="AF42" s="345">
        <v>603552</v>
      </c>
      <c r="AG42" s="345">
        <v>366502</v>
      </c>
      <c r="AH42" s="345">
        <v>39212</v>
      </c>
      <c r="AI42" s="345">
        <v>197838</v>
      </c>
      <c r="AJ42" s="345">
        <v>271150</v>
      </c>
      <c r="AK42" s="345">
        <v>221310</v>
      </c>
    </row>
    <row r="43" spans="1:37">
      <c r="A43" s="869">
        <v>35</v>
      </c>
      <c r="B43" s="869" t="s">
        <v>105</v>
      </c>
      <c r="C43" s="869" t="s">
        <v>154</v>
      </c>
      <c r="D43" s="869" t="s">
        <v>13033</v>
      </c>
      <c r="E43" s="869" t="s">
        <v>13054</v>
      </c>
      <c r="F43" s="870" t="s">
        <v>13055</v>
      </c>
      <c r="G43" s="869" t="s">
        <v>13056</v>
      </c>
      <c r="H43" s="869" t="s">
        <v>13057</v>
      </c>
      <c r="I43" s="869">
        <v>1999</v>
      </c>
      <c r="J43" s="869">
        <v>1178.9000000000001</v>
      </c>
      <c r="K43" s="869">
        <v>348</v>
      </c>
      <c r="L43" s="869">
        <v>72</v>
      </c>
      <c r="M43" s="869">
        <v>36243</v>
      </c>
      <c r="N43" s="869">
        <v>27</v>
      </c>
      <c r="O43" s="869">
        <v>105</v>
      </c>
      <c r="P43" s="869">
        <v>2399</v>
      </c>
      <c r="Q43" s="869">
        <v>0</v>
      </c>
      <c r="R43" s="869">
        <v>3</v>
      </c>
      <c r="S43" s="869">
        <v>5</v>
      </c>
      <c r="T43" s="869">
        <v>5</v>
      </c>
      <c r="U43" s="869">
        <v>0</v>
      </c>
      <c r="V43" s="869">
        <v>0</v>
      </c>
      <c r="W43" s="869">
        <v>5</v>
      </c>
      <c r="X43" s="869">
        <v>5</v>
      </c>
      <c r="Y43" s="869">
        <v>0</v>
      </c>
      <c r="Z43" s="869">
        <v>0</v>
      </c>
      <c r="AA43" s="869">
        <v>0</v>
      </c>
      <c r="AB43" s="869">
        <v>0</v>
      </c>
      <c r="AC43" s="869">
        <v>1</v>
      </c>
      <c r="AD43" s="869">
        <v>7</v>
      </c>
      <c r="AE43" s="869">
        <v>2</v>
      </c>
      <c r="AF43" s="345">
        <v>442904</v>
      </c>
      <c r="AG43" s="345">
        <v>311521</v>
      </c>
      <c r="AH43" s="345">
        <v>36892</v>
      </c>
      <c r="AI43" s="345">
        <v>94491</v>
      </c>
      <c r="AJ43" s="345">
        <v>93576</v>
      </c>
      <c r="AK43" s="345">
        <v>60871</v>
      </c>
    </row>
    <row r="44" spans="1:37">
      <c r="A44" s="869">
        <v>36</v>
      </c>
      <c r="B44" s="869" t="s">
        <v>105</v>
      </c>
      <c r="C44" s="869" t="s">
        <v>154</v>
      </c>
      <c r="D44" s="869" t="s">
        <v>13033</v>
      </c>
      <c r="E44" s="869" t="s">
        <v>13058</v>
      </c>
      <c r="F44" s="870" t="s">
        <v>13059</v>
      </c>
      <c r="G44" s="869" t="s">
        <v>13060</v>
      </c>
      <c r="H44" s="869" t="s">
        <v>13061</v>
      </c>
      <c r="I44" s="869">
        <v>2004</v>
      </c>
      <c r="J44" s="869">
        <v>1088</v>
      </c>
      <c r="K44" s="869">
        <v>332</v>
      </c>
      <c r="L44" s="869">
        <v>70</v>
      </c>
      <c r="M44" s="869">
        <v>48308</v>
      </c>
      <c r="N44" s="869">
        <v>574</v>
      </c>
      <c r="O44" s="869">
        <v>15</v>
      </c>
      <c r="P44" s="869">
        <v>2533</v>
      </c>
      <c r="Q44" s="869">
        <v>32</v>
      </c>
      <c r="R44" s="869">
        <v>2</v>
      </c>
      <c r="S44" s="869">
        <v>5</v>
      </c>
      <c r="T44" s="869">
        <v>5</v>
      </c>
      <c r="U44" s="869">
        <v>0</v>
      </c>
      <c r="V44" s="869">
        <v>0</v>
      </c>
      <c r="W44" s="869">
        <v>5</v>
      </c>
      <c r="X44" s="869">
        <v>5</v>
      </c>
      <c r="Y44" s="869">
        <v>0</v>
      </c>
      <c r="Z44" s="869">
        <v>0</v>
      </c>
      <c r="AA44" s="869">
        <v>0</v>
      </c>
      <c r="AB44" s="869">
        <v>0</v>
      </c>
      <c r="AC44" s="869">
        <v>1</v>
      </c>
      <c r="AD44" s="869">
        <v>5</v>
      </c>
      <c r="AE44" s="869">
        <v>1</v>
      </c>
      <c r="AF44" s="345">
        <v>417686</v>
      </c>
      <c r="AG44" s="345">
        <v>306509</v>
      </c>
      <c r="AH44" s="345">
        <v>37299</v>
      </c>
      <c r="AI44" s="345">
        <v>73878</v>
      </c>
      <c r="AJ44" s="345">
        <v>232094</v>
      </c>
      <c r="AK44" s="345">
        <v>104084</v>
      </c>
    </row>
    <row r="45" spans="1:37">
      <c r="A45" s="869">
        <v>37</v>
      </c>
      <c r="B45" s="869" t="s">
        <v>105</v>
      </c>
      <c r="C45" s="869" t="s">
        <v>154</v>
      </c>
      <c r="D45" s="869" t="s">
        <v>13033</v>
      </c>
      <c r="E45" s="869" t="s">
        <v>13062</v>
      </c>
      <c r="F45" s="870" t="s">
        <v>13063</v>
      </c>
      <c r="G45" s="869" t="s">
        <v>13064</v>
      </c>
      <c r="H45" s="869" t="s">
        <v>13065</v>
      </c>
      <c r="I45" s="869">
        <v>2004</v>
      </c>
      <c r="J45" s="869">
        <v>1154</v>
      </c>
      <c r="K45" s="869">
        <v>327.44</v>
      </c>
      <c r="L45" s="869">
        <v>98</v>
      </c>
      <c r="M45" s="869">
        <v>37977</v>
      </c>
      <c r="N45" s="869">
        <v>0</v>
      </c>
      <c r="O45" s="869">
        <v>42</v>
      </c>
      <c r="P45" s="869">
        <v>2332</v>
      </c>
      <c r="Q45" s="869">
        <v>0</v>
      </c>
      <c r="R45" s="869">
        <v>19</v>
      </c>
      <c r="S45" s="869">
        <v>5</v>
      </c>
      <c r="T45" s="869">
        <v>5</v>
      </c>
      <c r="U45" s="869">
        <v>0</v>
      </c>
      <c r="V45" s="869">
        <v>0</v>
      </c>
      <c r="W45" s="869">
        <v>5</v>
      </c>
      <c r="X45" s="869">
        <v>5</v>
      </c>
      <c r="Y45" s="869">
        <v>0</v>
      </c>
      <c r="Z45" s="869">
        <v>0</v>
      </c>
      <c r="AA45" s="869">
        <v>0</v>
      </c>
      <c r="AB45" s="869">
        <v>0</v>
      </c>
      <c r="AC45" s="869">
        <v>1</v>
      </c>
      <c r="AD45" s="869">
        <v>5</v>
      </c>
      <c r="AE45" s="869">
        <v>1</v>
      </c>
      <c r="AF45" s="345">
        <v>451614</v>
      </c>
      <c r="AG45" s="345">
        <v>325688</v>
      </c>
      <c r="AH45" s="345">
        <v>34205</v>
      </c>
      <c r="AI45" s="345">
        <v>91721</v>
      </c>
      <c r="AJ45" s="345">
        <v>195039</v>
      </c>
      <c r="AK45" s="345">
        <v>79920</v>
      </c>
    </row>
    <row r="46" spans="1:37">
      <c r="A46" s="869">
        <v>38</v>
      </c>
      <c r="B46" s="869" t="s">
        <v>105</v>
      </c>
      <c r="C46" s="869" t="s">
        <v>154</v>
      </c>
      <c r="D46" s="869" t="s">
        <v>13033</v>
      </c>
      <c r="E46" s="869" t="s">
        <v>13066</v>
      </c>
      <c r="F46" s="870" t="s">
        <v>13067</v>
      </c>
      <c r="G46" s="869" t="s">
        <v>13068</v>
      </c>
      <c r="H46" s="869" t="s">
        <v>13069</v>
      </c>
      <c r="I46" s="869">
        <v>2006</v>
      </c>
      <c r="J46" s="869">
        <v>3260.7</v>
      </c>
      <c r="K46" s="869">
        <v>481.6</v>
      </c>
      <c r="L46" s="869">
        <v>81</v>
      </c>
      <c r="M46" s="869">
        <v>46159</v>
      </c>
      <c r="N46" s="869">
        <v>1142</v>
      </c>
      <c r="O46" s="869">
        <v>52</v>
      </c>
      <c r="P46" s="869">
        <v>2694</v>
      </c>
      <c r="Q46" s="869">
        <v>37</v>
      </c>
      <c r="R46" s="869">
        <v>19</v>
      </c>
      <c r="S46" s="869">
        <v>15</v>
      </c>
      <c r="T46" s="869">
        <v>15</v>
      </c>
      <c r="U46" s="869">
        <v>0</v>
      </c>
      <c r="V46" s="869">
        <v>0</v>
      </c>
      <c r="W46" s="869">
        <v>5</v>
      </c>
      <c r="X46" s="869">
        <v>5</v>
      </c>
      <c r="Y46" s="869">
        <v>0</v>
      </c>
      <c r="Z46" s="869">
        <v>0</v>
      </c>
      <c r="AA46" s="869">
        <v>10</v>
      </c>
      <c r="AB46" s="869">
        <v>10</v>
      </c>
      <c r="AC46" s="869">
        <v>1</v>
      </c>
      <c r="AD46" s="869">
        <v>5</v>
      </c>
      <c r="AE46" s="869">
        <v>1</v>
      </c>
      <c r="AF46" s="345">
        <v>824674</v>
      </c>
      <c r="AG46" s="345">
        <v>637033</v>
      </c>
      <c r="AH46" s="345">
        <v>43830</v>
      </c>
      <c r="AI46" s="345">
        <v>143811</v>
      </c>
      <c r="AJ46" s="345">
        <v>216436</v>
      </c>
      <c r="AK46" s="345">
        <v>137821</v>
      </c>
    </row>
    <row r="47" spans="1:37">
      <c r="A47" s="869">
        <v>39</v>
      </c>
      <c r="B47" s="869" t="s">
        <v>105</v>
      </c>
      <c r="C47" s="869" t="s">
        <v>154</v>
      </c>
      <c r="D47" s="869" t="s">
        <v>13033</v>
      </c>
      <c r="E47" s="869" t="s">
        <v>13070</v>
      </c>
      <c r="F47" s="870" t="s">
        <v>13071</v>
      </c>
      <c r="G47" s="869" t="s">
        <v>13072</v>
      </c>
      <c r="H47" s="869" t="s">
        <v>13073</v>
      </c>
      <c r="I47" s="869">
        <v>2009</v>
      </c>
      <c r="J47" s="869">
        <v>1244.7</v>
      </c>
      <c r="K47" s="869">
        <v>568</v>
      </c>
      <c r="L47" s="869">
        <v>110</v>
      </c>
      <c r="M47" s="869">
        <v>41152</v>
      </c>
      <c r="N47" s="869">
        <v>44</v>
      </c>
      <c r="O47" s="869">
        <v>25</v>
      </c>
      <c r="P47" s="869">
        <v>2152</v>
      </c>
      <c r="Q47" s="869">
        <v>48</v>
      </c>
      <c r="R47" s="869">
        <v>0</v>
      </c>
      <c r="S47" s="869">
        <v>5</v>
      </c>
      <c r="T47" s="869">
        <v>5</v>
      </c>
      <c r="U47" s="869">
        <v>0</v>
      </c>
      <c r="V47" s="869">
        <v>0</v>
      </c>
      <c r="W47" s="869">
        <v>5</v>
      </c>
      <c r="X47" s="869">
        <v>5</v>
      </c>
      <c r="Y47" s="869">
        <v>0</v>
      </c>
      <c r="Z47" s="869">
        <v>0</v>
      </c>
      <c r="AA47" s="869">
        <v>0</v>
      </c>
      <c r="AB47" s="869">
        <v>0</v>
      </c>
      <c r="AC47" s="869">
        <v>1</v>
      </c>
      <c r="AD47" s="869">
        <v>4</v>
      </c>
      <c r="AE47" s="869">
        <v>1</v>
      </c>
      <c r="AF47" s="345">
        <v>397954</v>
      </c>
      <c r="AG47" s="345">
        <v>283023</v>
      </c>
      <c r="AH47" s="345">
        <v>42656</v>
      </c>
      <c r="AI47" s="345">
        <v>72275</v>
      </c>
      <c r="AJ47" s="345">
        <v>187837</v>
      </c>
      <c r="AK47" s="345">
        <v>61222</v>
      </c>
    </row>
    <row r="48" spans="1:37">
      <c r="A48" s="869">
        <v>40</v>
      </c>
      <c r="B48" s="869" t="s">
        <v>105</v>
      </c>
      <c r="C48" s="869" t="s">
        <v>154</v>
      </c>
      <c r="D48" s="869" t="s">
        <v>13033</v>
      </c>
      <c r="E48" s="869" t="s">
        <v>13074</v>
      </c>
      <c r="F48" s="870" t="s">
        <v>13075</v>
      </c>
      <c r="G48" s="869" t="s">
        <v>13076</v>
      </c>
      <c r="H48" s="869" t="s">
        <v>13077</v>
      </c>
      <c r="I48" s="869">
        <v>2024</v>
      </c>
      <c r="J48" s="869">
        <v>1363</v>
      </c>
      <c r="K48" s="869">
        <v>1073.08</v>
      </c>
      <c r="L48" s="869">
        <v>133</v>
      </c>
      <c r="M48" s="869">
        <v>22205</v>
      </c>
      <c r="N48" s="869">
        <v>428</v>
      </c>
      <c r="O48" s="869">
        <v>53</v>
      </c>
      <c r="P48" s="869">
        <v>3116</v>
      </c>
      <c r="Q48" s="869">
        <v>235</v>
      </c>
      <c r="R48" s="869">
        <v>62</v>
      </c>
      <c r="S48" s="869">
        <v>7</v>
      </c>
      <c r="T48" s="869">
        <v>7</v>
      </c>
      <c r="U48" s="869">
        <v>0</v>
      </c>
      <c r="V48" s="869">
        <v>0</v>
      </c>
      <c r="W48" s="869">
        <v>7</v>
      </c>
      <c r="X48" s="869">
        <v>7</v>
      </c>
      <c r="Y48" s="869">
        <v>0</v>
      </c>
      <c r="Z48" s="869">
        <v>0</v>
      </c>
      <c r="AA48" s="869">
        <v>0</v>
      </c>
      <c r="AB48" s="869">
        <v>0</v>
      </c>
      <c r="AC48" s="869">
        <v>1</v>
      </c>
      <c r="AD48" s="869">
        <v>9</v>
      </c>
      <c r="AE48" s="869">
        <v>1</v>
      </c>
      <c r="AF48" s="345">
        <v>705711</v>
      </c>
      <c r="AG48" s="345">
        <v>471813</v>
      </c>
      <c r="AH48" s="345">
        <v>54534</v>
      </c>
      <c r="AI48" s="345">
        <v>179364</v>
      </c>
      <c r="AJ48" s="345">
        <v>171621</v>
      </c>
      <c r="AK48" s="345">
        <v>86731</v>
      </c>
    </row>
    <row r="49" spans="1:37">
      <c r="A49" s="869">
        <v>41</v>
      </c>
      <c r="B49" s="869" t="s">
        <v>105</v>
      </c>
      <c r="C49" s="869" t="s">
        <v>154</v>
      </c>
      <c r="D49" s="869" t="s">
        <v>13033</v>
      </c>
      <c r="E49" s="869" t="s">
        <v>13078</v>
      </c>
      <c r="F49" s="870" t="s">
        <v>13079</v>
      </c>
      <c r="G49" s="869" t="s">
        <v>13080</v>
      </c>
      <c r="H49" s="869" t="s">
        <v>13081</v>
      </c>
      <c r="I49" s="869">
        <v>2013</v>
      </c>
      <c r="J49" s="869">
        <v>2812</v>
      </c>
      <c r="K49" s="869">
        <v>2930</v>
      </c>
      <c r="L49" s="869">
        <v>601</v>
      </c>
      <c r="M49" s="869">
        <v>128079</v>
      </c>
      <c r="N49" s="869">
        <v>2902</v>
      </c>
      <c r="O49" s="869">
        <v>139</v>
      </c>
      <c r="P49" s="869">
        <v>7471</v>
      </c>
      <c r="Q49" s="869">
        <v>56</v>
      </c>
      <c r="R49" s="869">
        <v>10</v>
      </c>
      <c r="S49" s="869">
        <v>11</v>
      </c>
      <c r="T49" s="869">
        <v>12</v>
      </c>
      <c r="U49" s="869">
        <v>1</v>
      </c>
      <c r="V49" s="869">
        <v>1</v>
      </c>
      <c r="W49" s="869">
        <v>10</v>
      </c>
      <c r="X49" s="869">
        <v>11</v>
      </c>
      <c r="Y49" s="869">
        <v>0</v>
      </c>
      <c r="Z49" s="869">
        <v>0</v>
      </c>
      <c r="AA49" s="869">
        <v>0</v>
      </c>
      <c r="AB49" s="869">
        <v>0</v>
      </c>
      <c r="AC49" s="869">
        <v>1</v>
      </c>
      <c r="AD49" s="869">
        <v>15</v>
      </c>
      <c r="AE49" s="869">
        <v>3</v>
      </c>
      <c r="AF49" s="345">
        <v>1591462</v>
      </c>
      <c r="AG49" s="345">
        <v>709523</v>
      </c>
      <c r="AH49" s="345">
        <v>234775</v>
      </c>
      <c r="AI49" s="345">
        <v>647164</v>
      </c>
      <c r="AJ49" s="345">
        <v>913020</v>
      </c>
      <c r="AK49" s="345">
        <v>342814</v>
      </c>
    </row>
    <row r="50" spans="1:37">
      <c r="A50" s="869">
        <v>42</v>
      </c>
      <c r="B50" s="869" t="s">
        <v>105</v>
      </c>
      <c r="C50" s="869" t="s">
        <v>154</v>
      </c>
      <c r="D50" s="869" t="s">
        <v>13033</v>
      </c>
      <c r="E50" s="869" t="s">
        <v>13082</v>
      </c>
      <c r="F50" s="870" t="s">
        <v>13083</v>
      </c>
      <c r="G50" s="869" t="s">
        <v>13084</v>
      </c>
      <c r="H50" s="869" t="s">
        <v>13085</v>
      </c>
      <c r="I50" s="869">
        <v>2022</v>
      </c>
      <c r="J50" s="869">
        <v>3637</v>
      </c>
      <c r="K50" s="869">
        <v>733</v>
      </c>
      <c r="L50" s="869">
        <v>98</v>
      </c>
      <c r="M50" s="869">
        <v>27198</v>
      </c>
      <c r="N50" s="869">
        <v>5499</v>
      </c>
      <c r="O50" s="869">
        <v>23</v>
      </c>
      <c r="P50" s="869">
        <v>1734</v>
      </c>
      <c r="Q50" s="869">
        <v>125</v>
      </c>
      <c r="R50" s="869">
        <v>0</v>
      </c>
      <c r="S50" s="869">
        <v>6</v>
      </c>
      <c r="T50" s="869">
        <v>6</v>
      </c>
      <c r="U50" s="869">
        <v>0</v>
      </c>
      <c r="V50" s="869">
        <v>0</v>
      </c>
      <c r="W50" s="869">
        <v>6</v>
      </c>
      <c r="X50" s="869">
        <v>6</v>
      </c>
      <c r="Y50" s="869">
        <v>0</v>
      </c>
      <c r="Z50" s="869">
        <v>0</v>
      </c>
      <c r="AA50" s="869">
        <v>0</v>
      </c>
      <c r="AB50" s="869">
        <v>0</v>
      </c>
      <c r="AC50" s="869">
        <v>1</v>
      </c>
      <c r="AD50" s="869">
        <v>5</v>
      </c>
      <c r="AE50" s="869">
        <v>0</v>
      </c>
      <c r="AF50" s="345">
        <v>556426</v>
      </c>
      <c r="AG50" s="345">
        <v>402005</v>
      </c>
      <c r="AH50" s="345">
        <v>32026</v>
      </c>
      <c r="AI50" s="345">
        <v>122395</v>
      </c>
      <c r="AJ50" s="345">
        <v>327370</v>
      </c>
      <c r="AK50" s="345">
        <v>189735</v>
      </c>
    </row>
    <row r="51" spans="1:37">
      <c r="A51" s="869">
        <v>43</v>
      </c>
      <c r="B51" s="869" t="s">
        <v>105</v>
      </c>
      <c r="C51" s="869" t="s">
        <v>154</v>
      </c>
      <c r="D51" s="869" t="s">
        <v>13033</v>
      </c>
      <c r="E51" s="869" t="s">
        <v>13086</v>
      </c>
      <c r="F51" s="870" t="s">
        <v>13087</v>
      </c>
      <c r="G51" s="869" t="s">
        <v>13088</v>
      </c>
      <c r="H51" s="869" t="s">
        <v>13089</v>
      </c>
      <c r="I51" s="869">
        <v>2023</v>
      </c>
      <c r="J51" s="869">
        <v>764</v>
      </c>
      <c r="K51" s="869">
        <v>1994.62</v>
      </c>
      <c r="L51" s="869">
        <v>170</v>
      </c>
      <c r="M51" s="869">
        <v>31953</v>
      </c>
      <c r="N51" s="869">
        <v>1127</v>
      </c>
      <c r="O51" s="869">
        <v>62</v>
      </c>
      <c r="P51" s="869">
        <v>5764</v>
      </c>
      <c r="Q51" s="869">
        <v>67</v>
      </c>
      <c r="R51" s="869">
        <v>20</v>
      </c>
      <c r="S51" s="869">
        <v>11</v>
      </c>
      <c r="T51" s="869">
        <v>11</v>
      </c>
      <c r="U51" s="869">
        <v>0</v>
      </c>
      <c r="V51" s="869">
        <v>0</v>
      </c>
      <c r="W51" s="869">
        <v>10</v>
      </c>
      <c r="X51" s="869">
        <v>10</v>
      </c>
      <c r="Y51" s="869">
        <v>0</v>
      </c>
      <c r="Z51" s="869">
        <v>0</v>
      </c>
      <c r="AA51" s="869">
        <v>1</v>
      </c>
      <c r="AB51" s="869">
        <v>1</v>
      </c>
      <c r="AC51" s="869">
        <v>2</v>
      </c>
      <c r="AD51" s="869">
        <v>12</v>
      </c>
      <c r="AE51" s="869">
        <v>2</v>
      </c>
      <c r="AF51" s="345">
        <v>1217695</v>
      </c>
      <c r="AG51" s="345">
        <v>684111</v>
      </c>
      <c r="AH51" s="345">
        <v>96299</v>
      </c>
      <c r="AI51" s="345">
        <v>437285</v>
      </c>
      <c r="AJ51" s="345">
        <v>255136</v>
      </c>
      <c r="AK51" s="345">
        <v>322288</v>
      </c>
    </row>
    <row r="52" spans="1:37">
      <c r="A52" s="869">
        <v>44</v>
      </c>
      <c r="B52" s="869" t="s">
        <v>105</v>
      </c>
      <c r="C52" s="869" t="s">
        <v>154</v>
      </c>
      <c r="D52" s="869" t="s">
        <v>13033</v>
      </c>
      <c r="E52" s="869" t="s">
        <v>13090</v>
      </c>
      <c r="F52" s="870" t="s">
        <v>13091</v>
      </c>
      <c r="G52" s="869" t="s">
        <v>13092</v>
      </c>
      <c r="H52" s="869" t="s">
        <v>13093</v>
      </c>
      <c r="I52" s="869">
        <v>2017</v>
      </c>
      <c r="J52" s="869">
        <v>3704</v>
      </c>
      <c r="K52" s="869">
        <v>373</v>
      </c>
      <c r="L52" s="869">
        <v>68</v>
      </c>
      <c r="M52" s="869">
        <v>34828</v>
      </c>
      <c r="N52" s="869">
        <v>0</v>
      </c>
      <c r="O52" s="869">
        <v>12</v>
      </c>
      <c r="P52" s="869">
        <v>3011</v>
      </c>
      <c r="Q52" s="869">
        <v>0</v>
      </c>
      <c r="R52" s="869">
        <v>3</v>
      </c>
      <c r="S52" s="869">
        <v>6</v>
      </c>
      <c r="T52" s="869">
        <v>6</v>
      </c>
      <c r="U52" s="869">
        <v>0</v>
      </c>
      <c r="V52" s="869">
        <v>0</v>
      </c>
      <c r="W52" s="869">
        <v>6</v>
      </c>
      <c r="X52" s="869">
        <v>6</v>
      </c>
      <c r="Y52" s="869">
        <v>0</v>
      </c>
      <c r="Z52" s="869">
        <v>0</v>
      </c>
      <c r="AA52" s="869">
        <v>0</v>
      </c>
      <c r="AB52" s="869">
        <v>0</v>
      </c>
      <c r="AC52" s="869">
        <v>1</v>
      </c>
      <c r="AD52" s="869">
        <v>6</v>
      </c>
      <c r="AE52" s="869">
        <v>0</v>
      </c>
      <c r="AF52" s="345">
        <v>585644</v>
      </c>
      <c r="AG52" s="345">
        <v>380817</v>
      </c>
      <c r="AH52" s="345">
        <v>40812</v>
      </c>
      <c r="AI52" s="345">
        <v>164015</v>
      </c>
      <c r="AJ52" s="345">
        <v>154618</v>
      </c>
      <c r="AK52" s="345">
        <v>103590</v>
      </c>
    </row>
    <row r="53" spans="1:37">
      <c r="A53" s="869">
        <v>45</v>
      </c>
      <c r="B53" s="869" t="s">
        <v>105</v>
      </c>
      <c r="C53" s="869" t="s">
        <v>302</v>
      </c>
      <c r="D53" s="869" t="s">
        <v>13033</v>
      </c>
      <c r="E53" s="869" t="s">
        <v>13094</v>
      </c>
      <c r="F53" s="870" t="s">
        <v>13095</v>
      </c>
      <c r="G53" s="869" t="s">
        <v>13096</v>
      </c>
      <c r="H53" s="869" t="s">
        <v>13097</v>
      </c>
      <c r="I53" s="869">
        <v>2009</v>
      </c>
      <c r="J53" s="869">
        <v>4853.08</v>
      </c>
      <c r="K53" s="869">
        <v>1247.6600000000001</v>
      </c>
      <c r="L53" s="869">
        <v>214</v>
      </c>
      <c r="M53" s="869">
        <v>94968</v>
      </c>
      <c r="N53" s="869">
        <v>0</v>
      </c>
      <c r="O53" s="869">
        <v>27</v>
      </c>
      <c r="P53" s="869">
        <v>4776</v>
      </c>
      <c r="Q53" s="869">
        <v>0</v>
      </c>
      <c r="R53" s="869">
        <v>0</v>
      </c>
      <c r="S53" s="869">
        <v>8</v>
      </c>
      <c r="T53" s="869">
        <v>9</v>
      </c>
      <c r="U53" s="869">
        <v>0</v>
      </c>
      <c r="V53" s="869">
        <v>0</v>
      </c>
      <c r="W53" s="869">
        <v>6</v>
      </c>
      <c r="X53" s="869">
        <v>7</v>
      </c>
      <c r="Y53" s="869">
        <v>0</v>
      </c>
      <c r="Z53" s="869">
        <v>0</v>
      </c>
      <c r="AA53" s="869">
        <v>2</v>
      </c>
      <c r="AB53" s="869">
        <v>2</v>
      </c>
      <c r="AC53" s="869">
        <v>0</v>
      </c>
      <c r="AD53" s="869">
        <v>7</v>
      </c>
      <c r="AE53" s="869">
        <v>3</v>
      </c>
      <c r="AF53" s="345">
        <v>782879</v>
      </c>
      <c r="AG53" s="345">
        <v>600670</v>
      </c>
      <c r="AH53" s="345">
        <v>81471</v>
      </c>
      <c r="AI53" s="345">
        <v>100738</v>
      </c>
      <c r="AJ53" s="345">
        <v>329313</v>
      </c>
      <c r="AK53" s="345">
        <v>229024</v>
      </c>
    </row>
    <row r="54" spans="1:37">
      <c r="A54" s="869">
        <v>46</v>
      </c>
      <c r="B54" s="869" t="s">
        <v>105</v>
      </c>
      <c r="C54" s="869" t="s">
        <v>302</v>
      </c>
      <c r="D54" s="869" t="s">
        <v>13033</v>
      </c>
      <c r="E54" s="869" t="s">
        <v>13098</v>
      </c>
      <c r="F54" s="870" t="s">
        <v>13099</v>
      </c>
      <c r="G54" s="869" t="s">
        <v>13100</v>
      </c>
      <c r="H54" s="869" t="s">
        <v>13101</v>
      </c>
      <c r="I54" s="869">
        <v>2020</v>
      </c>
      <c r="J54" s="869">
        <v>793</v>
      </c>
      <c r="K54" s="869">
        <v>996.98</v>
      </c>
      <c r="L54" s="869">
        <v>214</v>
      </c>
      <c r="M54" s="869">
        <v>41352</v>
      </c>
      <c r="N54" s="869">
        <v>0</v>
      </c>
      <c r="O54" s="869">
        <v>13</v>
      </c>
      <c r="P54" s="869">
        <v>4912</v>
      </c>
      <c r="Q54" s="869">
        <v>0</v>
      </c>
      <c r="R54" s="869">
        <v>1</v>
      </c>
      <c r="S54" s="869">
        <v>7</v>
      </c>
      <c r="T54" s="869">
        <v>8</v>
      </c>
      <c r="U54" s="869">
        <v>0</v>
      </c>
      <c r="V54" s="869">
        <v>0</v>
      </c>
      <c r="W54" s="869">
        <v>7</v>
      </c>
      <c r="X54" s="869">
        <v>8</v>
      </c>
      <c r="Y54" s="869">
        <v>0</v>
      </c>
      <c r="Z54" s="869">
        <v>0</v>
      </c>
      <c r="AA54" s="869">
        <v>0</v>
      </c>
      <c r="AB54" s="869">
        <v>0</v>
      </c>
      <c r="AC54" s="869">
        <v>1</v>
      </c>
      <c r="AD54" s="869">
        <v>7</v>
      </c>
      <c r="AE54" s="869">
        <v>0</v>
      </c>
      <c r="AF54" s="345">
        <v>624204</v>
      </c>
      <c r="AG54" s="345">
        <v>428923</v>
      </c>
      <c r="AH54" s="345">
        <v>79186</v>
      </c>
      <c r="AI54" s="345">
        <v>116095</v>
      </c>
      <c r="AJ54" s="345">
        <v>101131</v>
      </c>
      <c r="AK54" s="345">
        <v>135048</v>
      </c>
    </row>
    <row r="55" spans="1:37">
      <c r="A55" s="869">
        <v>47</v>
      </c>
      <c r="B55" s="869" t="s">
        <v>105</v>
      </c>
      <c r="C55" s="869" t="s">
        <v>302</v>
      </c>
      <c r="D55" s="869" t="s">
        <v>13033</v>
      </c>
      <c r="E55" s="869" t="s">
        <v>13102</v>
      </c>
      <c r="F55" s="870" t="s">
        <v>13103</v>
      </c>
      <c r="G55" s="869" t="s">
        <v>13104</v>
      </c>
      <c r="H55" s="869" t="s">
        <v>13105</v>
      </c>
      <c r="I55" s="869">
        <v>2007</v>
      </c>
      <c r="J55" s="869">
        <v>688.4</v>
      </c>
      <c r="K55" s="869">
        <v>1396.72</v>
      </c>
      <c r="L55" s="869">
        <v>208</v>
      </c>
      <c r="M55" s="869">
        <v>85181</v>
      </c>
      <c r="N55" s="869">
        <v>0</v>
      </c>
      <c r="O55" s="869">
        <v>28</v>
      </c>
      <c r="P55" s="869">
        <v>4651</v>
      </c>
      <c r="Q55" s="869">
        <v>0</v>
      </c>
      <c r="R55" s="869">
        <v>0</v>
      </c>
      <c r="S55" s="869">
        <v>7</v>
      </c>
      <c r="T55" s="869">
        <v>7</v>
      </c>
      <c r="U55" s="869">
        <v>1</v>
      </c>
      <c r="V55" s="869">
        <v>1</v>
      </c>
      <c r="W55" s="869">
        <v>6</v>
      </c>
      <c r="X55" s="869">
        <v>6</v>
      </c>
      <c r="Y55" s="869">
        <v>0</v>
      </c>
      <c r="Z55" s="869">
        <v>0</v>
      </c>
      <c r="AA55" s="869">
        <v>0</v>
      </c>
      <c r="AB55" s="869">
        <v>0</v>
      </c>
      <c r="AC55" s="869">
        <v>2</v>
      </c>
      <c r="AD55" s="869">
        <v>7</v>
      </c>
      <c r="AE55" s="869">
        <v>1</v>
      </c>
      <c r="AF55" s="345">
        <v>831445</v>
      </c>
      <c r="AG55" s="345">
        <v>575059</v>
      </c>
      <c r="AH55" s="345">
        <v>75088</v>
      </c>
      <c r="AI55" s="345">
        <v>181298</v>
      </c>
      <c r="AJ55" s="345">
        <v>296760</v>
      </c>
      <c r="AK55" s="345">
        <v>158848</v>
      </c>
    </row>
    <row r="56" spans="1:37">
      <c r="A56" s="869">
        <v>48</v>
      </c>
      <c r="B56" s="869" t="s">
        <v>105</v>
      </c>
      <c r="C56" s="869" t="s">
        <v>302</v>
      </c>
      <c r="D56" s="869" t="s">
        <v>13033</v>
      </c>
      <c r="E56" s="869" t="s">
        <v>13106</v>
      </c>
      <c r="F56" s="870" t="s">
        <v>13107</v>
      </c>
      <c r="G56" s="869" t="s">
        <v>13108</v>
      </c>
      <c r="H56" s="869" t="s">
        <v>13097</v>
      </c>
      <c r="I56" s="869">
        <v>2010</v>
      </c>
      <c r="J56" s="869">
        <v>642</v>
      </c>
      <c r="K56" s="869">
        <v>1759.05</v>
      </c>
      <c r="L56" s="869">
        <v>315</v>
      </c>
      <c r="M56" s="869">
        <v>96460</v>
      </c>
      <c r="N56" s="869">
        <v>0</v>
      </c>
      <c r="O56" s="869">
        <v>45</v>
      </c>
      <c r="P56" s="869">
        <v>4379</v>
      </c>
      <c r="Q56" s="869">
        <v>0</v>
      </c>
      <c r="R56" s="869">
        <v>19</v>
      </c>
      <c r="S56" s="869">
        <v>8</v>
      </c>
      <c r="T56" s="869">
        <v>9</v>
      </c>
      <c r="U56" s="869">
        <v>0</v>
      </c>
      <c r="V56" s="869">
        <v>0</v>
      </c>
      <c r="W56" s="869">
        <v>7</v>
      </c>
      <c r="X56" s="869">
        <v>8</v>
      </c>
      <c r="Y56" s="869">
        <v>0</v>
      </c>
      <c r="Z56" s="869">
        <v>0</v>
      </c>
      <c r="AA56" s="869">
        <v>1</v>
      </c>
      <c r="AB56" s="869">
        <v>1</v>
      </c>
      <c r="AC56" s="869">
        <v>0</v>
      </c>
      <c r="AD56" s="869">
        <v>9</v>
      </c>
      <c r="AE56" s="869">
        <v>1</v>
      </c>
      <c r="AF56" s="345">
        <v>830872</v>
      </c>
      <c r="AG56" s="345">
        <v>601584</v>
      </c>
      <c r="AH56" s="345">
        <v>72102</v>
      </c>
      <c r="AI56" s="345">
        <v>157186</v>
      </c>
      <c r="AJ56" s="345">
        <v>426525</v>
      </c>
      <c r="AK56" s="345">
        <v>198260</v>
      </c>
    </row>
    <row r="57" spans="1:37">
      <c r="A57" s="869">
        <v>49</v>
      </c>
      <c r="B57" s="869" t="s">
        <v>105</v>
      </c>
      <c r="C57" s="869" t="s">
        <v>302</v>
      </c>
      <c r="D57" s="869" t="s">
        <v>13033</v>
      </c>
      <c r="E57" s="869" t="s">
        <v>13109</v>
      </c>
      <c r="F57" s="870" t="s">
        <v>13110</v>
      </c>
      <c r="G57" s="869" t="s">
        <v>13111</v>
      </c>
      <c r="H57" s="869" t="s">
        <v>13101</v>
      </c>
      <c r="I57" s="869">
        <v>2017</v>
      </c>
      <c r="J57" s="869">
        <v>2537.81</v>
      </c>
      <c r="K57" s="869">
        <v>929.3</v>
      </c>
      <c r="L57" s="869">
        <v>138</v>
      </c>
      <c r="M57" s="869">
        <v>56210</v>
      </c>
      <c r="N57" s="869">
        <v>0</v>
      </c>
      <c r="O57" s="869">
        <v>126</v>
      </c>
      <c r="P57" s="869">
        <v>4530</v>
      </c>
      <c r="Q57" s="869">
        <v>0</v>
      </c>
      <c r="R57" s="869">
        <v>19</v>
      </c>
      <c r="S57" s="869">
        <v>7</v>
      </c>
      <c r="T57" s="869">
        <v>8</v>
      </c>
      <c r="U57" s="869">
        <v>0</v>
      </c>
      <c r="V57" s="869">
        <v>0</v>
      </c>
      <c r="W57" s="869">
        <v>6</v>
      </c>
      <c r="X57" s="869">
        <v>7</v>
      </c>
      <c r="Y57" s="869">
        <v>0</v>
      </c>
      <c r="Z57" s="869">
        <v>0</v>
      </c>
      <c r="AA57" s="869">
        <v>1</v>
      </c>
      <c r="AB57" s="869">
        <v>1</v>
      </c>
      <c r="AC57" s="869">
        <v>0</v>
      </c>
      <c r="AD57" s="869">
        <v>6</v>
      </c>
      <c r="AE57" s="869">
        <v>1</v>
      </c>
      <c r="AF57" s="345">
        <v>674468</v>
      </c>
      <c r="AG57" s="345">
        <v>448764</v>
      </c>
      <c r="AH57" s="345">
        <v>78686</v>
      </c>
      <c r="AI57" s="345">
        <v>147018</v>
      </c>
      <c r="AJ57" s="345">
        <v>181300</v>
      </c>
      <c r="AK57" s="345">
        <v>129497</v>
      </c>
    </row>
    <row r="58" spans="1:37">
      <c r="A58" s="869">
        <v>50</v>
      </c>
      <c r="B58" s="869" t="s">
        <v>105</v>
      </c>
      <c r="C58" s="869" t="s">
        <v>302</v>
      </c>
      <c r="D58" s="869" t="s">
        <v>13033</v>
      </c>
      <c r="E58" s="869" t="s">
        <v>13112</v>
      </c>
      <c r="F58" s="870" t="s">
        <v>13113</v>
      </c>
      <c r="G58" s="869" t="s">
        <v>13114</v>
      </c>
      <c r="H58" s="869" t="s">
        <v>13115</v>
      </c>
      <c r="I58" s="869">
        <v>2008</v>
      </c>
      <c r="J58" s="869">
        <v>987</v>
      </c>
      <c r="K58" s="869">
        <v>1766.93</v>
      </c>
      <c r="L58" s="869">
        <v>297</v>
      </c>
      <c r="M58" s="869">
        <v>90594</v>
      </c>
      <c r="N58" s="869">
        <v>0</v>
      </c>
      <c r="O58" s="869">
        <v>45</v>
      </c>
      <c r="P58" s="869">
        <v>4586</v>
      </c>
      <c r="Q58" s="869">
        <v>0</v>
      </c>
      <c r="R58" s="869">
        <v>17</v>
      </c>
      <c r="S58" s="869">
        <v>10</v>
      </c>
      <c r="T58" s="869">
        <v>10</v>
      </c>
      <c r="U58" s="869">
        <v>0</v>
      </c>
      <c r="V58" s="869">
        <v>0</v>
      </c>
      <c r="W58" s="869">
        <v>6</v>
      </c>
      <c r="X58" s="869">
        <v>6</v>
      </c>
      <c r="Y58" s="869">
        <v>0</v>
      </c>
      <c r="Z58" s="869">
        <v>0</v>
      </c>
      <c r="AA58" s="869">
        <v>4</v>
      </c>
      <c r="AB58" s="869">
        <v>4</v>
      </c>
      <c r="AC58" s="869">
        <v>2</v>
      </c>
      <c r="AD58" s="869">
        <v>6</v>
      </c>
      <c r="AE58" s="869">
        <v>1</v>
      </c>
      <c r="AF58" s="345">
        <v>889568</v>
      </c>
      <c r="AG58" s="345">
        <v>713523</v>
      </c>
      <c r="AH58" s="345">
        <v>75109</v>
      </c>
      <c r="AI58" s="345">
        <v>100936</v>
      </c>
      <c r="AJ58" s="345">
        <v>350107</v>
      </c>
      <c r="AK58" s="345">
        <v>168917</v>
      </c>
    </row>
    <row r="59" spans="1:37">
      <c r="A59" s="869">
        <v>51</v>
      </c>
      <c r="B59" s="869" t="s">
        <v>105</v>
      </c>
      <c r="C59" s="869" t="s">
        <v>798</v>
      </c>
      <c r="D59" s="869" t="s">
        <v>13033</v>
      </c>
      <c r="E59" s="869" t="s">
        <v>13116</v>
      </c>
      <c r="F59" s="870" t="s">
        <v>13117</v>
      </c>
      <c r="G59" s="869" t="s">
        <v>13118</v>
      </c>
      <c r="H59" s="869" t="s">
        <v>13119</v>
      </c>
      <c r="I59" s="869">
        <v>2001</v>
      </c>
      <c r="J59" s="869">
        <v>8002</v>
      </c>
      <c r="K59" s="869">
        <v>5574.45</v>
      </c>
      <c r="L59" s="869">
        <v>488</v>
      </c>
      <c r="M59" s="869">
        <v>198909</v>
      </c>
      <c r="N59" s="869">
        <v>9027</v>
      </c>
      <c r="O59" s="869">
        <v>69</v>
      </c>
      <c r="P59" s="869">
        <v>9649</v>
      </c>
      <c r="Q59" s="869">
        <v>0</v>
      </c>
      <c r="R59" s="869">
        <v>0</v>
      </c>
      <c r="S59" s="869">
        <v>16</v>
      </c>
      <c r="T59" s="869">
        <v>16</v>
      </c>
      <c r="U59" s="869">
        <v>5</v>
      </c>
      <c r="V59" s="869">
        <v>5</v>
      </c>
      <c r="W59" s="869">
        <v>7</v>
      </c>
      <c r="X59" s="869">
        <v>7</v>
      </c>
      <c r="Y59" s="869">
        <v>1</v>
      </c>
      <c r="Z59" s="869">
        <v>1</v>
      </c>
      <c r="AA59" s="869">
        <v>3</v>
      </c>
      <c r="AB59" s="869">
        <v>3</v>
      </c>
      <c r="AC59" s="869">
        <v>0</v>
      </c>
      <c r="AD59" s="869">
        <v>9</v>
      </c>
      <c r="AE59" s="869">
        <v>3</v>
      </c>
      <c r="AF59" s="345">
        <v>2231991</v>
      </c>
      <c r="AG59" s="345">
        <v>1251389</v>
      </c>
      <c r="AH59" s="345">
        <v>186202</v>
      </c>
      <c r="AI59" s="345">
        <v>794400</v>
      </c>
      <c r="AJ59" s="345">
        <v>230516</v>
      </c>
      <c r="AK59" s="345">
        <v>259350</v>
      </c>
    </row>
    <row r="60" spans="1:37">
      <c r="A60" s="869">
        <v>52</v>
      </c>
      <c r="B60" s="869" t="s">
        <v>105</v>
      </c>
      <c r="C60" s="869" t="s">
        <v>798</v>
      </c>
      <c r="D60" s="869" t="s">
        <v>13033</v>
      </c>
      <c r="E60" s="869" t="s">
        <v>13120</v>
      </c>
      <c r="F60" s="870" t="s">
        <v>13121</v>
      </c>
      <c r="G60" s="869" t="s">
        <v>13122</v>
      </c>
      <c r="H60" s="869" t="s">
        <v>13123</v>
      </c>
      <c r="I60" s="869">
        <v>2013</v>
      </c>
      <c r="J60" s="869">
        <v>1987.8</v>
      </c>
      <c r="K60" s="869">
        <v>751.36</v>
      </c>
      <c r="L60" s="869">
        <v>191</v>
      </c>
      <c r="M60" s="869">
        <v>44800</v>
      </c>
      <c r="N60" s="869">
        <v>0</v>
      </c>
      <c r="O60" s="869">
        <v>33</v>
      </c>
      <c r="P60" s="869">
        <v>1227</v>
      </c>
      <c r="Q60" s="869">
        <v>0</v>
      </c>
      <c r="R60" s="869">
        <v>4</v>
      </c>
      <c r="S60" s="869">
        <v>2</v>
      </c>
      <c r="T60" s="869">
        <v>6</v>
      </c>
      <c r="U60" s="869">
        <v>1</v>
      </c>
      <c r="V60" s="869">
        <v>1</v>
      </c>
      <c r="W60" s="869">
        <v>1</v>
      </c>
      <c r="X60" s="869">
        <v>5</v>
      </c>
      <c r="Y60" s="869">
        <v>0</v>
      </c>
      <c r="Z60" s="869">
        <v>0</v>
      </c>
      <c r="AA60" s="869">
        <v>0</v>
      </c>
      <c r="AB60" s="869">
        <v>0</v>
      </c>
      <c r="AC60" s="869">
        <v>0</v>
      </c>
      <c r="AD60" s="869">
        <v>1</v>
      </c>
      <c r="AE60" s="869">
        <v>0</v>
      </c>
      <c r="AF60" s="345">
        <v>280787</v>
      </c>
      <c r="AG60" s="345">
        <v>236925</v>
      </c>
      <c r="AH60" s="345">
        <v>19000</v>
      </c>
      <c r="AI60" s="345">
        <v>24862</v>
      </c>
      <c r="AJ60" s="345">
        <v>65836</v>
      </c>
      <c r="AK60" s="345">
        <v>19922</v>
      </c>
    </row>
    <row r="61" spans="1:37">
      <c r="A61" s="869">
        <v>53</v>
      </c>
      <c r="B61" s="869" t="s">
        <v>105</v>
      </c>
      <c r="C61" s="869" t="s">
        <v>798</v>
      </c>
      <c r="D61" s="869" t="s">
        <v>13033</v>
      </c>
      <c r="E61" s="869" t="s">
        <v>13124</v>
      </c>
      <c r="F61" s="870" t="s">
        <v>13125</v>
      </c>
      <c r="G61" s="869" t="s">
        <v>13126</v>
      </c>
      <c r="H61" s="869" t="s">
        <v>13127</v>
      </c>
      <c r="I61" s="869">
        <v>2005</v>
      </c>
      <c r="J61" s="869">
        <v>1019.4</v>
      </c>
      <c r="K61" s="869">
        <v>944</v>
      </c>
      <c r="L61" s="869">
        <v>214</v>
      </c>
      <c r="M61" s="869">
        <v>49500</v>
      </c>
      <c r="N61" s="869">
        <v>2423</v>
      </c>
      <c r="O61" s="869">
        <v>52</v>
      </c>
      <c r="P61" s="869">
        <v>1438</v>
      </c>
      <c r="Q61" s="869">
        <v>0</v>
      </c>
      <c r="R61" s="869">
        <v>12</v>
      </c>
      <c r="S61" s="869">
        <v>5</v>
      </c>
      <c r="T61" s="869">
        <v>6</v>
      </c>
      <c r="U61" s="869">
        <v>1</v>
      </c>
      <c r="V61" s="869">
        <v>0</v>
      </c>
      <c r="W61" s="869">
        <v>2</v>
      </c>
      <c r="X61" s="869">
        <v>5</v>
      </c>
      <c r="Y61" s="869">
        <v>0</v>
      </c>
      <c r="Z61" s="869">
        <v>0</v>
      </c>
      <c r="AA61" s="869">
        <v>2</v>
      </c>
      <c r="AB61" s="869">
        <v>1</v>
      </c>
      <c r="AC61" s="869">
        <v>1</v>
      </c>
      <c r="AD61" s="869">
        <v>5</v>
      </c>
      <c r="AE61" s="869">
        <v>0</v>
      </c>
      <c r="AF61" s="345">
        <v>453154</v>
      </c>
      <c r="AG61" s="345">
        <v>276408</v>
      </c>
      <c r="AH61" s="345">
        <v>19500</v>
      </c>
      <c r="AI61" s="345">
        <v>157246</v>
      </c>
      <c r="AJ61" s="345">
        <v>66344</v>
      </c>
      <c r="AK61" s="345">
        <v>50094</v>
      </c>
    </row>
    <row r="62" spans="1:37">
      <c r="A62" s="869">
        <v>54</v>
      </c>
      <c r="B62" s="869" t="s">
        <v>105</v>
      </c>
      <c r="C62" s="869" t="s">
        <v>798</v>
      </c>
      <c r="D62" s="869" t="s">
        <v>13033</v>
      </c>
      <c r="E62" s="869" t="s">
        <v>13128</v>
      </c>
      <c r="F62" s="870" t="s">
        <v>13129</v>
      </c>
      <c r="G62" s="869" t="s">
        <v>13130</v>
      </c>
      <c r="H62" s="869" t="s">
        <v>13131</v>
      </c>
      <c r="I62" s="869">
        <v>2010</v>
      </c>
      <c r="J62" s="869">
        <v>485</v>
      </c>
      <c r="K62" s="869">
        <v>511.25</v>
      </c>
      <c r="L62" s="869">
        <v>111</v>
      </c>
      <c r="M62" s="869">
        <v>25890</v>
      </c>
      <c r="N62" s="869">
        <v>0</v>
      </c>
      <c r="O62" s="869">
        <v>18</v>
      </c>
      <c r="P62" s="869">
        <v>550</v>
      </c>
      <c r="Q62" s="869">
        <v>0</v>
      </c>
      <c r="R62" s="869">
        <v>0</v>
      </c>
      <c r="S62" s="869">
        <v>2</v>
      </c>
      <c r="T62" s="869">
        <v>2</v>
      </c>
      <c r="U62" s="869">
        <v>0</v>
      </c>
      <c r="V62" s="869">
        <v>0</v>
      </c>
      <c r="W62" s="869">
        <v>1</v>
      </c>
      <c r="X62" s="869">
        <v>1</v>
      </c>
      <c r="Y62" s="869">
        <v>0</v>
      </c>
      <c r="Z62" s="869">
        <v>0</v>
      </c>
      <c r="AA62" s="869">
        <v>1</v>
      </c>
      <c r="AB62" s="869">
        <v>1</v>
      </c>
      <c r="AC62" s="869">
        <v>0</v>
      </c>
      <c r="AD62" s="869">
        <v>1</v>
      </c>
      <c r="AE62" s="869">
        <v>0</v>
      </c>
      <c r="AF62" s="345">
        <v>228595</v>
      </c>
      <c r="AG62" s="345">
        <v>181343</v>
      </c>
      <c r="AH62" s="345">
        <v>6000</v>
      </c>
      <c r="AI62" s="345">
        <v>41252</v>
      </c>
      <c r="AJ62" s="345">
        <v>19572</v>
      </c>
      <c r="AK62" s="345">
        <v>15676</v>
      </c>
    </row>
    <row r="63" spans="1:37">
      <c r="A63" s="869">
        <v>55</v>
      </c>
      <c r="B63" s="869" t="s">
        <v>105</v>
      </c>
      <c r="C63" s="869" t="s">
        <v>798</v>
      </c>
      <c r="D63" s="869" t="s">
        <v>13033</v>
      </c>
      <c r="E63" s="869" t="s">
        <v>13132</v>
      </c>
      <c r="F63" s="870" t="s">
        <v>13133</v>
      </c>
      <c r="G63" s="869" t="s">
        <v>13134</v>
      </c>
      <c r="H63" s="869" t="s">
        <v>13135</v>
      </c>
      <c r="I63" s="869">
        <v>2010</v>
      </c>
      <c r="J63" s="869">
        <v>990</v>
      </c>
      <c r="K63" s="869">
        <v>951</v>
      </c>
      <c r="L63" s="869">
        <v>234</v>
      </c>
      <c r="M63" s="869">
        <v>40408</v>
      </c>
      <c r="N63" s="869">
        <v>0</v>
      </c>
      <c r="O63" s="869">
        <v>28</v>
      </c>
      <c r="P63" s="869">
        <v>1391</v>
      </c>
      <c r="Q63" s="869">
        <v>0</v>
      </c>
      <c r="R63" s="869">
        <v>12</v>
      </c>
      <c r="S63" s="869">
        <v>3</v>
      </c>
      <c r="T63" s="869">
        <v>7</v>
      </c>
      <c r="U63" s="869">
        <v>1</v>
      </c>
      <c r="V63" s="869">
        <v>1</v>
      </c>
      <c r="W63" s="869">
        <v>1</v>
      </c>
      <c r="X63" s="869">
        <v>5</v>
      </c>
      <c r="Y63" s="869">
        <v>0</v>
      </c>
      <c r="Z63" s="869">
        <v>0</v>
      </c>
      <c r="AA63" s="869">
        <v>1</v>
      </c>
      <c r="AB63" s="869">
        <v>1</v>
      </c>
      <c r="AC63" s="869">
        <v>0</v>
      </c>
      <c r="AD63" s="869">
        <v>1</v>
      </c>
      <c r="AE63" s="869">
        <v>0</v>
      </c>
      <c r="AF63" s="345">
        <v>272592</v>
      </c>
      <c r="AG63" s="345">
        <v>215368</v>
      </c>
      <c r="AH63" s="345">
        <v>19500</v>
      </c>
      <c r="AI63" s="345">
        <v>37724</v>
      </c>
      <c r="AJ63" s="345">
        <v>52011</v>
      </c>
      <c r="AK63" s="345">
        <v>33266</v>
      </c>
    </row>
    <row r="64" spans="1:37">
      <c r="A64" s="869">
        <v>56</v>
      </c>
      <c r="B64" s="869" t="s">
        <v>105</v>
      </c>
      <c r="C64" s="869" t="s">
        <v>798</v>
      </c>
      <c r="D64" s="869" t="s">
        <v>13033</v>
      </c>
      <c r="E64" s="869" t="s">
        <v>13136</v>
      </c>
      <c r="F64" s="870" t="s">
        <v>13137</v>
      </c>
      <c r="G64" s="869" t="s">
        <v>13138</v>
      </c>
      <c r="H64" s="869" t="s">
        <v>13139</v>
      </c>
      <c r="I64" s="869">
        <v>2001</v>
      </c>
      <c r="J64" s="869">
        <v>692</v>
      </c>
      <c r="K64" s="869">
        <v>1777.39</v>
      </c>
      <c r="L64" s="869">
        <v>164</v>
      </c>
      <c r="M64" s="869">
        <v>45046</v>
      </c>
      <c r="N64" s="869">
        <v>153</v>
      </c>
      <c r="O64" s="869">
        <v>41</v>
      </c>
      <c r="P64" s="869">
        <v>1554</v>
      </c>
      <c r="Q64" s="869">
        <v>0</v>
      </c>
      <c r="R64" s="869">
        <v>31</v>
      </c>
      <c r="S64" s="869">
        <v>6</v>
      </c>
      <c r="T64" s="869">
        <v>6</v>
      </c>
      <c r="U64" s="869">
        <v>0</v>
      </c>
      <c r="V64" s="869">
        <v>0</v>
      </c>
      <c r="W64" s="869">
        <v>6</v>
      </c>
      <c r="X64" s="869">
        <v>6</v>
      </c>
      <c r="Y64" s="869">
        <v>0</v>
      </c>
      <c r="Z64" s="869">
        <v>0</v>
      </c>
      <c r="AA64" s="869">
        <v>0</v>
      </c>
      <c r="AB64" s="869">
        <v>0</v>
      </c>
      <c r="AC64" s="869">
        <v>0</v>
      </c>
      <c r="AD64" s="869">
        <v>6</v>
      </c>
      <c r="AE64" s="869">
        <v>0</v>
      </c>
      <c r="AF64" s="345">
        <v>573834</v>
      </c>
      <c r="AG64" s="345">
        <v>359739</v>
      </c>
      <c r="AH64" s="345">
        <v>27821</v>
      </c>
      <c r="AI64" s="345">
        <v>186274</v>
      </c>
      <c r="AJ64" s="345">
        <v>47306</v>
      </c>
      <c r="AK64" s="345">
        <v>24920</v>
      </c>
    </row>
    <row r="65" spans="1:37">
      <c r="A65" s="869">
        <v>57</v>
      </c>
      <c r="B65" s="869" t="s">
        <v>105</v>
      </c>
      <c r="C65" s="869" t="s">
        <v>798</v>
      </c>
      <c r="D65" s="869" t="s">
        <v>13033</v>
      </c>
      <c r="E65" s="869" t="s">
        <v>13140</v>
      </c>
      <c r="F65" s="870" t="s">
        <v>13141</v>
      </c>
      <c r="G65" s="869" t="s">
        <v>13142</v>
      </c>
      <c r="H65" s="869" t="s">
        <v>13143</v>
      </c>
      <c r="I65" s="869">
        <v>2017</v>
      </c>
      <c r="J65" s="869">
        <v>1500</v>
      </c>
      <c r="K65" s="869">
        <v>995.69</v>
      </c>
      <c r="L65" s="869">
        <v>180</v>
      </c>
      <c r="M65" s="869">
        <v>31506</v>
      </c>
      <c r="N65" s="869">
        <v>738</v>
      </c>
      <c r="O65" s="869">
        <v>5</v>
      </c>
      <c r="P65" s="869">
        <v>1634</v>
      </c>
      <c r="Q65" s="869">
        <v>0</v>
      </c>
      <c r="R65" s="869">
        <v>0</v>
      </c>
      <c r="S65" s="869">
        <v>1</v>
      </c>
      <c r="T65" s="869">
        <v>5</v>
      </c>
      <c r="U65" s="869">
        <v>0</v>
      </c>
      <c r="V65" s="869">
        <v>0</v>
      </c>
      <c r="W65" s="869">
        <v>1</v>
      </c>
      <c r="X65" s="869">
        <v>5</v>
      </c>
      <c r="Y65" s="869">
        <v>0</v>
      </c>
      <c r="Z65" s="869">
        <v>0</v>
      </c>
      <c r="AA65" s="869">
        <v>0</v>
      </c>
      <c r="AB65" s="869">
        <v>0</v>
      </c>
      <c r="AC65" s="869">
        <v>0</v>
      </c>
      <c r="AD65" s="869">
        <v>1</v>
      </c>
      <c r="AE65" s="869">
        <v>0</v>
      </c>
      <c r="AF65" s="345">
        <v>274410</v>
      </c>
      <c r="AG65" s="345">
        <v>213614</v>
      </c>
      <c r="AH65" s="345">
        <v>21000</v>
      </c>
      <c r="AI65" s="345">
        <v>39796</v>
      </c>
      <c r="AJ65" s="345">
        <v>69505</v>
      </c>
      <c r="AK65" s="345">
        <v>82843</v>
      </c>
    </row>
    <row r="66" spans="1:37">
      <c r="A66" s="869">
        <v>58</v>
      </c>
      <c r="B66" s="869" t="s">
        <v>105</v>
      </c>
      <c r="C66" s="869" t="s">
        <v>332</v>
      </c>
      <c r="D66" s="869" t="s">
        <v>13033</v>
      </c>
      <c r="E66" s="869" t="s">
        <v>13144</v>
      </c>
      <c r="F66" s="870" t="s">
        <v>13145</v>
      </c>
      <c r="G66" s="869" t="s">
        <v>13146</v>
      </c>
      <c r="H66" s="869" t="s">
        <v>13147</v>
      </c>
      <c r="I66" s="869">
        <v>2015</v>
      </c>
      <c r="J66" s="869">
        <v>30145</v>
      </c>
      <c r="K66" s="869">
        <v>2278.75</v>
      </c>
      <c r="L66" s="869">
        <v>474</v>
      </c>
      <c r="M66" s="869">
        <v>67235</v>
      </c>
      <c r="N66" s="869">
        <v>1170</v>
      </c>
      <c r="O66" s="869">
        <v>40</v>
      </c>
      <c r="P66" s="869">
        <v>4944</v>
      </c>
      <c r="Q66" s="869">
        <v>40</v>
      </c>
      <c r="R66" s="869">
        <v>1</v>
      </c>
      <c r="S66" s="869">
        <v>7</v>
      </c>
      <c r="T66" s="869">
        <v>7</v>
      </c>
      <c r="U66" s="869">
        <v>0</v>
      </c>
      <c r="V66" s="869">
        <v>0</v>
      </c>
      <c r="W66" s="869">
        <v>7</v>
      </c>
      <c r="X66" s="869">
        <v>7</v>
      </c>
      <c r="Y66" s="869">
        <v>0</v>
      </c>
      <c r="Z66" s="869">
        <v>0</v>
      </c>
      <c r="AA66" s="869">
        <v>0</v>
      </c>
      <c r="AB66" s="869">
        <v>0</v>
      </c>
      <c r="AC66" s="869">
        <v>1</v>
      </c>
      <c r="AD66" s="869">
        <v>10</v>
      </c>
      <c r="AE66" s="869">
        <v>1</v>
      </c>
      <c r="AF66" s="345">
        <v>1092236</v>
      </c>
      <c r="AG66" s="345">
        <v>660175</v>
      </c>
      <c r="AH66" s="345">
        <v>99802</v>
      </c>
      <c r="AI66" s="345">
        <v>332259</v>
      </c>
      <c r="AJ66" s="345">
        <v>288634</v>
      </c>
      <c r="AK66" s="345">
        <v>151890</v>
      </c>
    </row>
    <row r="67" spans="1:37">
      <c r="A67" s="869">
        <v>59</v>
      </c>
      <c r="B67" s="869" t="s">
        <v>105</v>
      </c>
      <c r="C67" s="869" t="s">
        <v>332</v>
      </c>
      <c r="D67" s="869" t="s">
        <v>13033</v>
      </c>
      <c r="E67" s="869" t="s">
        <v>13148</v>
      </c>
      <c r="F67" s="870" t="s">
        <v>13149</v>
      </c>
      <c r="G67" s="869" t="s">
        <v>13150</v>
      </c>
      <c r="H67" s="869" t="s">
        <v>13147</v>
      </c>
      <c r="I67" s="869">
        <v>2012</v>
      </c>
      <c r="J67" s="869">
        <v>947</v>
      </c>
      <c r="K67" s="869">
        <v>2281</v>
      </c>
      <c r="L67" s="869">
        <v>448</v>
      </c>
      <c r="M67" s="869">
        <v>103471</v>
      </c>
      <c r="N67" s="869">
        <v>4121</v>
      </c>
      <c r="O67" s="869">
        <v>40</v>
      </c>
      <c r="P67" s="869">
        <v>13227</v>
      </c>
      <c r="Q67" s="869">
        <v>23</v>
      </c>
      <c r="R67" s="869">
        <v>4</v>
      </c>
      <c r="S67" s="869">
        <v>11</v>
      </c>
      <c r="T67" s="869">
        <v>11</v>
      </c>
      <c r="U67" s="869">
        <v>0</v>
      </c>
      <c r="V67" s="869">
        <v>0</v>
      </c>
      <c r="W67" s="869">
        <v>10</v>
      </c>
      <c r="X67" s="869">
        <v>10</v>
      </c>
      <c r="Y67" s="869">
        <v>0</v>
      </c>
      <c r="Z67" s="869">
        <v>0</v>
      </c>
      <c r="AA67" s="869">
        <v>1</v>
      </c>
      <c r="AB67" s="869">
        <v>1</v>
      </c>
      <c r="AC67" s="869">
        <v>1</v>
      </c>
      <c r="AD67" s="869">
        <v>13</v>
      </c>
      <c r="AE67" s="869">
        <v>2</v>
      </c>
      <c r="AF67" s="345">
        <v>1296477</v>
      </c>
      <c r="AG67" s="345">
        <v>884021</v>
      </c>
      <c r="AH67" s="345">
        <v>109905</v>
      </c>
      <c r="AI67" s="345">
        <v>302551</v>
      </c>
      <c r="AJ67" s="345">
        <v>287160</v>
      </c>
      <c r="AK67" s="345">
        <v>160852</v>
      </c>
    </row>
    <row r="68" spans="1:37">
      <c r="A68" s="869">
        <v>60</v>
      </c>
      <c r="B68" s="869" t="s">
        <v>105</v>
      </c>
      <c r="C68" s="869" t="s">
        <v>332</v>
      </c>
      <c r="D68" s="869" t="s">
        <v>13033</v>
      </c>
      <c r="E68" s="869" t="s">
        <v>13151</v>
      </c>
      <c r="F68" s="870" t="s">
        <v>13152</v>
      </c>
      <c r="G68" s="869" t="s">
        <v>13153</v>
      </c>
      <c r="H68" s="869" t="s">
        <v>13147</v>
      </c>
      <c r="I68" s="869">
        <v>2013</v>
      </c>
      <c r="J68" s="869">
        <v>9678.69</v>
      </c>
      <c r="K68" s="869">
        <v>1746.84</v>
      </c>
      <c r="L68" s="869">
        <v>436</v>
      </c>
      <c r="M68" s="869">
        <v>78916</v>
      </c>
      <c r="N68" s="869">
        <v>2008</v>
      </c>
      <c r="O68" s="869">
        <v>33</v>
      </c>
      <c r="P68" s="869">
        <v>4716</v>
      </c>
      <c r="Q68" s="869">
        <v>96</v>
      </c>
      <c r="R68" s="869">
        <v>2</v>
      </c>
      <c r="S68" s="869">
        <v>8</v>
      </c>
      <c r="T68" s="869">
        <v>8</v>
      </c>
      <c r="U68" s="869">
        <v>0</v>
      </c>
      <c r="V68" s="869">
        <v>0</v>
      </c>
      <c r="W68" s="869">
        <v>8</v>
      </c>
      <c r="X68" s="869">
        <v>8</v>
      </c>
      <c r="Y68" s="869">
        <v>0</v>
      </c>
      <c r="Z68" s="869">
        <v>0</v>
      </c>
      <c r="AA68" s="869">
        <v>0</v>
      </c>
      <c r="AB68" s="869">
        <v>0</v>
      </c>
      <c r="AC68" s="869">
        <v>2</v>
      </c>
      <c r="AD68" s="869">
        <v>12</v>
      </c>
      <c r="AE68" s="869">
        <v>1</v>
      </c>
      <c r="AF68" s="345">
        <v>1010950</v>
      </c>
      <c r="AG68" s="345">
        <v>642042</v>
      </c>
      <c r="AH68" s="345">
        <v>81499</v>
      </c>
      <c r="AI68" s="345">
        <v>287409</v>
      </c>
      <c r="AJ68" s="345">
        <v>244700</v>
      </c>
      <c r="AK68" s="345">
        <v>125783</v>
      </c>
    </row>
    <row r="69" spans="1:37">
      <c r="A69" s="869">
        <v>61</v>
      </c>
      <c r="B69" s="869" t="s">
        <v>105</v>
      </c>
      <c r="C69" s="869" t="s">
        <v>332</v>
      </c>
      <c r="D69" s="869" t="s">
        <v>13033</v>
      </c>
      <c r="E69" s="869" t="s">
        <v>13154</v>
      </c>
      <c r="F69" s="870" t="s">
        <v>13155</v>
      </c>
      <c r="G69" s="869" t="s">
        <v>13156</v>
      </c>
      <c r="H69" s="869" t="s">
        <v>13157</v>
      </c>
      <c r="I69" s="869">
        <v>2012</v>
      </c>
      <c r="J69" s="869">
        <v>623.16999999999996</v>
      </c>
      <c r="K69" s="869">
        <v>541.16</v>
      </c>
      <c r="L69" s="869">
        <v>53</v>
      </c>
      <c r="M69" s="869">
        <v>46154</v>
      </c>
      <c r="N69" s="869">
        <v>2917</v>
      </c>
      <c r="O69" s="869">
        <v>29</v>
      </c>
      <c r="P69" s="869">
        <v>3111</v>
      </c>
      <c r="Q69" s="869">
        <v>0</v>
      </c>
      <c r="R69" s="869">
        <v>8</v>
      </c>
      <c r="S69" s="869">
        <v>5</v>
      </c>
      <c r="T69" s="869">
        <v>5</v>
      </c>
      <c r="U69" s="869">
        <v>0</v>
      </c>
      <c r="V69" s="869">
        <v>0</v>
      </c>
      <c r="W69" s="869">
        <v>5</v>
      </c>
      <c r="X69" s="869">
        <v>5</v>
      </c>
      <c r="Y69" s="869">
        <v>0</v>
      </c>
      <c r="Z69" s="869">
        <v>0</v>
      </c>
      <c r="AA69" s="869">
        <v>0</v>
      </c>
      <c r="AB69" s="869">
        <v>0</v>
      </c>
      <c r="AC69" s="869">
        <v>1</v>
      </c>
      <c r="AD69" s="869">
        <v>6</v>
      </c>
      <c r="AE69" s="869">
        <v>0</v>
      </c>
      <c r="AF69" s="345">
        <v>558252</v>
      </c>
      <c r="AG69" s="345">
        <v>352206</v>
      </c>
      <c r="AH69" s="345">
        <v>57000</v>
      </c>
      <c r="AI69" s="345">
        <v>149046</v>
      </c>
      <c r="AJ69" s="345">
        <v>91121</v>
      </c>
      <c r="AK69" s="345">
        <v>121164</v>
      </c>
    </row>
    <row r="70" spans="1:37">
      <c r="A70" s="869">
        <v>62</v>
      </c>
      <c r="B70" s="869" t="s">
        <v>105</v>
      </c>
      <c r="C70" s="869" t="s">
        <v>332</v>
      </c>
      <c r="D70" s="869" t="s">
        <v>13033</v>
      </c>
      <c r="E70" s="869" t="s">
        <v>13158</v>
      </c>
      <c r="F70" s="870" t="s">
        <v>13159</v>
      </c>
      <c r="G70" s="869" t="s">
        <v>13160</v>
      </c>
      <c r="H70" s="869" t="s">
        <v>13147</v>
      </c>
      <c r="I70" s="869">
        <v>2009</v>
      </c>
      <c r="J70" s="869">
        <v>1653</v>
      </c>
      <c r="K70" s="869">
        <v>601.79999999999995</v>
      </c>
      <c r="L70" s="869">
        <v>105</v>
      </c>
      <c r="M70" s="869">
        <v>57447</v>
      </c>
      <c r="N70" s="869">
        <v>569</v>
      </c>
      <c r="O70" s="869">
        <v>36</v>
      </c>
      <c r="P70" s="869">
        <v>4022</v>
      </c>
      <c r="Q70" s="869">
        <v>0</v>
      </c>
      <c r="R70" s="869">
        <v>20</v>
      </c>
      <c r="S70" s="869">
        <v>5</v>
      </c>
      <c r="T70" s="869">
        <v>5</v>
      </c>
      <c r="U70" s="869">
        <v>0</v>
      </c>
      <c r="V70" s="869">
        <v>0</v>
      </c>
      <c r="W70" s="869">
        <v>5</v>
      </c>
      <c r="X70" s="869">
        <v>5</v>
      </c>
      <c r="Y70" s="869">
        <v>0</v>
      </c>
      <c r="Z70" s="869">
        <v>0</v>
      </c>
      <c r="AA70" s="869">
        <v>0</v>
      </c>
      <c r="AB70" s="869">
        <v>0</v>
      </c>
      <c r="AC70" s="869">
        <v>0</v>
      </c>
      <c r="AD70" s="869">
        <v>5</v>
      </c>
      <c r="AE70" s="869">
        <v>2</v>
      </c>
      <c r="AF70" s="345">
        <v>541832</v>
      </c>
      <c r="AG70" s="345">
        <v>356274</v>
      </c>
      <c r="AH70" s="345">
        <v>63800</v>
      </c>
      <c r="AI70" s="345">
        <v>121758</v>
      </c>
      <c r="AJ70" s="345">
        <v>138583</v>
      </c>
      <c r="AK70" s="345">
        <v>150332</v>
      </c>
    </row>
    <row r="71" spans="1:37">
      <c r="A71" s="869">
        <v>63</v>
      </c>
      <c r="B71" s="869" t="s">
        <v>105</v>
      </c>
      <c r="C71" s="869" t="s">
        <v>332</v>
      </c>
      <c r="D71" s="869" t="s">
        <v>13033</v>
      </c>
      <c r="E71" s="869" t="s">
        <v>13161</v>
      </c>
      <c r="F71" s="870" t="s">
        <v>13162</v>
      </c>
      <c r="G71" s="869" t="s">
        <v>13163</v>
      </c>
      <c r="H71" s="869" t="s">
        <v>13147</v>
      </c>
      <c r="I71" s="869">
        <v>2008</v>
      </c>
      <c r="J71" s="869">
        <v>435.8</v>
      </c>
      <c r="K71" s="869">
        <v>852.45</v>
      </c>
      <c r="L71" s="869">
        <v>195</v>
      </c>
      <c r="M71" s="869">
        <v>62896</v>
      </c>
      <c r="N71" s="869">
        <v>1813</v>
      </c>
      <c r="O71" s="869">
        <v>89</v>
      </c>
      <c r="P71" s="869">
        <v>3957</v>
      </c>
      <c r="Q71" s="869">
        <v>53</v>
      </c>
      <c r="R71" s="869">
        <v>1</v>
      </c>
      <c r="S71" s="869">
        <v>6</v>
      </c>
      <c r="T71" s="869">
        <v>6</v>
      </c>
      <c r="U71" s="869">
        <v>1</v>
      </c>
      <c r="V71" s="869">
        <v>1</v>
      </c>
      <c r="W71" s="869">
        <v>5</v>
      </c>
      <c r="X71" s="869">
        <v>5</v>
      </c>
      <c r="Y71" s="869">
        <v>0</v>
      </c>
      <c r="Z71" s="869">
        <v>0</v>
      </c>
      <c r="AA71" s="869">
        <v>0</v>
      </c>
      <c r="AB71" s="869">
        <v>0</v>
      </c>
      <c r="AC71" s="869">
        <v>0</v>
      </c>
      <c r="AD71" s="869">
        <v>10</v>
      </c>
      <c r="AE71" s="869">
        <v>1</v>
      </c>
      <c r="AF71" s="345">
        <v>694917</v>
      </c>
      <c r="AG71" s="345">
        <v>430210</v>
      </c>
      <c r="AH71" s="345">
        <v>66800</v>
      </c>
      <c r="AI71" s="345">
        <v>197907</v>
      </c>
      <c r="AJ71" s="345">
        <v>182222</v>
      </c>
      <c r="AK71" s="345">
        <v>119564</v>
      </c>
    </row>
    <row r="72" spans="1:37">
      <c r="A72" s="869">
        <v>64</v>
      </c>
      <c r="B72" s="869" t="s">
        <v>105</v>
      </c>
      <c r="C72" s="869" t="s">
        <v>332</v>
      </c>
      <c r="D72" s="869" t="s">
        <v>13033</v>
      </c>
      <c r="E72" s="869" t="s">
        <v>13164</v>
      </c>
      <c r="F72" s="870" t="s">
        <v>13165</v>
      </c>
      <c r="G72" s="869" t="s">
        <v>13166</v>
      </c>
      <c r="H72" s="869" t="s">
        <v>13147</v>
      </c>
      <c r="I72" s="869">
        <v>2007</v>
      </c>
      <c r="J72" s="869">
        <v>1010.9</v>
      </c>
      <c r="K72" s="869">
        <v>577.80999999999995</v>
      </c>
      <c r="L72" s="869">
        <v>100</v>
      </c>
      <c r="M72" s="869">
        <v>63806</v>
      </c>
      <c r="N72" s="869">
        <v>1410</v>
      </c>
      <c r="O72" s="869">
        <v>22</v>
      </c>
      <c r="P72" s="869">
        <v>3870</v>
      </c>
      <c r="Q72" s="869">
        <v>29</v>
      </c>
      <c r="R72" s="869">
        <v>1</v>
      </c>
      <c r="S72" s="869">
        <v>6</v>
      </c>
      <c r="T72" s="869">
        <v>6</v>
      </c>
      <c r="U72" s="869">
        <v>0</v>
      </c>
      <c r="V72" s="869">
        <v>0</v>
      </c>
      <c r="W72" s="869">
        <v>6</v>
      </c>
      <c r="X72" s="869">
        <v>6</v>
      </c>
      <c r="Y72" s="869">
        <v>0</v>
      </c>
      <c r="Z72" s="869">
        <v>0</v>
      </c>
      <c r="AA72" s="869">
        <v>0</v>
      </c>
      <c r="AB72" s="869">
        <v>0</v>
      </c>
      <c r="AC72" s="869">
        <v>0</v>
      </c>
      <c r="AD72" s="869">
        <v>8</v>
      </c>
      <c r="AE72" s="869">
        <v>2</v>
      </c>
      <c r="AF72" s="345">
        <v>700920</v>
      </c>
      <c r="AG72" s="345">
        <v>475565</v>
      </c>
      <c r="AH72" s="345">
        <v>52800</v>
      </c>
      <c r="AI72" s="345">
        <v>172555</v>
      </c>
      <c r="AJ72" s="345">
        <v>128519</v>
      </c>
      <c r="AK72" s="345">
        <v>131237</v>
      </c>
    </row>
    <row r="73" spans="1:37">
      <c r="A73" s="869">
        <v>65</v>
      </c>
      <c r="B73" s="869" t="s">
        <v>105</v>
      </c>
      <c r="C73" s="869" t="s">
        <v>332</v>
      </c>
      <c r="D73" s="869" t="s">
        <v>13033</v>
      </c>
      <c r="E73" s="869" t="s">
        <v>13167</v>
      </c>
      <c r="F73" s="870" t="s">
        <v>13168</v>
      </c>
      <c r="G73" s="869" t="s">
        <v>13169</v>
      </c>
      <c r="H73" s="869" t="s">
        <v>13147</v>
      </c>
      <c r="I73" s="869">
        <v>2008</v>
      </c>
      <c r="J73" s="869">
        <v>1100</v>
      </c>
      <c r="K73" s="869">
        <v>855</v>
      </c>
      <c r="L73" s="869">
        <v>244</v>
      </c>
      <c r="M73" s="869">
        <v>66439</v>
      </c>
      <c r="N73" s="869">
        <v>1146</v>
      </c>
      <c r="O73" s="869">
        <v>16</v>
      </c>
      <c r="P73" s="869">
        <v>4057</v>
      </c>
      <c r="Q73" s="869">
        <v>61</v>
      </c>
      <c r="R73" s="869">
        <v>1</v>
      </c>
      <c r="S73" s="869">
        <v>6</v>
      </c>
      <c r="T73" s="869">
        <v>6</v>
      </c>
      <c r="U73" s="869">
        <v>0</v>
      </c>
      <c r="V73" s="869">
        <v>0</v>
      </c>
      <c r="W73" s="869">
        <v>5</v>
      </c>
      <c r="X73" s="869">
        <v>5</v>
      </c>
      <c r="Y73" s="869">
        <v>0</v>
      </c>
      <c r="Z73" s="869">
        <v>0</v>
      </c>
      <c r="AA73" s="869">
        <v>1</v>
      </c>
      <c r="AB73" s="869">
        <v>1</v>
      </c>
      <c r="AC73" s="869">
        <v>1</v>
      </c>
      <c r="AD73" s="869">
        <v>6</v>
      </c>
      <c r="AE73" s="869">
        <v>1</v>
      </c>
      <c r="AF73" s="345">
        <v>799478</v>
      </c>
      <c r="AG73" s="345">
        <v>473667</v>
      </c>
      <c r="AH73" s="345">
        <v>52798</v>
      </c>
      <c r="AI73" s="345">
        <v>273013</v>
      </c>
      <c r="AJ73" s="345">
        <v>147684</v>
      </c>
      <c r="AK73" s="345">
        <v>74902</v>
      </c>
    </row>
    <row r="74" spans="1:37">
      <c r="A74" s="869">
        <v>66</v>
      </c>
      <c r="B74" s="869" t="s">
        <v>105</v>
      </c>
      <c r="C74" s="869" t="s">
        <v>687</v>
      </c>
      <c r="D74" s="869" t="s">
        <v>13033</v>
      </c>
      <c r="E74" s="869" t="s">
        <v>13170</v>
      </c>
      <c r="F74" s="870" t="s">
        <v>13171</v>
      </c>
      <c r="G74" s="869" t="s">
        <v>13172</v>
      </c>
      <c r="H74" s="869" t="s">
        <v>13173</v>
      </c>
      <c r="I74" s="869">
        <v>2011</v>
      </c>
      <c r="J74" s="869">
        <v>801.7</v>
      </c>
      <c r="K74" s="869">
        <v>752.73</v>
      </c>
      <c r="L74" s="869">
        <v>210</v>
      </c>
      <c r="M74" s="869">
        <v>59621</v>
      </c>
      <c r="N74" s="869">
        <v>2</v>
      </c>
      <c r="O74" s="869">
        <v>65</v>
      </c>
      <c r="P74" s="869">
        <v>3724</v>
      </c>
      <c r="Q74" s="869">
        <v>0</v>
      </c>
      <c r="R74" s="869">
        <v>13</v>
      </c>
      <c r="S74" s="869">
        <v>4</v>
      </c>
      <c r="T74" s="869">
        <v>4</v>
      </c>
      <c r="U74" s="869">
        <v>0</v>
      </c>
      <c r="V74" s="869">
        <v>0</v>
      </c>
      <c r="W74" s="869">
        <v>4</v>
      </c>
      <c r="X74" s="869">
        <v>4</v>
      </c>
      <c r="Y74" s="869">
        <v>0</v>
      </c>
      <c r="Z74" s="869">
        <v>0</v>
      </c>
      <c r="AA74" s="869">
        <v>0</v>
      </c>
      <c r="AB74" s="869">
        <v>0</v>
      </c>
      <c r="AC74" s="869">
        <v>0</v>
      </c>
      <c r="AD74" s="869">
        <v>5</v>
      </c>
      <c r="AE74" s="869">
        <v>1</v>
      </c>
      <c r="AF74" s="345">
        <v>431383</v>
      </c>
      <c r="AG74" s="345">
        <v>193395</v>
      </c>
      <c r="AH74" s="345">
        <v>65033</v>
      </c>
      <c r="AI74" s="345">
        <v>172955</v>
      </c>
      <c r="AJ74" s="345">
        <v>50500</v>
      </c>
      <c r="AK74" s="345">
        <v>51843</v>
      </c>
    </row>
    <row r="75" spans="1:37">
      <c r="A75" s="869">
        <v>67</v>
      </c>
      <c r="B75" s="869" t="s">
        <v>105</v>
      </c>
      <c r="C75" s="869" t="s">
        <v>687</v>
      </c>
      <c r="D75" s="869" t="s">
        <v>13033</v>
      </c>
      <c r="E75" s="869" t="s">
        <v>13174</v>
      </c>
      <c r="F75" s="870" t="s">
        <v>13175</v>
      </c>
      <c r="G75" s="869" t="s">
        <v>13176</v>
      </c>
      <c r="H75" s="869" t="s">
        <v>13177</v>
      </c>
      <c r="I75" s="869">
        <v>2002</v>
      </c>
      <c r="J75" s="869">
        <v>4500</v>
      </c>
      <c r="K75" s="869">
        <v>4801.9399999999996</v>
      </c>
      <c r="L75" s="869">
        <v>367</v>
      </c>
      <c r="M75" s="869">
        <v>172376</v>
      </c>
      <c r="N75" s="869">
        <v>8235</v>
      </c>
      <c r="O75" s="869">
        <v>247</v>
      </c>
      <c r="P75" s="869">
        <v>8483</v>
      </c>
      <c r="Q75" s="869">
        <v>0</v>
      </c>
      <c r="R75" s="869">
        <v>184</v>
      </c>
      <c r="S75" s="869">
        <v>16</v>
      </c>
      <c r="T75" s="869">
        <v>33</v>
      </c>
      <c r="U75" s="869">
        <v>0</v>
      </c>
      <c r="V75" s="869">
        <v>0</v>
      </c>
      <c r="W75" s="869">
        <v>12</v>
      </c>
      <c r="X75" s="869">
        <v>29</v>
      </c>
      <c r="Y75" s="869">
        <v>0</v>
      </c>
      <c r="Z75" s="869">
        <v>0</v>
      </c>
      <c r="AA75" s="869">
        <v>4</v>
      </c>
      <c r="AB75" s="869">
        <v>4</v>
      </c>
      <c r="AC75" s="869">
        <v>0</v>
      </c>
      <c r="AD75" s="869">
        <v>13</v>
      </c>
      <c r="AE75" s="869">
        <v>7</v>
      </c>
      <c r="AF75" s="345">
        <v>1401642</v>
      </c>
      <c r="AG75" s="345">
        <v>954021</v>
      </c>
      <c r="AH75" s="345">
        <v>154537</v>
      </c>
      <c r="AI75" s="345">
        <v>293084</v>
      </c>
      <c r="AJ75" s="345">
        <v>297243</v>
      </c>
      <c r="AK75" s="345">
        <v>199310</v>
      </c>
    </row>
    <row r="76" spans="1:37">
      <c r="A76" s="869">
        <v>68</v>
      </c>
      <c r="B76" s="869" t="s">
        <v>105</v>
      </c>
      <c r="C76" s="869" t="s">
        <v>687</v>
      </c>
      <c r="D76" s="869" t="s">
        <v>13033</v>
      </c>
      <c r="E76" s="869" t="s">
        <v>13178</v>
      </c>
      <c r="F76" s="870" t="s">
        <v>13179</v>
      </c>
      <c r="G76" s="869" t="s">
        <v>13180</v>
      </c>
      <c r="H76" s="869" t="s">
        <v>13177</v>
      </c>
      <c r="I76" s="869">
        <v>2006</v>
      </c>
      <c r="J76" s="869">
        <v>351</v>
      </c>
      <c r="K76" s="869">
        <v>694</v>
      </c>
      <c r="L76" s="869">
        <v>94</v>
      </c>
      <c r="M76" s="869">
        <v>67845</v>
      </c>
      <c r="N76" s="869">
        <v>2</v>
      </c>
      <c r="O76" s="869">
        <v>154</v>
      </c>
      <c r="P76" s="869">
        <v>5417</v>
      </c>
      <c r="Q76" s="869">
        <v>0</v>
      </c>
      <c r="R76" s="869">
        <v>73</v>
      </c>
      <c r="S76" s="869">
        <v>4</v>
      </c>
      <c r="T76" s="869">
        <v>4</v>
      </c>
      <c r="U76" s="869">
        <v>0</v>
      </c>
      <c r="V76" s="869">
        <v>0</v>
      </c>
      <c r="W76" s="869">
        <v>4</v>
      </c>
      <c r="X76" s="869">
        <v>4</v>
      </c>
      <c r="Y76" s="869">
        <v>0</v>
      </c>
      <c r="Z76" s="869">
        <v>0</v>
      </c>
      <c r="AA76" s="869">
        <v>0</v>
      </c>
      <c r="AB76" s="869">
        <v>0</v>
      </c>
      <c r="AC76" s="869">
        <v>0</v>
      </c>
      <c r="AD76" s="869">
        <v>5</v>
      </c>
      <c r="AE76" s="869">
        <v>1</v>
      </c>
      <c r="AF76" s="345">
        <v>526021</v>
      </c>
      <c r="AG76" s="345">
        <v>262693</v>
      </c>
      <c r="AH76" s="345">
        <v>87259</v>
      </c>
      <c r="AI76" s="345">
        <v>176069</v>
      </c>
      <c r="AJ76" s="345">
        <v>84587</v>
      </c>
      <c r="AK76" s="345">
        <v>85599</v>
      </c>
    </row>
    <row r="77" spans="1:37">
      <c r="A77" s="869">
        <v>69</v>
      </c>
      <c r="B77" s="869" t="s">
        <v>105</v>
      </c>
      <c r="C77" s="869" t="s">
        <v>687</v>
      </c>
      <c r="D77" s="869" t="s">
        <v>13033</v>
      </c>
      <c r="E77" s="869" t="s">
        <v>13181</v>
      </c>
      <c r="F77" s="870" t="s">
        <v>13182</v>
      </c>
      <c r="G77" s="869" t="s">
        <v>13183</v>
      </c>
      <c r="H77" s="869" t="s">
        <v>13184</v>
      </c>
      <c r="I77" s="869">
        <v>2006</v>
      </c>
      <c r="J77" s="869">
        <v>1644.1</v>
      </c>
      <c r="K77" s="869">
        <v>329</v>
      </c>
      <c r="L77" s="869">
        <v>50</v>
      </c>
      <c r="M77" s="869">
        <v>53449</v>
      </c>
      <c r="N77" s="869">
        <v>1</v>
      </c>
      <c r="O77" s="869">
        <v>41</v>
      </c>
      <c r="P77" s="869">
        <v>2539</v>
      </c>
      <c r="Q77" s="869">
        <v>0</v>
      </c>
      <c r="R77" s="869">
        <v>20</v>
      </c>
      <c r="S77" s="869">
        <v>1</v>
      </c>
      <c r="T77" s="869">
        <v>1</v>
      </c>
      <c r="U77" s="869">
        <v>0</v>
      </c>
      <c r="V77" s="869">
        <v>0</v>
      </c>
      <c r="W77" s="869">
        <v>1</v>
      </c>
      <c r="X77" s="869">
        <v>1</v>
      </c>
      <c r="Y77" s="869">
        <v>0</v>
      </c>
      <c r="Z77" s="869">
        <v>0</v>
      </c>
      <c r="AA77" s="869">
        <v>0</v>
      </c>
      <c r="AB77" s="869">
        <v>0</v>
      </c>
      <c r="AC77" s="869">
        <v>0</v>
      </c>
      <c r="AD77" s="869">
        <v>2</v>
      </c>
      <c r="AE77" s="869">
        <v>0</v>
      </c>
      <c r="AF77" s="345">
        <v>135672</v>
      </c>
      <c r="AG77" s="345">
        <v>53890</v>
      </c>
      <c r="AH77" s="345">
        <v>41939</v>
      </c>
      <c r="AI77" s="345">
        <v>39843</v>
      </c>
      <c r="AJ77" s="345">
        <v>37980</v>
      </c>
      <c r="AK77" s="345">
        <v>35775</v>
      </c>
    </row>
    <row r="78" spans="1:37">
      <c r="A78" s="869">
        <v>70</v>
      </c>
      <c r="B78" s="869" t="s">
        <v>105</v>
      </c>
      <c r="C78" s="869" t="s">
        <v>687</v>
      </c>
      <c r="D78" s="869" t="s">
        <v>13033</v>
      </c>
      <c r="E78" s="869" t="s">
        <v>13185</v>
      </c>
      <c r="F78" s="870" t="s">
        <v>13186</v>
      </c>
      <c r="G78" s="869" t="s">
        <v>13187</v>
      </c>
      <c r="H78" s="869" t="s">
        <v>13177</v>
      </c>
      <c r="I78" s="869">
        <v>2009</v>
      </c>
      <c r="J78" s="869">
        <v>1075.42</v>
      </c>
      <c r="K78" s="869">
        <v>457.3</v>
      </c>
      <c r="L78" s="869">
        <v>89</v>
      </c>
      <c r="M78" s="869">
        <v>48744</v>
      </c>
      <c r="N78" s="869">
        <v>2</v>
      </c>
      <c r="O78" s="869">
        <v>150</v>
      </c>
      <c r="P78" s="869">
        <v>3325</v>
      </c>
      <c r="Q78" s="869">
        <v>0</v>
      </c>
      <c r="R78" s="869">
        <v>57</v>
      </c>
      <c r="S78" s="869">
        <v>2</v>
      </c>
      <c r="T78" s="869">
        <v>3</v>
      </c>
      <c r="U78" s="869">
        <v>0</v>
      </c>
      <c r="V78" s="869">
        <v>0</v>
      </c>
      <c r="W78" s="869">
        <v>2</v>
      </c>
      <c r="X78" s="869">
        <v>3</v>
      </c>
      <c r="Y78" s="869">
        <v>0</v>
      </c>
      <c r="Z78" s="869">
        <v>0</v>
      </c>
      <c r="AA78" s="869">
        <v>0</v>
      </c>
      <c r="AB78" s="869">
        <v>0</v>
      </c>
      <c r="AC78" s="869">
        <v>0</v>
      </c>
      <c r="AD78" s="869">
        <v>4</v>
      </c>
      <c r="AE78" s="869">
        <v>1</v>
      </c>
      <c r="AF78" s="345">
        <v>382510</v>
      </c>
      <c r="AG78" s="345">
        <v>152273</v>
      </c>
      <c r="AH78" s="345">
        <v>60161</v>
      </c>
      <c r="AI78" s="345">
        <v>170076</v>
      </c>
      <c r="AJ78" s="345">
        <v>79281</v>
      </c>
      <c r="AK78" s="345">
        <v>78302</v>
      </c>
    </row>
    <row r="79" spans="1:37">
      <c r="A79" s="869">
        <v>71</v>
      </c>
      <c r="B79" s="869" t="s">
        <v>105</v>
      </c>
      <c r="C79" s="869" t="s">
        <v>247</v>
      </c>
      <c r="D79" s="869" t="s">
        <v>13033</v>
      </c>
      <c r="E79" s="869" t="s">
        <v>13188</v>
      </c>
      <c r="F79" s="870" t="s">
        <v>13189</v>
      </c>
      <c r="G79" s="869" t="s">
        <v>13190</v>
      </c>
      <c r="H79" s="869" t="s">
        <v>13191</v>
      </c>
      <c r="I79" s="869">
        <v>2022</v>
      </c>
      <c r="J79" s="869">
        <v>406.82</v>
      </c>
      <c r="K79" s="869">
        <v>406.82</v>
      </c>
      <c r="L79" s="869">
        <v>60</v>
      </c>
      <c r="M79" s="869">
        <v>17800</v>
      </c>
      <c r="N79" s="869">
        <v>0</v>
      </c>
      <c r="O79" s="869">
        <v>14</v>
      </c>
      <c r="P79" s="869">
        <v>1769</v>
      </c>
      <c r="Q79" s="869">
        <v>0</v>
      </c>
      <c r="R79" s="869">
        <v>0</v>
      </c>
      <c r="S79" s="869">
        <v>5</v>
      </c>
      <c r="T79" s="869">
        <v>5</v>
      </c>
      <c r="U79" s="869">
        <v>0</v>
      </c>
      <c r="V79" s="869">
        <v>0</v>
      </c>
      <c r="W79" s="869">
        <v>5</v>
      </c>
      <c r="X79" s="869">
        <v>5</v>
      </c>
      <c r="Y79" s="869">
        <v>0</v>
      </c>
      <c r="Z79" s="869">
        <v>0</v>
      </c>
      <c r="AA79" s="869">
        <v>0</v>
      </c>
      <c r="AB79" s="869">
        <v>0</v>
      </c>
      <c r="AC79" s="869">
        <v>1</v>
      </c>
      <c r="AD79" s="869">
        <v>4</v>
      </c>
      <c r="AE79" s="869">
        <v>0</v>
      </c>
      <c r="AF79" s="345">
        <v>288260</v>
      </c>
      <c r="AG79" s="345">
        <v>165304</v>
      </c>
      <c r="AH79" s="345">
        <v>28622</v>
      </c>
      <c r="AI79" s="345">
        <v>94334</v>
      </c>
      <c r="AJ79" s="345">
        <v>111438</v>
      </c>
      <c r="AK79" s="345">
        <v>65338</v>
      </c>
    </row>
    <row r="80" spans="1:37">
      <c r="A80" s="869">
        <v>72</v>
      </c>
      <c r="B80" s="869" t="s">
        <v>105</v>
      </c>
      <c r="C80" s="869" t="s">
        <v>247</v>
      </c>
      <c r="D80" s="869" t="s">
        <v>13033</v>
      </c>
      <c r="E80" s="869" t="s">
        <v>13192</v>
      </c>
      <c r="F80" s="870" t="s">
        <v>13193</v>
      </c>
      <c r="G80" s="869" t="s">
        <v>13194</v>
      </c>
      <c r="H80" s="869" t="s">
        <v>13195</v>
      </c>
      <c r="I80" s="869">
        <v>2000</v>
      </c>
      <c r="J80" s="869">
        <v>3499.88</v>
      </c>
      <c r="K80" s="869">
        <v>7283.1</v>
      </c>
      <c r="L80" s="869">
        <v>674</v>
      </c>
      <c r="M80" s="869">
        <v>314654</v>
      </c>
      <c r="N80" s="869">
        <v>7438</v>
      </c>
      <c r="O80" s="869">
        <v>431</v>
      </c>
      <c r="P80" s="869">
        <v>21088</v>
      </c>
      <c r="Q80" s="869">
        <v>113</v>
      </c>
      <c r="R80" s="869">
        <v>0</v>
      </c>
      <c r="S80" s="869">
        <v>19</v>
      </c>
      <c r="T80" s="869">
        <v>23</v>
      </c>
      <c r="U80" s="869">
        <v>0</v>
      </c>
      <c r="V80" s="869">
        <v>0</v>
      </c>
      <c r="W80" s="869">
        <v>15</v>
      </c>
      <c r="X80" s="869">
        <v>18</v>
      </c>
      <c r="Y80" s="869">
        <v>0</v>
      </c>
      <c r="Z80" s="869">
        <v>1</v>
      </c>
      <c r="AA80" s="869">
        <v>4</v>
      </c>
      <c r="AB80" s="869">
        <v>4</v>
      </c>
      <c r="AC80" s="869">
        <v>1</v>
      </c>
      <c r="AD80" s="869">
        <v>21</v>
      </c>
      <c r="AE80" s="869">
        <v>2</v>
      </c>
      <c r="AF80" s="345">
        <v>2897582</v>
      </c>
      <c r="AG80" s="345">
        <v>1313587</v>
      </c>
      <c r="AH80" s="345">
        <v>501479</v>
      </c>
      <c r="AI80" s="345">
        <v>1082516</v>
      </c>
      <c r="AJ80" s="345">
        <v>892602</v>
      </c>
      <c r="AK80" s="345">
        <v>579306</v>
      </c>
    </row>
    <row r="81" spans="1:37">
      <c r="A81" s="869">
        <v>73</v>
      </c>
      <c r="B81" s="869" t="s">
        <v>105</v>
      </c>
      <c r="C81" s="869" t="s">
        <v>247</v>
      </c>
      <c r="D81" s="869" t="s">
        <v>13033</v>
      </c>
      <c r="E81" s="869" t="s">
        <v>13196</v>
      </c>
      <c r="F81" s="870" t="s">
        <v>13197</v>
      </c>
      <c r="G81" s="869" t="s">
        <v>13198</v>
      </c>
      <c r="H81" s="869" t="s">
        <v>13199</v>
      </c>
      <c r="I81" s="869">
        <v>2020</v>
      </c>
      <c r="J81" s="869">
        <v>1650</v>
      </c>
      <c r="K81" s="869">
        <v>2999.82</v>
      </c>
      <c r="L81" s="869">
        <v>291</v>
      </c>
      <c r="M81" s="869">
        <v>65599</v>
      </c>
      <c r="N81" s="869">
        <v>0</v>
      </c>
      <c r="O81" s="869">
        <v>71</v>
      </c>
      <c r="P81" s="869">
        <v>6993</v>
      </c>
      <c r="Q81" s="869">
        <v>0</v>
      </c>
      <c r="R81" s="869">
        <v>17</v>
      </c>
      <c r="S81" s="869">
        <v>10</v>
      </c>
      <c r="T81" s="869">
        <v>10</v>
      </c>
      <c r="U81" s="869">
        <v>0</v>
      </c>
      <c r="V81" s="869">
        <v>0</v>
      </c>
      <c r="W81" s="869">
        <v>7</v>
      </c>
      <c r="X81" s="869">
        <v>7</v>
      </c>
      <c r="Y81" s="869">
        <v>0</v>
      </c>
      <c r="Z81" s="869">
        <v>0</v>
      </c>
      <c r="AA81" s="869">
        <v>3</v>
      </c>
      <c r="AB81" s="869">
        <v>3</v>
      </c>
      <c r="AC81" s="869">
        <v>0</v>
      </c>
      <c r="AD81" s="869">
        <v>9</v>
      </c>
      <c r="AE81" s="869">
        <v>1</v>
      </c>
      <c r="AF81" s="345">
        <v>980186</v>
      </c>
      <c r="AG81" s="345">
        <v>517024</v>
      </c>
      <c r="AH81" s="345">
        <v>128389</v>
      </c>
      <c r="AI81" s="345">
        <v>334773</v>
      </c>
      <c r="AJ81" s="345">
        <v>449111</v>
      </c>
      <c r="AK81" s="345">
        <v>258222</v>
      </c>
    </row>
    <row r="82" spans="1:37">
      <c r="A82" s="869">
        <v>74</v>
      </c>
      <c r="B82" s="869" t="s">
        <v>105</v>
      </c>
      <c r="C82" s="869" t="s">
        <v>247</v>
      </c>
      <c r="D82" s="869" t="s">
        <v>13033</v>
      </c>
      <c r="E82" s="869" t="s">
        <v>13200</v>
      </c>
      <c r="F82" s="870" t="s">
        <v>13201</v>
      </c>
      <c r="G82" s="869" t="s">
        <v>13202</v>
      </c>
      <c r="H82" s="869" t="s">
        <v>13203</v>
      </c>
      <c r="I82" s="869">
        <v>2015</v>
      </c>
      <c r="J82" s="869">
        <v>306.77999999999997</v>
      </c>
      <c r="K82" s="869">
        <v>306.77999999999997</v>
      </c>
      <c r="L82" s="869">
        <v>66</v>
      </c>
      <c r="M82" s="869">
        <v>26380</v>
      </c>
      <c r="N82" s="869">
        <v>0</v>
      </c>
      <c r="O82" s="869">
        <v>4</v>
      </c>
      <c r="P82" s="869">
        <v>1791</v>
      </c>
      <c r="Q82" s="869">
        <v>0</v>
      </c>
      <c r="R82" s="869">
        <v>0</v>
      </c>
      <c r="S82" s="869">
        <v>5</v>
      </c>
      <c r="T82" s="869">
        <v>5</v>
      </c>
      <c r="U82" s="869">
        <v>0</v>
      </c>
      <c r="V82" s="869">
        <v>0</v>
      </c>
      <c r="W82" s="869">
        <v>5</v>
      </c>
      <c r="X82" s="869">
        <v>5</v>
      </c>
      <c r="Y82" s="869">
        <v>0</v>
      </c>
      <c r="Z82" s="869">
        <v>0</v>
      </c>
      <c r="AA82" s="869">
        <v>0</v>
      </c>
      <c r="AB82" s="869">
        <v>0</v>
      </c>
      <c r="AC82" s="869">
        <v>0</v>
      </c>
      <c r="AD82" s="869">
        <v>5</v>
      </c>
      <c r="AE82" s="869">
        <v>0</v>
      </c>
      <c r="AF82" s="345">
        <v>269438</v>
      </c>
      <c r="AG82" s="345">
        <v>161907</v>
      </c>
      <c r="AH82" s="345">
        <v>27453</v>
      </c>
      <c r="AI82" s="345">
        <v>80078</v>
      </c>
      <c r="AJ82" s="345">
        <v>202425</v>
      </c>
      <c r="AK82" s="345">
        <v>69031</v>
      </c>
    </row>
    <row r="83" spans="1:37">
      <c r="A83" s="869">
        <v>75</v>
      </c>
      <c r="B83" s="869" t="s">
        <v>105</v>
      </c>
      <c r="C83" s="869" t="s">
        <v>247</v>
      </c>
      <c r="D83" s="869" t="s">
        <v>13033</v>
      </c>
      <c r="E83" s="869" t="s">
        <v>13204</v>
      </c>
      <c r="F83" s="870" t="s">
        <v>13205</v>
      </c>
      <c r="G83" s="869" t="s">
        <v>13206</v>
      </c>
      <c r="H83" s="869" t="s">
        <v>13207</v>
      </c>
      <c r="I83" s="869">
        <v>2008</v>
      </c>
      <c r="J83" s="869">
        <v>333.2</v>
      </c>
      <c r="K83" s="869">
        <v>333.2</v>
      </c>
      <c r="L83" s="869">
        <v>74</v>
      </c>
      <c r="M83" s="869">
        <v>25609</v>
      </c>
      <c r="N83" s="869">
        <v>0</v>
      </c>
      <c r="O83" s="869">
        <v>4</v>
      </c>
      <c r="P83" s="869">
        <v>1638</v>
      </c>
      <c r="Q83" s="869">
        <v>0</v>
      </c>
      <c r="R83" s="869">
        <v>0</v>
      </c>
      <c r="S83" s="869">
        <v>5</v>
      </c>
      <c r="T83" s="869">
        <v>5</v>
      </c>
      <c r="U83" s="869">
        <v>0</v>
      </c>
      <c r="V83" s="869">
        <v>0</v>
      </c>
      <c r="W83" s="869">
        <v>4</v>
      </c>
      <c r="X83" s="869">
        <v>4</v>
      </c>
      <c r="Y83" s="869">
        <v>0</v>
      </c>
      <c r="Z83" s="869">
        <v>0</v>
      </c>
      <c r="AA83" s="869">
        <v>1</v>
      </c>
      <c r="AB83" s="869">
        <v>1</v>
      </c>
      <c r="AC83" s="869">
        <v>0</v>
      </c>
      <c r="AD83" s="869">
        <v>5</v>
      </c>
      <c r="AE83" s="869">
        <v>0</v>
      </c>
      <c r="AF83" s="345">
        <v>248664</v>
      </c>
      <c r="AG83" s="345">
        <v>115818</v>
      </c>
      <c r="AH83" s="345">
        <v>25619</v>
      </c>
      <c r="AI83" s="345">
        <v>107227</v>
      </c>
      <c r="AJ83" s="345">
        <v>195689</v>
      </c>
      <c r="AK83" s="345">
        <v>55602</v>
      </c>
    </row>
    <row r="84" spans="1:37">
      <c r="A84" s="869">
        <v>76</v>
      </c>
      <c r="B84" s="869" t="s">
        <v>105</v>
      </c>
      <c r="C84" s="869" t="s">
        <v>247</v>
      </c>
      <c r="D84" s="869" t="s">
        <v>13033</v>
      </c>
      <c r="E84" s="869" t="s">
        <v>13208</v>
      </c>
      <c r="F84" s="870" t="s">
        <v>13209</v>
      </c>
      <c r="G84" s="869" t="s">
        <v>13210</v>
      </c>
      <c r="H84" s="869" t="s">
        <v>13211</v>
      </c>
      <c r="I84" s="869">
        <v>2022</v>
      </c>
      <c r="J84" s="869">
        <v>19783</v>
      </c>
      <c r="K84" s="869">
        <v>388.92</v>
      </c>
      <c r="L84" s="869">
        <v>71</v>
      </c>
      <c r="M84" s="869">
        <v>10179</v>
      </c>
      <c r="N84" s="869">
        <v>0</v>
      </c>
      <c r="O84" s="869">
        <v>22</v>
      </c>
      <c r="P84" s="869">
        <v>1663</v>
      </c>
      <c r="Q84" s="869">
        <v>0</v>
      </c>
      <c r="R84" s="869">
        <v>2</v>
      </c>
      <c r="S84" s="869">
        <v>5</v>
      </c>
      <c r="T84" s="869">
        <v>5</v>
      </c>
      <c r="U84" s="869">
        <v>0</v>
      </c>
      <c r="V84" s="869">
        <v>0</v>
      </c>
      <c r="W84" s="869">
        <v>5</v>
      </c>
      <c r="X84" s="869">
        <v>5</v>
      </c>
      <c r="Y84" s="869">
        <v>0</v>
      </c>
      <c r="Z84" s="869">
        <v>0</v>
      </c>
      <c r="AA84" s="869">
        <v>0</v>
      </c>
      <c r="AB84" s="869">
        <v>0</v>
      </c>
      <c r="AC84" s="869">
        <v>0</v>
      </c>
      <c r="AD84" s="869">
        <v>5</v>
      </c>
      <c r="AE84" s="869">
        <v>0</v>
      </c>
      <c r="AF84" s="345">
        <v>449666</v>
      </c>
      <c r="AG84" s="345">
        <v>182682</v>
      </c>
      <c r="AH84" s="345">
        <v>28394</v>
      </c>
      <c r="AI84" s="345">
        <v>238590</v>
      </c>
      <c r="AJ84" s="345">
        <v>145180</v>
      </c>
      <c r="AK84" s="345">
        <v>39129</v>
      </c>
    </row>
    <row r="85" spans="1:37">
      <c r="A85" s="869">
        <v>77</v>
      </c>
      <c r="B85" s="869" t="s">
        <v>105</v>
      </c>
      <c r="C85" s="869" t="s">
        <v>247</v>
      </c>
      <c r="D85" s="869" t="s">
        <v>13033</v>
      </c>
      <c r="E85" s="869" t="s">
        <v>13212</v>
      </c>
      <c r="F85" s="870" t="s">
        <v>13213</v>
      </c>
      <c r="G85" s="869" t="s">
        <v>13214</v>
      </c>
      <c r="H85" s="869" t="s">
        <v>13215</v>
      </c>
      <c r="I85" s="869">
        <v>2008</v>
      </c>
      <c r="J85" s="869">
        <v>1263</v>
      </c>
      <c r="K85" s="869">
        <v>2032</v>
      </c>
      <c r="L85" s="869">
        <v>247</v>
      </c>
      <c r="M85" s="869">
        <v>79169</v>
      </c>
      <c r="N85" s="869">
        <v>0</v>
      </c>
      <c r="O85" s="869">
        <v>84</v>
      </c>
      <c r="P85" s="869">
        <v>4903</v>
      </c>
      <c r="Q85" s="869">
        <v>0</v>
      </c>
      <c r="R85" s="869">
        <v>1</v>
      </c>
      <c r="S85" s="869">
        <v>8</v>
      </c>
      <c r="T85" s="869">
        <v>8</v>
      </c>
      <c r="U85" s="869">
        <v>0</v>
      </c>
      <c r="V85" s="869">
        <v>0</v>
      </c>
      <c r="W85" s="869">
        <v>4</v>
      </c>
      <c r="X85" s="869">
        <v>4</v>
      </c>
      <c r="Y85" s="869">
        <v>0</v>
      </c>
      <c r="Z85" s="869">
        <v>0</v>
      </c>
      <c r="AA85" s="869">
        <v>4</v>
      </c>
      <c r="AB85" s="869">
        <v>4</v>
      </c>
      <c r="AC85" s="869">
        <v>1</v>
      </c>
      <c r="AD85" s="869">
        <v>8</v>
      </c>
      <c r="AE85" s="869">
        <v>1</v>
      </c>
      <c r="AF85" s="345">
        <v>753451</v>
      </c>
      <c r="AG85" s="345">
        <v>344700</v>
      </c>
      <c r="AH85" s="345">
        <v>88849</v>
      </c>
      <c r="AI85" s="345">
        <v>319902</v>
      </c>
      <c r="AJ85" s="345">
        <v>536066</v>
      </c>
      <c r="AK85" s="345">
        <v>189314</v>
      </c>
    </row>
    <row r="86" spans="1:37">
      <c r="A86" s="869">
        <v>78</v>
      </c>
      <c r="B86" s="869" t="s">
        <v>105</v>
      </c>
      <c r="C86" s="869" t="s">
        <v>247</v>
      </c>
      <c r="D86" s="869" t="s">
        <v>13033</v>
      </c>
      <c r="E86" s="869" t="s">
        <v>13216</v>
      </c>
      <c r="F86" s="870" t="s">
        <v>13217</v>
      </c>
      <c r="G86" s="869" t="s">
        <v>13218</v>
      </c>
      <c r="H86" s="869" t="s">
        <v>13219</v>
      </c>
      <c r="I86" s="869">
        <v>2024</v>
      </c>
      <c r="J86" s="869">
        <v>1506.7</v>
      </c>
      <c r="K86" s="869">
        <v>696.86</v>
      </c>
      <c r="L86" s="869">
        <v>73</v>
      </c>
      <c r="M86" s="869">
        <v>16438</v>
      </c>
      <c r="N86" s="869">
        <v>0</v>
      </c>
      <c r="O86" s="869">
        <v>11</v>
      </c>
      <c r="P86" s="869">
        <v>16438</v>
      </c>
      <c r="Q86" s="869">
        <v>0</v>
      </c>
      <c r="R86" s="869">
        <v>11</v>
      </c>
      <c r="S86" s="869">
        <v>5</v>
      </c>
      <c r="T86" s="869">
        <v>5</v>
      </c>
      <c r="U86" s="869">
        <v>0</v>
      </c>
      <c r="V86" s="869">
        <v>0</v>
      </c>
      <c r="W86" s="869">
        <v>5</v>
      </c>
      <c r="X86" s="869">
        <v>5</v>
      </c>
      <c r="Y86" s="869">
        <v>0</v>
      </c>
      <c r="Z86" s="869">
        <v>0</v>
      </c>
      <c r="AA86" s="869">
        <v>0</v>
      </c>
      <c r="AB86" s="869">
        <v>0</v>
      </c>
      <c r="AC86" s="869">
        <v>1</v>
      </c>
      <c r="AD86" s="869">
        <v>4</v>
      </c>
      <c r="AE86" s="869">
        <v>0</v>
      </c>
      <c r="AF86" s="345">
        <v>248806</v>
      </c>
      <c r="AG86" s="345">
        <v>133726</v>
      </c>
      <c r="AH86" s="345">
        <v>1209</v>
      </c>
      <c r="AI86" s="345">
        <v>113871</v>
      </c>
      <c r="AJ86" s="345">
        <v>73406</v>
      </c>
      <c r="AK86" s="345">
        <v>27174</v>
      </c>
    </row>
    <row r="87" spans="1:37">
      <c r="A87" s="869">
        <v>79</v>
      </c>
      <c r="B87" s="869" t="s">
        <v>105</v>
      </c>
      <c r="C87" s="869" t="s">
        <v>617</v>
      </c>
      <c r="D87" s="869" t="s">
        <v>13033</v>
      </c>
      <c r="E87" s="869" t="s">
        <v>13220</v>
      </c>
      <c r="F87" s="870" t="s">
        <v>13221</v>
      </c>
      <c r="G87" s="869" t="s">
        <v>13222</v>
      </c>
      <c r="H87" s="869" t="s">
        <v>13223</v>
      </c>
      <c r="I87" s="869">
        <v>2010</v>
      </c>
      <c r="J87" s="869">
        <v>303.33</v>
      </c>
      <c r="K87" s="869">
        <v>521</v>
      </c>
      <c r="L87" s="869">
        <v>74</v>
      </c>
      <c r="M87" s="869">
        <v>38967</v>
      </c>
      <c r="N87" s="869">
        <v>0</v>
      </c>
      <c r="O87" s="869">
        <v>13</v>
      </c>
      <c r="P87" s="869">
        <v>2477</v>
      </c>
      <c r="Q87" s="869">
        <v>0</v>
      </c>
      <c r="R87" s="869">
        <v>0</v>
      </c>
      <c r="S87" s="869">
        <v>3</v>
      </c>
      <c r="T87" s="869">
        <v>6</v>
      </c>
      <c r="U87" s="869">
        <v>1</v>
      </c>
      <c r="V87" s="869">
        <v>1</v>
      </c>
      <c r="W87" s="869">
        <v>2</v>
      </c>
      <c r="X87" s="869">
        <v>5</v>
      </c>
      <c r="Y87" s="869">
        <v>0</v>
      </c>
      <c r="Z87" s="869">
        <v>0</v>
      </c>
      <c r="AA87" s="869">
        <v>0</v>
      </c>
      <c r="AB87" s="869">
        <v>0</v>
      </c>
      <c r="AC87" s="869">
        <v>0</v>
      </c>
      <c r="AD87" s="869">
        <v>5</v>
      </c>
      <c r="AE87" s="869">
        <v>0</v>
      </c>
      <c r="AF87" s="345">
        <v>263085</v>
      </c>
      <c r="AG87" s="345">
        <v>203013</v>
      </c>
      <c r="AH87" s="345">
        <v>29761</v>
      </c>
      <c r="AI87" s="345">
        <v>30311</v>
      </c>
      <c r="AJ87" s="345">
        <v>72527</v>
      </c>
      <c r="AK87" s="345">
        <v>51845</v>
      </c>
    </row>
    <row r="88" spans="1:37">
      <c r="A88" s="869">
        <v>80</v>
      </c>
      <c r="B88" s="869" t="s">
        <v>105</v>
      </c>
      <c r="C88" s="869" t="s">
        <v>617</v>
      </c>
      <c r="D88" s="869" t="s">
        <v>13033</v>
      </c>
      <c r="E88" s="869" t="s">
        <v>13224</v>
      </c>
      <c r="F88" s="870" t="s">
        <v>13225</v>
      </c>
      <c r="G88" s="869" t="s">
        <v>13226</v>
      </c>
      <c r="H88" s="869" t="s">
        <v>13227</v>
      </c>
      <c r="I88" s="869">
        <v>2010</v>
      </c>
      <c r="J88" s="869">
        <v>268.66000000000003</v>
      </c>
      <c r="K88" s="869">
        <v>521.1</v>
      </c>
      <c r="L88" s="869">
        <v>124</v>
      </c>
      <c r="M88" s="869">
        <v>29492</v>
      </c>
      <c r="N88" s="869">
        <v>408</v>
      </c>
      <c r="O88" s="869">
        <v>10</v>
      </c>
      <c r="P88" s="869">
        <v>1761</v>
      </c>
      <c r="Q88" s="869">
        <v>24</v>
      </c>
      <c r="R88" s="869">
        <v>2</v>
      </c>
      <c r="S88" s="869">
        <v>2</v>
      </c>
      <c r="T88" s="869">
        <v>3</v>
      </c>
      <c r="U88" s="869">
        <v>1</v>
      </c>
      <c r="V88" s="869">
        <v>1</v>
      </c>
      <c r="W88" s="869">
        <v>1</v>
      </c>
      <c r="X88" s="869">
        <v>2</v>
      </c>
      <c r="Y88" s="869">
        <v>0</v>
      </c>
      <c r="Z88" s="869">
        <v>0</v>
      </c>
      <c r="AA88" s="869">
        <v>0</v>
      </c>
      <c r="AB88" s="869">
        <v>0</v>
      </c>
      <c r="AC88" s="869">
        <v>0</v>
      </c>
      <c r="AD88" s="869">
        <v>1</v>
      </c>
      <c r="AE88" s="869">
        <v>1</v>
      </c>
      <c r="AF88" s="345">
        <v>233285</v>
      </c>
      <c r="AG88" s="345">
        <v>151015</v>
      </c>
      <c r="AH88" s="345">
        <v>30838</v>
      </c>
      <c r="AI88" s="345">
        <v>51432</v>
      </c>
      <c r="AJ88" s="345">
        <v>18127</v>
      </c>
      <c r="AK88" s="345">
        <v>8681</v>
      </c>
    </row>
    <row r="89" spans="1:37">
      <c r="A89" s="869">
        <v>81</v>
      </c>
      <c r="B89" s="869" t="s">
        <v>105</v>
      </c>
      <c r="C89" s="869" t="s">
        <v>617</v>
      </c>
      <c r="D89" s="869" t="s">
        <v>13033</v>
      </c>
      <c r="E89" s="869" t="s">
        <v>13228</v>
      </c>
      <c r="F89" s="870" t="s">
        <v>13229</v>
      </c>
      <c r="G89" s="869" t="s">
        <v>13230</v>
      </c>
      <c r="H89" s="869" t="s">
        <v>13223</v>
      </c>
      <c r="I89" s="869">
        <v>2007</v>
      </c>
      <c r="J89" s="869">
        <v>476</v>
      </c>
      <c r="K89" s="869">
        <v>476</v>
      </c>
      <c r="L89" s="869">
        <v>113</v>
      </c>
      <c r="M89" s="869">
        <v>21945</v>
      </c>
      <c r="N89" s="869">
        <v>0</v>
      </c>
      <c r="O89" s="869">
        <v>10</v>
      </c>
      <c r="P89" s="869">
        <v>1859</v>
      </c>
      <c r="Q89" s="869">
        <v>0</v>
      </c>
      <c r="R89" s="869">
        <v>0</v>
      </c>
      <c r="S89" s="869">
        <v>2</v>
      </c>
      <c r="T89" s="869">
        <v>5</v>
      </c>
      <c r="U89" s="869">
        <v>1</v>
      </c>
      <c r="V89" s="869">
        <v>1</v>
      </c>
      <c r="W89" s="869">
        <v>1</v>
      </c>
      <c r="X89" s="869">
        <v>4</v>
      </c>
      <c r="Y89" s="869">
        <v>0</v>
      </c>
      <c r="Z89" s="869">
        <v>0</v>
      </c>
      <c r="AA89" s="869">
        <v>0</v>
      </c>
      <c r="AB89" s="869">
        <v>0</v>
      </c>
      <c r="AC89" s="869">
        <v>0</v>
      </c>
      <c r="AD89" s="869">
        <v>4</v>
      </c>
      <c r="AE89" s="869">
        <v>1</v>
      </c>
      <c r="AF89" s="345">
        <v>260676</v>
      </c>
      <c r="AG89" s="345">
        <v>181907</v>
      </c>
      <c r="AH89" s="345">
        <v>29395</v>
      </c>
      <c r="AI89" s="345">
        <v>49374</v>
      </c>
      <c r="AJ89" s="345">
        <v>35813</v>
      </c>
      <c r="AK89" s="345">
        <v>31810</v>
      </c>
    </row>
    <row r="90" spans="1:37">
      <c r="A90" s="869">
        <v>82</v>
      </c>
      <c r="B90" s="869" t="s">
        <v>105</v>
      </c>
      <c r="C90" s="869" t="s">
        <v>617</v>
      </c>
      <c r="D90" s="869" t="s">
        <v>13033</v>
      </c>
      <c r="E90" s="869" t="s">
        <v>13231</v>
      </c>
      <c r="F90" s="870" t="s">
        <v>13232</v>
      </c>
      <c r="G90" s="869" t="s">
        <v>13233</v>
      </c>
      <c r="H90" s="869" t="s">
        <v>7937</v>
      </c>
      <c r="I90" s="869">
        <v>2023</v>
      </c>
      <c r="J90" s="869">
        <v>1739</v>
      </c>
      <c r="K90" s="869">
        <v>1739</v>
      </c>
      <c r="L90" s="869">
        <v>222</v>
      </c>
      <c r="M90" s="869">
        <v>35970</v>
      </c>
      <c r="N90" s="869">
        <v>1206</v>
      </c>
      <c r="O90" s="869">
        <v>20</v>
      </c>
      <c r="P90" s="869">
        <v>5347</v>
      </c>
      <c r="Q90" s="869">
        <v>315</v>
      </c>
      <c r="R90" s="869">
        <v>12</v>
      </c>
      <c r="S90" s="869">
        <v>2</v>
      </c>
      <c r="T90" s="869">
        <v>8</v>
      </c>
      <c r="U90" s="869">
        <v>0</v>
      </c>
      <c r="V90" s="869">
        <v>0</v>
      </c>
      <c r="W90" s="869">
        <v>2</v>
      </c>
      <c r="X90" s="869">
        <v>8</v>
      </c>
      <c r="Y90" s="869">
        <v>0</v>
      </c>
      <c r="Z90" s="869">
        <v>0</v>
      </c>
      <c r="AA90" s="869">
        <v>0</v>
      </c>
      <c r="AB90" s="869">
        <v>0</v>
      </c>
      <c r="AC90" s="869">
        <v>0</v>
      </c>
      <c r="AD90" s="869">
        <v>7</v>
      </c>
      <c r="AE90" s="869">
        <v>2</v>
      </c>
      <c r="AF90" s="345">
        <v>597043</v>
      </c>
      <c r="AG90" s="345">
        <v>358676</v>
      </c>
      <c r="AH90" s="345">
        <v>71081</v>
      </c>
      <c r="AI90" s="345">
        <v>167286</v>
      </c>
      <c r="AJ90" s="345">
        <v>556040</v>
      </c>
      <c r="AK90" s="345">
        <v>172956</v>
      </c>
    </row>
    <row r="91" spans="1:37">
      <c r="A91" s="869">
        <v>83</v>
      </c>
      <c r="B91" s="869" t="s">
        <v>105</v>
      </c>
      <c r="C91" s="869" t="s">
        <v>617</v>
      </c>
      <c r="D91" s="869" t="s">
        <v>13033</v>
      </c>
      <c r="E91" s="869" t="s">
        <v>13234</v>
      </c>
      <c r="F91" s="870" t="s">
        <v>13235</v>
      </c>
      <c r="G91" s="869" t="s">
        <v>13236</v>
      </c>
      <c r="H91" s="869" t="s">
        <v>13237</v>
      </c>
      <c r="I91" s="869">
        <v>2024</v>
      </c>
      <c r="J91" s="869">
        <v>2917.05</v>
      </c>
      <c r="K91" s="869">
        <v>1444</v>
      </c>
      <c r="L91" s="869">
        <v>173</v>
      </c>
      <c r="M91" s="869">
        <v>22417</v>
      </c>
      <c r="N91" s="869">
        <v>0</v>
      </c>
      <c r="O91" s="869">
        <v>20</v>
      </c>
      <c r="P91" s="869">
        <v>22417</v>
      </c>
      <c r="Q91" s="869">
        <v>0</v>
      </c>
      <c r="R91" s="869">
        <v>20</v>
      </c>
      <c r="S91" s="869">
        <v>3</v>
      </c>
      <c r="T91" s="869">
        <v>7</v>
      </c>
      <c r="U91" s="869">
        <v>0</v>
      </c>
      <c r="V91" s="869">
        <v>0</v>
      </c>
      <c r="W91" s="869">
        <v>3</v>
      </c>
      <c r="X91" s="869">
        <v>7</v>
      </c>
      <c r="Y91" s="869">
        <v>0</v>
      </c>
      <c r="Z91" s="869">
        <v>0</v>
      </c>
      <c r="AA91" s="869">
        <v>0</v>
      </c>
      <c r="AB91" s="869">
        <v>0</v>
      </c>
      <c r="AC91" s="869">
        <v>1</v>
      </c>
      <c r="AD91" s="869">
        <v>6</v>
      </c>
      <c r="AE91" s="869">
        <v>0</v>
      </c>
      <c r="AF91" s="345">
        <v>272205</v>
      </c>
      <c r="AG91" s="345">
        <v>150361</v>
      </c>
      <c r="AH91" s="345">
        <v>5190</v>
      </c>
      <c r="AI91" s="345">
        <v>116654</v>
      </c>
      <c r="AJ91" s="345">
        <v>113176</v>
      </c>
      <c r="AK91" s="345">
        <v>54841</v>
      </c>
    </row>
    <row r="92" spans="1:37">
      <c r="A92" s="869">
        <v>84</v>
      </c>
      <c r="B92" s="869" t="s">
        <v>105</v>
      </c>
      <c r="C92" s="869" t="s">
        <v>617</v>
      </c>
      <c r="D92" s="869" t="s">
        <v>13033</v>
      </c>
      <c r="E92" s="869" t="s">
        <v>13238</v>
      </c>
      <c r="F92" s="870" t="s">
        <v>13239</v>
      </c>
      <c r="G92" s="869" t="s">
        <v>13240</v>
      </c>
      <c r="H92" s="869" t="s">
        <v>13241</v>
      </c>
      <c r="I92" s="869">
        <v>2022</v>
      </c>
      <c r="J92" s="869">
        <v>2450</v>
      </c>
      <c r="K92" s="869">
        <v>908.16</v>
      </c>
      <c r="L92" s="869">
        <v>119</v>
      </c>
      <c r="M92" s="869">
        <v>16594</v>
      </c>
      <c r="N92" s="869">
        <v>48</v>
      </c>
      <c r="O92" s="869">
        <v>35</v>
      </c>
      <c r="P92" s="869">
        <v>2869</v>
      </c>
      <c r="Q92" s="869">
        <v>48</v>
      </c>
      <c r="R92" s="869">
        <v>0</v>
      </c>
      <c r="S92" s="869">
        <v>4</v>
      </c>
      <c r="T92" s="869">
        <v>5</v>
      </c>
      <c r="U92" s="869">
        <v>1</v>
      </c>
      <c r="V92" s="869">
        <v>1</v>
      </c>
      <c r="W92" s="869">
        <v>2</v>
      </c>
      <c r="X92" s="869">
        <v>3</v>
      </c>
      <c r="Y92" s="869">
        <v>1</v>
      </c>
      <c r="Z92" s="869">
        <v>1</v>
      </c>
      <c r="AA92" s="869">
        <v>0</v>
      </c>
      <c r="AB92" s="869">
        <v>0</v>
      </c>
      <c r="AC92" s="869">
        <v>0</v>
      </c>
      <c r="AD92" s="869">
        <v>8</v>
      </c>
      <c r="AE92" s="869">
        <v>0</v>
      </c>
      <c r="AF92" s="345">
        <v>529357</v>
      </c>
      <c r="AG92" s="345">
        <v>324178</v>
      </c>
      <c r="AH92" s="345">
        <v>34413</v>
      </c>
      <c r="AI92" s="345">
        <v>170766</v>
      </c>
      <c r="AJ92" s="345">
        <v>151637</v>
      </c>
      <c r="AK92" s="345">
        <v>53012</v>
      </c>
    </row>
    <row r="93" spans="1:37">
      <c r="A93" s="869">
        <v>85</v>
      </c>
      <c r="B93" s="869" t="s">
        <v>105</v>
      </c>
      <c r="C93" s="869" t="s">
        <v>617</v>
      </c>
      <c r="D93" s="869" t="s">
        <v>13033</v>
      </c>
      <c r="E93" s="869" t="s">
        <v>13242</v>
      </c>
      <c r="F93" s="870" t="s">
        <v>13243</v>
      </c>
      <c r="G93" s="869" t="s">
        <v>13244</v>
      </c>
      <c r="H93" s="869" t="s">
        <v>13237</v>
      </c>
      <c r="I93" s="869">
        <v>2019</v>
      </c>
      <c r="J93" s="869">
        <v>895</v>
      </c>
      <c r="K93" s="869">
        <v>1106</v>
      </c>
      <c r="L93" s="869">
        <v>152</v>
      </c>
      <c r="M93" s="869">
        <v>35609</v>
      </c>
      <c r="N93" s="869">
        <v>870</v>
      </c>
      <c r="O93" s="869">
        <v>64</v>
      </c>
      <c r="P93" s="869">
        <v>3590</v>
      </c>
      <c r="Q93" s="869">
        <v>61</v>
      </c>
      <c r="R93" s="869">
        <v>64</v>
      </c>
      <c r="S93" s="869">
        <v>7</v>
      </c>
      <c r="T93" s="869">
        <v>9</v>
      </c>
      <c r="U93" s="869">
        <v>1</v>
      </c>
      <c r="V93" s="869">
        <v>1</v>
      </c>
      <c r="W93" s="869">
        <v>5</v>
      </c>
      <c r="X93" s="869">
        <v>7</v>
      </c>
      <c r="Y93" s="869">
        <v>0</v>
      </c>
      <c r="Z93" s="869">
        <v>0</v>
      </c>
      <c r="AA93" s="869">
        <v>1</v>
      </c>
      <c r="AB93" s="869">
        <v>1</v>
      </c>
      <c r="AC93" s="869">
        <v>1</v>
      </c>
      <c r="AD93" s="869">
        <v>6</v>
      </c>
      <c r="AE93" s="869">
        <v>3</v>
      </c>
      <c r="AF93" s="345">
        <v>715998</v>
      </c>
      <c r="AG93" s="345">
        <v>456017</v>
      </c>
      <c r="AH93" s="345">
        <v>45647</v>
      </c>
      <c r="AI93" s="345">
        <v>214334</v>
      </c>
      <c r="AJ93" s="345">
        <v>134822</v>
      </c>
      <c r="AK93" s="345">
        <v>108695</v>
      </c>
    </row>
    <row r="94" spans="1:37">
      <c r="A94" s="869">
        <v>86</v>
      </c>
      <c r="B94" s="869" t="s">
        <v>105</v>
      </c>
      <c r="C94" s="869" t="s">
        <v>617</v>
      </c>
      <c r="D94" s="869" t="s">
        <v>13033</v>
      </c>
      <c r="E94" s="869" t="s">
        <v>13245</v>
      </c>
      <c r="F94" s="870" t="s">
        <v>13246</v>
      </c>
      <c r="G94" s="869" t="s">
        <v>13247</v>
      </c>
      <c r="H94" s="869" t="s">
        <v>13223</v>
      </c>
      <c r="I94" s="869">
        <v>2004</v>
      </c>
      <c r="J94" s="869">
        <v>2430</v>
      </c>
      <c r="K94" s="869">
        <v>638</v>
      </c>
      <c r="L94" s="869">
        <v>87</v>
      </c>
      <c r="M94" s="869">
        <v>10721</v>
      </c>
      <c r="N94" s="869">
        <v>5</v>
      </c>
      <c r="O94" s="869">
        <v>0</v>
      </c>
      <c r="P94" s="869">
        <v>1334</v>
      </c>
      <c r="Q94" s="869">
        <v>0</v>
      </c>
      <c r="R94" s="869">
        <v>0</v>
      </c>
      <c r="S94" s="869">
        <v>0</v>
      </c>
      <c r="T94" s="869">
        <v>2</v>
      </c>
      <c r="U94" s="869">
        <v>0</v>
      </c>
      <c r="V94" s="869">
        <v>0</v>
      </c>
      <c r="W94" s="869">
        <v>0</v>
      </c>
      <c r="X94" s="869">
        <v>2</v>
      </c>
      <c r="Y94" s="869">
        <v>0</v>
      </c>
      <c r="Z94" s="869">
        <v>0</v>
      </c>
      <c r="AA94" s="869">
        <v>0</v>
      </c>
      <c r="AB94" s="869">
        <v>0</v>
      </c>
      <c r="AC94" s="869">
        <v>0</v>
      </c>
      <c r="AD94" s="869">
        <v>0</v>
      </c>
      <c r="AE94" s="869">
        <v>0</v>
      </c>
      <c r="AF94" s="345">
        <v>217586</v>
      </c>
      <c r="AG94" s="345">
        <v>155910</v>
      </c>
      <c r="AH94" s="345">
        <v>19076</v>
      </c>
      <c r="AI94" s="345">
        <v>42600</v>
      </c>
      <c r="AJ94" s="345">
        <v>7991</v>
      </c>
      <c r="AK94" s="345">
        <v>14821</v>
      </c>
    </row>
    <row r="95" spans="1:37">
      <c r="A95" s="869">
        <v>87</v>
      </c>
      <c r="B95" s="869" t="s">
        <v>105</v>
      </c>
      <c r="C95" s="869" t="s">
        <v>617</v>
      </c>
      <c r="D95" s="869" t="s">
        <v>13033</v>
      </c>
      <c r="E95" s="869" t="s">
        <v>13248</v>
      </c>
      <c r="F95" s="870" t="s">
        <v>13249</v>
      </c>
      <c r="G95" s="869" t="s">
        <v>13250</v>
      </c>
      <c r="H95" s="869" t="s">
        <v>13227</v>
      </c>
      <c r="I95" s="869">
        <v>2009</v>
      </c>
      <c r="J95" s="869">
        <v>460</v>
      </c>
      <c r="K95" s="869">
        <v>460</v>
      </c>
      <c r="L95" s="869">
        <v>68</v>
      </c>
      <c r="M95" s="869">
        <v>30520</v>
      </c>
      <c r="N95" s="869">
        <v>20</v>
      </c>
      <c r="O95" s="869">
        <v>10</v>
      </c>
      <c r="P95" s="869">
        <v>1733</v>
      </c>
      <c r="Q95" s="869">
        <v>0</v>
      </c>
      <c r="R95" s="869">
        <v>0</v>
      </c>
      <c r="S95" s="869">
        <v>1</v>
      </c>
      <c r="T95" s="869">
        <v>1</v>
      </c>
      <c r="U95" s="869">
        <v>0</v>
      </c>
      <c r="V95" s="869">
        <v>0</v>
      </c>
      <c r="W95" s="869">
        <v>1</v>
      </c>
      <c r="X95" s="869">
        <v>1</v>
      </c>
      <c r="Y95" s="869">
        <v>0</v>
      </c>
      <c r="Z95" s="869">
        <v>0</v>
      </c>
      <c r="AA95" s="869">
        <v>0</v>
      </c>
      <c r="AB95" s="869">
        <v>0</v>
      </c>
      <c r="AC95" s="869">
        <v>0</v>
      </c>
      <c r="AD95" s="869">
        <v>2</v>
      </c>
      <c r="AE95" s="869">
        <v>1</v>
      </c>
      <c r="AF95" s="345">
        <v>189449</v>
      </c>
      <c r="AG95" s="345">
        <v>128726</v>
      </c>
      <c r="AH95" s="345">
        <v>26025</v>
      </c>
      <c r="AI95" s="345">
        <v>34698</v>
      </c>
      <c r="AJ95" s="345">
        <v>61701</v>
      </c>
      <c r="AK95" s="345">
        <v>11734</v>
      </c>
    </row>
    <row r="96" spans="1:37">
      <c r="A96" s="869">
        <v>88</v>
      </c>
      <c r="B96" s="869" t="s">
        <v>105</v>
      </c>
      <c r="C96" s="869" t="s">
        <v>617</v>
      </c>
      <c r="D96" s="869" t="s">
        <v>13033</v>
      </c>
      <c r="E96" s="869" t="s">
        <v>13251</v>
      </c>
      <c r="F96" s="870" t="s">
        <v>13252</v>
      </c>
      <c r="G96" s="869" t="s">
        <v>13253</v>
      </c>
      <c r="H96" s="869" t="s">
        <v>13241</v>
      </c>
      <c r="I96" s="869">
        <v>2017</v>
      </c>
      <c r="J96" s="869">
        <v>1077.78</v>
      </c>
      <c r="K96" s="869">
        <v>658.97</v>
      </c>
      <c r="L96" s="869">
        <v>120</v>
      </c>
      <c r="M96" s="869">
        <v>25432</v>
      </c>
      <c r="N96" s="869">
        <v>341</v>
      </c>
      <c r="O96" s="869">
        <v>14</v>
      </c>
      <c r="P96" s="869">
        <v>2231</v>
      </c>
      <c r="Q96" s="869">
        <v>44</v>
      </c>
      <c r="R96" s="869">
        <v>2</v>
      </c>
      <c r="S96" s="869">
        <v>6</v>
      </c>
      <c r="T96" s="869">
        <v>6</v>
      </c>
      <c r="U96" s="869">
        <v>1</v>
      </c>
      <c r="V96" s="869">
        <v>1</v>
      </c>
      <c r="W96" s="869">
        <v>5</v>
      </c>
      <c r="X96" s="869">
        <v>5</v>
      </c>
      <c r="Y96" s="869">
        <v>0</v>
      </c>
      <c r="Z96" s="869">
        <v>0</v>
      </c>
      <c r="AA96" s="869">
        <v>0</v>
      </c>
      <c r="AB96" s="869">
        <v>0</v>
      </c>
      <c r="AC96" s="869">
        <v>0</v>
      </c>
      <c r="AD96" s="869">
        <v>4</v>
      </c>
      <c r="AE96" s="869">
        <v>1</v>
      </c>
      <c r="AF96" s="345">
        <v>259938</v>
      </c>
      <c r="AG96" s="345">
        <v>172911</v>
      </c>
      <c r="AH96" s="345">
        <v>31478</v>
      </c>
      <c r="AI96" s="345">
        <v>55549</v>
      </c>
      <c r="AJ96" s="345">
        <v>36160</v>
      </c>
      <c r="AK96" s="345">
        <v>49947</v>
      </c>
    </row>
    <row r="97" spans="1:37">
      <c r="A97" s="869">
        <v>89</v>
      </c>
      <c r="B97" s="869" t="s">
        <v>105</v>
      </c>
      <c r="C97" s="869" t="s">
        <v>617</v>
      </c>
      <c r="D97" s="869" t="s">
        <v>13033</v>
      </c>
      <c r="E97" s="869" t="s">
        <v>13254</v>
      </c>
      <c r="F97" s="870" t="s">
        <v>13255</v>
      </c>
      <c r="G97" s="869" t="s">
        <v>13256</v>
      </c>
      <c r="H97" s="869" t="s">
        <v>13227</v>
      </c>
      <c r="I97" s="869">
        <v>2011</v>
      </c>
      <c r="J97" s="869">
        <v>880</v>
      </c>
      <c r="K97" s="869">
        <v>441</v>
      </c>
      <c r="L97" s="869">
        <v>50</v>
      </c>
      <c r="M97" s="869">
        <v>27772</v>
      </c>
      <c r="N97" s="869">
        <v>654</v>
      </c>
      <c r="O97" s="869">
        <v>9</v>
      </c>
      <c r="P97" s="869">
        <v>2520</v>
      </c>
      <c r="Q97" s="869">
        <v>0</v>
      </c>
      <c r="R97" s="869">
        <v>0</v>
      </c>
      <c r="S97" s="869">
        <v>4</v>
      </c>
      <c r="T97" s="869">
        <v>4</v>
      </c>
      <c r="U97" s="869">
        <v>1</v>
      </c>
      <c r="V97" s="869">
        <v>1</v>
      </c>
      <c r="W97" s="869">
        <v>3</v>
      </c>
      <c r="X97" s="869">
        <v>3</v>
      </c>
      <c r="Y97" s="869">
        <v>0</v>
      </c>
      <c r="Z97" s="869">
        <v>0</v>
      </c>
      <c r="AA97" s="869">
        <v>0</v>
      </c>
      <c r="AB97" s="869">
        <v>0</v>
      </c>
      <c r="AC97" s="869">
        <v>0</v>
      </c>
      <c r="AD97" s="869">
        <v>2</v>
      </c>
      <c r="AE97" s="869">
        <v>1</v>
      </c>
      <c r="AF97" s="345">
        <v>256230</v>
      </c>
      <c r="AG97" s="345">
        <v>174839</v>
      </c>
      <c r="AH97" s="345">
        <v>28074</v>
      </c>
      <c r="AI97" s="345">
        <v>53317</v>
      </c>
      <c r="AJ97" s="345">
        <v>28392</v>
      </c>
      <c r="AK97" s="345">
        <v>26763</v>
      </c>
    </row>
    <row r="98" spans="1:37">
      <c r="A98" s="869">
        <v>90</v>
      </c>
      <c r="B98" s="869" t="s">
        <v>105</v>
      </c>
      <c r="C98" s="869" t="s">
        <v>13257</v>
      </c>
      <c r="D98" s="869" t="s">
        <v>13033</v>
      </c>
      <c r="E98" s="869" t="s">
        <v>13258</v>
      </c>
      <c r="F98" s="870" t="s">
        <v>13259</v>
      </c>
      <c r="G98" s="869" t="s">
        <v>13260</v>
      </c>
      <c r="H98" s="869" t="s">
        <v>13261</v>
      </c>
      <c r="I98" s="869">
        <v>2007</v>
      </c>
      <c r="J98" s="869">
        <v>576</v>
      </c>
      <c r="K98" s="869">
        <v>2215</v>
      </c>
      <c r="L98" s="869">
        <v>161</v>
      </c>
      <c r="M98" s="869">
        <v>75198</v>
      </c>
      <c r="N98" s="869">
        <v>4761</v>
      </c>
      <c r="O98" s="869">
        <v>50</v>
      </c>
      <c r="P98" s="869">
        <v>8614</v>
      </c>
      <c r="Q98" s="869">
        <v>0</v>
      </c>
      <c r="R98" s="869">
        <v>27</v>
      </c>
      <c r="S98" s="869">
        <v>8</v>
      </c>
      <c r="T98" s="869">
        <v>8</v>
      </c>
      <c r="U98" s="869">
        <v>0</v>
      </c>
      <c r="V98" s="869">
        <v>0</v>
      </c>
      <c r="W98" s="869">
        <v>7</v>
      </c>
      <c r="X98" s="869">
        <v>7</v>
      </c>
      <c r="Y98" s="869">
        <v>0</v>
      </c>
      <c r="Z98" s="869">
        <v>0</v>
      </c>
      <c r="AA98" s="869">
        <v>1</v>
      </c>
      <c r="AB98" s="869">
        <v>1</v>
      </c>
      <c r="AC98" s="869">
        <v>1</v>
      </c>
      <c r="AD98" s="869">
        <v>9</v>
      </c>
      <c r="AE98" s="869">
        <v>0</v>
      </c>
      <c r="AF98" s="345">
        <v>598304</v>
      </c>
      <c r="AG98" s="345">
        <v>329752</v>
      </c>
      <c r="AH98" s="345">
        <v>140523</v>
      </c>
      <c r="AI98" s="345">
        <v>128029</v>
      </c>
      <c r="AJ98" s="345">
        <v>90990</v>
      </c>
      <c r="AK98" s="345">
        <v>41059</v>
      </c>
    </row>
    <row r="99" spans="1:37">
      <c r="A99" s="869">
        <v>91</v>
      </c>
      <c r="B99" s="869" t="s">
        <v>105</v>
      </c>
      <c r="C99" s="869" t="s">
        <v>13257</v>
      </c>
      <c r="D99" s="869" t="s">
        <v>13033</v>
      </c>
      <c r="E99" s="869" t="s">
        <v>13262</v>
      </c>
      <c r="F99" s="870" t="s">
        <v>13263</v>
      </c>
      <c r="G99" s="869" t="s">
        <v>13264</v>
      </c>
      <c r="H99" s="869" t="s">
        <v>13265</v>
      </c>
      <c r="I99" s="869">
        <v>1999</v>
      </c>
      <c r="J99" s="869">
        <v>2540</v>
      </c>
      <c r="K99" s="869">
        <v>2205</v>
      </c>
      <c r="L99" s="869">
        <v>291</v>
      </c>
      <c r="M99" s="869">
        <v>124174</v>
      </c>
      <c r="N99" s="869">
        <v>0</v>
      </c>
      <c r="O99" s="869">
        <v>231</v>
      </c>
      <c r="P99" s="869">
        <v>8307</v>
      </c>
      <c r="Q99" s="869">
        <v>0</v>
      </c>
      <c r="R99" s="869">
        <v>21</v>
      </c>
      <c r="S99" s="869">
        <v>9</v>
      </c>
      <c r="T99" s="869">
        <v>9</v>
      </c>
      <c r="U99" s="869">
        <v>0</v>
      </c>
      <c r="V99" s="869">
        <v>0</v>
      </c>
      <c r="W99" s="869">
        <v>6</v>
      </c>
      <c r="X99" s="869">
        <v>6</v>
      </c>
      <c r="Y99" s="869">
        <v>0</v>
      </c>
      <c r="Z99" s="869">
        <v>0</v>
      </c>
      <c r="AA99" s="869">
        <v>3</v>
      </c>
      <c r="AB99" s="869">
        <v>3</v>
      </c>
      <c r="AC99" s="869">
        <v>0</v>
      </c>
      <c r="AD99" s="869">
        <v>6</v>
      </c>
      <c r="AE99" s="869">
        <v>2</v>
      </c>
      <c r="AF99" s="345">
        <v>802831</v>
      </c>
      <c r="AG99" s="345">
        <v>426419</v>
      </c>
      <c r="AH99" s="345">
        <v>145166</v>
      </c>
      <c r="AI99" s="345">
        <v>231246</v>
      </c>
      <c r="AJ99" s="345">
        <v>154465</v>
      </c>
      <c r="AK99" s="345">
        <v>96836</v>
      </c>
    </row>
    <row r="100" spans="1:37">
      <c r="A100" s="869">
        <v>92</v>
      </c>
      <c r="B100" s="869" t="s">
        <v>105</v>
      </c>
      <c r="C100" s="869" t="s">
        <v>13257</v>
      </c>
      <c r="D100" s="869" t="s">
        <v>13033</v>
      </c>
      <c r="E100" s="869" t="s">
        <v>13266</v>
      </c>
      <c r="F100" s="870" t="s">
        <v>13267</v>
      </c>
      <c r="G100" s="869" t="s">
        <v>13268</v>
      </c>
      <c r="H100" s="869" t="s">
        <v>13269</v>
      </c>
      <c r="I100" s="869">
        <v>2013</v>
      </c>
      <c r="J100" s="869">
        <v>8984</v>
      </c>
      <c r="K100" s="869">
        <v>2190</v>
      </c>
      <c r="L100" s="869">
        <v>418</v>
      </c>
      <c r="M100" s="869">
        <v>93169</v>
      </c>
      <c r="N100" s="869">
        <v>34</v>
      </c>
      <c r="O100" s="869">
        <v>151</v>
      </c>
      <c r="P100" s="869">
        <v>8678</v>
      </c>
      <c r="Q100" s="869">
        <v>0</v>
      </c>
      <c r="R100" s="869">
        <v>17</v>
      </c>
      <c r="S100" s="869">
        <v>8</v>
      </c>
      <c r="T100" s="869">
        <v>8</v>
      </c>
      <c r="U100" s="869">
        <v>0</v>
      </c>
      <c r="V100" s="869">
        <v>0</v>
      </c>
      <c r="W100" s="869">
        <v>7</v>
      </c>
      <c r="X100" s="869">
        <v>7</v>
      </c>
      <c r="Y100" s="869">
        <v>0</v>
      </c>
      <c r="Z100" s="869">
        <v>0</v>
      </c>
      <c r="AA100" s="869">
        <v>1</v>
      </c>
      <c r="AB100" s="869">
        <v>1</v>
      </c>
      <c r="AC100" s="869">
        <v>0</v>
      </c>
      <c r="AD100" s="869">
        <v>7</v>
      </c>
      <c r="AE100" s="869">
        <v>0</v>
      </c>
      <c r="AF100" s="345">
        <v>661929</v>
      </c>
      <c r="AG100" s="345">
        <v>329588</v>
      </c>
      <c r="AH100" s="345">
        <v>146031</v>
      </c>
      <c r="AI100" s="345">
        <v>186310</v>
      </c>
      <c r="AJ100" s="345">
        <v>167607</v>
      </c>
      <c r="AK100" s="345">
        <v>131709</v>
      </c>
    </row>
    <row r="101" spans="1:37">
      <c r="A101" s="869">
        <v>93</v>
      </c>
      <c r="B101" s="869" t="s">
        <v>105</v>
      </c>
      <c r="C101" s="869" t="s">
        <v>13257</v>
      </c>
      <c r="D101" s="869" t="s">
        <v>13033</v>
      </c>
      <c r="E101" s="869" t="s">
        <v>13270</v>
      </c>
      <c r="F101" s="870" t="s">
        <v>13271</v>
      </c>
      <c r="G101" s="869" t="s">
        <v>13272</v>
      </c>
      <c r="H101" s="869" t="s">
        <v>13261</v>
      </c>
      <c r="I101" s="869">
        <v>2008</v>
      </c>
      <c r="J101" s="869">
        <v>918.19</v>
      </c>
      <c r="K101" s="869">
        <v>918.19</v>
      </c>
      <c r="L101" s="869">
        <v>228</v>
      </c>
      <c r="M101" s="869">
        <v>69873</v>
      </c>
      <c r="N101" s="869">
        <v>0</v>
      </c>
      <c r="O101" s="869">
        <v>76</v>
      </c>
      <c r="P101" s="869">
        <v>7849</v>
      </c>
      <c r="Q101" s="869">
        <v>0</v>
      </c>
      <c r="R101" s="869">
        <v>17</v>
      </c>
      <c r="S101" s="869">
        <v>8</v>
      </c>
      <c r="T101" s="869">
        <v>8</v>
      </c>
      <c r="U101" s="869">
        <v>0</v>
      </c>
      <c r="V101" s="869">
        <v>0</v>
      </c>
      <c r="W101" s="869">
        <v>6</v>
      </c>
      <c r="X101" s="869">
        <v>6</v>
      </c>
      <c r="Y101" s="869">
        <v>0</v>
      </c>
      <c r="Z101" s="869">
        <v>0</v>
      </c>
      <c r="AA101" s="869">
        <v>2</v>
      </c>
      <c r="AB101" s="869">
        <v>2</v>
      </c>
      <c r="AC101" s="869">
        <v>0</v>
      </c>
      <c r="AD101" s="869">
        <v>8</v>
      </c>
      <c r="AE101" s="869">
        <v>0</v>
      </c>
      <c r="AF101" s="345">
        <v>575455</v>
      </c>
      <c r="AG101" s="345">
        <v>321302</v>
      </c>
      <c r="AH101" s="345">
        <v>130951</v>
      </c>
      <c r="AI101" s="345">
        <v>123202</v>
      </c>
      <c r="AJ101" s="345">
        <v>167122</v>
      </c>
      <c r="AK101" s="345">
        <v>148655</v>
      </c>
    </row>
    <row r="102" spans="1:37">
      <c r="A102" s="869">
        <v>94</v>
      </c>
      <c r="B102" s="869" t="s">
        <v>105</v>
      </c>
      <c r="C102" s="869" t="s">
        <v>185</v>
      </c>
      <c r="D102" s="869" t="s">
        <v>13033</v>
      </c>
      <c r="E102" s="869" t="s">
        <v>13273</v>
      </c>
      <c r="F102" s="870" t="s">
        <v>13274</v>
      </c>
      <c r="G102" s="869" t="s">
        <v>13275</v>
      </c>
      <c r="H102" s="869" t="s">
        <v>13276</v>
      </c>
      <c r="I102" s="869">
        <v>2018</v>
      </c>
      <c r="J102" s="869">
        <v>1497</v>
      </c>
      <c r="K102" s="869">
        <v>2726.47</v>
      </c>
      <c r="L102" s="869">
        <v>255</v>
      </c>
      <c r="M102" s="869">
        <v>66476</v>
      </c>
      <c r="N102" s="869">
        <v>3219</v>
      </c>
      <c r="O102" s="869">
        <v>54</v>
      </c>
      <c r="P102" s="869">
        <v>6270</v>
      </c>
      <c r="Q102" s="869">
        <v>81</v>
      </c>
      <c r="R102" s="869">
        <v>10</v>
      </c>
      <c r="S102" s="869">
        <v>13</v>
      </c>
      <c r="T102" s="869">
        <v>14</v>
      </c>
      <c r="U102" s="869">
        <v>2</v>
      </c>
      <c r="V102" s="869">
        <v>2</v>
      </c>
      <c r="W102" s="869">
        <v>9</v>
      </c>
      <c r="X102" s="869">
        <v>10</v>
      </c>
      <c r="Y102" s="869">
        <v>1</v>
      </c>
      <c r="Z102" s="869">
        <v>1</v>
      </c>
      <c r="AA102" s="869">
        <v>1</v>
      </c>
      <c r="AB102" s="869">
        <v>1</v>
      </c>
      <c r="AC102" s="869">
        <v>1</v>
      </c>
      <c r="AD102" s="869">
        <v>11</v>
      </c>
      <c r="AE102" s="869">
        <v>1</v>
      </c>
      <c r="AF102" s="345">
        <v>1229723</v>
      </c>
      <c r="AG102" s="345">
        <v>877283</v>
      </c>
      <c r="AH102" s="345">
        <v>102978</v>
      </c>
      <c r="AI102" s="345">
        <v>249462</v>
      </c>
      <c r="AJ102" s="345">
        <v>241277</v>
      </c>
      <c r="AK102" s="345">
        <v>163720</v>
      </c>
    </row>
    <row r="103" spans="1:37">
      <c r="A103" s="869">
        <v>95</v>
      </c>
      <c r="B103" s="869" t="s">
        <v>105</v>
      </c>
      <c r="C103" s="869" t="s">
        <v>185</v>
      </c>
      <c r="D103" s="869" t="s">
        <v>13033</v>
      </c>
      <c r="E103" s="869" t="s">
        <v>13277</v>
      </c>
      <c r="F103" s="870" t="s">
        <v>13278</v>
      </c>
      <c r="G103" s="869" t="s">
        <v>13279</v>
      </c>
      <c r="H103" s="869" t="s">
        <v>13276</v>
      </c>
      <c r="I103" s="869">
        <v>2012</v>
      </c>
      <c r="J103" s="869">
        <v>1012</v>
      </c>
      <c r="K103" s="869">
        <v>2466.4499999999998</v>
      </c>
      <c r="L103" s="869">
        <v>236</v>
      </c>
      <c r="M103" s="869">
        <v>67347</v>
      </c>
      <c r="N103" s="869">
        <v>3044</v>
      </c>
      <c r="O103" s="869">
        <v>74</v>
      </c>
      <c r="P103" s="869">
        <v>5494</v>
      </c>
      <c r="Q103" s="869">
        <v>0</v>
      </c>
      <c r="R103" s="869">
        <v>3</v>
      </c>
      <c r="S103" s="869">
        <v>13</v>
      </c>
      <c r="T103" s="869">
        <v>13</v>
      </c>
      <c r="U103" s="869">
        <v>2</v>
      </c>
      <c r="V103" s="869">
        <v>2</v>
      </c>
      <c r="W103" s="869">
        <v>9</v>
      </c>
      <c r="X103" s="869">
        <v>9</v>
      </c>
      <c r="Y103" s="869">
        <v>1</v>
      </c>
      <c r="Z103" s="869">
        <v>1</v>
      </c>
      <c r="AA103" s="869">
        <v>1</v>
      </c>
      <c r="AB103" s="869">
        <v>1</v>
      </c>
      <c r="AC103" s="869">
        <v>1</v>
      </c>
      <c r="AD103" s="869">
        <v>9</v>
      </c>
      <c r="AE103" s="869">
        <v>0</v>
      </c>
      <c r="AF103" s="345">
        <v>1151785</v>
      </c>
      <c r="AG103" s="345">
        <v>803704</v>
      </c>
      <c r="AH103" s="345">
        <v>100738</v>
      </c>
      <c r="AI103" s="345">
        <v>247343</v>
      </c>
      <c r="AJ103" s="345">
        <v>350298</v>
      </c>
      <c r="AK103" s="345">
        <v>107617</v>
      </c>
    </row>
    <row r="104" spans="1:37">
      <c r="A104" s="869">
        <v>96</v>
      </c>
      <c r="B104" s="869" t="s">
        <v>105</v>
      </c>
      <c r="C104" s="869" t="s">
        <v>185</v>
      </c>
      <c r="D104" s="869" t="s">
        <v>13033</v>
      </c>
      <c r="E104" s="869" t="s">
        <v>13280</v>
      </c>
      <c r="F104" s="870" t="s">
        <v>13281</v>
      </c>
      <c r="G104" s="869" t="s">
        <v>13282</v>
      </c>
      <c r="H104" s="869" t="s">
        <v>13283</v>
      </c>
      <c r="I104" s="869">
        <v>2007</v>
      </c>
      <c r="J104" s="869">
        <v>701.1</v>
      </c>
      <c r="K104" s="869">
        <v>1978.02</v>
      </c>
      <c r="L104" s="869">
        <v>181</v>
      </c>
      <c r="M104" s="869">
        <v>52588</v>
      </c>
      <c r="N104" s="869">
        <v>5506</v>
      </c>
      <c r="O104" s="869">
        <v>48</v>
      </c>
      <c r="P104" s="869">
        <v>5117</v>
      </c>
      <c r="Q104" s="869">
        <v>0</v>
      </c>
      <c r="R104" s="869">
        <v>48</v>
      </c>
      <c r="S104" s="869">
        <v>13</v>
      </c>
      <c r="T104" s="869">
        <v>13</v>
      </c>
      <c r="U104" s="869">
        <v>1</v>
      </c>
      <c r="V104" s="869">
        <v>1</v>
      </c>
      <c r="W104" s="869">
        <v>10</v>
      </c>
      <c r="X104" s="869">
        <v>10</v>
      </c>
      <c r="Y104" s="869">
        <v>1</v>
      </c>
      <c r="Z104" s="869">
        <v>1</v>
      </c>
      <c r="AA104" s="869">
        <v>1</v>
      </c>
      <c r="AB104" s="869">
        <v>1</v>
      </c>
      <c r="AC104" s="869">
        <v>1</v>
      </c>
      <c r="AD104" s="869">
        <v>10</v>
      </c>
      <c r="AE104" s="869">
        <v>0</v>
      </c>
      <c r="AF104" s="345">
        <v>732440</v>
      </c>
      <c r="AG104" s="345">
        <v>461461</v>
      </c>
      <c r="AH104" s="345">
        <v>99767</v>
      </c>
      <c r="AI104" s="345">
        <v>171212</v>
      </c>
      <c r="AJ104" s="345">
        <v>0</v>
      </c>
      <c r="AK104" s="345">
        <v>0</v>
      </c>
    </row>
    <row r="105" spans="1:37">
      <c r="A105" s="869">
        <v>97</v>
      </c>
      <c r="B105" s="869" t="s">
        <v>105</v>
      </c>
      <c r="C105" s="869" t="s">
        <v>185</v>
      </c>
      <c r="D105" s="869" t="s">
        <v>13033</v>
      </c>
      <c r="E105" s="869" t="s">
        <v>13284</v>
      </c>
      <c r="F105" s="870" t="s">
        <v>13285</v>
      </c>
      <c r="G105" s="869" t="s">
        <v>13286</v>
      </c>
      <c r="H105" s="869" t="s">
        <v>13287</v>
      </c>
      <c r="I105" s="869">
        <v>2011</v>
      </c>
      <c r="J105" s="869">
        <v>509.5</v>
      </c>
      <c r="K105" s="869">
        <v>937</v>
      </c>
      <c r="L105" s="869">
        <v>150</v>
      </c>
      <c r="M105" s="869">
        <v>37349</v>
      </c>
      <c r="N105" s="869">
        <v>1652</v>
      </c>
      <c r="O105" s="869">
        <v>35</v>
      </c>
      <c r="P105" s="869">
        <v>3782</v>
      </c>
      <c r="Q105" s="869">
        <v>0</v>
      </c>
      <c r="R105" s="869">
        <v>4</v>
      </c>
      <c r="S105" s="869">
        <v>7</v>
      </c>
      <c r="T105" s="869">
        <v>7</v>
      </c>
      <c r="U105" s="869">
        <v>1</v>
      </c>
      <c r="V105" s="869">
        <v>1</v>
      </c>
      <c r="W105" s="869">
        <v>6</v>
      </c>
      <c r="X105" s="869">
        <v>6</v>
      </c>
      <c r="Y105" s="869">
        <v>0</v>
      </c>
      <c r="Z105" s="869">
        <v>0</v>
      </c>
      <c r="AA105" s="869">
        <v>0</v>
      </c>
      <c r="AB105" s="869">
        <v>0</v>
      </c>
      <c r="AC105" s="869">
        <v>1</v>
      </c>
      <c r="AD105" s="869">
        <v>8</v>
      </c>
      <c r="AE105" s="869">
        <v>1</v>
      </c>
      <c r="AF105" s="345">
        <v>679215</v>
      </c>
      <c r="AG105" s="345">
        <v>402780</v>
      </c>
      <c r="AH105" s="345">
        <v>59258</v>
      </c>
      <c r="AI105" s="345">
        <v>217177</v>
      </c>
      <c r="AJ105" s="345">
        <v>331538</v>
      </c>
      <c r="AK105" s="345">
        <v>96103</v>
      </c>
    </row>
    <row r="106" spans="1:37">
      <c r="A106" s="869">
        <v>98</v>
      </c>
      <c r="B106" s="869" t="s">
        <v>105</v>
      </c>
      <c r="C106" s="869" t="s">
        <v>185</v>
      </c>
      <c r="D106" s="869" t="s">
        <v>13033</v>
      </c>
      <c r="E106" s="869" t="s">
        <v>13288</v>
      </c>
      <c r="F106" s="870" t="s">
        <v>13289</v>
      </c>
      <c r="G106" s="869" t="s">
        <v>13290</v>
      </c>
      <c r="H106" s="869" t="s">
        <v>13283</v>
      </c>
      <c r="I106" s="869">
        <v>2006</v>
      </c>
      <c r="J106" s="869">
        <v>17946</v>
      </c>
      <c r="K106" s="869">
        <v>6526</v>
      </c>
      <c r="L106" s="869">
        <v>683</v>
      </c>
      <c r="M106" s="869">
        <v>176370</v>
      </c>
      <c r="N106" s="869">
        <v>8102</v>
      </c>
      <c r="O106" s="869">
        <v>554</v>
      </c>
      <c r="P106" s="869">
        <v>10481</v>
      </c>
      <c r="Q106" s="869">
        <v>0</v>
      </c>
      <c r="R106" s="869">
        <v>495</v>
      </c>
      <c r="S106" s="869">
        <v>27</v>
      </c>
      <c r="T106" s="869">
        <v>27</v>
      </c>
      <c r="U106" s="869">
        <v>6</v>
      </c>
      <c r="V106" s="869">
        <v>6</v>
      </c>
      <c r="W106" s="869">
        <v>15</v>
      </c>
      <c r="X106" s="869">
        <v>15</v>
      </c>
      <c r="Y106" s="869">
        <v>3</v>
      </c>
      <c r="Z106" s="869">
        <v>3</v>
      </c>
      <c r="AA106" s="869">
        <v>3</v>
      </c>
      <c r="AB106" s="869">
        <v>3</v>
      </c>
      <c r="AC106" s="869">
        <v>5</v>
      </c>
      <c r="AD106" s="869">
        <v>17</v>
      </c>
      <c r="AE106" s="869">
        <v>0</v>
      </c>
      <c r="AF106" s="345">
        <v>4350289</v>
      </c>
      <c r="AG106" s="345">
        <v>2271813</v>
      </c>
      <c r="AH106" s="345">
        <v>190362</v>
      </c>
      <c r="AI106" s="345">
        <v>1888114</v>
      </c>
      <c r="AJ106" s="345">
        <v>724124</v>
      </c>
      <c r="AK106" s="345">
        <v>327637</v>
      </c>
    </row>
    <row r="107" spans="1:37">
      <c r="A107" s="869">
        <v>99</v>
      </c>
      <c r="B107" s="869" t="s">
        <v>105</v>
      </c>
      <c r="C107" s="869" t="s">
        <v>185</v>
      </c>
      <c r="D107" s="869" t="s">
        <v>13033</v>
      </c>
      <c r="E107" s="869" t="s">
        <v>13291</v>
      </c>
      <c r="F107" s="870" t="s">
        <v>13292</v>
      </c>
      <c r="G107" s="869" t="s">
        <v>13293</v>
      </c>
      <c r="H107" s="869" t="s">
        <v>13283</v>
      </c>
      <c r="I107" s="869">
        <v>2003</v>
      </c>
      <c r="J107" s="869">
        <v>1140</v>
      </c>
      <c r="K107" s="869">
        <v>1361.88</v>
      </c>
      <c r="L107" s="869">
        <v>113</v>
      </c>
      <c r="M107" s="869">
        <v>68453</v>
      </c>
      <c r="N107" s="869">
        <v>5910</v>
      </c>
      <c r="O107" s="869">
        <v>28</v>
      </c>
      <c r="P107" s="869">
        <v>3199</v>
      </c>
      <c r="Q107" s="869">
        <v>33</v>
      </c>
      <c r="R107" s="869">
        <v>1</v>
      </c>
      <c r="S107" s="869">
        <v>8</v>
      </c>
      <c r="T107" s="869">
        <v>10</v>
      </c>
      <c r="U107" s="869">
        <v>1</v>
      </c>
      <c r="V107" s="869">
        <v>1</v>
      </c>
      <c r="W107" s="869">
        <v>6</v>
      </c>
      <c r="X107" s="869">
        <v>7</v>
      </c>
      <c r="Y107" s="869">
        <v>0</v>
      </c>
      <c r="Z107" s="869">
        <v>1</v>
      </c>
      <c r="AA107" s="869">
        <v>1</v>
      </c>
      <c r="AB107" s="869">
        <v>1</v>
      </c>
      <c r="AC107" s="869">
        <v>0</v>
      </c>
      <c r="AD107" s="869">
        <v>9</v>
      </c>
      <c r="AE107" s="869">
        <v>0</v>
      </c>
      <c r="AF107" s="345">
        <v>862591</v>
      </c>
      <c r="AG107" s="345">
        <v>642806</v>
      </c>
      <c r="AH107" s="345">
        <v>46407</v>
      </c>
      <c r="AI107" s="345">
        <v>173378</v>
      </c>
      <c r="AJ107" s="345">
        <v>259549</v>
      </c>
      <c r="AK107" s="345">
        <v>171065</v>
      </c>
    </row>
    <row r="108" spans="1:37">
      <c r="A108" s="869">
        <v>100</v>
      </c>
      <c r="B108" s="869" t="s">
        <v>105</v>
      </c>
      <c r="C108" s="869" t="s">
        <v>185</v>
      </c>
      <c r="D108" s="869" t="s">
        <v>13033</v>
      </c>
      <c r="E108" s="869" t="s">
        <v>13294</v>
      </c>
      <c r="F108" s="870" t="s">
        <v>13295</v>
      </c>
      <c r="G108" s="869" t="s">
        <v>13296</v>
      </c>
      <c r="H108" s="869" t="s">
        <v>13297</v>
      </c>
      <c r="I108" s="869">
        <v>2018</v>
      </c>
      <c r="J108" s="869">
        <v>1106</v>
      </c>
      <c r="K108" s="869">
        <v>416.47</v>
      </c>
      <c r="L108" s="869">
        <v>100</v>
      </c>
      <c r="M108" s="869">
        <v>18414</v>
      </c>
      <c r="N108" s="869">
        <v>294</v>
      </c>
      <c r="O108" s="869">
        <v>10</v>
      </c>
      <c r="P108" s="869">
        <v>787</v>
      </c>
      <c r="Q108" s="869">
        <v>0</v>
      </c>
      <c r="R108" s="869">
        <v>0</v>
      </c>
      <c r="S108" s="869">
        <v>1</v>
      </c>
      <c r="T108" s="869">
        <v>2</v>
      </c>
      <c r="U108" s="869">
        <v>0</v>
      </c>
      <c r="V108" s="869">
        <v>0</v>
      </c>
      <c r="W108" s="869">
        <v>1</v>
      </c>
      <c r="X108" s="869">
        <v>2</v>
      </c>
      <c r="Y108" s="869">
        <v>0</v>
      </c>
      <c r="Z108" s="869">
        <v>0</v>
      </c>
      <c r="AA108" s="869">
        <v>0</v>
      </c>
      <c r="AB108" s="869">
        <v>0</v>
      </c>
      <c r="AC108" s="869">
        <v>0</v>
      </c>
      <c r="AD108" s="869">
        <v>2</v>
      </c>
      <c r="AE108" s="869">
        <v>0</v>
      </c>
      <c r="AF108" s="345">
        <v>112442</v>
      </c>
      <c r="AG108" s="345">
        <v>85022</v>
      </c>
      <c r="AH108" s="345">
        <v>11900</v>
      </c>
      <c r="AI108" s="345">
        <v>15520</v>
      </c>
      <c r="AJ108" s="345">
        <v>74848</v>
      </c>
      <c r="AK108" s="345">
        <v>47708</v>
      </c>
    </row>
    <row r="109" spans="1:37">
      <c r="A109" s="869">
        <v>101</v>
      </c>
      <c r="B109" s="869" t="s">
        <v>105</v>
      </c>
      <c r="C109" s="869" t="s">
        <v>185</v>
      </c>
      <c r="D109" s="869" t="s">
        <v>13033</v>
      </c>
      <c r="E109" s="869" t="s">
        <v>13298</v>
      </c>
      <c r="F109" s="870" t="s">
        <v>13299</v>
      </c>
      <c r="G109" s="869" t="s">
        <v>13300</v>
      </c>
      <c r="H109" s="869" t="s">
        <v>13301</v>
      </c>
      <c r="I109" s="869">
        <v>2021</v>
      </c>
      <c r="J109" s="869">
        <v>1261</v>
      </c>
      <c r="K109" s="869">
        <v>1990.3</v>
      </c>
      <c r="L109" s="869">
        <v>127</v>
      </c>
      <c r="M109" s="869">
        <v>10080</v>
      </c>
      <c r="N109" s="869">
        <v>0</v>
      </c>
      <c r="O109" s="869">
        <v>10</v>
      </c>
      <c r="P109" s="869">
        <v>761</v>
      </c>
      <c r="Q109" s="869">
        <v>0</v>
      </c>
      <c r="R109" s="869">
        <v>11</v>
      </c>
      <c r="S109" s="869">
        <v>2</v>
      </c>
      <c r="T109" s="869">
        <v>2</v>
      </c>
      <c r="U109" s="869">
        <v>0</v>
      </c>
      <c r="V109" s="869">
        <v>0</v>
      </c>
      <c r="W109" s="869">
        <v>2</v>
      </c>
      <c r="X109" s="869">
        <v>2</v>
      </c>
      <c r="Y109" s="869">
        <v>0</v>
      </c>
      <c r="Z109" s="869">
        <v>0</v>
      </c>
      <c r="AA109" s="869">
        <v>0</v>
      </c>
      <c r="AB109" s="869">
        <v>0</v>
      </c>
      <c r="AC109" s="869">
        <v>0</v>
      </c>
      <c r="AD109" s="869">
        <v>2</v>
      </c>
      <c r="AE109" s="869">
        <v>0</v>
      </c>
      <c r="AF109" s="345">
        <v>137623</v>
      </c>
      <c r="AG109" s="345">
        <v>117804</v>
      </c>
      <c r="AH109" s="345">
        <v>12040</v>
      </c>
      <c r="AI109" s="345">
        <v>7779</v>
      </c>
      <c r="AJ109" s="345">
        <v>71438</v>
      </c>
      <c r="AK109" s="345">
        <v>47706</v>
      </c>
    </row>
    <row r="110" spans="1:37">
      <c r="A110" s="869">
        <v>102</v>
      </c>
      <c r="B110" s="869" t="s">
        <v>105</v>
      </c>
      <c r="C110" s="869" t="s">
        <v>212</v>
      </c>
      <c r="D110" s="869" t="s">
        <v>13033</v>
      </c>
      <c r="E110" s="869" t="s">
        <v>13302</v>
      </c>
      <c r="F110" s="870" t="s">
        <v>13303</v>
      </c>
      <c r="G110" s="869" t="s">
        <v>13304</v>
      </c>
      <c r="H110" s="869" t="s">
        <v>13305</v>
      </c>
      <c r="I110" s="869">
        <v>2009</v>
      </c>
      <c r="J110" s="869">
        <v>1315</v>
      </c>
      <c r="K110" s="869">
        <v>3006.87</v>
      </c>
      <c r="L110" s="869">
        <v>297</v>
      </c>
      <c r="M110" s="869">
        <v>78564</v>
      </c>
      <c r="N110" s="869">
        <v>4430</v>
      </c>
      <c r="O110" s="869">
        <v>53</v>
      </c>
      <c r="P110" s="869">
        <v>5075</v>
      </c>
      <c r="Q110" s="869">
        <v>66</v>
      </c>
      <c r="R110" s="869">
        <v>13</v>
      </c>
      <c r="S110" s="869">
        <v>11</v>
      </c>
      <c r="T110" s="869">
        <v>11</v>
      </c>
      <c r="U110" s="869">
        <v>1</v>
      </c>
      <c r="V110" s="869">
        <v>1</v>
      </c>
      <c r="W110" s="869">
        <v>9</v>
      </c>
      <c r="X110" s="869">
        <v>9</v>
      </c>
      <c r="Y110" s="869">
        <v>0</v>
      </c>
      <c r="Z110" s="869">
        <v>0</v>
      </c>
      <c r="AA110" s="869">
        <v>1</v>
      </c>
      <c r="AB110" s="869">
        <v>1</v>
      </c>
      <c r="AC110" s="869">
        <v>2</v>
      </c>
      <c r="AD110" s="869">
        <v>11</v>
      </c>
      <c r="AE110" s="869">
        <v>1</v>
      </c>
      <c r="AF110" s="345">
        <v>856506</v>
      </c>
      <c r="AG110" s="345">
        <v>472653</v>
      </c>
      <c r="AH110" s="345">
        <v>79800</v>
      </c>
      <c r="AI110" s="345">
        <v>304053</v>
      </c>
      <c r="AJ110" s="345">
        <v>150968</v>
      </c>
      <c r="AK110" s="345">
        <v>106465</v>
      </c>
    </row>
    <row r="111" spans="1:37">
      <c r="A111" s="869">
        <v>103</v>
      </c>
      <c r="B111" s="869" t="s">
        <v>105</v>
      </c>
      <c r="C111" s="869" t="s">
        <v>212</v>
      </c>
      <c r="D111" s="869" t="s">
        <v>13033</v>
      </c>
      <c r="E111" s="869" t="s">
        <v>13306</v>
      </c>
      <c r="F111" s="870" t="s">
        <v>13307</v>
      </c>
      <c r="G111" s="869" t="s">
        <v>13308</v>
      </c>
      <c r="H111" s="869" t="s">
        <v>13309</v>
      </c>
      <c r="I111" s="869">
        <v>2019</v>
      </c>
      <c r="J111" s="869">
        <v>522</v>
      </c>
      <c r="K111" s="869">
        <v>687.48</v>
      </c>
      <c r="L111" s="869">
        <v>149</v>
      </c>
      <c r="M111" s="869">
        <v>26910</v>
      </c>
      <c r="N111" s="869">
        <v>0</v>
      </c>
      <c r="O111" s="869">
        <v>34</v>
      </c>
      <c r="P111" s="869">
        <v>2510</v>
      </c>
      <c r="Q111" s="869">
        <v>0</v>
      </c>
      <c r="R111" s="869">
        <v>0</v>
      </c>
      <c r="S111" s="869">
        <v>5</v>
      </c>
      <c r="T111" s="869">
        <v>6</v>
      </c>
      <c r="U111" s="869">
        <v>1</v>
      </c>
      <c r="V111" s="869">
        <v>1</v>
      </c>
      <c r="W111" s="869">
        <v>4</v>
      </c>
      <c r="X111" s="869">
        <v>5</v>
      </c>
      <c r="Y111" s="869">
        <v>0</v>
      </c>
      <c r="Z111" s="869">
        <v>0</v>
      </c>
      <c r="AA111" s="869">
        <v>0</v>
      </c>
      <c r="AB111" s="869">
        <v>0</v>
      </c>
      <c r="AC111" s="869">
        <v>1</v>
      </c>
      <c r="AD111" s="869">
        <v>2</v>
      </c>
      <c r="AE111" s="869">
        <v>1</v>
      </c>
      <c r="AF111" s="345">
        <v>536015</v>
      </c>
      <c r="AG111" s="345">
        <v>268647</v>
      </c>
      <c r="AH111" s="345">
        <v>58692</v>
      </c>
      <c r="AI111" s="345">
        <v>208676</v>
      </c>
      <c r="AJ111" s="345">
        <v>86135</v>
      </c>
      <c r="AK111" s="345">
        <v>47145</v>
      </c>
    </row>
    <row r="112" spans="1:37">
      <c r="A112" s="869">
        <v>104</v>
      </c>
      <c r="B112" s="869" t="s">
        <v>105</v>
      </c>
      <c r="C112" s="869" t="s">
        <v>212</v>
      </c>
      <c r="D112" s="869" t="s">
        <v>13033</v>
      </c>
      <c r="E112" s="869" t="s">
        <v>13310</v>
      </c>
      <c r="F112" s="870" t="s">
        <v>13311</v>
      </c>
      <c r="G112" s="869" t="s">
        <v>13312</v>
      </c>
      <c r="H112" s="869" t="s">
        <v>13313</v>
      </c>
      <c r="I112" s="869">
        <v>2021</v>
      </c>
      <c r="J112" s="869">
        <v>1361</v>
      </c>
      <c r="K112" s="869">
        <v>1662</v>
      </c>
      <c r="L112" s="869">
        <v>119</v>
      </c>
      <c r="M112" s="869">
        <v>18472</v>
      </c>
      <c r="N112" s="869">
        <v>28</v>
      </c>
      <c r="O112" s="869">
        <v>38</v>
      </c>
      <c r="P112" s="869">
        <v>1640</v>
      </c>
      <c r="Q112" s="869">
        <v>0</v>
      </c>
      <c r="R112" s="869">
        <v>0</v>
      </c>
      <c r="S112" s="869">
        <v>9</v>
      </c>
      <c r="T112" s="869">
        <v>9</v>
      </c>
      <c r="U112" s="869">
        <v>1</v>
      </c>
      <c r="V112" s="869">
        <v>1</v>
      </c>
      <c r="W112" s="869">
        <v>6</v>
      </c>
      <c r="X112" s="869">
        <v>6</v>
      </c>
      <c r="Y112" s="869">
        <v>0</v>
      </c>
      <c r="Z112" s="869">
        <v>0</v>
      </c>
      <c r="AA112" s="869">
        <v>2</v>
      </c>
      <c r="AB112" s="869">
        <v>2</v>
      </c>
      <c r="AC112" s="869">
        <v>1</v>
      </c>
      <c r="AD112" s="869">
        <v>5</v>
      </c>
      <c r="AE112" s="869">
        <v>2</v>
      </c>
      <c r="AF112" s="345">
        <v>810938</v>
      </c>
      <c r="AG112" s="345">
        <v>403281</v>
      </c>
      <c r="AH112" s="345">
        <v>36300</v>
      </c>
      <c r="AI112" s="345">
        <v>371357</v>
      </c>
      <c r="AJ112" s="345">
        <v>81628</v>
      </c>
      <c r="AK112" s="345">
        <v>9628</v>
      </c>
    </row>
    <row r="113" spans="1:37">
      <c r="A113" s="869">
        <v>105</v>
      </c>
      <c r="B113" s="869" t="s">
        <v>105</v>
      </c>
      <c r="C113" s="869" t="s">
        <v>212</v>
      </c>
      <c r="D113" s="869" t="s">
        <v>13033</v>
      </c>
      <c r="E113" s="869" t="s">
        <v>13314</v>
      </c>
      <c r="F113" s="870" t="s">
        <v>13315</v>
      </c>
      <c r="G113" s="869" t="s">
        <v>13316</v>
      </c>
      <c r="H113" s="869" t="s">
        <v>13305</v>
      </c>
      <c r="I113" s="869">
        <v>2001</v>
      </c>
      <c r="J113" s="869">
        <v>4399</v>
      </c>
      <c r="K113" s="869">
        <v>3215.95</v>
      </c>
      <c r="L113" s="869">
        <v>398</v>
      </c>
      <c r="M113" s="869">
        <v>151871</v>
      </c>
      <c r="N113" s="869">
        <v>5333</v>
      </c>
      <c r="O113" s="869">
        <v>115</v>
      </c>
      <c r="P113" s="869">
        <v>6935</v>
      </c>
      <c r="Q113" s="869">
        <v>84</v>
      </c>
      <c r="R113" s="869">
        <v>7</v>
      </c>
      <c r="S113" s="869">
        <v>14</v>
      </c>
      <c r="T113" s="869">
        <v>15</v>
      </c>
      <c r="U113" s="869">
        <v>6</v>
      </c>
      <c r="V113" s="869">
        <v>6</v>
      </c>
      <c r="W113" s="869">
        <v>7</v>
      </c>
      <c r="X113" s="869">
        <v>8</v>
      </c>
      <c r="Y113" s="869">
        <v>0</v>
      </c>
      <c r="Z113" s="869">
        <v>0</v>
      </c>
      <c r="AA113" s="869">
        <v>1</v>
      </c>
      <c r="AB113" s="869">
        <v>1</v>
      </c>
      <c r="AC113" s="869">
        <v>1</v>
      </c>
      <c r="AD113" s="869">
        <v>9</v>
      </c>
      <c r="AE113" s="869">
        <v>1</v>
      </c>
      <c r="AF113" s="345">
        <v>1596773</v>
      </c>
      <c r="AG113" s="345">
        <v>914892</v>
      </c>
      <c r="AH113" s="345">
        <v>181102</v>
      </c>
      <c r="AI113" s="345">
        <v>500779</v>
      </c>
      <c r="AJ113" s="345">
        <v>379227</v>
      </c>
      <c r="AK113" s="345">
        <v>173341</v>
      </c>
    </row>
    <row r="114" spans="1:37">
      <c r="A114" s="869">
        <v>106</v>
      </c>
      <c r="B114" s="869" t="s">
        <v>105</v>
      </c>
      <c r="C114" s="869" t="s">
        <v>212</v>
      </c>
      <c r="D114" s="869" t="s">
        <v>13033</v>
      </c>
      <c r="E114" s="869" t="s">
        <v>13317</v>
      </c>
      <c r="F114" s="870" t="s">
        <v>13318</v>
      </c>
      <c r="G114" s="869" t="s">
        <v>13319</v>
      </c>
      <c r="H114" s="869" t="s">
        <v>13320</v>
      </c>
      <c r="I114" s="869">
        <v>2022</v>
      </c>
      <c r="J114" s="869">
        <v>679</v>
      </c>
      <c r="K114" s="869">
        <v>348.24</v>
      </c>
      <c r="L114" s="869">
        <v>100</v>
      </c>
      <c r="M114" s="869">
        <v>13874</v>
      </c>
      <c r="N114" s="869">
        <v>0</v>
      </c>
      <c r="O114" s="869">
        <v>18</v>
      </c>
      <c r="P114" s="869">
        <v>3127</v>
      </c>
      <c r="Q114" s="869">
        <v>0</v>
      </c>
      <c r="R114" s="869">
        <v>18</v>
      </c>
      <c r="S114" s="869">
        <v>4</v>
      </c>
      <c r="T114" s="869">
        <v>4</v>
      </c>
      <c r="U114" s="869">
        <v>0</v>
      </c>
      <c r="V114" s="869">
        <v>0</v>
      </c>
      <c r="W114" s="869">
        <v>4</v>
      </c>
      <c r="X114" s="869">
        <v>4</v>
      </c>
      <c r="Y114" s="869">
        <v>0</v>
      </c>
      <c r="Z114" s="869">
        <v>0</v>
      </c>
      <c r="AA114" s="869">
        <v>0</v>
      </c>
      <c r="AB114" s="869">
        <v>0</v>
      </c>
      <c r="AC114" s="869">
        <v>0</v>
      </c>
      <c r="AD114" s="869">
        <v>1</v>
      </c>
      <c r="AE114" s="869">
        <v>3</v>
      </c>
      <c r="AF114" s="345">
        <v>360783</v>
      </c>
      <c r="AG114" s="345">
        <v>174617</v>
      </c>
      <c r="AH114" s="345">
        <v>55213</v>
      </c>
      <c r="AI114" s="345">
        <v>130953</v>
      </c>
      <c r="AJ114" s="345">
        <v>96526</v>
      </c>
      <c r="AK114" s="345">
        <v>36359</v>
      </c>
    </row>
    <row r="115" spans="1:37">
      <c r="A115" s="869">
        <v>107</v>
      </c>
      <c r="B115" s="869" t="s">
        <v>105</v>
      </c>
      <c r="C115" s="869" t="s">
        <v>212</v>
      </c>
      <c r="D115" s="869" t="s">
        <v>13033</v>
      </c>
      <c r="E115" s="869" t="s">
        <v>13321</v>
      </c>
      <c r="F115" s="870" t="s">
        <v>13322</v>
      </c>
      <c r="G115" s="869" t="s">
        <v>13323</v>
      </c>
      <c r="H115" s="869" t="s">
        <v>13309</v>
      </c>
      <c r="I115" s="869">
        <v>2015</v>
      </c>
      <c r="J115" s="869">
        <v>5600</v>
      </c>
      <c r="K115" s="869">
        <v>370.25</v>
      </c>
      <c r="L115" s="869">
        <v>100</v>
      </c>
      <c r="M115" s="869">
        <v>15603</v>
      </c>
      <c r="N115" s="869">
        <v>231</v>
      </c>
      <c r="O115" s="869">
        <v>18</v>
      </c>
      <c r="P115" s="869">
        <v>688</v>
      </c>
      <c r="Q115" s="869">
        <v>0</v>
      </c>
      <c r="R115" s="869">
        <v>18</v>
      </c>
      <c r="S115" s="869">
        <v>2</v>
      </c>
      <c r="T115" s="869">
        <v>2</v>
      </c>
      <c r="U115" s="869">
        <v>0</v>
      </c>
      <c r="V115" s="869">
        <v>0</v>
      </c>
      <c r="W115" s="869">
        <v>2</v>
      </c>
      <c r="X115" s="869">
        <v>2</v>
      </c>
      <c r="Y115" s="869">
        <v>0</v>
      </c>
      <c r="Z115" s="869">
        <v>0</v>
      </c>
      <c r="AA115" s="869">
        <v>0</v>
      </c>
      <c r="AB115" s="869">
        <v>0</v>
      </c>
      <c r="AC115" s="869">
        <v>0</v>
      </c>
      <c r="AD115" s="869">
        <v>0</v>
      </c>
      <c r="AE115" s="869">
        <v>2</v>
      </c>
      <c r="AF115" s="345">
        <v>95909</v>
      </c>
      <c r="AG115" s="345">
        <v>70788</v>
      </c>
      <c r="AH115" s="345">
        <v>8601</v>
      </c>
      <c r="AI115" s="345">
        <v>16520</v>
      </c>
      <c r="AJ115" s="345">
        <v>31195</v>
      </c>
      <c r="AK115" s="345">
        <v>14405</v>
      </c>
    </row>
    <row r="116" spans="1:37">
      <c r="A116" s="869">
        <v>108</v>
      </c>
      <c r="B116" s="869" t="s">
        <v>105</v>
      </c>
      <c r="C116" s="869" t="s">
        <v>212</v>
      </c>
      <c r="D116" s="869" t="s">
        <v>13033</v>
      </c>
      <c r="E116" s="869" t="s">
        <v>13324</v>
      </c>
      <c r="F116" s="870" t="s">
        <v>13325</v>
      </c>
      <c r="G116" s="869" t="s">
        <v>13326</v>
      </c>
      <c r="H116" s="869" t="s">
        <v>13327</v>
      </c>
      <c r="I116" s="869">
        <v>2015</v>
      </c>
      <c r="J116" s="869">
        <v>1500</v>
      </c>
      <c r="K116" s="869">
        <v>1489.27</v>
      </c>
      <c r="L116" s="869">
        <v>120</v>
      </c>
      <c r="M116" s="869">
        <v>43257</v>
      </c>
      <c r="N116" s="869">
        <v>952</v>
      </c>
      <c r="O116" s="869">
        <v>32</v>
      </c>
      <c r="P116" s="869">
        <v>3121</v>
      </c>
      <c r="Q116" s="869">
        <v>36</v>
      </c>
      <c r="R116" s="869">
        <v>12</v>
      </c>
      <c r="S116" s="869">
        <v>5</v>
      </c>
      <c r="T116" s="869">
        <v>5</v>
      </c>
      <c r="U116" s="869">
        <v>1</v>
      </c>
      <c r="V116" s="869">
        <v>1</v>
      </c>
      <c r="W116" s="869">
        <v>4</v>
      </c>
      <c r="X116" s="869">
        <v>4</v>
      </c>
      <c r="Y116" s="869">
        <v>0</v>
      </c>
      <c r="Z116" s="869">
        <v>0</v>
      </c>
      <c r="AA116" s="869">
        <v>0</v>
      </c>
      <c r="AB116" s="869">
        <v>0</v>
      </c>
      <c r="AC116" s="869">
        <v>1</v>
      </c>
      <c r="AD116" s="869">
        <v>5</v>
      </c>
      <c r="AE116" s="869">
        <v>1</v>
      </c>
      <c r="AF116" s="345">
        <v>609453</v>
      </c>
      <c r="AG116" s="345">
        <v>361935</v>
      </c>
      <c r="AH116" s="345">
        <v>48620</v>
      </c>
      <c r="AI116" s="345">
        <v>198898</v>
      </c>
      <c r="AJ116" s="345">
        <v>103411</v>
      </c>
      <c r="AK116" s="345">
        <v>73732</v>
      </c>
    </row>
    <row r="117" spans="1:37">
      <c r="A117" s="869">
        <v>109</v>
      </c>
      <c r="B117" s="869" t="s">
        <v>105</v>
      </c>
      <c r="C117" s="869" t="s">
        <v>212</v>
      </c>
      <c r="D117" s="869" t="s">
        <v>13033</v>
      </c>
      <c r="E117" s="869" t="s">
        <v>13328</v>
      </c>
      <c r="F117" s="870" t="s">
        <v>13329</v>
      </c>
      <c r="G117" s="869" t="s">
        <v>13330</v>
      </c>
      <c r="H117" s="869" t="s">
        <v>13305</v>
      </c>
      <c r="I117" s="869">
        <v>2008</v>
      </c>
      <c r="J117" s="869">
        <v>869.7</v>
      </c>
      <c r="K117" s="869">
        <v>1497.59</v>
      </c>
      <c r="L117" s="869">
        <v>272</v>
      </c>
      <c r="M117" s="869">
        <v>105047</v>
      </c>
      <c r="N117" s="869">
        <v>1834</v>
      </c>
      <c r="O117" s="869">
        <v>25</v>
      </c>
      <c r="P117" s="869">
        <v>2664</v>
      </c>
      <c r="Q117" s="869">
        <v>9</v>
      </c>
      <c r="R117" s="869">
        <v>25</v>
      </c>
      <c r="S117" s="869">
        <v>9</v>
      </c>
      <c r="T117" s="869">
        <v>9</v>
      </c>
      <c r="U117" s="869">
        <v>2</v>
      </c>
      <c r="V117" s="869">
        <v>2</v>
      </c>
      <c r="W117" s="869">
        <v>7</v>
      </c>
      <c r="X117" s="869">
        <v>7</v>
      </c>
      <c r="Y117" s="869">
        <v>0</v>
      </c>
      <c r="Z117" s="869">
        <v>0</v>
      </c>
      <c r="AA117" s="869">
        <v>0</v>
      </c>
      <c r="AB117" s="869">
        <v>0</v>
      </c>
      <c r="AC117" s="869">
        <v>1</v>
      </c>
      <c r="AD117" s="869">
        <v>6</v>
      </c>
      <c r="AE117" s="869">
        <v>1</v>
      </c>
      <c r="AF117" s="345">
        <v>619666</v>
      </c>
      <c r="AG117" s="345">
        <v>347753</v>
      </c>
      <c r="AH117" s="345">
        <v>46149</v>
      </c>
      <c r="AI117" s="345">
        <v>225764</v>
      </c>
      <c r="AJ117" s="345">
        <v>139098</v>
      </c>
      <c r="AK117" s="345">
        <v>133587</v>
      </c>
    </row>
    <row r="118" spans="1:37">
      <c r="A118" s="869">
        <v>110</v>
      </c>
      <c r="B118" s="869" t="s">
        <v>105</v>
      </c>
      <c r="C118" s="869" t="s">
        <v>259</v>
      </c>
      <c r="D118" s="869" t="s">
        <v>13033</v>
      </c>
      <c r="E118" s="869" t="s">
        <v>13331</v>
      </c>
      <c r="F118" s="870" t="s">
        <v>13332</v>
      </c>
      <c r="G118" s="869" t="s">
        <v>13333</v>
      </c>
      <c r="H118" s="869" t="s">
        <v>13334</v>
      </c>
      <c r="I118" s="869">
        <v>2022</v>
      </c>
      <c r="J118" s="869">
        <v>1794</v>
      </c>
      <c r="K118" s="869">
        <v>799.6</v>
      </c>
      <c r="L118" s="869">
        <v>115</v>
      </c>
      <c r="M118" s="869">
        <v>20479</v>
      </c>
      <c r="N118" s="869">
        <v>0</v>
      </c>
      <c r="O118" s="869">
        <v>22</v>
      </c>
      <c r="P118" s="869">
        <v>3266</v>
      </c>
      <c r="Q118" s="869">
        <v>0</v>
      </c>
      <c r="R118" s="869">
        <v>0</v>
      </c>
      <c r="S118" s="869">
        <v>6</v>
      </c>
      <c r="T118" s="869">
        <v>6</v>
      </c>
      <c r="U118" s="869">
        <v>0</v>
      </c>
      <c r="V118" s="869">
        <v>0</v>
      </c>
      <c r="W118" s="869">
        <v>5</v>
      </c>
      <c r="X118" s="869">
        <v>5</v>
      </c>
      <c r="Y118" s="869">
        <v>0</v>
      </c>
      <c r="Z118" s="869">
        <v>0</v>
      </c>
      <c r="AA118" s="869">
        <v>1</v>
      </c>
      <c r="AB118" s="869">
        <v>1</v>
      </c>
      <c r="AC118" s="869">
        <v>1</v>
      </c>
      <c r="AD118" s="869">
        <v>3</v>
      </c>
      <c r="AE118" s="869">
        <v>1</v>
      </c>
      <c r="AF118" s="345">
        <v>450206</v>
      </c>
      <c r="AG118" s="345">
        <v>264190</v>
      </c>
      <c r="AH118" s="345">
        <v>49260</v>
      </c>
      <c r="AI118" s="345">
        <v>136756</v>
      </c>
      <c r="AJ118" s="345">
        <v>159633</v>
      </c>
      <c r="AK118" s="345">
        <v>54769</v>
      </c>
    </row>
    <row r="119" spans="1:37">
      <c r="A119" s="869">
        <v>111</v>
      </c>
      <c r="B119" s="869" t="s">
        <v>105</v>
      </c>
      <c r="C119" s="869" t="s">
        <v>259</v>
      </c>
      <c r="D119" s="869" t="s">
        <v>13033</v>
      </c>
      <c r="E119" s="869" t="s">
        <v>13335</v>
      </c>
      <c r="F119" s="870" t="s">
        <v>13336</v>
      </c>
      <c r="G119" s="869" t="s">
        <v>13337</v>
      </c>
      <c r="H119" s="869" t="s">
        <v>13338</v>
      </c>
      <c r="I119" s="869">
        <v>2019</v>
      </c>
      <c r="J119" s="869">
        <v>998.4</v>
      </c>
      <c r="K119" s="869">
        <v>527.51</v>
      </c>
      <c r="L119" s="869">
        <v>62</v>
      </c>
      <c r="M119" s="869">
        <v>18089</v>
      </c>
      <c r="N119" s="869">
        <v>0</v>
      </c>
      <c r="O119" s="869">
        <v>57</v>
      </c>
      <c r="P119" s="869">
        <v>1952</v>
      </c>
      <c r="Q119" s="869">
        <v>0</v>
      </c>
      <c r="R119" s="869">
        <v>25</v>
      </c>
      <c r="S119" s="869">
        <v>3</v>
      </c>
      <c r="T119" s="869">
        <v>3</v>
      </c>
      <c r="U119" s="869">
        <v>0</v>
      </c>
      <c r="V119" s="869">
        <v>0</v>
      </c>
      <c r="W119" s="869">
        <v>3</v>
      </c>
      <c r="X119" s="869">
        <v>3</v>
      </c>
      <c r="Y119" s="869">
        <v>0</v>
      </c>
      <c r="Z119" s="869">
        <v>0</v>
      </c>
      <c r="AA119" s="869">
        <v>0</v>
      </c>
      <c r="AB119" s="869">
        <v>0</v>
      </c>
      <c r="AC119" s="869">
        <v>1</v>
      </c>
      <c r="AD119" s="869">
        <v>2</v>
      </c>
      <c r="AE119" s="869">
        <v>2</v>
      </c>
      <c r="AF119" s="345">
        <v>351843</v>
      </c>
      <c r="AG119" s="345">
        <v>260727</v>
      </c>
      <c r="AH119" s="345">
        <v>46035</v>
      </c>
      <c r="AI119" s="345">
        <v>45081</v>
      </c>
      <c r="AJ119" s="345">
        <v>192752</v>
      </c>
      <c r="AK119" s="345">
        <v>54619</v>
      </c>
    </row>
    <row r="120" spans="1:37">
      <c r="A120" s="869">
        <v>112</v>
      </c>
      <c r="B120" s="869" t="s">
        <v>105</v>
      </c>
      <c r="C120" s="869" t="s">
        <v>259</v>
      </c>
      <c r="D120" s="869" t="s">
        <v>13033</v>
      </c>
      <c r="E120" s="869" t="s">
        <v>13339</v>
      </c>
      <c r="F120" s="870" t="s">
        <v>13340</v>
      </c>
      <c r="G120" s="869" t="s">
        <v>13341</v>
      </c>
      <c r="H120" s="869" t="s">
        <v>13342</v>
      </c>
      <c r="I120" s="869">
        <v>2020</v>
      </c>
      <c r="J120" s="869">
        <v>303</v>
      </c>
      <c r="K120" s="869">
        <v>303</v>
      </c>
      <c r="L120" s="869">
        <v>92</v>
      </c>
      <c r="M120" s="869">
        <v>15638</v>
      </c>
      <c r="N120" s="869">
        <v>0</v>
      </c>
      <c r="O120" s="869">
        <v>27</v>
      </c>
      <c r="P120" s="869">
        <v>1272</v>
      </c>
      <c r="Q120" s="869">
        <v>0</v>
      </c>
      <c r="R120" s="869">
        <v>18</v>
      </c>
      <c r="S120" s="869">
        <v>1</v>
      </c>
      <c r="T120" s="869">
        <v>2</v>
      </c>
      <c r="U120" s="869">
        <v>0</v>
      </c>
      <c r="V120" s="869">
        <v>0</v>
      </c>
      <c r="W120" s="869">
        <v>1</v>
      </c>
      <c r="X120" s="869">
        <v>2</v>
      </c>
      <c r="Y120" s="869">
        <v>0</v>
      </c>
      <c r="Z120" s="869">
        <v>0</v>
      </c>
      <c r="AA120" s="869">
        <v>0</v>
      </c>
      <c r="AB120" s="869">
        <v>0</v>
      </c>
      <c r="AC120" s="869">
        <v>0</v>
      </c>
      <c r="AD120" s="869">
        <v>2</v>
      </c>
      <c r="AE120" s="869">
        <v>1</v>
      </c>
      <c r="AF120" s="345">
        <v>156930</v>
      </c>
      <c r="AG120" s="345">
        <v>117312</v>
      </c>
      <c r="AH120" s="345">
        <v>20400</v>
      </c>
      <c r="AI120" s="345">
        <v>19218</v>
      </c>
      <c r="AJ120" s="345">
        <v>80672</v>
      </c>
      <c r="AK120" s="345">
        <v>47029</v>
      </c>
    </row>
    <row r="121" spans="1:37">
      <c r="A121" s="869">
        <v>113</v>
      </c>
      <c r="B121" s="869" t="s">
        <v>105</v>
      </c>
      <c r="C121" s="869" t="s">
        <v>259</v>
      </c>
      <c r="D121" s="869" t="s">
        <v>13033</v>
      </c>
      <c r="E121" s="869" t="s">
        <v>13343</v>
      </c>
      <c r="F121" s="870" t="s">
        <v>13344</v>
      </c>
      <c r="G121" s="869" t="s">
        <v>13345</v>
      </c>
      <c r="H121" s="869" t="s">
        <v>13346</v>
      </c>
      <c r="I121" s="869">
        <v>2014</v>
      </c>
      <c r="J121" s="869">
        <v>883</v>
      </c>
      <c r="K121" s="869">
        <v>3142</v>
      </c>
      <c r="L121" s="869">
        <v>197</v>
      </c>
      <c r="M121" s="869">
        <v>109600</v>
      </c>
      <c r="N121" s="869">
        <v>3126</v>
      </c>
      <c r="O121" s="869">
        <v>56</v>
      </c>
      <c r="P121" s="869">
        <v>7889</v>
      </c>
      <c r="Q121" s="869">
        <v>134</v>
      </c>
      <c r="R121" s="869">
        <v>35</v>
      </c>
      <c r="S121" s="869">
        <v>16</v>
      </c>
      <c r="T121" s="869">
        <v>19</v>
      </c>
      <c r="U121" s="869">
        <v>1</v>
      </c>
      <c r="V121" s="869">
        <v>2</v>
      </c>
      <c r="W121" s="869">
        <v>9</v>
      </c>
      <c r="X121" s="869">
        <v>12</v>
      </c>
      <c r="Y121" s="869">
        <v>0</v>
      </c>
      <c r="Z121" s="869">
        <v>1</v>
      </c>
      <c r="AA121" s="869">
        <v>6</v>
      </c>
      <c r="AB121" s="869">
        <v>4</v>
      </c>
      <c r="AC121" s="869">
        <v>0</v>
      </c>
      <c r="AD121" s="869">
        <v>15</v>
      </c>
      <c r="AE121" s="869">
        <v>1</v>
      </c>
      <c r="AF121" s="345">
        <v>1635817</v>
      </c>
      <c r="AG121" s="345">
        <v>1099867</v>
      </c>
      <c r="AH121" s="345">
        <v>141876</v>
      </c>
      <c r="AI121" s="345">
        <v>394074</v>
      </c>
      <c r="AJ121" s="345">
        <v>407350</v>
      </c>
      <c r="AK121" s="345">
        <v>318041</v>
      </c>
    </row>
    <row r="122" spans="1:37">
      <c r="A122" s="869">
        <v>114</v>
      </c>
      <c r="B122" s="869" t="s">
        <v>105</v>
      </c>
      <c r="C122" s="869" t="s">
        <v>259</v>
      </c>
      <c r="D122" s="869" t="s">
        <v>13033</v>
      </c>
      <c r="E122" s="869" t="s">
        <v>13347</v>
      </c>
      <c r="F122" s="870" t="s">
        <v>13348</v>
      </c>
      <c r="G122" s="869" t="s">
        <v>13349</v>
      </c>
      <c r="H122" s="869" t="s">
        <v>13350</v>
      </c>
      <c r="I122" s="869">
        <v>2006</v>
      </c>
      <c r="J122" s="869">
        <v>1161</v>
      </c>
      <c r="K122" s="869">
        <v>3094.2</v>
      </c>
      <c r="L122" s="869">
        <v>167</v>
      </c>
      <c r="M122" s="869">
        <v>171353</v>
      </c>
      <c r="N122" s="869">
        <v>8715</v>
      </c>
      <c r="O122" s="869">
        <v>57</v>
      </c>
      <c r="P122" s="869">
        <v>10328</v>
      </c>
      <c r="Q122" s="869">
        <v>90</v>
      </c>
      <c r="R122" s="869">
        <v>22</v>
      </c>
      <c r="S122" s="869">
        <v>23</v>
      </c>
      <c r="T122" s="869">
        <v>23</v>
      </c>
      <c r="U122" s="869">
        <v>1</v>
      </c>
      <c r="V122" s="869">
        <v>1</v>
      </c>
      <c r="W122" s="869">
        <v>12</v>
      </c>
      <c r="X122" s="869">
        <v>12</v>
      </c>
      <c r="Y122" s="869">
        <v>2</v>
      </c>
      <c r="Z122" s="869">
        <v>2</v>
      </c>
      <c r="AA122" s="869">
        <v>8</v>
      </c>
      <c r="AB122" s="869">
        <v>8</v>
      </c>
      <c r="AC122" s="869">
        <v>3</v>
      </c>
      <c r="AD122" s="869">
        <v>13</v>
      </c>
      <c r="AE122" s="869">
        <v>0</v>
      </c>
      <c r="AF122" s="345">
        <v>1955813</v>
      </c>
      <c r="AG122" s="345">
        <v>1320978</v>
      </c>
      <c r="AH122" s="345">
        <v>174185</v>
      </c>
      <c r="AI122" s="345">
        <v>460650</v>
      </c>
      <c r="AJ122" s="345">
        <v>364076</v>
      </c>
      <c r="AK122" s="345">
        <v>225816</v>
      </c>
    </row>
    <row r="123" spans="1:37">
      <c r="A123" s="869">
        <v>115</v>
      </c>
      <c r="B123" s="869" t="s">
        <v>105</v>
      </c>
      <c r="C123" s="869" t="s">
        <v>259</v>
      </c>
      <c r="D123" s="869" t="s">
        <v>13033</v>
      </c>
      <c r="E123" s="869" t="s">
        <v>13351</v>
      </c>
      <c r="F123" s="870" t="s">
        <v>13352</v>
      </c>
      <c r="G123" s="869" t="s">
        <v>13353</v>
      </c>
      <c r="H123" s="869" t="s">
        <v>13354</v>
      </c>
      <c r="I123" s="869">
        <v>2024</v>
      </c>
      <c r="J123" s="869">
        <v>549</v>
      </c>
      <c r="K123" s="869">
        <v>455.48</v>
      </c>
      <c r="L123" s="869">
        <v>84</v>
      </c>
      <c r="M123" s="869">
        <v>11908</v>
      </c>
      <c r="N123" s="869">
        <v>0</v>
      </c>
      <c r="O123" s="869">
        <v>25</v>
      </c>
      <c r="P123" s="869">
        <v>11908</v>
      </c>
      <c r="Q123" s="869">
        <v>0</v>
      </c>
      <c r="R123" s="869">
        <v>25</v>
      </c>
      <c r="S123" s="869">
        <v>5</v>
      </c>
      <c r="T123" s="869">
        <v>5</v>
      </c>
      <c r="U123" s="869">
        <v>0</v>
      </c>
      <c r="V123" s="869">
        <v>0</v>
      </c>
      <c r="W123" s="869">
        <v>5</v>
      </c>
      <c r="X123" s="869">
        <v>5</v>
      </c>
      <c r="Y123" s="869">
        <v>0</v>
      </c>
      <c r="Z123" s="869">
        <v>0</v>
      </c>
      <c r="AA123" s="869">
        <v>0</v>
      </c>
      <c r="AB123" s="869">
        <v>0</v>
      </c>
      <c r="AC123" s="869">
        <v>0</v>
      </c>
      <c r="AD123" s="869">
        <v>5</v>
      </c>
      <c r="AE123" s="869">
        <v>2</v>
      </c>
      <c r="AF123" s="345">
        <v>390410</v>
      </c>
      <c r="AG123" s="345">
        <v>184330</v>
      </c>
      <c r="AH123" s="345">
        <v>97946</v>
      </c>
      <c r="AI123" s="345">
        <v>108134</v>
      </c>
      <c r="AJ123" s="345">
        <v>80527</v>
      </c>
      <c r="AK123" s="345">
        <v>31100</v>
      </c>
    </row>
    <row r="124" spans="1:37">
      <c r="A124" s="869">
        <v>116</v>
      </c>
      <c r="B124" s="869" t="s">
        <v>105</v>
      </c>
      <c r="C124" s="869" t="s">
        <v>259</v>
      </c>
      <c r="D124" s="869" t="s">
        <v>13033</v>
      </c>
      <c r="E124" s="869" t="s">
        <v>13355</v>
      </c>
      <c r="F124" s="870" t="s">
        <v>13356</v>
      </c>
      <c r="G124" s="869" t="s">
        <v>13357</v>
      </c>
      <c r="H124" s="869" t="s">
        <v>13358</v>
      </c>
      <c r="I124" s="869">
        <v>2022</v>
      </c>
      <c r="J124" s="869">
        <v>496</v>
      </c>
      <c r="K124" s="869">
        <v>483.82</v>
      </c>
      <c r="L124" s="869">
        <v>16</v>
      </c>
      <c r="M124" s="869">
        <v>39156</v>
      </c>
      <c r="N124" s="869">
        <v>1730</v>
      </c>
      <c r="O124" s="869">
        <v>15</v>
      </c>
      <c r="P124" s="869">
        <v>2853</v>
      </c>
      <c r="Q124" s="869">
        <v>0</v>
      </c>
      <c r="R124" s="869">
        <v>0</v>
      </c>
      <c r="S124" s="869">
        <v>5</v>
      </c>
      <c r="T124" s="869">
        <v>5</v>
      </c>
      <c r="U124" s="869">
        <v>0</v>
      </c>
      <c r="V124" s="869">
        <v>0</v>
      </c>
      <c r="W124" s="869">
        <v>5</v>
      </c>
      <c r="X124" s="869">
        <v>5</v>
      </c>
      <c r="Y124" s="869">
        <v>0</v>
      </c>
      <c r="Z124" s="869">
        <v>0</v>
      </c>
      <c r="AA124" s="869">
        <v>0</v>
      </c>
      <c r="AB124" s="869">
        <v>0</v>
      </c>
      <c r="AC124" s="869">
        <v>0</v>
      </c>
      <c r="AD124" s="869">
        <v>5</v>
      </c>
      <c r="AE124" s="869">
        <v>1</v>
      </c>
      <c r="AF124" s="345">
        <v>298673</v>
      </c>
      <c r="AG124" s="345">
        <v>149952</v>
      </c>
      <c r="AH124" s="345">
        <v>40200</v>
      </c>
      <c r="AI124" s="345">
        <v>108521</v>
      </c>
      <c r="AJ124" s="345">
        <v>74675</v>
      </c>
      <c r="AK124" s="345">
        <v>66103</v>
      </c>
    </row>
    <row r="125" spans="1:37">
      <c r="A125" s="869">
        <v>117</v>
      </c>
      <c r="B125" s="869" t="s">
        <v>105</v>
      </c>
      <c r="C125" s="869" t="s">
        <v>259</v>
      </c>
      <c r="D125" s="869" t="s">
        <v>13033</v>
      </c>
      <c r="E125" s="869" t="s">
        <v>13359</v>
      </c>
      <c r="F125" s="870" t="s">
        <v>13360</v>
      </c>
      <c r="G125" s="869" t="s">
        <v>13361</v>
      </c>
      <c r="H125" s="869" t="s">
        <v>13362</v>
      </c>
      <c r="I125" s="869">
        <v>2014</v>
      </c>
      <c r="J125" s="869">
        <v>256.99</v>
      </c>
      <c r="K125" s="869">
        <v>346.34</v>
      </c>
      <c r="L125" s="869">
        <v>80</v>
      </c>
      <c r="M125" s="869">
        <v>33441</v>
      </c>
      <c r="N125" s="869">
        <v>1749</v>
      </c>
      <c r="O125" s="869">
        <v>36</v>
      </c>
      <c r="P125" s="869">
        <v>2359</v>
      </c>
      <c r="Q125" s="869">
        <v>147</v>
      </c>
      <c r="R125" s="869">
        <v>26</v>
      </c>
      <c r="S125" s="869">
        <v>4</v>
      </c>
      <c r="T125" s="869">
        <v>4</v>
      </c>
      <c r="U125" s="869">
        <v>0</v>
      </c>
      <c r="V125" s="869">
        <v>0</v>
      </c>
      <c r="W125" s="869">
        <v>4</v>
      </c>
      <c r="X125" s="869">
        <v>4</v>
      </c>
      <c r="Y125" s="869">
        <v>0</v>
      </c>
      <c r="Z125" s="869">
        <v>0</v>
      </c>
      <c r="AA125" s="869">
        <v>0</v>
      </c>
      <c r="AB125" s="869">
        <v>0</v>
      </c>
      <c r="AC125" s="869">
        <v>0</v>
      </c>
      <c r="AD125" s="869">
        <v>2</v>
      </c>
      <c r="AE125" s="869">
        <v>2</v>
      </c>
      <c r="AF125" s="345">
        <v>324948</v>
      </c>
      <c r="AG125" s="345">
        <v>214577</v>
      </c>
      <c r="AH125" s="345">
        <v>38824</v>
      </c>
      <c r="AI125" s="345">
        <v>71547</v>
      </c>
      <c r="AJ125" s="345">
        <v>35505</v>
      </c>
      <c r="AK125" s="345">
        <v>72509</v>
      </c>
    </row>
    <row r="126" spans="1:37">
      <c r="A126" s="869">
        <v>118</v>
      </c>
      <c r="B126" s="869" t="s">
        <v>105</v>
      </c>
      <c r="C126" s="869" t="s">
        <v>259</v>
      </c>
      <c r="D126" s="869" t="s">
        <v>13033</v>
      </c>
      <c r="E126" s="869" t="s">
        <v>13363</v>
      </c>
      <c r="F126" s="870" t="s">
        <v>13364</v>
      </c>
      <c r="G126" s="869" t="s">
        <v>13365</v>
      </c>
      <c r="H126" s="869" t="s">
        <v>13366</v>
      </c>
      <c r="I126" s="869">
        <v>2023</v>
      </c>
      <c r="J126" s="869">
        <v>216.8</v>
      </c>
      <c r="K126" s="869">
        <v>368.91</v>
      </c>
      <c r="L126" s="869">
        <v>0</v>
      </c>
      <c r="M126" s="869">
        <v>28421</v>
      </c>
      <c r="N126" s="869">
        <v>1699</v>
      </c>
      <c r="O126" s="869">
        <v>9</v>
      </c>
      <c r="P126" s="869">
        <v>995</v>
      </c>
      <c r="Q126" s="869">
        <v>0</v>
      </c>
      <c r="R126" s="869">
        <v>1</v>
      </c>
      <c r="S126" s="869">
        <v>5</v>
      </c>
      <c r="T126" s="869">
        <v>5</v>
      </c>
      <c r="U126" s="869">
        <v>0</v>
      </c>
      <c r="V126" s="869">
        <v>0</v>
      </c>
      <c r="W126" s="869">
        <v>5</v>
      </c>
      <c r="X126" s="869">
        <v>5</v>
      </c>
      <c r="Y126" s="869">
        <v>0</v>
      </c>
      <c r="Z126" s="869">
        <v>0</v>
      </c>
      <c r="AA126" s="869">
        <v>0</v>
      </c>
      <c r="AB126" s="869">
        <v>0</v>
      </c>
      <c r="AC126" s="869">
        <v>0</v>
      </c>
      <c r="AD126" s="869">
        <v>7</v>
      </c>
      <c r="AE126" s="869">
        <v>1</v>
      </c>
      <c r="AF126" s="345">
        <v>258492</v>
      </c>
      <c r="AG126" s="345">
        <v>137223</v>
      </c>
      <c r="AH126" s="345">
        <v>16000</v>
      </c>
      <c r="AI126" s="345">
        <v>105269</v>
      </c>
      <c r="AJ126" s="345">
        <v>42224</v>
      </c>
      <c r="AK126" s="345">
        <v>35811</v>
      </c>
    </row>
    <row r="127" spans="1:37">
      <c r="A127" s="869">
        <v>119</v>
      </c>
      <c r="B127" s="869" t="s">
        <v>105</v>
      </c>
      <c r="C127" s="869" t="s">
        <v>822</v>
      </c>
      <c r="D127" s="869" t="s">
        <v>13033</v>
      </c>
      <c r="E127" s="869" t="s">
        <v>13367</v>
      </c>
      <c r="F127" s="870" t="s">
        <v>13368</v>
      </c>
      <c r="G127" s="869" t="s">
        <v>13369</v>
      </c>
      <c r="H127" s="869" t="s">
        <v>13370</v>
      </c>
      <c r="I127" s="869">
        <v>2018</v>
      </c>
      <c r="J127" s="869">
        <v>519</v>
      </c>
      <c r="K127" s="869">
        <v>598.98</v>
      </c>
      <c r="L127" s="869">
        <v>47</v>
      </c>
      <c r="M127" s="869">
        <v>80643</v>
      </c>
      <c r="N127" s="869">
        <v>2127</v>
      </c>
      <c r="O127" s="869">
        <v>19</v>
      </c>
      <c r="P127" s="869">
        <v>4718</v>
      </c>
      <c r="Q127" s="869">
        <v>0</v>
      </c>
      <c r="R127" s="869">
        <v>7</v>
      </c>
      <c r="S127" s="869">
        <v>2</v>
      </c>
      <c r="T127" s="869">
        <v>2</v>
      </c>
      <c r="U127" s="869">
        <v>0</v>
      </c>
      <c r="V127" s="869">
        <v>0</v>
      </c>
      <c r="W127" s="869">
        <v>2</v>
      </c>
      <c r="X127" s="869">
        <v>2</v>
      </c>
      <c r="Y127" s="869">
        <v>0</v>
      </c>
      <c r="Z127" s="869">
        <v>0</v>
      </c>
      <c r="AA127" s="869">
        <v>0</v>
      </c>
      <c r="AB127" s="869">
        <v>0</v>
      </c>
      <c r="AC127" s="869">
        <v>0</v>
      </c>
      <c r="AD127" s="869">
        <v>2</v>
      </c>
      <c r="AE127" s="869">
        <v>0</v>
      </c>
      <c r="AF127" s="345">
        <v>200812</v>
      </c>
      <c r="AG127" s="345">
        <v>81205</v>
      </c>
      <c r="AH127" s="345">
        <v>53302</v>
      </c>
      <c r="AI127" s="345">
        <v>66305</v>
      </c>
      <c r="AJ127" s="345">
        <v>15379</v>
      </c>
      <c r="AK127" s="345">
        <v>44285</v>
      </c>
    </row>
    <row r="128" spans="1:37">
      <c r="A128" s="869">
        <v>120</v>
      </c>
      <c r="B128" s="869" t="s">
        <v>105</v>
      </c>
      <c r="C128" s="869" t="s">
        <v>822</v>
      </c>
      <c r="D128" s="869" t="s">
        <v>13033</v>
      </c>
      <c r="E128" s="869" t="s">
        <v>13371</v>
      </c>
      <c r="F128" s="870" t="s">
        <v>13372</v>
      </c>
      <c r="G128" s="869" t="s">
        <v>13373</v>
      </c>
      <c r="H128" s="869" t="s">
        <v>13374</v>
      </c>
      <c r="I128" s="869">
        <v>2020</v>
      </c>
      <c r="J128" s="869">
        <v>1245</v>
      </c>
      <c r="K128" s="869">
        <v>6492.72</v>
      </c>
      <c r="L128" s="869">
        <v>256</v>
      </c>
      <c r="M128" s="869">
        <v>56678</v>
      </c>
      <c r="N128" s="869">
        <v>362</v>
      </c>
      <c r="O128" s="869">
        <v>47</v>
      </c>
      <c r="P128" s="869">
        <v>4624</v>
      </c>
      <c r="Q128" s="869">
        <v>53</v>
      </c>
      <c r="R128" s="869">
        <v>8</v>
      </c>
      <c r="S128" s="869">
        <v>12</v>
      </c>
      <c r="T128" s="869">
        <v>14</v>
      </c>
      <c r="U128" s="869">
        <v>1</v>
      </c>
      <c r="V128" s="869">
        <v>1</v>
      </c>
      <c r="W128" s="869">
        <v>10</v>
      </c>
      <c r="X128" s="869">
        <v>12</v>
      </c>
      <c r="Y128" s="869">
        <v>0</v>
      </c>
      <c r="Z128" s="869">
        <v>0</v>
      </c>
      <c r="AA128" s="869">
        <v>1</v>
      </c>
      <c r="AB128" s="869">
        <v>1</v>
      </c>
      <c r="AC128" s="869">
        <v>0</v>
      </c>
      <c r="AD128" s="869">
        <v>18</v>
      </c>
      <c r="AE128" s="869">
        <v>3</v>
      </c>
      <c r="AF128" s="345">
        <v>1468809</v>
      </c>
      <c r="AG128" s="345">
        <v>700933</v>
      </c>
      <c r="AH128" s="345">
        <v>101759</v>
      </c>
      <c r="AI128" s="345">
        <v>666117</v>
      </c>
      <c r="AJ128" s="345">
        <v>302369</v>
      </c>
      <c r="AK128" s="345">
        <v>156242</v>
      </c>
    </row>
    <row r="129" spans="1:37">
      <c r="A129" s="869">
        <v>121</v>
      </c>
      <c r="B129" s="869" t="s">
        <v>105</v>
      </c>
      <c r="C129" s="869" t="s">
        <v>822</v>
      </c>
      <c r="D129" s="869" t="s">
        <v>13033</v>
      </c>
      <c r="E129" s="869" t="s">
        <v>13375</v>
      </c>
      <c r="F129" s="870" t="s">
        <v>13376</v>
      </c>
      <c r="G129" s="869" t="s">
        <v>13377</v>
      </c>
      <c r="H129" s="869" t="s">
        <v>13378</v>
      </c>
      <c r="I129" s="869">
        <v>2021</v>
      </c>
      <c r="J129" s="869">
        <v>1435</v>
      </c>
      <c r="K129" s="869">
        <v>4456.3</v>
      </c>
      <c r="L129" s="869">
        <v>161</v>
      </c>
      <c r="M129" s="869">
        <v>35853</v>
      </c>
      <c r="N129" s="869">
        <v>0</v>
      </c>
      <c r="O129" s="869">
        <v>47</v>
      </c>
      <c r="P129" s="869">
        <v>4274</v>
      </c>
      <c r="Q129" s="869">
        <v>0</v>
      </c>
      <c r="R129" s="869">
        <v>17</v>
      </c>
      <c r="S129" s="869">
        <v>12</v>
      </c>
      <c r="T129" s="869">
        <v>15</v>
      </c>
      <c r="U129" s="869">
        <v>1</v>
      </c>
      <c r="V129" s="869">
        <v>1</v>
      </c>
      <c r="W129" s="869">
        <v>6</v>
      </c>
      <c r="X129" s="869">
        <v>9</v>
      </c>
      <c r="Y129" s="869">
        <v>0</v>
      </c>
      <c r="Z129" s="869">
        <v>0</v>
      </c>
      <c r="AA129" s="869">
        <v>5</v>
      </c>
      <c r="AB129" s="869">
        <v>5</v>
      </c>
      <c r="AC129" s="869">
        <v>0</v>
      </c>
      <c r="AD129" s="869">
        <v>10</v>
      </c>
      <c r="AE129" s="869">
        <v>1</v>
      </c>
      <c r="AF129" s="345">
        <v>1132509</v>
      </c>
      <c r="AG129" s="345">
        <v>680682</v>
      </c>
      <c r="AH129" s="345">
        <v>85376</v>
      </c>
      <c r="AI129" s="345">
        <v>366451</v>
      </c>
      <c r="AJ129" s="345">
        <v>151777</v>
      </c>
      <c r="AK129" s="345">
        <v>134893</v>
      </c>
    </row>
    <row r="130" spans="1:37">
      <c r="A130" s="869">
        <v>122</v>
      </c>
      <c r="B130" s="869" t="s">
        <v>105</v>
      </c>
      <c r="C130" s="869" t="s">
        <v>822</v>
      </c>
      <c r="D130" s="869" t="s">
        <v>13033</v>
      </c>
      <c r="E130" s="869" t="s">
        <v>13379</v>
      </c>
      <c r="F130" s="870" t="s">
        <v>13380</v>
      </c>
      <c r="G130" s="869" t="s">
        <v>13381</v>
      </c>
      <c r="H130" s="869" t="s">
        <v>13370</v>
      </c>
      <c r="I130" s="869">
        <v>2013</v>
      </c>
      <c r="J130" s="869">
        <v>822.2</v>
      </c>
      <c r="K130" s="869">
        <v>1724.86</v>
      </c>
      <c r="L130" s="869">
        <v>139</v>
      </c>
      <c r="M130" s="869">
        <v>72088</v>
      </c>
      <c r="N130" s="869">
        <v>315</v>
      </c>
      <c r="O130" s="869">
        <v>38</v>
      </c>
      <c r="P130" s="869">
        <v>3437</v>
      </c>
      <c r="Q130" s="869">
        <v>0</v>
      </c>
      <c r="R130" s="869">
        <v>17</v>
      </c>
      <c r="S130" s="869">
        <v>5</v>
      </c>
      <c r="T130" s="869">
        <v>5</v>
      </c>
      <c r="U130" s="869">
        <v>1</v>
      </c>
      <c r="V130" s="869">
        <v>1</v>
      </c>
      <c r="W130" s="869">
        <v>4</v>
      </c>
      <c r="X130" s="869">
        <v>4</v>
      </c>
      <c r="Y130" s="869">
        <v>0</v>
      </c>
      <c r="Z130" s="869">
        <v>0</v>
      </c>
      <c r="AA130" s="869">
        <v>0</v>
      </c>
      <c r="AB130" s="869">
        <v>0</v>
      </c>
      <c r="AC130" s="869">
        <v>0</v>
      </c>
      <c r="AD130" s="869">
        <v>10</v>
      </c>
      <c r="AE130" s="869">
        <v>0</v>
      </c>
      <c r="AF130" s="345">
        <v>671843</v>
      </c>
      <c r="AG130" s="345">
        <v>400655</v>
      </c>
      <c r="AH130" s="345">
        <v>69290</v>
      </c>
      <c r="AI130" s="345">
        <v>201898</v>
      </c>
      <c r="AJ130" s="345">
        <v>131463</v>
      </c>
      <c r="AK130" s="345">
        <v>124985</v>
      </c>
    </row>
    <row r="131" spans="1:37">
      <c r="A131" s="869">
        <v>123</v>
      </c>
      <c r="B131" s="869" t="s">
        <v>105</v>
      </c>
      <c r="C131" s="869" t="s">
        <v>822</v>
      </c>
      <c r="D131" s="869" t="s">
        <v>13033</v>
      </c>
      <c r="E131" s="869" t="s">
        <v>13382</v>
      </c>
      <c r="F131" s="870" t="s">
        <v>13383</v>
      </c>
      <c r="G131" s="869" t="s">
        <v>13384</v>
      </c>
      <c r="H131" s="869" t="s">
        <v>7937</v>
      </c>
      <c r="I131" s="869">
        <v>2023</v>
      </c>
      <c r="J131" s="869">
        <v>872.1</v>
      </c>
      <c r="K131" s="869">
        <v>671.04</v>
      </c>
      <c r="L131" s="869">
        <v>105</v>
      </c>
      <c r="M131" s="869">
        <v>28345</v>
      </c>
      <c r="N131" s="869">
        <v>0</v>
      </c>
      <c r="O131" s="869">
        <v>48</v>
      </c>
      <c r="P131" s="869">
        <v>6336</v>
      </c>
      <c r="Q131" s="869">
        <v>0</v>
      </c>
      <c r="R131" s="869">
        <v>10</v>
      </c>
      <c r="S131" s="869">
        <v>4</v>
      </c>
      <c r="T131" s="869">
        <v>5</v>
      </c>
      <c r="U131" s="869">
        <v>0</v>
      </c>
      <c r="V131" s="869">
        <v>0</v>
      </c>
      <c r="W131" s="869">
        <v>4</v>
      </c>
      <c r="X131" s="869">
        <v>5</v>
      </c>
      <c r="Y131" s="869">
        <v>0</v>
      </c>
      <c r="Z131" s="869">
        <v>0</v>
      </c>
      <c r="AA131" s="869">
        <v>0</v>
      </c>
      <c r="AB131" s="869">
        <v>0</v>
      </c>
      <c r="AC131" s="869">
        <v>1</v>
      </c>
      <c r="AD131" s="869">
        <v>2</v>
      </c>
      <c r="AE131" s="869">
        <v>1</v>
      </c>
      <c r="AF131" s="345">
        <v>384449</v>
      </c>
      <c r="AG131" s="345">
        <v>232754</v>
      </c>
      <c r="AH131" s="345">
        <v>48088</v>
      </c>
      <c r="AI131" s="345">
        <v>103607</v>
      </c>
      <c r="AJ131" s="345">
        <v>80181</v>
      </c>
      <c r="AK131" s="345">
        <v>63252</v>
      </c>
    </row>
    <row r="132" spans="1:37">
      <c r="A132" s="869">
        <v>124</v>
      </c>
      <c r="B132" s="869" t="s">
        <v>105</v>
      </c>
      <c r="C132" s="869" t="s">
        <v>822</v>
      </c>
      <c r="D132" s="869" t="s">
        <v>13033</v>
      </c>
      <c r="E132" s="869" t="s">
        <v>13385</v>
      </c>
      <c r="F132" s="870" t="s">
        <v>13386</v>
      </c>
      <c r="G132" s="869" t="s">
        <v>13387</v>
      </c>
      <c r="H132" s="869" t="s">
        <v>13388</v>
      </c>
      <c r="I132" s="869">
        <v>2014</v>
      </c>
      <c r="J132" s="869">
        <v>378</v>
      </c>
      <c r="K132" s="869">
        <v>252.91</v>
      </c>
      <c r="L132" s="869">
        <v>56</v>
      </c>
      <c r="M132" s="869">
        <v>31807</v>
      </c>
      <c r="N132" s="869">
        <v>212</v>
      </c>
      <c r="O132" s="869">
        <v>17</v>
      </c>
      <c r="P132" s="869">
        <v>2925</v>
      </c>
      <c r="Q132" s="869">
        <v>0</v>
      </c>
      <c r="R132" s="869">
        <v>7</v>
      </c>
      <c r="S132" s="869">
        <v>2</v>
      </c>
      <c r="T132" s="869">
        <v>2</v>
      </c>
      <c r="U132" s="869">
        <v>0</v>
      </c>
      <c r="V132" s="869">
        <v>0</v>
      </c>
      <c r="W132" s="869">
        <v>2</v>
      </c>
      <c r="X132" s="869">
        <v>2</v>
      </c>
      <c r="Y132" s="869">
        <v>0</v>
      </c>
      <c r="Z132" s="869">
        <v>0</v>
      </c>
      <c r="AA132" s="869">
        <v>0</v>
      </c>
      <c r="AB132" s="869">
        <v>0</v>
      </c>
      <c r="AC132" s="869">
        <v>0</v>
      </c>
      <c r="AD132" s="869">
        <v>2</v>
      </c>
      <c r="AE132" s="869">
        <v>0</v>
      </c>
      <c r="AF132" s="345">
        <v>199052</v>
      </c>
      <c r="AG132" s="345">
        <v>82777</v>
      </c>
      <c r="AH132" s="345">
        <v>47548</v>
      </c>
      <c r="AI132" s="345">
        <v>68727</v>
      </c>
      <c r="AJ132" s="345">
        <v>41219</v>
      </c>
      <c r="AK132" s="345">
        <v>106885</v>
      </c>
    </row>
    <row r="133" spans="1:37">
      <c r="A133" s="869">
        <v>125</v>
      </c>
      <c r="B133" s="869" t="s">
        <v>105</v>
      </c>
      <c r="C133" s="869" t="s">
        <v>822</v>
      </c>
      <c r="D133" s="869" t="s">
        <v>13033</v>
      </c>
      <c r="E133" s="869" t="s">
        <v>13389</v>
      </c>
      <c r="F133" s="870" t="s">
        <v>13390</v>
      </c>
      <c r="G133" s="869" t="s">
        <v>13391</v>
      </c>
      <c r="H133" s="869" t="s">
        <v>13388</v>
      </c>
      <c r="I133" s="869">
        <v>2008</v>
      </c>
      <c r="J133" s="869">
        <v>1544</v>
      </c>
      <c r="K133" s="869">
        <v>444</v>
      </c>
      <c r="L133" s="869">
        <v>105</v>
      </c>
      <c r="M133" s="869">
        <v>41389</v>
      </c>
      <c r="N133" s="869">
        <v>1096</v>
      </c>
      <c r="O133" s="869">
        <v>13</v>
      </c>
      <c r="P133" s="869">
        <v>3540</v>
      </c>
      <c r="Q133" s="869">
        <v>106</v>
      </c>
      <c r="R133" s="869">
        <v>13</v>
      </c>
      <c r="S133" s="869">
        <v>5</v>
      </c>
      <c r="T133" s="869">
        <v>7</v>
      </c>
      <c r="U133" s="869">
        <v>1</v>
      </c>
      <c r="V133" s="869">
        <v>1</v>
      </c>
      <c r="W133" s="869">
        <v>3</v>
      </c>
      <c r="X133" s="869">
        <v>5</v>
      </c>
      <c r="Y133" s="869">
        <v>0</v>
      </c>
      <c r="Z133" s="869">
        <v>0</v>
      </c>
      <c r="AA133" s="869">
        <v>1</v>
      </c>
      <c r="AB133" s="869">
        <v>1</v>
      </c>
      <c r="AC133" s="869">
        <v>0</v>
      </c>
      <c r="AD133" s="869">
        <v>3</v>
      </c>
      <c r="AE133" s="869">
        <v>2</v>
      </c>
      <c r="AF133" s="345">
        <v>430050</v>
      </c>
      <c r="AG133" s="345">
        <v>251733</v>
      </c>
      <c r="AH133" s="345">
        <v>64090</v>
      </c>
      <c r="AI133" s="345">
        <v>114227</v>
      </c>
      <c r="AJ133" s="345">
        <v>47495</v>
      </c>
      <c r="AK133" s="345">
        <v>70722</v>
      </c>
    </row>
    <row r="134" spans="1:37">
      <c r="A134" s="869">
        <v>126</v>
      </c>
      <c r="B134" s="869" t="s">
        <v>105</v>
      </c>
      <c r="C134" s="869" t="s">
        <v>559</v>
      </c>
      <c r="D134" s="869" t="s">
        <v>13033</v>
      </c>
      <c r="E134" s="869" t="s">
        <v>13392</v>
      </c>
      <c r="F134" s="870" t="s">
        <v>13393</v>
      </c>
      <c r="G134" s="869" t="s">
        <v>13394</v>
      </c>
      <c r="H134" s="869" t="s">
        <v>13395</v>
      </c>
      <c r="I134" s="869">
        <v>2017</v>
      </c>
      <c r="J134" s="869">
        <v>10754</v>
      </c>
      <c r="K134" s="869">
        <v>11234</v>
      </c>
      <c r="L134" s="869">
        <v>741</v>
      </c>
      <c r="M134" s="869">
        <v>234713</v>
      </c>
      <c r="N134" s="869">
        <v>11500</v>
      </c>
      <c r="O134" s="869">
        <v>261</v>
      </c>
      <c r="P134" s="869">
        <v>9057</v>
      </c>
      <c r="Q134" s="869">
        <v>200</v>
      </c>
      <c r="R134" s="869">
        <v>15</v>
      </c>
      <c r="S134" s="869">
        <v>16.5</v>
      </c>
      <c r="T134" s="869">
        <v>16</v>
      </c>
      <c r="U134" s="869">
        <v>4.5</v>
      </c>
      <c r="V134" s="869">
        <v>5</v>
      </c>
      <c r="W134" s="869">
        <v>10</v>
      </c>
      <c r="X134" s="869">
        <v>9</v>
      </c>
      <c r="Y134" s="869">
        <v>1</v>
      </c>
      <c r="Z134" s="869">
        <v>1</v>
      </c>
      <c r="AA134" s="869">
        <v>1</v>
      </c>
      <c r="AB134" s="869">
        <v>1</v>
      </c>
      <c r="AC134" s="869">
        <v>1</v>
      </c>
      <c r="AD134" s="869">
        <v>19</v>
      </c>
      <c r="AE134" s="869">
        <v>7</v>
      </c>
      <c r="AF134" s="345">
        <v>3427666</v>
      </c>
      <c r="AG134" s="345">
        <v>794123</v>
      </c>
      <c r="AH134" s="345">
        <v>220797</v>
      </c>
      <c r="AI134" s="345">
        <v>2412746</v>
      </c>
      <c r="AJ134" s="345">
        <v>840877</v>
      </c>
      <c r="AK134" s="345">
        <v>532386</v>
      </c>
    </row>
    <row r="135" spans="1:37">
      <c r="A135" s="869">
        <v>127</v>
      </c>
      <c r="B135" s="869" t="s">
        <v>105</v>
      </c>
      <c r="C135" s="869" t="s">
        <v>559</v>
      </c>
      <c r="D135" s="869" t="s">
        <v>13033</v>
      </c>
      <c r="E135" s="869" t="s">
        <v>13396</v>
      </c>
      <c r="F135" s="870" t="s">
        <v>13397</v>
      </c>
      <c r="G135" s="869" t="s">
        <v>13398</v>
      </c>
      <c r="H135" s="869" t="s">
        <v>13399</v>
      </c>
      <c r="I135" s="869">
        <v>2008</v>
      </c>
      <c r="J135" s="869">
        <v>1090</v>
      </c>
      <c r="K135" s="869">
        <v>1184.8499999999999</v>
      </c>
      <c r="L135" s="869">
        <v>158</v>
      </c>
      <c r="M135" s="869">
        <v>74134</v>
      </c>
      <c r="N135" s="869">
        <v>2156</v>
      </c>
      <c r="O135" s="869">
        <v>96</v>
      </c>
      <c r="P135" s="869">
        <v>5400</v>
      </c>
      <c r="Q135" s="869">
        <v>0</v>
      </c>
      <c r="R135" s="869">
        <v>18</v>
      </c>
      <c r="S135" s="869">
        <v>9</v>
      </c>
      <c r="T135" s="869">
        <v>9</v>
      </c>
      <c r="U135" s="869">
        <v>1</v>
      </c>
      <c r="V135" s="869">
        <v>1</v>
      </c>
      <c r="W135" s="869">
        <v>8</v>
      </c>
      <c r="X135" s="869">
        <v>8</v>
      </c>
      <c r="Y135" s="869">
        <v>0</v>
      </c>
      <c r="Z135" s="869">
        <v>0</v>
      </c>
      <c r="AA135" s="869">
        <v>0</v>
      </c>
      <c r="AB135" s="869">
        <v>0</v>
      </c>
      <c r="AC135" s="869">
        <v>4</v>
      </c>
      <c r="AD135" s="869">
        <v>8</v>
      </c>
      <c r="AE135" s="869">
        <v>2</v>
      </c>
      <c r="AF135" s="345">
        <v>1113070</v>
      </c>
      <c r="AG135" s="345">
        <v>858199</v>
      </c>
      <c r="AH135" s="345">
        <v>93528</v>
      </c>
      <c r="AI135" s="345">
        <v>161343</v>
      </c>
      <c r="AJ135" s="345">
        <v>338984</v>
      </c>
      <c r="AK135" s="345">
        <v>179982</v>
      </c>
    </row>
    <row r="136" spans="1:37">
      <c r="A136" s="869">
        <v>128</v>
      </c>
      <c r="B136" s="869" t="s">
        <v>105</v>
      </c>
      <c r="C136" s="869" t="s">
        <v>559</v>
      </c>
      <c r="D136" s="869" t="s">
        <v>13033</v>
      </c>
      <c r="E136" s="869" t="s">
        <v>13400</v>
      </c>
      <c r="F136" s="870" t="s">
        <v>13401</v>
      </c>
      <c r="G136" s="869" t="s">
        <v>13402</v>
      </c>
      <c r="H136" s="869" t="s">
        <v>13403</v>
      </c>
      <c r="I136" s="869">
        <v>2021</v>
      </c>
      <c r="J136" s="869">
        <v>3046.7</v>
      </c>
      <c r="K136" s="869">
        <v>2646.91</v>
      </c>
      <c r="L136" s="869">
        <v>189</v>
      </c>
      <c r="M136" s="869">
        <v>45522</v>
      </c>
      <c r="N136" s="869">
        <v>0</v>
      </c>
      <c r="O136" s="869">
        <v>42</v>
      </c>
      <c r="P136" s="869">
        <v>3619</v>
      </c>
      <c r="Q136" s="869">
        <v>0</v>
      </c>
      <c r="R136" s="869">
        <v>42</v>
      </c>
      <c r="S136" s="869">
        <v>6</v>
      </c>
      <c r="T136" s="869">
        <v>6</v>
      </c>
      <c r="U136" s="869">
        <v>3</v>
      </c>
      <c r="V136" s="869">
        <v>3</v>
      </c>
      <c r="W136" s="869">
        <v>3</v>
      </c>
      <c r="X136" s="869">
        <v>3</v>
      </c>
      <c r="Y136" s="869">
        <v>0</v>
      </c>
      <c r="Z136" s="869">
        <v>0</v>
      </c>
      <c r="AA136" s="869">
        <v>0</v>
      </c>
      <c r="AB136" s="869">
        <v>0</v>
      </c>
      <c r="AC136" s="869">
        <v>0</v>
      </c>
      <c r="AD136" s="869">
        <v>12</v>
      </c>
      <c r="AE136" s="869">
        <v>0</v>
      </c>
      <c r="AF136" s="345">
        <v>443145</v>
      </c>
      <c r="AG136" s="345">
        <v>329759</v>
      </c>
      <c r="AH136" s="345">
        <v>63612</v>
      </c>
      <c r="AI136" s="345">
        <v>49774</v>
      </c>
      <c r="AJ136" s="345">
        <v>245765</v>
      </c>
      <c r="AK136" s="345">
        <v>179487</v>
      </c>
    </row>
    <row r="137" spans="1:37">
      <c r="A137" s="869">
        <v>129</v>
      </c>
      <c r="B137" s="869" t="s">
        <v>105</v>
      </c>
      <c r="C137" s="869" t="s">
        <v>559</v>
      </c>
      <c r="D137" s="869" t="s">
        <v>13033</v>
      </c>
      <c r="E137" s="869" t="s">
        <v>13404</v>
      </c>
      <c r="F137" s="870" t="s">
        <v>13405</v>
      </c>
      <c r="G137" s="869" t="s">
        <v>13406</v>
      </c>
      <c r="H137" s="869" t="s">
        <v>13407</v>
      </c>
      <c r="I137" s="869">
        <v>2017</v>
      </c>
      <c r="J137" s="869">
        <v>18571.52</v>
      </c>
      <c r="K137" s="869">
        <v>269.93</v>
      </c>
      <c r="L137" s="869">
        <v>71</v>
      </c>
      <c r="M137" s="869">
        <v>22516</v>
      </c>
      <c r="N137" s="869">
        <v>500</v>
      </c>
      <c r="O137" s="869">
        <v>16</v>
      </c>
      <c r="P137" s="869">
        <v>2401</v>
      </c>
      <c r="Q137" s="869">
        <v>0</v>
      </c>
      <c r="R137" s="869">
        <v>3</v>
      </c>
      <c r="S137" s="869">
        <v>2</v>
      </c>
      <c r="T137" s="869">
        <v>2</v>
      </c>
      <c r="U137" s="869">
        <v>0</v>
      </c>
      <c r="V137" s="869">
        <v>0</v>
      </c>
      <c r="W137" s="869">
        <v>2</v>
      </c>
      <c r="X137" s="869">
        <v>2</v>
      </c>
      <c r="Y137" s="869">
        <v>0</v>
      </c>
      <c r="Z137" s="869">
        <v>0</v>
      </c>
      <c r="AA137" s="869">
        <v>0</v>
      </c>
      <c r="AB137" s="869">
        <v>0</v>
      </c>
      <c r="AC137" s="869">
        <v>0</v>
      </c>
      <c r="AD137" s="869">
        <v>4</v>
      </c>
      <c r="AE137" s="869">
        <v>1</v>
      </c>
      <c r="AF137" s="345">
        <v>191079</v>
      </c>
      <c r="AG137" s="345">
        <v>135641</v>
      </c>
      <c r="AH137" s="345">
        <v>19165</v>
      </c>
      <c r="AI137" s="345">
        <v>36273</v>
      </c>
      <c r="AJ137" s="345">
        <v>82330</v>
      </c>
      <c r="AK137" s="345">
        <v>96413</v>
      </c>
    </row>
    <row r="138" spans="1:37">
      <c r="A138" s="869">
        <v>130</v>
      </c>
      <c r="B138" s="869" t="s">
        <v>105</v>
      </c>
      <c r="C138" s="869" t="s">
        <v>219</v>
      </c>
      <c r="D138" s="869" t="s">
        <v>13033</v>
      </c>
      <c r="E138" s="869" t="s">
        <v>13408</v>
      </c>
      <c r="F138" s="870" t="s">
        <v>13409</v>
      </c>
      <c r="G138" s="869" t="s">
        <v>13410</v>
      </c>
      <c r="H138" s="869" t="s">
        <v>13411</v>
      </c>
      <c r="I138" s="869">
        <v>2011</v>
      </c>
      <c r="J138" s="869">
        <v>474</v>
      </c>
      <c r="K138" s="869">
        <v>697.28</v>
      </c>
      <c r="L138" s="869">
        <v>36</v>
      </c>
      <c r="M138" s="869">
        <v>49856</v>
      </c>
      <c r="N138" s="869">
        <v>169</v>
      </c>
      <c r="O138" s="869">
        <v>16</v>
      </c>
      <c r="P138" s="869">
        <v>3797</v>
      </c>
      <c r="Q138" s="869">
        <v>0</v>
      </c>
      <c r="R138" s="869">
        <v>0</v>
      </c>
      <c r="S138" s="869">
        <v>6</v>
      </c>
      <c r="T138" s="869">
        <v>6</v>
      </c>
      <c r="U138" s="869">
        <v>2</v>
      </c>
      <c r="V138" s="869">
        <v>2</v>
      </c>
      <c r="W138" s="869">
        <v>4</v>
      </c>
      <c r="X138" s="869">
        <v>4</v>
      </c>
      <c r="Y138" s="869">
        <v>0</v>
      </c>
      <c r="Z138" s="869">
        <v>0</v>
      </c>
      <c r="AA138" s="869">
        <v>0</v>
      </c>
      <c r="AB138" s="869">
        <v>0</v>
      </c>
      <c r="AC138" s="869">
        <v>0</v>
      </c>
      <c r="AD138" s="869">
        <v>4</v>
      </c>
      <c r="AE138" s="869">
        <v>0</v>
      </c>
      <c r="AF138" s="345">
        <v>364162</v>
      </c>
      <c r="AG138" s="345">
        <v>188538</v>
      </c>
      <c r="AH138" s="345">
        <v>59093</v>
      </c>
      <c r="AI138" s="345">
        <v>116531</v>
      </c>
      <c r="AJ138" s="345">
        <v>56366</v>
      </c>
      <c r="AK138" s="345">
        <v>55914</v>
      </c>
    </row>
    <row r="139" spans="1:37">
      <c r="A139" s="869">
        <v>131</v>
      </c>
      <c r="B139" s="869" t="s">
        <v>105</v>
      </c>
      <c r="C139" s="869" t="s">
        <v>219</v>
      </c>
      <c r="D139" s="869" t="s">
        <v>13033</v>
      </c>
      <c r="E139" s="869" t="s">
        <v>13412</v>
      </c>
      <c r="F139" s="870" t="s">
        <v>13413</v>
      </c>
      <c r="G139" s="869" t="s">
        <v>13414</v>
      </c>
      <c r="H139" s="869" t="s">
        <v>13411</v>
      </c>
      <c r="I139" s="869">
        <v>2005</v>
      </c>
      <c r="J139" s="869">
        <v>757</v>
      </c>
      <c r="K139" s="869">
        <v>2765</v>
      </c>
      <c r="L139" s="869">
        <v>149</v>
      </c>
      <c r="M139" s="869">
        <v>182834</v>
      </c>
      <c r="N139" s="869">
        <v>987</v>
      </c>
      <c r="O139" s="869">
        <v>35</v>
      </c>
      <c r="P139" s="869">
        <v>8054</v>
      </c>
      <c r="Q139" s="869">
        <v>0</v>
      </c>
      <c r="R139" s="869">
        <v>2</v>
      </c>
      <c r="S139" s="869">
        <v>17</v>
      </c>
      <c r="T139" s="869">
        <v>17</v>
      </c>
      <c r="U139" s="869">
        <v>6</v>
      </c>
      <c r="V139" s="869">
        <v>6</v>
      </c>
      <c r="W139" s="869">
        <v>11</v>
      </c>
      <c r="X139" s="869">
        <v>11</v>
      </c>
      <c r="Y139" s="869">
        <v>0</v>
      </c>
      <c r="Z139" s="869">
        <v>0</v>
      </c>
      <c r="AA139" s="869">
        <v>0</v>
      </c>
      <c r="AB139" s="869">
        <v>0</v>
      </c>
      <c r="AC139" s="869">
        <v>1</v>
      </c>
      <c r="AD139" s="869">
        <v>12</v>
      </c>
      <c r="AE139" s="869">
        <v>0</v>
      </c>
      <c r="AF139" s="345">
        <v>1831989</v>
      </c>
      <c r="AG139" s="345">
        <v>1096395</v>
      </c>
      <c r="AH139" s="345">
        <v>187536</v>
      </c>
      <c r="AI139" s="345">
        <v>548058</v>
      </c>
      <c r="AJ139" s="345">
        <v>258461</v>
      </c>
      <c r="AK139" s="345">
        <v>190308</v>
      </c>
    </row>
    <row r="140" spans="1:37">
      <c r="A140" s="869">
        <v>132</v>
      </c>
      <c r="B140" s="869" t="s">
        <v>105</v>
      </c>
      <c r="C140" s="869" t="s">
        <v>219</v>
      </c>
      <c r="D140" s="869" t="s">
        <v>13033</v>
      </c>
      <c r="E140" s="869" t="s">
        <v>13415</v>
      </c>
      <c r="F140" s="870" t="s">
        <v>13416</v>
      </c>
      <c r="G140" s="869" t="s">
        <v>13417</v>
      </c>
      <c r="H140" s="869" t="s">
        <v>13411</v>
      </c>
      <c r="I140" s="869">
        <v>2010</v>
      </c>
      <c r="J140" s="869">
        <v>287.89999999999998</v>
      </c>
      <c r="K140" s="869">
        <v>719.69</v>
      </c>
      <c r="L140" s="869">
        <v>82</v>
      </c>
      <c r="M140" s="869">
        <v>47509</v>
      </c>
      <c r="N140" s="869">
        <v>661</v>
      </c>
      <c r="O140" s="869">
        <v>18</v>
      </c>
      <c r="P140" s="869">
        <v>3688</v>
      </c>
      <c r="Q140" s="869">
        <v>0</v>
      </c>
      <c r="R140" s="869">
        <v>0</v>
      </c>
      <c r="S140" s="869">
        <v>3</v>
      </c>
      <c r="T140" s="869">
        <v>3</v>
      </c>
      <c r="U140" s="869">
        <v>0</v>
      </c>
      <c r="V140" s="869">
        <v>0</v>
      </c>
      <c r="W140" s="869">
        <v>3</v>
      </c>
      <c r="X140" s="869">
        <v>3</v>
      </c>
      <c r="Y140" s="869">
        <v>0</v>
      </c>
      <c r="Z140" s="869">
        <v>0</v>
      </c>
      <c r="AA140" s="869">
        <v>0</v>
      </c>
      <c r="AB140" s="869">
        <v>0</v>
      </c>
      <c r="AC140" s="869">
        <v>0</v>
      </c>
      <c r="AD140" s="869">
        <v>4</v>
      </c>
      <c r="AE140" s="869">
        <v>1</v>
      </c>
      <c r="AF140" s="345">
        <v>360729</v>
      </c>
      <c r="AG140" s="345">
        <v>174836</v>
      </c>
      <c r="AH140" s="345">
        <v>48181</v>
      </c>
      <c r="AI140" s="345">
        <v>137712</v>
      </c>
      <c r="AJ140" s="345">
        <v>9670</v>
      </c>
      <c r="AK140" s="345">
        <v>17284</v>
      </c>
    </row>
    <row r="141" spans="1:37">
      <c r="A141" s="869">
        <v>133</v>
      </c>
      <c r="B141" s="869" t="s">
        <v>105</v>
      </c>
      <c r="C141" s="869" t="s">
        <v>375</v>
      </c>
      <c r="D141" s="869" t="s">
        <v>13033</v>
      </c>
      <c r="E141" s="869" t="s">
        <v>13418</v>
      </c>
      <c r="F141" s="870" t="s">
        <v>13419</v>
      </c>
      <c r="G141" s="869" t="s">
        <v>13420</v>
      </c>
      <c r="H141" s="869" t="s">
        <v>13421</v>
      </c>
      <c r="I141" s="869">
        <v>2017</v>
      </c>
      <c r="J141" s="869">
        <v>635.20000000000005</v>
      </c>
      <c r="K141" s="869">
        <v>379.72</v>
      </c>
      <c r="L141" s="869">
        <v>78</v>
      </c>
      <c r="M141" s="869">
        <v>21527</v>
      </c>
      <c r="N141" s="869">
        <v>0</v>
      </c>
      <c r="O141" s="869">
        <v>23</v>
      </c>
      <c r="P141" s="869">
        <v>2170</v>
      </c>
      <c r="Q141" s="869">
        <v>0</v>
      </c>
      <c r="R141" s="869">
        <v>4</v>
      </c>
      <c r="S141" s="869">
        <v>3</v>
      </c>
      <c r="T141" s="869">
        <v>3</v>
      </c>
      <c r="U141" s="869">
        <v>0</v>
      </c>
      <c r="V141" s="869">
        <v>0</v>
      </c>
      <c r="W141" s="869">
        <v>3</v>
      </c>
      <c r="X141" s="869">
        <v>3</v>
      </c>
      <c r="Y141" s="869">
        <v>0</v>
      </c>
      <c r="Z141" s="869">
        <v>0</v>
      </c>
      <c r="AA141" s="869">
        <v>0</v>
      </c>
      <c r="AB141" s="869">
        <v>0</v>
      </c>
      <c r="AC141" s="869">
        <v>0</v>
      </c>
      <c r="AD141" s="869">
        <v>7</v>
      </c>
      <c r="AE141" s="869">
        <v>1</v>
      </c>
      <c r="AF141" s="345">
        <v>292197</v>
      </c>
      <c r="AG141" s="345">
        <v>190862</v>
      </c>
      <c r="AH141" s="345">
        <v>39933</v>
      </c>
      <c r="AI141" s="345">
        <v>61402</v>
      </c>
      <c r="AJ141" s="345">
        <v>90597</v>
      </c>
      <c r="AK141" s="345">
        <v>42298</v>
      </c>
    </row>
    <row r="142" spans="1:37">
      <c r="A142" s="869">
        <v>134</v>
      </c>
      <c r="B142" s="869" t="s">
        <v>105</v>
      </c>
      <c r="C142" s="869" t="s">
        <v>375</v>
      </c>
      <c r="D142" s="869" t="s">
        <v>13033</v>
      </c>
      <c r="E142" s="869" t="s">
        <v>13422</v>
      </c>
      <c r="F142" s="870" t="s">
        <v>13423</v>
      </c>
      <c r="G142" s="869" t="s">
        <v>13424</v>
      </c>
      <c r="H142" s="869" t="s">
        <v>13425</v>
      </c>
      <c r="I142" s="869">
        <v>2017</v>
      </c>
      <c r="J142" s="869">
        <v>893.5</v>
      </c>
      <c r="K142" s="869">
        <v>364.43</v>
      </c>
      <c r="L142" s="869">
        <v>83</v>
      </c>
      <c r="M142" s="869">
        <v>24644</v>
      </c>
      <c r="N142" s="869">
        <v>0</v>
      </c>
      <c r="O142" s="869">
        <v>19</v>
      </c>
      <c r="P142" s="869">
        <v>1707</v>
      </c>
      <c r="Q142" s="869">
        <v>0</v>
      </c>
      <c r="R142" s="869">
        <v>0</v>
      </c>
      <c r="S142" s="869">
        <v>3</v>
      </c>
      <c r="T142" s="869">
        <v>3</v>
      </c>
      <c r="U142" s="869">
        <v>0</v>
      </c>
      <c r="V142" s="869">
        <v>0</v>
      </c>
      <c r="W142" s="869">
        <v>3</v>
      </c>
      <c r="X142" s="869">
        <v>3</v>
      </c>
      <c r="Y142" s="869">
        <v>0</v>
      </c>
      <c r="Z142" s="869">
        <v>0</v>
      </c>
      <c r="AA142" s="869">
        <v>0</v>
      </c>
      <c r="AB142" s="869">
        <v>0</v>
      </c>
      <c r="AC142" s="869">
        <v>0</v>
      </c>
      <c r="AD142" s="869">
        <v>4</v>
      </c>
      <c r="AE142" s="869">
        <v>3</v>
      </c>
      <c r="AF142" s="345">
        <v>267202</v>
      </c>
      <c r="AG142" s="345">
        <v>169321</v>
      </c>
      <c r="AH142" s="345">
        <v>32724</v>
      </c>
      <c r="AI142" s="345">
        <v>65157</v>
      </c>
      <c r="AJ142" s="345">
        <v>93700</v>
      </c>
      <c r="AK142" s="345">
        <v>42828</v>
      </c>
    </row>
    <row r="143" spans="1:37">
      <c r="A143" s="869">
        <v>135</v>
      </c>
      <c r="B143" s="869" t="s">
        <v>105</v>
      </c>
      <c r="C143" s="869" t="s">
        <v>375</v>
      </c>
      <c r="D143" s="869" t="s">
        <v>13033</v>
      </c>
      <c r="E143" s="869" t="s">
        <v>13426</v>
      </c>
      <c r="F143" s="870" t="s">
        <v>13427</v>
      </c>
      <c r="G143" s="869" t="s">
        <v>13428</v>
      </c>
      <c r="H143" s="869" t="s">
        <v>13429</v>
      </c>
      <c r="I143" s="869">
        <v>2017</v>
      </c>
      <c r="J143" s="869">
        <v>605.9</v>
      </c>
      <c r="K143" s="869">
        <v>313.74</v>
      </c>
      <c r="L143" s="869">
        <v>63</v>
      </c>
      <c r="M143" s="869">
        <v>26896</v>
      </c>
      <c r="N143" s="869">
        <v>0</v>
      </c>
      <c r="O143" s="869">
        <v>26</v>
      </c>
      <c r="P143" s="869">
        <v>2257</v>
      </c>
      <c r="Q143" s="869">
        <v>0</v>
      </c>
      <c r="R143" s="869">
        <v>12</v>
      </c>
      <c r="S143" s="869">
        <v>5</v>
      </c>
      <c r="T143" s="869">
        <v>5</v>
      </c>
      <c r="U143" s="869">
        <v>0</v>
      </c>
      <c r="V143" s="869">
        <v>0</v>
      </c>
      <c r="W143" s="869">
        <v>5</v>
      </c>
      <c r="X143" s="869">
        <v>5</v>
      </c>
      <c r="Y143" s="869">
        <v>0</v>
      </c>
      <c r="Z143" s="869">
        <v>0</v>
      </c>
      <c r="AA143" s="869">
        <v>0</v>
      </c>
      <c r="AB143" s="869">
        <v>0</v>
      </c>
      <c r="AC143" s="869">
        <v>0</v>
      </c>
      <c r="AD143" s="869">
        <v>7</v>
      </c>
      <c r="AE143" s="869">
        <v>0</v>
      </c>
      <c r="AF143" s="345">
        <v>284638</v>
      </c>
      <c r="AG143" s="345">
        <v>174551</v>
      </c>
      <c r="AH143" s="345">
        <v>39331</v>
      </c>
      <c r="AI143" s="345">
        <v>70756</v>
      </c>
      <c r="AJ143" s="345">
        <v>134913</v>
      </c>
      <c r="AK143" s="345">
        <v>84090</v>
      </c>
    </row>
    <row r="144" spans="1:37">
      <c r="A144" s="869">
        <v>136</v>
      </c>
      <c r="B144" s="869" t="s">
        <v>105</v>
      </c>
      <c r="C144" s="869" t="s">
        <v>375</v>
      </c>
      <c r="D144" s="869" t="s">
        <v>13033</v>
      </c>
      <c r="E144" s="869" t="s">
        <v>13430</v>
      </c>
      <c r="F144" s="870" t="s">
        <v>13431</v>
      </c>
      <c r="G144" s="869" t="s">
        <v>13432</v>
      </c>
      <c r="H144" s="869" t="s">
        <v>13433</v>
      </c>
      <c r="I144" s="869">
        <v>2018</v>
      </c>
      <c r="J144" s="869">
        <v>1979.6</v>
      </c>
      <c r="K144" s="869">
        <v>316.06</v>
      </c>
      <c r="L144" s="869">
        <v>100</v>
      </c>
      <c r="M144" s="869">
        <v>17145</v>
      </c>
      <c r="N144" s="869">
        <v>582</v>
      </c>
      <c r="O144" s="869">
        <v>27</v>
      </c>
      <c r="P144" s="869">
        <v>837</v>
      </c>
      <c r="Q144" s="869">
        <v>0</v>
      </c>
      <c r="R144" s="869">
        <v>5</v>
      </c>
      <c r="S144" s="869">
        <v>3</v>
      </c>
      <c r="T144" s="869">
        <v>3</v>
      </c>
      <c r="U144" s="869">
        <v>0</v>
      </c>
      <c r="V144" s="869">
        <v>0</v>
      </c>
      <c r="W144" s="869">
        <v>3</v>
      </c>
      <c r="X144" s="869">
        <v>3</v>
      </c>
      <c r="Y144" s="869">
        <v>0</v>
      </c>
      <c r="Z144" s="869">
        <v>0</v>
      </c>
      <c r="AA144" s="869">
        <v>0</v>
      </c>
      <c r="AB144" s="869">
        <v>0</v>
      </c>
      <c r="AC144" s="869">
        <v>0</v>
      </c>
      <c r="AD144" s="869">
        <v>6</v>
      </c>
      <c r="AE144" s="869">
        <v>0</v>
      </c>
      <c r="AF144" s="345">
        <v>254925</v>
      </c>
      <c r="AG144" s="345">
        <v>178598</v>
      </c>
      <c r="AH144" s="345">
        <v>14918</v>
      </c>
      <c r="AI144" s="345">
        <v>61409</v>
      </c>
      <c r="AJ144" s="345">
        <v>60701</v>
      </c>
      <c r="AK144" s="345">
        <v>49085</v>
      </c>
    </row>
    <row r="145" spans="1:37">
      <c r="A145" s="869">
        <v>137</v>
      </c>
      <c r="B145" s="869" t="s">
        <v>105</v>
      </c>
      <c r="C145" s="869" t="s">
        <v>375</v>
      </c>
      <c r="D145" s="869" t="s">
        <v>13033</v>
      </c>
      <c r="E145" s="869" t="s">
        <v>13434</v>
      </c>
      <c r="F145" s="870" t="s">
        <v>13435</v>
      </c>
      <c r="G145" s="869" t="s">
        <v>13436</v>
      </c>
      <c r="H145" s="869" t="s">
        <v>13437</v>
      </c>
      <c r="I145" s="869">
        <v>2020</v>
      </c>
      <c r="J145" s="869">
        <v>582</v>
      </c>
      <c r="K145" s="869">
        <v>1030.79</v>
      </c>
      <c r="L145" s="869">
        <v>171</v>
      </c>
      <c r="M145" s="869">
        <v>36575</v>
      </c>
      <c r="N145" s="869">
        <v>369</v>
      </c>
      <c r="O145" s="869">
        <v>40</v>
      </c>
      <c r="P145" s="869">
        <v>5259</v>
      </c>
      <c r="Q145" s="869">
        <v>38</v>
      </c>
      <c r="R145" s="869">
        <v>10</v>
      </c>
      <c r="S145" s="869">
        <v>9</v>
      </c>
      <c r="T145" s="869">
        <v>9</v>
      </c>
      <c r="U145" s="869">
        <v>2</v>
      </c>
      <c r="V145" s="869">
        <v>2</v>
      </c>
      <c r="W145" s="869">
        <v>5</v>
      </c>
      <c r="X145" s="869">
        <v>5</v>
      </c>
      <c r="Y145" s="869">
        <v>1</v>
      </c>
      <c r="Z145" s="869">
        <v>1</v>
      </c>
      <c r="AA145" s="869">
        <v>1</v>
      </c>
      <c r="AB145" s="869">
        <v>1</v>
      </c>
      <c r="AC145" s="869">
        <v>1</v>
      </c>
      <c r="AD145" s="869">
        <v>13</v>
      </c>
      <c r="AE145" s="869">
        <v>0</v>
      </c>
      <c r="AF145" s="345">
        <v>1104848</v>
      </c>
      <c r="AG145" s="345">
        <v>662555</v>
      </c>
      <c r="AH145" s="345">
        <v>80000</v>
      </c>
      <c r="AI145" s="345">
        <v>362293</v>
      </c>
      <c r="AJ145" s="345">
        <v>227465</v>
      </c>
      <c r="AK145" s="345">
        <v>174821</v>
      </c>
    </row>
    <row r="146" spans="1:37">
      <c r="A146" s="869">
        <v>138</v>
      </c>
      <c r="B146" s="869" t="s">
        <v>105</v>
      </c>
      <c r="C146" s="869" t="s">
        <v>375</v>
      </c>
      <c r="D146" s="869" t="s">
        <v>13033</v>
      </c>
      <c r="E146" s="869" t="s">
        <v>13438</v>
      </c>
      <c r="F146" s="870" t="s">
        <v>13439</v>
      </c>
      <c r="G146" s="869" t="s">
        <v>13440</v>
      </c>
      <c r="H146" s="869" t="s">
        <v>13441</v>
      </c>
      <c r="I146" s="869">
        <v>2018</v>
      </c>
      <c r="J146" s="869">
        <v>10624</v>
      </c>
      <c r="K146" s="869">
        <v>1528.51</v>
      </c>
      <c r="L146" s="869">
        <v>250</v>
      </c>
      <c r="M146" s="869">
        <v>84112</v>
      </c>
      <c r="N146" s="869">
        <v>1448</v>
      </c>
      <c r="O146" s="869">
        <v>92</v>
      </c>
      <c r="P146" s="869">
        <v>7469</v>
      </c>
      <c r="Q146" s="869">
        <v>0</v>
      </c>
      <c r="R146" s="869">
        <v>17</v>
      </c>
      <c r="S146" s="869">
        <v>7</v>
      </c>
      <c r="T146" s="869">
        <v>8</v>
      </c>
      <c r="U146" s="869">
        <v>0</v>
      </c>
      <c r="V146" s="869">
        <v>0</v>
      </c>
      <c r="W146" s="869">
        <v>6</v>
      </c>
      <c r="X146" s="869">
        <v>7</v>
      </c>
      <c r="Y146" s="869">
        <v>0</v>
      </c>
      <c r="Z146" s="869">
        <v>0</v>
      </c>
      <c r="AA146" s="869">
        <v>1</v>
      </c>
      <c r="AB146" s="869">
        <v>1</v>
      </c>
      <c r="AC146" s="869">
        <v>1</v>
      </c>
      <c r="AD146" s="869">
        <v>6</v>
      </c>
      <c r="AE146" s="869">
        <v>2</v>
      </c>
      <c r="AF146" s="345">
        <v>888890</v>
      </c>
      <c r="AG146" s="345">
        <v>493465</v>
      </c>
      <c r="AH146" s="345">
        <v>129815</v>
      </c>
      <c r="AI146" s="345">
        <v>265610</v>
      </c>
      <c r="AJ146" s="345">
        <v>318410</v>
      </c>
      <c r="AK146" s="345">
        <v>166445</v>
      </c>
    </row>
    <row r="147" spans="1:37">
      <c r="A147" s="869">
        <v>139</v>
      </c>
      <c r="B147" s="869" t="s">
        <v>105</v>
      </c>
      <c r="C147" s="869" t="s">
        <v>375</v>
      </c>
      <c r="D147" s="869" t="s">
        <v>13033</v>
      </c>
      <c r="E147" s="869" t="s">
        <v>13442</v>
      </c>
      <c r="F147" s="870" t="s">
        <v>13443</v>
      </c>
      <c r="G147" s="869" t="s">
        <v>13444</v>
      </c>
      <c r="H147" s="869" t="s">
        <v>13445</v>
      </c>
      <c r="I147" s="869">
        <v>2013</v>
      </c>
      <c r="J147" s="869">
        <v>1320</v>
      </c>
      <c r="K147" s="869">
        <v>3591.45</v>
      </c>
      <c r="L147" s="869">
        <v>450</v>
      </c>
      <c r="M147" s="869">
        <v>155816</v>
      </c>
      <c r="N147" s="869">
        <v>5014</v>
      </c>
      <c r="O147" s="869">
        <v>136</v>
      </c>
      <c r="P147" s="869">
        <v>11123</v>
      </c>
      <c r="Q147" s="869">
        <v>0</v>
      </c>
      <c r="R147" s="869">
        <v>1</v>
      </c>
      <c r="S147" s="869">
        <v>16</v>
      </c>
      <c r="T147" s="869">
        <v>16</v>
      </c>
      <c r="U147" s="869">
        <v>0</v>
      </c>
      <c r="V147" s="869">
        <v>0</v>
      </c>
      <c r="W147" s="869">
        <v>12</v>
      </c>
      <c r="X147" s="869">
        <v>12</v>
      </c>
      <c r="Y147" s="869">
        <v>1</v>
      </c>
      <c r="Z147" s="869">
        <v>1</v>
      </c>
      <c r="AA147" s="869">
        <v>3</v>
      </c>
      <c r="AB147" s="869">
        <v>3</v>
      </c>
      <c r="AC147" s="869">
        <v>1</v>
      </c>
      <c r="AD147" s="869">
        <v>16</v>
      </c>
      <c r="AE147" s="869">
        <v>3</v>
      </c>
      <c r="AF147" s="345">
        <v>3317108</v>
      </c>
      <c r="AG147" s="345">
        <v>1542072</v>
      </c>
      <c r="AH147" s="345">
        <v>285460</v>
      </c>
      <c r="AI147" s="345">
        <v>1489576</v>
      </c>
      <c r="AJ147" s="345">
        <v>803196</v>
      </c>
      <c r="AK147" s="345">
        <v>434014</v>
      </c>
    </row>
    <row r="148" spans="1:37">
      <c r="A148" s="869">
        <v>140</v>
      </c>
      <c r="B148" s="869" t="s">
        <v>105</v>
      </c>
      <c r="C148" s="869" t="s">
        <v>375</v>
      </c>
      <c r="D148" s="869" t="s">
        <v>13033</v>
      </c>
      <c r="E148" s="869" t="s">
        <v>13446</v>
      </c>
      <c r="F148" s="870" t="s">
        <v>13447</v>
      </c>
      <c r="G148" s="869" t="s">
        <v>13448</v>
      </c>
      <c r="H148" s="869" t="s">
        <v>13449</v>
      </c>
      <c r="I148" s="869">
        <v>2019</v>
      </c>
      <c r="J148" s="869">
        <v>2205.5</v>
      </c>
      <c r="K148" s="869">
        <v>2985.85</v>
      </c>
      <c r="L148" s="869">
        <v>575</v>
      </c>
      <c r="M148" s="869">
        <v>85189</v>
      </c>
      <c r="N148" s="869">
        <v>2643</v>
      </c>
      <c r="O148" s="869">
        <v>113</v>
      </c>
      <c r="P148" s="869">
        <v>10271</v>
      </c>
      <c r="Q148" s="869">
        <v>123</v>
      </c>
      <c r="R148" s="869">
        <v>13</v>
      </c>
      <c r="S148" s="869">
        <v>9</v>
      </c>
      <c r="T148" s="869">
        <v>14</v>
      </c>
      <c r="U148" s="869">
        <v>0</v>
      </c>
      <c r="V148" s="869">
        <v>1</v>
      </c>
      <c r="W148" s="869">
        <v>8</v>
      </c>
      <c r="X148" s="869">
        <v>9</v>
      </c>
      <c r="Y148" s="869">
        <v>0</v>
      </c>
      <c r="Z148" s="869">
        <v>0</v>
      </c>
      <c r="AA148" s="869">
        <v>1</v>
      </c>
      <c r="AB148" s="869">
        <v>4</v>
      </c>
      <c r="AC148" s="869">
        <v>1</v>
      </c>
      <c r="AD148" s="869">
        <v>14</v>
      </c>
      <c r="AE148" s="869">
        <v>1</v>
      </c>
      <c r="AF148" s="345">
        <v>1620045</v>
      </c>
      <c r="AG148" s="345">
        <v>886915</v>
      </c>
      <c r="AH148" s="345">
        <v>183764</v>
      </c>
      <c r="AI148" s="345">
        <v>549366</v>
      </c>
      <c r="AJ148" s="345">
        <v>416330</v>
      </c>
      <c r="AK148" s="345">
        <v>276526</v>
      </c>
    </row>
    <row r="149" spans="1:37">
      <c r="A149" s="869">
        <v>141</v>
      </c>
      <c r="B149" s="869" t="s">
        <v>105</v>
      </c>
      <c r="C149" s="869" t="s">
        <v>375</v>
      </c>
      <c r="D149" s="869" t="s">
        <v>13033</v>
      </c>
      <c r="E149" s="869" t="s">
        <v>13450</v>
      </c>
      <c r="F149" s="870" t="s">
        <v>13451</v>
      </c>
      <c r="G149" s="869" t="s">
        <v>13452</v>
      </c>
      <c r="H149" s="869" t="s">
        <v>13453</v>
      </c>
      <c r="I149" s="869">
        <v>2023</v>
      </c>
      <c r="J149" s="869">
        <v>4969</v>
      </c>
      <c r="K149" s="869">
        <v>1632.24</v>
      </c>
      <c r="L149" s="869">
        <v>245</v>
      </c>
      <c r="M149" s="869">
        <v>41086</v>
      </c>
      <c r="N149" s="869">
        <v>64</v>
      </c>
      <c r="O149" s="869">
        <v>76</v>
      </c>
      <c r="P149" s="869">
        <v>6003</v>
      </c>
      <c r="Q149" s="869">
        <v>64</v>
      </c>
      <c r="R149" s="869">
        <v>76</v>
      </c>
      <c r="S149" s="869">
        <v>13</v>
      </c>
      <c r="T149" s="869">
        <v>14</v>
      </c>
      <c r="U149" s="869">
        <v>2</v>
      </c>
      <c r="V149" s="869">
        <v>2</v>
      </c>
      <c r="W149" s="869">
        <v>10</v>
      </c>
      <c r="X149" s="869">
        <v>11</v>
      </c>
      <c r="Y149" s="869">
        <v>0</v>
      </c>
      <c r="Z149" s="869">
        <v>0</v>
      </c>
      <c r="AA149" s="869">
        <v>1</v>
      </c>
      <c r="AB149" s="869">
        <v>1</v>
      </c>
      <c r="AC149" s="869">
        <v>2</v>
      </c>
      <c r="AD149" s="869">
        <v>13</v>
      </c>
      <c r="AE149" s="869">
        <v>2</v>
      </c>
      <c r="AF149" s="345">
        <v>1301204</v>
      </c>
      <c r="AG149" s="345">
        <v>720662</v>
      </c>
      <c r="AH149" s="345">
        <v>126443</v>
      </c>
      <c r="AI149" s="345">
        <v>454099</v>
      </c>
      <c r="AJ149" s="345">
        <v>193453</v>
      </c>
      <c r="AK149" s="345">
        <v>139150</v>
      </c>
    </row>
    <row r="150" spans="1:37">
      <c r="A150" s="869">
        <v>142</v>
      </c>
      <c r="B150" s="869" t="s">
        <v>105</v>
      </c>
      <c r="C150" s="869" t="s">
        <v>295</v>
      </c>
      <c r="D150" s="869" t="s">
        <v>13033</v>
      </c>
      <c r="E150" s="869" t="s">
        <v>13454</v>
      </c>
      <c r="F150" s="870" t="s">
        <v>13455</v>
      </c>
      <c r="G150" s="869" t="s">
        <v>13456</v>
      </c>
      <c r="H150" s="869" t="s">
        <v>13457</v>
      </c>
      <c r="I150" s="869">
        <v>1999</v>
      </c>
      <c r="J150" s="869">
        <v>1894</v>
      </c>
      <c r="K150" s="869">
        <v>5692</v>
      </c>
      <c r="L150" s="869">
        <v>548</v>
      </c>
      <c r="M150" s="869">
        <v>231786</v>
      </c>
      <c r="N150" s="869">
        <v>4108</v>
      </c>
      <c r="O150" s="869">
        <v>106</v>
      </c>
      <c r="P150" s="869">
        <v>11262</v>
      </c>
      <c r="Q150" s="869">
        <v>61</v>
      </c>
      <c r="R150" s="869">
        <v>3</v>
      </c>
      <c r="S150" s="869">
        <v>25</v>
      </c>
      <c r="T150" s="869">
        <v>25</v>
      </c>
      <c r="U150" s="869">
        <v>5</v>
      </c>
      <c r="V150" s="869">
        <v>5</v>
      </c>
      <c r="W150" s="869">
        <v>17</v>
      </c>
      <c r="X150" s="869">
        <v>17</v>
      </c>
      <c r="Y150" s="869">
        <v>0</v>
      </c>
      <c r="Z150" s="869">
        <v>0</v>
      </c>
      <c r="AA150" s="869">
        <v>3</v>
      </c>
      <c r="AB150" s="869">
        <v>3</v>
      </c>
      <c r="AC150" s="869">
        <v>1</v>
      </c>
      <c r="AD150" s="869">
        <v>18</v>
      </c>
      <c r="AE150" s="869">
        <v>0</v>
      </c>
      <c r="AF150" s="345">
        <v>2166089</v>
      </c>
      <c r="AG150" s="345">
        <v>1255767</v>
      </c>
      <c r="AH150" s="345">
        <v>195677</v>
      </c>
      <c r="AI150" s="345">
        <v>714645</v>
      </c>
      <c r="AJ150" s="345">
        <v>1017874</v>
      </c>
      <c r="AK150" s="345">
        <v>345603</v>
      </c>
    </row>
    <row r="151" spans="1:37">
      <c r="A151" s="869">
        <v>143</v>
      </c>
      <c r="B151" s="869" t="s">
        <v>105</v>
      </c>
      <c r="C151" s="869" t="s">
        <v>295</v>
      </c>
      <c r="D151" s="869" t="s">
        <v>13033</v>
      </c>
      <c r="E151" s="869" t="s">
        <v>13458</v>
      </c>
      <c r="F151" s="870" t="s">
        <v>13459</v>
      </c>
      <c r="G151" s="869" t="s">
        <v>13460</v>
      </c>
      <c r="H151" s="869" t="s">
        <v>13461</v>
      </c>
      <c r="I151" s="869">
        <v>2006</v>
      </c>
      <c r="J151" s="869">
        <v>863</v>
      </c>
      <c r="K151" s="869">
        <v>1517.33</v>
      </c>
      <c r="L151" s="869">
        <v>202</v>
      </c>
      <c r="M151" s="869">
        <v>84258</v>
      </c>
      <c r="N151" s="869">
        <v>3319</v>
      </c>
      <c r="O151" s="869">
        <v>38</v>
      </c>
      <c r="P151" s="869">
        <v>4063</v>
      </c>
      <c r="Q151" s="869">
        <v>12</v>
      </c>
      <c r="R151" s="869">
        <v>0</v>
      </c>
      <c r="S151" s="869">
        <v>8</v>
      </c>
      <c r="T151" s="869">
        <v>8</v>
      </c>
      <c r="U151" s="869">
        <v>0</v>
      </c>
      <c r="V151" s="869">
        <v>0</v>
      </c>
      <c r="W151" s="869">
        <v>7</v>
      </c>
      <c r="X151" s="869">
        <v>7</v>
      </c>
      <c r="Y151" s="869">
        <v>0</v>
      </c>
      <c r="Z151" s="869">
        <v>0</v>
      </c>
      <c r="AA151" s="869">
        <v>1</v>
      </c>
      <c r="AB151" s="869">
        <v>1</v>
      </c>
      <c r="AC151" s="869">
        <v>1</v>
      </c>
      <c r="AD151" s="869">
        <v>9</v>
      </c>
      <c r="AE151" s="869">
        <v>0</v>
      </c>
      <c r="AF151" s="345">
        <v>637814</v>
      </c>
      <c r="AG151" s="345">
        <v>456431</v>
      </c>
      <c r="AH151" s="345">
        <v>58150</v>
      </c>
      <c r="AI151" s="345">
        <v>123233</v>
      </c>
      <c r="AJ151" s="345">
        <v>285118</v>
      </c>
      <c r="AK151" s="345">
        <v>145706</v>
      </c>
    </row>
    <row r="152" spans="1:37">
      <c r="A152" s="869">
        <v>144</v>
      </c>
      <c r="B152" s="869" t="s">
        <v>105</v>
      </c>
      <c r="C152" s="869" t="s">
        <v>295</v>
      </c>
      <c r="D152" s="869" t="s">
        <v>13033</v>
      </c>
      <c r="E152" s="869" t="s">
        <v>13462</v>
      </c>
      <c r="F152" s="870" t="s">
        <v>13463</v>
      </c>
      <c r="G152" s="869" t="s">
        <v>13464</v>
      </c>
      <c r="H152" s="869" t="s">
        <v>13465</v>
      </c>
      <c r="I152" s="869">
        <v>2012</v>
      </c>
      <c r="J152" s="869">
        <v>1014</v>
      </c>
      <c r="K152" s="869">
        <v>1014</v>
      </c>
      <c r="L152" s="869">
        <v>217</v>
      </c>
      <c r="M152" s="869">
        <v>56383</v>
      </c>
      <c r="N152" s="869">
        <v>2248</v>
      </c>
      <c r="O152" s="869">
        <v>42</v>
      </c>
      <c r="P152" s="869">
        <v>3118</v>
      </c>
      <c r="Q152" s="869">
        <v>22</v>
      </c>
      <c r="R152" s="869">
        <v>4</v>
      </c>
      <c r="S152" s="869">
        <v>7</v>
      </c>
      <c r="T152" s="869">
        <v>7</v>
      </c>
      <c r="U152" s="869">
        <v>0</v>
      </c>
      <c r="V152" s="869">
        <v>0</v>
      </c>
      <c r="W152" s="869">
        <v>7</v>
      </c>
      <c r="X152" s="869">
        <v>7</v>
      </c>
      <c r="Y152" s="869">
        <v>0</v>
      </c>
      <c r="Z152" s="869">
        <v>0</v>
      </c>
      <c r="AA152" s="869">
        <v>0</v>
      </c>
      <c r="AB152" s="869">
        <v>0</v>
      </c>
      <c r="AC152" s="869">
        <v>1</v>
      </c>
      <c r="AD152" s="869">
        <v>8</v>
      </c>
      <c r="AE152" s="869">
        <v>3</v>
      </c>
      <c r="AF152" s="345">
        <v>464814</v>
      </c>
      <c r="AG152" s="345">
        <v>347774</v>
      </c>
      <c r="AH152" s="345">
        <v>43940</v>
      </c>
      <c r="AI152" s="345">
        <v>73100</v>
      </c>
      <c r="AJ152" s="345">
        <v>225328</v>
      </c>
      <c r="AK152" s="345">
        <v>109133</v>
      </c>
    </row>
    <row r="153" spans="1:37">
      <c r="A153" s="869">
        <v>145</v>
      </c>
      <c r="B153" s="869" t="s">
        <v>105</v>
      </c>
      <c r="C153" s="869" t="s">
        <v>295</v>
      </c>
      <c r="D153" s="869" t="s">
        <v>13033</v>
      </c>
      <c r="E153" s="869" t="s">
        <v>13466</v>
      </c>
      <c r="F153" s="870" t="s">
        <v>13467</v>
      </c>
      <c r="G153" s="869" t="s">
        <v>13468</v>
      </c>
      <c r="H153" s="869" t="s">
        <v>13469</v>
      </c>
      <c r="I153" s="869">
        <v>2007</v>
      </c>
      <c r="J153" s="869">
        <v>629.1</v>
      </c>
      <c r="K153" s="869">
        <v>1482.85</v>
      </c>
      <c r="L153" s="869">
        <v>135</v>
      </c>
      <c r="M153" s="869">
        <v>74047</v>
      </c>
      <c r="N153" s="869">
        <v>4088</v>
      </c>
      <c r="O153" s="869">
        <v>33</v>
      </c>
      <c r="P153" s="869">
        <v>2595</v>
      </c>
      <c r="Q153" s="869">
        <v>45</v>
      </c>
      <c r="R153" s="869">
        <v>33</v>
      </c>
      <c r="S153" s="869">
        <v>8</v>
      </c>
      <c r="T153" s="869">
        <v>10</v>
      </c>
      <c r="U153" s="869">
        <v>1</v>
      </c>
      <c r="V153" s="869">
        <v>2</v>
      </c>
      <c r="W153" s="869">
        <v>6</v>
      </c>
      <c r="X153" s="869">
        <v>6</v>
      </c>
      <c r="Y153" s="869">
        <v>0</v>
      </c>
      <c r="Z153" s="869">
        <v>0</v>
      </c>
      <c r="AA153" s="869">
        <v>1</v>
      </c>
      <c r="AB153" s="869">
        <v>2</v>
      </c>
      <c r="AC153" s="869">
        <v>0</v>
      </c>
      <c r="AD153" s="869">
        <v>6</v>
      </c>
      <c r="AE153" s="869">
        <v>0</v>
      </c>
      <c r="AF153" s="345">
        <v>545397</v>
      </c>
      <c r="AG153" s="345">
        <v>384658</v>
      </c>
      <c r="AH153" s="345">
        <v>44585</v>
      </c>
      <c r="AI153" s="345">
        <v>116154</v>
      </c>
      <c r="AJ153" s="345">
        <v>112665</v>
      </c>
      <c r="AK153" s="345">
        <v>72948</v>
      </c>
    </row>
    <row r="154" spans="1:37">
      <c r="A154" s="869">
        <v>146</v>
      </c>
      <c r="B154" s="869" t="s">
        <v>105</v>
      </c>
      <c r="C154" s="869" t="s">
        <v>295</v>
      </c>
      <c r="D154" s="869" t="s">
        <v>13033</v>
      </c>
      <c r="E154" s="869" t="s">
        <v>13470</v>
      </c>
      <c r="F154" s="870" t="s">
        <v>13471</v>
      </c>
      <c r="G154" s="869" t="s">
        <v>13472</v>
      </c>
      <c r="H154" s="869" t="s">
        <v>13473</v>
      </c>
      <c r="I154" s="869">
        <v>2014</v>
      </c>
      <c r="J154" s="869">
        <v>1920</v>
      </c>
      <c r="K154" s="869">
        <v>1189.55</v>
      </c>
      <c r="L154" s="869">
        <v>229</v>
      </c>
      <c r="M154" s="869">
        <v>57247</v>
      </c>
      <c r="N154" s="869">
        <v>1184</v>
      </c>
      <c r="O154" s="869">
        <v>25</v>
      </c>
      <c r="P154" s="869">
        <v>2899</v>
      </c>
      <c r="Q154" s="869">
        <v>10</v>
      </c>
      <c r="R154" s="869">
        <v>2</v>
      </c>
      <c r="S154" s="869">
        <v>8</v>
      </c>
      <c r="T154" s="869">
        <v>8</v>
      </c>
      <c r="U154" s="869">
        <v>0</v>
      </c>
      <c r="V154" s="869">
        <v>0</v>
      </c>
      <c r="W154" s="869">
        <v>8</v>
      </c>
      <c r="X154" s="869">
        <v>8</v>
      </c>
      <c r="Y154" s="869">
        <v>0</v>
      </c>
      <c r="Z154" s="869">
        <v>0</v>
      </c>
      <c r="AA154" s="869">
        <v>0</v>
      </c>
      <c r="AB154" s="869">
        <v>0</v>
      </c>
      <c r="AC154" s="869">
        <v>1</v>
      </c>
      <c r="AD154" s="869">
        <v>7</v>
      </c>
      <c r="AE154" s="869">
        <v>0</v>
      </c>
      <c r="AF154" s="345">
        <v>504074</v>
      </c>
      <c r="AG154" s="345">
        <v>398227</v>
      </c>
      <c r="AH154" s="345">
        <v>37990</v>
      </c>
      <c r="AI154" s="345">
        <v>67857</v>
      </c>
      <c r="AJ154" s="345">
        <v>201058</v>
      </c>
      <c r="AK154" s="345">
        <v>130077</v>
      </c>
    </row>
    <row r="155" spans="1:37">
      <c r="A155" s="869">
        <v>147</v>
      </c>
      <c r="B155" s="869" t="s">
        <v>105</v>
      </c>
      <c r="C155" s="869" t="s">
        <v>295</v>
      </c>
      <c r="D155" s="869" t="s">
        <v>13033</v>
      </c>
      <c r="E155" s="869" t="s">
        <v>13474</v>
      </c>
      <c r="F155" s="870" t="s">
        <v>13475</v>
      </c>
      <c r="G155" s="869" t="s">
        <v>13476</v>
      </c>
      <c r="H155" s="869" t="s">
        <v>13477</v>
      </c>
      <c r="I155" s="869">
        <v>2008</v>
      </c>
      <c r="J155" s="869">
        <v>5965.76</v>
      </c>
      <c r="K155" s="869">
        <v>469</v>
      </c>
      <c r="L155" s="869">
        <v>100</v>
      </c>
      <c r="M155" s="869">
        <v>37802</v>
      </c>
      <c r="N155" s="869">
        <v>1176</v>
      </c>
      <c r="O155" s="869">
        <v>32</v>
      </c>
      <c r="P155" s="869">
        <v>2133</v>
      </c>
      <c r="Q155" s="869">
        <v>0</v>
      </c>
      <c r="R155" s="869">
        <v>5</v>
      </c>
      <c r="S155" s="869">
        <v>5</v>
      </c>
      <c r="T155" s="869">
        <v>5</v>
      </c>
      <c r="U155" s="869">
        <v>0</v>
      </c>
      <c r="V155" s="869">
        <v>0</v>
      </c>
      <c r="W155" s="869">
        <v>5</v>
      </c>
      <c r="X155" s="869">
        <v>5</v>
      </c>
      <c r="Y155" s="869">
        <v>0</v>
      </c>
      <c r="Z155" s="869">
        <v>0</v>
      </c>
      <c r="AA155" s="869">
        <v>0</v>
      </c>
      <c r="AB155" s="869">
        <v>0</v>
      </c>
      <c r="AC155" s="869">
        <v>0</v>
      </c>
      <c r="AD155" s="869">
        <v>5</v>
      </c>
      <c r="AE155" s="869">
        <v>0</v>
      </c>
      <c r="AF155" s="345">
        <v>289111</v>
      </c>
      <c r="AG155" s="345">
        <v>237262</v>
      </c>
      <c r="AH155" s="345">
        <v>32500</v>
      </c>
      <c r="AI155" s="345">
        <v>19349</v>
      </c>
      <c r="AJ155" s="345">
        <v>205727</v>
      </c>
      <c r="AK155" s="345">
        <v>58077</v>
      </c>
    </row>
    <row r="156" spans="1:37">
      <c r="A156" s="869">
        <v>148</v>
      </c>
      <c r="B156" s="869" t="s">
        <v>105</v>
      </c>
      <c r="C156" s="869" t="s">
        <v>295</v>
      </c>
      <c r="D156" s="869" t="s">
        <v>13033</v>
      </c>
      <c r="E156" s="869" t="s">
        <v>13478</v>
      </c>
      <c r="F156" s="870" t="s">
        <v>13479</v>
      </c>
      <c r="G156" s="869" t="s">
        <v>13480</v>
      </c>
      <c r="H156" s="869" t="s">
        <v>13481</v>
      </c>
      <c r="I156" s="869">
        <v>2020</v>
      </c>
      <c r="J156" s="869">
        <v>2659.7</v>
      </c>
      <c r="K156" s="869">
        <v>378.13</v>
      </c>
      <c r="L156" s="869">
        <v>80</v>
      </c>
      <c r="M156" s="869">
        <v>10885</v>
      </c>
      <c r="N156" s="869">
        <v>0</v>
      </c>
      <c r="O156" s="869">
        <v>12</v>
      </c>
      <c r="P156" s="869">
        <v>1606</v>
      </c>
      <c r="Q156" s="869">
        <v>0</v>
      </c>
      <c r="R156" s="869">
        <v>12</v>
      </c>
      <c r="S156" s="869">
        <v>5</v>
      </c>
      <c r="T156" s="869">
        <v>5</v>
      </c>
      <c r="U156" s="869">
        <v>0</v>
      </c>
      <c r="V156" s="869">
        <v>0</v>
      </c>
      <c r="W156" s="869">
        <v>5</v>
      </c>
      <c r="X156" s="869">
        <v>5</v>
      </c>
      <c r="Y156" s="869">
        <v>0</v>
      </c>
      <c r="Z156" s="869">
        <v>0</v>
      </c>
      <c r="AA156" s="869">
        <v>0</v>
      </c>
      <c r="AB156" s="869">
        <v>0</v>
      </c>
      <c r="AC156" s="869">
        <v>1</v>
      </c>
      <c r="AD156" s="869">
        <v>4</v>
      </c>
      <c r="AE156" s="869">
        <v>0</v>
      </c>
      <c r="AF156" s="345">
        <v>197045</v>
      </c>
      <c r="AG156" s="345">
        <v>146431</v>
      </c>
      <c r="AH156" s="345">
        <v>23410</v>
      </c>
      <c r="AI156" s="345">
        <v>27204</v>
      </c>
      <c r="AJ156" s="345">
        <v>43375</v>
      </c>
      <c r="AK156" s="345">
        <v>30821</v>
      </c>
    </row>
    <row r="157" spans="1:37">
      <c r="A157" s="869">
        <v>149</v>
      </c>
      <c r="B157" s="869" t="s">
        <v>105</v>
      </c>
      <c r="C157" s="869" t="s">
        <v>277</v>
      </c>
      <c r="D157" s="869" t="s">
        <v>13033</v>
      </c>
      <c r="E157" s="869" t="s">
        <v>13482</v>
      </c>
      <c r="F157" s="870" t="s">
        <v>13483</v>
      </c>
      <c r="G157" s="869" t="s">
        <v>13484</v>
      </c>
      <c r="H157" s="869" t="s">
        <v>13485</v>
      </c>
      <c r="I157" s="869">
        <v>2020</v>
      </c>
      <c r="J157" s="869">
        <v>1508.53</v>
      </c>
      <c r="K157" s="869">
        <v>923.67</v>
      </c>
      <c r="L157" s="869">
        <v>194</v>
      </c>
      <c r="M157" s="869">
        <v>26098</v>
      </c>
      <c r="N157" s="869">
        <v>0</v>
      </c>
      <c r="O157" s="869">
        <v>19</v>
      </c>
      <c r="P157" s="869">
        <v>4136</v>
      </c>
      <c r="Q157" s="869">
        <v>0</v>
      </c>
      <c r="R157" s="869">
        <v>0</v>
      </c>
      <c r="S157" s="869">
        <v>6</v>
      </c>
      <c r="T157" s="869">
        <v>6</v>
      </c>
      <c r="U157" s="869">
        <v>0</v>
      </c>
      <c r="V157" s="869">
        <v>0</v>
      </c>
      <c r="W157" s="869">
        <v>6</v>
      </c>
      <c r="X157" s="869">
        <v>6</v>
      </c>
      <c r="Y157" s="869">
        <v>0</v>
      </c>
      <c r="Z157" s="869">
        <v>0</v>
      </c>
      <c r="AA157" s="869">
        <v>0</v>
      </c>
      <c r="AB157" s="869">
        <v>0</v>
      </c>
      <c r="AC157" s="869">
        <v>1</v>
      </c>
      <c r="AD157" s="869">
        <v>5</v>
      </c>
      <c r="AE157" s="869">
        <v>0</v>
      </c>
      <c r="AF157" s="345">
        <v>392402</v>
      </c>
      <c r="AG157" s="345">
        <v>280652</v>
      </c>
      <c r="AH157" s="345">
        <v>61406</v>
      </c>
      <c r="AI157" s="345">
        <v>50344</v>
      </c>
      <c r="AJ157" s="345">
        <v>194996</v>
      </c>
      <c r="AK157" s="345">
        <v>127493</v>
      </c>
    </row>
    <row r="158" spans="1:37">
      <c r="A158" s="869">
        <v>150</v>
      </c>
      <c r="B158" s="869" t="s">
        <v>105</v>
      </c>
      <c r="C158" s="869" t="s">
        <v>277</v>
      </c>
      <c r="D158" s="869" t="s">
        <v>13033</v>
      </c>
      <c r="E158" s="869" t="s">
        <v>13486</v>
      </c>
      <c r="F158" s="870" t="s">
        <v>13487</v>
      </c>
      <c r="G158" s="869" t="s">
        <v>13488</v>
      </c>
      <c r="H158" s="869" t="s">
        <v>13489</v>
      </c>
      <c r="I158" s="869">
        <v>2015</v>
      </c>
      <c r="J158" s="869">
        <v>565</v>
      </c>
      <c r="K158" s="869">
        <v>283.31</v>
      </c>
      <c r="L158" s="869">
        <v>53</v>
      </c>
      <c r="M158" s="869">
        <v>34782</v>
      </c>
      <c r="N158" s="869">
        <v>1129</v>
      </c>
      <c r="O158" s="869">
        <v>24</v>
      </c>
      <c r="P158" s="869">
        <v>1335</v>
      </c>
      <c r="Q158" s="869">
        <v>0</v>
      </c>
      <c r="R158" s="869">
        <v>0</v>
      </c>
      <c r="S158" s="869">
        <v>2</v>
      </c>
      <c r="T158" s="869">
        <v>3</v>
      </c>
      <c r="U158" s="869">
        <v>1</v>
      </c>
      <c r="V158" s="869">
        <v>0</v>
      </c>
      <c r="W158" s="869">
        <v>1</v>
      </c>
      <c r="X158" s="869">
        <v>3</v>
      </c>
      <c r="Y158" s="869">
        <v>0</v>
      </c>
      <c r="Z158" s="869">
        <v>0</v>
      </c>
      <c r="AA158" s="869">
        <v>0</v>
      </c>
      <c r="AB158" s="869">
        <v>0</v>
      </c>
      <c r="AC158" s="869">
        <v>0</v>
      </c>
      <c r="AD158" s="869">
        <v>1</v>
      </c>
      <c r="AE158" s="869">
        <v>1</v>
      </c>
      <c r="AF158" s="345">
        <v>163492</v>
      </c>
      <c r="AG158" s="345">
        <v>112444</v>
      </c>
      <c r="AH158" s="345">
        <v>23829</v>
      </c>
      <c r="AI158" s="345">
        <v>27219</v>
      </c>
      <c r="AJ158" s="345">
        <v>46955</v>
      </c>
      <c r="AK158" s="345">
        <v>29905</v>
      </c>
    </row>
    <row r="159" spans="1:37">
      <c r="A159" s="869">
        <v>151</v>
      </c>
      <c r="B159" s="869" t="s">
        <v>105</v>
      </c>
      <c r="C159" s="869" t="s">
        <v>277</v>
      </c>
      <c r="D159" s="869" t="s">
        <v>13033</v>
      </c>
      <c r="E159" s="869" t="s">
        <v>13490</v>
      </c>
      <c r="F159" s="870" t="s">
        <v>13491</v>
      </c>
      <c r="G159" s="869" t="s">
        <v>13492</v>
      </c>
      <c r="H159" s="869" t="s">
        <v>13493</v>
      </c>
      <c r="I159" s="869">
        <v>2014</v>
      </c>
      <c r="J159" s="869">
        <v>423</v>
      </c>
      <c r="K159" s="869">
        <v>461.86</v>
      </c>
      <c r="L159" s="869">
        <v>124</v>
      </c>
      <c r="M159" s="869">
        <v>42843</v>
      </c>
      <c r="N159" s="869">
        <v>1095</v>
      </c>
      <c r="O159" s="869">
        <v>16</v>
      </c>
      <c r="P159" s="869">
        <v>1580</v>
      </c>
      <c r="Q159" s="869">
        <v>0</v>
      </c>
      <c r="R159" s="869">
        <v>0</v>
      </c>
      <c r="S159" s="869">
        <v>6</v>
      </c>
      <c r="T159" s="869">
        <v>5</v>
      </c>
      <c r="U159" s="869">
        <v>0</v>
      </c>
      <c r="V159" s="869">
        <v>0</v>
      </c>
      <c r="W159" s="869">
        <v>6</v>
      </c>
      <c r="X159" s="869">
        <v>5</v>
      </c>
      <c r="Y159" s="869">
        <v>0</v>
      </c>
      <c r="Z159" s="869">
        <v>0</v>
      </c>
      <c r="AA159" s="869">
        <v>0</v>
      </c>
      <c r="AB159" s="869">
        <v>0</v>
      </c>
      <c r="AC159" s="869">
        <v>1</v>
      </c>
      <c r="AD159" s="869">
        <v>5</v>
      </c>
      <c r="AE159" s="869">
        <v>0</v>
      </c>
      <c r="AF159" s="345">
        <v>364857</v>
      </c>
      <c r="AG159" s="345">
        <v>283818</v>
      </c>
      <c r="AH159" s="345">
        <v>25283</v>
      </c>
      <c r="AI159" s="345">
        <v>55756</v>
      </c>
      <c r="AJ159" s="345">
        <v>51798</v>
      </c>
      <c r="AK159" s="345">
        <v>31729</v>
      </c>
    </row>
    <row r="160" spans="1:37">
      <c r="A160" s="869">
        <v>152</v>
      </c>
      <c r="B160" s="869" t="s">
        <v>105</v>
      </c>
      <c r="C160" s="869" t="s">
        <v>277</v>
      </c>
      <c r="D160" s="869" t="s">
        <v>13033</v>
      </c>
      <c r="E160" s="869" t="s">
        <v>13494</v>
      </c>
      <c r="F160" s="870" t="s">
        <v>13495</v>
      </c>
      <c r="G160" s="869" t="s">
        <v>13496</v>
      </c>
      <c r="H160" s="869" t="s">
        <v>13497</v>
      </c>
      <c r="I160" s="869">
        <v>2004</v>
      </c>
      <c r="J160" s="869">
        <v>1398</v>
      </c>
      <c r="K160" s="869">
        <v>2016</v>
      </c>
      <c r="L160" s="869">
        <v>155</v>
      </c>
      <c r="M160" s="869">
        <v>95497</v>
      </c>
      <c r="N160" s="869">
        <v>2522</v>
      </c>
      <c r="O160" s="869">
        <v>29</v>
      </c>
      <c r="P160" s="869">
        <v>4306</v>
      </c>
      <c r="Q160" s="869">
        <v>0</v>
      </c>
      <c r="R160" s="869">
        <v>2</v>
      </c>
      <c r="S160" s="869">
        <v>10</v>
      </c>
      <c r="T160" s="869">
        <v>12</v>
      </c>
      <c r="U160" s="869">
        <v>1</v>
      </c>
      <c r="V160" s="869">
        <v>1</v>
      </c>
      <c r="W160" s="869">
        <v>8</v>
      </c>
      <c r="X160" s="869">
        <v>10</v>
      </c>
      <c r="Y160" s="869">
        <v>0</v>
      </c>
      <c r="Z160" s="869">
        <v>0</v>
      </c>
      <c r="AA160" s="869">
        <v>1</v>
      </c>
      <c r="AB160" s="869">
        <v>1</v>
      </c>
      <c r="AC160" s="869">
        <v>2</v>
      </c>
      <c r="AD160" s="869">
        <v>6</v>
      </c>
      <c r="AE160" s="869">
        <v>2</v>
      </c>
      <c r="AF160" s="345">
        <v>854524</v>
      </c>
      <c r="AG160" s="345">
        <v>626145</v>
      </c>
      <c r="AH160" s="345">
        <v>70000</v>
      </c>
      <c r="AI160" s="345">
        <v>158379</v>
      </c>
      <c r="AJ160" s="345">
        <v>150254</v>
      </c>
      <c r="AK160" s="345">
        <v>82578</v>
      </c>
    </row>
    <row r="161" spans="1:37">
      <c r="A161" s="869">
        <v>153</v>
      </c>
      <c r="B161" s="869" t="s">
        <v>105</v>
      </c>
      <c r="C161" s="869" t="s">
        <v>277</v>
      </c>
      <c r="D161" s="869" t="s">
        <v>13033</v>
      </c>
      <c r="E161" s="869" t="s">
        <v>13498</v>
      </c>
      <c r="F161" s="870" t="s">
        <v>13499</v>
      </c>
      <c r="G161" s="869" t="s">
        <v>13500</v>
      </c>
      <c r="H161" s="869" t="s">
        <v>13501</v>
      </c>
      <c r="I161" s="869">
        <v>2012</v>
      </c>
      <c r="J161" s="869">
        <v>1650.64</v>
      </c>
      <c r="K161" s="869">
        <v>829.13</v>
      </c>
      <c r="L161" s="869">
        <v>191</v>
      </c>
      <c r="M161" s="869">
        <v>61177</v>
      </c>
      <c r="N161" s="869">
        <v>1600</v>
      </c>
      <c r="O161" s="869">
        <v>78</v>
      </c>
      <c r="P161" s="869">
        <v>1988</v>
      </c>
      <c r="Q161" s="869">
        <v>0</v>
      </c>
      <c r="R161" s="869">
        <v>4</v>
      </c>
      <c r="S161" s="869">
        <v>6</v>
      </c>
      <c r="T161" s="869">
        <v>5</v>
      </c>
      <c r="U161" s="869">
        <v>0</v>
      </c>
      <c r="V161" s="869">
        <v>0</v>
      </c>
      <c r="W161" s="869">
        <v>5</v>
      </c>
      <c r="X161" s="869">
        <v>5</v>
      </c>
      <c r="Y161" s="869">
        <v>0</v>
      </c>
      <c r="Z161" s="869">
        <v>0</v>
      </c>
      <c r="AA161" s="869">
        <v>1</v>
      </c>
      <c r="AB161" s="869">
        <v>0</v>
      </c>
      <c r="AC161" s="869">
        <v>1</v>
      </c>
      <c r="AD161" s="869">
        <v>4</v>
      </c>
      <c r="AE161" s="869">
        <v>0</v>
      </c>
      <c r="AF161" s="345">
        <v>449044</v>
      </c>
      <c r="AG161" s="345">
        <v>314651</v>
      </c>
      <c r="AH161" s="345">
        <v>31319</v>
      </c>
      <c r="AI161" s="345">
        <v>103074</v>
      </c>
      <c r="AJ161" s="345">
        <v>80210</v>
      </c>
      <c r="AK161" s="345">
        <v>52359</v>
      </c>
    </row>
    <row r="162" spans="1:37">
      <c r="A162" s="869">
        <v>154</v>
      </c>
      <c r="B162" s="869" t="s">
        <v>105</v>
      </c>
      <c r="C162" s="869" t="s">
        <v>277</v>
      </c>
      <c r="D162" s="869" t="s">
        <v>13033</v>
      </c>
      <c r="E162" s="869" t="s">
        <v>13502</v>
      </c>
      <c r="F162" s="870" t="s">
        <v>13503</v>
      </c>
      <c r="G162" s="869" t="s">
        <v>13504</v>
      </c>
      <c r="H162" s="869" t="s">
        <v>13505</v>
      </c>
      <c r="I162" s="869">
        <v>2024</v>
      </c>
      <c r="J162" s="869">
        <v>3350.7</v>
      </c>
      <c r="K162" s="869">
        <v>656.97</v>
      </c>
      <c r="L162" s="869">
        <v>80</v>
      </c>
      <c r="M162" s="869">
        <v>14364</v>
      </c>
      <c r="N162" s="869">
        <v>0</v>
      </c>
      <c r="O162" s="869">
        <v>0</v>
      </c>
      <c r="P162" s="869">
        <v>14364</v>
      </c>
      <c r="Q162" s="869">
        <v>0</v>
      </c>
      <c r="R162" s="869">
        <v>0</v>
      </c>
      <c r="S162" s="869">
        <v>5</v>
      </c>
      <c r="T162" s="869">
        <v>5</v>
      </c>
      <c r="U162" s="869">
        <v>0</v>
      </c>
      <c r="V162" s="869">
        <v>0</v>
      </c>
      <c r="W162" s="869">
        <v>5</v>
      </c>
      <c r="X162" s="869">
        <v>5</v>
      </c>
      <c r="Y162" s="869">
        <v>0</v>
      </c>
      <c r="Z162" s="869">
        <v>0</v>
      </c>
      <c r="AA162" s="869">
        <v>0</v>
      </c>
      <c r="AB162" s="869">
        <v>0</v>
      </c>
      <c r="AC162" s="869">
        <v>0</v>
      </c>
      <c r="AD162" s="869">
        <v>5</v>
      </c>
      <c r="AE162" s="869">
        <v>0</v>
      </c>
      <c r="AF162" s="345">
        <v>243479</v>
      </c>
      <c r="AG162" s="345">
        <v>186566</v>
      </c>
      <c r="AH162" s="345">
        <v>6500</v>
      </c>
      <c r="AI162" s="345">
        <v>50413</v>
      </c>
      <c r="AJ162" s="345">
        <v>5534</v>
      </c>
      <c r="AK162" s="345">
        <v>0</v>
      </c>
    </row>
    <row r="163" spans="1:37">
      <c r="A163" s="869">
        <v>155</v>
      </c>
      <c r="B163" s="869" t="s">
        <v>105</v>
      </c>
      <c r="C163" s="869" t="s">
        <v>277</v>
      </c>
      <c r="D163" s="869" t="s">
        <v>13033</v>
      </c>
      <c r="E163" s="869" t="s">
        <v>13506</v>
      </c>
      <c r="F163" s="870" t="s">
        <v>13507</v>
      </c>
      <c r="G163" s="869" t="s">
        <v>13508</v>
      </c>
      <c r="H163" s="869" t="s">
        <v>13509</v>
      </c>
      <c r="I163" s="869">
        <v>2019</v>
      </c>
      <c r="J163" s="869">
        <v>1409.02</v>
      </c>
      <c r="K163" s="869">
        <v>1409.02</v>
      </c>
      <c r="L163" s="869">
        <v>192</v>
      </c>
      <c r="M163" s="869">
        <v>38576</v>
      </c>
      <c r="N163" s="869">
        <v>1594</v>
      </c>
      <c r="O163" s="869">
        <v>30</v>
      </c>
      <c r="P163" s="869">
        <v>2691</v>
      </c>
      <c r="Q163" s="869">
        <v>89</v>
      </c>
      <c r="R163" s="869">
        <v>2</v>
      </c>
      <c r="S163" s="869">
        <v>5</v>
      </c>
      <c r="T163" s="869">
        <v>6</v>
      </c>
      <c r="U163" s="869">
        <v>0</v>
      </c>
      <c r="V163" s="869">
        <v>0</v>
      </c>
      <c r="W163" s="869">
        <v>5</v>
      </c>
      <c r="X163" s="869">
        <v>6</v>
      </c>
      <c r="Y163" s="869">
        <v>0</v>
      </c>
      <c r="Z163" s="869">
        <v>0</v>
      </c>
      <c r="AA163" s="869">
        <v>0</v>
      </c>
      <c r="AB163" s="869">
        <v>0</v>
      </c>
      <c r="AC163" s="869">
        <v>1</v>
      </c>
      <c r="AD163" s="869">
        <v>5</v>
      </c>
      <c r="AE163" s="869">
        <v>2</v>
      </c>
      <c r="AF163" s="345">
        <v>525345</v>
      </c>
      <c r="AG163" s="345">
        <v>324261</v>
      </c>
      <c r="AH163" s="345">
        <v>32423</v>
      </c>
      <c r="AI163" s="345">
        <v>168661</v>
      </c>
      <c r="AJ163" s="345">
        <v>286421</v>
      </c>
      <c r="AK163" s="345">
        <v>120613</v>
      </c>
    </row>
    <row r="164" spans="1:37">
      <c r="A164" s="869">
        <v>156</v>
      </c>
      <c r="B164" s="869" t="s">
        <v>105</v>
      </c>
      <c r="C164" s="869" t="s">
        <v>277</v>
      </c>
      <c r="D164" s="869" t="s">
        <v>13033</v>
      </c>
      <c r="E164" s="869" t="s">
        <v>13510</v>
      </c>
      <c r="F164" s="870" t="s">
        <v>13511</v>
      </c>
      <c r="G164" s="869" t="s">
        <v>13512</v>
      </c>
      <c r="H164" s="869" t="s">
        <v>13513</v>
      </c>
      <c r="I164" s="869">
        <v>2002</v>
      </c>
      <c r="J164" s="869">
        <v>2468</v>
      </c>
      <c r="K164" s="869">
        <v>6667</v>
      </c>
      <c r="L164" s="869">
        <v>450</v>
      </c>
      <c r="M164" s="869">
        <v>166641</v>
      </c>
      <c r="N164" s="869">
        <v>8297</v>
      </c>
      <c r="O164" s="869">
        <v>33</v>
      </c>
      <c r="P164" s="869">
        <v>6958</v>
      </c>
      <c r="Q164" s="869">
        <v>94</v>
      </c>
      <c r="R164" s="869">
        <v>33</v>
      </c>
      <c r="S164" s="869">
        <v>32</v>
      </c>
      <c r="T164" s="869">
        <v>34</v>
      </c>
      <c r="U164" s="869">
        <v>2</v>
      </c>
      <c r="V164" s="869">
        <v>2</v>
      </c>
      <c r="W164" s="869">
        <v>15</v>
      </c>
      <c r="X164" s="869">
        <v>17</v>
      </c>
      <c r="Y164" s="869">
        <v>0</v>
      </c>
      <c r="Z164" s="869">
        <v>0</v>
      </c>
      <c r="AA164" s="869">
        <v>15</v>
      </c>
      <c r="AB164" s="869">
        <v>15</v>
      </c>
      <c r="AC164" s="869">
        <v>2</v>
      </c>
      <c r="AD164" s="869">
        <v>16</v>
      </c>
      <c r="AE164" s="869">
        <v>0</v>
      </c>
      <c r="AF164" s="345">
        <v>2092704</v>
      </c>
      <c r="AG164" s="345">
        <v>1344269</v>
      </c>
      <c r="AH164" s="345">
        <v>160310</v>
      </c>
      <c r="AI164" s="345">
        <v>588125</v>
      </c>
      <c r="AJ164" s="345">
        <v>182811</v>
      </c>
      <c r="AK164" s="345">
        <v>75984</v>
      </c>
    </row>
    <row r="165" spans="1:37">
      <c r="A165" s="869">
        <v>157</v>
      </c>
      <c r="B165" s="869" t="s">
        <v>105</v>
      </c>
      <c r="C165" s="869" t="s">
        <v>277</v>
      </c>
      <c r="D165" s="869" t="s">
        <v>13033</v>
      </c>
      <c r="E165" s="869" t="s">
        <v>13514</v>
      </c>
      <c r="F165" s="870" t="s">
        <v>13515</v>
      </c>
      <c r="G165" s="869" t="s">
        <v>13516</v>
      </c>
      <c r="H165" s="869" t="s">
        <v>13517</v>
      </c>
      <c r="I165" s="869">
        <v>2017</v>
      </c>
      <c r="J165" s="869">
        <v>340.7</v>
      </c>
      <c r="K165" s="869">
        <v>340.7</v>
      </c>
      <c r="L165" s="869">
        <v>66</v>
      </c>
      <c r="M165" s="869">
        <v>20457</v>
      </c>
      <c r="N165" s="869">
        <v>61</v>
      </c>
      <c r="O165" s="869">
        <v>11</v>
      </c>
      <c r="P165" s="869">
        <v>1323</v>
      </c>
      <c r="Q165" s="869">
        <v>0</v>
      </c>
      <c r="R165" s="869">
        <v>0</v>
      </c>
      <c r="S165" s="869">
        <v>3</v>
      </c>
      <c r="T165" s="869">
        <v>3</v>
      </c>
      <c r="U165" s="869">
        <v>0</v>
      </c>
      <c r="V165" s="869">
        <v>0</v>
      </c>
      <c r="W165" s="869">
        <v>3</v>
      </c>
      <c r="X165" s="869">
        <v>3</v>
      </c>
      <c r="Y165" s="869">
        <v>0</v>
      </c>
      <c r="Z165" s="869">
        <v>0</v>
      </c>
      <c r="AA165" s="869">
        <v>0</v>
      </c>
      <c r="AB165" s="869">
        <v>0</v>
      </c>
      <c r="AC165" s="869">
        <v>1</v>
      </c>
      <c r="AD165" s="869">
        <v>3</v>
      </c>
      <c r="AE165" s="869">
        <v>0</v>
      </c>
      <c r="AF165" s="345">
        <v>222609</v>
      </c>
      <c r="AG165" s="345">
        <v>169754</v>
      </c>
      <c r="AH165" s="345">
        <v>20514</v>
      </c>
      <c r="AI165" s="345">
        <v>32341</v>
      </c>
      <c r="AJ165" s="345">
        <v>166816</v>
      </c>
      <c r="AK165" s="345">
        <v>30898</v>
      </c>
    </row>
    <row r="166" spans="1:37">
      <c r="A166" s="869">
        <v>158</v>
      </c>
      <c r="B166" s="869" t="s">
        <v>105</v>
      </c>
      <c r="C166" s="869" t="s">
        <v>277</v>
      </c>
      <c r="D166" s="869" t="s">
        <v>13033</v>
      </c>
      <c r="E166" s="869" t="s">
        <v>13518</v>
      </c>
      <c r="F166" s="870" t="s">
        <v>13519</v>
      </c>
      <c r="G166" s="869" t="s">
        <v>13520</v>
      </c>
      <c r="H166" s="869" t="s">
        <v>13521</v>
      </c>
      <c r="I166" s="869">
        <v>2011</v>
      </c>
      <c r="J166" s="869">
        <v>724</v>
      </c>
      <c r="K166" s="869">
        <v>578.59</v>
      </c>
      <c r="L166" s="869">
        <v>111</v>
      </c>
      <c r="M166" s="869">
        <v>47504</v>
      </c>
      <c r="N166" s="869">
        <v>2221</v>
      </c>
      <c r="O166" s="869">
        <v>26</v>
      </c>
      <c r="P166" s="869">
        <v>1321</v>
      </c>
      <c r="Q166" s="869">
        <v>58</v>
      </c>
      <c r="R166" s="869">
        <v>3</v>
      </c>
      <c r="S166" s="869">
        <v>5</v>
      </c>
      <c r="T166" s="869">
        <v>5</v>
      </c>
      <c r="U166" s="869">
        <v>0</v>
      </c>
      <c r="V166" s="869">
        <v>0</v>
      </c>
      <c r="W166" s="869">
        <v>5</v>
      </c>
      <c r="X166" s="869">
        <v>5</v>
      </c>
      <c r="Y166" s="869">
        <v>0</v>
      </c>
      <c r="Z166" s="869">
        <v>0</v>
      </c>
      <c r="AA166" s="869">
        <v>0</v>
      </c>
      <c r="AB166" s="869">
        <v>0</v>
      </c>
      <c r="AC166" s="869">
        <v>0</v>
      </c>
      <c r="AD166" s="869">
        <v>5</v>
      </c>
      <c r="AE166" s="869">
        <v>0</v>
      </c>
      <c r="AF166" s="345">
        <v>307976</v>
      </c>
      <c r="AG166" s="345">
        <v>248086</v>
      </c>
      <c r="AH166" s="345">
        <v>20514</v>
      </c>
      <c r="AI166" s="345">
        <v>39376</v>
      </c>
      <c r="AJ166" s="345">
        <v>75564</v>
      </c>
      <c r="AK166" s="345">
        <v>54326</v>
      </c>
    </row>
    <row r="167" spans="1:37">
      <c r="A167" s="869">
        <v>159</v>
      </c>
      <c r="B167" s="869" t="s">
        <v>105</v>
      </c>
      <c r="C167" s="869" t="s">
        <v>277</v>
      </c>
      <c r="D167" s="869" t="s">
        <v>13033</v>
      </c>
      <c r="E167" s="869" t="s">
        <v>13522</v>
      </c>
      <c r="F167" s="870" t="s">
        <v>13523</v>
      </c>
      <c r="G167" s="869" t="s">
        <v>13524</v>
      </c>
      <c r="H167" s="869" t="s">
        <v>13525</v>
      </c>
      <c r="I167" s="869">
        <v>2015</v>
      </c>
      <c r="J167" s="869">
        <v>1134</v>
      </c>
      <c r="K167" s="869">
        <v>542.57000000000005</v>
      </c>
      <c r="L167" s="869">
        <v>87</v>
      </c>
      <c r="M167" s="869">
        <v>35982</v>
      </c>
      <c r="N167" s="869">
        <v>875</v>
      </c>
      <c r="O167" s="869">
        <v>21</v>
      </c>
      <c r="P167" s="869">
        <v>1393</v>
      </c>
      <c r="Q167" s="869">
        <v>33</v>
      </c>
      <c r="R167" s="869">
        <v>5</v>
      </c>
      <c r="S167" s="869">
        <v>4</v>
      </c>
      <c r="T167" s="869">
        <v>5</v>
      </c>
      <c r="U167" s="869">
        <v>0</v>
      </c>
      <c r="V167" s="869">
        <v>0</v>
      </c>
      <c r="W167" s="869">
        <v>3</v>
      </c>
      <c r="X167" s="869">
        <v>4</v>
      </c>
      <c r="Y167" s="869">
        <v>0</v>
      </c>
      <c r="Z167" s="869">
        <v>0</v>
      </c>
      <c r="AA167" s="869">
        <v>1</v>
      </c>
      <c r="AB167" s="869">
        <v>1</v>
      </c>
      <c r="AC167" s="869">
        <v>0</v>
      </c>
      <c r="AD167" s="869">
        <v>4</v>
      </c>
      <c r="AE167" s="869">
        <v>0</v>
      </c>
      <c r="AF167" s="345">
        <v>298294</v>
      </c>
      <c r="AG167" s="345">
        <v>244780</v>
      </c>
      <c r="AH167" s="345">
        <v>20514</v>
      </c>
      <c r="AI167" s="345">
        <v>33000</v>
      </c>
      <c r="AJ167" s="345">
        <v>307912</v>
      </c>
      <c r="AK167" s="345">
        <v>44526</v>
      </c>
    </row>
    <row r="168" spans="1:37">
      <c r="A168" s="869">
        <v>160</v>
      </c>
      <c r="B168" s="869" t="s">
        <v>105</v>
      </c>
      <c r="C168" s="869" t="s">
        <v>277</v>
      </c>
      <c r="D168" s="869" t="s">
        <v>13033</v>
      </c>
      <c r="E168" s="869" t="s">
        <v>13526</v>
      </c>
      <c r="F168" s="870" t="s">
        <v>13527</v>
      </c>
      <c r="G168" s="869" t="s">
        <v>13528</v>
      </c>
      <c r="H168" s="869" t="s">
        <v>13529</v>
      </c>
      <c r="I168" s="869">
        <v>2019</v>
      </c>
      <c r="J168" s="869">
        <v>622</v>
      </c>
      <c r="K168" s="869">
        <v>584.83000000000004</v>
      </c>
      <c r="L168" s="869">
        <v>60</v>
      </c>
      <c r="M168" s="869">
        <v>17726</v>
      </c>
      <c r="N168" s="869">
        <v>0</v>
      </c>
      <c r="O168" s="869">
        <v>15</v>
      </c>
      <c r="P168" s="869">
        <v>1534</v>
      </c>
      <c r="Q168" s="869">
        <v>0</v>
      </c>
      <c r="R168" s="869">
        <v>1</v>
      </c>
      <c r="S168" s="869">
        <v>6</v>
      </c>
      <c r="T168" s="869">
        <v>5</v>
      </c>
      <c r="U168" s="869">
        <v>1</v>
      </c>
      <c r="V168" s="869">
        <v>0</v>
      </c>
      <c r="W168" s="869">
        <v>5</v>
      </c>
      <c r="X168" s="869">
        <v>5</v>
      </c>
      <c r="Y168" s="869">
        <v>0</v>
      </c>
      <c r="Z168" s="869">
        <v>0</v>
      </c>
      <c r="AA168" s="869">
        <v>0</v>
      </c>
      <c r="AB168" s="869">
        <v>0</v>
      </c>
      <c r="AC168" s="869">
        <v>1</v>
      </c>
      <c r="AD168" s="869">
        <v>4</v>
      </c>
      <c r="AE168" s="869">
        <v>0</v>
      </c>
      <c r="AF168" s="345">
        <v>317540</v>
      </c>
      <c r="AG168" s="345">
        <v>243943</v>
      </c>
      <c r="AH168" s="345">
        <v>25435</v>
      </c>
      <c r="AI168" s="345">
        <v>48162</v>
      </c>
      <c r="AJ168" s="345">
        <v>73914</v>
      </c>
      <c r="AK168" s="345">
        <v>46391</v>
      </c>
    </row>
    <row r="169" spans="1:37">
      <c r="A169" s="869">
        <v>161</v>
      </c>
      <c r="B169" s="869" t="s">
        <v>105</v>
      </c>
      <c r="C169" s="869" t="s">
        <v>277</v>
      </c>
      <c r="D169" s="869" t="s">
        <v>13033</v>
      </c>
      <c r="E169" s="869" t="s">
        <v>13530</v>
      </c>
      <c r="F169" s="870" t="s">
        <v>13531</v>
      </c>
      <c r="G169" s="869" t="s">
        <v>13532</v>
      </c>
      <c r="H169" s="869" t="s">
        <v>13533</v>
      </c>
      <c r="I169" s="869">
        <v>2009</v>
      </c>
      <c r="J169" s="869">
        <v>341.87</v>
      </c>
      <c r="K169" s="869">
        <v>341.87</v>
      </c>
      <c r="L169" s="869">
        <v>56</v>
      </c>
      <c r="M169" s="869">
        <v>31985</v>
      </c>
      <c r="N169" s="869">
        <v>821</v>
      </c>
      <c r="O169" s="869">
        <v>16</v>
      </c>
      <c r="P169" s="869">
        <v>1355</v>
      </c>
      <c r="Q169" s="869">
        <v>0</v>
      </c>
      <c r="R169" s="869">
        <v>7</v>
      </c>
      <c r="S169" s="869">
        <v>3</v>
      </c>
      <c r="T169" s="869">
        <v>3</v>
      </c>
      <c r="U169" s="869">
        <v>0</v>
      </c>
      <c r="V169" s="869">
        <v>0</v>
      </c>
      <c r="W169" s="869">
        <v>3</v>
      </c>
      <c r="X169" s="869">
        <v>3</v>
      </c>
      <c r="Y169" s="869">
        <v>0</v>
      </c>
      <c r="Z169" s="869">
        <v>0</v>
      </c>
      <c r="AA169" s="869">
        <v>0</v>
      </c>
      <c r="AB169" s="869">
        <v>0</v>
      </c>
      <c r="AC169" s="869">
        <v>0</v>
      </c>
      <c r="AD169" s="869">
        <v>3</v>
      </c>
      <c r="AE169" s="869">
        <v>1</v>
      </c>
      <c r="AF169" s="345">
        <v>198492</v>
      </c>
      <c r="AG169" s="345">
        <v>132893</v>
      </c>
      <c r="AH169" s="345">
        <v>22408</v>
      </c>
      <c r="AI169" s="345">
        <v>43191</v>
      </c>
      <c r="AJ169" s="345">
        <v>75281</v>
      </c>
      <c r="AK169" s="345">
        <v>53919</v>
      </c>
    </row>
    <row r="170" spans="1:37">
      <c r="A170" s="869">
        <v>162</v>
      </c>
      <c r="B170" s="869" t="s">
        <v>105</v>
      </c>
      <c r="C170" s="869" t="s">
        <v>277</v>
      </c>
      <c r="D170" s="869" t="s">
        <v>13033</v>
      </c>
      <c r="E170" s="869" t="s">
        <v>13534</v>
      </c>
      <c r="F170" s="870" t="s">
        <v>13535</v>
      </c>
      <c r="G170" s="869" t="s">
        <v>13536</v>
      </c>
      <c r="H170" s="869" t="s">
        <v>13537</v>
      </c>
      <c r="I170" s="869">
        <v>2017</v>
      </c>
      <c r="J170" s="869">
        <v>693.68</v>
      </c>
      <c r="K170" s="869">
        <v>693.68</v>
      </c>
      <c r="L170" s="869">
        <v>110</v>
      </c>
      <c r="M170" s="869">
        <v>36846</v>
      </c>
      <c r="N170" s="869">
        <v>949</v>
      </c>
      <c r="O170" s="869">
        <v>17</v>
      </c>
      <c r="P170" s="869">
        <v>1638</v>
      </c>
      <c r="Q170" s="869">
        <v>0</v>
      </c>
      <c r="R170" s="869">
        <v>0</v>
      </c>
      <c r="S170" s="869">
        <v>5</v>
      </c>
      <c r="T170" s="869">
        <v>5</v>
      </c>
      <c r="U170" s="869">
        <v>0</v>
      </c>
      <c r="V170" s="869">
        <v>0</v>
      </c>
      <c r="W170" s="869">
        <v>4</v>
      </c>
      <c r="X170" s="869">
        <v>5</v>
      </c>
      <c r="Y170" s="869">
        <v>0</v>
      </c>
      <c r="Z170" s="869">
        <v>0</v>
      </c>
      <c r="AA170" s="869">
        <v>1</v>
      </c>
      <c r="AB170" s="869">
        <v>0</v>
      </c>
      <c r="AC170" s="869">
        <v>0</v>
      </c>
      <c r="AD170" s="869">
        <v>4</v>
      </c>
      <c r="AE170" s="869">
        <v>1</v>
      </c>
      <c r="AF170" s="345">
        <v>331888</v>
      </c>
      <c r="AG170" s="345">
        <v>257206</v>
      </c>
      <c r="AH170" s="345">
        <v>22675</v>
      </c>
      <c r="AI170" s="345">
        <v>52007</v>
      </c>
      <c r="AJ170" s="345">
        <v>80574</v>
      </c>
      <c r="AK170" s="345">
        <v>54759</v>
      </c>
    </row>
    <row r="171" spans="1:37">
      <c r="A171" s="869">
        <v>163</v>
      </c>
      <c r="B171" s="869" t="s">
        <v>105</v>
      </c>
      <c r="C171" s="869" t="s">
        <v>289</v>
      </c>
      <c r="D171" s="869" t="s">
        <v>13033</v>
      </c>
      <c r="E171" s="869" t="s">
        <v>13538</v>
      </c>
      <c r="F171" s="870" t="s">
        <v>13539</v>
      </c>
      <c r="G171" s="869" t="s">
        <v>13540</v>
      </c>
      <c r="H171" s="869" t="s">
        <v>13541</v>
      </c>
      <c r="I171" s="869">
        <v>2005</v>
      </c>
      <c r="J171" s="869">
        <v>1305</v>
      </c>
      <c r="K171" s="869">
        <v>886.43</v>
      </c>
      <c r="L171" s="869">
        <v>155</v>
      </c>
      <c r="M171" s="869">
        <v>51015</v>
      </c>
      <c r="N171" s="869">
        <v>495</v>
      </c>
      <c r="O171" s="869">
        <v>41</v>
      </c>
      <c r="P171" s="869">
        <v>3616</v>
      </c>
      <c r="Q171" s="869">
        <v>0</v>
      </c>
      <c r="R171" s="869">
        <v>41</v>
      </c>
      <c r="S171" s="869">
        <v>6</v>
      </c>
      <c r="T171" s="869">
        <v>7</v>
      </c>
      <c r="U171" s="869">
        <v>0</v>
      </c>
      <c r="V171" s="869">
        <v>1</v>
      </c>
      <c r="W171" s="869">
        <v>6</v>
      </c>
      <c r="X171" s="869">
        <v>6</v>
      </c>
      <c r="Y171" s="869">
        <v>0</v>
      </c>
      <c r="Z171" s="869">
        <v>0</v>
      </c>
      <c r="AA171" s="869">
        <v>0</v>
      </c>
      <c r="AB171" s="869">
        <v>0</v>
      </c>
      <c r="AC171" s="869">
        <v>0</v>
      </c>
      <c r="AD171" s="869">
        <v>7</v>
      </c>
      <c r="AE171" s="869">
        <v>0</v>
      </c>
      <c r="AF171" s="345">
        <v>555384</v>
      </c>
      <c r="AG171" s="345">
        <v>378304</v>
      </c>
      <c r="AH171" s="345">
        <v>49461</v>
      </c>
      <c r="AI171" s="345">
        <v>127619</v>
      </c>
      <c r="AJ171" s="345">
        <v>143054</v>
      </c>
      <c r="AK171" s="345">
        <v>99590</v>
      </c>
    </row>
    <row r="172" spans="1:37">
      <c r="A172" s="869">
        <v>164</v>
      </c>
      <c r="B172" s="869" t="s">
        <v>105</v>
      </c>
      <c r="C172" s="869" t="s">
        <v>289</v>
      </c>
      <c r="D172" s="869" t="s">
        <v>13033</v>
      </c>
      <c r="E172" s="869" t="s">
        <v>13542</v>
      </c>
      <c r="F172" s="870" t="s">
        <v>13543</v>
      </c>
      <c r="G172" s="869" t="s">
        <v>13544</v>
      </c>
      <c r="H172" s="869" t="s">
        <v>13545</v>
      </c>
      <c r="I172" s="869">
        <v>2014</v>
      </c>
      <c r="J172" s="869">
        <v>626.9</v>
      </c>
      <c r="K172" s="869">
        <v>265</v>
      </c>
      <c r="L172" s="869">
        <v>60</v>
      </c>
      <c r="M172" s="869">
        <v>27271</v>
      </c>
      <c r="N172" s="869">
        <v>0</v>
      </c>
      <c r="O172" s="869">
        <v>16</v>
      </c>
      <c r="P172" s="869">
        <v>1747</v>
      </c>
      <c r="Q172" s="869">
        <v>0</v>
      </c>
      <c r="R172" s="869">
        <v>0</v>
      </c>
      <c r="S172" s="869">
        <v>2</v>
      </c>
      <c r="T172" s="869">
        <v>2</v>
      </c>
      <c r="U172" s="869">
        <v>0</v>
      </c>
      <c r="V172" s="869">
        <v>0</v>
      </c>
      <c r="W172" s="869">
        <v>2</v>
      </c>
      <c r="X172" s="869">
        <v>2</v>
      </c>
      <c r="Y172" s="869">
        <v>0</v>
      </c>
      <c r="Z172" s="869">
        <v>0</v>
      </c>
      <c r="AA172" s="869">
        <v>0</v>
      </c>
      <c r="AB172" s="869">
        <v>0</v>
      </c>
      <c r="AC172" s="869">
        <v>0</v>
      </c>
      <c r="AD172" s="869">
        <v>5</v>
      </c>
      <c r="AE172" s="869">
        <v>0</v>
      </c>
      <c r="AF172" s="345">
        <v>271995</v>
      </c>
      <c r="AG172" s="345">
        <v>198678</v>
      </c>
      <c r="AH172" s="345">
        <v>26418</v>
      </c>
      <c r="AI172" s="345">
        <v>46899</v>
      </c>
      <c r="AJ172" s="345">
        <v>84150</v>
      </c>
      <c r="AK172" s="345">
        <v>68987</v>
      </c>
    </row>
    <row r="173" spans="1:37">
      <c r="A173" s="869">
        <v>165</v>
      </c>
      <c r="B173" s="869" t="s">
        <v>105</v>
      </c>
      <c r="C173" s="869" t="s">
        <v>289</v>
      </c>
      <c r="D173" s="869" t="s">
        <v>13033</v>
      </c>
      <c r="E173" s="869" t="s">
        <v>13546</v>
      </c>
      <c r="F173" s="870" t="s">
        <v>13547</v>
      </c>
      <c r="G173" s="869" t="s">
        <v>13548</v>
      </c>
      <c r="H173" s="869" t="s">
        <v>13549</v>
      </c>
      <c r="I173" s="869">
        <v>2017</v>
      </c>
      <c r="J173" s="869">
        <v>914</v>
      </c>
      <c r="K173" s="869">
        <v>914</v>
      </c>
      <c r="L173" s="869">
        <v>140</v>
      </c>
      <c r="M173" s="869">
        <v>59039</v>
      </c>
      <c r="N173" s="869">
        <v>536</v>
      </c>
      <c r="O173" s="869">
        <v>13</v>
      </c>
      <c r="P173" s="869">
        <v>3540</v>
      </c>
      <c r="Q173" s="869">
        <v>0</v>
      </c>
      <c r="R173" s="869">
        <v>13</v>
      </c>
      <c r="S173" s="869">
        <v>6</v>
      </c>
      <c r="T173" s="869">
        <v>6</v>
      </c>
      <c r="U173" s="869">
        <v>0</v>
      </c>
      <c r="V173" s="869">
        <v>0</v>
      </c>
      <c r="W173" s="869">
        <v>6</v>
      </c>
      <c r="X173" s="869">
        <v>6</v>
      </c>
      <c r="Y173" s="869">
        <v>0</v>
      </c>
      <c r="Z173" s="869">
        <v>0</v>
      </c>
      <c r="AA173" s="869">
        <v>0</v>
      </c>
      <c r="AB173" s="869">
        <v>0</v>
      </c>
      <c r="AC173" s="869">
        <v>1</v>
      </c>
      <c r="AD173" s="869">
        <v>7</v>
      </c>
      <c r="AE173" s="869">
        <v>2</v>
      </c>
      <c r="AF173" s="345">
        <v>652311</v>
      </c>
      <c r="AG173" s="345">
        <v>469209</v>
      </c>
      <c r="AH173" s="345">
        <v>56164</v>
      </c>
      <c r="AI173" s="345">
        <v>126938</v>
      </c>
      <c r="AJ173" s="345">
        <v>247804</v>
      </c>
      <c r="AK173" s="345">
        <v>178319</v>
      </c>
    </row>
    <row r="174" spans="1:37">
      <c r="A174" s="869">
        <v>166</v>
      </c>
      <c r="B174" s="869" t="s">
        <v>105</v>
      </c>
      <c r="C174" s="869" t="s">
        <v>289</v>
      </c>
      <c r="D174" s="869" t="s">
        <v>13033</v>
      </c>
      <c r="E174" s="869" t="s">
        <v>13550</v>
      </c>
      <c r="F174" s="870" t="s">
        <v>13551</v>
      </c>
      <c r="G174" s="869" t="s">
        <v>13552</v>
      </c>
      <c r="H174" s="869" t="s">
        <v>13553</v>
      </c>
      <c r="I174" s="869">
        <v>2013</v>
      </c>
      <c r="J174" s="869">
        <v>567.44000000000005</v>
      </c>
      <c r="K174" s="869">
        <v>3696.58</v>
      </c>
      <c r="L174" s="869">
        <v>389</v>
      </c>
      <c r="M174" s="869">
        <v>103533</v>
      </c>
      <c r="N174" s="869">
        <v>2361</v>
      </c>
      <c r="O174" s="869">
        <v>122</v>
      </c>
      <c r="P174" s="869">
        <v>6598</v>
      </c>
      <c r="Q174" s="869">
        <v>0</v>
      </c>
      <c r="R174" s="869">
        <v>7</v>
      </c>
      <c r="S174" s="869">
        <v>18</v>
      </c>
      <c r="T174" s="869">
        <v>19</v>
      </c>
      <c r="U174" s="869">
        <v>1</v>
      </c>
      <c r="V174" s="869">
        <v>1</v>
      </c>
      <c r="W174" s="869">
        <v>14</v>
      </c>
      <c r="X174" s="869">
        <v>15</v>
      </c>
      <c r="Y174" s="869">
        <v>1</v>
      </c>
      <c r="Z174" s="869">
        <v>1</v>
      </c>
      <c r="AA174" s="869">
        <v>2</v>
      </c>
      <c r="AB174" s="869">
        <v>2</v>
      </c>
      <c r="AC174" s="869">
        <v>0</v>
      </c>
      <c r="AD174" s="869">
        <v>17</v>
      </c>
      <c r="AE174" s="869">
        <v>1</v>
      </c>
      <c r="AF174" s="345">
        <v>2262114</v>
      </c>
      <c r="AG174" s="345">
        <v>1611957</v>
      </c>
      <c r="AH174" s="345">
        <v>118776</v>
      </c>
      <c r="AI174" s="345">
        <v>531381</v>
      </c>
      <c r="AJ174" s="345">
        <v>465864</v>
      </c>
      <c r="AK174" s="345">
        <v>261190</v>
      </c>
    </row>
    <row r="175" spans="1:37">
      <c r="A175" s="869">
        <v>167</v>
      </c>
      <c r="B175" s="869" t="s">
        <v>105</v>
      </c>
      <c r="C175" s="869" t="s">
        <v>289</v>
      </c>
      <c r="D175" s="869" t="s">
        <v>13033</v>
      </c>
      <c r="E175" s="869" t="s">
        <v>13554</v>
      </c>
      <c r="F175" s="870" t="s">
        <v>13555</v>
      </c>
      <c r="G175" s="869" t="s">
        <v>13556</v>
      </c>
      <c r="H175" s="869" t="s">
        <v>13557</v>
      </c>
      <c r="I175" s="869">
        <v>2009</v>
      </c>
      <c r="J175" s="869">
        <v>329.06</v>
      </c>
      <c r="K175" s="869">
        <v>329.06</v>
      </c>
      <c r="L175" s="869">
        <v>68</v>
      </c>
      <c r="M175" s="869">
        <v>27818</v>
      </c>
      <c r="N175" s="869">
        <v>391</v>
      </c>
      <c r="O175" s="869">
        <v>25</v>
      </c>
      <c r="P175" s="869">
        <v>2221</v>
      </c>
      <c r="Q175" s="869">
        <v>0</v>
      </c>
      <c r="R175" s="869">
        <v>18</v>
      </c>
      <c r="S175" s="869">
        <v>2</v>
      </c>
      <c r="T175" s="869">
        <v>2</v>
      </c>
      <c r="U175" s="869">
        <v>0</v>
      </c>
      <c r="V175" s="869">
        <v>0</v>
      </c>
      <c r="W175" s="869">
        <v>2</v>
      </c>
      <c r="X175" s="869">
        <v>2</v>
      </c>
      <c r="Y175" s="869">
        <v>0</v>
      </c>
      <c r="Z175" s="869">
        <v>0</v>
      </c>
      <c r="AA175" s="869">
        <v>0</v>
      </c>
      <c r="AB175" s="869">
        <v>0</v>
      </c>
      <c r="AC175" s="869">
        <v>0</v>
      </c>
      <c r="AD175" s="869">
        <v>6</v>
      </c>
      <c r="AE175" s="869">
        <v>0</v>
      </c>
      <c r="AF175" s="345">
        <v>265733</v>
      </c>
      <c r="AG175" s="345">
        <v>193822</v>
      </c>
      <c r="AH175" s="345">
        <v>27730</v>
      </c>
      <c r="AI175" s="345">
        <v>44181</v>
      </c>
      <c r="AJ175" s="345">
        <v>154772</v>
      </c>
      <c r="AK175" s="345">
        <v>85122</v>
      </c>
    </row>
    <row r="176" spans="1:37">
      <c r="A176" s="869">
        <v>168</v>
      </c>
      <c r="B176" s="869" t="s">
        <v>105</v>
      </c>
      <c r="C176" s="869" t="s">
        <v>289</v>
      </c>
      <c r="D176" s="869" t="s">
        <v>13033</v>
      </c>
      <c r="E176" s="869" t="s">
        <v>13558</v>
      </c>
      <c r="F176" s="870" t="s">
        <v>13559</v>
      </c>
      <c r="G176" s="869" t="s">
        <v>13560</v>
      </c>
      <c r="H176" s="869" t="s">
        <v>13561</v>
      </c>
      <c r="I176" s="869">
        <v>2009</v>
      </c>
      <c r="J176" s="869">
        <v>602</v>
      </c>
      <c r="K176" s="869">
        <v>343</v>
      </c>
      <c r="L176" s="869">
        <v>70</v>
      </c>
      <c r="M176" s="869">
        <v>30556</v>
      </c>
      <c r="N176" s="869">
        <v>333</v>
      </c>
      <c r="O176" s="869">
        <v>13</v>
      </c>
      <c r="P176" s="869">
        <v>1597</v>
      </c>
      <c r="Q176" s="869">
        <v>0</v>
      </c>
      <c r="R176" s="869">
        <v>0</v>
      </c>
      <c r="S176" s="869">
        <v>2</v>
      </c>
      <c r="T176" s="869">
        <v>2</v>
      </c>
      <c r="U176" s="869">
        <v>0</v>
      </c>
      <c r="V176" s="869">
        <v>0</v>
      </c>
      <c r="W176" s="869">
        <v>2</v>
      </c>
      <c r="X176" s="869">
        <v>2</v>
      </c>
      <c r="Y176" s="869">
        <v>0</v>
      </c>
      <c r="Z176" s="869">
        <v>0</v>
      </c>
      <c r="AA176" s="869">
        <v>0</v>
      </c>
      <c r="AB176" s="869">
        <v>0</v>
      </c>
      <c r="AC176" s="869">
        <v>0</v>
      </c>
      <c r="AD176" s="869">
        <v>5</v>
      </c>
      <c r="AE176" s="869">
        <v>0</v>
      </c>
      <c r="AF176" s="345">
        <v>214309</v>
      </c>
      <c r="AG176" s="345">
        <v>117342</v>
      </c>
      <c r="AH176" s="345">
        <v>22481</v>
      </c>
      <c r="AI176" s="345">
        <v>74486</v>
      </c>
      <c r="AJ176" s="345">
        <v>42303</v>
      </c>
      <c r="AK176" s="345">
        <v>34860</v>
      </c>
    </row>
    <row r="177" spans="1:37">
      <c r="A177" s="869">
        <v>169</v>
      </c>
      <c r="B177" s="869" t="s">
        <v>105</v>
      </c>
      <c r="C177" s="869" t="s">
        <v>289</v>
      </c>
      <c r="D177" s="869" t="s">
        <v>13033</v>
      </c>
      <c r="E177" s="869" t="s">
        <v>13562</v>
      </c>
      <c r="F177" s="870" t="s">
        <v>13563</v>
      </c>
      <c r="G177" s="869" t="s">
        <v>13564</v>
      </c>
      <c r="H177" s="869" t="s">
        <v>13565</v>
      </c>
      <c r="I177" s="869">
        <v>2015</v>
      </c>
      <c r="J177" s="869">
        <v>510</v>
      </c>
      <c r="K177" s="869">
        <v>510</v>
      </c>
      <c r="L177" s="869">
        <v>105</v>
      </c>
      <c r="M177" s="869">
        <v>29695</v>
      </c>
      <c r="N177" s="869">
        <v>515</v>
      </c>
      <c r="O177" s="869">
        <v>8</v>
      </c>
      <c r="P177" s="869">
        <v>1734</v>
      </c>
      <c r="Q177" s="869">
        <v>0</v>
      </c>
      <c r="R177" s="869">
        <v>1</v>
      </c>
      <c r="S177" s="869">
        <v>2</v>
      </c>
      <c r="T177" s="869">
        <v>3</v>
      </c>
      <c r="U177" s="869">
        <v>0</v>
      </c>
      <c r="V177" s="869">
        <v>0</v>
      </c>
      <c r="W177" s="869">
        <v>2</v>
      </c>
      <c r="X177" s="869">
        <v>3</v>
      </c>
      <c r="Y177" s="869">
        <v>0</v>
      </c>
      <c r="Z177" s="869">
        <v>0</v>
      </c>
      <c r="AA177" s="869">
        <v>0</v>
      </c>
      <c r="AB177" s="869">
        <v>0</v>
      </c>
      <c r="AC177" s="869">
        <v>1</v>
      </c>
      <c r="AD177" s="869">
        <v>2</v>
      </c>
      <c r="AE177" s="869">
        <v>0</v>
      </c>
      <c r="AF177" s="345">
        <v>228086</v>
      </c>
      <c r="AG177" s="345">
        <v>144597</v>
      </c>
      <c r="AH177" s="345">
        <v>23061</v>
      </c>
      <c r="AI177" s="345">
        <v>60428</v>
      </c>
      <c r="AJ177" s="345">
        <v>71758</v>
      </c>
      <c r="AK177" s="345">
        <v>47717</v>
      </c>
    </row>
    <row r="178" spans="1:37">
      <c r="A178" s="869">
        <v>170</v>
      </c>
      <c r="B178" s="869" t="s">
        <v>105</v>
      </c>
      <c r="C178" s="869" t="s">
        <v>289</v>
      </c>
      <c r="D178" s="869" t="s">
        <v>13033</v>
      </c>
      <c r="E178" s="869" t="s">
        <v>13566</v>
      </c>
      <c r="F178" s="870" t="s">
        <v>13567</v>
      </c>
      <c r="G178" s="869" t="s">
        <v>13568</v>
      </c>
      <c r="H178" s="869" t="s">
        <v>13569</v>
      </c>
      <c r="I178" s="869">
        <v>2009</v>
      </c>
      <c r="J178" s="869">
        <v>700</v>
      </c>
      <c r="K178" s="869">
        <v>1273.17</v>
      </c>
      <c r="L178" s="869">
        <v>250</v>
      </c>
      <c r="M178" s="869">
        <v>83197</v>
      </c>
      <c r="N178" s="869">
        <v>891</v>
      </c>
      <c r="O178" s="869">
        <v>46</v>
      </c>
      <c r="P178" s="869">
        <v>5177</v>
      </c>
      <c r="Q178" s="869">
        <v>51</v>
      </c>
      <c r="R178" s="869">
        <v>21</v>
      </c>
      <c r="S178" s="869">
        <v>7</v>
      </c>
      <c r="T178" s="869">
        <v>7</v>
      </c>
      <c r="U178" s="869">
        <v>0</v>
      </c>
      <c r="V178" s="869">
        <v>0</v>
      </c>
      <c r="W178" s="869">
        <v>6</v>
      </c>
      <c r="X178" s="869">
        <v>6</v>
      </c>
      <c r="Y178" s="869">
        <v>0</v>
      </c>
      <c r="Z178" s="869">
        <v>0</v>
      </c>
      <c r="AA178" s="869">
        <v>1</v>
      </c>
      <c r="AB178" s="869">
        <v>1</v>
      </c>
      <c r="AC178" s="869">
        <v>0</v>
      </c>
      <c r="AD178" s="869">
        <v>7</v>
      </c>
      <c r="AE178" s="869">
        <v>1</v>
      </c>
      <c r="AF178" s="345">
        <v>821458</v>
      </c>
      <c r="AG178" s="345">
        <v>552339</v>
      </c>
      <c r="AH178" s="345">
        <v>75781</v>
      </c>
      <c r="AI178" s="345">
        <v>193338</v>
      </c>
      <c r="AJ178" s="345">
        <v>253862</v>
      </c>
      <c r="AK178" s="345">
        <v>253395</v>
      </c>
    </row>
    <row r="179" spans="1:37">
      <c r="A179" s="869">
        <v>171</v>
      </c>
      <c r="B179" s="869" t="s">
        <v>105</v>
      </c>
      <c r="C179" s="869" t="s">
        <v>289</v>
      </c>
      <c r="D179" s="869" t="s">
        <v>13033</v>
      </c>
      <c r="E179" s="869" t="s">
        <v>13570</v>
      </c>
      <c r="F179" s="870" t="s">
        <v>13571</v>
      </c>
      <c r="G179" s="869" t="s">
        <v>13572</v>
      </c>
      <c r="H179" s="869" t="s">
        <v>13541</v>
      </c>
      <c r="I179" s="869">
        <v>2015</v>
      </c>
      <c r="J179" s="869">
        <v>541</v>
      </c>
      <c r="K179" s="869">
        <v>772</v>
      </c>
      <c r="L179" s="869">
        <v>80</v>
      </c>
      <c r="M179" s="869">
        <v>33725</v>
      </c>
      <c r="N179" s="869">
        <v>859</v>
      </c>
      <c r="O179" s="869">
        <v>7</v>
      </c>
      <c r="P179" s="869">
        <v>3694</v>
      </c>
      <c r="Q179" s="869">
        <v>0</v>
      </c>
      <c r="R179" s="869">
        <v>0</v>
      </c>
      <c r="S179" s="869">
        <v>2</v>
      </c>
      <c r="T179" s="869">
        <v>4</v>
      </c>
      <c r="U179" s="869">
        <v>0</v>
      </c>
      <c r="V179" s="869">
        <v>0</v>
      </c>
      <c r="W179" s="869">
        <v>2</v>
      </c>
      <c r="X179" s="869">
        <v>4</v>
      </c>
      <c r="Y179" s="869">
        <v>0</v>
      </c>
      <c r="Z179" s="869">
        <v>0</v>
      </c>
      <c r="AA179" s="869">
        <v>0</v>
      </c>
      <c r="AB179" s="869">
        <v>0</v>
      </c>
      <c r="AC179" s="869">
        <v>1</v>
      </c>
      <c r="AD179" s="869">
        <v>4</v>
      </c>
      <c r="AE179" s="869">
        <v>0</v>
      </c>
      <c r="AF179" s="345">
        <v>584122</v>
      </c>
      <c r="AG179" s="345">
        <v>328476</v>
      </c>
      <c r="AH179" s="345">
        <v>41572</v>
      </c>
      <c r="AI179" s="345">
        <v>214074</v>
      </c>
      <c r="AJ179" s="345">
        <v>70910</v>
      </c>
      <c r="AK179" s="345">
        <v>162579</v>
      </c>
    </row>
    <row r="180" spans="1:37">
      <c r="A180" s="869">
        <v>172</v>
      </c>
      <c r="B180" s="869" t="s">
        <v>105</v>
      </c>
      <c r="C180" s="869" t="s">
        <v>12975</v>
      </c>
      <c r="D180" s="869" t="s">
        <v>13033</v>
      </c>
      <c r="E180" s="869" t="s">
        <v>13573</v>
      </c>
      <c r="F180" s="870" t="s">
        <v>13574</v>
      </c>
      <c r="G180" s="869" t="s">
        <v>13575</v>
      </c>
      <c r="H180" s="869" t="s">
        <v>13576</v>
      </c>
      <c r="I180" s="869">
        <v>2014</v>
      </c>
      <c r="J180" s="869">
        <v>1914.59</v>
      </c>
      <c r="K180" s="869">
        <v>2678</v>
      </c>
      <c r="L180" s="869">
        <v>95</v>
      </c>
      <c r="M180" s="869">
        <v>50889</v>
      </c>
      <c r="N180" s="869">
        <v>0</v>
      </c>
      <c r="O180" s="869">
        <v>29</v>
      </c>
      <c r="P180" s="869">
        <v>4945</v>
      </c>
      <c r="Q180" s="869">
        <v>0</v>
      </c>
      <c r="R180" s="869">
        <v>29</v>
      </c>
      <c r="S180" s="869">
        <v>6</v>
      </c>
      <c r="T180" s="869">
        <v>6</v>
      </c>
      <c r="U180" s="869">
        <v>0</v>
      </c>
      <c r="V180" s="869">
        <v>0</v>
      </c>
      <c r="W180" s="869">
        <v>6</v>
      </c>
      <c r="X180" s="869">
        <v>6</v>
      </c>
      <c r="Y180" s="869">
        <v>0</v>
      </c>
      <c r="Z180" s="869">
        <v>0</v>
      </c>
      <c r="AA180" s="869">
        <v>0</v>
      </c>
      <c r="AB180" s="869">
        <v>0</v>
      </c>
      <c r="AC180" s="869">
        <v>0</v>
      </c>
      <c r="AD180" s="869">
        <v>7</v>
      </c>
      <c r="AE180" s="869">
        <v>2</v>
      </c>
      <c r="AF180" s="345">
        <v>638505</v>
      </c>
      <c r="AG180" s="345">
        <v>327853</v>
      </c>
      <c r="AH180" s="345">
        <v>152991</v>
      </c>
      <c r="AI180" s="345">
        <v>157661</v>
      </c>
      <c r="AJ180" s="345">
        <v>153971</v>
      </c>
      <c r="AK180" s="345">
        <v>112039</v>
      </c>
    </row>
    <row r="181" spans="1:37">
      <c r="A181" s="869">
        <v>173</v>
      </c>
      <c r="B181" s="869" t="s">
        <v>105</v>
      </c>
      <c r="C181" s="869" t="s">
        <v>12975</v>
      </c>
      <c r="D181" s="869" t="s">
        <v>13033</v>
      </c>
      <c r="E181" s="869" t="s">
        <v>13577</v>
      </c>
      <c r="F181" s="870" t="s">
        <v>13578</v>
      </c>
      <c r="G181" s="869" t="s">
        <v>13579</v>
      </c>
      <c r="H181" s="869" t="s">
        <v>13580</v>
      </c>
      <c r="I181" s="869">
        <v>2018</v>
      </c>
      <c r="J181" s="869">
        <v>802.53</v>
      </c>
      <c r="K181" s="869">
        <v>339.84</v>
      </c>
      <c r="L181" s="869">
        <v>60</v>
      </c>
      <c r="M181" s="869">
        <v>23217</v>
      </c>
      <c r="N181" s="869">
        <v>0</v>
      </c>
      <c r="O181" s="869">
        <v>14</v>
      </c>
      <c r="P181" s="869">
        <v>2902</v>
      </c>
      <c r="Q181" s="869">
        <v>0</v>
      </c>
      <c r="R181" s="869">
        <v>5</v>
      </c>
      <c r="S181" s="869">
        <v>4</v>
      </c>
      <c r="T181" s="869">
        <v>4</v>
      </c>
      <c r="U181" s="869">
        <v>0</v>
      </c>
      <c r="V181" s="869">
        <v>0</v>
      </c>
      <c r="W181" s="869">
        <v>4</v>
      </c>
      <c r="X181" s="869">
        <v>4</v>
      </c>
      <c r="Y181" s="869">
        <v>0</v>
      </c>
      <c r="Z181" s="869">
        <v>0</v>
      </c>
      <c r="AA181" s="869">
        <v>0</v>
      </c>
      <c r="AB181" s="869">
        <v>0</v>
      </c>
      <c r="AC181" s="869">
        <v>0</v>
      </c>
      <c r="AD181" s="869">
        <v>4</v>
      </c>
      <c r="AE181" s="869">
        <v>0</v>
      </c>
      <c r="AF181" s="345">
        <v>312822</v>
      </c>
      <c r="AG181" s="345">
        <v>138955</v>
      </c>
      <c r="AH181" s="345">
        <v>116580</v>
      </c>
      <c r="AI181" s="345">
        <v>57287</v>
      </c>
      <c r="AJ181" s="345">
        <v>93690</v>
      </c>
      <c r="AK181" s="345">
        <v>39340</v>
      </c>
    </row>
    <row r="182" spans="1:37">
      <c r="A182" s="869">
        <v>174</v>
      </c>
      <c r="B182" s="869" t="s">
        <v>105</v>
      </c>
      <c r="C182" s="869" t="s">
        <v>12975</v>
      </c>
      <c r="D182" s="869" t="s">
        <v>13033</v>
      </c>
      <c r="E182" s="869" t="s">
        <v>13581</v>
      </c>
      <c r="F182" s="870" t="s">
        <v>13582</v>
      </c>
      <c r="G182" s="869" t="s">
        <v>13583</v>
      </c>
      <c r="H182" s="869" t="s">
        <v>13584</v>
      </c>
      <c r="I182" s="869">
        <v>2009</v>
      </c>
      <c r="J182" s="869">
        <v>669.84</v>
      </c>
      <c r="K182" s="869">
        <v>464.1</v>
      </c>
      <c r="L182" s="869">
        <v>54</v>
      </c>
      <c r="M182" s="869">
        <v>32756</v>
      </c>
      <c r="N182" s="869">
        <v>0</v>
      </c>
      <c r="O182" s="869">
        <v>18</v>
      </c>
      <c r="P182" s="869">
        <v>3794</v>
      </c>
      <c r="Q182" s="869">
        <v>0</v>
      </c>
      <c r="R182" s="869">
        <v>3</v>
      </c>
      <c r="S182" s="869">
        <v>4</v>
      </c>
      <c r="T182" s="869">
        <v>4</v>
      </c>
      <c r="U182" s="869">
        <v>0</v>
      </c>
      <c r="V182" s="869">
        <v>0</v>
      </c>
      <c r="W182" s="869">
        <v>4</v>
      </c>
      <c r="X182" s="869">
        <v>4</v>
      </c>
      <c r="Y182" s="869">
        <v>0</v>
      </c>
      <c r="Z182" s="869">
        <v>0</v>
      </c>
      <c r="AA182" s="869">
        <v>0</v>
      </c>
      <c r="AB182" s="869">
        <v>0</v>
      </c>
      <c r="AC182" s="869">
        <v>0</v>
      </c>
      <c r="AD182" s="869">
        <v>6</v>
      </c>
      <c r="AE182" s="869">
        <v>0</v>
      </c>
      <c r="AF182" s="345">
        <v>387079</v>
      </c>
      <c r="AG182" s="345">
        <v>188904</v>
      </c>
      <c r="AH182" s="345">
        <v>131093</v>
      </c>
      <c r="AI182" s="345">
        <v>67082</v>
      </c>
      <c r="AJ182" s="345">
        <v>69716</v>
      </c>
      <c r="AK182" s="345">
        <v>56722</v>
      </c>
    </row>
    <row r="183" spans="1:37">
      <c r="A183" s="869">
        <v>175</v>
      </c>
      <c r="B183" s="869" t="s">
        <v>105</v>
      </c>
      <c r="C183" s="869" t="s">
        <v>12975</v>
      </c>
      <c r="D183" s="869" t="s">
        <v>13033</v>
      </c>
      <c r="E183" s="869" t="s">
        <v>13585</v>
      </c>
      <c r="F183" s="870" t="s">
        <v>13586</v>
      </c>
      <c r="G183" s="869" t="s">
        <v>13587</v>
      </c>
      <c r="H183" s="869" t="s">
        <v>13588</v>
      </c>
      <c r="I183" s="869">
        <v>2009</v>
      </c>
      <c r="J183" s="869">
        <v>544.48</v>
      </c>
      <c r="K183" s="869">
        <v>544.48</v>
      </c>
      <c r="L183" s="869">
        <v>60</v>
      </c>
      <c r="M183" s="869">
        <v>43090</v>
      </c>
      <c r="N183" s="869">
        <v>0</v>
      </c>
      <c r="O183" s="869">
        <v>24</v>
      </c>
      <c r="P183" s="869">
        <v>4264</v>
      </c>
      <c r="Q183" s="869">
        <v>0</v>
      </c>
      <c r="R183" s="869">
        <v>0</v>
      </c>
      <c r="S183" s="869">
        <v>6</v>
      </c>
      <c r="T183" s="869">
        <v>6</v>
      </c>
      <c r="U183" s="869">
        <v>0</v>
      </c>
      <c r="V183" s="869">
        <v>0</v>
      </c>
      <c r="W183" s="869">
        <v>6</v>
      </c>
      <c r="X183" s="869">
        <v>6</v>
      </c>
      <c r="Y183" s="869">
        <v>0</v>
      </c>
      <c r="Z183" s="869">
        <v>0</v>
      </c>
      <c r="AA183" s="869">
        <v>0</v>
      </c>
      <c r="AB183" s="869">
        <v>0</v>
      </c>
      <c r="AC183" s="869">
        <v>1</v>
      </c>
      <c r="AD183" s="869">
        <v>7</v>
      </c>
      <c r="AE183" s="869">
        <v>0</v>
      </c>
      <c r="AF183" s="345">
        <v>471168</v>
      </c>
      <c r="AG183" s="345">
        <v>258023</v>
      </c>
      <c r="AH183" s="345">
        <v>138940</v>
      </c>
      <c r="AI183" s="345">
        <v>74205</v>
      </c>
      <c r="AJ183" s="345">
        <v>167945</v>
      </c>
      <c r="AK183" s="345">
        <v>107666</v>
      </c>
    </row>
    <row r="184" spans="1:37">
      <c r="A184" s="869">
        <v>176</v>
      </c>
      <c r="B184" s="869" t="s">
        <v>105</v>
      </c>
      <c r="C184" s="869" t="s">
        <v>12975</v>
      </c>
      <c r="D184" s="869" t="s">
        <v>13033</v>
      </c>
      <c r="E184" s="869" t="s">
        <v>13589</v>
      </c>
      <c r="F184" s="870" t="s">
        <v>13590</v>
      </c>
      <c r="G184" s="869" t="s">
        <v>13591</v>
      </c>
      <c r="H184" s="869" t="s">
        <v>13592</v>
      </c>
      <c r="I184" s="869">
        <v>2006</v>
      </c>
      <c r="J184" s="869">
        <v>1509</v>
      </c>
      <c r="K184" s="869">
        <v>840.95</v>
      </c>
      <c r="L184" s="869">
        <v>143</v>
      </c>
      <c r="M184" s="869">
        <v>51416</v>
      </c>
      <c r="N184" s="869">
        <v>10550</v>
      </c>
      <c r="O184" s="869">
        <v>30</v>
      </c>
      <c r="P184" s="869">
        <v>4051</v>
      </c>
      <c r="Q184" s="869">
        <v>418</v>
      </c>
      <c r="R184" s="869">
        <v>27</v>
      </c>
      <c r="S184" s="869">
        <v>6</v>
      </c>
      <c r="T184" s="869">
        <v>6</v>
      </c>
      <c r="U184" s="869">
        <v>0</v>
      </c>
      <c r="V184" s="869">
        <v>0</v>
      </c>
      <c r="W184" s="869">
        <v>6</v>
      </c>
      <c r="X184" s="869">
        <v>6</v>
      </c>
      <c r="Y184" s="869">
        <v>0</v>
      </c>
      <c r="Z184" s="869">
        <v>0</v>
      </c>
      <c r="AA184" s="869">
        <v>0</v>
      </c>
      <c r="AB184" s="869">
        <v>0</v>
      </c>
      <c r="AC184" s="869">
        <v>0</v>
      </c>
      <c r="AD184" s="869">
        <v>5</v>
      </c>
      <c r="AE184" s="869">
        <v>3</v>
      </c>
      <c r="AF184" s="345">
        <v>598821</v>
      </c>
      <c r="AG184" s="345">
        <v>299699</v>
      </c>
      <c r="AH184" s="345">
        <v>157582</v>
      </c>
      <c r="AI184" s="345">
        <v>141540</v>
      </c>
      <c r="AJ184" s="345">
        <v>169270</v>
      </c>
      <c r="AK184" s="345">
        <v>69408</v>
      </c>
    </row>
    <row r="185" spans="1:37">
      <c r="A185" s="869">
        <v>177</v>
      </c>
      <c r="B185" s="869" t="s">
        <v>105</v>
      </c>
      <c r="C185" s="869" t="s">
        <v>12975</v>
      </c>
      <c r="D185" s="869" t="s">
        <v>13033</v>
      </c>
      <c r="E185" s="869" t="s">
        <v>13593</v>
      </c>
      <c r="F185" s="870" t="s">
        <v>13594</v>
      </c>
      <c r="G185" s="869" t="s">
        <v>13595</v>
      </c>
      <c r="H185" s="869" t="s">
        <v>13596</v>
      </c>
      <c r="I185" s="869">
        <v>2021</v>
      </c>
      <c r="J185" s="869">
        <v>1865</v>
      </c>
      <c r="K185" s="869">
        <v>5666</v>
      </c>
      <c r="L185" s="869">
        <v>388</v>
      </c>
      <c r="M185" s="869">
        <v>94078</v>
      </c>
      <c r="N185" s="869">
        <v>7638</v>
      </c>
      <c r="O185" s="869">
        <v>53</v>
      </c>
      <c r="P185" s="869">
        <v>7311</v>
      </c>
      <c r="Q185" s="869">
        <v>0</v>
      </c>
      <c r="R185" s="869">
        <v>9</v>
      </c>
      <c r="S185" s="869">
        <v>24</v>
      </c>
      <c r="T185" s="869">
        <v>30</v>
      </c>
      <c r="U185" s="869">
        <v>0</v>
      </c>
      <c r="V185" s="869">
        <v>0</v>
      </c>
      <c r="W185" s="869">
        <v>21</v>
      </c>
      <c r="X185" s="869">
        <v>27</v>
      </c>
      <c r="Y185" s="869">
        <v>1</v>
      </c>
      <c r="Z185" s="869">
        <v>1</v>
      </c>
      <c r="AA185" s="869">
        <v>2</v>
      </c>
      <c r="AB185" s="869">
        <v>2</v>
      </c>
      <c r="AC185" s="869">
        <v>1</v>
      </c>
      <c r="AD185" s="869">
        <v>22</v>
      </c>
      <c r="AE185" s="869">
        <v>3</v>
      </c>
      <c r="AF185" s="345">
        <v>1991827</v>
      </c>
      <c r="AG185" s="345">
        <v>1134636</v>
      </c>
      <c r="AH185" s="345">
        <v>192211</v>
      </c>
      <c r="AI185" s="345">
        <v>664980</v>
      </c>
      <c r="AJ185" s="345">
        <v>469551</v>
      </c>
      <c r="AK185" s="345">
        <v>122415</v>
      </c>
    </row>
    <row r="186" spans="1:37">
      <c r="A186" s="869">
        <v>178</v>
      </c>
      <c r="B186" s="869" t="s">
        <v>105</v>
      </c>
      <c r="C186" s="869" t="s">
        <v>12975</v>
      </c>
      <c r="D186" s="869" t="s">
        <v>13033</v>
      </c>
      <c r="E186" s="869" t="s">
        <v>13597</v>
      </c>
      <c r="F186" s="870" t="s">
        <v>13598</v>
      </c>
      <c r="G186" s="869" t="s">
        <v>13599</v>
      </c>
      <c r="H186" s="869" t="s">
        <v>13600</v>
      </c>
      <c r="I186" s="869">
        <v>2016</v>
      </c>
      <c r="J186" s="869">
        <v>2958.5</v>
      </c>
      <c r="K186" s="869">
        <v>715</v>
      </c>
      <c r="L186" s="869">
        <v>140</v>
      </c>
      <c r="M186" s="869">
        <v>67546</v>
      </c>
      <c r="N186" s="869">
        <v>4215</v>
      </c>
      <c r="O186" s="869">
        <v>34</v>
      </c>
      <c r="P186" s="869">
        <v>6688</v>
      </c>
      <c r="Q186" s="869">
        <v>274</v>
      </c>
      <c r="R186" s="869">
        <v>3</v>
      </c>
      <c r="S186" s="869">
        <v>7</v>
      </c>
      <c r="T186" s="869">
        <v>8</v>
      </c>
      <c r="U186" s="869">
        <v>0</v>
      </c>
      <c r="V186" s="869">
        <v>0</v>
      </c>
      <c r="W186" s="869">
        <v>7</v>
      </c>
      <c r="X186" s="869">
        <v>8</v>
      </c>
      <c r="Y186" s="869">
        <v>0</v>
      </c>
      <c r="Z186" s="869">
        <v>0</v>
      </c>
      <c r="AA186" s="869">
        <v>0</v>
      </c>
      <c r="AB186" s="869">
        <v>0</v>
      </c>
      <c r="AC186" s="869">
        <v>0</v>
      </c>
      <c r="AD186" s="869">
        <v>8</v>
      </c>
      <c r="AE186" s="869">
        <v>1</v>
      </c>
      <c r="AF186" s="345">
        <v>604962</v>
      </c>
      <c r="AG186" s="345">
        <v>390645</v>
      </c>
      <c r="AH186" s="345">
        <v>176556</v>
      </c>
      <c r="AI186" s="345">
        <v>37761</v>
      </c>
      <c r="AJ186" s="345">
        <v>290170</v>
      </c>
      <c r="AK186" s="345">
        <v>295552</v>
      </c>
    </row>
    <row r="187" spans="1:37">
      <c r="A187" s="869">
        <v>179</v>
      </c>
      <c r="B187" s="869" t="s">
        <v>105</v>
      </c>
      <c r="C187" s="869" t="s">
        <v>12975</v>
      </c>
      <c r="D187" s="869" t="s">
        <v>13033</v>
      </c>
      <c r="E187" s="869" t="s">
        <v>13601</v>
      </c>
      <c r="F187" s="870" t="s">
        <v>13602</v>
      </c>
      <c r="G187" s="869" t="s">
        <v>13603</v>
      </c>
      <c r="H187" s="869" t="s">
        <v>13604</v>
      </c>
      <c r="I187" s="869">
        <v>2018</v>
      </c>
      <c r="J187" s="869">
        <v>19380.8</v>
      </c>
      <c r="K187" s="869">
        <v>573.12</v>
      </c>
      <c r="L187" s="869">
        <v>100</v>
      </c>
      <c r="M187" s="869">
        <v>38539</v>
      </c>
      <c r="N187" s="869">
        <v>0</v>
      </c>
      <c r="O187" s="869">
        <v>25</v>
      </c>
      <c r="P187" s="869">
        <v>4392</v>
      </c>
      <c r="Q187" s="869">
        <v>0</v>
      </c>
      <c r="R187" s="869">
        <v>11</v>
      </c>
      <c r="S187" s="869">
        <v>4</v>
      </c>
      <c r="T187" s="869">
        <v>4</v>
      </c>
      <c r="U187" s="869">
        <v>0</v>
      </c>
      <c r="V187" s="869">
        <v>0</v>
      </c>
      <c r="W187" s="869">
        <v>4</v>
      </c>
      <c r="X187" s="869">
        <v>4</v>
      </c>
      <c r="Y187" s="869">
        <v>0</v>
      </c>
      <c r="Z187" s="869">
        <v>0</v>
      </c>
      <c r="AA187" s="869">
        <v>0</v>
      </c>
      <c r="AB187" s="869">
        <v>0</v>
      </c>
      <c r="AC187" s="869">
        <v>0</v>
      </c>
      <c r="AD187" s="869">
        <v>4</v>
      </c>
      <c r="AE187" s="869">
        <v>2</v>
      </c>
      <c r="AF187" s="345">
        <v>437237</v>
      </c>
      <c r="AG187" s="345">
        <v>186436</v>
      </c>
      <c r="AH187" s="345">
        <v>139810</v>
      </c>
      <c r="AI187" s="345">
        <v>110991</v>
      </c>
      <c r="AJ187" s="345">
        <v>93896</v>
      </c>
      <c r="AK187" s="345">
        <v>87060</v>
      </c>
    </row>
    <row r="188" spans="1:37">
      <c r="A188" s="869">
        <v>180</v>
      </c>
      <c r="B188" s="869" t="s">
        <v>105</v>
      </c>
      <c r="C188" s="869" t="s">
        <v>12975</v>
      </c>
      <c r="D188" s="869" t="s">
        <v>13033</v>
      </c>
      <c r="E188" s="869" t="s">
        <v>13605</v>
      </c>
      <c r="F188" s="870" t="s">
        <v>13606</v>
      </c>
      <c r="G188" s="869" t="s">
        <v>13607</v>
      </c>
      <c r="H188" s="869" t="s">
        <v>13608</v>
      </c>
      <c r="I188" s="869">
        <v>2018</v>
      </c>
      <c r="J188" s="869">
        <v>940.2</v>
      </c>
      <c r="K188" s="869">
        <v>441.8</v>
      </c>
      <c r="L188" s="869">
        <v>70</v>
      </c>
      <c r="M188" s="869">
        <v>33971</v>
      </c>
      <c r="N188" s="869">
        <v>0</v>
      </c>
      <c r="O188" s="869">
        <v>19</v>
      </c>
      <c r="P188" s="869">
        <v>4056</v>
      </c>
      <c r="Q188" s="869">
        <v>0</v>
      </c>
      <c r="R188" s="869">
        <v>1</v>
      </c>
      <c r="S188" s="869">
        <v>3</v>
      </c>
      <c r="T188" s="869">
        <v>3</v>
      </c>
      <c r="U188" s="869">
        <v>0</v>
      </c>
      <c r="V188" s="869">
        <v>0</v>
      </c>
      <c r="W188" s="869">
        <v>3</v>
      </c>
      <c r="X188" s="869">
        <v>3</v>
      </c>
      <c r="Y188" s="869">
        <v>0</v>
      </c>
      <c r="Z188" s="869">
        <v>0</v>
      </c>
      <c r="AA188" s="869">
        <v>0</v>
      </c>
      <c r="AB188" s="869">
        <v>0</v>
      </c>
      <c r="AC188" s="869">
        <v>0</v>
      </c>
      <c r="AD188" s="869">
        <v>3</v>
      </c>
      <c r="AE188" s="869">
        <v>2</v>
      </c>
      <c r="AF188" s="345">
        <v>358925</v>
      </c>
      <c r="AG188" s="345">
        <v>152885</v>
      </c>
      <c r="AH188" s="345">
        <v>133748</v>
      </c>
      <c r="AI188" s="345">
        <v>72292</v>
      </c>
      <c r="AJ188" s="345">
        <v>71353</v>
      </c>
      <c r="AK188" s="345">
        <v>67603</v>
      </c>
    </row>
    <row r="189" spans="1:37">
      <c r="A189" s="869">
        <v>181</v>
      </c>
      <c r="B189" s="869" t="s">
        <v>105</v>
      </c>
      <c r="C189" s="869" t="s">
        <v>656</v>
      </c>
      <c r="D189" s="869" t="s">
        <v>13033</v>
      </c>
      <c r="E189" s="869" t="s">
        <v>13609</v>
      </c>
      <c r="F189" s="870" t="s">
        <v>13610</v>
      </c>
      <c r="G189" s="869" t="s">
        <v>13611</v>
      </c>
      <c r="H189" s="869" t="s">
        <v>13612</v>
      </c>
      <c r="I189" s="869">
        <v>2007</v>
      </c>
      <c r="J189" s="869">
        <v>727.8</v>
      </c>
      <c r="K189" s="869">
        <v>1945.86</v>
      </c>
      <c r="L189" s="869">
        <v>351</v>
      </c>
      <c r="M189" s="869">
        <v>69864</v>
      </c>
      <c r="N189" s="869">
        <v>3781</v>
      </c>
      <c r="O189" s="869">
        <v>45</v>
      </c>
      <c r="P189" s="869">
        <v>5498</v>
      </c>
      <c r="Q189" s="869">
        <v>0</v>
      </c>
      <c r="R189" s="869">
        <v>14</v>
      </c>
      <c r="S189" s="869">
        <v>10</v>
      </c>
      <c r="T189" s="869">
        <v>10</v>
      </c>
      <c r="U189" s="869">
        <v>0</v>
      </c>
      <c r="V189" s="869">
        <v>0</v>
      </c>
      <c r="W189" s="869">
        <v>8</v>
      </c>
      <c r="X189" s="869">
        <v>8</v>
      </c>
      <c r="Y189" s="869">
        <v>0</v>
      </c>
      <c r="Z189" s="869">
        <v>0</v>
      </c>
      <c r="AA189" s="869">
        <v>2</v>
      </c>
      <c r="AB189" s="869">
        <v>2</v>
      </c>
      <c r="AC189" s="869">
        <v>3</v>
      </c>
      <c r="AD189" s="869">
        <v>12</v>
      </c>
      <c r="AE189" s="869">
        <v>1</v>
      </c>
      <c r="AF189" s="345">
        <v>1418516</v>
      </c>
      <c r="AG189" s="345">
        <v>797205</v>
      </c>
      <c r="AH189" s="345">
        <v>96658</v>
      </c>
      <c r="AI189" s="345">
        <v>524653</v>
      </c>
      <c r="AJ189" s="345">
        <v>148210</v>
      </c>
      <c r="AK189" s="345">
        <v>177098</v>
      </c>
    </row>
    <row r="190" spans="1:37">
      <c r="A190" s="869">
        <v>182</v>
      </c>
      <c r="B190" s="869" t="s">
        <v>105</v>
      </c>
      <c r="C190" s="869" t="s">
        <v>656</v>
      </c>
      <c r="D190" s="869" t="s">
        <v>13033</v>
      </c>
      <c r="E190" s="869" t="s">
        <v>13613</v>
      </c>
      <c r="F190" s="870" t="s">
        <v>13614</v>
      </c>
      <c r="G190" s="869" t="s">
        <v>13615</v>
      </c>
      <c r="H190" s="869" t="s">
        <v>13616</v>
      </c>
      <c r="I190" s="869">
        <v>2008</v>
      </c>
      <c r="J190" s="869">
        <v>1446</v>
      </c>
      <c r="K190" s="869">
        <v>1796.44</v>
      </c>
      <c r="L190" s="869">
        <v>249</v>
      </c>
      <c r="M190" s="869">
        <v>67804</v>
      </c>
      <c r="N190" s="869">
        <v>2736</v>
      </c>
      <c r="O190" s="869">
        <v>38</v>
      </c>
      <c r="P190" s="869">
        <v>5974</v>
      </c>
      <c r="Q190" s="869">
        <v>0</v>
      </c>
      <c r="R190" s="869">
        <v>0</v>
      </c>
      <c r="S190" s="869">
        <v>13</v>
      </c>
      <c r="T190" s="869">
        <v>14</v>
      </c>
      <c r="U190" s="869">
        <v>0</v>
      </c>
      <c r="V190" s="869">
        <v>0</v>
      </c>
      <c r="W190" s="869">
        <v>10</v>
      </c>
      <c r="X190" s="869">
        <v>10</v>
      </c>
      <c r="Y190" s="869">
        <v>0</v>
      </c>
      <c r="Z190" s="869">
        <v>0</v>
      </c>
      <c r="AA190" s="869">
        <v>3</v>
      </c>
      <c r="AB190" s="869">
        <v>4</v>
      </c>
      <c r="AC190" s="869">
        <v>1</v>
      </c>
      <c r="AD190" s="869">
        <v>9</v>
      </c>
      <c r="AE190" s="869">
        <v>3</v>
      </c>
      <c r="AF190" s="345">
        <v>1459201</v>
      </c>
      <c r="AG190" s="345">
        <v>634897</v>
      </c>
      <c r="AH190" s="345">
        <v>100295</v>
      </c>
      <c r="AI190" s="345">
        <v>724009</v>
      </c>
      <c r="AJ190" s="345">
        <v>242433</v>
      </c>
      <c r="AK190" s="345">
        <v>247151</v>
      </c>
    </row>
    <row r="191" spans="1:37">
      <c r="A191" s="869">
        <v>183</v>
      </c>
      <c r="B191" s="869" t="s">
        <v>105</v>
      </c>
      <c r="C191" s="869" t="s">
        <v>656</v>
      </c>
      <c r="D191" s="869" t="s">
        <v>13033</v>
      </c>
      <c r="E191" s="869" t="s">
        <v>13617</v>
      </c>
      <c r="F191" s="870" t="s">
        <v>13618</v>
      </c>
      <c r="G191" s="869" t="s">
        <v>13619</v>
      </c>
      <c r="H191" s="869" t="s">
        <v>13620</v>
      </c>
      <c r="I191" s="869">
        <v>2009</v>
      </c>
      <c r="J191" s="869">
        <v>869.2</v>
      </c>
      <c r="K191" s="869">
        <v>2339.9299999999998</v>
      </c>
      <c r="L191" s="869">
        <v>285</v>
      </c>
      <c r="M191" s="869">
        <v>67274</v>
      </c>
      <c r="N191" s="869">
        <v>1529</v>
      </c>
      <c r="O191" s="869">
        <v>43</v>
      </c>
      <c r="P191" s="869">
        <v>5828</v>
      </c>
      <c r="Q191" s="869">
        <v>0</v>
      </c>
      <c r="R191" s="869">
        <v>6</v>
      </c>
      <c r="S191" s="869">
        <v>13</v>
      </c>
      <c r="T191" s="869">
        <v>13</v>
      </c>
      <c r="U191" s="869">
        <v>1</v>
      </c>
      <c r="V191" s="869">
        <v>1</v>
      </c>
      <c r="W191" s="869">
        <v>10</v>
      </c>
      <c r="X191" s="869">
        <v>10</v>
      </c>
      <c r="Y191" s="869">
        <v>0</v>
      </c>
      <c r="Z191" s="869">
        <v>0</v>
      </c>
      <c r="AA191" s="869">
        <v>2</v>
      </c>
      <c r="AB191" s="869">
        <v>2</v>
      </c>
      <c r="AC191" s="869">
        <v>0</v>
      </c>
      <c r="AD191" s="869">
        <v>11</v>
      </c>
      <c r="AE191" s="869">
        <v>0</v>
      </c>
      <c r="AF191" s="345">
        <v>1261542</v>
      </c>
      <c r="AG191" s="345">
        <v>743039</v>
      </c>
      <c r="AH191" s="345">
        <v>113690</v>
      </c>
      <c r="AI191" s="345">
        <v>404813</v>
      </c>
      <c r="AJ191" s="345">
        <v>124281</v>
      </c>
      <c r="AK191" s="345">
        <v>135448</v>
      </c>
    </row>
    <row r="192" spans="1:37">
      <c r="A192" s="869">
        <v>184</v>
      </c>
      <c r="B192" s="869" t="s">
        <v>105</v>
      </c>
      <c r="C192" s="869" t="s">
        <v>656</v>
      </c>
      <c r="D192" s="869" t="s">
        <v>13033</v>
      </c>
      <c r="E192" s="869" t="s">
        <v>13621</v>
      </c>
      <c r="F192" s="870" t="s">
        <v>13622</v>
      </c>
      <c r="G192" s="869" t="s">
        <v>13623</v>
      </c>
      <c r="H192" s="869" t="s">
        <v>13624</v>
      </c>
      <c r="I192" s="869">
        <v>2015</v>
      </c>
      <c r="J192" s="869">
        <v>327.66000000000003</v>
      </c>
      <c r="K192" s="869">
        <v>458.08</v>
      </c>
      <c r="L192" s="869">
        <v>86</v>
      </c>
      <c r="M192" s="869">
        <v>14816</v>
      </c>
      <c r="N192" s="869">
        <v>1829</v>
      </c>
      <c r="O192" s="869">
        <v>0</v>
      </c>
      <c r="P192" s="869">
        <v>1250</v>
      </c>
      <c r="Q192" s="869">
        <v>0</v>
      </c>
      <c r="R192" s="869">
        <v>0</v>
      </c>
      <c r="S192" s="869">
        <v>2</v>
      </c>
      <c r="T192" s="869">
        <v>3</v>
      </c>
      <c r="U192" s="869">
        <v>0</v>
      </c>
      <c r="V192" s="869">
        <v>0</v>
      </c>
      <c r="W192" s="869">
        <v>2</v>
      </c>
      <c r="X192" s="869">
        <v>3</v>
      </c>
      <c r="Y192" s="869">
        <v>0</v>
      </c>
      <c r="Z192" s="869">
        <v>0</v>
      </c>
      <c r="AA192" s="869">
        <v>0</v>
      </c>
      <c r="AB192" s="869">
        <v>0</v>
      </c>
      <c r="AC192" s="869">
        <v>1</v>
      </c>
      <c r="AD192" s="869">
        <v>1</v>
      </c>
      <c r="AE192" s="869">
        <v>3</v>
      </c>
      <c r="AF192" s="345">
        <v>381152</v>
      </c>
      <c r="AG192" s="345">
        <v>208822</v>
      </c>
      <c r="AH192" s="345">
        <v>23685</v>
      </c>
      <c r="AI192" s="345">
        <v>148645</v>
      </c>
      <c r="AJ192" s="345">
        <v>39019</v>
      </c>
      <c r="AK192" s="345">
        <v>56056</v>
      </c>
    </row>
    <row r="193" spans="1:37">
      <c r="A193" s="869">
        <v>185</v>
      </c>
      <c r="B193" s="869" t="s">
        <v>105</v>
      </c>
      <c r="C193" s="869" t="s">
        <v>656</v>
      </c>
      <c r="D193" s="869" t="s">
        <v>13033</v>
      </c>
      <c r="E193" s="869" t="s">
        <v>13625</v>
      </c>
      <c r="F193" s="870" t="s">
        <v>13626</v>
      </c>
      <c r="G193" s="869" t="s">
        <v>13627</v>
      </c>
      <c r="H193" s="869" t="s">
        <v>13628</v>
      </c>
      <c r="I193" s="869">
        <v>2024</v>
      </c>
      <c r="J193" s="869">
        <v>284</v>
      </c>
      <c r="K193" s="869">
        <v>596.11</v>
      </c>
      <c r="L193" s="869">
        <v>80</v>
      </c>
      <c r="M193" s="869">
        <v>5964</v>
      </c>
      <c r="N193" s="869">
        <v>0</v>
      </c>
      <c r="O193" s="869">
        <v>0</v>
      </c>
      <c r="P193" s="869">
        <v>362</v>
      </c>
      <c r="Q193" s="869">
        <v>0</v>
      </c>
      <c r="R193" s="869">
        <v>0</v>
      </c>
      <c r="S193" s="869">
        <v>5</v>
      </c>
      <c r="T193" s="869">
        <v>5</v>
      </c>
      <c r="U193" s="869">
        <v>0</v>
      </c>
      <c r="V193" s="869">
        <v>0</v>
      </c>
      <c r="W193" s="869">
        <v>5</v>
      </c>
      <c r="X193" s="869">
        <v>5</v>
      </c>
      <c r="Y193" s="869">
        <v>0</v>
      </c>
      <c r="Z193" s="869">
        <v>0</v>
      </c>
      <c r="AA193" s="869">
        <v>0</v>
      </c>
      <c r="AB193" s="869">
        <v>0</v>
      </c>
      <c r="AC193" s="869">
        <v>0</v>
      </c>
      <c r="AD193" s="869">
        <v>4</v>
      </c>
      <c r="AE193" s="869">
        <v>2</v>
      </c>
      <c r="AF193" s="345">
        <v>287859</v>
      </c>
      <c r="AG193" s="345">
        <v>151927</v>
      </c>
      <c r="AH193" s="345">
        <v>5600</v>
      </c>
      <c r="AI193" s="345">
        <v>130332</v>
      </c>
      <c r="AJ193" s="345">
        <v>3520</v>
      </c>
      <c r="AK193" s="345">
        <v>2173</v>
      </c>
    </row>
    <row r="194" spans="1:37">
      <c r="A194" s="869">
        <v>186</v>
      </c>
      <c r="B194" s="869" t="s">
        <v>105</v>
      </c>
      <c r="C194" s="869" t="s">
        <v>656</v>
      </c>
      <c r="D194" s="869" t="s">
        <v>13033</v>
      </c>
      <c r="E194" s="869" t="s">
        <v>13629</v>
      </c>
      <c r="F194" s="870" t="s">
        <v>13630</v>
      </c>
      <c r="G194" s="869" t="s">
        <v>13631</v>
      </c>
      <c r="H194" s="869" t="s">
        <v>13632</v>
      </c>
      <c r="I194" s="869">
        <v>2023</v>
      </c>
      <c r="J194" s="869">
        <v>594.29999999999995</v>
      </c>
      <c r="K194" s="869">
        <v>817.42</v>
      </c>
      <c r="L194" s="869">
        <v>78</v>
      </c>
      <c r="M194" s="869">
        <v>11607</v>
      </c>
      <c r="N194" s="869">
        <v>0</v>
      </c>
      <c r="O194" s="869">
        <v>0</v>
      </c>
      <c r="P194" s="869">
        <v>554</v>
      </c>
      <c r="Q194" s="869">
        <v>0</v>
      </c>
      <c r="R194" s="869">
        <v>0</v>
      </c>
      <c r="S194" s="869">
        <v>2</v>
      </c>
      <c r="T194" s="869">
        <v>5</v>
      </c>
      <c r="U194" s="869">
        <v>0</v>
      </c>
      <c r="V194" s="869">
        <v>0</v>
      </c>
      <c r="W194" s="869">
        <v>2</v>
      </c>
      <c r="X194" s="869">
        <v>5</v>
      </c>
      <c r="Y194" s="869">
        <v>0</v>
      </c>
      <c r="Z194" s="869">
        <v>0</v>
      </c>
      <c r="AA194" s="869">
        <v>0</v>
      </c>
      <c r="AB194" s="869">
        <v>0</v>
      </c>
      <c r="AC194" s="869">
        <v>0</v>
      </c>
      <c r="AD194" s="869">
        <v>6</v>
      </c>
      <c r="AE194" s="869">
        <v>0</v>
      </c>
      <c r="AF194" s="345">
        <v>302743</v>
      </c>
      <c r="AG194" s="345">
        <v>186583</v>
      </c>
      <c r="AH194" s="345">
        <v>8400</v>
      </c>
      <c r="AI194" s="345">
        <v>107760</v>
      </c>
      <c r="AJ194" s="345">
        <v>54379</v>
      </c>
      <c r="AK194" s="345">
        <v>37798</v>
      </c>
    </row>
    <row r="195" spans="1:37">
      <c r="A195" s="869">
        <v>187</v>
      </c>
      <c r="B195" s="869" t="s">
        <v>105</v>
      </c>
      <c r="C195" s="869" t="s">
        <v>125</v>
      </c>
      <c r="D195" s="869" t="s">
        <v>13033</v>
      </c>
      <c r="E195" s="869" t="s">
        <v>13633</v>
      </c>
      <c r="F195" s="870" t="s">
        <v>13634</v>
      </c>
      <c r="G195" s="869" t="s">
        <v>13635</v>
      </c>
      <c r="H195" s="869" t="s">
        <v>13636</v>
      </c>
      <c r="I195" s="869">
        <v>2009</v>
      </c>
      <c r="J195" s="869">
        <v>891</v>
      </c>
      <c r="K195" s="869">
        <v>450.05</v>
      </c>
      <c r="L195" s="869">
        <v>59</v>
      </c>
      <c r="M195" s="869">
        <v>43451</v>
      </c>
      <c r="N195" s="869">
        <v>468</v>
      </c>
      <c r="O195" s="869">
        <v>47</v>
      </c>
      <c r="P195" s="869">
        <v>2712</v>
      </c>
      <c r="Q195" s="869">
        <v>0</v>
      </c>
      <c r="R195" s="869">
        <v>25</v>
      </c>
      <c r="S195" s="869">
        <v>2</v>
      </c>
      <c r="T195" s="869">
        <v>3</v>
      </c>
      <c r="U195" s="869">
        <v>0</v>
      </c>
      <c r="V195" s="869">
        <v>0</v>
      </c>
      <c r="W195" s="869">
        <v>2</v>
      </c>
      <c r="X195" s="869">
        <v>3</v>
      </c>
      <c r="Y195" s="869">
        <v>0</v>
      </c>
      <c r="Z195" s="869">
        <v>0</v>
      </c>
      <c r="AA195" s="869">
        <v>0</v>
      </c>
      <c r="AB195" s="869">
        <v>0</v>
      </c>
      <c r="AC195" s="869">
        <v>0</v>
      </c>
      <c r="AD195" s="869">
        <v>3</v>
      </c>
      <c r="AE195" s="869">
        <v>0</v>
      </c>
      <c r="AF195" s="345">
        <v>282444</v>
      </c>
      <c r="AG195" s="345">
        <v>128594</v>
      </c>
      <c r="AH195" s="345">
        <v>63176</v>
      </c>
      <c r="AI195" s="345">
        <v>90674</v>
      </c>
      <c r="AJ195" s="345">
        <v>78594</v>
      </c>
      <c r="AK195" s="345">
        <v>20237</v>
      </c>
    </row>
    <row r="196" spans="1:37">
      <c r="A196" s="869">
        <v>188</v>
      </c>
      <c r="B196" s="869" t="s">
        <v>105</v>
      </c>
      <c r="C196" s="869" t="s">
        <v>125</v>
      </c>
      <c r="D196" s="869" t="s">
        <v>13033</v>
      </c>
      <c r="E196" s="869" t="s">
        <v>13637</v>
      </c>
      <c r="F196" s="870" t="s">
        <v>13638</v>
      </c>
      <c r="G196" s="869" t="s">
        <v>13639</v>
      </c>
      <c r="H196" s="869" t="s">
        <v>13640</v>
      </c>
      <c r="I196" s="869">
        <v>2017</v>
      </c>
      <c r="J196" s="869">
        <v>5360</v>
      </c>
      <c r="K196" s="869">
        <v>1103.78</v>
      </c>
      <c r="L196" s="869">
        <v>150</v>
      </c>
      <c r="M196" s="869">
        <v>56229</v>
      </c>
      <c r="N196" s="869">
        <v>2018</v>
      </c>
      <c r="O196" s="869">
        <v>79</v>
      </c>
      <c r="P196" s="869">
        <v>5037</v>
      </c>
      <c r="Q196" s="869">
        <v>67</v>
      </c>
      <c r="R196" s="869">
        <v>27</v>
      </c>
      <c r="S196" s="869">
        <v>6</v>
      </c>
      <c r="T196" s="869">
        <v>6</v>
      </c>
      <c r="U196" s="869">
        <v>0</v>
      </c>
      <c r="V196" s="869">
        <v>0</v>
      </c>
      <c r="W196" s="869">
        <v>6</v>
      </c>
      <c r="X196" s="869">
        <v>6</v>
      </c>
      <c r="Y196" s="869">
        <v>0</v>
      </c>
      <c r="Z196" s="869">
        <v>0</v>
      </c>
      <c r="AA196" s="869">
        <v>0</v>
      </c>
      <c r="AB196" s="869">
        <v>0</v>
      </c>
      <c r="AC196" s="869">
        <v>0</v>
      </c>
      <c r="AD196" s="869">
        <v>7</v>
      </c>
      <c r="AE196" s="869">
        <v>0</v>
      </c>
      <c r="AF196" s="345">
        <v>654085</v>
      </c>
      <c r="AG196" s="345">
        <v>353485</v>
      </c>
      <c r="AH196" s="345">
        <v>96000</v>
      </c>
      <c r="AI196" s="345">
        <v>204600</v>
      </c>
      <c r="AJ196" s="345">
        <v>180615</v>
      </c>
      <c r="AK196" s="345">
        <v>157669</v>
      </c>
    </row>
    <row r="197" spans="1:37">
      <c r="A197" s="869">
        <v>189</v>
      </c>
      <c r="B197" s="869" t="s">
        <v>105</v>
      </c>
      <c r="C197" s="869" t="s">
        <v>315</v>
      </c>
      <c r="D197" s="869" t="s">
        <v>13033</v>
      </c>
      <c r="E197" s="869" t="s">
        <v>13641</v>
      </c>
      <c r="F197" s="870" t="s">
        <v>13642</v>
      </c>
      <c r="G197" s="869" t="s">
        <v>13643</v>
      </c>
      <c r="H197" s="869" t="s">
        <v>13644</v>
      </c>
      <c r="I197" s="869">
        <v>2015</v>
      </c>
      <c r="J197" s="869">
        <v>325.23</v>
      </c>
      <c r="K197" s="869">
        <v>515.14</v>
      </c>
      <c r="L197" s="869">
        <v>63</v>
      </c>
      <c r="M197" s="869">
        <v>39924</v>
      </c>
      <c r="N197" s="869">
        <v>0</v>
      </c>
      <c r="O197" s="869">
        <v>77</v>
      </c>
      <c r="P197" s="869">
        <v>1429</v>
      </c>
      <c r="Q197" s="869">
        <v>0</v>
      </c>
      <c r="R197" s="869">
        <v>30</v>
      </c>
      <c r="S197" s="869">
        <v>3</v>
      </c>
      <c r="T197" s="869">
        <v>3</v>
      </c>
      <c r="U197" s="869">
        <v>0</v>
      </c>
      <c r="V197" s="869">
        <v>0</v>
      </c>
      <c r="W197" s="869">
        <v>3</v>
      </c>
      <c r="X197" s="869">
        <v>3</v>
      </c>
      <c r="Y197" s="869">
        <v>0</v>
      </c>
      <c r="Z197" s="869">
        <v>0</v>
      </c>
      <c r="AA197" s="869">
        <v>0</v>
      </c>
      <c r="AB197" s="869">
        <v>0</v>
      </c>
      <c r="AC197" s="869">
        <v>0</v>
      </c>
      <c r="AD197" s="869">
        <v>4</v>
      </c>
      <c r="AE197" s="869">
        <v>1</v>
      </c>
      <c r="AF197" s="345">
        <v>363007</v>
      </c>
      <c r="AG197" s="345">
        <v>228265</v>
      </c>
      <c r="AH197" s="345">
        <v>23163</v>
      </c>
      <c r="AI197" s="345">
        <v>111579</v>
      </c>
      <c r="AJ197" s="345">
        <v>79135</v>
      </c>
      <c r="AK197" s="345">
        <v>47941</v>
      </c>
    </row>
    <row r="198" spans="1:37">
      <c r="A198" s="869">
        <v>190</v>
      </c>
      <c r="B198" s="869" t="s">
        <v>105</v>
      </c>
      <c r="C198" s="869" t="s">
        <v>315</v>
      </c>
      <c r="D198" s="869" t="s">
        <v>13033</v>
      </c>
      <c r="E198" s="869" t="s">
        <v>13645</v>
      </c>
      <c r="F198" s="870" t="s">
        <v>13646</v>
      </c>
      <c r="G198" s="869" t="s">
        <v>13647</v>
      </c>
      <c r="H198" s="869" t="s">
        <v>13648</v>
      </c>
      <c r="I198" s="869">
        <v>2001</v>
      </c>
      <c r="J198" s="869">
        <v>8013</v>
      </c>
      <c r="K198" s="869">
        <v>5060</v>
      </c>
      <c r="L198" s="869">
        <v>688</v>
      </c>
      <c r="M198" s="869">
        <v>230986</v>
      </c>
      <c r="N198" s="869">
        <v>15371</v>
      </c>
      <c r="O198" s="869">
        <v>383</v>
      </c>
      <c r="P198" s="869">
        <v>8396</v>
      </c>
      <c r="Q198" s="869">
        <v>60</v>
      </c>
      <c r="R198" s="869">
        <v>21</v>
      </c>
      <c r="S198" s="869">
        <v>29</v>
      </c>
      <c r="T198" s="869">
        <v>30</v>
      </c>
      <c r="U198" s="869">
        <v>9</v>
      </c>
      <c r="V198" s="869">
        <v>9</v>
      </c>
      <c r="W198" s="869">
        <v>18</v>
      </c>
      <c r="X198" s="869">
        <v>19</v>
      </c>
      <c r="Y198" s="869">
        <v>2</v>
      </c>
      <c r="Z198" s="869">
        <v>2</v>
      </c>
      <c r="AA198" s="869">
        <v>0</v>
      </c>
      <c r="AB198" s="869">
        <v>0</v>
      </c>
      <c r="AC198" s="869">
        <v>0</v>
      </c>
      <c r="AD198" s="869">
        <v>22</v>
      </c>
      <c r="AE198" s="869">
        <v>5</v>
      </c>
      <c r="AF198" s="345">
        <v>3436735</v>
      </c>
      <c r="AG198" s="345">
        <v>2135900</v>
      </c>
      <c r="AH198" s="345">
        <v>126123</v>
      </c>
      <c r="AI198" s="345">
        <v>1174712</v>
      </c>
      <c r="AJ198" s="345">
        <v>619576</v>
      </c>
      <c r="AK198" s="345">
        <v>197801</v>
      </c>
    </row>
    <row r="199" spans="1:37">
      <c r="A199" s="869">
        <v>191</v>
      </c>
      <c r="B199" s="869" t="s">
        <v>105</v>
      </c>
      <c r="C199" s="869" t="s">
        <v>315</v>
      </c>
      <c r="D199" s="869" t="s">
        <v>13033</v>
      </c>
      <c r="E199" s="869" t="s">
        <v>13649</v>
      </c>
      <c r="F199" s="870" t="s">
        <v>13650</v>
      </c>
      <c r="G199" s="869" t="s">
        <v>13651</v>
      </c>
      <c r="H199" s="869" t="s">
        <v>13652</v>
      </c>
      <c r="I199" s="869">
        <v>2019</v>
      </c>
      <c r="J199" s="869">
        <v>630.73</v>
      </c>
      <c r="K199" s="869">
        <v>1075.78</v>
      </c>
      <c r="L199" s="869">
        <v>156</v>
      </c>
      <c r="M199" s="869">
        <v>41856</v>
      </c>
      <c r="N199" s="869">
        <v>456</v>
      </c>
      <c r="O199" s="869">
        <v>40</v>
      </c>
      <c r="P199" s="869">
        <v>3004</v>
      </c>
      <c r="Q199" s="869">
        <v>0</v>
      </c>
      <c r="R199" s="869">
        <v>24</v>
      </c>
      <c r="S199" s="869">
        <v>8</v>
      </c>
      <c r="T199" s="869">
        <v>8</v>
      </c>
      <c r="U199" s="869">
        <v>1</v>
      </c>
      <c r="V199" s="869">
        <v>1</v>
      </c>
      <c r="W199" s="869">
        <v>6</v>
      </c>
      <c r="X199" s="869">
        <v>6</v>
      </c>
      <c r="Y199" s="869">
        <v>0</v>
      </c>
      <c r="Z199" s="869">
        <v>0</v>
      </c>
      <c r="AA199" s="869">
        <v>1</v>
      </c>
      <c r="AB199" s="869">
        <v>1</v>
      </c>
      <c r="AC199" s="869">
        <v>1</v>
      </c>
      <c r="AD199" s="869">
        <v>10</v>
      </c>
      <c r="AE199" s="869">
        <v>3</v>
      </c>
      <c r="AF199" s="345">
        <v>1011860</v>
      </c>
      <c r="AG199" s="345">
        <v>674737</v>
      </c>
      <c r="AH199" s="345">
        <v>50617</v>
      </c>
      <c r="AI199" s="345">
        <v>286506</v>
      </c>
      <c r="AJ199" s="345">
        <v>246351</v>
      </c>
      <c r="AK199" s="345">
        <v>121840</v>
      </c>
    </row>
    <row r="200" spans="1:37">
      <c r="A200" s="869">
        <v>192</v>
      </c>
      <c r="B200" s="869" t="s">
        <v>105</v>
      </c>
      <c r="C200" s="869" t="s">
        <v>315</v>
      </c>
      <c r="D200" s="869" t="s">
        <v>13033</v>
      </c>
      <c r="E200" s="869" t="s">
        <v>13653</v>
      </c>
      <c r="F200" s="870" t="s">
        <v>13654</v>
      </c>
      <c r="G200" s="869" t="s">
        <v>13655</v>
      </c>
      <c r="H200" s="869" t="s">
        <v>13656</v>
      </c>
      <c r="I200" s="869">
        <v>2015</v>
      </c>
      <c r="J200" s="869">
        <v>1572.9</v>
      </c>
      <c r="K200" s="869">
        <v>2550.25</v>
      </c>
      <c r="L200" s="869">
        <v>350</v>
      </c>
      <c r="M200" s="869">
        <v>78871</v>
      </c>
      <c r="N200" s="869">
        <v>2803</v>
      </c>
      <c r="O200" s="869">
        <v>129</v>
      </c>
      <c r="P200" s="869">
        <v>4458</v>
      </c>
      <c r="Q200" s="869">
        <v>144</v>
      </c>
      <c r="R200" s="869">
        <v>70</v>
      </c>
      <c r="S200" s="869">
        <v>16</v>
      </c>
      <c r="T200" s="869">
        <v>16</v>
      </c>
      <c r="U200" s="869">
        <v>6</v>
      </c>
      <c r="V200" s="869">
        <v>6</v>
      </c>
      <c r="W200" s="869">
        <v>8</v>
      </c>
      <c r="X200" s="869">
        <v>8</v>
      </c>
      <c r="Y200" s="869">
        <v>1</v>
      </c>
      <c r="Z200" s="869">
        <v>1</v>
      </c>
      <c r="AA200" s="869">
        <v>1</v>
      </c>
      <c r="AB200" s="869">
        <v>1</v>
      </c>
      <c r="AC200" s="869">
        <v>1</v>
      </c>
      <c r="AD200" s="869">
        <v>17</v>
      </c>
      <c r="AE200" s="869">
        <v>5</v>
      </c>
      <c r="AF200" s="345">
        <v>1622638</v>
      </c>
      <c r="AG200" s="345">
        <v>1217788</v>
      </c>
      <c r="AH200" s="345">
        <v>59126</v>
      </c>
      <c r="AI200" s="345">
        <v>345724</v>
      </c>
      <c r="AJ200" s="345">
        <v>600272</v>
      </c>
      <c r="AK200" s="345">
        <v>183674</v>
      </c>
    </row>
    <row r="201" spans="1:37">
      <c r="A201" s="869">
        <v>193</v>
      </c>
      <c r="B201" s="869" t="s">
        <v>105</v>
      </c>
      <c r="C201" s="869" t="s">
        <v>315</v>
      </c>
      <c r="D201" s="869" t="s">
        <v>13033</v>
      </c>
      <c r="E201" s="869" t="s">
        <v>13657</v>
      </c>
      <c r="F201" s="870" t="s">
        <v>13658</v>
      </c>
      <c r="G201" s="869" t="s">
        <v>13659</v>
      </c>
      <c r="H201" s="869" t="s">
        <v>13660</v>
      </c>
      <c r="I201" s="869">
        <v>2009</v>
      </c>
      <c r="J201" s="869">
        <v>583.20000000000005</v>
      </c>
      <c r="K201" s="869">
        <v>400.83</v>
      </c>
      <c r="L201" s="869">
        <v>63</v>
      </c>
      <c r="M201" s="869">
        <v>44914</v>
      </c>
      <c r="N201" s="869">
        <v>3263</v>
      </c>
      <c r="O201" s="869">
        <v>99</v>
      </c>
      <c r="P201" s="869">
        <v>2319</v>
      </c>
      <c r="Q201" s="869">
        <v>0</v>
      </c>
      <c r="R201" s="869">
        <v>1</v>
      </c>
      <c r="S201" s="869">
        <v>8</v>
      </c>
      <c r="T201" s="869">
        <v>8</v>
      </c>
      <c r="U201" s="869">
        <v>2</v>
      </c>
      <c r="V201" s="869">
        <v>2</v>
      </c>
      <c r="W201" s="869">
        <v>6</v>
      </c>
      <c r="X201" s="869">
        <v>6</v>
      </c>
      <c r="Y201" s="869">
        <v>0</v>
      </c>
      <c r="Z201" s="869">
        <v>0</v>
      </c>
      <c r="AA201" s="869">
        <v>0</v>
      </c>
      <c r="AB201" s="869">
        <v>0</v>
      </c>
      <c r="AC201" s="869">
        <v>2</v>
      </c>
      <c r="AD201" s="869">
        <v>7</v>
      </c>
      <c r="AE201" s="869">
        <v>0</v>
      </c>
      <c r="AF201" s="345">
        <v>794004</v>
      </c>
      <c r="AG201" s="345">
        <v>544795</v>
      </c>
      <c r="AH201" s="345">
        <v>38049</v>
      </c>
      <c r="AI201" s="345">
        <v>211160</v>
      </c>
      <c r="AJ201" s="345">
        <v>168465</v>
      </c>
      <c r="AK201" s="345">
        <v>79193</v>
      </c>
    </row>
    <row r="202" spans="1:37">
      <c r="A202" s="869">
        <v>194</v>
      </c>
      <c r="B202" s="869" t="s">
        <v>105</v>
      </c>
      <c r="C202" s="869" t="s">
        <v>315</v>
      </c>
      <c r="D202" s="869" t="s">
        <v>13033</v>
      </c>
      <c r="E202" s="869" t="s">
        <v>13661</v>
      </c>
      <c r="F202" s="870" t="s">
        <v>13662</v>
      </c>
      <c r="G202" s="869" t="s">
        <v>13663</v>
      </c>
      <c r="H202" s="869" t="s">
        <v>13664</v>
      </c>
      <c r="I202" s="869">
        <v>2008</v>
      </c>
      <c r="J202" s="869">
        <v>1142</v>
      </c>
      <c r="K202" s="869">
        <v>2110</v>
      </c>
      <c r="L202" s="869">
        <v>379</v>
      </c>
      <c r="M202" s="869">
        <v>69365</v>
      </c>
      <c r="N202" s="869">
        <v>4733</v>
      </c>
      <c r="O202" s="869">
        <v>180</v>
      </c>
      <c r="P202" s="869">
        <v>3360</v>
      </c>
      <c r="Q202" s="869">
        <v>38</v>
      </c>
      <c r="R202" s="869">
        <v>5</v>
      </c>
      <c r="S202" s="869">
        <v>12</v>
      </c>
      <c r="T202" s="869">
        <v>12</v>
      </c>
      <c r="U202" s="869">
        <v>3</v>
      </c>
      <c r="V202" s="869">
        <v>3</v>
      </c>
      <c r="W202" s="869">
        <v>8</v>
      </c>
      <c r="X202" s="869">
        <v>8</v>
      </c>
      <c r="Y202" s="869">
        <v>1</v>
      </c>
      <c r="Z202" s="869">
        <v>1</v>
      </c>
      <c r="AA202" s="869">
        <v>0</v>
      </c>
      <c r="AB202" s="869">
        <v>0</v>
      </c>
      <c r="AC202" s="869">
        <v>2</v>
      </c>
      <c r="AD202" s="869">
        <v>11</v>
      </c>
      <c r="AE202" s="869">
        <v>4</v>
      </c>
      <c r="AF202" s="345">
        <v>1513646</v>
      </c>
      <c r="AG202" s="345">
        <v>1107638</v>
      </c>
      <c r="AH202" s="345">
        <v>61907</v>
      </c>
      <c r="AI202" s="345">
        <v>344101</v>
      </c>
      <c r="AJ202" s="345">
        <v>304887</v>
      </c>
      <c r="AK202" s="345">
        <v>193015</v>
      </c>
    </row>
    <row r="203" spans="1:37">
      <c r="A203" s="869">
        <v>195</v>
      </c>
      <c r="B203" s="869" t="s">
        <v>105</v>
      </c>
      <c r="C203" s="869" t="s">
        <v>315</v>
      </c>
      <c r="D203" s="869" t="s">
        <v>13033</v>
      </c>
      <c r="E203" s="869" t="s">
        <v>13665</v>
      </c>
      <c r="F203" s="870" t="s">
        <v>13666</v>
      </c>
      <c r="G203" s="869" t="s">
        <v>13667</v>
      </c>
      <c r="H203" s="869" t="s">
        <v>13668</v>
      </c>
      <c r="I203" s="869">
        <v>2015</v>
      </c>
      <c r="J203" s="869">
        <v>1323.7</v>
      </c>
      <c r="K203" s="869">
        <v>2040.31</v>
      </c>
      <c r="L203" s="869">
        <v>454</v>
      </c>
      <c r="M203" s="869">
        <v>69435</v>
      </c>
      <c r="N203" s="869">
        <v>2809</v>
      </c>
      <c r="O203" s="869">
        <v>119</v>
      </c>
      <c r="P203" s="869">
        <v>3474</v>
      </c>
      <c r="Q203" s="869">
        <v>29</v>
      </c>
      <c r="R203" s="869">
        <v>1</v>
      </c>
      <c r="S203" s="869">
        <v>12</v>
      </c>
      <c r="T203" s="869">
        <v>12</v>
      </c>
      <c r="U203" s="869">
        <v>3</v>
      </c>
      <c r="V203" s="869">
        <v>3</v>
      </c>
      <c r="W203" s="869">
        <v>8</v>
      </c>
      <c r="X203" s="869">
        <v>8</v>
      </c>
      <c r="Y203" s="869">
        <v>1</v>
      </c>
      <c r="Z203" s="869">
        <v>1</v>
      </c>
      <c r="AA203" s="869">
        <v>0</v>
      </c>
      <c r="AB203" s="869">
        <v>0</v>
      </c>
      <c r="AC203" s="869">
        <v>1</v>
      </c>
      <c r="AD203" s="869">
        <v>11</v>
      </c>
      <c r="AE203" s="869">
        <v>4</v>
      </c>
      <c r="AF203" s="345">
        <v>1345030</v>
      </c>
      <c r="AG203" s="345">
        <v>1056873</v>
      </c>
      <c r="AH203" s="345">
        <v>51907</v>
      </c>
      <c r="AI203" s="345">
        <v>236250</v>
      </c>
      <c r="AJ203" s="345">
        <v>364113</v>
      </c>
      <c r="AK203" s="345">
        <v>151418</v>
      </c>
    </row>
    <row r="204" spans="1:37">
      <c r="A204" s="869">
        <v>196</v>
      </c>
      <c r="B204" s="869" t="s">
        <v>105</v>
      </c>
      <c r="C204" s="869" t="s">
        <v>315</v>
      </c>
      <c r="D204" s="869" t="s">
        <v>13033</v>
      </c>
      <c r="E204" s="869" t="s">
        <v>13669</v>
      </c>
      <c r="F204" s="870" t="s">
        <v>13670</v>
      </c>
      <c r="G204" s="869" t="s">
        <v>13671</v>
      </c>
      <c r="H204" s="869" t="s">
        <v>13672</v>
      </c>
      <c r="I204" s="869">
        <v>2018</v>
      </c>
      <c r="J204" s="869">
        <v>1200</v>
      </c>
      <c r="K204" s="869">
        <v>2064.91</v>
      </c>
      <c r="L204" s="869">
        <v>220</v>
      </c>
      <c r="M204" s="869">
        <v>63666</v>
      </c>
      <c r="N204" s="869">
        <v>366</v>
      </c>
      <c r="O204" s="869">
        <v>61</v>
      </c>
      <c r="P204" s="869">
        <v>4306</v>
      </c>
      <c r="Q204" s="869">
        <v>0</v>
      </c>
      <c r="R204" s="869">
        <v>8</v>
      </c>
      <c r="S204" s="869">
        <v>12</v>
      </c>
      <c r="T204" s="869">
        <v>12</v>
      </c>
      <c r="U204" s="869">
        <v>3</v>
      </c>
      <c r="V204" s="869">
        <v>3</v>
      </c>
      <c r="W204" s="869">
        <v>8</v>
      </c>
      <c r="X204" s="869">
        <v>8</v>
      </c>
      <c r="Y204" s="869">
        <v>1</v>
      </c>
      <c r="Z204" s="869">
        <v>1</v>
      </c>
      <c r="AA204" s="869">
        <v>0</v>
      </c>
      <c r="AB204" s="869">
        <v>0</v>
      </c>
      <c r="AC204" s="869">
        <v>1</v>
      </c>
      <c r="AD204" s="869">
        <v>18</v>
      </c>
      <c r="AE204" s="869">
        <v>0</v>
      </c>
      <c r="AF204" s="345">
        <v>1405967</v>
      </c>
      <c r="AG204" s="345">
        <v>1025108</v>
      </c>
      <c r="AH204" s="345">
        <v>61907</v>
      </c>
      <c r="AI204" s="345">
        <v>318952</v>
      </c>
      <c r="AJ204" s="345">
        <v>276290</v>
      </c>
      <c r="AK204" s="345">
        <v>82895</v>
      </c>
    </row>
    <row r="205" spans="1:37">
      <c r="A205" s="869">
        <v>197</v>
      </c>
      <c r="B205" s="869" t="s">
        <v>105</v>
      </c>
      <c r="C205" s="869" t="s">
        <v>106</v>
      </c>
      <c r="D205" s="869" t="s">
        <v>13033</v>
      </c>
      <c r="E205" s="869" t="s">
        <v>13673</v>
      </c>
      <c r="F205" s="870" t="s">
        <v>13674</v>
      </c>
      <c r="G205" s="869" t="s">
        <v>13675</v>
      </c>
      <c r="H205" s="869" t="s">
        <v>13676</v>
      </c>
      <c r="I205" s="869">
        <v>2014</v>
      </c>
      <c r="J205" s="869">
        <v>467.95</v>
      </c>
      <c r="K205" s="869">
        <v>467.95</v>
      </c>
      <c r="L205" s="869">
        <v>100</v>
      </c>
      <c r="M205" s="869">
        <v>31241</v>
      </c>
      <c r="N205" s="869">
        <v>1034</v>
      </c>
      <c r="O205" s="869">
        <v>12</v>
      </c>
      <c r="P205" s="869">
        <v>446</v>
      </c>
      <c r="Q205" s="869">
        <v>0</v>
      </c>
      <c r="R205" s="869">
        <v>0</v>
      </c>
      <c r="S205" s="869">
        <v>2</v>
      </c>
      <c r="T205" s="869">
        <v>3</v>
      </c>
      <c r="U205" s="869">
        <v>0</v>
      </c>
      <c r="V205" s="869">
        <v>0</v>
      </c>
      <c r="W205" s="869">
        <v>2</v>
      </c>
      <c r="X205" s="869">
        <v>3</v>
      </c>
      <c r="Y205" s="869">
        <v>0</v>
      </c>
      <c r="Z205" s="869">
        <v>0</v>
      </c>
      <c r="AA205" s="869">
        <v>0</v>
      </c>
      <c r="AB205" s="869">
        <v>0</v>
      </c>
      <c r="AC205" s="869">
        <v>0</v>
      </c>
      <c r="AD205" s="869">
        <v>2</v>
      </c>
      <c r="AE205" s="869">
        <v>0</v>
      </c>
      <c r="AF205" s="345">
        <v>110576</v>
      </c>
      <c r="AG205" s="345">
        <v>67016</v>
      </c>
      <c r="AH205" s="345">
        <v>2900</v>
      </c>
      <c r="AI205" s="345">
        <v>40660</v>
      </c>
      <c r="AJ205" s="345">
        <v>14073</v>
      </c>
      <c r="AK205" s="345">
        <v>6047</v>
      </c>
    </row>
    <row r="206" spans="1:37">
      <c r="A206" s="869">
        <v>198</v>
      </c>
      <c r="B206" s="869" t="s">
        <v>105</v>
      </c>
      <c r="C206" s="869" t="s">
        <v>106</v>
      </c>
      <c r="D206" s="869" t="s">
        <v>13033</v>
      </c>
      <c r="E206" s="869" t="s">
        <v>13677</v>
      </c>
      <c r="F206" s="870" t="s">
        <v>13678</v>
      </c>
      <c r="G206" s="869" t="s">
        <v>13679</v>
      </c>
      <c r="H206" s="869" t="s">
        <v>13680</v>
      </c>
      <c r="I206" s="869">
        <v>2014</v>
      </c>
      <c r="J206" s="869">
        <v>1238.5</v>
      </c>
      <c r="K206" s="869">
        <v>744.82</v>
      </c>
      <c r="L206" s="869">
        <v>130</v>
      </c>
      <c r="M206" s="869">
        <v>41055</v>
      </c>
      <c r="N206" s="869">
        <v>9</v>
      </c>
      <c r="O206" s="869">
        <v>22</v>
      </c>
      <c r="P206" s="869">
        <v>1649</v>
      </c>
      <c r="Q206" s="869">
        <v>0</v>
      </c>
      <c r="R206" s="869">
        <v>9</v>
      </c>
      <c r="S206" s="869">
        <v>3</v>
      </c>
      <c r="T206" s="869">
        <v>6</v>
      </c>
      <c r="U206" s="869">
        <v>0</v>
      </c>
      <c r="V206" s="869">
        <v>0</v>
      </c>
      <c r="W206" s="869">
        <v>3</v>
      </c>
      <c r="X206" s="869">
        <v>6</v>
      </c>
      <c r="Y206" s="869">
        <v>0</v>
      </c>
      <c r="Z206" s="869">
        <v>0</v>
      </c>
      <c r="AA206" s="869">
        <v>0</v>
      </c>
      <c r="AB206" s="869">
        <v>0</v>
      </c>
      <c r="AC206" s="869">
        <v>0</v>
      </c>
      <c r="AD206" s="869">
        <v>5</v>
      </c>
      <c r="AE206" s="869">
        <v>1</v>
      </c>
      <c r="AF206" s="345">
        <v>435607</v>
      </c>
      <c r="AG206" s="345">
        <v>196974</v>
      </c>
      <c r="AH206" s="345">
        <v>70660</v>
      </c>
      <c r="AI206" s="345">
        <v>167973</v>
      </c>
      <c r="AJ206" s="345">
        <v>143447</v>
      </c>
      <c r="AK206" s="345">
        <v>30267</v>
      </c>
    </row>
    <row r="207" spans="1:37">
      <c r="A207" s="869">
        <v>199</v>
      </c>
      <c r="B207" s="869" t="s">
        <v>105</v>
      </c>
      <c r="C207" s="869" t="s">
        <v>106</v>
      </c>
      <c r="D207" s="869" t="s">
        <v>13033</v>
      </c>
      <c r="E207" s="869" t="s">
        <v>13681</v>
      </c>
      <c r="F207" s="870" t="s">
        <v>13682</v>
      </c>
      <c r="G207" s="869" t="s">
        <v>13683</v>
      </c>
      <c r="H207" s="869" t="s">
        <v>13680</v>
      </c>
      <c r="I207" s="869">
        <v>2018</v>
      </c>
      <c r="J207" s="869">
        <v>1243.8</v>
      </c>
      <c r="K207" s="869">
        <v>511</v>
      </c>
      <c r="L207" s="869">
        <v>80</v>
      </c>
      <c r="M207" s="869">
        <v>24686</v>
      </c>
      <c r="N207" s="869">
        <v>0</v>
      </c>
      <c r="O207" s="869">
        <v>17</v>
      </c>
      <c r="P207" s="869">
        <v>1546</v>
      </c>
      <c r="Q207" s="869">
        <v>0</v>
      </c>
      <c r="R207" s="869">
        <v>0</v>
      </c>
      <c r="S207" s="869">
        <v>3</v>
      </c>
      <c r="T207" s="869">
        <v>3</v>
      </c>
      <c r="U207" s="869">
        <v>0</v>
      </c>
      <c r="V207" s="869">
        <v>0</v>
      </c>
      <c r="W207" s="869">
        <v>3</v>
      </c>
      <c r="X207" s="869">
        <v>3</v>
      </c>
      <c r="Y207" s="869">
        <v>0</v>
      </c>
      <c r="Z207" s="869">
        <v>0</v>
      </c>
      <c r="AA207" s="869">
        <v>0</v>
      </c>
      <c r="AB207" s="869">
        <v>0</v>
      </c>
      <c r="AC207" s="869">
        <v>0</v>
      </c>
      <c r="AD207" s="869">
        <v>4</v>
      </c>
      <c r="AE207" s="869">
        <v>1</v>
      </c>
      <c r="AF207" s="345">
        <v>360578</v>
      </c>
      <c r="AG207" s="345">
        <v>147435</v>
      </c>
      <c r="AH207" s="345">
        <v>74417</v>
      </c>
      <c r="AI207" s="345">
        <v>138726</v>
      </c>
      <c r="AJ207" s="345">
        <v>50326</v>
      </c>
      <c r="AK207" s="345">
        <v>14584</v>
      </c>
    </row>
    <row r="208" spans="1:37">
      <c r="A208" s="869">
        <v>200</v>
      </c>
      <c r="B208" s="869" t="s">
        <v>105</v>
      </c>
      <c r="C208" s="869" t="s">
        <v>230</v>
      </c>
      <c r="D208" s="869" t="s">
        <v>13033</v>
      </c>
      <c r="E208" s="869" t="s">
        <v>13684</v>
      </c>
      <c r="F208" s="870" t="s">
        <v>13685</v>
      </c>
      <c r="G208" s="869" t="s">
        <v>13686</v>
      </c>
      <c r="H208" s="869" t="s">
        <v>13687</v>
      </c>
      <c r="I208" s="869">
        <v>2008</v>
      </c>
      <c r="J208" s="869">
        <v>486</v>
      </c>
      <c r="K208" s="869">
        <v>965.95</v>
      </c>
      <c r="L208" s="869">
        <v>121</v>
      </c>
      <c r="M208" s="869">
        <v>81906</v>
      </c>
      <c r="N208" s="869">
        <v>457</v>
      </c>
      <c r="O208" s="869">
        <v>34</v>
      </c>
      <c r="P208" s="869">
        <v>4317</v>
      </c>
      <c r="Q208" s="869">
        <v>0</v>
      </c>
      <c r="R208" s="869">
        <v>1</v>
      </c>
      <c r="S208" s="869">
        <v>6</v>
      </c>
      <c r="T208" s="869">
        <v>8</v>
      </c>
      <c r="U208" s="869">
        <v>0</v>
      </c>
      <c r="V208" s="869">
        <v>0</v>
      </c>
      <c r="W208" s="869">
        <v>6</v>
      </c>
      <c r="X208" s="869">
        <v>8</v>
      </c>
      <c r="Y208" s="869">
        <v>0</v>
      </c>
      <c r="Z208" s="869">
        <v>0</v>
      </c>
      <c r="AA208" s="869">
        <v>0</v>
      </c>
      <c r="AB208" s="869">
        <v>0</v>
      </c>
      <c r="AC208" s="869">
        <v>0</v>
      </c>
      <c r="AD208" s="869">
        <v>6</v>
      </c>
      <c r="AE208" s="869">
        <v>4</v>
      </c>
      <c r="AF208" s="345">
        <v>740752</v>
      </c>
      <c r="AG208" s="345">
        <v>422046</v>
      </c>
      <c r="AH208" s="345">
        <v>81815</v>
      </c>
      <c r="AI208" s="345">
        <v>236891</v>
      </c>
      <c r="AJ208" s="345">
        <v>139840</v>
      </c>
      <c r="AK208" s="345">
        <v>70796</v>
      </c>
    </row>
    <row r="209" spans="1:37">
      <c r="A209" s="869">
        <v>201</v>
      </c>
      <c r="B209" s="869" t="s">
        <v>105</v>
      </c>
      <c r="C209" s="869" t="s">
        <v>230</v>
      </c>
      <c r="D209" s="869" t="s">
        <v>13033</v>
      </c>
      <c r="E209" s="869" t="s">
        <v>13688</v>
      </c>
      <c r="F209" s="870" t="s">
        <v>13689</v>
      </c>
      <c r="G209" s="869" t="s">
        <v>13690</v>
      </c>
      <c r="H209" s="869" t="s">
        <v>13691</v>
      </c>
      <c r="I209" s="869">
        <v>2012</v>
      </c>
      <c r="J209" s="869">
        <v>18711</v>
      </c>
      <c r="K209" s="869">
        <v>9499</v>
      </c>
      <c r="L209" s="869">
        <v>270</v>
      </c>
      <c r="M209" s="869">
        <v>574466</v>
      </c>
      <c r="N209" s="869">
        <v>22475</v>
      </c>
      <c r="O209" s="869">
        <v>427</v>
      </c>
      <c r="P209" s="869">
        <v>38596</v>
      </c>
      <c r="Q209" s="869">
        <v>95</v>
      </c>
      <c r="R209" s="869">
        <v>17</v>
      </c>
      <c r="S209" s="869">
        <v>36</v>
      </c>
      <c r="T209" s="869">
        <v>40</v>
      </c>
      <c r="U209" s="869">
        <v>7</v>
      </c>
      <c r="V209" s="869">
        <v>8</v>
      </c>
      <c r="W209" s="869">
        <v>24</v>
      </c>
      <c r="X209" s="869">
        <v>26</v>
      </c>
      <c r="Y209" s="869">
        <v>3</v>
      </c>
      <c r="Z209" s="869">
        <v>3</v>
      </c>
      <c r="AA209" s="869">
        <v>2</v>
      </c>
      <c r="AB209" s="869">
        <v>3</v>
      </c>
      <c r="AC209" s="869">
        <v>4</v>
      </c>
      <c r="AD209" s="869">
        <v>28</v>
      </c>
      <c r="AE209" s="869">
        <v>6</v>
      </c>
      <c r="AF209" s="345">
        <v>44257234</v>
      </c>
      <c r="AG209" s="345">
        <v>3570209</v>
      </c>
      <c r="AH209" s="345">
        <v>740908</v>
      </c>
      <c r="AI209" s="345">
        <v>39946117</v>
      </c>
      <c r="AJ209" s="345">
        <v>808295</v>
      </c>
      <c r="AK209" s="345">
        <v>357512</v>
      </c>
    </row>
    <row r="210" spans="1:37">
      <c r="A210" s="869">
        <v>202</v>
      </c>
      <c r="B210" s="869" t="s">
        <v>105</v>
      </c>
      <c r="C210" s="869" t="s">
        <v>230</v>
      </c>
      <c r="D210" s="869" t="s">
        <v>13033</v>
      </c>
      <c r="E210" s="869" t="s">
        <v>13692</v>
      </c>
      <c r="F210" s="870" t="s">
        <v>13693</v>
      </c>
      <c r="G210" s="869" t="s">
        <v>13694</v>
      </c>
      <c r="H210" s="869" t="s">
        <v>13695</v>
      </c>
      <c r="I210" s="869">
        <v>2011</v>
      </c>
      <c r="J210" s="869">
        <v>618</v>
      </c>
      <c r="K210" s="869">
        <v>1557.4</v>
      </c>
      <c r="L210" s="869">
        <v>190</v>
      </c>
      <c r="M210" s="869">
        <v>86988</v>
      </c>
      <c r="N210" s="869">
        <v>1578</v>
      </c>
      <c r="O210" s="869">
        <v>42</v>
      </c>
      <c r="P210" s="869">
        <v>4398</v>
      </c>
      <c r="Q210" s="869">
        <v>0</v>
      </c>
      <c r="R210" s="869">
        <v>8</v>
      </c>
      <c r="S210" s="869">
        <v>7</v>
      </c>
      <c r="T210" s="869">
        <v>10</v>
      </c>
      <c r="U210" s="869">
        <v>0</v>
      </c>
      <c r="V210" s="869">
        <v>0</v>
      </c>
      <c r="W210" s="869">
        <v>7</v>
      </c>
      <c r="X210" s="869">
        <v>10</v>
      </c>
      <c r="Y210" s="869">
        <v>0</v>
      </c>
      <c r="Z210" s="869">
        <v>0</v>
      </c>
      <c r="AA210" s="869">
        <v>0</v>
      </c>
      <c r="AB210" s="869">
        <v>0</v>
      </c>
      <c r="AC210" s="869">
        <v>1</v>
      </c>
      <c r="AD210" s="869">
        <v>10</v>
      </c>
      <c r="AE210" s="869">
        <v>0</v>
      </c>
      <c r="AF210" s="345">
        <v>843913</v>
      </c>
      <c r="AG210" s="345">
        <v>444025</v>
      </c>
      <c r="AH210" s="345">
        <v>76472</v>
      </c>
      <c r="AI210" s="345">
        <v>323416</v>
      </c>
      <c r="AJ210" s="345">
        <v>293428</v>
      </c>
      <c r="AK210" s="345">
        <v>90804</v>
      </c>
    </row>
    <row r="211" spans="1:37">
      <c r="A211" s="869">
        <v>203</v>
      </c>
      <c r="B211" s="869" t="s">
        <v>105</v>
      </c>
      <c r="C211" s="869" t="s">
        <v>230</v>
      </c>
      <c r="D211" s="869" t="s">
        <v>13033</v>
      </c>
      <c r="E211" s="869" t="s">
        <v>13696</v>
      </c>
      <c r="F211" s="870" t="s">
        <v>13697</v>
      </c>
      <c r="G211" s="869" t="s">
        <v>13698</v>
      </c>
      <c r="H211" s="869" t="s">
        <v>13695</v>
      </c>
      <c r="I211" s="869">
        <v>2021</v>
      </c>
      <c r="J211" s="869">
        <v>1602</v>
      </c>
      <c r="K211" s="869">
        <v>1028</v>
      </c>
      <c r="L211" s="869">
        <v>80</v>
      </c>
      <c r="M211" s="869">
        <v>18052</v>
      </c>
      <c r="N211" s="869">
        <v>0</v>
      </c>
      <c r="O211" s="869">
        <v>32</v>
      </c>
      <c r="P211" s="869">
        <v>3046</v>
      </c>
      <c r="Q211" s="869">
        <v>0</v>
      </c>
      <c r="R211" s="869">
        <v>14</v>
      </c>
      <c r="S211" s="869">
        <v>5</v>
      </c>
      <c r="T211" s="869">
        <v>5</v>
      </c>
      <c r="U211" s="869">
        <v>0</v>
      </c>
      <c r="V211" s="869">
        <v>0</v>
      </c>
      <c r="W211" s="869">
        <v>5</v>
      </c>
      <c r="X211" s="869">
        <v>5</v>
      </c>
      <c r="Y211" s="869">
        <v>0</v>
      </c>
      <c r="Z211" s="869">
        <v>0</v>
      </c>
      <c r="AA211" s="869">
        <v>0</v>
      </c>
      <c r="AB211" s="869">
        <v>0</v>
      </c>
      <c r="AC211" s="869">
        <v>2</v>
      </c>
      <c r="AD211" s="869">
        <v>5</v>
      </c>
      <c r="AE211" s="869">
        <v>2</v>
      </c>
      <c r="AF211" s="345">
        <v>480810</v>
      </c>
      <c r="AG211" s="345">
        <v>329606</v>
      </c>
      <c r="AH211" s="345">
        <v>46997</v>
      </c>
      <c r="AI211" s="345">
        <v>104207</v>
      </c>
      <c r="AJ211" s="345">
        <v>58652</v>
      </c>
      <c r="AK211" s="345">
        <v>24331</v>
      </c>
    </row>
    <row r="212" spans="1:37">
      <c r="A212" s="869">
        <v>204</v>
      </c>
      <c r="B212" s="869" t="s">
        <v>105</v>
      </c>
      <c r="C212" s="869" t="s">
        <v>230</v>
      </c>
      <c r="D212" s="869" t="s">
        <v>13033</v>
      </c>
      <c r="E212" s="869" t="s">
        <v>13699</v>
      </c>
      <c r="F212" s="870" t="s">
        <v>13700</v>
      </c>
      <c r="G212" s="869" t="s">
        <v>13701</v>
      </c>
      <c r="H212" s="869" t="s">
        <v>13702</v>
      </c>
      <c r="I212" s="869">
        <v>2021</v>
      </c>
      <c r="J212" s="869">
        <v>1226</v>
      </c>
      <c r="K212" s="869">
        <v>468</v>
      </c>
      <c r="L212" s="869">
        <v>64</v>
      </c>
      <c r="M212" s="869">
        <v>17419</v>
      </c>
      <c r="N212" s="869">
        <v>0</v>
      </c>
      <c r="O212" s="869">
        <v>17</v>
      </c>
      <c r="P212" s="869">
        <v>2045</v>
      </c>
      <c r="Q212" s="869">
        <v>0</v>
      </c>
      <c r="R212" s="869">
        <v>0</v>
      </c>
      <c r="S212" s="869">
        <v>3</v>
      </c>
      <c r="T212" s="869">
        <v>3</v>
      </c>
      <c r="U212" s="869">
        <v>0</v>
      </c>
      <c r="V212" s="869">
        <v>0</v>
      </c>
      <c r="W212" s="869">
        <v>3</v>
      </c>
      <c r="X212" s="869">
        <v>3</v>
      </c>
      <c r="Y212" s="869">
        <v>0</v>
      </c>
      <c r="Z212" s="869">
        <v>0</v>
      </c>
      <c r="AA212" s="869">
        <v>0</v>
      </c>
      <c r="AB212" s="869">
        <v>0</v>
      </c>
      <c r="AC212" s="869">
        <v>0</v>
      </c>
      <c r="AD212" s="869">
        <v>3</v>
      </c>
      <c r="AE212" s="869">
        <v>3</v>
      </c>
      <c r="AF212" s="345">
        <v>385861</v>
      </c>
      <c r="AG212" s="345">
        <v>258316</v>
      </c>
      <c r="AH212" s="345">
        <v>76086</v>
      </c>
      <c r="AI212" s="345">
        <v>51459</v>
      </c>
      <c r="AJ212" s="345">
        <v>76843</v>
      </c>
      <c r="AK212" s="345">
        <v>16586</v>
      </c>
    </row>
    <row r="213" spans="1:37">
      <c r="A213" s="869">
        <v>205</v>
      </c>
      <c r="B213" s="869" t="s">
        <v>105</v>
      </c>
      <c r="C213" s="869" t="s">
        <v>230</v>
      </c>
      <c r="D213" s="869" t="s">
        <v>13033</v>
      </c>
      <c r="E213" s="869" t="s">
        <v>13703</v>
      </c>
      <c r="F213" s="870" t="s">
        <v>13704</v>
      </c>
      <c r="G213" s="869" t="s">
        <v>13705</v>
      </c>
      <c r="H213" s="869" t="s">
        <v>13695</v>
      </c>
      <c r="I213" s="869">
        <v>2021</v>
      </c>
      <c r="J213" s="869">
        <v>486</v>
      </c>
      <c r="K213" s="869">
        <v>771</v>
      </c>
      <c r="L213" s="869">
        <v>140</v>
      </c>
      <c r="M213" s="869">
        <v>27344</v>
      </c>
      <c r="N213" s="869">
        <v>0</v>
      </c>
      <c r="O213" s="869">
        <v>34</v>
      </c>
      <c r="P213" s="869">
        <v>3376</v>
      </c>
      <c r="Q213" s="869">
        <v>0</v>
      </c>
      <c r="R213" s="869">
        <v>5</v>
      </c>
      <c r="S213" s="869">
        <v>5</v>
      </c>
      <c r="T213" s="869">
        <v>6</v>
      </c>
      <c r="U213" s="869">
        <v>0</v>
      </c>
      <c r="V213" s="869">
        <v>0</v>
      </c>
      <c r="W213" s="869">
        <v>4</v>
      </c>
      <c r="X213" s="869">
        <v>5</v>
      </c>
      <c r="Y213" s="869">
        <v>0</v>
      </c>
      <c r="Z213" s="869">
        <v>0</v>
      </c>
      <c r="AA213" s="869">
        <v>1</v>
      </c>
      <c r="AB213" s="869">
        <v>1</v>
      </c>
      <c r="AC213" s="869">
        <v>0</v>
      </c>
      <c r="AD213" s="869">
        <v>6</v>
      </c>
      <c r="AE213" s="869">
        <v>1</v>
      </c>
      <c r="AF213" s="345">
        <v>601615</v>
      </c>
      <c r="AG213" s="345">
        <v>350025</v>
      </c>
      <c r="AH213" s="345">
        <v>62850</v>
      </c>
      <c r="AI213" s="345">
        <v>188740</v>
      </c>
      <c r="AJ213" s="345">
        <v>131520</v>
      </c>
      <c r="AK213" s="345">
        <v>45714</v>
      </c>
    </row>
    <row r="214" spans="1:37">
      <c r="A214" s="869">
        <v>206</v>
      </c>
      <c r="B214" s="869" t="s">
        <v>105</v>
      </c>
      <c r="C214" s="869" t="s">
        <v>230</v>
      </c>
      <c r="D214" s="869" t="s">
        <v>13033</v>
      </c>
      <c r="E214" s="869" t="s">
        <v>13706</v>
      </c>
      <c r="F214" s="870" t="s">
        <v>13707</v>
      </c>
      <c r="G214" s="869" t="s">
        <v>13708</v>
      </c>
      <c r="H214" s="869" t="s">
        <v>13702</v>
      </c>
      <c r="I214" s="869">
        <v>2020</v>
      </c>
      <c r="J214" s="869">
        <v>29682.2</v>
      </c>
      <c r="K214" s="869">
        <v>445</v>
      </c>
      <c r="L214" s="869">
        <v>70</v>
      </c>
      <c r="M214" s="869">
        <v>29777</v>
      </c>
      <c r="N214" s="869">
        <v>0</v>
      </c>
      <c r="O214" s="869">
        <v>17</v>
      </c>
      <c r="P214" s="869">
        <v>3655</v>
      </c>
      <c r="Q214" s="869">
        <v>0</v>
      </c>
      <c r="R214" s="869">
        <v>2</v>
      </c>
      <c r="S214" s="869">
        <v>3</v>
      </c>
      <c r="T214" s="869">
        <v>4</v>
      </c>
      <c r="U214" s="869">
        <v>0</v>
      </c>
      <c r="V214" s="869">
        <v>0</v>
      </c>
      <c r="W214" s="869">
        <v>3</v>
      </c>
      <c r="X214" s="869">
        <v>4</v>
      </c>
      <c r="Y214" s="869">
        <v>0</v>
      </c>
      <c r="Z214" s="869">
        <v>0</v>
      </c>
      <c r="AA214" s="869">
        <v>0</v>
      </c>
      <c r="AB214" s="869">
        <v>0</v>
      </c>
      <c r="AC214" s="869">
        <v>0</v>
      </c>
      <c r="AD214" s="869">
        <v>4</v>
      </c>
      <c r="AE214" s="869">
        <v>2</v>
      </c>
      <c r="AF214" s="345">
        <v>433216</v>
      </c>
      <c r="AG214" s="345">
        <v>256519</v>
      </c>
      <c r="AH214" s="345">
        <v>51318</v>
      </c>
      <c r="AI214" s="345">
        <v>125379</v>
      </c>
      <c r="AJ214" s="345">
        <v>67422</v>
      </c>
      <c r="AK214" s="345">
        <v>107452</v>
      </c>
    </row>
    <row r="215" spans="1:37">
      <c r="A215" s="869">
        <v>207</v>
      </c>
      <c r="B215" s="869" t="s">
        <v>105</v>
      </c>
      <c r="C215" s="869" t="s">
        <v>230</v>
      </c>
      <c r="D215" s="869" t="s">
        <v>13033</v>
      </c>
      <c r="E215" s="869" t="s">
        <v>13709</v>
      </c>
      <c r="F215" s="870" t="s">
        <v>13710</v>
      </c>
      <c r="G215" s="869" t="s">
        <v>13711</v>
      </c>
      <c r="H215" s="869" t="s">
        <v>13712</v>
      </c>
      <c r="I215" s="869">
        <v>2011</v>
      </c>
      <c r="J215" s="869">
        <v>578</v>
      </c>
      <c r="K215" s="869">
        <v>274</v>
      </c>
      <c r="L215" s="869">
        <v>65</v>
      </c>
      <c r="M215" s="869">
        <v>36680</v>
      </c>
      <c r="N215" s="869">
        <v>634</v>
      </c>
      <c r="O215" s="869">
        <v>12</v>
      </c>
      <c r="P215" s="869">
        <v>2312</v>
      </c>
      <c r="Q215" s="869">
        <v>0</v>
      </c>
      <c r="R215" s="869">
        <v>0</v>
      </c>
      <c r="S215" s="869">
        <v>3</v>
      </c>
      <c r="T215" s="869">
        <v>3</v>
      </c>
      <c r="U215" s="869">
        <v>0</v>
      </c>
      <c r="V215" s="869">
        <v>0</v>
      </c>
      <c r="W215" s="869">
        <v>2</v>
      </c>
      <c r="X215" s="869">
        <v>2</v>
      </c>
      <c r="Y215" s="869">
        <v>0</v>
      </c>
      <c r="Z215" s="869">
        <v>0</v>
      </c>
      <c r="AA215" s="869">
        <v>1</v>
      </c>
      <c r="AB215" s="869">
        <v>1</v>
      </c>
      <c r="AC215" s="869">
        <v>0</v>
      </c>
      <c r="AD215" s="869">
        <v>5</v>
      </c>
      <c r="AE215" s="869">
        <v>0</v>
      </c>
      <c r="AF215" s="345">
        <v>374382</v>
      </c>
      <c r="AG215" s="345">
        <v>270200</v>
      </c>
      <c r="AH215" s="345">
        <v>33000</v>
      </c>
      <c r="AI215" s="345">
        <v>71182</v>
      </c>
      <c r="AJ215" s="345">
        <v>39553</v>
      </c>
      <c r="AK215" s="345">
        <v>56744</v>
      </c>
    </row>
    <row r="216" spans="1:37">
      <c r="A216" s="869">
        <v>208</v>
      </c>
      <c r="B216" s="869" t="s">
        <v>105</v>
      </c>
      <c r="C216" s="869" t="s">
        <v>13713</v>
      </c>
      <c r="D216" s="869" t="s">
        <v>13033</v>
      </c>
      <c r="E216" s="869" t="s">
        <v>13714</v>
      </c>
      <c r="F216" s="870" t="s">
        <v>13715</v>
      </c>
      <c r="G216" s="869" t="s">
        <v>13716</v>
      </c>
      <c r="H216" s="869" t="s">
        <v>13717</v>
      </c>
      <c r="I216" s="869">
        <v>2018</v>
      </c>
      <c r="J216" s="869">
        <v>1089.78</v>
      </c>
      <c r="K216" s="869">
        <v>970.78</v>
      </c>
      <c r="L216" s="869">
        <v>248</v>
      </c>
      <c r="M216" s="869">
        <v>60232</v>
      </c>
      <c r="N216" s="869">
        <v>0</v>
      </c>
      <c r="O216" s="869">
        <v>39</v>
      </c>
      <c r="P216" s="869">
        <v>3075</v>
      </c>
      <c r="Q216" s="869">
        <v>0</v>
      </c>
      <c r="R216" s="869">
        <v>11</v>
      </c>
      <c r="S216" s="869">
        <v>6</v>
      </c>
      <c r="T216" s="869">
        <v>6</v>
      </c>
      <c r="U216" s="869">
        <v>0</v>
      </c>
      <c r="V216" s="869">
        <v>0</v>
      </c>
      <c r="W216" s="869">
        <v>6</v>
      </c>
      <c r="X216" s="869">
        <v>6</v>
      </c>
      <c r="Y216" s="869">
        <v>0</v>
      </c>
      <c r="Z216" s="869">
        <v>0</v>
      </c>
      <c r="AA216" s="869">
        <v>0</v>
      </c>
      <c r="AB216" s="869">
        <v>0</v>
      </c>
      <c r="AC216" s="869">
        <v>0</v>
      </c>
      <c r="AD216" s="869">
        <v>8</v>
      </c>
      <c r="AE216" s="869">
        <v>0</v>
      </c>
      <c r="AF216" s="345">
        <v>485020</v>
      </c>
      <c r="AG216" s="345">
        <v>293452</v>
      </c>
      <c r="AH216" s="345">
        <v>45952</v>
      </c>
      <c r="AI216" s="345">
        <v>145616</v>
      </c>
      <c r="AJ216" s="345">
        <v>154221</v>
      </c>
      <c r="AK216" s="345">
        <v>154567</v>
      </c>
    </row>
    <row r="217" spans="1:37">
      <c r="A217" s="869">
        <v>209</v>
      </c>
      <c r="B217" s="869" t="s">
        <v>105</v>
      </c>
      <c r="C217" s="869" t="s">
        <v>13713</v>
      </c>
      <c r="D217" s="869" t="s">
        <v>13033</v>
      </c>
      <c r="E217" s="869" t="s">
        <v>13718</v>
      </c>
      <c r="F217" s="870" t="s">
        <v>13719</v>
      </c>
      <c r="G217" s="869" t="s">
        <v>13720</v>
      </c>
      <c r="H217" s="869" t="s">
        <v>13721</v>
      </c>
      <c r="I217" s="869">
        <v>2019</v>
      </c>
      <c r="J217" s="869">
        <v>1372.69</v>
      </c>
      <c r="K217" s="869">
        <v>1753.41</v>
      </c>
      <c r="L217" s="869">
        <v>250</v>
      </c>
      <c r="M217" s="869">
        <v>66707</v>
      </c>
      <c r="N217" s="869">
        <v>0</v>
      </c>
      <c r="O217" s="869">
        <v>86</v>
      </c>
      <c r="P217" s="869">
        <v>4105</v>
      </c>
      <c r="Q217" s="869">
        <v>0</v>
      </c>
      <c r="R217" s="869">
        <v>3</v>
      </c>
      <c r="S217" s="869">
        <v>7</v>
      </c>
      <c r="T217" s="869">
        <v>9</v>
      </c>
      <c r="U217" s="869">
        <v>0</v>
      </c>
      <c r="V217" s="869">
        <v>1</v>
      </c>
      <c r="W217" s="869">
        <v>6</v>
      </c>
      <c r="X217" s="869">
        <v>7</v>
      </c>
      <c r="Y217" s="869">
        <v>0</v>
      </c>
      <c r="Z217" s="869">
        <v>0</v>
      </c>
      <c r="AA217" s="869">
        <v>1</v>
      </c>
      <c r="AB217" s="869">
        <v>1</v>
      </c>
      <c r="AC217" s="869">
        <v>0</v>
      </c>
      <c r="AD217" s="869">
        <v>10</v>
      </c>
      <c r="AE217" s="869">
        <v>1</v>
      </c>
      <c r="AF217" s="345">
        <v>637890</v>
      </c>
      <c r="AG217" s="345">
        <v>429654</v>
      </c>
      <c r="AH217" s="345">
        <v>54928</v>
      </c>
      <c r="AI217" s="345">
        <v>153308</v>
      </c>
      <c r="AJ217" s="345">
        <v>171238</v>
      </c>
      <c r="AK217" s="345">
        <v>127403</v>
      </c>
    </row>
    <row r="218" spans="1:37">
      <c r="A218" s="869">
        <v>210</v>
      </c>
      <c r="B218" s="869" t="s">
        <v>105</v>
      </c>
      <c r="C218" s="869" t="s">
        <v>13713</v>
      </c>
      <c r="D218" s="869" t="s">
        <v>13033</v>
      </c>
      <c r="E218" s="869" t="s">
        <v>13722</v>
      </c>
      <c r="F218" s="870" t="s">
        <v>13723</v>
      </c>
      <c r="G218" s="869" t="s">
        <v>13724</v>
      </c>
      <c r="H218" s="869" t="s">
        <v>13725</v>
      </c>
      <c r="I218" s="869">
        <v>1999</v>
      </c>
      <c r="J218" s="869">
        <v>3307.7</v>
      </c>
      <c r="K218" s="869">
        <v>5106.3599999999997</v>
      </c>
      <c r="L218" s="869">
        <v>838</v>
      </c>
      <c r="M218" s="869">
        <v>160602</v>
      </c>
      <c r="N218" s="869">
        <v>10817</v>
      </c>
      <c r="O218" s="869">
        <v>113</v>
      </c>
      <c r="P218" s="869">
        <v>9137</v>
      </c>
      <c r="Q218" s="869">
        <v>91</v>
      </c>
      <c r="R218" s="869">
        <v>10</v>
      </c>
      <c r="S218" s="869">
        <v>14</v>
      </c>
      <c r="T218" s="869">
        <v>14</v>
      </c>
      <c r="U218" s="869">
        <v>2</v>
      </c>
      <c r="V218" s="869">
        <v>2</v>
      </c>
      <c r="W218" s="869">
        <v>8</v>
      </c>
      <c r="X218" s="869">
        <v>8</v>
      </c>
      <c r="Y218" s="869">
        <v>1</v>
      </c>
      <c r="Z218" s="869">
        <v>1</v>
      </c>
      <c r="AA218" s="869">
        <v>3</v>
      </c>
      <c r="AB218" s="869">
        <v>3</v>
      </c>
      <c r="AC218" s="869">
        <v>1</v>
      </c>
      <c r="AD218" s="869">
        <v>13</v>
      </c>
      <c r="AE218" s="869">
        <v>2</v>
      </c>
      <c r="AF218" s="345">
        <v>1898609</v>
      </c>
      <c r="AG218" s="345">
        <v>1028699</v>
      </c>
      <c r="AH218" s="345">
        <v>155008</v>
      </c>
      <c r="AI218" s="345">
        <v>714902</v>
      </c>
      <c r="AJ218" s="345">
        <v>687822</v>
      </c>
      <c r="AK218" s="345">
        <v>278720</v>
      </c>
    </row>
    <row r="219" spans="1:37">
      <c r="A219" s="869">
        <v>211</v>
      </c>
      <c r="B219" s="869" t="s">
        <v>105</v>
      </c>
      <c r="C219" s="869" t="s">
        <v>13713</v>
      </c>
      <c r="D219" s="869" t="s">
        <v>13033</v>
      </c>
      <c r="E219" s="869" t="s">
        <v>13726</v>
      </c>
      <c r="F219" s="870" t="s">
        <v>13727</v>
      </c>
      <c r="G219" s="869" t="s">
        <v>13728</v>
      </c>
      <c r="H219" s="869" t="s">
        <v>13729</v>
      </c>
      <c r="I219" s="869">
        <v>2005</v>
      </c>
      <c r="J219" s="869">
        <v>1167.0999999999999</v>
      </c>
      <c r="K219" s="869">
        <v>1234</v>
      </c>
      <c r="L219" s="869">
        <v>180</v>
      </c>
      <c r="M219" s="869">
        <v>103768</v>
      </c>
      <c r="N219" s="869">
        <v>0</v>
      </c>
      <c r="O219" s="869">
        <v>80</v>
      </c>
      <c r="P219" s="869">
        <v>3532</v>
      </c>
      <c r="Q219" s="869">
        <v>0</v>
      </c>
      <c r="R219" s="869">
        <v>2</v>
      </c>
      <c r="S219" s="869">
        <v>6</v>
      </c>
      <c r="T219" s="869">
        <v>8</v>
      </c>
      <c r="U219" s="869">
        <v>1</v>
      </c>
      <c r="V219" s="869">
        <v>1</v>
      </c>
      <c r="W219" s="869">
        <v>4</v>
      </c>
      <c r="X219" s="869">
        <v>6</v>
      </c>
      <c r="Y219" s="869">
        <v>0</v>
      </c>
      <c r="Z219" s="869">
        <v>0</v>
      </c>
      <c r="AA219" s="869">
        <v>1</v>
      </c>
      <c r="AB219" s="869">
        <v>1</v>
      </c>
      <c r="AC219" s="869">
        <v>0</v>
      </c>
      <c r="AD219" s="869">
        <v>10</v>
      </c>
      <c r="AE219" s="869">
        <v>0</v>
      </c>
      <c r="AF219" s="345">
        <v>779200</v>
      </c>
      <c r="AG219" s="345">
        <v>557462</v>
      </c>
      <c r="AH219" s="345">
        <v>56155</v>
      </c>
      <c r="AI219" s="345">
        <v>165583</v>
      </c>
      <c r="AJ219" s="345">
        <v>215237</v>
      </c>
      <c r="AK219" s="345">
        <v>113968</v>
      </c>
    </row>
    <row r="220" spans="1:37">
      <c r="A220" s="869">
        <v>212</v>
      </c>
      <c r="B220" s="869" t="s">
        <v>105</v>
      </c>
      <c r="C220" s="869" t="s">
        <v>13713</v>
      </c>
      <c r="D220" s="869" t="s">
        <v>13033</v>
      </c>
      <c r="E220" s="869" t="s">
        <v>13730</v>
      </c>
      <c r="F220" s="870" t="s">
        <v>13731</v>
      </c>
      <c r="G220" s="869" t="s">
        <v>13732</v>
      </c>
      <c r="H220" s="869" t="s">
        <v>13733</v>
      </c>
      <c r="I220" s="869">
        <v>2012</v>
      </c>
      <c r="J220" s="869">
        <v>1021</v>
      </c>
      <c r="K220" s="869">
        <v>977.8</v>
      </c>
      <c r="L220" s="869">
        <v>303</v>
      </c>
      <c r="M220" s="869">
        <v>55843</v>
      </c>
      <c r="N220" s="869">
        <v>0</v>
      </c>
      <c r="O220" s="869">
        <v>26</v>
      </c>
      <c r="P220" s="869">
        <v>3946</v>
      </c>
      <c r="Q220" s="869">
        <v>0</v>
      </c>
      <c r="R220" s="869">
        <v>1</v>
      </c>
      <c r="S220" s="869">
        <v>6</v>
      </c>
      <c r="T220" s="869">
        <v>6</v>
      </c>
      <c r="U220" s="869">
        <v>0</v>
      </c>
      <c r="V220" s="869">
        <v>0</v>
      </c>
      <c r="W220" s="869">
        <v>6</v>
      </c>
      <c r="X220" s="869">
        <v>6</v>
      </c>
      <c r="Y220" s="869">
        <v>0</v>
      </c>
      <c r="Z220" s="869">
        <v>0</v>
      </c>
      <c r="AA220" s="869">
        <v>0</v>
      </c>
      <c r="AB220" s="869">
        <v>0</v>
      </c>
      <c r="AC220" s="869">
        <v>1</v>
      </c>
      <c r="AD220" s="869">
        <v>7</v>
      </c>
      <c r="AE220" s="869">
        <v>1</v>
      </c>
      <c r="AF220" s="345">
        <v>553792</v>
      </c>
      <c r="AG220" s="345">
        <v>281925</v>
      </c>
      <c r="AH220" s="345">
        <v>56112</v>
      </c>
      <c r="AI220" s="345">
        <v>215755</v>
      </c>
      <c r="AJ220" s="345">
        <v>57575</v>
      </c>
      <c r="AK220" s="345">
        <v>98774</v>
      </c>
    </row>
    <row r="221" spans="1:37" s="878" customFormat="1">
      <c r="A221" s="1712" t="s">
        <v>13734</v>
      </c>
      <c r="B221" s="1713"/>
      <c r="C221" s="1714"/>
      <c r="D221" s="872"/>
      <c r="E221" s="873">
        <v>183</v>
      </c>
      <c r="F221" s="874"/>
      <c r="G221" s="872"/>
      <c r="H221" s="872"/>
      <c r="I221" s="872"/>
      <c r="J221" s="875"/>
      <c r="K221" s="875"/>
      <c r="L221" s="875"/>
      <c r="M221" s="875"/>
      <c r="N221" s="875"/>
      <c r="O221" s="875"/>
      <c r="P221" s="875"/>
      <c r="Q221" s="875"/>
      <c r="R221" s="875"/>
      <c r="S221" s="876"/>
      <c r="T221" s="876"/>
      <c r="U221" s="876"/>
      <c r="V221" s="876"/>
      <c r="W221" s="876"/>
      <c r="X221" s="876"/>
      <c r="Y221" s="876"/>
      <c r="Z221" s="875"/>
      <c r="AA221" s="876"/>
      <c r="AB221" s="876"/>
      <c r="AC221" s="875"/>
      <c r="AD221" s="875"/>
      <c r="AE221" s="875"/>
      <c r="AF221" s="877"/>
      <c r="AG221" s="875"/>
      <c r="AH221" s="875"/>
      <c r="AI221" s="875"/>
      <c r="AJ221" s="875"/>
      <c r="AK221" s="875"/>
    </row>
    <row r="222" spans="1:37" s="885" customFormat="1">
      <c r="A222" s="1715" t="s">
        <v>13735</v>
      </c>
      <c r="B222" s="1716"/>
      <c r="C222" s="1717"/>
      <c r="D222" s="879"/>
      <c r="E222" s="880">
        <v>212</v>
      </c>
      <c r="F222" s="881"/>
      <c r="G222" s="879"/>
      <c r="H222" s="879"/>
      <c r="I222" s="879"/>
      <c r="J222" s="882"/>
      <c r="K222" s="882"/>
      <c r="L222" s="882"/>
      <c r="M222" s="882"/>
      <c r="N222" s="882"/>
      <c r="O222" s="882"/>
      <c r="P222" s="882"/>
      <c r="Q222" s="882"/>
      <c r="R222" s="882"/>
      <c r="S222" s="883"/>
      <c r="T222" s="883"/>
      <c r="U222" s="883"/>
      <c r="V222" s="883"/>
      <c r="W222" s="883"/>
      <c r="X222" s="883"/>
      <c r="Y222" s="883"/>
      <c r="Z222" s="882"/>
      <c r="AA222" s="883"/>
      <c r="AB222" s="883"/>
      <c r="AC222" s="882"/>
      <c r="AD222" s="882"/>
      <c r="AE222" s="882"/>
      <c r="AF222" s="884"/>
      <c r="AG222" s="882"/>
      <c r="AH222" s="882"/>
      <c r="AI222" s="882"/>
      <c r="AJ222" s="882"/>
      <c r="AK222" s="882"/>
    </row>
    <row r="223" spans="1:37">
      <c r="A223" s="869">
        <v>213</v>
      </c>
      <c r="B223" s="869" t="s">
        <v>889</v>
      </c>
      <c r="C223" s="869" t="s">
        <v>934</v>
      </c>
      <c r="D223" s="869" t="s">
        <v>12915</v>
      </c>
      <c r="E223" s="869" t="s">
        <v>13736</v>
      </c>
      <c r="F223" s="870" t="s">
        <v>13737</v>
      </c>
      <c r="G223" s="869" t="s">
        <v>13738</v>
      </c>
      <c r="H223" s="869" t="s">
        <v>13739</v>
      </c>
      <c r="I223" s="869">
        <v>1983</v>
      </c>
      <c r="J223" s="869">
        <v>1878.6</v>
      </c>
      <c r="K223" s="869">
        <v>1071.8800000000001</v>
      </c>
      <c r="L223" s="869">
        <v>176</v>
      </c>
      <c r="M223" s="869">
        <v>116996</v>
      </c>
      <c r="N223" s="869">
        <v>5608</v>
      </c>
      <c r="O223" s="869">
        <v>240</v>
      </c>
      <c r="P223" s="869">
        <v>8195</v>
      </c>
      <c r="Q223" s="869">
        <v>143</v>
      </c>
      <c r="R223" s="869">
        <v>10</v>
      </c>
      <c r="S223" s="869">
        <v>22</v>
      </c>
      <c r="T223" s="869">
        <v>22</v>
      </c>
      <c r="U223" s="869">
        <v>4</v>
      </c>
      <c r="V223" s="869">
        <v>4</v>
      </c>
      <c r="W223" s="869">
        <v>10</v>
      </c>
      <c r="X223" s="869">
        <v>10</v>
      </c>
      <c r="Y223" s="869">
        <v>0</v>
      </c>
      <c r="Z223" s="869">
        <v>0</v>
      </c>
      <c r="AA223" s="869">
        <v>8</v>
      </c>
      <c r="AB223" s="869">
        <v>8</v>
      </c>
      <c r="AC223" s="869">
        <v>1</v>
      </c>
      <c r="AD223" s="869">
        <v>10</v>
      </c>
      <c r="AE223" s="869">
        <v>0</v>
      </c>
      <c r="AF223" s="345">
        <v>1544067</v>
      </c>
      <c r="AG223" s="345">
        <v>1054945</v>
      </c>
      <c r="AH223" s="345">
        <v>125097</v>
      </c>
      <c r="AI223" s="345">
        <v>364025</v>
      </c>
      <c r="AJ223" s="345">
        <v>122934</v>
      </c>
      <c r="AK223" s="345">
        <v>71985</v>
      </c>
    </row>
    <row r="224" spans="1:37">
      <c r="A224" s="869">
        <v>214</v>
      </c>
      <c r="B224" s="869" t="s">
        <v>889</v>
      </c>
      <c r="C224" s="869" t="s">
        <v>1105</v>
      </c>
      <c r="D224" s="869" t="s">
        <v>12915</v>
      </c>
      <c r="E224" s="869" t="s">
        <v>13740</v>
      </c>
      <c r="F224" s="870" t="s">
        <v>13741</v>
      </c>
      <c r="G224" s="869" t="s">
        <v>13742</v>
      </c>
      <c r="H224" s="869" t="s">
        <v>13743</v>
      </c>
      <c r="I224" s="869">
        <v>1999</v>
      </c>
      <c r="J224" s="869">
        <v>1345</v>
      </c>
      <c r="K224" s="869">
        <v>1462</v>
      </c>
      <c r="L224" s="869">
        <v>261</v>
      </c>
      <c r="M224" s="869">
        <v>84073</v>
      </c>
      <c r="N224" s="869">
        <v>10023</v>
      </c>
      <c r="O224" s="869">
        <v>57</v>
      </c>
      <c r="P224" s="869">
        <v>7114</v>
      </c>
      <c r="Q224" s="869">
        <v>98</v>
      </c>
      <c r="R224" s="869">
        <v>0</v>
      </c>
      <c r="S224" s="869">
        <v>7</v>
      </c>
      <c r="T224" s="869">
        <v>8</v>
      </c>
      <c r="U224" s="869">
        <v>2</v>
      </c>
      <c r="V224" s="869">
        <v>2</v>
      </c>
      <c r="W224" s="869">
        <v>5</v>
      </c>
      <c r="X224" s="869">
        <v>5</v>
      </c>
      <c r="Y224" s="869">
        <v>0</v>
      </c>
      <c r="Z224" s="869">
        <v>0</v>
      </c>
      <c r="AA224" s="869">
        <v>0</v>
      </c>
      <c r="AB224" s="869">
        <v>1</v>
      </c>
      <c r="AC224" s="869">
        <v>1</v>
      </c>
      <c r="AD224" s="869">
        <v>4</v>
      </c>
      <c r="AE224" s="869">
        <v>1</v>
      </c>
      <c r="AF224" s="345">
        <v>550307</v>
      </c>
      <c r="AG224" s="345">
        <v>410986</v>
      </c>
      <c r="AH224" s="345">
        <v>94720</v>
      </c>
      <c r="AI224" s="345">
        <v>44601</v>
      </c>
      <c r="AJ224" s="345">
        <v>179449</v>
      </c>
      <c r="AK224" s="345">
        <v>82410</v>
      </c>
    </row>
    <row r="225" spans="1:37">
      <c r="A225" s="869">
        <v>215</v>
      </c>
      <c r="B225" s="869" t="s">
        <v>889</v>
      </c>
      <c r="C225" s="869" t="s">
        <v>13744</v>
      </c>
      <c r="D225" s="869" t="s">
        <v>12915</v>
      </c>
      <c r="E225" s="869" t="s">
        <v>13745</v>
      </c>
      <c r="F225" s="870" t="s">
        <v>13746</v>
      </c>
      <c r="G225" s="869" t="s">
        <v>13747</v>
      </c>
      <c r="H225" s="869" t="s">
        <v>13748</v>
      </c>
      <c r="I225" s="869">
        <v>1994</v>
      </c>
      <c r="J225" s="869">
        <v>827.9</v>
      </c>
      <c r="K225" s="869">
        <v>1699.65</v>
      </c>
      <c r="L225" s="869">
        <v>229</v>
      </c>
      <c r="M225" s="869">
        <v>158945</v>
      </c>
      <c r="N225" s="869">
        <v>15152</v>
      </c>
      <c r="O225" s="869">
        <v>295</v>
      </c>
      <c r="P225" s="869">
        <v>11178</v>
      </c>
      <c r="Q225" s="869">
        <v>128</v>
      </c>
      <c r="R225" s="869">
        <v>18</v>
      </c>
      <c r="S225" s="869">
        <v>16</v>
      </c>
      <c r="T225" s="869">
        <v>16</v>
      </c>
      <c r="U225" s="869">
        <v>4</v>
      </c>
      <c r="V225" s="869">
        <v>4</v>
      </c>
      <c r="W225" s="869">
        <v>9</v>
      </c>
      <c r="X225" s="869">
        <v>9</v>
      </c>
      <c r="Y225" s="869">
        <v>0</v>
      </c>
      <c r="Z225" s="869">
        <v>0</v>
      </c>
      <c r="AA225" s="869">
        <v>3</v>
      </c>
      <c r="AB225" s="869">
        <v>3</v>
      </c>
      <c r="AC225" s="869">
        <v>0</v>
      </c>
      <c r="AD225" s="869">
        <v>9</v>
      </c>
      <c r="AE225" s="869">
        <v>2</v>
      </c>
      <c r="AF225" s="345">
        <v>1977981</v>
      </c>
      <c r="AG225" s="345">
        <v>1261582</v>
      </c>
      <c r="AH225" s="345">
        <v>176500</v>
      </c>
      <c r="AI225" s="345">
        <v>539899</v>
      </c>
      <c r="AJ225" s="345">
        <v>166964</v>
      </c>
      <c r="AK225" s="345">
        <v>110771</v>
      </c>
    </row>
    <row r="226" spans="1:37">
      <c r="A226" s="869">
        <v>216</v>
      </c>
      <c r="B226" s="869" t="s">
        <v>889</v>
      </c>
      <c r="C226" s="869" t="s">
        <v>890</v>
      </c>
      <c r="D226" s="869" t="s">
        <v>12915</v>
      </c>
      <c r="E226" s="869" t="s">
        <v>13749</v>
      </c>
      <c r="F226" s="870" t="s">
        <v>13750</v>
      </c>
      <c r="G226" s="869" t="s">
        <v>13751</v>
      </c>
      <c r="H226" s="869" t="s">
        <v>13752</v>
      </c>
      <c r="I226" s="869">
        <v>2009</v>
      </c>
      <c r="J226" s="869">
        <v>1071.9000000000001</v>
      </c>
      <c r="K226" s="869">
        <v>785</v>
      </c>
      <c r="L226" s="869">
        <v>256</v>
      </c>
      <c r="M226" s="869">
        <v>64705</v>
      </c>
      <c r="N226" s="869">
        <v>14110</v>
      </c>
      <c r="O226" s="869">
        <v>26</v>
      </c>
      <c r="P226" s="869">
        <v>4466</v>
      </c>
      <c r="Q226" s="869">
        <v>89</v>
      </c>
      <c r="R226" s="869">
        <v>2</v>
      </c>
      <c r="S226" s="869">
        <v>5</v>
      </c>
      <c r="T226" s="869">
        <v>5</v>
      </c>
      <c r="U226" s="869">
        <v>0</v>
      </c>
      <c r="V226" s="869">
        <v>0</v>
      </c>
      <c r="W226" s="869">
        <v>3</v>
      </c>
      <c r="X226" s="869">
        <v>3</v>
      </c>
      <c r="Y226" s="869">
        <v>0</v>
      </c>
      <c r="Z226" s="869">
        <v>0</v>
      </c>
      <c r="AA226" s="869">
        <v>2</v>
      </c>
      <c r="AB226" s="869">
        <v>2</v>
      </c>
      <c r="AC226" s="869">
        <v>0</v>
      </c>
      <c r="AD226" s="869">
        <v>7</v>
      </c>
      <c r="AE226" s="869">
        <v>0</v>
      </c>
      <c r="AF226" s="345">
        <v>617713</v>
      </c>
      <c r="AG226" s="345">
        <v>443246</v>
      </c>
      <c r="AH226" s="345">
        <v>95868</v>
      </c>
      <c r="AI226" s="345">
        <v>78599</v>
      </c>
      <c r="AJ226" s="345">
        <v>92781</v>
      </c>
      <c r="AK226" s="345">
        <v>94100</v>
      </c>
    </row>
    <row r="227" spans="1:37">
      <c r="A227" s="869">
        <v>217</v>
      </c>
      <c r="B227" s="869" t="s">
        <v>889</v>
      </c>
      <c r="C227" s="869" t="s">
        <v>890</v>
      </c>
      <c r="D227" s="869" t="s">
        <v>12915</v>
      </c>
      <c r="E227" s="869" t="s">
        <v>13753</v>
      </c>
      <c r="F227" s="870" t="s">
        <v>13754</v>
      </c>
      <c r="G227" s="869" t="s">
        <v>13755</v>
      </c>
      <c r="H227" s="869" t="s">
        <v>13756</v>
      </c>
      <c r="I227" s="869">
        <v>1982</v>
      </c>
      <c r="J227" s="869">
        <v>4112.1000000000004</v>
      </c>
      <c r="K227" s="869">
        <v>2704.09</v>
      </c>
      <c r="L227" s="869">
        <v>348</v>
      </c>
      <c r="M227" s="869">
        <v>276085</v>
      </c>
      <c r="N227" s="869">
        <v>11501</v>
      </c>
      <c r="O227" s="869">
        <v>319</v>
      </c>
      <c r="P227" s="869">
        <v>0</v>
      </c>
      <c r="Q227" s="869">
        <v>0</v>
      </c>
      <c r="R227" s="869">
        <v>0</v>
      </c>
      <c r="S227" s="869">
        <v>7</v>
      </c>
      <c r="T227" s="869">
        <v>8</v>
      </c>
      <c r="U227" s="869">
        <v>2</v>
      </c>
      <c r="V227" s="869">
        <v>2</v>
      </c>
      <c r="W227" s="869">
        <v>2</v>
      </c>
      <c r="X227" s="869">
        <v>2</v>
      </c>
      <c r="Y227" s="869">
        <v>0</v>
      </c>
      <c r="Z227" s="869">
        <v>0</v>
      </c>
      <c r="AA227" s="869">
        <v>3</v>
      </c>
      <c r="AB227" s="869">
        <v>4</v>
      </c>
      <c r="AC227" s="869">
        <v>1</v>
      </c>
      <c r="AD227" s="869">
        <v>1</v>
      </c>
      <c r="AE227" s="869">
        <v>0</v>
      </c>
      <c r="AF227" s="345">
        <v>90724</v>
      </c>
      <c r="AG227" s="345">
        <v>0</v>
      </c>
      <c r="AH227" s="345">
        <v>0</v>
      </c>
      <c r="AI227" s="345">
        <v>90724</v>
      </c>
      <c r="AJ227" s="345">
        <v>0</v>
      </c>
      <c r="AK227" s="345">
        <v>0</v>
      </c>
    </row>
    <row r="228" spans="1:37">
      <c r="A228" s="869">
        <v>218</v>
      </c>
      <c r="B228" s="869" t="s">
        <v>889</v>
      </c>
      <c r="C228" s="869" t="s">
        <v>890</v>
      </c>
      <c r="D228" s="869" t="s">
        <v>12915</v>
      </c>
      <c r="E228" s="869" t="s">
        <v>13757</v>
      </c>
      <c r="F228" s="870" t="s">
        <v>13758</v>
      </c>
      <c r="G228" s="869" t="s">
        <v>13759</v>
      </c>
      <c r="H228" s="869" t="s">
        <v>13760</v>
      </c>
      <c r="I228" s="869">
        <v>1901</v>
      </c>
      <c r="J228" s="869">
        <v>11443</v>
      </c>
      <c r="K228" s="869">
        <v>12513</v>
      </c>
      <c r="L228" s="869">
        <v>1410</v>
      </c>
      <c r="M228" s="869">
        <v>709259</v>
      </c>
      <c r="N228" s="869">
        <v>12104</v>
      </c>
      <c r="O228" s="869">
        <v>556</v>
      </c>
      <c r="P228" s="869">
        <v>27552</v>
      </c>
      <c r="Q228" s="869">
        <v>131</v>
      </c>
      <c r="R228" s="869">
        <v>10</v>
      </c>
      <c r="S228" s="869">
        <v>42</v>
      </c>
      <c r="T228" s="869">
        <v>44</v>
      </c>
      <c r="U228" s="869">
        <v>12</v>
      </c>
      <c r="V228" s="869">
        <v>11</v>
      </c>
      <c r="W228" s="869">
        <v>28</v>
      </c>
      <c r="X228" s="869">
        <v>28</v>
      </c>
      <c r="Y228" s="869">
        <v>1</v>
      </c>
      <c r="Z228" s="869">
        <v>2</v>
      </c>
      <c r="AA228" s="869">
        <v>1</v>
      </c>
      <c r="AB228" s="869">
        <v>3</v>
      </c>
      <c r="AC228" s="869">
        <v>1</v>
      </c>
      <c r="AD228" s="869">
        <v>26</v>
      </c>
      <c r="AE228" s="869">
        <v>5</v>
      </c>
      <c r="AF228" s="345">
        <v>5985274</v>
      </c>
      <c r="AG228" s="345">
        <v>3233925</v>
      </c>
      <c r="AH228" s="345">
        <v>791594</v>
      </c>
      <c r="AI228" s="345">
        <v>1959755</v>
      </c>
      <c r="AJ228" s="345">
        <v>989724</v>
      </c>
      <c r="AK228" s="345">
        <v>627395</v>
      </c>
    </row>
    <row r="229" spans="1:37">
      <c r="A229" s="869">
        <v>219</v>
      </c>
      <c r="B229" s="869" t="s">
        <v>889</v>
      </c>
      <c r="C229" s="869" t="s">
        <v>1319</v>
      </c>
      <c r="D229" s="869" t="s">
        <v>12915</v>
      </c>
      <c r="E229" s="869" t="s">
        <v>13761</v>
      </c>
      <c r="F229" s="870" t="s">
        <v>13762</v>
      </c>
      <c r="G229" s="869" t="s">
        <v>13763</v>
      </c>
      <c r="H229" s="869" t="s">
        <v>13764</v>
      </c>
      <c r="I229" s="869">
        <v>1983</v>
      </c>
      <c r="J229" s="869">
        <v>9737</v>
      </c>
      <c r="K229" s="869">
        <v>7402</v>
      </c>
      <c r="L229" s="869">
        <v>541</v>
      </c>
      <c r="M229" s="869">
        <v>285643</v>
      </c>
      <c r="N229" s="869">
        <v>23010</v>
      </c>
      <c r="O229" s="869">
        <v>619</v>
      </c>
      <c r="P229" s="869">
        <v>18573</v>
      </c>
      <c r="Q229" s="869">
        <v>121</v>
      </c>
      <c r="R229" s="869">
        <v>0</v>
      </c>
      <c r="S229" s="869">
        <v>23</v>
      </c>
      <c r="T229" s="869">
        <v>27</v>
      </c>
      <c r="U229" s="869">
        <v>8</v>
      </c>
      <c r="V229" s="869">
        <v>8</v>
      </c>
      <c r="W229" s="869">
        <v>15</v>
      </c>
      <c r="X229" s="869">
        <v>16</v>
      </c>
      <c r="Y229" s="869">
        <v>0</v>
      </c>
      <c r="Z229" s="869">
        <v>0</v>
      </c>
      <c r="AA229" s="869">
        <v>0</v>
      </c>
      <c r="AB229" s="869">
        <v>3</v>
      </c>
      <c r="AC229" s="869">
        <v>0</v>
      </c>
      <c r="AD229" s="869">
        <v>15</v>
      </c>
      <c r="AE229" s="869">
        <v>4</v>
      </c>
      <c r="AF229" s="345">
        <v>3335883</v>
      </c>
      <c r="AG229" s="345">
        <v>1806815</v>
      </c>
      <c r="AH229" s="345">
        <v>317776</v>
      </c>
      <c r="AI229" s="345">
        <v>1211292</v>
      </c>
      <c r="AJ229" s="345">
        <v>517439</v>
      </c>
      <c r="AK229" s="345">
        <v>194508</v>
      </c>
    </row>
    <row r="230" spans="1:37">
      <c r="A230" s="869">
        <v>220</v>
      </c>
      <c r="B230" s="869" t="s">
        <v>889</v>
      </c>
      <c r="C230" s="869" t="s">
        <v>5176</v>
      </c>
      <c r="D230" s="869" t="s">
        <v>12915</v>
      </c>
      <c r="E230" s="869" t="s">
        <v>13765</v>
      </c>
      <c r="F230" s="870" t="s">
        <v>13766</v>
      </c>
      <c r="G230" s="869" t="s">
        <v>13767</v>
      </c>
      <c r="H230" s="869" t="s">
        <v>13768</v>
      </c>
      <c r="I230" s="869">
        <v>1984</v>
      </c>
      <c r="J230" s="869">
        <v>4302</v>
      </c>
      <c r="K230" s="869">
        <v>1765</v>
      </c>
      <c r="L230" s="869">
        <v>318</v>
      </c>
      <c r="M230" s="869">
        <v>117941</v>
      </c>
      <c r="N230" s="869">
        <v>8036</v>
      </c>
      <c r="O230" s="869">
        <v>267</v>
      </c>
      <c r="P230" s="869">
        <v>11924</v>
      </c>
      <c r="Q230" s="869">
        <v>150</v>
      </c>
      <c r="R230" s="869">
        <v>88</v>
      </c>
      <c r="S230" s="869">
        <v>19</v>
      </c>
      <c r="T230" s="869">
        <v>23</v>
      </c>
      <c r="U230" s="869">
        <v>5</v>
      </c>
      <c r="V230" s="869">
        <v>5</v>
      </c>
      <c r="W230" s="869">
        <v>9</v>
      </c>
      <c r="X230" s="869">
        <v>10</v>
      </c>
      <c r="Y230" s="869">
        <v>0</v>
      </c>
      <c r="Z230" s="869">
        <v>0</v>
      </c>
      <c r="AA230" s="869">
        <v>5</v>
      </c>
      <c r="AB230" s="869">
        <v>8</v>
      </c>
      <c r="AC230" s="869">
        <v>0</v>
      </c>
      <c r="AD230" s="869">
        <v>9</v>
      </c>
      <c r="AE230" s="869">
        <v>2</v>
      </c>
      <c r="AF230" s="345">
        <v>1757653</v>
      </c>
      <c r="AG230" s="345">
        <v>1172236</v>
      </c>
      <c r="AH230" s="345">
        <v>198747</v>
      </c>
      <c r="AI230" s="345">
        <v>386670</v>
      </c>
      <c r="AJ230" s="345">
        <v>162909</v>
      </c>
      <c r="AK230" s="345">
        <v>162117</v>
      </c>
    </row>
    <row r="231" spans="1:37">
      <c r="A231" s="869">
        <v>221</v>
      </c>
      <c r="B231" s="869" t="s">
        <v>889</v>
      </c>
      <c r="C231" s="869" t="s">
        <v>914</v>
      </c>
      <c r="D231" s="869" t="s">
        <v>12915</v>
      </c>
      <c r="E231" s="869" t="s">
        <v>13769</v>
      </c>
      <c r="F231" s="870" t="s">
        <v>13770</v>
      </c>
      <c r="G231" s="869" t="s">
        <v>13771</v>
      </c>
      <c r="H231" s="869" t="s">
        <v>13772</v>
      </c>
      <c r="I231" s="869">
        <v>1978</v>
      </c>
      <c r="J231" s="869">
        <v>1850.89</v>
      </c>
      <c r="K231" s="869">
        <v>1314.46</v>
      </c>
      <c r="L231" s="869">
        <v>224</v>
      </c>
      <c r="M231" s="869">
        <v>105116</v>
      </c>
      <c r="N231" s="869">
        <v>6225</v>
      </c>
      <c r="O231" s="869">
        <v>407</v>
      </c>
      <c r="P231" s="869">
        <v>10053</v>
      </c>
      <c r="Q231" s="869">
        <v>196</v>
      </c>
      <c r="R231" s="869">
        <v>3</v>
      </c>
      <c r="S231" s="869">
        <v>16</v>
      </c>
      <c r="T231" s="869">
        <v>17</v>
      </c>
      <c r="U231" s="869">
        <v>5</v>
      </c>
      <c r="V231" s="869">
        <v>4</v>
      </c>
      <c r="W231" s="869">
        <v>10</v>
      </c>
      <c r="X231" s="869">
        <v>10</v>
      </c>
      <c r="Y231" s="869">
        <v>0</v>
      </c>
      <c r="Z231" s="869">
        <v>0</v>
      </c>
      <c r="AA231" s="869">
        <v>1</v>
      </c>
      <c r="AB231" s="869">
        <v>3</v>
      </c>
      <c r="AC231" s="869">
        <v>1</v>
      </c>
      <c r="AD231" s="869">
        <v>8</v>
      </c>
      <c r="AE231" s="869">
        <v>2</v>
      </c>
      <c r="AF231" s="345">
        <v>1644717</v>
      </c>
      <c r="AG231" s="345">
        <v>1095886</v>
      </c>
      <c r="AH231" s="345">
        <v>164403</v>
      </c>
      <c r="AI231" s="345">
        <v>384428</v>
      </c>
      <c r="AJ231" s="345">
        <v>201505</v>
      </c>
      <c r="AK231" s="345">
        <v>153443</v>
      </c>
    </row>
    <row r="232" spans="1:37">
      <c r="A232" s="869">
        <v>222</v>
      </c>
      <c r="B232" s="869" t="s">
        <v>889</v>
      </c>
      <c r="C232" s="869" t="s">
        <v>13773</v>
      </c>
      <c r="D232" s="869" t="s">
        <v>12915</v>
      </c>
      <c r="E232" s="869" t="s">
        <v>13774</v>
      </c>
      <c r="F232" s="870" t="s">
        <v>13775</v>
      </c>
      <c r="G232" s="869" t="s">
        <v>13776</v>
      </c>
      <c r="H232" s="869" t="s">
        <v>13777</v>
      </c>
      <c r="I232" s="869">
        <v>1987</v>
      </c>
      <c r="J232" s="869">
        <v>1527</v>
      </c>
      <c r="K232" s="869">
        <v>1370</v>
      </c>
      <c r="L232" s="869">
        <v>323</v>
      </c>
      <c r="M232" s="869">
        <v>141319</v>
      </c>
      <c r="N232" s="869">
        <v>9058</v>
      </c>
      <c r="O232" s="869">
        <v>423</v>
      </c>
      <c r="P232" s="869">
        <v>9104</v>
      </c>
      <c r="Q232" s="869">
        <v>180</v>
      </c>
      <c r="R232" s="869">
        <v>13</v>
      </c>
      <c r="S232" s="869">
        <v>17</v>
      </c>
      <c r="T232" s="869">
        <v>17</v>
      </c>
      <c r="U232" s="869">
        <v>5</v>
      </c>
      <c r="V232" s="869">
        <v>5</v>
      </c>
      <c r="W232" s="869">
        <v>10</v>
      </c>
      <c r="X232" s="869">
        <v>10</v>
      </c>
      <c r="Y232" s="869">
        <v>0</v>
      </c>
      <c r="Z232" s="869">
        <v>0</v>
      </c>
      <c r="AA232" s="869">
        <v>2</v>
      </c>
      <c r="AB232" s="869">
        <v>2</v>
      </c>
      <c r="AC232" s="869">
        <v>0</v>
      </c>
      <c r="AD232" s="869">
        <v>8</v>
      </c>
      <c r="AE232" s="869">
        <v>3</v>
      </c>
      <c r="AF232" s="345">
        <v>1499824</v>
      </c>
      <c r="AG232" s="345">
        <v>1020129</v>
      </c>
      <c r="AH232" s="345">
        <v>159765</v>
      </c>
      <c r="AI232" s="345">
        <v>319930</v>
      </c>
      <c r="AJ232" s="345">
        <v>272243</v>
      </c>
      <c r="AK232" s="345">
        <v>156793</v>
      </c>
    </row>
    <row r="233" spans="1:37">
      <c r="A233" s="869">
        <v>223</v>
      </c>
      <c r="B233" s="869" t="s">
        <v>889</v>
      </c>
      <c r="C233" s="869" t="s">
        <v>230</v>
      </c>
      <c r="D233" s="869" t="s">
        <v>12915</v>
      </c>
      <c r="E233" s="869" t="s">
        <v>13778</v>
      </c>
      <c r="F233" s="870" t="s">
        <v>13779</v>
      </c>
      <c r="G233" s="869" t="s">
        <v>13780</v>
      </c>
      <c r="H233" s="869" t="s">
        <v>13781</v>
      </c>
      <c r="I233" s="869">
        <v>1990</v>
      </c>
      <c r="J233" s="869">
        <v>22466</v>
      </c>
      <c r="K233" s="869">
        <v>6260</v>
      </c>
      <c r="L233" s="869">
        <v>788</v>
      </c>
      <c r="M233" s="869">
        <v>298017</v>
      </c>
      <c r="N233" s="869">
        <v>12443</v>
      </c>
      <c r="O233" s="869">
        <v>619</v>
      </c>
      <c r="P233" s="869">
        <v>13873</v>
      </c>
      <c r="Q233" s="869">
        <v>138</v>
      </c>
      <c r="R233" s="869">
        <v>0</v>
      </c>
      <c r="S233" s="869">
        <v>33</v>
      </c>
      <c r="T233" s="869">
        <v>36</v>
      </c>
      <c r="U233" s="869">
        <v>8</v>
      </c>
      <c r="V233" s="869">
        <v>8</v>
      </c>
      <c r="W233" s="869">
        <v>16</v>
      </c>
      <c r="X233" s="869">
        <v>16</v>
      </c>
      <c r="Y233" s="869">
        <v>0</v>
      </c>
      <c r="Z233" s="869">
        <v>0</v>
      </c>
      <c r="AA233" s="869">
        <v>9</v>
      </c>
      <c r="AB233" s="869">
        <v>12</v>
      </c>
      <c r="AC233" s="869">
        <v>2</v>
      </c>
      <c r="AD233" s="869">
        <v>12</v>
      </c>
      <c r="AE233" s="869">
        <v>4</v>
      </c>
      <c r="AF233" s="345">
        <v>2990774</v>
      </c>
      <c r="AG233" s="345">
        <v>1649736</v>
      </c>
      <c r="AH233" s="345">
        <v>329300</v>
      </c>
      <c r="AI233" s="345">
        <v>1011738</v>
      </c>
      <c r="AJ233" s="345">
        <v>363130</v>
      </c>
      <c r="AK233" s="345">
        <v>113918</v>
      </c>
    </row>
    <row r="234" spans="1:37">
      <c r="A234" s="869">
        <v>224</v>
      </c>
      <c r="B234" s="869" t="s">
        <v>889</v>
      </c>
      <c r="C234" s="869" t="s">
        <v>13782</v>
      </c>
      <c r="D234" s="869" t="s">
        <v>12915</v>
      </c>
      <c r="E234" s="869" t="s">
        <v>13783</v>
      </c>
      <c r="F234" s="870" t="s">
        <v>13784</v>
      </c>
      <c r="G234" s="869" t="s">
        <v>13785</v>
      </c>
      <c r="H234" s="869" t="s">
        <v>13786</v>
      </c>
      <c r="I234" s="869">
        <v>1982</v>
      </c>
      <c r="J234" s="869">
        <v>1602</v>
      </c>
      <c r="K234" s="869">
        <v>1496.5</v>
      </c>
      <c r="L234" s="869">
        <v>171</v>
      </c>
      <c r="M234" s="869">
        <v>105145</v>
      </c>
      <c r="N234" s="869">
        <v>6730</v>
      </c>
      <c r="O234" s="869">
        <v>146</v>
      </c>
      <c r="P234" s="869">
        <v>5283</v>
      </c>
      <c r="Q234" s="869">
        <v>107</v>
      </c>
      <c r="R234" s="869">
        <v>0</v>
      </c>
      <c r="S234" s="869">
        <v>5</v>
      </c>
      <c r="T234" s="869">
        <v>5</v>
      </c>
      <c r="U234" s="869">
        <v>0</v>
      </c>
      <c r="V234" s="869">
        <v>0</v>
      </c>
      <c r="W234" s="869">
        <v>4</v>
      </c>
      <c r="X234" s="869">
        <v>4</v>
      </c>
      <c r="Y234" s="869">
        <v>0</v>
      </c>
      <c r="Z234" s="869">
        <v>0</v>
      </c>
      <c r="AA234" s="869">
        <v>1</v>
      </c>
      <c r="AB234" s="869">
        <v>1</v>
      </c>
      <c r="AC234" s="869">
        <v>0</v>
      </c>
      <c r="AD234" s="869">
        <v>3</v>
      </c>
      <c r="AE234" s="869">
        <v>2</v>
      </c>
      <c r="AF234" s="345">
        <v>903182</v>
      </c>
      <c r="AG234" s="345">
        <v>693072</v>
      </c>
      <c r="AH234" s="345">
        <v>79900</v>
      </c>
      <c r="AI234" s="345">
        <v>130210</v>
      </c>
      <c r="AJ234" s="345">
        <v>129578</v>
      </c>
      <c r="AK234" s="345">
        <v>84948</v>
      </c>
    </row>
    <row r="235" spans="1:37">
      <c r="A235" s="869">
        <v>225</v>
      </c>
      <c r="B235" s="869" t="s">
        <v>889</v>
      </c>
      <c r="C235" s="869" t="s">
        <v>13782</v>
      </c>
      <c r="D235" s="869" t="s">
        <v>12915</v>
      </c>
      <c r="E235" s="869" t="s">
        <v>13787</v>
      </c>
      <c r="F235" s="870" t="s">
        <v>13788</v>
      </c>
      <c r="G235" s="869" t="s">
        <v>13789</v>
      </c>
      <c r="H235" s="869" t="s">
        <v>13790</v>
      </c>
      <c r="I235" s="869">
        <v>1978</v>
      </c>
      <c r="J235" s="869">
        <v>1152</v>
      </c>
      <c r="K235" s="869">
        <v>1803</v>
      </c>
      <c r="L235" s="869">
        <v>325</v>
      </c>
      <c r="M235" s="869">
        <v>138646</v>
      </c>
      <c r="N235" s="869">
        <v>10155</v>
      </c>
      <c r="O235" s="869">
        <v>284</v>
      </c>
      <c r="P235" s="869">
        <v>7780</v>
      </c>
      <c r="Q235" s="869">
        <v>158</v>
      </c>
      <c r="R235" s="869">
        <v>7</v>
      </c>
      <c r="S235" s="869">
        <v>20</v>
      </c>
      <c r="T235" s="869">
        <v>20</v>
      </c>
      <c r="U235" s="869">
        <v>6</v>
      </c>
      <c r="V235" s="869">
        <v>6</v>
      </c>
      <c r="W235" s="869">
        <v>10</v>
      </c>
      <c r="X235" s="869">
        <v>10</v>
      </c>
      <c r="Y235" s="869">
        <v>0</v>
      </c>
      <c r="Z235" s="869">
        <v>0</v>
      </c>
      <c r="AA235" s="869">
        <v>4</v>
      </c>
      <c r="AB235" s="869">
        <v>4</v>
      </c>
      <c r="AC235" s="869">
        <v>0</v>
      </c>
      <c r="AD235" s="869">
        <v>10</v>
      </c>
      <c r="AE235" s="869">
        <v>1</v>
      </c>
      <c r="AF235" s="345">
        <v>1561757</v>
      </c>
      <c r="AG235" s="345">
        <v>1066214</v>
      </c>
      <c r="AH235" s="345">
        <v>147101</v>
      </c>
      <c r="AI235" s="345">
        <v>348442</v>
      </c>
      <c r="AJ235" s="345">
        <v>89894</v>
      </c>
      <c r="AK235" s="345">
        <v>51564</v>
      </c>
    </row>
    <row r="236" spans="1:37">
      <c r="A236" s="869">
        <v>226</v>
      </c>
      <c r="B236" s="869" t="s">
        <v>889</v>
      </c>
      <c r="C236" s="869" t="s">
        <v>13782</v>
      </c>
      <c r="D236" s="869" t="s">
        <v>12915</v>
      </c>
      <c r="E236" s="869" t="s">
        <v>13791</v>
      </c>
      <c r="F236" s="870" t="s">
        <v>13792</v>
      </c>
      <c r="G236" s="869" t="s">
        <v>13793</v>
      </c>
      <c r="H236" s="869" t="s">
        <v>13794</v>
      </c>
      <c r="I236" s="869">
        <v>2010</v>
      </c>
      <c r="J236" s="869">
        <v>4970</v>
      </c>
      <c r="K236" s="869">
        <v>8555.4</v>
      </c>
      <c r="L236" s="869">
        <v>595</v>
      </c>
      <c r="M236" s="869">
        <v>216816</v>
      </c>
      <c r="N236" s="869">
        <v>11981</v>
      </c>
      <c r="O236" s="869">
        <v>344</v>
      </c>
      <c r="P236" s="869">
        <v>18042</v>
      </c>
      <c r="Q236" s="869">
        <v>389</v>
      </c>
      <c r="R236" s="869">
        <v>85</v>
      </c>
      <c r="S236" s="869">
        <v>24</v>
      </c>
      <c r="T236" s="869">
        <v>26</v>
      </c>
      <c r="U236" s="869">
        <v>8</v>
      </c>
      <c r="V236" s="869">
        <v>8</v>
      </c>
      <c r="W236" s="869">
        <v>16</v>
      </c>
      <c r="X236" s="869">
        <v>17</v>
      </c>
      <c r="Y236" s="869">
        <v>0</v>
      </c>
      <c r="Z236" s="869">
        <v>0</v>
      </c>
      <c r="AA236" s="869">
        <v>0</v>
      </c>
      <c r="AB236" s="869">
        <v>1</v>
      </c>
      <c r="AC236" s="869">
        <v>0</v>
      </c>
      <c r="AD236" s="869">
        <v>19</v>
      </c>
      <c r="AE236" s="869">
        <v>4</v>
      </c>
      <c r="AF236" s="345">
        <v>2521843</v>
      </c>
      <c r="AG236" s="345">
        <v>726866</v>
      </c>
      <c r="AH236" s="345">
        <v>300000</v>
      </c>
      <c r="AI236" s="345">
        <v>1494977</v>
      </c>
      <c r="AJ236" s="345">
        <v>795189</v>
      </c>
      <c r="AK236" s="345">
        <v>540694</v>
      </c>
    </row>
    <row r="237" spans="1:37" s="878" customFormat="1">
      <c r="A237" s="1712" t="s">
        <v>13795</v>
      </c>
      <c r="B237" s="1713"/>
      <c r="C237" s="1714"/>
      <c r="D237" s="872"/>
      <c r="E237" s="873">
        <v>14</v>
      </c>
      <c r="F237" s="874"/>
      <c r="G237" s="872"/>
      <c r="H237" s="872"/>
      <c r="I237" s="872"/>
      <c r="J237" s="875"/>
      <c r="K237" s="875"/>
      <c r="L237" s="875"/>
      <c r="M237" s="875"/>
      <c r="N237" s="875"/>
      <c r="O237" s="875"/>
      <c r="P237" s="875"/>
      <c r="Q237" s="875"/>
      <c r="R237" s="875"/>
      <c r="S237" s="876"/>
      <c r="T237" s="876"/>
      <c r="U237" s="876"/>
      <c r="V237" s="876"/>
      <c r="W237" s="876"/>
      <c r="X237" s="876"/>
      <c r="Y237" s="876"/>
      <c r="Z237" s="875"/>
      <c r="AA237" s="876"/>
      <c r="AB237" s="876"/>
      <c r="AC237" s="875"/>
      <c r="AD237" s="875"/>
      <c r="AE237" s="875"/>
      <c r="AF237" s="877"/>
      <c r="AG237" s="875"/>
      <c r="AH237" s="875"/>
      <c r="AI237" s="875"/>
      <c r="AJ237" s="875"/>
      <c r="AK237" s="875"/>
    </row>
    <row r="238" spans="1:37">
      <c r="A238" s="869">
        <v>227</v>
      </c>
      <c r="B238" s="869" t="s">
        <v>889</v>
      </c>
      <c r="C238" s="869" t="s">
        <v>13744</v>
      </c>
      <c r="D238" s="869" t="s">
        <v>350</v>
      </c>
      <c r="E238" s="869" t="s">
        <v>13796</v>
      </c>
      <c r="F238" s="870" t="s">
        <v>13797</v>
      </c>
      <c r="G238" s="869" t="s">
        <v>13798</v>
      </c>
      <c r="H238" s="869" t="s">
        <v>13799</v>
      </c>
      <c r="I238" s="869">
        <v>2022</v>
      </c>
      <c r="J238" s="869">
        <v>4187.2299999999996</v>
      </c>
      <c r="K238" s="869">
        <v>414</v>
      </c>
      <c r="L238" s="869">
        <v>42</v>
      </c>
      <c r="M238" s="869">
        <v>9083</v>
      </c>
      <c r="N238" s="869">
        <v>12</v>
      </c>
      <c r="O238" s="869">
        <v>2</v>
      </c>
      <c r="P238" s="869">
        <v>0</v>
      </c>
      <c r="Q238" s="869">
        <v>0</v>
      </c>
      <c r="R238" s="869">
        <v>0</v>
      </c>
      <c r="S238" s="869">
        <v>0</v>
      </c>
      <c r="T238" s="869">
        <v>0</v>
      </c>
      <c r="U238" s="869">
        <v>0</v>
      </c>
      <c r="V238" s="869">
        <v>0</v>
      </c>
      <c r="W238" s="869">
        <v>0</v>
      </c>
      <c r="X238" s="869">
        <v>0</v>
      </c>
      <c r="Y238" s="869">
        <v>0</v>
      </c>
      <c r="Z238" s="869">
        <v>0</v>
      </c>
      <c r="AA238" s="869">
        <v>0</v>
      </c>
      <c r="AB238" s="869">
        <v>0</v>
      </c>
      <c r="AC238" s="869">
        <v>0</v>
      </c>
      <c r="AD238" s="869">
        <v>0</v>
      </c>
      <c r="AE238" s="869">
        <v>0</v>
      </c>
      <c r="AF238" s="345">
        <v>18400</v>
      </c>
      <c r="AG238" s="345">
        <v>14700</v>
      </c>
      <c r="AH238" s="345">
        <v>2700</v>
      </c>
      <c r="AI238" s="345">
        <v>1000</v>
      </c>
      <c r="AJ238" s="345">
        <v>3677</v>
      </c>
      <c r="AK238" s="345">
        <v>3178</v>
      </c>
    </row>
    <row r="239" spans="1:37">
      <c r="A239" s="869">
        <v>228</v>
      </c>
      <c r="B239" s="869" t="s">
        <v>889</v>
      </c>
      <c r="C239" s="869" t="s">
        <v>1319</v>
      </c>
      <c r="D239" s="869" t="s">
        <v>350</v>
      </c>
      <c r="E239" s="869" t="s">
        <v>13800</v>
      </c>
      <c r="F239" s="870" t="s">
        <v>13801</v>
      </c>
      <c r="G239" s="869" t="s">
        <v>13802</v>
      </c>
      <c r="H239" s="869" t="s">
        <v>13803</v>
      </c>
      <c r="I239" s="869">
        <v>2011</v>
      </c>
      <c r="J239" s="869">
        <v>1026</v>
      </c>
      <c r="K239" s="869">
        <v>330</v>
      </c>
      <c r="L239" s="869">
        <v>60</v>
      </c>
      <c r="M239" s="869">
        <v>33724</v>
      </c>
      <c r="N239" s="869">
        <v>833</v>
      </c>
      <c r="O239" s="869">
        <v>100</v>
      </c>
      <c r="P239" s="869">
        <v>1008</v>
      </c>
      <c r="Q239" s="869">
        <v>0</v>
      </c>
      <c r="R239" s="869">
        <v>4</v>
      </c>
      <c r="S239" s="869">
        <v>2</v>
      </c>
      <c r="T239" s="869">
        <v>2</v>
      </c>
      <c r="U239" s="869">
        <v>0</v>
      </c>
      <c r="V239" s="869">
        <v>0</v>
      </c>
      <c r="W239" s="869">
        <v>1</v>
      </c>
      <c r="X239" s="869">
        <v>1</v>
      </c>
      <c r="Y239" s="869">
        <v>0</v>
      </c>
      <c r="Z239" s="869">
        <v>0</v>
      </c>
      <c r="AA239" s="869">
        <v>1</v>
      </c>
      <c r="AB239" s="869">
        <v>1</v>
      </c>
      <c r="AC239" s="869">
        <v>0</v>
      </c>
      <c r="AD239" s="869">
        <v>1</v>
      </c>
      <c r="AE239" s="869">
        <v>4</v>
      </c>
      <c r="AF239" s="345">
        <v>129335</v>
      </c>
      <c r="AG239" s="345">
        <v>49700</v>
      </c>
      <c r="AH239" s="345">
        <v>16759</v>
      </c>
      <c r="AI239" s="345">
        <v>62876</v>
      </c>
      <c r="AJ239" s="345">
        <v>19034</v>
      </c>
      <c r="AK239" s="345">
        <v>7938</v>
      </c>
    </row>
    <row r="240" spans="1:37">
      <c r="A240" s="869">
        <v>229</v>
      </c>
      <c r="B240" s="869" t="s">
        <v>889</v>
      </c>
      <c r="C240" s="869" t="s">
        <v>13782</v>
      </c>
      <c r="D240" s="869" t="s">
        <v>350</v>
      </c>
      <c r="E240" s="869" t="s">
        <v>13804</v>
      </c>
      <c r="F240" s="870" t="s">
        <v>13805</v>
      </c>
      <c r="G240" s="869" t="s">
        <v>13806</v>
      </c>
      <c r="H240" s="869" t="s">
        <v>13807</v>
      </c>
      <c r="I240" s="869">
        <v>2007</v>
      </c>
      <c r="J240" s="869">
        <v>108.9</v>
      </c>
      <c r="K240" s="869">
        <v>278</v>
      </c>
      <c r="L240" s="869">
        <v>44</v>
      </c>
      <c r="M240" s="869">
        <v>19186</v>
      </c>
      <c r="N240" s="869">
        <v>347</v>
      </c>
      <c r="O240" s="869">
        <v>4</v>
      </c>
      <c r="P240" s="869">
        <v>1331</v>
      </c>
      <c r="Q240" s="869">
        <v>0</v>
      </c>
      <c r="R240" s="869">
        <v>4</v>
      </c>
      <c r="S240" s="869">
        <v>4</v>
      </c>
      <c r="T240" s="869">
        <v>4</v>
      </c>
      <c r="U240" s="869">
        <v>1</v>
      </c>
      <c r="V240" s="869">
        <v>1</v>
      </c>
      <c r="W240" s="869">
        <v>1</v>
      </c>
      <c r="X240" s="869">
        <v>1</v>
      </c>
      <c r="Y240" s="869">
        <v>1</v>
      </c>
      <c r="Z240" s="869">
        <v>1</v>
      </c>
      <c r="AA240" s="869">
        <v>1</v>
      </c>
      <c r="AB240" s="869">
        <v>1</v>
      </c>
      <c r="AC240" s="869">
        <v>0</v>
      </c>
      <c r="AD240" s="869">
        <v>0</v>
      </c>
      <c r="AE240" s="869">
        <v>1</v>
      </c>
      <c r="AF240" s="345">
        <v>123300</v>
      </c>
      <c r="AG240" s="345">
        <v>63300</v>
      </c>
      <c r="AH240" s="345">
        <v>20000</v>
      </c>
      <c r="AI240" s="345">
        <v>40000</v>
      </c>
      <c r="AJ240" s="345">
        <v>2200</v>
      </c>
      <c r="AK240" s="345">
        <v>19186</v>
      </c>
    </row>
    <row r="241" spans="1:37" s="878" customFormat="1">
      <c r="A241" s="1712" t="s">
        <v>13032</v>
      </c>
      <c r="B241" s="1713"/>
      <c r="C241" s="1714"/>
      <c r="D241" s="872"/>
      <c r="E241" s="873">
        <v>3</v>
      </c>
      <c r="F241" s="874"/>
      <c r="G241" s="872"/>
      <c r="H241" s="872"/>
      <c r="I241" s="872"/>
      <c r="J241" s="875"/>
      <c r="K241" s="875"/>
      <c r="L241" s="875"/>
      <c r="M241" s="875"/>
      <c r="N241" s="875"/>
      <c r="O241" s="875"/>
      <c r="P241" s="875"/>
      <c r="Q241" s="875"/>
      <c r="R241" s="875"/>
      <c r="S241" s="876"/>
      <c r="T241" s="876"/>
      <c r="U241" s="876"/>
      <c r="V241" s="876"/>
      <c r="W241" s="876"/>
      <c r="X241" s="876"/>
      <c r="Y241" s="876"/>
      <c r="Z241" s="875"/>
      <c r="AA241" s="876"/>
      <c r="AB241" s="876"/>
      <c r="AC241" s="875"/>
      <c r="AD241" s="875"/>
      <c r="AE241" s="875"/>
      <c r="AF241" s="877"/>
      <c r="AG241" s="875"/>
      <c r="AH241" s="875"/>
      <c r="AI241" s="875"/>
      <c r="AJ241" s="875"/>
      <c r="AK241" s="875"/>
    </row>
    <row r="242" spans="1:37">
      <c r="A242" s="869">
        <v>230</v>
      </c>
      <c r="B242" s="869" t="s">
        <v>889</v>
      </c>
      <c r="C242" s="869" t="s">
        <v>332</v>
      </c>
      <c r="D242" s="869" t="s">
        <v>13033</v>
      </c>
      <c r="E242" s="869" t="s">
        <v>13808</v>
      </c>
      <c r="F242" s="870" t="s">
        <v>13809</v>
      </c>
      <c r="G242" s="869" t="s">
        <v>13810</v>
      </c>
      <c r="H242" s="869" t="s">
        <v>13811</v>
      </c>
      <c r="I242" s="869">
        <v>2021</v>
      </c>
      <c r="J242" s="869">
        <v>971.8</v>
      </c>
      <c r="K242" s="869">
        <v>893.96</v>
      </c>
      <c r="L242" s="869">
        <v>94</v>
      </c>
      <c r="M242" s="869">
        <v>28961</v>
      </c>
      <c r="N242" s="869">
        <v>0</v>
      </c>
      <c r="O242" s="869">
        <v>35</v>
      </c>
      <c r="P242" s="869">
        <v>4555</v>
      </c>
      <c r="Q242" s="869">
        <v>0</v>
      </c>
      <c r="R242" s="869">
        <v>35</v>
      </c>
      <c r="S242" s="869">
        <v>2</v>
      </c>
      <c r="T242" s="869">
        <v>2</v>
      </c>
      <c r="U242" s="869">
        <v>0</v>
      </c>
      <c r="V242" s="869">
        <v>0</v>
      </c>
      <c r="W242" s="869">
        <v>2</v>
      </c>
      <c r="X242" s="869">
        <v>2</v>
      </c>
      <c r="Y242" s="869">
        <v>0</v>
      </c>
      <c r="Z242" s="869">
        <v>0</v>
      </c>
      <c r="AA242" s="869">
        <v>0</v>
      </c>
      <c r="AB242" s="869">
        <v>0</v>
      </c>
      <c r="AC242" s="869">
        <v>0</v>
      </c>
      <c r="AD242" s="869">
        <v>3</v>
      </c>
      <c r="AE242" s="869">
        <v>1</v>
      </c>
      <c r="AF242" s="345">
        <v>348757</v>
      </c>
      <c r="AG242" s="345">
        <v>151304</v>
      </c>
      <c r="AH242" s="345">
        <v>64797</v>
      </c>
      <c r="AI242" s="345">
        <v>132656</v>
      </c>
      <c r="AJ242" s="345">
        <v>43003</v>
      </c>
      <c r="AK242" s="345">
        <v>42719</v>
      </c>
    </row>
    <row r="243" spans="1:37">
      <c r="A243" s="869">
        <v>231</v>
      </c>
      <c r="B243" s="869" t="s">
        <v>889</v>
      </c>
      <c r="C243" s="869" t="s">
        <v>332</v>
      </c>
      <c r="D243" s="869" t="s">
        <v>13033</v>
      </c>
      <c r="E243" s="869" t="s">
        <v>13812</v>
      </c>
      <c r="F243" s="870" t="s">
        <v>13813</v>
      </c>
      <c r="G243" s="869" t="s">
        <v>13814</v>
      </c>
      <c r="H243" s="869" t="s">
        <v>13815</v>
      </c>
      <c r="I243" s="869">
        <v>1998</v>
      </c>
      <c r="J243" s="869">
        <v>7471</v>
      </c>
      <c r="K243" s="869">
        <v>3418</v>
      </c>
      <c r="L243" s="869">
        <v>255</v>
      </c>
      <c r="M243" s="869">
        <v>126105</v>
      </c>
      <c r="N243" s="869">
        <v>3896</v>
      </c>
      <c r="O243" s="869">
        <v>58</v>
      </c>
      <c r="P243" s="869">
        <v>9421</v>
      </c>
      <c r="Q243" s="869">
        <v>130</v>
      </c>
      <c r="R243" s="869">
        <v>12</v>
      </c>
      <c r="S243" s="869">
        <v>8</v>
      </c>
      <c r="T243" s="869">
        <v>8</v>
      </c>
      <c r="U243" s="869">
        <v>1</v>
      </c>
      <c r="V243" s="869">
        <v>0</v>
      </c>
      <c r="W243" s="869">
        <v>3</v>
      </c>
      <c r="X243" s="869">
        <v>3</v>
      </c>
      <c r="Y243" s="869">
        <v>1</v>
      </c>
      <c r="Z243" s="869">
        <v>1</v>
      </c>
      <c r="AA243" s="869">
        <v>3</v>
      </c>
      <c r="AB243" s="869">
        <v>4</v>
      </c>
      <c r="AC243" s="869">
        <v>0</v>
      </c>
      <c r="AD243" s="869">
        <v>9</v>
      </c>
      <c r="AE243" s="869">
        <v>3</v>
      </c>
      <c r="AF243" s="345">
        <v>1163760</v>
      </c>
      <c r="AG243" s="345">
        <v>578322</v>
      </c>
      <c r="AH243" s="345">
        <v>125062</v>
      </c>
      <c r="AI243" s="345">
        <v>460376</v>
      </c>
      <c r="AJ243" s="345">
        <v>103043</v>
      </c>
      <c r="AK243" s="345">
        <v>105044</v>
      </c>
    </row>
    <row r="244" spans="1:37">
      <c r="A244" s="869">
        <v>232</v>
      </c>
      <c r="B244" s="869" t="s">
        <v>889</v>
      </c>
      <c r="C244" s="869" t="s">
        <v>332</v>
      </c>
      <c r="D244" s="869" t="s">
        <v>13033</v>
      </c>
      <c r="E244" s="869" t="s">
        <v>13816</v>
      </c>
      <c r="F244" s="870" t="s">
        <v>13817</v>
      </c>
      <c r="G244" s="869" t="s">
        <v>13818</v>
      </c>
      <c r="H244" s="869" t="s">
        <v>13819</v>
      </c>
      <c r="I244" s="869">
        <v>2018</v>
      </c>
      <c r="J244" s="869">
        <v>2438</v>
      </c>
      <c r="K244" s="869">
        <v>1289.18</v>
      </c>
      <c r="L244" s="869">
        <v>264</v>
      </c>
      <c r="M244" s="869">
        <v>79940</v>
      </c>
      <c r="N244" s="869">
        <v>0</v>
      </c>
      <c r="O244" s="869">
        <v>61</v>
      </c>
      <c r="P244" s="869">
        <v>8688</v>
      </c>
      <c r="Q244" s="869">
        <v>0</v>
      </c>
      <c r="R244" s="869">
        <v>10</v>
      </c>
      <c r="S244" s="869">
        <v>7</v>
      </c>
      <c r="T244" s="869">
        <v>7</v>
      </c>
      <c r="U244" s="869">
        <v>1</v>
      </c>
      <c r="V244" s="869">
        <v>1</v>
      </c>
      <c r="W244" s="869">
        <v>6</v>
      </c>
      <c r="X244" s="869">
        <v>6</v>
      </c>
      <c r="Y244" s="869">
        <v>0</v>
      </c>
      <c r="Z244" s="869">
        <v>0</v>
      </c>
      <c r="AA244" s="869">
        <v>0</v>
      </c>
      <c r="AB244" s="869">
        <v>0</v>
      </c>
      <c r="AC244" s="869">
        <v>0</v>
      </c>
      <c r="AD244" s="869">
        <v>4</v>
      </c>
      <c r="AE244" s="869">
        <v>3</v>
      </c>
      <c r="AF244" s="345">
        <v>967371</v>
      </c>
      <c r="AG244" s="345">
        <v>456300</v>
      </c>
      <c r="AH244" s="345">
        <v>116500</v>
      </c>
      <c r="AI244" s="345">
        <v>394571</v>
      </c>
      <c r="AJ244" s="345">
        <v>288846</v>
      </c>
      <c r="AK244" s="345">
        <v>315112</v>
      </c>
    </row>
    <row r="245" spans="1:37">
      <c r="A245" s="869">
        <v>233</v>
      </c>
      <c r="B245" s="869" t="s">
        <v>889</v>
      </c>
      <c r="C245" s="869" t="s">
        <v>934</v>
      </c>
      <c r="D245" s="869" t="s">
        <v>13033</v>
      </c>
      <c r="E245" s="869" t="s">
        <v>13820</v>
      </c>
      <c r="F245" s="870" t="s">
        <v>13821</v>
      </c>
      <c r="G245" s="869" t="s">
        <v>13822</v>
      </c>
      <c r="H245" s="869" t="s">
        <v>13823</v>
      </c>
      <c r="I245" s="869">
        <v>2021</v>
      </c>
      <c r="J245" s="869">
        <v>3447</v>
      </c>
      <c r="K245" s="869">
        <v>4787.78</v>
      </c>
      <c r="L245" s="869">
        <v>241</v>
      </c>
      <c r="M245" s="869">
        <v>84859</v>
      </c>
      <c r="N245" s="869">
        <v>684</v>
      </c>
      <c r="O245" s="869">
        <v>67</v>
      </c>
      <c r="P245" s="869">
        <v>10560</v>
      </c>
      <c r="Q245" s="869">
        <v>25</v>
      </c>
      <c r="R245" s="869">
        <v>1</v>
      </c>
      <c r="S245" s="869">
        <v>12.5</v>
      </c>
      <c r="T245" s="869">
        <v>13</v>
      </c>
      <c r="U245" s="869">
        <v>2</v>
      </c>
      <c r="V245" s="869">
        <v>2</v>
      </c>
      <c r="W245" s="869">
        <v>8.5</v>
      </c>
      <c r="X245" s="869">
        <v>9</v>
      </c>
      <c r="Y245" s="869">
        <v>1</v>
      </c>
      <c r="Z245" s="869">
        <v>1</v>
      </c>
      <c r="AA245" s="869">
        <v>1</v>
      </c>
      <c r="AB245" s="869">
        <v>1</v>
      </c>
      <c r="AC245" s="869">
        <v>0</v>
      </c>
      <c r="AD245" s="869">
        <v>16</v>
      </c>
      <c r="AE245" s="869">
        <v>4</v>
      </c>
      <c r="AF245" s="345">
        <v>1673166</v>
      </c>
      <c r="AG245" s="345">
        <v>902340</v>
      </c>
      <c r="AH245" s="345">
        <v>170540</v>
      </c>
      <c r="AI245" s="345">
        <v>600286</v>
      </c>
      <c r="AJ245" s="345">
        <v>350907</v>
      </c>
      <c r="AK245" s="345">
        <v>360715</v>
      </c>
    </row>
    <row r="246" spans="1:37">
      <c r="A246" s="869">
        <v>234</v>
      </c>
      <c r="B246" s="869" t="s">
        <v>889</v>
      </c>
      <c r="C246" s="869" t="s">
        <v>934</v>
      </c>
      <c r="D246" s="869" t="s">
        <v>13033</v>
      </c>
      <c r="E246" s="869" t="s">
        <v>13824</v>
      </c>
      <c r="F246" s="870" t="s">
        <v>13825</v>
      </c>
      <c r="G246" s="869" t="s">
        <v>13826</v>
      </c>
      <c r="H246" s="869" t="s">
        <v>13827</v>
      </c>
      <c r="I246" s="869">
        <v>1996</v>
      </c>
      <c r="J246" s="869">
        <v>8025</v>
      </c>
      <c r="K246" s="869">
        <v>8466</v>
      </c>
      <c r="L246" s="869">
        <v>731</v>
      </c>
      <c r="M246" s="869">
        <v>243592</v>
      </c>
      <c r="N246" s="869">
        <v>10669</v>
      </c>
      <c r="O246" s="869">
        <v>92</v>
      </c>
      <c r="P246" s="869">
        <v>10702</v>
      </c>
      <c r="Q246" s="869">
        <v>50</v>
      </c>
      <c r="R246" s="869">
        <v>0</v>
      </c>
      <c r="S246" s="869">
        <v>16.5</v>
      </c>
      <c r="T246" s="869">
        <v>17</v>
      </c>
      <c r="U246" s="869">
        <v>4</v>
      </c>
      <c r="V246" s="869">
        <v>4</v>
      </c>
      <c r="W246" s="869">
        <v>9.5</v>
      </c>
      <c r="X246" s="869">
        <v>10</v>
      </c>
      <c r="Y246" s="869">
        <v>1</v>
      </c>
      <c r="Z246" s="869">
        <v>1</v>
      </c>
      <c r="AA246" s="869">
        <v>2</v>
      </c>
      <c r="AB246" s="869">
        <v>2</v>
      </c>
      <c r="AC246" s="869">
        <v>0</v>
      </c>
      <c r="AD246" s="869">
        <v>13</v>
      </c>
      <c r="AE246" s="869">
        <v>1</v>
      </c>
      <c r="AF246" s="345">
        <v>2442739</v>
      </c>
      <c r="AG246" s="345">
        <v>1380427</v>
      </c>
      <c r="AH246" s="345">
        <v>186316</v>
      </c>
      <c r="AI246" s="345">
        <v>875996</v>
      </c>
      <c r="AJ246" s="345">
        <v>412927</v>
      </c>
      <c r="AK246" s="345">
        <v>251775</v>
      </c>
    </row>
    <row r="247" spans="1:37">
      <c r="A247" s="869">
        <v>235</v>
      </c>
      <c r="B247" s="869" t="s">
        <v>889</v>
      </c>
      <c r="C247" s="869" t="s">
        <v>921</v>
      </c>
      <c r="D247" s="869" t="s">
        <v>13033</v>
      </c>
      <c r="E247" s="869" t="s">
        <v>13828</v>
      </c>
      <c r="F247" s="870" t="s">
        <v>13829</v>
      </c>
      <c r="G247" s="869" t="s">
        <v>13830</v>
      </c>
      <c r="H247" s="869" t="s">
        <v>13831</v>
      </c>
      <c r="I247" s="869">
        <v>2022</v>
      </c>
      <c r="J247" s="869">
        <v>5714</v>
      </c>
      <c r="K247" s="869">
        <v>1045.92</v>
      </c>
      <c r="L247" s="869">
        <v>160</v>
      </c>
      <c r="M247" s="869">
        <v>30980</v>
      </c>
      <c r="N247" s="869">
        <v>0</v>
      </c>
      <c r="O247" s="869">
        <v>26</v>
      </c>
      <c r="P247" s="869">
        <v>4871</v>
      </c>
      <c r="Q247" s="869">
        <v>0</v>
      </c>
      <c r="R247" s="869">
        <v>2</v>
      </c>
      <c r="S247" s="869">
        <v>3</v>
      </c>
      <c r="T247" s="869">
        <v>3</v>
      </c>
      <c r="U247" s="869">
        <v>0</v>
      </c>
      <c r="V247" s="869">
        <v>0</v>
      </c>
      <c r="W247" s="869">
        <v>3</v>
      </c>
      <c r="X247" s="869">
        <v>3</v>
      </c>
      <c r="Y247" s="869">
        <v>0</v>
      </c>
      <c r="Z247" s="869">
        <v>0</v>
      </c>
      <c r="AA247" s="869">
        <v>0</v>
      </c>
      <c r="AB247" s="869">
        <v>0</v>
      </c>
      <c r="AC247" s="869">
        <v>0</v>
      </c>
      <c r="AD247" s="869">
        <v>3</v>
      </c>
      <c r="AE247" s="869">
        <v>1</v>
      </c>
      <c r="AF247" s="345">
        <v>435208</v>
      </c>
      <c r="AG247" s="345">
        <v>273913</v>
      </c>
      <c r="AH247" s="345">
        <v>60000</v>
      </c>
      <c r="AI247" s="345">
        <v>101295</v>
      </c>
      <c r="AJ247" s="345">
        <v>108362</v>
      </c>
      <c r="AK247" s="345">
        <v>129808</v>
      </c>
    </row>
    <row r="248" spans="1:37">
      <c r="A248" s="869">
        <v>236</v>
      </c>
      <c r="B248" s="869" t="s">
        <v>889</v>
      </c>
      <c r="C248" s="869" t="s">
        <v>921</v>
      </c>
      <c r="D248" s="869" t="s">
        <v>13033</v>
      </c>
      <c r="E248" s="869" t="s">
        <v>13832</v>
      </c>
      <c r="F248" s="870" t="s">
        <v>13833</v>
      </c>
      <c r="G248" s="869" t="s">
        <v>13834</v>
      </c>
      <c r="H248" s="869" t="s">
        <v>13835</v>
      </c>
      <c r="I248" s="869">
        <v>2003</v>
      </c>
      <c r="J248" s="869">
        <v>3370</v>
      </c>
      <c r="K248" s="869">
        <v>2513.75</v>
      </c>
      <c r="L248" s="869">
        <v>352</v>
      </c>
      <c r="M248" s="869">
        <v>153366</v>
      </c>
      <c r="N248" s="869">
        <v>5503</v>
      </c>
      <c r="O248" s="869">
        <v>59</v>
      </c>
      <c r="P248" s="869">
        <v>4225</v>
      </c>
      <c r="Q248" s="869">
        <v>0</v>
      </c>
      <c r="R248" s="869">
        <v>0</v>
      </c>
      <c r="S248" s="869">
        <v>12</v>
      </c>
      <c r="T248" s="869">
        <v>12</v>
      </c>
      <c r="U248" s="869">
        <v>1</v>
      </c>
      <c r="V248" s="869">
        <v>1</v>
      </c>
      <c r="W248" s="869">
        <v>7</v>
      </c>
      <c r="X248" s="869">
        <v>7</v>
      </c>
      <c r="Y248" s="869">
        <v>1</v>
      </c>
      <c r="Z248" s="869">
        <v>1</v>
      </c>
      <c r="AA248" s="869">
        <v>3</v>
      </c>
      <c r="AB248" s="869">
        <v>3</v>
      </c>
      <c r="AC248" s="869">
        <v>0</v>
      </c>
      <c r="AD248" s="869">
        <v>6</v>
      </c>
      <c r="AE248" s="869">
        <v>3</v>
      </c>
      <c r="AF248" s="345">
        <v>1846404</v>
      </c>
      <c r="AG248" s="345">
        <v>751790</v>
      </c>
      <c r="AH248" s="345">
        <v>59999</v>
      </c>
      <c r="AI248" s="345">
        <v>1034615</v>
      </c>
      <c r="AJ248" s="345">
        <v>139153</v>
      </c>
      <c r="AK248" s="345">
        <v>69359</v>
      </c>
    </row>
    <row r="249" spans="1:37">
      <c r="A249" s="869">
        <v>237</v>
      </c>
      <c r="B249" s="869" t="s">
        <v>889</v>
      </c>
      <c r="C249" s="869" t="s">
        <v>921</v>
      </c>
      <c r="D249" s="869" t="s">
        <v>13033</v>
      </c>
      <c r="E249" s="869" t="s">
        <v>13836</v>
      </c>
      <c r="F249" s="870" t="s">
        <v>13837</v>
      </c>
      <c r="G249" s="869" t="s">
        <v>13838</v>
      </c>
      <c r="H249" s="869" t="s">
        <v>13839</v>
      </c>
      <c r="I249" s="869">
        <v>2015</v>
      </c>
      <c r="J249" s="869">
        <v>8000</v>
      </c>
      <c r="K249" s="869">
        <v>7371</v>
      </c>
      <c r="L249" s="869">
        <v>637</v>
      </c>
      <c r="M249" s="869">
        <v>224053</v>
      </c>
      <c r="N249" s="869">
        <v>7568</v>
      </c>
      <c r="O249" s="869">
        <v>191</v>
      </c>
      <c r="P249" s="869">
        <v>9936</v>
      </c>
      <c r="Q249" s="869">
        <v>0</v>
      </c>
      <c r="R249" s="869">
        <v>123</v>
      </c>
      <c r="S249" s="869">
        <v>13</v>
      </c>
      <c r="T249" s="869">
        <v>12</v>
      </c>
      <c r="U249" s="869">
        <v>0</v>
      </c>
      <c r="V249" s="869">
        <v>0</v>
      </c>
      <c r="W249" s="869">
        <v>11</v>
      </c>
      <c r="X249" s="869">
        <v>10</v>
      </c>
      <c r="Y249" s="869">
        <v>1</v>
      </c>
      <c r="Z249" s="869">
        <v>1</v>
      </c>
      <c r="AA249" s="869">
        <v>1</v>
      </c>
      <c r="AB249" s="869">
        <v>1</v>
      </c>
      <c r="AC249" s="869">
        <v>0</v>
      </c>
      <c r="AD249" s="869">
        <v>13</v>
      </c>
      <c r="AE249" s="869">
        <v>5</v>
      </c>
      <c r="AF249" s="345">
        <v>1724708</v>
      </c>
      <c r="AG249" s="345">
        <v>926999</v>
      </c>
      <c r="AH249" s="345">
        <v>148000</v>
      </c>
      <c r="AI249" s="345">
        <v>649709</v>
      </c>
      <c r="AJ249" s="345">
        <v>504886</v>
      </c>
      <c r="AK249" s="345">
        <v>356044</v>
      </c>
    </row>
    <row r="250" spans="1:37">
      <c r="A250" s="869">
        <v>238</v>
      </c>
      <c r="B250" s="869" t="s">
        <v>889</v>
      </c>
      <c r="C250" s="869" t="s">
        <v>921</v>
      </c>
      <c r="D250" s="869" t="s">
        <v>13033</v>
      </c>
      <c r="E250" s="869" t="s">
        <v>13840</v>
      </c>
      <c r="F250" s="870" t="s">
        <v>13841</v>
      </c>
      <c r="G250" s="869" t="s">
        <v>13842</v>
      </c>
      <c r="H250" s="869" t="s">
        <v>13843</v>
      </c>
      <c r="I250" s="869">
        <v>2020</v>
      </c>
      <c r="J250" s="869">
        <v>1000</v>
      </c>
      <c r="K250" s="869">
        <v>714.01</v>
      </c>
      <c r="L250" s="869">
        <v>183</v>
      </c>
      <c r="M250" s="869">
        <v>30371</v>
      </c>
      <c r="N250" s="869">
        <v>0</v>
      </c>
      <c r="O250" s="869">
        <v>19</v>
      </c>
      <c r="P250" s="869">
        <v>7663</v>
      </c>
      <c r="Q250" s="869">
        <v>0</v>
      </c>
      <c r="R250" s="869">
        <v>0</v>
      </c>
      <c r="S250" s="869">
        <v>2</v>
      </c>
      <c r="T250" s="869">
        <v>2</v>
      </c>
      <c r="U250" s="869">
        <v>0</v>
      </c>
      <c r="V250" s="869">
        <v>0</v>
      </c>
      <c r="W250" s="869">
        <v>2</v>
      </c>
      <c r="X250" s="869">
        <v>2</v>
      </c>
      <c r="Y250" s="869">
        <v>0</v>
      </c>
      <c r="Z250" s="869">
        <v>0</v>
      </c>
      <c r="AA250" s="869">
        <v>0</v>
      </c>
      <c r="AB250" s="869">
        <v>0</v>
      </c>
      <c r="AC250" s="869">
        <v>0</v>
      </c>
      <c r="AD250" s="869">
        <v>1</v>
      </c>
      <c r="AE250" s="869">
        <v>2</v>
      </c>
      <c r="AF250" s="345">
        <v>460255</v>
      </c>
      <c r="AG250" s="345">
        <v>275343</v>
      </c>
      <c r="AH250" s="345">
        <v>90000</v>
      </c>
      <c r="AI250" s="345">
        <v>94912</v>
      </c>
      <c r="AJ250" s="345">
        <v>72971</v>
      </c>
      <c r="AK250" s="345">
        <v>65252</v>
      </c>
    </row>
    <row r="251" spans="1:37">
      <c r="A251" s="869">
        <v>239</v>
      </c>
      <c r="B251" s="869" t="s">
        <v>889</v>
      </c>
      <c r="C251" s="869" t="s">
        <v>921</v>
      </c>
      <c r="D251" s="869" t="s">
        <v>13033</v>
      </c>
      <c r="E251" s="869" t="s">
        <v>13844</v>
      </c>
      <c r="F251" s="870" t="s">
        <v>13845</v>
      </c>
      <c r="G251" s="869" t="s">
        <v>13846</v>
      </c>
      <c r="H251" s="869" t="s">
        <v>13847</v>
      </c>
      <c r="I251" s="869">
        <v>2020</v>
      </c>
      <c r="J251" s="869">
        <v>700</v>
      </c>
      <c r="K251" s="869">
        <v>710.9</v>
      </c>
      <c r="L251" s="869">
        <v>128</v>
      </c>
      <c r="M251" s="869">
        <v>30402</v>
      </c>
      <c r="N251" s="869">
        <v>0</v>
      </c>
      <c r="O251" s="869">
        <v>26</v>
      </c>
      <c r="P251" s="869">
        <v>7457</v>
      </c>
      <c r="Q251" s="869">
        <v>0</v>
      </c>
      <c r="R251" s="869">
        <v>0</v>
      </c>
      <c r="S251" s="869">
        <v>2</v>
      </c>
      <c r="T251" s="869">
        <v>2</v>
      </c>
      <c r="U251" s="869">
        <v>0</v>
      </c>
      <c r="V251" s="869">
        <v>0</v>
      </c>
      <c r="W251" s="869">
        <v>2</v>
      </c>
      <c r="X251" s="869">
        <v>2</v>
      </c>
      <c r="Y251" s="869">
        <v>0</v>
      </c>
      <c r="Z251" s="869">
        <v>0</v>
      </c>
      <c r="AA251" s="869">
        <v>0</v>
      </c>
      <c r="AB251" s="869">
        <v>0</v>
      </c>
      <c r="AC251" s="869">
        <v>0</v>
      </c>
      <c r="AD251" s="869">
        <v>4</v>
      </c>
      <c r="AE251" s="869">
        <v>0</v>
      </c>
      <c r="AF251" s="345">
        <v>689331</v>
      </c>
      <c r="AG251" s="345">
        <v>249287</v>
      </c>
      <c r="AH251" s="345">
        <v>116000</v>
      </c>
      <c r="AI251" s="345">
        <v>324044</v>
      </c>
      <c r="AJ251" s="345">
        <v>36092</v>
      </c>
      <c r="AK251" s="345">
        <v>27101</v>
      </c>
    </row>
    <row r="252" spans="1:37">
      <c r="A252" s="869">
        <v>240</v>
      </c>
      <c r="B252" s="869" t="s">
        <v>889</v>
      </c>
      <c r="C252" s="869" t="s">
        <v>921</v>
      </c>
      <c r="D252" s="869" t="s">
        <v>13033</v>
      </c>
      <c r="E252" s="869" t="s">
        <v>13848</v>
      </c>
      <c r="F252" s="870" t="s">
        <v>13849</v>
      </c>
      <c r="G252" s="869" t="s">
        <v>13850</v>
      </c>
      <c r="H252" s="869" t="s">
        <v>13851</v>
      </c>
      <c r="I252" s="869">
        <v>2016</v>
      </c>
      <c r="J252" s="869">
        <v>668</v>
      </c>
      <c r="K252" s="869">
        <v>982.79</v>
      </c>
      <c r="L252" s="869">
        <v>214</v>
      </c>
      <c r="M252" s="869">
        <v>47541</v>
      </c>
      <c r="N252" s="869">
        <v>0</v>
      </c>
      <c r="O252" s="869">
        <v>24</v>
      </c>
      <c r="P252" s="869">
        <v>1993</v>
      </c>
      <c r="Q252" s="869">
        <v>0</v>
      </c>
      <c r="R252" s="869">
        <v>0</v>
      </c>
      <c r="S252" s="869">
        <v>3</v>
      </c>
      <c r="T252" s="869">
        <v>2</v>
      </c>
      <c r="U252" s="869">
        <v>0</v>
      </c>
      <c r="V252" s="869">
        <v>0</v>
      </c>
      <c r="W252" s="869">
        <v>2</v>
      </c>
      <c r="X252" s="869">
        <v>2</v>
      </c>
      <c r="Y252" s="869">
        <v>0</v>
      </c>
      <c r="Z252" s="869">
        <v>0</v>
      </c>
      <c r="AA252" s="869">
        <v>1</v>
      </c>
      <c r="AB252" s="869">
        <v>0</v>
      </c>
      <c r="AC252" s="869">
        <v>0</v>
      </c>
      <c r="AD252" s="869">
        <v>3</v>
      </c>
      <c r="AE252" s="869">
        <v>2</v>
      </c>
      <c r="AF252" s="345">
        <v>463653</v>
      </c>
      <c r="AG252" s="345">
        <v>349799</v>
      </c>
      <c r="AH252" s="345">
        <v>30000</v>
      </c>
      <c r="AI252" s="345">
        <v>83854</v>
      </c>
      <c r="AJ252" s="345">
        <v>50310</v>
      </c>
      <c r="AK252" s="345">
        <v>37799</v>
      </c>
    </row>
    <row r="253" spans="1:37">
      <c r="A253" s="869">
        <v>241</v>
      </c>
      <c r="B253" s="869" t="s">
        <v>889</v>
      </c>
      <c r="C253" s="869" t="s">
        <v>921</v>
      </c>
      <c r="D253" s="869" t="s">
        <v>13033</v>
      </c>
      <c r="E253" s="869" t="s">
        <v>13852</v>
      </c>
      <c r="F253" s="870" t="s">
        <v>13853</v>
      </c>
      <c r="G253" s="869" t="s">
        <v>13854</v>
      </c>
      <c r="H253" s="869" t="s">
        <v>13855</v>
      </c>
      <c r="I253" s="869">
        <v>2015</v>
      </c>
      <c r="J253" s="869">
        <v>22770.2</v>
      </c>
      <c r="K253" s="869">
        <v>827.95</v>
      </c>
      <c r="L253" s="869">
        <v>90</v>
      </c>
      <c r="M253" s="869">
        <v>45272</v>
      </c>
      <c r="N253" s="869">
        <v>1577</v>
      </c>
      <c r="O253" s="869">
        <v>26</v>
      </c>
      <c r="P253" s="869">
        <v>1859</v>
      </c>
      <c r="Q253" s="869">
        <v>0</v>
      </c>
      <c r="R253" s="869">
        <v>3</v>
      </c>
      <c r="S253" s="869">
        <v>3</v>
      </c>
      <c r="T253" s="869">
        <v>3</v>
      </c>
      <c r="U253" s="869">
        <v>0</v>
      </c>
      <c r="V253" s="869">
        <v>0</v>
      </c>
      <c r="W253" s="869">
        <v>3</v>
      </c>
      <c r="X253" s="869">
        <v>3</v>
      </c>
      <c r="Y253" s="869">
        <v>0</v>
      </c>
      <c r="Z253" s="869">
        <v>0</v>
      </c>
      <c r="AA253" s="869">
        <v>0</v>
      </c>
      <c r="AB253" s="869">
        <v>0</v>
      </c>
      <c r="AC253" s="869">
        <v>0</v>
      </c>
      <c r="AD253" s="869">
        <v>2</v>
      </c>
      <c r="AE253" s="869">
        <v>2</v>
      </c>
      <c r="AF253" s="345">
        <v>968199</v>
      </c>
      <c r="AG253" s="345">
        <v>212997</v>
      </c>
      <c r="AH253" s="345">
        <v>23000</v>
      </c>
      <c r="AI253" s="345">
        <v>732202</v>
      </c>
      <c r="AJ253" s="345">
        <v>20504</v>
      </c>
      <c r="AK253" s="345">
        <v>26427</v>
      </c>
    </row>
    <row r="254" spans="1:37">
      <c r="A254" s="869">
        <v>242</v>
      </c>
      <c r="B254" s="869" t="s">
        <v>889</v>
      </c>
      <c r="C254" s="869" t="s">
        <v>963</v>
      </c>
      <c r="D254" s="869" t="s">
        <v>13033</v>
      </c>
      <c r="E254" s="869" t="s">
        <v>13856</v>
      </c>
      <c r="F254" s="870" t="s">
        <v>13857</v>
      </c>
      <c r="G254" s="869" t="s">
        <v>13858</v>
      </c>
      <c r="H254" s="869" t="s">
        <v>13859</v>
      </c>
      <c r="I254" s="869">
        <v>1997</v>
      </c>
      <c r="J254" s="869">
        <v>7033</v>
      </c>
      <c r="K254" s="869">
        <v>5259</v>
      </c>
      <c r="L254" s="869">
        <v>516</v>
      </c>
      <c r="M254" s="869">
        <v>251666</v>
      </c>
      <c r="N254" s="869">
        <v>8855</v>
      </c>
      <c r="O254" s="869">
        <v>201</v>
      </c>
      <c r="P254" s="869">
        <v>12136</v>
      </c>
      <c r="Q254" s="869">
        <v>91</v>
      </c>
      <c r="R254" s="869">
        <v>5</v>
      </c>
      <c r="S254" s="869">
        <v>21</v>
      </c>
      <c r="T254" s="869">
        <v>25</v>
      </c>
      <c r="U254" s="869">
        <v>6</v>
      </c>
      <c r="V254" s="869">
        <v>5</v>
      </c>
      <c r="W254" s="869">
        <v>13</v>
      </c>
      <c r="X254" s="869">
        <v>17</v>
      </c>
      <c r="Y254" s="869">
        <v>1</v>
      </c>
      <c r="Z254" s="869">
        <v>1</v>
      </c>
      <c r="AA254" s="869">
        <v>1</v>
      </c>
      <c r="AB254" s="869">
        <v>2</v>
      </c>
      <c r="AC254" s="869">
        <v>1</v>
      </c>
      <c r="AD254" s="869">
        <v>15</v>
      </c>
      <c r="AE254" s="869">
        <v>1</v>
      </c>
      <c r="AF254" s="345">
        <v>2078456</v>
      </c>
      <c r="AG254" s="345">
        <v>1263886</v>
      </c>
      <c r="AH254" s="345">
        <v>208624</v>
      </c>
      <c r="AI254" s="345">
        <v>605946</v>
      </c>
      <c r="AJ254" s="345">
        <v>377238</v>
      </c>
      <c r="AK254" s="345">
        <v>358145</v>
      </c>
    </row>
    <row r="255" spans="1:37">
      <c r="A255" s="869">
        <v>243</v>
      </c>
      <c r="B255" s="869" t="s">
        <v>889</v>
      </c>
      <c r="C255" s="869" t="s">
        <v>963</v>
      </c>
      <c r="D255" s="869" t="s">
        <v>13033</v>
      </c>
      <c r="E255" s="869" t="s">
        <v>13860</v>
      </c>
      <c r="F255" s="870" t="s">
        <v>13861</v>
      </c>
      <c r="G255" s="869" t="s">
        <v>13862</v>
      </c>
      <c r="H255" s="869" t="s">
        <v>13863</v>
      </c>
      <c r="I255" s="869">
        <v>2024</v>
      </c>
      <c r="J255" s="869">
        <v>903</v>
      </c>
      <c r="K255" s="869">
        <v>1882.03</v>
      </c>
      <c r="L255" s="869">
        <v>198</v>
      </c>
      <c r="M255" s="869">
        <v>33954</v>
      </c>
      <c r="N255" s="869">
        <v>0</v>
      </c>
      <c r="O255" s="869">
        <v>50</v>
      </c>
      <c r="P255" s="869">
        <v>33954</v>
      </c>
      <c r="Q255" s="869">
        <v>0</v>
      </c>
      <c r="R255" s="869">
        <v>50</v>
      </c>
      <c r="S255" s="869">
        <v>6</v>
      </c>
      <c r="T255" s="869">
        <v>6</v>
      </c>
      <c r="U255" s="869">
        <v>0</v>
      </c>
      <c r="V255" s="869">
        <v>0</v>
      </c>
      <c r="W255" s="869">
        <v>5</v>
      </c>
      <c r="X255" s="869">
        <v>5</v>
      </c>
      <c r="Y255" s="869">
        <v>0</v>
      </c>
      <c r="Z255" s="869">
        <v>0</v>
      </c>
      <c r="AA255" s="869">
        <v>1</v>
      </c>
      <c r="AB255" s="869">
        <v>1</v>
      </c>
      <c r="AC255" s="869">
        <v>0</v>
      </c>
      <c r="AD255" s="869">
        <v>3</v>
      </c>
      <c r="AE255" s="869">
        <v>5</v>
      </c>
      <c r="AF255" s="345">
        <v>1250844</v>
      </c>
      <c r="AG255" s="345">
        <v>251895</v>
      </c>
      <c r="AH255" s="345">
        <v>478507</v>
      </c>
      <c r="AI255" s="345">
        <v>520442</v>
      </c>
      <c r="AJ255" s="345">
        <v>26812</v>
      </c>
      <c r="AK255" s="345">
        <v>27325</v>
      </c>
    </row>
    <row r="256" spans="1:37">
      <c r="A256" s="869">
        <v>244</v>
      </c>
      <c r="B256" s="869" t="s">
        <v>889</v>
      </c>
      <c r="C256" s="869" t="s">
        <v>963</v>
      </c>
      <c r="D256" s="869" t="s">
        <v>13033</v>
      </c>
      <c r="E256" s="869" t="s">
        <v>13864</v>
      </c>
      <c r="F256" s="870" t="s">
        <v>13865</v>
      </c>
      <c r="G256" s="869" t="s">
        <v>13866</v>
      </c>
      <c r="H256" s="869" t="s">
        <v>13867</v>
      </c>
      <c r="I256" s="869">
        <v>2018</v>
      </c>
      <c r="J256" s="869">
        <v>10052</v>
      </c>
      <c r="K256" s="869">
        <v>1536.09</v>
      </c>
      <c r="L256" s="869">
        <v>210</v>
      </c>
      <c r="M256" s="869">
        <v>83119</v>
      </c>
      <c r="N256" s="869">
        <v>0</v>
      </c>
      <c r="O256" s="869">
        <v>65</v>
      </c>
      <c r="P256" s="869">
        <v>7094</v>
      </c>
      <c r="Q256" s="869">
        <v>0</v>
      </c>
      <c r="R256" s="869">
        <v>25</v>
      </c>
      <c r="S256" s="869">
        <v>4</v>
      </c>
      <c r="T256" s="869">
        <v>6</v>
      </c>
      <c r="U256" s="869">
        <v>0</v>
      </c>
      <c r="V256" s="869">
        <v>0</v>
      </c>
      <c r="W256" s="869">
        <v>4</v>
      </c>
      <c r="X256" s="869">
        <v>6</v>
      </c>
      <c r="Y256" s="869">
        <v>0</v>
      </c>
      <c r="Z256" s="869">
        <v>0</v>
      </c>
      <c r="AA256" s="869">
        <v>0</v>
      </c>
      <c r="AB256" s="869">
        <v>0</v>
      </c>
      <c r="AC256" s="869">
        <v>0</v>
      </c>
      <c r="AD256" s="869">
        <v>9</v>
      </c>
      <c r="AE256" s="869">
        <v>2</v>
      </c>
      <c r="AF256" s="345">
        <v>466498</v>
      </c>
      <c r="AG256" s="345">
        <v>295252</v>
      </c>
      <c r="AH256" s="345">
        <v>109936</v>
      </c>
      <c r="AI256" s="345">
        <v>61310</v>
      </c>
      <c r="AJ256" s="345">
        <v>230081</v>
      </c>
      <c r="AK256" s="345">
        <v>219167</v>
      </c>
    </row>
    <row r="257" spans="1:37">
      <c r="A257" s="869">
        <v>245</v>
      </c>
      <c r="B257" s="869" t="s">
        <v>889</v>
      </c>
      <c r="C257" s="869" t="s">
        <v>1105</v>
      </c>
      <c r="D257" s="869" t="s">
        <v>13033</v>
      </c>
      <c r="E257" s="869" t="s">
        <v>13868</v>
      </c>
      <c r="F257" s="870" t="s">
        <v>13869</v>
      </c>
      <c r="G257" s="869" t="s">
        <v>13870</v>
      </c>
      <c r="H257" s="869" t="s">
        <v>13871</v>
      </c>
      <c r="I257" s="869">
        <v>1998</v>
      </c>
      <c r="J257" s="869">
        <v>15343</v>
      </c>
      <c r="K257" s="869">
        <v>2462</v>
      </c>
      <c r="L257" s="869">
        <v>183</v>
      </c>
      <c r="M257" s="869">
        <v>132170</v>
      </c>
      <c r="N257" s="869">
        <v>5166</v>
      </c>
      <c r="O257" s="869">
        <v>45</v>
      </c>
      <c r="P257" s="869">
        <v>5949</v>
      </c>
      <c r="Q257" s="869">
        <v>203</v>
      </c>
      <c r="R257" s="869">
        <v>4</v>
      </c>
      <c r="S257" s="869">
        <v>6</v>
      </c>
      <c r="T257" s="869">
        <v>6</v>
      </c>
      <c r="U257" s="869">
        <v>0</v>
      </c>
      <c r="V257" s="869">
        <v>0</v>
      </c>
      <c r="W257" s="869">
        <v>4</v>
      </c>
      <c r="X257" s="869">
        <v>4</v>
      </c>
      <c r="Y257" s="869">
        <v>1</v>
      </c>
      <c r="Z257" s="869">
        <v>1</v>
      </c>
      <c r="AA257" s="869">
        <v>1</v>
      </c>
      <c r="AB257" s="869">
        <v>1</v>
      </c>
      <c r="AC257" s="869">
        <v>0</v>
      </c>
      <c r="AD257" s="869">
        <v>5</v>
      </c>
      <c r="AE257" s="869">
        <v>3</v>
      </c>
      <c r="AF257" s="345">
        <v>555210</v>
      </c>
      <c r="AG257" s="345">
        <v>233834</v>
      </c>
      <c r="AH257" s="345">
        <v>106533</v>
      </c>
      <c r="AI257" s="345">
        <v>214843</v>
      </c>
      <c r="AJ257" s="345">
        <v>126943</v>
      </c>
      <c r="AK257" s="345">
        <v>92307</v>
      </c>
    </row>
    <row r="258" spans="1:37">
      <c r="A258" s="869">
        <v>246</v>
      </c>
      <c r="B258" s="869" t="s">
        <v>889</v>
      </c>
      <c r="C258" s="869" t="s">
        <v>1105</v>
      </c>
      <c r="D258" s="869" t="s">
        <v>13033</v>
      </c>
      <c r="E258" s="869" t="s">
        <v>13872</v>
      </c>
      <c r="F258" s="870" t="s">
        <v>13873</v>
      </c>
      <c r="G258" s="869" t="s">
        <v>13874</v>
      </c>
      <c r="H258" s="869" t="s">
        <v>13875</v>
      </c>
      <c r="I258" s="869">
        <v>2019</v>
      </c>
      <c r="J258" s="869">
        <v>1426</v>
      </c>
      <c r="K258" s="869">
        <v>842.55</v>
      </c>
      <c r="L258" s="869">
        <v>90</v>
      </c>
      <c r="M258" s="869">
        <v>45755</v>
      </c>
      <c r="N258" s="869">
        <v>2130</v>
      </c>
      <c r="O258" s="869">
        <v>29</v>
      </c>
      <c r="P258" s="869">
        <v>4069</v>
      </c>
      <c r="Q258" s="869">
        <v>199</v>
      </c>
      <c r="R258" s="869">
        <v>0</v>
      </c>
      <c r="S258" s="869">
        <v>5</v>
      </c>
      <c r="T258" s="869">
        <v>5</v>
      </c>
      <c r="U258" s="869">
        <v>0</v>
      </c>
      <c r="V258" s="869">
        <v>0</v>
      </c>
      <c r="W258" s="869">
        <v>3</v>
      </c>
      <c r="X258" s="869">
        <v>3</v>
      </c>
      <c r="Y258" s="869">
        <v>0</v>
      </c>
      <c r="Z258" s="869">
        <v>0</v>
      </c>
      <c r="AA258" s="869">
        <v>2</v>
      </c>
      <c r="AB258" s="869">
        <v>2</v>
      </c>
      <c r="AC258" s="869">
        <v>0</v>
      </c>
      <c r="AD258" s="869">
        <v>6</v>
      </c>
      <c r="AE258" s="869">
        <v>0</v>
      </c>
      <c r="AF258" s="345">
        <v>502913</v>
      </c>
      <c r="AG258" s="345">
        <v>348720</v>
      </c>
      <c r="AH258" s="345">
        <v>70000</v>
      </c>
      <c r="AI258" s="345">
        <v>84193</v>
      </c>
      <c r="AJ258" s="345">
        <v>69377</v>
      </c>
      <c r="AK258" s="345">
        <v>57023</v>
      </c>
    </row>
    <row r="259" spans="1:37">
      <c r="A259" s="869">
        <v>247</v>
      </c>
      <c r="B259" s="869" t="s">
        <v>889</v>
      </c>
      <c r="C259" s="869" t="s">
        <v>13744</v>
      </c>
      <c r="D259" s="869" t="s">
        <v>13033</v>
      </c>
      <c r="E259" s="869" t="s">
        <v>13876</v>
      </c>
      <c r="F259" s="870" t="s">
        <v>13877</v>
      </c>
      <c r="G259" s="869" t="s">
        <v>13878</v>
      </c>
      <c r="H259" s="869" t="s">
        <v>13879</v>
      </c>
      <c r="I259" s="869">
        <v>2015</v>
      </c>
      <c r="J259" s="869">
        <v>1022</v>
      </c>
      <c r="K259" s="869">
        <v>956.38</v>
      </c>
      <c r="L259" s="869">
        <v>179</v>
      </c>
      <c r="M259" s="869">
        <v>64069</v>
      </c>
      <c r="N259" s="869">
        <v>1415</v>
      </c>
      <c r="O259" s="869">
        <v>50</v>
      </c>
      <c r="P259" s="869">
        <v>4237</v>
      </c>
      <c r="Q259" s="869">
        <v>83</v>
      </c>
      <c r="R259" s="869">
        <v>6</v>
      </c>
      <c r="S259" s="869">
        <v>6</v>
      </c>
      <c r="T259" s="869">
        <v>6</v>
      </c>
      <c r="U259" s="869">
        <v>2</v>
      </c>
      <c r="V259" s="869">
        <v>2</v>
      </c>
      <c r="W259" s="869">
        <v>4</v>
      </c>
      <c r="X259" s="869">
        <v>4</v>
      </c>
      <c r="Y259" s="869">
        <v>0</v>
      </c>
      <c r="Z259" s="869">
        <v>0</v>
      </c>
      <c r="AA259" s="869">
        <v>0</v>
      </c>
      <c r="AB259" s="869">
        <v>0</v>
      </c>
      <c r="AC259" s="869">
        <v>0</v>
      </c>
      <c r="AD259" s="869">
        <v>6</v>
      </c>
      <c r="AE259" s="869">
        <v>1</v>
      </c>
      <c r="AF259" s="345">
        <v>728961</v>
      </c>
      <c r="AG259" s="345">
        <v>523673</v>
      </c>
      <c r="AH259" s="345">
        <v>70000</v>
      </c>
      <c r="AI259" s="345">
        <v>135288</v>
      </c>
      <c r="AJ259" s="345">
        <v>100586</v>
      </c>
      <c r="AK259" s="345">
        <v>106458</v>
      </c>
    </row>
    <row r="260" spans="1:37">
      <c r="A260" s="869">
        <v>248</v>
      </c>
      <c r="B260" s="869" t="s">
        <v>889</v>
      </c>
      <c r="C260" s="869" t="s">
        <v>13744</v>
      </c>
      <c r="D260" s="869" t="s">
        <v>13033</v>
      </c>
      <c r="E260" s="869" t="s">
        <v>13880</v>
      </c>
      <c r="F260" s="870" t="s">
        <v>13881</v>
      </c>
      <c r="G260" s="869" t="s">
        <v>13882</v>
      </c>
      <c r="H260" s="869" t="s">
        <v>13883</v>
      </c>
      <c r="I260" s="869">
        <v>2016</v>
      </c>
      <c r="J260" s="869">
        <v>524.6</v>
      </c>
      <c r="K260" s="869">
        <v>993.41</v>
      </c>
      <c r="L260" s="869">
        <v>84</v>
      </c>
      <c r="M260" s="869">
        <v>64710</v>
      </c>
      <c r="N260" s="869">
        <v>0</v>
      </c>
      <c r="O260" s="869">
        <v>49</v>
      </c>
      <c r="P260" s="869">
        <v>4567</v>
      </c>
      <c r="Q260" s="869">
        <v>0</v>
      </c>
      <c r="R260" s="869">
        <v>11</v>
      </c>
      <c r="S260" s="869">
        <v>4</v>
      </c>
      <c r="T260" s="869">
        <v>4</v>
      </c>
      <c r="U260" s="869">
        <v>0</v>
      </c>
      <c r="V260" s="869">
        <v>0</v>
      </c>
      <c r="W260" s="869">
        <v>4</v>
      </c>
      <c r="X260" s="869">
        <v>4</v>
      </c>
      <c r="Y260" s="869">
        <v>0</v>
      </c>
      <c r="Z260" s="869">
        <v>0</v>
      </c>
      <c r="AA260" s="869">
        <v>0</v>
      </c>
      <c r="AB260" s="869">
        <v>0</v>
      </c>
      <c r="AC260" s="869">
        <v>0</v>
      </c>
      <c r="AD260" s="869">
        <v>10</v>
      </c>
      <c r="AE260" s="869">
        <v>0</v>
      </c>
      <c r="AF260" s="345">
        <v>744240</v>
      </c>
      <c r="AG260" s="345">
        <v>480885</v>
      </c>
      <c r="AH260" s="345">
        <v>77434</v>
      </c>
      <c r="AI260" s="345">
        <v>185921</v>
      </c>
      <c r="AJ260" s="345">
        <v>104914</v>
      </c>
      <c r="AK260" s="345">
        <v>125859</v>
      </c>
    </row>
    <row r="261" spans="1:37">
      <c r="A261" s="869">
        <v>249</v>
      </c>
      <c r="B261" s="869" t="s">
        <v>889</v>
      </c>
      <c r="C261" s="869" t="s">
        <v>890</v>
      </c>
      <c r="D261" s="869" t="s">
        <v>13033</v>
      </c>
      <c r="E261" s="869" t="s">
        <v>13884</v>
      </c>
      <c r="F261" s="870" t="s">
        <v>13885</v>
      </c>
      <c r="G261" s="869" t="s">
        <v>13886</v>
      </c>
      <c r="H261" s="869" t="s">
        <v>13887</v>
      </c>
      <c r="I261" s="869">
        <v>2024</v>
      </c>
      <c r="J261" s="869">
        <v>1023.4</v>
      </c>
      <c r="K261" s="869">
        <v>2200.39</v>
      </c>
      <c r="L261" s="869">
        <v>190</v>
      </c>
      <c r="M261" s="869">
        <v>33903</v>
      </c>
      <c r="N261" s="869">
        <v>0</v>
      </c>
      <c r="O261" s="869">
        <v>27</v>
      </c>
      <c r="P261" s="869">
        <v>33903</v>
      </c>
      <c r="Q261" s="869">
        <v>0</v>
      </c>
      <c r="R261" s="869">
        <v>27</v>
      </c>
      <c r="S261" s="869">
        <v>3</v>
      </c>
      <c r="T261" s="869">
        <v>3</v>
      </c>
      <c r="U261" s="869">
        <v>0</v>
      </c>
      <c r="V261" s="869">
        <v>0</v>
      </c>
      <c r="W261" s="869">
        <v>3</v>
      </c>
      <c r="X261" s="869">
        <v>3</v>
      </c>
      <c r="Y261" s="869">
        <v>0</v>
      </c>
      <c r="Z261" s="869">
        <v>0</v>
      </c>
      <c r="AA261" s="869">
        <v>0</v>
      </c>
      <c r="AB261" s="869">
        <v>0</v>
      </c>
      <c r="AC261" s="869">
        <v>0</v>
      </c>
      <c r="AD261" s="869">
        <v>6</v>
      </c>
      <c r="AE261" s="869">
        <v>3</v>
      </c>
      <c r="AF261" s="345">
        <v>491670</v>
      </c>
      <c r="AG261" s="345">
        <v>280233</v>
      </c>
      <c r="AH261" s="345">
        <v>124000</v>
      </c>
      <c r="AI261" s="345">
        <v>87437</v>
      </c>
      <c r="AJ261" s="345">
        <v>58186</v>
      </c>
      <c r="AK261" s="345">
        <v>58045</v>
      </c>
    </row>
    <row r="262" spans="1:37">
      <c r="A262" s="869">
        <v>250</v>
      </c>
      <c r="B262" s="869" t="s">
        <v>889</v>
      </c>
      <c r="C262" s="869" t="s">
        <v>890</v>
      </c>
      <c r="D262" s="869" t="s">
        <v>13033</v>
      </c>
      <c r="E262" s="869" t="s">
        <v>13888</v>
      </c>
      <c r="F262" s="870" t="s">
        <v>13889</v>
      </c>
      <c r="G262" s="869" t="s">
        <v>13890</v>
      </c>
      <c r="H262" s="869" t="s">
        <v>13891</v>
      </c>
      <c r="I262" s="869">
        <v>2016</v>
      </c>
      <c r="J262" s="869">
        <v>806.05</v>
      </c>
      <c r="K262" s="869">
        <v>905.85</v>
      </c>
      <c r="L262" s="869">
        <v>128</v>
      </c>
      <c r="M262" s="869">
        <v>38624</v>
      </c>
      <c r="N262" s="869">
        <v>397</v>
      </c>
      <c r="O262" s="869">
        <v>34</v>
      </c>
      <c r="P262" s="869">
        <v>1342</v>
      </c>
      <c r="Q262" s="869">
        <v>0</v>
      </c>
      <c r="R262" s="869">
        <v>0</v>
      </c>
      <c r="S262" s="869">
        <v>2</v>
      </c>
      <c r="T262" s="869">
        <v>2</v>
      </c>
      <c r="U262" s="869">
        <v>0</v>
      </c>
      <c r="V262" s="869">
        <v>0</v>
      </c>
      <c r="W262" s="869">
        <v>2</v>
      </c>
      <c r="X262" s="869">
        <v>2</v>
      </c>
      <c r="Y262" s="869">
        <v>0</v>
      </c>
      <c r="Z262" s="869">
        <v>0</v>
      </c>
      <c r="AA262" s="869">
        <v>0</v>
      </c>
      <c r="AB262" s="869">
        <v>0</v>
      </c>
      <c r="AC262" s="869">
        <v>0</v>
      </c>
      <c r="AD262" s="869">
        <v>6</v>
      </c>
      <c r="AE262" s="869">
        <v>1</v>
      </c>
      <c r="AF262" s="345">
        <v>205885</v>
      </c>
      <c r="AG262" s="345">
        <v>122440</v>
      </c>
      <c r="AH262" s="345">
        <v>30000</v>
      </c>
      <c r="AI262" s="345">
        <v>53445</v>
      </c>
      <c r="AJ262" s="345">
        <v>18263</v>
      </c>
      <c r="AK262" s="345">
        <v>16812</v>
      </c>
    </row>
    <row r="263" spans="1:37">
      <c r="A263" s="869">
        <v>251</v>
      </c>
      <c r="B263" s="869" t="s">
        <v>889</v>
      </c>
      <c r="C263" s="869" t="s">
        <v>1319</v>
      </c>
      <c r="D263" s="869" t="s">
        <v>13033</v>
      </c>
      <c r="E263" s="869" t="s">
        <v>13892</v>
      </c>
      <c r="F263" s="870" t="s">
        <v>13893</v>
      </c>
      <c r="G263" s="869" t="s">
        <v>13894</v>
      </c>
      <c r="H263" s="869" t="s">
        <v>13895</v>
      </c>
      <c r="I263" s="869">
        <v>2016</v>
      </c>
      <c r="J263" s="869">
        <v>532</v>
      </c>
      <c r="K263" s="869">
        <v>1772.63</v>
      </c>
      <c r="L263" s="869">
        <v>419</v>
      </c>
      <c r="M263" s="869">
        <v>80862</v>
      </c>
      <c r="N263" s="869">
        <v>881</v>
      </c>
      <c r="O263" s="869">
        <v>57</v>
      </c>
      <c r="P263" s="869">
        <v>6105</v>
      </c>
      <c r="Q263" s="869">
        <v>102</v>
      </c>
      <c r="R263" s="869">
        <v>0</v>
      </c>
      <c r="S263" s="869">
        <v>8</v>
      </c>
      <c r="T263" s="869">
        <v>8</v>
      </c>
      <c r="U263" s="869">
        <v>0</v>
      </c>
      <c r="V263" s="869">
        <v>0</v>
      </c>
      <c r="W263" s="869">
        <v>4</v>
      </c>
      <c r="X263" s="869">
        <v>4</v>
      </c>
      <c r="Y263" s="869">
        <v>0</v>
      </c>
      <c r="Z263" s="869">
        <v>0</v>
      </c>
      <c r="AA263" s="869">
        <v>4</v>
      </c>
      <c r="AB263" s="869">
        <v>4</v>
      </c>
      <c r="AC263" s="869">
        <v>0</v>
      </c>
      <c r="AD263" s="869">
        <v>5</v>
      </c>
      <c r="AE263" s="869">
        <v>2</v>
      </c>
      <c r="AF263" s="345">
        <v>774816</v>
      </c>
      <c r="AG263" s="345">
        <v>344918</v>
      </c>
      <c r="AH263" s="345">
        <v>103018</v>
      </c>
      <c r="AI263" s="345">
        <v>326880</v>
      </c>
      <c r="AJ263" s="345">
        <v>171330</v>
      </c>
      <c r="AK263" s="345">
        <v>96600</v>
      </c>
    </row>
    <row r="264" spans="1:37">
      <c r="A264" s="869">
        <v>252</v>
      </c>
      <c r="B264" s="869" t="s">
        <v>889</v>
      </c>
      <c r="C264" s="869" t="s">
        <v>1319</v>
      </c>
      <c r="D264" s="869" t="s">
        <v>13033</v>
      </c>
      <c r="E264" s="869" t="s">
        <v>13896</v>
      </c>
      <c r="F264" s="870" t="s">
        <v>13897</v>
      </c>
      <c r="G264" s="869" t="s">
        <v>13898</v>
      </c>
      <c r="H264" s="869" t="s">
        <v>13899</v>
      </c>
      <c r="I264" s="869">
        <v>2002</v>
      </c>
      <c r="J264" s="869">
        <v>2300</v>
      </c>
      <c r="K264" s="869">
        <v>3315</v>
      </c>
      <c r="L264" s="869">
        <v>434</v>
      </c>
      <c r="M264" s="869">
        <v>142947</v>
      </c>
      <c r="N264" s="869">
        <v>5312</v>
      </c>
      <c r="O264" s="869">
        <v>66</v>
      </c>
      <c r="P264" s="869">
        <v>6664</v>
      </c>
      <c r="Q264" s="869">
        <v>111</v>
      </c>
      <c r="R264" s="869">
        <v>0</v>
      </c>
      <c r="S264" s="869">
        <v>12</v>
      </c>
      <c r="T264" s="869">
        <v>12</v>
      </c>
      <c r="U264" s="869">
        <v>1</v>
      </c>
      <c r="V264" s="869">
        <v>1</v>
      </c>
      <c r="W264" s="869">
        <v>5</v>
      </c>
      <c r="X264" s="869">
        <v>5</v>
      </c>
      <c r="Y264" s="869">
        <v>1</v>
      </c>
      <c r="Z264" s="869">
        <v>1</v>
      </c>
      <c r="AA264" s="869">
        <v>5</v>
      </c>
      <c r="AB264" s="869">
        <v>5</v>
      </c>
      <c r="AC264" s="869">
        <v>1</v>
      </c>
      <c r="AD264" s="869">
        <v>8</v>
      </c>
      <c r="AE264" s="869">
        <v>0</v>
      </c>
      <c r="AF264" s="345">
        <v>1204580</v>
      </c>
      <c r="AG264" s="345">
        <v>579861</v>
      </c>
      <c r="AH264" s="345">
        <v>117705</v>
      </c>
      <c r="AI264" s="345">
        <v>507014</v>
      </c>
      <c r="AJ264" s="345">
        <v>211742</v>
      </c>
      <c r="AK264" s="345">
        <v>163054</v>
      </c>
    </row>
    <row r="265" spans="1:37">
      <c r="A265" s="869">
        <v>253</v>
      </c>
      <c r="B265" s="869" t="s">
        <v>889</v>
      </c>
      <c r="C265" s="869" t="s">
        <v>1319</v>
      </c>
      <c r="D265" s="869" t="s">
        <v>13033</v>
      </c>
      <c r="E265" s="869" t="s">
        <v>13900</v>
      </c>
      <c r="F265" s="870" t="s">
        <v>13901</v>
      </c>
      <c r="G265" s="869" t="s">
        <v>13902</v>
      </c>
      <c r="H265" s="869" t="s">
        <v>13903</v>
      </c>
      <c r="I265" s="869">
        <v>2010</v>
      </c>
      <c r="J265" s="869">
        <v>1983.5</v>
      </c>
      <c r="K265" s="869">
        <v>3859.39</v>
      </c>
      <c r="L265" s="869">
        <v>767</v>
      </c>
      <c r="M265" s="869">
        <v>175416</v>
      </c>
      <c r="N265" s="869">
        <v>4511</v>
      </c>
      <c r="O265" s="869">
        <v>91</v>
      </c>
      <c r="P265" s="869">
        <v>8563</v>
      </c>
      <c r="Q265" s="869">
        <v>158</v>
      </c>
      <c r="R265" s="869">
        <v>2</v>
      </c>
      <c r="S265" s="869">
        <v>8</v>
      </c>
      <c r="T265" s="869">
        <v>8</v>
      </c>
      <c r="U265" s="869">
        <v>0</v>
      </c>
      <c r="V265" s="869">
        <v>0</v>
      </c>
      <c r="W265" s="869">
        <v>7</v>
      </c>
      <c r="X265" s="869">
        <v>7</v>
      </c>
      <c r="Y265" s="869">
        <v>1</v>
      </c>
      <c r="Z265" s="869">
        <v>1</v>
      </c>
      <c r="AA265" s="869">
        <v>0</v>
      </c>
      <c r="AB265" s="869">
        <v>0</v>
      </c>
      <c r="AC265" s="869">
        <v>0</v>
      </c>
      <c r="AD265" s="869">
        <v>10</v>
      </c>
      <c r="AE265" s="869">
        <v>2</v>
      </c>
      <c r="AF265" s="345">
        <v>859002</v>
      </c>
      <c r="AG265" s="345">
        <v>446262</v>
      </c>
      <c r="AH265" s="345">
        <v>136399</v>
      </c>
      <c r="AI265" s="345">
        <v>276341</v>
      </c>
      <c r="AJ265" s="345">
        <v>492296</v>
      </c>
      <c r="AK265" s="345">
        <v>302346</v>
      </c>
    </row>
    <row r="266" spans="1:37">
      <c r="A266" s="869">
        <v>254</v>
      </c>
      <c r="B266" s="869" t="s">
        <v>889</v>
      </c>
      <c r="C266" s="869" t="s">
        <v>13904</v>
      </c>
      <c r="D266" s="869" t="s">
        <v>13033</v>
      </c>
      <c r="E266" s="869" t="s">
        <v>13905</v>
      </c>
      <c r="F266" s="870" t="s">
        <v>13906</v>
      </c>
      <c r="G266" s="869" t="s">
        <v>13907</v>
      </c>
      <c r="H266" s="869" t="s">
        <v>13908</v>
      </c>
      <c r="I266" s="869">
        <v>2020</v>
      </c>
      <c r="J266" s="869">
        <v>10381.299999999999</v>
      </c>
      <c r="K266" s="869">
        <v>16305.44</v>
      </c>
      <c r="L266" s="869">
        <v>1196</v>
      </c>
      <c r="M266" s="869">
        <v>432540</v>
      </c>
      <c r="N266" s="869">
        <v>2051</v>
      </c>
      <c r="O266" s="869">
        <v>173</v>
      </c>
      <c r="P266" s="869">
        <v>60611</v>
      </c>
      <c r="Q266" s="869">
        <v>0</v>
      </c>
      <c r="R266" s="869">
        <v>3</v>
      </c>
      <c r="S266" s="869">
        <v>38</v>
      </c>
      <c r="T266" s="869">
        <v>35</v>
      </c>
      <c r="U266" s="869">
        <v>8</v>
      </c>
      <c r="V266" s="869">
        <v>5</v>
      </c>
      <c r="W266" s="869">
        <v>20</v>
      </c>
      <c r="X266" s="869">
        <v>20</v>
      </c>
      <c r="Y266" s="869">
        <v>2</v>
      </c>
      <c r="Z266" s="869">
        <v>2</v>
      </c>
      <c r="AA266" s="869">
        <v>8</v>
      </c>
      <c r="AB266" s="869">
        <v>8</v>
      </c>
      <c r="AC266" s="869">
        <v>1</v>
      </c>
      <c r="AD266" s="869">
        <v>22</v>
      </c>
      <c r="AE266" s="869">
        <v>2</v>
      </c>
      <c r="AF266" s="345">
        <v>8901474</v>
      </c>
      <c r="AG266" s="345">
        <v>3140940</v>
      </c>
      <c r="AH266" s="345">
        <v>700000</v>
      </c>
      <c r="AI266" s="345">
        <v>5060534</v>
      </c>
      <c r="AJ266" s="345">
        <v>668492</v>
      </c>
      <c r="AK266" s="345">
        <v>410222</v>
      </c>
    </row>
    <row r="267" spans="1:37">
      <c r="A267" s="869">
        <v>255</v>
      </c>
      <c r="B267" s="869" t="s">
        <v>889</v>
      </c>
      <c r="C267" s="869" t="s">
        <v>13904</v>
      </c>
      <c r="D267" s="869" t="s">
        <v>13033</v>
      </c>
      <c r="E267" s="869" t="s">
        <v>13909</v>
      </c>
      <c r="F267" s="870" t="s">
        <v>13910</v>
      </c>
      <c r="G267" s="869" t="s">
        <v>13911</v>
      </c>
      <c r="H267" s="869" t="s">
        <v>13912</v>
      </c>
      <c r="I267" s="869">
        <v>2003</v>
      </c>
      <c r="J267" s="869">
        <v>6634</v>
      </c>
      <c r="K267" s="869">
        <v>3650.93</v>
      </c>
      <c r="L267" s="869">
        <v>360</v>
      </c>
      <c r="M267" s="869">
        <v>127612</v>
      </c>
      <c r="N267" s="869">
        <v>6334</v>
      </c>
      <c r="O267" s="869">
        <v>53</v>
      </c>
      <c r="P267" s="869">
        <v>8208</v>
      </c>
      <c r="Q267" s="869">
        <v>269</v>
      </c>
      <c r="R267" s="869">
        <v>0</v>
      </c>
      <c r="S267" s="869">
        <v>11</v>
      </c>
      <c r="T267" s="869">
        <v>11</v>
      </c>
      <c r="U267" s="869">
        <v>1</v>
      </c>
      <c r="V267" s="869">
        <v>1</v>
      </c>
      <c r="W267" s="869">
        <v>6</v>
      </c>
      <c r="X267" s="869">
        <v>6</v>
      </c>
      <c r="Y267" s="869">
        <v>1</v>
      </c>
      <c r="Z267" s="869">
        <v>1</v>
      </c>
      <c r="AA267" s="869">
        <v>3</v>
      </c>
      <c r="AB267" s="869">
        <v>3</v>
      </c>
      <c r="AC267" s="869">
        <v>0</v>
      </c>
      <c r="AD267" s="869">
        <v>9</v>
      </c>
      <c r="AE267" s="869">
        <v>1</v>
      </c>
      <c r="AF267" s="345">
        <v>1300120</v>
      </c>
      <c r="AG267" s="345">
        <v>658529</v>
      </c>
      <c r="AH267" s="345">
        <v>143007</v>
      </c>
      <c r="AI267" s="345">
        <v>498584</v>
      </c>
      <c r="AJ267" s="345">
        <v>108815</v>
      </c>
      <c r="AK267" s="345">
        <v>124706</v>
      </c>
    </row>
    <row r="268" spans="1:37">
      <c r="A268" s="869">
        <v>256</v>
      </c>
      <c r="B268" s="869" t="s">
        <v>889</v>
      </c>
      <c r="C268" s="869" t="s">
        <v>13904</v>
      </c>
      <c r="D268" s="869" t="s">
        <v>13033</v>
      </c>
      <c r="E268" s="869" t="s">
        <v>13913</v>
      </c>
      <c r="F268" s="870" t="s">
        <v>13914</v>
      </c>
      <c r="G268" s="869" t="s">
        <v>13915</v>
      </c>
      <c r="H268" s="869" t="s">
        <v>13916</v>
      </c>
      <c r="I268" s="869">
        <v>2024</v>
      </c>
      <c r="J268" s="869">
        <v>3239</v>
      </c>
      <c r="K268" s="869">
        <v>4236.42</v>
      </c>
      <c r="L268" s="869">
        <v>229</v>
      </c>
      <c r="M268" s="869">
        <v>50294</v>
      </c>
      <c r="N268" s="869">
        <v>0</v>
      </c>
      <c r="O268" s="869">
        <v>56</v>
      </c>
      <c r="P268" s="869">
        <v>50294</v>
      </c>
      <c r="Q268" s="869">
        <v>0</v>
      </c>
      <c r="R268" s="869">
        <v>56</v>
      </c>
      <c r="S268" s="869">
        <v>9</v>
      </c>
      <c r="T268" s="869">
        <v>9</v>
      </c>
      <c r="U268" s="869">
        <v>1</v>
      </c>
      <c r="V268" s="869">
        <v>1</v>
      </c>
      <c r="W268" s="869">
        <v>6</v>
      </c>
      <c r="X268" s="869">
        <v>6</v>
      </c>
      <c r="Y268" s="869">
        <v>1</v>
      </c>
      <c r="Z268" s="869">
        <v>1</v>
      </c>
      <c r="AA268" s="869">
        <v>1</v>
      </c>
      <c r="AB268" s="869">
        <v>1</v>
      </c>
      <c r="AC268" s="869">
        <v>0</v>
      </c>
      <c r="AD268" s="869">
        <v>11</v>
      </c>
      <c r="AE268" s="869">
        <v>1</v>
      </c>
      <c r="AF268" s="345">
        <v>1365403</v>
      </c>
      <c r="AG268" s="345">
        <v>348812</v>
      </c>
      <c r="AH268" s="345">
        <v>694813</v>
      </c>
      <c r="AI268" s="345">
        <v>321778</v>
      </c>
      <c r="AJ268" s="345">
        <v>42180</v>
      </c>
      <c r="AK268" s="345">
        <v>36033</v>
      </c>
    </row>
    <row r="269" spans="1:37">
      <c r="A269" s="869">
        <v>257</v>
      </c>
      <c r="B269" s="869" t="s">
        <v>889</v>
      </c>
      <c r="C269" s="869" t="s">
        <v>5176</v>
      </c>
      <c r="D269" s="869" t="s">
        <v>13033</v>
      </c>
      <c r="E269" s="869" t="s">
        <v>13917</v>
      </c>
      <c r="F269" s="870" t="s">
        <v>13918</v>
      </c>
      <c r="G269" s="869" t="s">
        <v>13919</v>
      </c>
      <c r="H269" s="869" t="s">
        <v>13920</v>
      </c>
      <c r="I269" s="869">
        <v>2010</v>
      </c>
      <c r="J269" s="869">
        <v>1657</v>
      </c>
      <c r="K269" s="869">
        <v>3521.6</v>
      </c>
      <c r="L269" s="869">
        <v>419</v>
      </c>
      <c r="M269" s="869">
        <v>155679</v>
      </c>
      <c r="N269" s="869">
        <v>4355</v>
      </c>
      <c r="O269" s="869">
        <v>39</v>
      </c>
      <c r="P269" s="869">
        <v>12528</v>
      </c>
      <c r="Q269" s="869">
        <v>76</v>
      </c>
      <c r="R269" s="869">
        <v>0</v>
      </c>
      <c r="S269" s="869">
        <v>10.5</v>
      </c>
      <c r="T269" s="869">
        <v>12</v>
      </c>
      <c r="U269" s="869">
        <v>3</v>
      </c>
      <c r="V269" s="869">
        <v>3</v>
      </c>
      <c r="W269" s="869">
        <v>6.5</v>
      </c>
      <c r="X269" s="869">
        <v>8</v>
      </c>
      <c r="Y269" s="869">
        <v>1</v>
      </c>
      <c r="Z269" s="869">
        <v>1</v>
      </c>
      <c r="AA269" s="869">
        <v>0</v>
      </c>
      <c r="AB269" s="869">
        <v>0</v>
      </c>
      <c r="AC269" s="869">
        <v>0</v>
      </c>
      <c r="AD269" s="869">
        <v>11</v>
      </c>
      <c r="AE269" s="869">
        <v>1</v>
      </c>
      <c r="AF269" s="345">
        <v>2261445</v>
      </c>
      <c r="AG269" s="345">
        <v>704839</v>
      </c>
      <c r="AH269" s="345">
        <v>195750</v>
      </c>
      <c r="AI269" s="345">
        <v>1360856</v>
      </c>
      <c r="AJ269" s="345">
        <v>251975</v>
      </c>
      <c r="AK269" s="345">
        <v>154656</v>
      </c>
    </row>
    <row r="270" spans="1:37">
      <c r="A270" s="869">
        <v>258</v>
      </c>
      <c r="B270" s="869" t="s">
        <v>889</v>
      </c>
      <c r="C270" s="869" t="s">
        <v>5176</v>
      </c>
      <c r="D270" s="869" t="s">
        <v>13033</v>
      </c>
      <c r="E270" s="869" t="s">
        <v>13921</v>
      </c>
      <c r="F270" s="870" t="s">
        <v>13922</v>
      </c>
      <c r="G270" s="869" t="s">
        <v>13923</v>
      </c>
      <c r="H270" s="869" t="s">
        <v>13924</v>
      </c>
      <c r="I270" s="869">
        <v>2024</v>
      </c>
      <c r="J270" s="869">
        <v>10963.2</v>
      </c>
      <c r="K270" s="869">
        <v>1897.8</v>
      </c>
      <c r="L270" s="869">
        <v>199</v>
      </c>
      <c r="M270" s="869">
        <v>37801</v>
      </c>
      <c r="N270" s="869">
        <v>0</v>
      </c>
      <c r="O270" s="869">
        <v>21</v>
      </c>
      <c r="P270" s="869">
        <v>37801</v>
      </c>
      <c r="Q270" s="869">
        <v>0</v>
      </c>
      <c r="R270" s="869">
        <v>21</v>
      </c>
      <c r="S270" s="869">
        <v>5</v>
      </c>
      <c r="T270" s="869">
        <v>4</v>
      </c>
      <c r="U270" s="869">
        <v>1</v>
      </c>
      <c r="V270" s="869">
        <v>1</v>
      </c>
      <c r="W270" s="869">
        <v>3</v>
      </c>
      <c r="X270" s="869">
        <v>2</v>
      </c>
      <c r="Y270" s="869">
        <v>0</v>
      </c>
      <c r="Z270" s="869">
        <v>0</v>
      </c>
      <c r="AA270" s="869">
        <v>1</v>
      </c>
      <c r="AB270" s="869">
        <v>1</v>
      </c>
      <c r="AC270" s="869">
        <v>0</v>
      </c>
      <c r="AD270" s="869">
        <v>8</v>
      </c>
      <c r="AE270" s="869">
        <v>5</v>
      </c>
      <c r="AF270" s="345">
        <v>630307</v>
      </c>
      <c r="AG270" s="345">
        <v>375561</v>
      </c>
      <c r="AH270" s="345">
        <v>28800</v>
      </c>
      <c r="AI270" s="345">
        <v>225946</v>
      </c>
      <c r="AJ270" s="345">
        <v>62785</v>
      </c>
      <c r="AK270" s="345">
        <v>75695</v>
      </c>
    </row>
    <row r="271" spans="1:37">
      <c r="A271" s="869">
        <v>259</v>
      </c>
      <c r="B271" s="869" t="s">
        <v>889</v>
      </c>
      <c r="C271" s="869" t="s">
        <v>13925</v>
      </c>
      <c r="D271" s="869" t="s">
        <v>13033</v>
      </c>
      <c r="E271" s="869" t="s">
        <v>13926</v>
      </c>
      <c r="F271" s="870" t="s">
        <v>13927</v>
      </c>
      <c r="G271" s="869" t="s">
        <v>13928</v>
      </c>
      <c r="H271" s="869" t="s">
        <v>13929</v>
      </c>
      <c r="I271" s="869">
        <v>2009</v>
      </c>
      <c r="J271" s="869">
        <v>678</v>
      </c>
      <c r="K271" s="869">
        <v>930</v>
      </c>
      <c r="L271" s="869">
        <v>150</v>
      </c>
      <c r="M271" s="869">
        <v>80483</v>
      </c>
      <c r="N271" s="869">
        <v>0</v>
      </c>
      <c r="O271" s="869">
        <v>61</v>
      </c>
      <c r="P271" s="869">
        <v>3319</v>
      </c>
      <c r="Q271" s="869">
        <v>0</v>
      </c>
      <c r="R271" s="869">
        <v>7</v>
      </c>
      <c r="S271" s="869">
        <v>3</v>
      </c>
      <c r="T271" s="869">
        <v>3</v>
      </c>
      <c r="U271" s="869">
        <v>1</v>
      </c>
      <c r="V271" s="869">
        <v>1</v>
      </c>
      <c r="W271" s="869">
        <v>2</v>
      </c>
      <c r="X271" s="869">
        <v>2</v>
      </c>
      <c r="Y271" s="869">
        <v>0</v>
      </c>
      <c r="Z271" s="869">
        <v>0</v>
      </c>
      <c r="AA271" s="869">
        <v>0</v>
      </c>
      <c r="AB271" s="869">
        <v>0</v>
      </c>
      <c r="AC271" s="869">
        <v>0</v>
      </c>
      <c r="AD271" s="869">
        <v>6</v>
      </c>
      <c r="AE271" s="869">
        <v>1</v>
      </c>
      <c r="AF271" s="345">
        <v>533396</v>
      </c>
      <c r="AG271" s="345">
        <v>367533</v>
      </c>
      <c r="AH271" s="345">
        <v>58987</v>
      </c>
      <c r="AI271" s="345">
        <v>106876</v>
      </c>
      <c r="AJ271" s="345">
        <v>132376</v>
      </c>
      <c r="AK271" s="345">
        <v>113100</v>
      </c>
    </row>
    <row r="272" spans="1:37">
      <c r="A272" s="869">
        <v>260</v>
      </c>
      <c r="B272" s="869" t="s">
        <v>889</v>
      </c>
      <c r="C272" s="869" t="s">
        <v>13925</v>
      </c>
      <c r="D272" s="869" t="s">
        <v>13033</v>
      </c>
      <c r="E272" s="869" t="s">
        <v>13930</v>
      </c>
      <c r="F272" s="870" t="s">
        <v>13931</v>
      </c>
      <c r="G272" s="869" t="s">
        <v>13932</v>
      </c>
      <c r="H272" s="869" t="s">
        <v>13933</v>
      </c>
      <c r="I272" s="869">
        <v>2002</v>
      </c>
      <c r="J272" s="869">
        <v>5661</v>
      </c>
      <c r="K272" s="869">
        <v>4290.38</v>
      </c>
      <c r="L272" s="869">
        <v>246</v>
      </c>
      <c r="M272" s="869">
        <v>148117</v>
      </c>
      <c r="N272" s="869">
        <v>4379</v>
      </c>
      <c r="O272" s="869">
        <v>72</v>
      </c>
      <c r="P272" s="869">
        <v>12647</v>
      </c>
      <c r="Q272" s="869">
        <v>164</v>
      </c>
      <c r="R272" s="869">
        <v>10</v>
      </c>
      <c r="S272" s="869">
        <v>12.5</v>
      </c>
      <c r="T272" s="869">
        <v>12.5</v>
      </c>
      <c r="U272" s="869">
        <v>2</v>
      </c>
      <c r="V272" s="869">
        <v>2</v>
      </c>
      <c r="W272" s="869">
        <v>8</v>
      </c>
      <c r="X272" s="869">
        <v>8</v>
      </c>
      <c r="Y272" s="869">
        <v>1</v>
      </c>
      <c r="Z272" s="869">
        <v>1</v>
      </c>
      <c r="AA272" s="869">
        <v>1.5</v>
      </c>
      <c r="AB272" s="869">
        <v>1.5</v>
      </c>
      <c r="AC272" s="869">
        <v>1</v>
      </c>
      <c r="AD272" s="869">
        <v>13</v>
      </c>
      <c r="AE272" s="869">
        <v>3</v>
      </c>
      <c r="AF272" s="345">
        <v>2021195</v>
      </c>
      <c r="AG272" s="345">
        <v>940712</v>
      </c>
      <c r="AH272" s="345">
        <v>224415</v>
      </c>
      <c r="AI272" s="345">
        <v>856068</v>
      </c>
      <c r="AJ272" s="345">
        <v>353812</v>
      </c>
      <c r="AK272" s="345">
        <v>346187</v>
      </c>
    </row>
    <row r="273" spans="1:37">
      <c r="A273" s="869">
        <v>261</v>
      </c>
      <c r="B273" s="869" t="s">
        <v>889</v>
      </c>
      <c r="C273" s="869" t="s">
        <v>13925</v>
      </c>
      <c r="D273" s="869" t="s">
        <v>13033</v>
      </c>
      <c r="E273" s="869" t="s">
        <v>13934</v>
      </c>
      <c r="F273" s="870" t="s">
        <v>13935</v>
      </c>
      <c r="G273" s="869" t="s">
        <v>13936</v>
      </c>
      <c r="H273" s="869" t="s">
        <v>13937</v>
      </c>
      <c r="I273" s="869">
        <v>2022</v>
      </c>
      <c r="J273" s="869">
        <v>2640</v>
      </c>
      <c r="K273" s="869">
        <v>949.97</v>
      </c>
      <c r="L273" s="869">
        <v>125</v>
      </c>
      <c r="M273" s="869">
        <v>33306</v>
      </c>
      <c r="N273" s="869">
        <v>0</v>
      </c>
      <c r="O273" s="869">
        <v>18</v>
      </c>
      <c r="P273" s="869">
        <v>3984</v>
      </c>
      <c r="Q273" s="869">
        <v>0</v>
      </c>
      <c r="R273" s="869">
        <v>0</v>
      </c>
      <c r="S273" s="869">
        <v>4</v>
      </c>
      <c r="T273" s="869">
        <v>4</v>
      </c>
      <c r="U273" s="869">
        <v>1</v>
      </c>
      <c r="V273" s="869">
        <v>1</v>
      </c>
      <c r="W273" s="869">
        <v>3</v>
      </c>
      <c r="X273" s="869">
        <v>3</v>
      </c>
      <c r="Y273" s="869">
        <v>0</v>
      </c>
      <c r="Z273" s="869">
        <v>0</v>
      </c>
      <c r="AA273" s="869">
        <v>0</v>
      </c>
      <c r="AB273" s="869">
        <v>0</v>
      </c>
      <c r="AC273" s="869">
        <v>0</v>
      </c>
      <c r="AD273" s="869">
        <v>6</v>
      </c>
      <c r="AE273" s="869">
        <v>2</v>
      </c>
      <c r="AF273" s="345">
        <v>503497</v>
      </c>
      <c r="AG273" s="345">
        <v>274489</v>
      </c>
      <c r="AH273" s="345">
        <v>52604</v>
      </c>
      <c r="AI273" s="345">
        <v>176404</v>
      </c>
      <c r="AJ273" s="345">
        <v>91684</v>
      </c>
      <c r="AK273" s="345">
        <v>132727</v>
      </c>
    </row>
    <row r="274" spans="1:37">
      <c r="A274" s="869">
        <v>262</v>
      </c>
      <c r="B274" s="869" t="s">
        <v>889</v>
      </c>
      <c r="C274" s="869" t="s">
        <v>13773</v>
      </c>
      <c r="D274" s="869" t="s">
        <v>13033</v>
      </c>
      <c r="E274" s="869" t="s">
        <v>13938</v>
      </c>
      <c r="F274" s="870" t="s">
        <v>13939</v>
      </c>
      <c r="G274" s="869" t="s">
        <v>13940</v>
      </c>
      <c r="H274" s="869" t="s">
        <v>13941</v>
      </c>
      <c r="I274" s="869">
        <v>2014</v>
      </c>
      <c r="J274" s="869">
        <v>1750.2</v>
      </c>
      <c r="K274" s="869">
        <v>2016.98</v>
      </c>
      <c r="L274" s="869">
        <v>193</v>
      </c>
      <c r="M274" s="869">
        <v>157107</v>
      </c>
      <c r="N274" s="869">
        <v>2650</v>
      </c>
      <c r="O274" s="869">
        <v>65</v>
      </c>
      <c r="P274" s="869">
        <v>9595</v>
      </c>
      <c r="Q274" s="869">
        <v>108</v>
      </c>
      <c r="R274" s="869">
        <v>10</v>
      </c>
      <c r="S274" s="869">
        <v>11</v>
      </c>
      <c r="T274" s="869">
        <v>9</v>
      </c>
      <c r="U274" s="869">
        <v>3</v>
      </c>
      <c r="V274" s="869">
        <v>1</v>
      </c>
      <c r="W274" s="869">
        <v>7.5</v>
      </c>
      <c r="X274" s="869">
        <v>7.5</v>
      </c>
      <c r="Y274" s="869">
        <v>0</v>
      </c>
      <c r="Z274" s="869">
        <v>0</v>
      </c>
      <c r="AA274" s="869">
        <v>0.5</v>
      </c>
      <c r="AB274" s="869">
        <v>0.5</v>
      </c>
      <c r="AC274" s="869">
        <v>0</v>
      </c>
      <c r="AD274" s="869">
        <v>9</v>
      </c>
      <c r="AE274" s="869">
        <v>0</v>
      </c>
      <c r="AF274" s="345">
        <v>1099938</v>
      </c>
      <c r="AG274" s="345">
        <v>632759</v>
      </c>
      <c r="AH274" s="345">
        <v>145000</v>
      </c>
      <c r="AI274" s="345">
        <v>322179</v>
      </c>
      <c r="AJ274" s="345">
        <v>227830</v>
      </c>
      <c r="AK274" s="345">
        <v>308272</v>
      </c>
    </row>
    <row r="275" spans="1:37">
      <c r="A275" s="869">
        <v>263</v>
      </c>
      <c r="B275" s="869" t="s">
        <v>889</v>
      </c>
      <c r="C275" s="869" t="s">
        <v>13773</v>
      </c>
      <c r="D275" s="869" t="s">
        <v>13033</v>
      </c>
      <c r="E275" s="869" t="s">
        <v>13942</v>
      </c>
      <c r="F275" s="870" t="s">
        <v>13943</v>
      </c>
      <c r="G275" s="869" t="s">
        <v>13944</v>
      </c>
      <c r="H275" s="869" t="s">
        <v>7937</v>
      </c>
      <c r="I275" s="869">
        <v>2022</v>
      </c>
      <c r="J275" s="869">
        <v>1240.1500000000001</v>
      </c>
      <c r="K275" s="869">
        <v>1240.1500000000001</v>
      </c>
      <c r="L275" s="869">
        <v>300</v>
      </c>
      <c r="M275" s="869">
        <v>34708</v>
      </c>
      <c r="N275" s="869">
        <v>0</v>
      </c>
      <c r="O275" s="869">
        <v>44</v>
      </c>
      <c r="P275" s="869">
        <v>2068</v>
      </c>
      <c r="Q275" s="869">
        <v>0</v>
      </c>
      <c r="R275" s="869">
        <v>0</v>
      </c>
      <c r="S275" s="869">
        <v>8</v>
      </c>
      <c r="T275" s="869">
        <v>8</v>
      </c>
      <c r="U275" s="869">
        <v>2</v>
      </c>
      <c r="V275" s="869">
        <v>2</v>
      </c>
      <c r="W275" s="869">
        <v>5</v>
      </c>
      <c r="X275" s="869">
        <v>5</v>
      </c>
      <c r="Y275" s="869">
        <v>1</v>
      </c>
      <c r="Z275" s="869">
        <v>1</v>
      </c>
      <c r="AA275" s="869">
        <v>0</v>
      </c>
      <c r="AB275" s="869">
        <v>0</v>
      </c>
      <c r="AC275" s="869">
        <v>1</v>
      </c>
      <c r="AD275" s="869">
        <v>5</v>
      </c>
      <c r="AE275" s="869">
        <v>0</v>
      </c>
      <c r="AF275" s="345">
        <v>1142732</v>
      </c>
      <c r="AG275" s="345">
        <v>652411</v>
      </c>
      <c r="AH275" s="345">
        <v>30000</v>
      </c>
      <c r="AI275" s="345">
        <v>460321</v>
      </c>
      <c r="AJ275" s="345">
        <v>280953</v>
      </c>
      <c r="AK275" s="345">
        <v>24738</v>
      </c>
    </row>
    <row r="276" spans="1:37">
      <c r="A276" s="869">
        <v>264</v>
      </c>
      <c r="B276" s="869" t="s">
        <v>889</v>
      </c>
      <c r="C276" s="869" t="s">
        <v>872</v>
      </c>
      <c r="D276" s="869" t="s">
        <v>13033</v>
      </c>
      <c r="E276" s="869" t="s">
        <v>13945</v>
      </c>
      <c r="F276" s="870" t="s">
        <v>13946</v>
      </c>
      <c r="G276" s="869" t="s">
        <v>13947</v>
      </c>
      <c r="H276" s="869" t="s">
        <v>13948</v>
      </c>
      <c r="I276" s="869">
        <v>1996</v>
      </c>
      <c r="J276" s="869">
        <v>2985.43</v>
      </c>
      <c r="K276" s="869">
        <v>2985.43</v>
      </c>
      <c r="L276" s="869">
        <v>408</v>
      </c>
      <c r="M276" s="869">
        <v>170612</v>
      </c>
      <c r="N276" s="869">
        <v>3069</v>
      </c>
      <c r="O276" s="869">
        <v>294</v>
      </c>
      <c r="P276" s="869">
        <v>12762</v>
      </c>
      <c r="Q276" s="869">
        <v>50</v>
      </c>
      <c r="R276" s="869">
        <v>9</v>
      </c>
      <c r="S276" s="869">
        <v>12</v>
      </c>
      <c r="T276" s="869">
        <v>11</v>
      </c>
      <c r="U276" s="869">
        <v>3</v>
      </c>
      <c r="V276" s="869">
        <v>2</v>
      </c>
      <c r="W276" s="869">
        <v>8</v>
      </c>
      <c r="X276" s="869">
        <v>8</v>
      </c>
      <c r="Y276" s="869">
        <v>1</v>
      </c>
      <c r="Z276" s="869">
        <v>1</v>
      </c>
      <c r="AA276" s="869">
        <v>0</v>
      </c>
      <c r="AB276" s="869">
        <v>0</v>
      </c>
      <c r="AC276" s="869">
        <v>1</v>
      </c>
      <c r="AD276" s="869">
        <v>10</v>
      </c>
      <c r="AE276" s="869">
        <v>2</v>
      </c>
      <c r="AF276" s="345">
        <v>1476276</v>
      </c>
      <c r="AG276" s="345">
        <v>717904</v>
      </c>
      <c r="AH276" s="345">
        <v>212860</v>
      </c>
      <c r="AI276" s="345">
        <v>545512</v>
      </c>
      <c r="AJ276" s="345">
        <v>269699</v>
      </c>
      <c r="AK276" s="345">
        <v>144103</v>
      </c>
    </row>
    <row r="277" spans="1:37">
      <c r="A277" s="869">
        <v>265</v>
      </c>
      <c r="B277" s="869" t="s">
        <v>889</v>
      </c>
      <c r="C277" s="869" t="s">
        <v>872</v>
      </c>
      <c r="D277" s="869" t="s">
        <v>13033</v>
      </c>
      <c r="E277" s="869" t="s">
        <v>13949</v>
      </c>
      <c r="F277" s="870" t="s">
        <v>13950</v>
      </c>
      <c r="G277" s="869" t="s">
        <v>13951</v>
      </c>
      <c r="H277" s="869" t="s">
        <v>13952</v>
      </c>
      <c r="I277" s="869">
        <v>2009</v>
      </c>
      <c r="J277" s="869">
        <v>3276.4</v>
      </c>
      <c r="K277" s="869">
        <v>2009.5</v>
      </c>
      <c r="L277" s="869">
        <v>10</v>
      </c>
      <c r="M277" s="869">
        <v>50119</v>
      </c>
      <c r="N277" s="869">
        <v>1013</v>
      </c>
      <c r="O277" s="869">
        <v>10</v>
      </c>
      <c r="P277" s="869">
        <v>2233</v>
      </c>
      <c r="Q277" s="869">
        <v>50</v>
      </c>
      <c r="R277" s="869">
        <v>0</v>
      </c>
      <c r="S277" s="869">
        <v>3</v>
      </c>
      <c r="T277" s="869">
        <v>3</v>
      </c>
      <c r="U277" s="869">
        <v>1</v>
      </c>
      <c r="V277" s="869">
        <v>1</v>
      </c>
      <c r="W277" s="869">
        <v>2</v>
      </c>
      <c r="X277" s="869">
        <v>2</v>
      </c>
      <c r="Y277" s="869">
        <v>0</v>
      </c>
      <c r="Z277" s="869">
        <v>0</v>
      </c>
      <c r="AA277" s="869">
        <v>0</v>
      </c>
      <c r="AB277" s="869">
        <v>0</v>
      </c>
      <c r="AC277" s="869">
        <v>0</v>
      </c>
      <c r="AD277" s="869">
        <v>2</v>
      </c>
      <c r="AE277" s="869">
        <v>1</v>
      </c>
      <c r="AF277" s="345">
        <v>217489</v>
      </c>
      <c r="AG277" s="345">
        <v>130310</v>
      </c>
      <c r="AH277" s="345">
        <v>30000</v>
      </c>
      <c r="AI277" s="345">
        <v>57179</v>
      </c>
      <c r="AJ277" s="345">
        <v>48418</v>
      </c>
      <c r="AK277" s="345">
        <v>39357</v>
      </c>
    </row>
    <row r="278" spans="1:37">
      <c r="A278" s="869">
        <v>266</v>
      </c>
      <c r="B278" s="869" t="s">
        <v>889</v>
      </c>
      <c r="C278" s="869" t="s">
        <v>13782</v>
      </c>
      <c r="D278" s="869" t="s">
        <v>13033</v>
      </c>
      <c r="E278" s="869" t="s">
        <v>13953</v>
      </c>
      <c r="F278" s="870" t="s">
        <v>13954</v>
      </c>
      <c r="G278" s="869" t="s">
        <v>13955</v>
      </c>
      <c r="H278" s="869" t="s">
        <v>13956</v>
      </c>
      <c r="I278" s="869">
        <v>1999</v>
      </c>
      <c r="J278" s="869">
        <v>991</v>
      </c>
      <c r="K278" s="869">
        <v>890.59</v>
      </c>
      <c r="L278" s="869">
        <v>117</v>
      </c>
      <c r="M278" s="869">
        <v>62237</v>
      </c>
      <c r="N278" s="869">
        <v>0</v>
      </c>
      <c r="O278" s="869">
        <v>34</v>
      </c>
      <c r="P278" s="869">
        <v>2620</v>
      </c>
      <c r="Q278" s="869">
        <v>0</v>
      </c>
      <c r="R278" s="869">
        <v>8</v>
      </c>
      <c r="S278" s="869">
        <v>2</v>
      </c>
      <c r="T278" s="869">
        <v>2</v>
      </c>
      <c r="U278" s="869">
        <v>0</v>
      </c>
      <c r="V278" s="869">
        <v>0</v>
      </c>
      <c r="W278" s="869">
        <v>2</v>
      </c>
      <c r="X278" s="869">
        <v>2</v>
      </c>
      <c r="Y278" s="869">
        <v>0</v>
      </c>
      <c r="Z278" s="869">
        <v>0</v>
      </c>
      <c r="AA278" s="869">
        <v>0</v>
      </c>
      <c r="AB278" s="869">
        <v>0</v>
      </c>
      <c r="AC278" s="869">
        <v>0</v>
      </c>
      <c r="AD278" s="869">
        <v>5</v>
      </c>
      <c r="AE278" s="869">
        <v>1</v>
      </c>
      <c r="AF278" s="345">
        <v>368632</v>
      </c>
      <c r="AG278" s="345">
        <v>220498</v>
      </c>
      <c r="AH278" s="345">
        <v>47298</v>
      </c>
      <c r="AI278" s="345">
        <v>100836</v>
      </c>
      <c r="AJ278" s="345">
        <v>27123</v>
      </c>
      <c r="AK278" s="345">
        <v>34107</v>
      </c>
    </row>
    <row r="279" spans="1:37">
      <c r="A279" s="869">
        <v>267</v>
      </c>
      <c r="B279" s="869" t="s">
        <v>889</v>
      </c>
      <c r="C279" s="869" t="s">
        <v>13782</v>
      </c>
      <c r="D279" s="869" t="s">
        <v>13033</v>
      </c>
      <c r="E279" s="869" t="s">
        <v>13957</v>
      </c>
      <c r="F279" s="870" t="s">
        <v>13958</v>
      </c>
      <c r="G279" s="869" t="s">
        <v>13959</v>
      </c>
      <c r="H279" s="869" t="s">
        <v>13956</v>
      </c>
      <c r="I279" s="869">
        <v>2018</v>
      </c>
      <c r="J279" s="869">
        <v>1384.8</v>
      </c>
      <c r="K279" s="869">
        <v>2996.75</v>
      </c>
      <c r="L279" s="869">
        <v>160</v>
      </c>
      <c r="M279" s="869">
        <v>133193</v>
      </c>
      <c r="N279" s="869">
        <v>3419</v>
      </c>
      <c r="O279" s="869">
        <v>92</v>
      </c>
      <c r="P279" s="869">
        <v>11567</v>
      </c>
      <c r="Q279" s="869">
        <v>111</v>
      </c>
      <c r="R279" s="869">
        <v>11</v>
      </c>
      <c r="S279" s="869">
        <v>15</v>
      </c>
      <c r="T279" s="869">
        <v>15</v>
      </c>
      <c r="U279" s="869">
        <v>5</v>
      </c>
      <c r="V279" s="869">
        <v>5</v>
      </c>
      <c r="W279" s="869">
        <v>9</v>
      </c>
      <c r="X279" s="869">
        <v>9</v>
      </c>
      <c r="Y279" s="869">
        <v>1</v>
      </c>
      <c r="Z279" s="869">
        <v>1</v>
      </c>
      <c r="AA279" s="869">
        <v>0</v>
      </c>
      <c r="AB279" s="869">
        <v>0</v>
      </c>
      <c r="AC279" s="869">
        <v>1</v>
      </c>
      <c r="AD279" s="869">
        <v>10</v>
      </c>
      <c r="AE279" s="869">
        <v>2</v>
      </c>
      <c r="AF279" s="345">
        <v>5085803</v>
      </c>
      <c r="AG279" s="345">
        <v>1024948</v>
      </c>
      <c r="AH279" s="345">
        <v>171404</v>
      </c>
      <c r="AI279" s="345">
        <v>3889451</v>
      </c>
      <c r="AJ279" s="345">
        <v>174870</v>
      </c>
      <c r="AK279" s="345">
        <v>270007</v>
      </c>
    </row>
    <row r="280" spans="1:37">
      <c r="A280" s="869">
        <v>268</v>
      </c>
      <c r="B280" s="869" t="s">
        <v>889</v>
      </c>
      <c r="C280" s="869" t="s">
        <v>13782</v>
      </c>
      <c r="D280" s="869" t="s">
        <v>13033</v>
      </c>
      <c r="E280" s="869" t="s">
        <v>13960</v>
      </c>
      <c r="F280" s="870" t="s">
        <v>13961</v>
      </c>
      <c r="G280" s="869" t="s">
        <v>13962</v>
      </c>
      <c r="H280" s="869" t="s">
        <v>13963</v>
      </c>
      <c r="I280" s="869">
        <v>2006</v>
      </c>
      <c r="J280" s="869">
        <v>636</v>
      </c>
      <c r="K280" s="869">
        <v>1091</v>
      </c>
      <c r="L280" s="869">
        <v>88</v>
      </c>
      <c r="M280" s="869">
        <v>115186</v>
      </c>
      <c r="N280" s="869">
        <v>3500</v>
      </c>
      <c r="O280" s="869">
        <v>32</v>
      </c>
      <c r="P280" s="869">
        <v>4572</v>
      </c>
      <c r="Q280" s="869">
        <v>111</v>
      </c>
      <c r="R280" s="869">
        <v>8</v>
      </c>
      <c r="S280" s="869">
        <v>3</v>
      </c>
      <c r="T280" s="869">
        <v>3</v>
      </c>
      <c r="U280" s="869">
        <v>0</v>
      </c>
      <c r="V280" s="869">
        <v>0</v>
      </c>
      <c r="W280" s="869">
        <v>3</v>
      </c>
      <c r="X280" s="869">
        <v>3</v>
      </c>
      <c r="Y280" s="869">
        <v>0</v>
      </c>
      <c r="Z280" s="869">
        <v>0</v>
      </c>
      <c r="AA280" s="869">
        <v>0</v>
      </c>
      <c r="AB280" s="869">
        <v>0</v>
      </c>
      <c r="AC280" s="869">
        <v>0</v>
      </c>
      <c r="AD280" s="869">
        <v>5</v>
      </c>
      <c r="AE280" s="869">
        <v>1</v>
      </c>
      <c r="AF280" s="345">
        <v>409986</v>
      </c>
      <c r="AG280" s="345">
        <v>213793</v>
      </c>
      <c r="AH280" s="345">
        <v>71336</v>
      </c>
      <c r="AI280" s="345">
        <v>124857</v>
      </c>
      <c r="AJ280" s="345">
        <v>81198</v>
      </c>
      <c r="AK280" s="345">
        <v>177592</v>
      </c>
    </row>
    <row r="281" spans="1:37" s="878" customFormat="1">
      <c r="A281" s="1712" t="s">
        <v>13734</v>
      </c>
      <c r="B281" s="1713"/>
      <c r="C281" s="1714"/>
      <c r="D281" s="872"/>
      <c r="E281" s="873">
        <v>39</v>
      </c>
      <c r="F281" s="874"/>
      <c r="G281" s="872"/>
      <c r="H281" s="872"/>
      <c r="I281" s="872"/>
      <c r="J281" s="875"/>
      <c r="K281" s="875"/>
      <c r="L281" s="875"/>
      <c r="M281" s="875"/>
      <c r="N281" s="875"/>
      <c r="O281" s="875"/>
      <c r="P281" s="875"/>
      <c r="Q281" s="875"/>
      <c r="R281" s="875"/>
      <c r="S281" s="876"/>
      <c r="T281" s="876"/>
      <c r="U281" s="876"/>
      <c r="V281" s="876"/>
      <c r="W281" s="876"/>
      <c r="X281" s="876"/>
      <c r="Y281" s="876"/>
      <c r="Z281" s="875"/>
      <c r="AA281" s="876"/>
      <c r="AB281" s="876"/>
      <c r="AC281" s="875"/>
      <c r="AD281" s="875"/>
      <c r="AE281" s="875"/>
      <c r="AF281" s="877"/>
      <c r="AG281" s="875"/>
      <c r="AH281" s="875"/>
      <c r="AI281" s="875"/>
      <c r="AJ281" s="875"/>
      <c r="AK281" s="875"/>
    </row>
    <row r="282" spans="1:37" s="885" customFormat="1">
      <c r="A282" s="1715" t="s">
        <v>13964</v>
      </c>
      <c r="B282" s="1716"/>
      <c r="C282" s="1717"/>
      <c r="D282" s="879"/>
      <c r="E282" s="880">
        <v>56</v>
      </c>
      <c r="F282" s="881"/>
      <c r="G282" s="879"/>
      <c r="H282" s="879"/>
      <c r="I282" s="879"/>
      <c r="J282" s="882"/>
      <c r="K282" s="882"/>
      <c r="L282" s="882"/>
      <c r="M282" s="882"/>
      <c r="N282" s="882"/>
      <c r="O282" s="882"/>
      <c r="P282" s="882"/>
      <c r="Q282" s="882"/>
      <c r="R282" s="882"/>
      <c r="S282" s="883"/>
      <c r="T282" s="883"/>
      <c r="U282" s="883"/>
      <c r="V282" s="883"/>
      <c r="W282" s="883"/>
      <c r="X282" s="883"/>
      <c r="Y282" s="883"/>
      <c r="Z282" s="882"/>
      <c r="AA282" s="883"/>
      <c r="AB282" s="883"/>
      <c r="AC282" s="882"/>
      <c r="AD282" s="882"/>
      <c r="AE282" s="882"/>
      <c r="AF282" s="884"/>
      <c r="AG282" s="882"/>
      <c r="AH282" s="882"/>
      <c r="AI282" s="882"/>
      <c r="AJ282" s="882"/>
      <c r="AK282" s="882"/>
    </row>
    <row r="283" spans="1:37">
      <c r="A283" s="869">
        <v>269</v>
      </c>
      <c r="B283" s="869" t="s">
        <v>1054</v>
      </c>
      <c r="C283" s="869" t="s">
        <v>3923</v>
      </c>
      <c r="D283" s="869" t="s">
        <v>12915</v>
      </c>
      <c r="E283" s="869" t="s">
        <v>13965</v>
      </c>
      <c r="F283" s="870" t="s">
        <v>13966</v>
      </c>
      <c r="G283" s="869" t="s">
        <v>13967</v>
      </c>
      <c r="H283" s="869" t="s">
        <v>13968</v>
      </c>
      <c r="I283" s="869">
        <v>1975</v>
      </c>
      <c r="J283" s="869">
        <v>5781</v>
      </c>
      <c r="K283" s="869">
        <v>2205</v>
      </c>
      <c r="L283" s="869">
        <v>512</v>
      </c>
      <c r="M283" s="869">
        <v>83537</v>
      </c>
      <c r="N283" s="869">
        <v>4597</v>
      </c>
      <c r="O283" s="869">
        <v>85</v>
      </c>
      <c r="P283" s="869">
        <v>4619</v>
      </c>
      <c r="Q283" s="869">
        <v>84</v>
      </c>
      <c r="R283" s="869">
        <v>85</v>
      </c>
      <c r="S283" s="869">
        <v>9</v>
      </c>
      <c r="T283" s="869">
        <v>9</v>
      </c>
      <c r="U283" s="869">
        <v>3</v>
      </c>
      <c r="V283" s="869">
        <v>3</v>
      </c>
      <c r="W283" s="869">
        <v>6</v>
      </c>
      <c r="X283" s="869">
        <v>6</v>
      </c>
      <c r="Y283" s="869">
        <v>0</v>
      </c>
      <c r="Z283" s="869">
        <v>0</v>
      </c>
      <c r="AA283" s="869">
        <v>0</v>
      </c>
      <c r="AB283" s="869">
        <v>0</v>
      </c>
      <c r="AC283" s="869">
        <v>0</v>
      </c>
      <c r="AD283" s="869">
        <v>6</v>
      </c>
      <c r="AE283" s="869">
        <v>0</v>
      </c>
      <c r="AF283" s="345">
        <v>835094</v>
      </c>
      <c r="AG283" s="345">
        <v>569614</v>
      </c>
      <c r="AH283" s="345">
        <v>25900</v>
      </c>
      <c r="AI283" s="345">
        <v>239580</v>
      </c>
      <c r="AJ283" s="345">
        <v>58550</v>
      </c>
      <c r="AK283" s="345">
        <v>31209</v>
      </c>
    </row>
    <row r="284" spans="1:37">
      <c r="A284" s="869">
        <v>270</v>
      </c>
      <c r="B284" s="869" t="s">
        <v>1054</v>
      </c>
      <c r="C284" s="869" t="s">
        <v>963</v>
      </c>
      <c r="D284" s="869" t="s">
        <v>12915</v>
      </c>
      <c r="E284" s="869" t="s">
        <v>13969</v>
      </c>
      <c r="F284" s="870" t="s">
        <v>13970</v>
      </c>
      <c r="G284" s="869" t="s">
        <v>13971</v>
      </c>
      <c r="H284" s="869" t="s">
        <v>13972</v>
      </c>
      <c r="I284" s="869">
        <v>1995</v>
      </c>
      <c r="J284" s="869">
        <v>18082</v>
      </c>
      <c r="K284" s="869">
        <v>7533</v>
      </c>
      <c r="L284" s="869">
        <v>1351</v>
      </c>
      <c r="M284" s="869">
        <v>336644</v>
      </c>
      <c r="N284" s="869">
        <v>9241</v>
      </c>
      <c r="O284" s="869">
        <v>517</v>
      </c>
      <c r="P284" s="869">
        <v>10110</v>
      </c>
      <c r="Q284" s="869">
        <v>100</v>
      </c>
      <c r="R284" s="869">
        <v>2</v>
      </c>
      <c r="S284" s="869">
        <v>31</v>
      </c>
      <c r="T284" s="869">
        <v>34</v>
      </c>
      <c r="U284" s="869">
        <v>5</v>
      </c>
      <c r="V284" s="869">
        <v>5</v>
      </c>
      <c r="W284" s="869">
        <v>13</v>
      </c>
      <c r="X284" s="869">
        <v>14</v>
      </c>
      <c r="Y284" s="869">
        <v>0</v>
      </c>
      <c r="Z284" s="869">
        <v>0</v>
      </c>
      <c r="AA284" s="869">
        <v>13</v>
      </c>
      <c r="AB284" s="869">
        <v>15</v>
      </c>
      <c r="AC284" s="869">
        <v>2</v>
      </c>
      <c r="AD284" s="869">
        <v>12</v>
      </c>
      <c r="AE284" s="869">
        <v>2</v>
      </c>
      <c r="AF284" s="345">
        <v>2430222</v>
      </c>
      <c r="AG284" s="345">
        <v>1812386</v>
      </c>
      <c r="AH284" s="345">
        <v>173808</v>
      </c>
      <c r="AI284" s="345">
        <v>444028</v>
      </c>
      <c r="AJ284" s="345">
        <v>472109</v>
      </c>
      <c r="AK284" s="345">
        <v>258315</v>
      </c>
    </row>
    <row r="285" spans="1:37">
      <c r="A285" s="869">
        <v>271</v>
      </c>
      <c r="B285" s="869" t="s">
        <v>1054</v>
      </c>
      <c r="C285" s="869" t="s">
        <v>13973</v>
      </c>
      <c r="D285" s="869" t="s">
        <v>20046</v>
      </c>
      <c r="E285" s="869" t="s">
        <v>13974</v>
      </c>
      <c r="F285" s="870" t="s">
        <v>13975</v>
      </c>
      <c r="G285" s="869" t="s">
        <v>13976</v>
      </c>
      <c r="H285" s="869" t="s">
        <v>13977</v>
      </c>
      <c r="I285" s="869">
        <v>1981</v>
      </c>
      <c r="J285" s="869">
        <v>8211</v>
      </c>
      <c r="K285" s="869">
        <v>3461</v>
      </c>
      <c r="L285" s="869">
        <v>343</v>
      </c>
      <c r="M285" s="869">
        <v>283667</v>
      </c>
      <c r="N285" s="869">
        <v>6558</v>
      </c>
      <c r="O285" s="869">
        <v>300</v>
      </c>
      <c r="P285" s="869">
        <v>8850</v>
      </c>
      <c r="Q285" s="869">
        <v>60</v>
      </c>
      <c r="R285" s="869">
        <v>0</v>
      </c>
      <c r="S285" s="869">
        <v>28</v>
      </c>
      <c r="T285" s="869">
        <v>30</v>
      </c>
      <c r="U285" s="869">
        <v>4</v>
      </c>
      <c r="V285" s="869">
        <v>4</v>
      </c>
      <c r="W285" s="869">
        <v>12</v>
      </c>
      <c r="X285" s="869">
        <v>12</v>
      </c>
      <c r="Y285" s="869">
        <v>0</v>
      </c>
      <c r="Z285" s="869">
        <v>0</v>
      </c>
      <c r="AA285" s="869">
        <v>12</v>
      </c>
      <c r="AB285" s="869">
        <v>14</v>
      </c>
      <c r="AC285" s="869">
        <v>0</v>
      </c>
      <c r="AD285" s="869">
        <v>15</v>
      </c>
      <c r="AE285" s="869">
        <v>3</v>
      </c>
      <c r="AF285" s="345">
        <v>1779161</v>
      </c>
      <c r="AG285" s="345">
        <v>1279867</v>
      </c>
      <c r="AH285" s="345">
        <v>141606</v>
      </c>
      <c r="AI285" s="345">
        <v>357688</v>
      </c>
      <c r="AJ285" s="345">
        <v>445375</v>
      </c>
      <c r="AK285" s="345">
        <v>186727</v>
      </c>
    </row>
    <row r="286" spans="1:37">
      <c r="A286" s="869">
        <v>272</v>
      </c>
      <c r="B286" s="869" t="s">
        <v>1054</v>
      </c>
      <c r="C286" s="869" t="s">
        <v>13978</v>
      </c>
      <c r="D286" s="869" t="s">
        <v>12915</v>
      </c>
      <c r="E286" s="869" t="s">
        <v>13979</v>
      </c>
      <c r="F286" s="870" t="s">
        <v>13980</v>
      </c>
      <c r="G286" s="869" t="s">
        <v>13981</v>
      </c>
      <c r="H286" s="869" t="s">
        <v>13982</v>
      </c>
      <c r="I286" s="869">
        <v>1991</v>
      </c>
      <c r="J286" s="869">
        <v>2306</v>
      </c>
      <c r="K286" s="869">
        <v>1861.49</v>
      </c>
      <c r="L286" s="869">
        <v>356</v>
      </c>
      <c r="M286" s="869">
        <v>144761</v>
      </c>
      <c r="N286" s="869">
        <v>6308</v>
      </c>
      <c r="O286" s="869">
        <v>228</v>
      </c>
      <c r="P286" s="869">
        <v>13702</v>
      </c>
      <c r="Q286" s="869">
        <v>122</v>
      </c>
      <c r="R286" s="869">
        <v>0</v>
      </c>
      <c r="S286" s="869">
        <v>20</v>
      </c>
      <c r="T286" s="869">
        <v>23</v>
      </c>
      <c r="U286" s="869">
        <v>3</v>
      </c>
      <c r="V286" s="869">
        <v>3</v>
      </c>
      <c r="W286" s="869">
        <v>9</v>
      </c>
      <c r="X286" s="869">
        <v>9</v>
      </c>
      <c r="Y286" s="869">
        <v>0</v>
      </c>
      <c r="Z286" s="869">
        <v>0</v>
      </c>
      <c r="AA286" s="869">
        <v>8</v>
      </c>
      <c r="AB286" s="869">
        <v>11</v>
      </c>
      <c r="AC286" s="869">
        <v>0</v>
      </c>
      <c r="AD286" s="869">
        <v>7</v>
      </c>
      <c r="AE286" s="869">
        <v>5</v>
      </c>
      <c r="AF286" s="345">
        <v>1397238</v>
      </c>
      <c r="AG286" s="345">
        <v>859039</v>
      </c>
      <c r="AH286" s="345">
        <v>223577</v>
      </c>
      <c r="AI286" s="345">
        <v>314622</v>
      </c>
      <c r="AJ286" s="345">
        <v>243452</v>
      </c>
      <c r="AK286" s="345">
        <v>228763</v>
      </c>
    </row>
    <row r="287" spans="1:37">
      <c r="A287" s="869">
        <v>273</v>
      </c>
      <c r="B287" s="869" t="s">
        <v>1054</v>
      </c>
      <c r="C287" s="869" t="s">
        <v>1105</v>
      </c>
      <c r="D287" s="869" t="s">
        <v>12915</v>
      </c>
      <c r="E287" s="869" t="s">
        <v>13983</v>
      </c>
      <c r="F287" s="870" t="s">
        <v>13984</v>
      </c>
      <c r="G287" s="869" t="s">
        <v>13985</v>
      </c>
      <c r="H287" s="869" t="s">
        <v>13986</v>
      </c>
      <c r="I287" s="869">
        <v>1971</v>
      </c>
      <c r="J287" s="869">
        <v>14659</v>
      </c>
      <c r="K287" s="869">
        <v>6485</v>
      </c>
      <c r="L287" s="869">
        <v>475</v>
      </c>
      <c r="M287" s="869">
        <v>293421</v>
      </c>
      <c r="N287" s="869">
        <v>7175</v>
      </c>
      <c r="O287" s="869">
        <v>243</v>
      </c>
      <c r="P287" s="869">
        <v>17243</v>
      </c>
      <c r="Q287" s="869">
        <v>90</v>
      </c>
      <c r="R287" s="869">
        <v>146</v>
      </c>
      <c r="S287" s="869">
        <v>45</v>
      </c>
      <c r="T287" s="869">
        <v>45</v>
      </c>
      <c r="U287" s="869">
        <v>7</v>
      </c>
      <c r="V287" s="869">
        <v>7</v>
      </c>
      <c r="W287" s="869">
        <v>24</v>
      </c>
      <c r="X287" s="869">
        <v>24</v>
      </c>
      <c r="Y287" s="869">
        <v>1</v>
      </c>
      <c r="Z287" s="869">
        <v>1</v>
      </c>
      <c r="AA287" s="869">
        <v>13</v>
      </c>
      <c r="AB287" s="869">
        <v>13</v>
      </c>
      <c r="AC287" s="869">
        <v>2</v>
      </c>
      <c r="AD287" s="869">
        <v>24</v>
      </c>
      <c r="AE287" s="869">
        <v>3</v>
      </c>
      <c r="AF287" s="345">
        <v>3641931</v>
      </c>
      <c r="AG287" s="345">
        <v>2226783</v>
      </c>
      <c r="AH287" s="345">
        <v>459874</v>
      </c>
      <c r="AI287" s="345">
        <v>955274</v>
      </c>
      <c r="AJ287" s="345">
        <v>641940</v>
      </c>
      <c r="AK287" s="345">
        <v>429577</v>
      </c>
    </row>
    <row r="288" spans="1:37">
      <c r="A288" s="869">
        <v>274</v>
      </c>
      <c r="B288" s="869" t="s">
        <v>1054</v>
      </c>
      <c r="C288" s="869" t="s">
        <v>1105</v>
      </c>
      <c r="D288" s="869" t="s">
        <v>12915</v>
      </c>
      <c r="E288" s="869" t="s">
        <v>13987</v>
      </c>
      <c r="F288" s="870" t="s">
        <v>13988</v>
      </c>
      <c r="G288" s="869" t="s">
        <v>13989</v>
      </c>
      <c r="H288" s="869" t="s">
        <v>13990</v>
      </c>
      <c r="I288" s="869">
        <v>1995</v>
      </c>
      <c r="J288" s="869">
        <v>5048</v>
      </c>
      <c r="K288" s="869">
        <v>7396</v>
      </c>
      <c r="L288" s="869">
        <v>1108</v>
      </c>
      <c r="M288" s="869">
        <v>314857</v>
      </c>
      <c r="N288" s="869">
        <v>7851</v>
      </c>
      <c r="O288" s="869">
        <v>274</v>
      </c>
      <c r="P288" s="869">
        <v>9232</v>
      </c>
      <c r="Q288" s="869">
        <v>103</v>
      </c>
      <c r="R288" s="869">
        <v>0</v>
      </c>
      <c r="S288" s="869">
        <v>25</v>
      </c>
      <c r="T288" s="869">
        <v>35</v>
      </c>
      <c r="U288" s="869">
        <v>4</v>
      </c>
      <c r="V288" s="869">
        <v>5</v>
      </c>
      <c r="W288" s="869">
        <v>10</v>
      </c>
      <c r="X288" s="869">
        <v>14</v>
      </c>
      <c r="Y288" s="869">
        <v>0</v>
      </c>
      <c r="Z288" s="869">
        <v>0</v>
      </c>
      <c r="AA288" s="869">
        <v>11</v>
      </c>
      <c r="AB288" s="869">
        <v>16</v>
      </c>
      <c r="AC288" s="869">
        <v>0</v>
      </c>
      <c r="AD288" s="869">
        <v>10</v>
      </c>
      <c r="AE288" s="869">
        <v>0</v>
      </c>
      <c r="AF288" s="345">
        <v>2183806</v>
      </c>
      <c r="AG288" s="345">
        <v>1554060</v>
      </c>
      <c r="AH288" s="345">
        <v>110000</v>
      </c>
      <c r="AI288" s="345">
        <v>519746</v>
      </c>
      <c r="AJ288" s="345">
        <v>374245</v>
      </c>
      <c r="AK288" s="345">
        <v>227102</v>
      </c>
    </row>
    <row r="289" spans="1:37">
      <c r="A289" s="869">
        <v>275</v>
      </c>
      <c r="B289" s="869" t="s">
        <v>1054</v>
      </c>
      <c r="C289" s="869" t="s">
        <v>1319</v>
      </c>
      <c r="D289" s="869" t="s">
        <v>12915</v>
      </c>
      <c r="E289" s="869" t="s">
        <v>13991</v>
      </c>
      <c r="F289" s="870" t="s">
        <v>13992</v>
      </c>
      <c r="G289" s="869" t="s">
        <v>13993</v>
      </c>
      <c r="H289" s="869" t="s">
        <v>13994</v>
      </c>
      <c r="I289" s="869">
        <v>1983</v>
      </c>
      <c r="J289" s="869">
        <v>6598</v>
      </c>
      <c r="K289" s="869">
        <v>4633</v>
      </c>
      <c r="L289" s="869">
        <v>570</v>
      </c>
      <c r="M289" s="869">
        <v>263141</v>
      </c>
      <c r="N289" s="869">
        <v>9035</v>
      </c>
      <c r="O289" s="869">
        <v>272</v>
      </c>
      <c r="P289" s="869">
        <v>15470</v>
      </c>
      <c r="Q289" s="869">
        <v>90</v>
      </c>
      <c r="R289" s="869">
        <v>220</v>
      </c>
      <c r="S289" s="869">
        <v>34</v>
      </c>
      <c r="T289" s="869">
        <v>34</v>
      </c>
      <c r="U289" s="869">
        <v>5</v>
      </c>
      <c r="V289" s="869">
        <v>5</v>
      </c>
      <c r="W289" s="869">
        <v>15</v>
      </c>
      <c r="X289" s="869">
        <v>15</v>
      </c>
      <c r="Y289" s="869">
        <v>0</v>
      </c>
      <c r="Z289" s="869">
        <v>0</v>
      </c>
      <c r="AA289" s="869">
        <v>14</v>
      </c>
      <c r="AB289" s="869">
        <v>14</v>
      </c>
      <c r="AC289" s="869">
        <v>2</v>
      </c>
      <c r="AD289" s="869">
        <v>15</v>
      </c>
      <c r="AE289" s="869">
        <v>2</v>
      </c>
      <c r="AF289" s="345">
        <v>2462469</v>
      </c>
      <c r="AG289" s="345">
        <v>1542031</v>
      </c>
      <c r="AH289" s="345">
        <v>241188</v>
      </c>
      <c r="AI289" s="345">
        <v>679250</v>
      </c>
      <c r="AJ289" s="345">
        <v>397071</v>
      </c>
      <c r="AK289" s="345">
        <v>316791</v>
      </c>
    </row>
    <row r="290" spans="1:37">
      <c r="A290" s="869">
        <v>276</v>
      </c>
      <c r="B290" s="869" t="s">
        <v>1054</v>
      </c>
      <c r="C290" s="869" t="s">
        <v>914</v>
      </c>
      <c r="D290" s="869" t="s">
        <v>12915</v>
      </c>
      <c r="E290" s="869" t="s">
        <v>13995</v>
      </c>
      <c r="F290" s="870" t="s">
        <v>13996</v>
      </c>
      <c r="G290" s="869" t="s">
        <v>13997</v>
      </c>
      <c r="H290" s="869" t="s">
        <v>13998</v>
      </c>
      <c r="I290" s="869">
        <v>1992</v>
      </c>
      <c r="J290" s="869">
        <v>16372</v>
      </c>
      <c r="K290" s="869">
        <v>7025</v>
      </c>
      <c r="L290" s="869">
        <v>565</v>
      </c>
      <c r="M290" s="869">
        <v>312839</v>
      </c>
      <c r="N290" s="869">
        <v>10519</v>
      </c>
      <c r="O290" s="869">
        <v>333</v>
      </c>
      <c r="P290" s="869">
        <v>13199</v>
      </c>
      <c r="Q290" s="869">
        <v>60</v>
      </c>
      <c r="R290" s="869">
        <v>0</v>
      </c>
      <c r="S290" s="869">
        <v>33</v>
      </c>
      <c r="T290" s="869">
        <v>33</v>
      </c>
      <c r="U290" s="869">
        <v>4</v>
      </c>
      <c r="V290" s="869">
        <v>4</v>
      </c>
      <c r="W290" s="869">
        <v>13</v>
      </c>
      <c r="X290" s="869">
        <v>13</v>
      </c>
      <c r="Y290" s="869">
        <v>0</v>
      </c>
      <c r="Z290" s="869">
        <v>0</v>
      </c>
      <c r="AA290" s="869">
        <v>16</v>
      </c>
      <c r="AB290" s="869">
        <v>16</v>
      </c>
      <c r="AC290" s="869">
        <v>1</v>
      </c>
      <c r="AD290" s="869">
        <v>10</v>
      </c>
      <c r="AE290" s="869">
        <v>3</v>
      </c>
      <c r="AF290" s="345">
        <v>1866880</v>
      </c>
      <c r="AG290" s="345">
        <v>1250982</v>
      </c>
      <c r="AH290" s="345">
        <v>197234</v>
      </c>
      <c r="AI290" s="345">
        <v>418664</v>
      </c>
      <c r="AJ290" s="345">
        <v>445856</v>
      </c>
      <c r="AK290" s="345">
        <v>236235</v>
      </c>
    </row>
    <row r="291" spans="1:37">
      <c r="A291" s="869">
        <v>277</v>
      </c>
      <c r="B291" s="869" t="s">
        <v>1054</v>
      </c>
      <c r="C291" s="869" t="s">
        <v>13999</v>
      </c>
      <c r="D291" s="869" t="s">
        <v>12915</v>
      </c>
      <c r="E291" s="869" t="s">
        <v>14000</v>
      </c>
      <c r="F291" s="870" t="s">
        <v>14001</v>
      </c>
      <c r="G291" s="869" t="s">
        <v>14002</v>
      </c>
      <c r="H291" s="869" t="s">
        <v>14003</v>
      </c>
      <c r="I291" s="869">
        <v>1989</v>
      </c>
      <c r="J291" s="869">
        <v>3840</v>
      </c>
      <c r="K291" s="869">
        <v>5827.2</v>
      </c>
      <c r="L291" s="869">
        <v>459</v>
      </c>
      <c r="M291" s="869">
        <v>303671</v>
      </c>
      <c r="N291" s="869">
        <v>46425</v>
      </c>
      <c r="O291" s="869">
        <v>138</v>
      </c>
      <c r="P291" s="869">
        <v>9440</v>
      </c>
      <c r="Q291" s="869">
        <v>585</v>
      </c>
      <c r="R291" s="869">
        <v>0</v>
      </c>
      <c r="S291" s="869">
        <v>31</v>
      </c>
      <c r="T291" s="869">
        <v>31</v>
      </c>
      <c r="U291" s="869">
        <v>4</v>
      </c>
      <c r="V291" s="869">
        <v>4</v>
      </c>
      <c r="W291" s="869">
        <v>12</v>
      </c>
      <c r="X291" s="869">
        <v>12</v>
      </c>
      <c r="Y291" s="869">
        <v>0</v>
      </c>
      <c r="Z291" s="869">
        <v>0</v>
      </c>
      <c r="AA291" s="869">
        <v>15</v>
      </c>
      <c r="AB291" s="869">
        <v>15</v>
      </c>
      <c r="AC291" s="869">
        <v>0</v>
      </c>
      <c r="AD291" s="869">
        <v>11</v>
      </c>
      <c r="AE291" s="869">
        <v>5</v>
      </c>
      <c r="AF291" s="345">
        <v>1789840</v>
      </c>
      <c r="AG291" s="345">
        <v>1255449</v>
      </c>
      <c r="AH291" s="345">
        <v>154546</v>
      </c>
      <c r="AI291" s="345">
        <v>379845</v>
      </c>
      <c r="AJ291" s="345">
        <v>637295</v>
      </c>
      <c r="AK291" s="345">
        <v>350489</v>
      </c>
    </row>
    <row r="292" spans="1:37">
      <c r="A292" s="869">
        <v>278</v>
      </c>
      <c r="B292" s="869" t="s">
        <v>1054</v>
      </c>
      <c r="C292" s="869" t="s">
        <v>230</v>
      </c>
      <c r="D292" s="869" t="s">
        <v>12915</v>
      </c>
      <c r="E292" s="869" t="s">
        <v>14004</v>
      </c>
      <c r="F292" s="870" t="s">
        <v>14005</v>
      </c>
      <c r="G292" s="869" t="s">
        <v>14006</v>
      </c>
      <c r="H292" s="869" t="s">
        <v>14007</v>
      </c>
      <c r="I292" s="869">
        <v>1919</v>
      </c>
      <c r="J292" s="869">
        <v>10034</v>
      </c>
      <c r="K292" s="869">
        <v>6345</v>
      </c>
      <c r="L292" s="869">
        <v>519</v>
      </c>
      <c r="M292" s="869">
        <v>524121</v>
      </c>
      <c r="N292" s="869">
        <v>18102</v>
      </c>
      <c r="O292" s="869">
        <v>33</v>
      </c>
      <c r="P292" s="869">
        <v>18842</v>
      </c>
      <c r="Q292" s="869">
        <v>160</v>
      </c>
      <c r="R292" s="869">
        <v>23</v>
      </c>
      <c r="S292" s="869">
        <v>33</v>
      </c>
      <c r="T292" s="869">
        <v>33</v>
      </c>
      <c r="U292" s="869">
        <v>5</v>
      </c>
      <c r="V292" s="869">
        <v>5</v>
      </c>
      <c r="W292" s="869">
        <v>15</v>
      </c>
      <c r="X292" s="869">
        <v>15</v>
      </c>
      <c r="Y292" s="869">
        <v>0</v>
      </c>
      <c r="Z292" s="869">
        <v>0</v>
      </c>
      <c r="AA292" s="869">
        <v>13</v>
      </c>
      <c r="AB292" s="869">
        <v>13</v>
      </c>
      <c r="AC292" s="869">
        <v>1</v>
      </c>
      <c r="AD292" s="869">
        <v>20</v>
      </c>
      <c r="AE292" s="869">
        <v>3</v>
      </c>
      <c r="AF292" s="345">
        <v>2985796</v>
      </c>
      <c r="AG292" s="345">
        <v>1810176</v>
      </c>
      <c r="AH292" s="345">
        <v>426863</v>
      </c>
      <c r="AI292" s="345">
        <v>748757</v>
      </c>
      <c r="AJ292" s="345">
        <v>483303</v>
      </c>
      <c r="AK292" s="345">
        <v>285686</v>
      </c>
    </row>
    <row r="293" spans="1:37" s="878" customFormat="1">
      <c r="A293" s="1712" t="s">
        <v>13795</v>
      </c>
      <c r="B293" s="1713"/>
      <c r="C293" s="1714"/>
      <c r="D293" s="872"/>
      <c r="E293" s="873">
        <v>10</v>
      </c>
      <c r="F293" s="874"/>
      <c r="G293" s="872"/>
      <c r="H293" s="872"/>
      <c r="I293" s="872"/>
      <c r="J293" s="875"/>
      <c r="K293" s="875"/>
      <c r="L293" s="875"/>
      <c r="M293" s="875"/>
      <c r="N293" s="875"/>
      <c r="O293" s="875"/>
      <c r="P293" s="875"/>
      <c r="Q293" s="875"/>
      <c r="R293" s="875"/>
      <c r="S293" s="876"/>
      <c r="T293" s="876"/>
      <c r="U293" s="876"/>
      <c r="V293" s="876"/>
      <c r="W293" s="876"/>
      <c r="X293" s="876"/>
      <c r="Y293" s="876"/>
      <c r="Z293" s="875"/>
      <c r="AA293" s="876"/>
      <c r="AB293" s="876"/>
      <c r="AC293" s="875"/>
      <c r="AD293" s="875"/>
      <c r="AE293" s="875"/>
      <c r="AF293" s="877"/>
      <c r="AG293" s="875"/>
      <c r="AH293" s="875"/>
      <c r="AI293" s="875"/>
      <c r="AJ293" s="875"/>
      <c r="AK293" s="875"/>
    </row>
    <row r="294" spans="1:37">
      <c r="A294" s="869">
        <v>279</v>
      </c>
      <c r="B294" s="869" t="s">
        <v>1054</v>
      </c>
      <c r="C294" s="869" t="s">
        <v>13973</v>
      </c>
      <c r="D294" s="869" t="s">
        <v>350</v>
      </c>
      <c r="E294" s="869" t="s">
        <v>14008</v>
      </c>
      <c r="F294" s="870" t="s">
        <v>14009</v>
      </c>
      <c r="G294" s="869" t="s">
        <v>14010</v>
      </c>
      <c r="H294" s="869" t="s">
        <v>14011</v>
      </c>
      <c r="I294" s="869">
        <v>1989</v>
      </c>
      <c r="J294" s="869">
        <v>924</v>
      </c>
      <c r="K294" s="869">
        <v>357</v>
      </c>
      <c r="L294" s="869">
        <v>48</v>
      </c>
      <c r="M294" s="869">
        <v>69236</v>
      </c>
      <c r="N294" s="869">
        <v>1508</v>
      </c>
      <c r="O294" s="869">
        <v>15</v>
      </c>
      <c r="P294" s="869">
        <v>2340</v>
      </c>
      <c r="Q294" s="869">
        <v>0</v>
      </c>
      <c r="R294" s="869">
        <v>0</v>
      </c>
      <c r="S294" s="869">
        <v>1.5</v>
      </c>
      <c r="T294" s="869">
        <v>2</v>
      </c>
      <c r="U294" s="869">
        <v>0</v>
      </c>
      <c r="V294" s="869">
        <v>0</v>
      </c>
      <c r="W294" s="869">
        <v>1</v>
      </c>
      <c r="X294" s="869">
        <v>1</v>
      </c>
      <c r="Y294" s="869">
        <v>0</v>
      </c>
      <c r="Z294" s="869">
        <v>0</v>
      </c>
      <c r="AA294" s="869">
        <v>0.5</v>
      </c>
      <c r="AB294" s="869">
        <v>1</v>
      </c>
      <c r="AC294" s="869">
        <v>1</v>
      </c>
      <c r="AD294" s="869">
        <v>0</v>
      </c>
      <c r="AE294" s="869">
        <v>1</v>
      </c>
      <c r="AF294" s="345">
        <v>74172</v>
      </c>
      <c r="AG294" s="345">
        <v>41800</v>
      </c>
      <c r="AH294" s="345">
        <v>10000</v>
      </c>
      <c r="AI294" s="345">
        <v>22372</v>
      </c>
      <c r="AJ294" s="345">
        <v>9525</v>
      </c>
      <c r="AK294" s="345">
        <v>9984</v>
      </c>
    </row>
    <row r="295" spans="1:37">
      <c r="A295" s="869">
        <v>280</v>
      </c>
      <c r="B295" s="869" t="s">
        <v>1054</v>
      </c>
      <c r="C295" s="869" t="s">
        <v>13973</v>
      </c>
      <c r="D295" s="869" t="s">
        <v>350</v>
      </c>
      <c r="E295" s="869" t="s">
        <v>14012</v>
      </c>
      <c r="F295" s="870" t="s">
        <v>14013</v>
      </c>
      <c r="G295" s="869" t="s">
        <v>14014</v>
      </c>
      <c r="H295" s="869" t="s">
        <v>14015</v>
      </c>
      <c r="I295" s="869">
        <v>2010</v>
      </c>
      <c r="J295" s="869">
        <v>989</v>
      </c>
      <c r="K295" s="869">
        <v>1174.03</v>
      </c>
      <c r="L295" s="869">
        <v>120</v>
      </c>
      <c r="M295" s="869">
        <v>42374</v>
      </c>
      <c r="N295" s="869">
        <v>710</v>
      </c>
      <c r="O295" s="869">
        <v>20</v>
      </c>
      <c r="P295" s="869">
        <v>1122</v>
      </c>
      <c r="Q295" s="869">
        <v>0</v>
      </c>
      <c r="R295" s="869">
        <v>0</v>
      </c>
      <c r="S295" s="869">
        <v>2</v>
      </c>
      <c r="T295" s="869">
        <v>2</v>
      </c>
      <c r="U295" s="869">
        <v>1</v>
      </c>
      <c r="V295" s="869">
        <v>1</v>
      </c>
      <c r="W295" s="869">
        <v>1</v>
      </c>
      <c r="X295" s="869">
        <v>1</v>
      </c>
      <c r="Y295" s="869">
        <v>0</v>
      </c>
      <c r="Z295" s="869">
        <v>0</v>
      </c>
      <c r="AA295" s="869">
        <v>0</v>
      </c>
      <c r="AB295" s="869">
        <v>0</v>
      </c>
      <c r="AC295" s="869">
        <v>0</v>
      </c>
      <c r="AD295" s="869">
        <v>1</v>
      </c>
      <c r="AE295" s="869">
        <v>0</v>
      </c>
      <c r="AF295" s="345">
        <v>56000</v>
      </c>
      <c r="AG295" s="345">
        <v>25000</v>
      </c>
      <c r="AH295" s="345">
        <v>10000</v>
      </c>
      <c r="AI295" s="345">
        <v>21000</v>
      </c>
      <c r="AJ295" s="345">
        <v>8622</v>
      </c>
      <c r="AK295" s="345">
        <v>5669</v>
      </c>
    </row>
    <row r="296" spans="1:37">
      <c r="A296" s="869">
        <v>281</v>
      </c>
      <c r="B296" s="869" t="s">
        <v>1054</v>
      </c>
      <c r="C296" s="869" t="s">
        <v>13978</v>
      </c>
      <c r="D296" s="869" t="s">
        <v>350</v>
      </c>
      <c r="E296" s="869" t="s">
        <v>14016</v>
      </c>
      <c r="F296" s="870" t="s">
        <v>14017</v>
      </c>
      <c r="G296" s="869" t="s">
        <v>14018</v>
      </c>
      <c r="H296" s="869" t="s">
        <v>14019</v>
      </c>
      <c r="I296" s="869">
        <v>2024</v>
      </c>
      <c r="J296" s="869">
        <v>925</v>
      </c>
      <c r="K296" s="869">
        <v>990</v>
      </c>
      <c r="L296" s="869">
        <v>60</v>
      </c>
      <c r="M296" s="869">
        <v>85060</v>
      </c>
      <c r="N296" s="869">
        <v>900</v>
      </c>
      <c r="O296" s="869">
        <v>10</v>
      </c>
      <c r="P296" s="869">
        <v>3000</v>
      </c>
      <c r="Q296" s="869">
        <v>0</v>
      </c>
      <c r="R296" s="869">
        <v>0</v>
      </c>
      <c r="S296" s="869">
        <v>2</v>
      </c>
      <c r="T296" s="869">
        <v>1</v>
      </c>
      <c r="U296" s="869">
        <v>0</v>
      </c>
      <c r="V296" s="869">
        <v>0</v>
      </c>
      <c r="W296" s="869">
        <v>0</v>
      </c>
      <c r="X296" s="869">
        <v>0</v>
      </c>
      <c r="Y296" s="869">
        <v>0</v>
      </c>
      <c r="Z296" s="869">
        <v>0</v>
      </c>
      <c r="AA296" s="869">
        <v>2</v>
      </c>
      <c r="AB296" s="869">
        <v>1</v>
      </c>
      <c r="AC296" s="869">
        <v>2</v>
      </c>
      <c r="AD296" s="869">
        <v>3</v>
      </c>
      <c r="AE296" s="869">
        <v>1</v>
      </c>
      <c r="AF296" s="345">
        <v>61000</v>
      </c>
      <c r="AG296" s="345">
        <v>0</v>
      </c>
      <c r="AH296" s="345">
        <v>25000</v>
      </c>
      <c r="AI296" s="345">
        <v>36000</v>
      </c>
      <c r="AJ296" s="345">
        <v>6500</v>
      </c>
      <c r="AK296" s="345">
        <v>85060</v>
      </c>
    </row>
    <row r="297" spans="1:37">
      <c r="A297" s="869">
        <v>282</v>
      </c>
      <c r="B297" s="869" t="s">
        <v>1054</v>
      </c>
      <c r="C297" s="869" t="s">
        <v>1105</v>
      </c>
      <c r="D297" s="869" t="s">
        <v>350</v>
      </c>
      <c r="E297" s="869" t="s">
        <v>14020</v>
      </c>
      <c r="F297" s="870" t="s">
        <v>14021</v>
      </c>
      <c r="G297" s="869" t="s">
        <v>14022</v>
      </c>
      <c r="H297" s="869" t="s">
        <v>14023</v>
      </c>
      <c r="I297" s="869">
        <v>2019</v>
      </c>
      <c r="J297" s="869">
        <v>2338</v>
      </c>
      <c r="K297" s="869">
        <v>266</v>
      </c>
      <c r="L297" s="869">
        <v>91</v>
      </c>
      <c r="M297" s="869">
        <v>17440</v>
      </c>
      <c r="N297" s="869">
        <v>170</v>
      </c>
      <c r="O297" s="869">
        <v>0</v>
      </c>
      <c r="P297" s="869">
        <v>0</v>
      </c>
      <c r="Q297" s="869">
        <v>0</v>
      </c>
      <c r="R297" s="869">
        <v>0</v>
      </c>
      <c r="S297" s="869">
        <v>1</v>
      </c>
      <c r="T297" s="869">
        <v>1</v>
      </c>
      <c r="U297" s="869">
        <v>1</v>
      </c>
      <c r="V297" s="869">
        <v>1</v>
      </c>
      <c r="W297" s="869">
        <v>0</v>
      </c>
      <c r="X297" s="869">
        <v>0</v>
      </c>
      <c r="Y297" s="869">
        <v>0</v>
      </c>
      <c r="Z297" s="869">
        <v>0</v>
      </c>
      <c r="AA297" s="869">
        <v>0</v>
      </c>
      <c r="AB297" s="869">
        <v>0</v>
      </c>
      <c r="AC297" s="869">
        <v>0</v>
      </c>
      <c r="AD297" s="869">
        <v>0</v>
      </c>
      <c r="AE297" s="869">
        <v>0</v>
      </c>
      <c r="AF297" s="345">
        <v>0</v>
      </c>
      <c r="AG297" s="345">
        <v>0</v>
      </c>
      <c r="AH297" s="345">
        <v>0</v>
      </c>
      <c r="AI297" s="345">
        <v>0</v>
      </c>
      <c r="AJ297" s="345">
        <v>0</v>
      </c>
      <c r="AK297" s="345">
        <v>0</v>
      </c>
    </row>
    <row r="298" spans="1:37">
      <c r="A298" s="869">
        <v>283</v>
      </c>
      <c r="B298" s="869" t="s">
        <v>1054</v>
      </c>
      <c r="C298" s="869" t="s">
        <v>1105</v>
      </c>
      <c r="D298" s="869" t="s">
        <v>350</v>
      </c>
      <c r="E298" s="869" t="s">
        <v>14024</v>
      </c>
      <c r="F298" s="870" t="s">
        <v>14025</v>
      </c>
      <c r="G298" s="869" t="s">
        <v>14026</v>
      </c>
      <c r="H298" s="869" t="s">
        <v>14027</v>
      </c>
      <c r="I298" s="869">
        <v>2005</v>
      </c>
      <c r="J298" s="869">
        <v>370</v>
      </c>
      <c r="K298" s="869">
        <v>286.91000000000003</v>
      </c>
      <c r="L298" s="869">
        <v>60</v>
      </c>
      <c r="M298" s="869">
        <v>25017</v>
      </c>
      <c r="N298" s="869">
        <v>4503</v>
      </c>
      <c r="O298" s="869">
        <v>14</v>
      </c>
      <c r="P298" s="869">
        <v>682</v>
      </c>
      <c r="Q298" s="869">
        <v>0</v>
      </c>
      <c r="R298" s="869">
        <v>1</v>
      </c>
      <c r="S298" s="869">
        <v>0.5</v>
      </c>
      <c r="T298" s="869">
        <v>1</v>
      </c>
      <c r="U298" s="869">
        <v>0</v>
      </c>
      <c r="V298" s="869">
        <v>0</v>
      </c>
      <c r="W298" s="869">
        <v>0.5</v>
      </c>
      <c r="X298" s="869">
        <v>1</v>
      </c>
      <c r="Y298" s="869">
        <v>0</v>
      </c>
      <c r="Z298" s="869">
        <v>0</v>
      </c>
      <c r="AA298" s="869">
        <v>0</v>
      </c>
      <c r="AB298" s="869">
        <v>0</v>
      </c>
      <c r="AC298" s="869">
        <v>0</v>
      </c>
      <c r="AD298" s="869">
        <v>0</v>
      </c>
      <c r="AE298" s="869">
        <v>2</v>
      </c>
      <c r="AF298" s="345">
        <v>56100</v>
      </c>
      <c r="AG298" s="345">
        <v>13095</v>
      </c>
      <c r="AH298" s="345">
        <v>9600</v>
      </c>
      <c r="AI298" s="345">
        <v>33405</v>
      </c>
      <c r="AJ298" s="345">
        <v>10424</v>
      </c>
      <c r="AK298" s="345">
        <v>5409</v>
      </c>
    </row>
    <row r="299" spans="1:37">
      <c r="A299" s="869">
        <v>284</v>
      </c>
      <c r="B299" s="869" t="s">
        <v>1054</v>
      </c>
      <c r="C299" s="869" t="s">
        <v>1319</v>
      </c>
      <c r="D299" s="869" t="s">
        <v>350</v>
      </c>
      <c r="E299" s="869" t="s">
        <v>14028</v>
      </c>
      <c r="F299" s="870" t="s">
        <v>14029</v>
      </c>
      <c r="G299" s="869" t="s">
        <v>14030</v>
      </c>
      <c r="H299" s="869" t="s">
        <v>14031</v>
      </c>
      <c r="I299" s="869">
        <v>2008</v>
      </c>
      <c r="J299" s="869">
        <v>538.20000000000005</v>
      </c>
      <c r="K299" s="869">
        <v>321</v>
      </c>
      <c r="L299" s="869">
        <v>75</v>
      </c>
      <c r="M299" s="869">
        <v>36041</v>
      </c>
      <c r="N299" s="869">
        <v>1089</v>
      </c>
      <c r="O299" s="869">
        <v>16</v>
      </c>
      <c r="P299" s="869">
        <v>650</v>
      </c>
      <c r="Q299" s="869">
        <v>0</v>
      </c>
      <c r="R299" s="869">
        <v>4</v>
      </c>
      <c r="S299" s="869">
        <v>1</v>
      </c>
      <c r="T299" s="869">
        <v>1</v>
      </c>
      <c r="U299" s="869">
        <v>1</v>
      </c>
      <c r="V299" s="869">
        <v>1</v>
      </c>
      <c r="W299" s="869">
        <v>0</v>
      </c>
      <c r="X299" s="869">
        <v>0</v>
      </c>
      <c r="Y299" s="869">
        <v>0</v>
      </c>
      <c r="Z299" s="869">
        <v>0</v>
      </c>
      <c r="AA299" s="869">
        <v>0</v>
      </c>
      <c r="AB299" s="869">
        <v>0</v>
      </c>
      <c r="AC299" s="869">
        <v>0</v>
      </c>
      <c r="AD299" s="869">
        <v>0</v>
      </c>
      <c r="AE299" s="869">
        <v>0</v>
      </c>
      <c r="AF299" s="345">
        <v>51000</v>
      </c>
      <c r="AG299" s="345">
        <v>19800</v>
      </c>
      <c r="AH299" s="345">
        <v>11000</v>
      </c>
      <c r="AI299" s="345">
        <v>20200</v>
      </c>
      <c r="AJ299" s="345">
        <v>7222</v>
      </c>
      <c r="AK299" s="345">
        <v>7600</v>
      </c>
    </row>
    <row r="300" spans="1:37">
      <c r="A300" s="869">
        <v>285</v>
      </c>
      <c r="B300" s="869" t="s">
        <v>1054</v>
      </c>
      <c r="C300" s="869" t="s">
        <v>1319</v>
      </c>
      <c r="D300" s="869" t="s">
        <v>350</v>
      </c>
      <c r="E300" s="869" t="s">
        <v>14032</v>
      </c>
      <c r="F300" s="870" t="s">
        <v>14033</v>
      </c>
      <c r="G300" s="869" t="s">
        <v>14034</v>
      </c>
      <c r="H300" s="869" t="s">
        <v>14035</v>
      </c>
      <c r="I300" s="869">
        <v>2015</v>
      </c>
      <c r="J300" s="869">
        <v>322.36</v>
      </c>
      <c r="K300" s="869">
        <v>322.36</v>
      </c>
      <c r="L300" s="869">
        <v>95</v>
      </c>
      <c r="M300" s="869">
        <v>13741</v>
      </c>
      <c r="N300" s="869">
        <v>142</v>
      </c>
      <c r="O300" s="869">
        <v>13</v>
      </c>
      <c r="P300" s="869">
        <v>1005</v>
      </c>
      <c r="Q300" s="869">
        <v>0</v>
      </c>
      <c r="R300" s="869">
        <v>3</v>
      </c>
      <c r="S300" s="869">
        <v>2</v>
      </c>
      <c r="T300" s="869">
        <v>2</v>
      </c>
      <c r="U300" s="869">
        <v>1</v>
      </c>
      <c r="V300" s="869">
        <v>1</v>
      </c>
      <c r="W300" s="869">
        <v>1</v>
      </c>
      <c r="X300" s="869">
        <v>1</v>
      </c>
      <c r="Y300" s="869">
        <v>0</v>
      </c>
      <c r="Z300" s="869">
        <v>0</v>
      </c>
      <c r="AA300" s="869">
        <v>0</v>
      </c>
      <c r="AB300" s="869">
        <v>0</v>
      </c>
      <c r="AC300" s="869">
        <v>0</v>
      </c>
      <c r="AD300" s="869">
        <v>3</v>
      </c>
      <c r="AE300" s="869">
        <v>0</v>
      </c>
      <c r="AF300" s="345">
        <v>56421</v>
      </c>
      <c r="AG300" s="345">
        <v>38777</v>
      </c>
      <c r="AH300" s="345">
        <v>10225</v>
      </c>
      <c r="AI300" s="345">
        <v>7419</v>
      </c>
      <c r="AJ300" s="345">
        <v>15897</v>
      </c>
      <c r="AK300" s="345">
        <v>7849</v>
      </c>
    </row>
    <row r="301" spans="1:37">
      <c r="A301" s="869">
        <v>286</v>
      </c>
      <c r="B301" s="869" t="s">
        <v>1054</v>
      </c>
      <c r="C301" s="869" t="s">
        <v>1319</v>
      </c>
      <c r="D301" s="869" t="s">
        <v>350</v>
      </c>
      <c r="E301" s="869" t="s">
        <v>14036</v>
      </c>
      <c r="F301" s="870" t="s">
        <v>14037</v>
      </c>
      <c r="G301" s="869" t="s">
        <v>14038</v>
      </c>
      <c r="H301" s="869" t="s">
        <v>14039</v>
      </c>
      <c r="I301" s="869">
        <v>2014</v>
      </c>
      <c r="J301" s="869">
        <v>390</v>
      </c>
      <c r="K301" s="869">
        <v>264.92</v>
      </c>
      <c r="L301" s="869">
        <v>75</v>
      </c>
      <c r="M301" s="869">
        <v>19292</v>
      </c>
      <c r="N301" s="869">
        <v>275</v>
      </c>
      <c r="O301" s="869">
        <v>24</v>
      </c>
      <c r="P301" s="869">
        <v>705</v>
      </c>
      <c r="Q301" s="869">
        <v>0</v>
      </c>
      <c r="R301" s="869">
        <v>20</v>
      </c>
      <c r="S301" s="869">
        <v>1</v>
      </c>
      <c r="T301" s="869">
        <v>0</v>
      </c>
      <c r="U301" s="869">
        <v>0</v>
      </c>
      <c r="V301" s="869">
        <v>0</v>
      </c>
      <c r="W301" s="869">
        <v>1</v>
      </c>
      <c r="X301" s="869">
        <v>0</v>
      </c>
      <c r="Y301" s="869">
        <v>0</v>
      </c>
      <c r="Z301" s="869">
        <v>0</v>
      </c>
      <c r="AA301" s="869">
        <v>0</v>
      </c>
      <c r="AB301" s="869">
        <v>0</v>
      </c>
      <c r="AC301" s="869">
        <v>0</v>
      </c>
      <c r="AD301" s="869">
        <v>1</v>
      </c>
      <c r="AE301" s="869">
        <v>1</v>
      </c>
      <c r="AF301" s="345">
        <v>57765</v>
      </c>
      <c r="AG301" s="345">
        <v>22765</v>
      </c>
      <c r="AH301" s="345">
        <v>10000</v>
      </c>
      <c r="AI301" s="345">
        <v>25000</v>
      </c>
      <c r="AJ301" s="345">
        <v>7008</v>
      </c>
      <c r="AK301" s="345">
        <v>6730</v>
      </c>
    </row>
    <row r="302" spans="1:37" s="878" customFormat="1">
      <c r="A302" s="1712" t="s">
        <v>13032</v>
      </c>
      <c r="B302" s="1713"/>
      <c r="C302" s="1714"/>
      <c r="D302" s="872"/>
      <c r="E302" s="873">
        <v>8</v>
      </c>
      <c r="F302" s="874"/>
      <c r="G302" s="872"/>
      <c r="H302" s="872"/>
      <c r="I302" s="872"/>
      <c r="J302" s="875"/>
      <c r="K302" s="875"/>
      <c r="L302" s="875"/>
      <c r="M302" s="875"/>
      <c r="N302" s="875"/>
      <c r="O302" s="875"/>
      <c r="P302" s="875"/>
      <c r="Q302" s="875"/>
      <c r="R302" s="875"/>
      <c r="S302" s="876"/>
      <c r="T302" s="876"/>
      <c r="U302" s="876"/>
      <c r="V302" s="876"/>
      <c r="W302" s="876"/>
      <c r="X302" s="876"/>
      <c r="Y302" s="876"/>
      <c r="Z302" s="875"/>
      <c r="AA302" s="876"/>
      <c r="AB302" s="876"/>
      <c r="AC302" s="875"/>
      <c r="AD302" s="875"/>
      <c r="AE302" s="875"/>
      <c r="AF302" s="877"/>
      <c r="AG302" s="875"/>
      <c r="AH302" s="875"/>
      <c r="AI302" s="875"/>
      <c r="AJ302" s="875"/>
      <c r="AK302" s="875"/>
    </row>
    <row r="303" spans="1:37">
      <c r="A303" s="869">
        <v>287</v>
      </c>
      <c r="B303" s="869" t="s">
        <v>1054</v>
      </c>
      <c r="C303" s="869" t="s">
        <v>963</v>
      </c>
      <c r="D303" s="869" t="s">
        <v>13033</v>
      </c>
      <c r="E303" s="869" t="s">
        <v>14040</v>
      </c>
      <c r="F303" s="870" t="s">
        <v>14041</v>
      </c>
      <c r="G303" s="869" t="s">
        <v>14042</v>
      </c>
      <c r="H303" s="869" t="s">
        <v>14043</v>
      </c>
      <c r="I303" s="869">
        <v>2018</v>
      </c>
      <c r="J303" s="869">
        <v>340</v>
      </c>
      <c r="K303" s="869">
        <v>675.36</v>
      </c>
      <c r="L303" s="869">
        <v>64</v>
      </c>
      <c r="M303" s="869">
        <v>15860</v>
      </c>
      <c r="N303" s="869">
        <v>460</v>
      </c>
      <c r="O303" s="869">
        <v>31</v>
      </c>
      <c r="P303" s="869">
        <v>1537</v>
      </c>
      <c r="Q303" s="869">
        <v>0</v>
      </c>
      <c r="R303" s="869">
        <v>3</v>
      </c>
      <c r="S303" s="869">
        <v>2</v>
      </c>
      <c r="T303" s="869">
        <v>2</v>
      </c>
      <c r="U303" s="869">
        <v>1</v>
      </c>
      <c r="V303" s="869">
        <v>1</v>
      </c>
      <c r="W303" s="869">
        <v>1</v>
      </c>
      <c r="X303" s="869">
        <v>1</v>
      </c>
      <c r="Y303" s="869">
        <v>0</v>
      </c>
      <c r="Z303" s="869">
        <v>0</v>
      </c>
      <c r="AA303" s="869">
        <v>0</v>
      </c>
      <c r="AB303" s="869">
        <v>0</v>
      </c>
      <c r="AC303" s="869">
        <v>0</v>
      </c>
      <c r="AD303" s="869">
        <v>3</v>
      </c>
      <c r="AE303" s="869">
        <v>1</v>
      </c>
      <c r="AF303" s="345">
        <v>461917</v>
      </c>
      <c r="AG303" s="345">
        <v>272980</v>
      </c>
      <c r="AH303" s="345">
        <v>27437</v>
      </c>
      <c r="AI303" s="345">
        <v>161500</v>
      </c>
      <c r="AJ303" s="345">
        <v>19287</v>
      </c>
      <c r="AK303" s="345">
        <v>17627</v>
      </c>
    </row>
    <row r="304" spans="1:37">
      <c r="A304" s="869">
        <v>288</v>
      </c>
      <c r="B304" s="869" t="s">
        <v>1054</v>
      </c>
      <c r="C304" s="869" t="s">
        <v>963</v>
      </c>
      <c r="D304" s="869" t="s">
        <v>13033</v>
      </c>
      <c r="E304" s="869" t="s">
        <v>14044</v>
      </c>
      <c r="F304" s="870" t="s">
        <v>14045</v>
      </c>
      <c r="G304" s="869" t="s">
        <v>14046</v>
      </c>
      <c r="H304" s="869" t="s">
        <v>14047</v>
      </c>
      <c r="I304" s="869">
        <v>2018</v>
      </c>
      <c r="J304" s="869">
        <v>897</v>
      </c>
      <c r="K304" s="869">
        <v>1293.6400000000001</v>
      </c>
      <c r="L304" s="869">
        <v>75</v>
      </c>
      <c r="M304" s="869">
        <v>31520</v>
      </c>
      <c r="N304" s="869">
        <v>625</v>
      </c>
      <c r="O304" s="869">
        <v>41</v>
      </c>
      <c r="P304" s="869">
        <v>2802</v>
      </c>
      <c r="Q304" s="869">
        <v>0</v>
      </c>
      <c r="R304" s="869">
        <v>3</v>
      </c>
      <c r="S304" s="869">
        <v>3</v>
      </c>
      <c r="T304" s="869">
        <v>3</v>
      </c>
      <c r="U304" s="869">
        <v>2</v>
      </c>
      <c r="V304" s="869">
        <v>2</v>
      </c>
      <c r="W304" s="869">
        <v>1</v>
      </c>
      <c r="X304" s="869">
        <v>1</v>
      </c>
      <c r="Y304" s="869">
        <v>0</v>
      </c>
      <c r="Z304" s="869">
        <v>0</v>
      </c>
      <c r="AA304" s="869">
        <v>0</v>
      </c>
      <c r="AB304" s="869">
        <v>0</v>
      </c>
      <c r="AC304" s="869">
        <v>0</v>
      </c>
      <c r="AD304" s="869">
        <v>4</v>
      </c>
      <c r="AE304" s="869">
        <v>0</v>
      </c>
      <c r="AF304" s="345">
        <v>550898</v>
      </c>
      <c r="AG304" s="345">
        <v>348723</v>
      </c>
      <c r="AH304" s="345">
        <v>41156</v>
      </c>
      <c r="AI304" s="345">
        <v>161019</v>
      </c>
      <c r="AJ304" s="345">
        <v>53976</v>
      </c>
      <c r="AK304" s="345">
        <v>68918</v>
      </c>
    </row>
    <row r="305" spans="1:37">
      <c r="A305" s="869">
        <v>289</v>
      </c>
      <c r="B305" s="869" t="s">
        <v>1054</v>
      </c>
      <c r="C305" s="869" t="s">
        <v>13973</v>
      </c>
      <c r="D305" s="869" t="s">
        <v>13033</v>
      </c>
      <c r="E305" s="869" t="s">
        <v>14048</v>
      </c>
      <c r="F305" s="870" t="s">
        <v>14049</v>
      </c>
      <c r="G305" s="869" t="s">
        <v>14050</v>
      </c>
      <c r="H305" s="869" t="s">
        <v>14051</v>
      </c>
      <c r="I305" s="869">
        <v>2019</v>
      </c>
      <c r="J305" s="869">
        <v>494.9</v>
      </c>
      <c r="K305" s="869">
        <v>927.73</v>
      </c>
      <c r="L305" s="869">
        <v>89</v>
      </c>
      <c r="M305" s="869">
        <v>43535</v>
      </c>
      <c r="N305" s="869">
        <v>1410</v>
      </c>
      <c r="O305" s="869">
        <v>25</v>
      </c>
      <c r="P305" s="869">
        <v>2609</v>
      </c>
      <c r="Q305" s="869">
        <v>143</v>
      </c>
      <c r="R305" s="869">
        <v>0</v>
      </c>
      <c r="S305" s="869">
        <v>5</v>
      </c>
      <c r="T305" s="869">
        <v>5</v>
      </c>
      <c r="U305" s="869">
        <v>2</v>
      </c>
      <c r="V305" s="869">
        <v>2</v>
      </c>
      <c r="W305" s="869">
        <v>3</v>
      </c>
      <c r="X305" s="869">
        <v>3</v>
      </c>
      <c r="Y305" s="869">
        <v>0</v>
      </c>
      <c r="Z305" s="869">
        <v>0</v>
      </c>
      <c r="AA305" s="869">
        <v>0</v>
      </c>
      <c r="AB305" s="869">
        <v>0</v>
      </c>
      <c r="AC305" s="869">
        <v>0</v>
      </c>
      <c r="AD305" s="869">
        <v>3</v>
      </c>
      <c r="AE305" s="869">
        <v>0</v>
      </c>
      <c r="AF305" s="345">
        <v>518375</v>
      </c>
      <c r="AG305" s="345">
        <v>261103</v>
      </c>
      <c r="AH305" s="345">
        <v>56936</v>
      </c>
      <c r="AI305" s="345">
        <v>200336</v>
      </c>
      <c r="AJ305" s="345">
        <v>67005</v>
      </c>
      <c r="AK305" s="345">
        <v>60779</v>
      </c>
    </row>
    <row r="306" spans="1:37">
      <c r="A306" s="869">
        <v>290</v>
      </c>
      <c r="B306" s="869" t="s">
        <v>1054</v>
      </c>
      <c r="C306" s="869" t="s">
        <v>13973</v>
      </c>
      <c r="D306" s="869" t="s">
        <v>13033</v>
      </c>
      <c r="E306" s="869" t="s">
        <v>14052</v>
      </c>
      <c r="F306" s="870" t="s">
        <v>14053</v>
      </c>
      <c r="G306" s="869" t="s">
        <v>14054</v>
      </c>
      <c r="H306" s="869" t="s">
        <v>14051</v>
      </c>
      <c r="I306" s="869">
        <v>2018</v>
      </c>
      <c r="J306" s="869">
        <v>1988</v>
      </c>
      <c r="K306" s="869">
        <v>2895.59</v>
      </c>
      <c r="L306" s="869">
        <v>241</v>
      </c>
      <c r="M306" s="869">
        <v>80791</v>
      </c>
      <c r="N306" s="869">
        <v>1088</v>
      </c>
      <c r="O306" s="869">
        <v>34</v>
      </c>
      <c r="P306" s="869">
        <v>5524</v>
      </c>
      <c r="Q306" s="869">
        <v>65</v>
      </c>
      <c r="R306" s="869">
        <v>0</v>
      </c>
      <c r="S306" s="869">
        <v>8</v>
      </c>
      <c r="T306" s="869">
        <v>8</v>
      </c>
      <c r="U306" s="869">
        <v>2</v>
      </c>
      <c r="V306" s="869">
        <v>2</v>
      </c>
      <c r="W306" s="869">
        <v>5</v>
      </c>
      <c r="X306" s="869">
        <v>5</v>
      </c>
      <c r="Y306" s="869">
        <v>1</v>
      </c>
      <c r="Z306" s="869">
        <v>1</v>
      </c>
      <c r="AA306" s="869">
        <v>0</v>
      </c>
      <c r="AB306" s="869">
        <v>0</v>
      </c>
      <c r="AC306" s="869">
        <v>0</v>
      </c>
      <c r="AD306" s="869">
        <v>6</v>
      </c>
      <c r="AE306" s="869">
        <v>1</v>
      </c>
      <c r="AF306" s="345">
        <v>1285085</v>
      </c>
      <c r="AG306" s="345">
        <v>445911</v>
      </c>
      <c r="AH306" s="345">
        <v>85358</v>
      </c>
      <c r="AI306" s="345">
        <v>753816</v>
      </c>
      <c r="AJ306" s="345">
        <v>429335</v>
      </c>
      <c r="AK306" s="345">
        <v>420156</v>
      </c>
    </row>
    <row r="307" spans="1:37">
      <c r="A307" s="869">
        <v>291</v>
      </c>
      <c r="B307" s="869" t="s">
        <v>1054</v>
      </c>
      <c r="C307" s="869" t="s">
        <v>13973</v>
      </c>
      <c r="D307" s="869" t="s">
        <v>13033</v>
      </c>
      <c r="E307" s="869" t="s">
        <v>14055</v>
      </c>
      <c r="F307" s="870" t="s">
        <v>14056</v>
      </c>
      <c r="G307" s="869" t="s">
        <v>14057</v>
      </c>
      <c r="H307" s="869" t="s">
        <v>14051</v>
      </c>
      <c r="I307" s="869">
        <v>2006</v>
      </c>
      <c r="J307" s="869">
        <v>737.5</v>
      </c>
      <c r="K307" s="869">
        <v>1230</v>
      </c>
      <c r="L307" s="869">
        <v>246</v>
      </c>
      <c r="M307" s="869">
        <v>104010</v>
      </c>
      <c r="N307" s="869">
        <v>5022</v>
      </c>
      <c r="O307" s="869">
        <v>35</v>
      </c>
      <c r="P307" s="869">
        <v>4078</v>
      </c>
      <c r="Q307" s="869">
        <v>100</v>
      </c>
      <c r="R307" s="869">
        <v>1</v>
      </c>
      <c r="S307" s="869">
        <v>8</v>
      </c>
      <c r="T307" s="869">
        <v>8</v>
      </c>
      <c r="U307" s="869">
        <v>2</v>
      </c>
      <c r="V307" s="869">
        <v>2</v>
      </c>
      <c r="W307" s="869">
        <v>4</v>
      </c>
      <c r="X307" s="869">
        <v>4</v>
      </c>
      <c r="Y307" s="869">
        <v>1</v>
      </c>
      <c r="Z307" s="869">
        <v>1</v>
      </c>
      <c r="AA307" s="869">
        <v>1</v>
      </c>
      <c r="AB307" s="869">
        <v>1</v>
      </c>
      <c r="AC307" s="869">
        <v>0</v>
      </c>
      <c r="AD307" s="869">
        <v>4</v>
      </c>
      <c r="AE307" s="869">
        <v>0</v>
      </c>
      <c r="AF307" s="345">
        <v>878699</v>
      </c>
      <c r="AG307" s="345">
        <v>525571</v>
      </c>
      <c r="AH307" s="345">
        <v>66136</v>
      </c>
      <c r="AI307" s="345">
        <v>286992</v>
      </c>
      <c r="AJ307" s="345">
        <v>174716</v>
      </c>
      <c r="AK307" s="345">
        <v>145133</v>
      </c>
    </row>
    <row r="308" spans="1:37">
      <c r="A308" s="869">
        <v>292</v>
      </c>
      <c r="B308" s="869" t="s">
        <v>1054</v>
      </c>
      <c r="C308" s="869" t="s">
        <v>13973</v>
      </c>
      <c r="D308" s="869" t="s">
        <v>13033</v>
      </c>
      <c r="E308" s="869" t="s">
        <v>14058</v>
      </c>
      <c r="F308" s="870" t="s">
        <v>14059</v>
      </c>
      <c r="G308" s="869" t="s">
        <v>14060</v>
      </c>
      <c r="H308" s="869" t="s">
        <v>14051</v>
      </c>
      <c r="I308" s="869">
        <v>2011</v>
      </c>
      <c r="J308" s="869">
        <v>1302.7</v>
      </c>
      <c r="K308" s="869">
        <v>2040.3</v>
      </c>
      <c r="L308" s="869">
        <v>136</v>
      </c>
      <c r="M308" s="869">
        <v>99099</v>
      </c>
      <c r="N308" s="869">
        <v>2199</v>
      </c>
      <c r="O308" s="869">
        <v>35</v>
      </c>
      <c r="P308" s="869">
        <v>4518</v>
      </c>
      <c r="Q308" s="869">
        <v>78</v>
      </c>
      <c r="R308" s="869">
        <v>1</v>
      </c>
      <c r="S308" s="869">
        <v>8</v>
      </c>
      <c r="T308" s="869">
        <v>8</v>
      </c>
      <c r="U308" s="869">
        <v>4</v>
      </c>
      <c r="V308" s="869">
        <v>4</v>
      </c>
      <c r="W308" s="869">
        <v>3</v>
      </c>
      <c r="X308" s="869">
        <v>3</v>
      </c>
      <c r="Y308" s="869">
        <v>1</v>
      </c>
      <c r="Z308" s="869">
        <v>1</v>
      </c>
      <c r="AA308" s="869">
        <v>0</v>
      </c>
      <c r="AB308" s="869">
        <v>0</v>
      </c>
      <c r="AC308" s="869">
        <v>0</v>
      </c>
      <c r="AD308" s="869">
        <v>2</v>
      </c>
      <c r="AE308" s="869">
        <v>1</v>
      </c>
      <c r="AF308" s="345">
        <v>785649</v>
      </c>
      <c r="AG308" s="345">
        <v>462502</v>
      </c>
      <c r="AH308" s="345">
        <v>74061</v>
      </c>
      <c r="AI308" s="345">
        <v>249086</v>
      </c>
      <c r="AJ308" s="345">
        <v>204261</v>
      </c>
      <c r="AK308" s="345">
        <v>213207</v>
      </c>
    </row>
    <row r="309" spans="1:37">
      <c r="A309" s="869">
        <v>293</v>
      </c>
      <c r="B309" s="869" t="s">
        <v>1054</v>
      </c>
      <c r="C309" s="869" t="s">
        <v>13973</v>
      </c>
      <c r="D309" s="869" t="s">
        <v>13033</v>
      </c>
      <c r="E309" s="869" t="s">
        <v>14061</v>
      </c>
      <c r="F309" s="870" t="s">
        <v>14062</v>
      </c>
      <c r="G309" s="869" t="s">
        <v>14063</v>
      </c>
      <c r="H309" s="869" t="s">
        <v>14051</v>
      </c>
      <c r="I309" s="869">
        <v>2008</v>
      </c>
      <c r="J309" s="869">
        <v>821.9</v>
      </c>
      <c r="K309" s="869">
        <v>1979.4</v>
      </c>
      <c r="L309" s="869">
        <v>301</v>
      </c>
      <c r="M309" s="869">
        <v>101015</v>
      </c>
      <c r="N309" s="869">
        <v>2169</v>
      </c>
      <c r="O309" s="869">
        <v>30</v>
      </c>
      <c r="P309" s="869">
        <v>5328</v>
      </c>
      <c r="Q309" s="869">
        <v>100</v>
      </c>
      <c r="R309" s="869">
        <v>3</v>
      </c>
      <c r="S309" s="869">
        <v>9</v>
      </c>
      <c r="T309" s="869">
        <v>9</v>
      </c>
      <c r="U309" s="869">
        <v>3</v>
      </c>
      <c r="V309" s="869">
        <v>3</v>
      </c>
      <c r="W309" s="869">
        <v>3</v>
      </c>
      <c r="X309" s="869">
        <v>3</v>
      </c>
      <c r="Y309" s="869">
        <v>1</v>
      </c>
      <c r="Z309" s="869">
        <v>1</v>
      </c>
      <c r="AA309" s="869">
        <v>2</v>
      </c>
      <c r="AB309" s="869">
        <v>2</v>
      </c>
      <c r="AC309" s="869">
        <v>0</v>
      </c>
      <c r="AD309" s="869">
        <v>2</v>
      </c>
      <c r="AE309" s="869">
        <v>1</v>
      </c>
      <c r="AF309" s="345">
        <v>863150</v>
      </c>
      <c r="AG309" s="345">
        <v>546626</v>
      </c>
      <c r="AH309" s="345">
        <v>74427</v>
      </c>
      <c r="AI309" s="345">
        <v>242097</v>
      </c>
      <c r="AJ309" s="345">
        <v>243618</v>
      </c>
      <c r="AK309" s="345">
        <v>145077</v>
      </c>
    </row>
    <row r="310" spans="1:37">
      <c r="A310" s="869">
        <v>294</v>
      </c>
      <c r="B310" s="869" t="s">
        <v>1054</v>
      </c>
      <c r="C310" s="869" t="s">
        <v>13973</v>
      </c>
      <c r="D310" s="869" t="s">
        <v>13033</v>
      </c>
      <c r="E310" s="869" t="s">
        <v>14064</v>
      </c>
      <c r="F310" s="870" t="s">
        <v>14065</v>
      </c>
      <c r="G310" s="869" t="s">
        <v>14066</v>
      </c>
      <c r="H310" s="869" t="s">
        <v>14067</v>
      </c>
      <c r="I310" s="869">
        <v>2006</v>
      </c>
      <c r="J310" s="869">
        <v>1008.75</v>
      </c>
      <c r="K310" s="869">
        <v>1380.76</v>
      </c>
      <c r="L310" s="869">
        <v>80</v>
      </c>
      <c r="M310" s="869">
        <v>83866</v>
      </c>
      <c r="N310" s="869">
        <v>2438</v>
      </c>
      <c r="O310" s="869">
        <v>20</v>
      </c>
      <c r="P310" s="869">
        <v>2947</v>
      </c>
      <c r="Q310" s="869">
        <v>62</v>
      </c>
      <c r="R310" s="869">
        <v>2</v>
      </c>
      <c r="S310" s="869">
        <v>6</v>
      </c>
      <c r="T310" s="869">
        <v>6</v>
      </c>
      <c r="U310" s="869">
        <v>2</v>
      </c>
      <c r="V310" s="869">
        <v>2</v>
      </c>
      <c r="W310" s="869">
        <v>2</v>
      </c>
      <c r="X310" s="869">
        <v>2</v>
      </c>
      <c r="Y310" s="869">
        <v>0</v>
      </c>
      <c r="Z310" s="869">
        <v>0</v>
      </c>
      <c r="AA310" s="869">
        <v>2</v>
      </c>
      <c r="AB310" s="869">
        <v>2</v>
      </c>
      <c r="AC310" s="869">
        <v>0</v>
      </c>
      <c r="AD310" s="869">
        <v>3</v>
      </c>
      <c r="AE310" s="869">
        <v>0</v>
      </c>
      <c r="AF310" s="345">
        <v>527211</v>
      </c>
      <c r="AG310" s="345">
        <v>337197</v>
      </c>
      <c r="AH310" s="345">
        <v>42368</v>
      </c>
      <c r="AI310" s="345">
        <v>147646</v>
      </c>
      <c r="AJ310" s="345">
        <v>132426</v>
      </c>
      <c r="AK310" s="345">
        <v>129526</v>
      </c>
    </row>
    <row r="311" spans="1:37">
      <c r="A311" s="869">
        <v>295</v>
      </c>
      <c r="B311" s="869" t="s">
        <v>1054</v>
      </c>
      <c r="C311" s="869" t="s">
        <v>13978</v>
      </c>
      <c r="D311" s="869" t="s">
        <v>13033</v>
      </c>
      <c r="E311" s="869" t="s">
        <v>14068</v>
      </c>
      <c r="F311" s="870" t="s">
        <v>14069</v>
      </c>
      <c r="G311" s="869" t="s">
        <v>14070</v>
      </c>
      <c r="H311" s="869" t="s">
        <v>14071</v>
      </c>
      <c r="I311" s="869">
        <v>2014</v>
      </c>
      <c r="J311" s="869">
        <v>1954</v>
      </c>
      <c r="K311" s="869">
        <v>2007.68</v>
      </c>
      <c r="L311" s="869">
        <v>215</v>
      </c>
      <c r="M311" s="869">
        <v>99227</v>
      </c>
      <c r="N311" s="869">
        <v>2275</v>
      </c>
      <c r="O311" s="869">
        <v>89</v>
      </c>
      <c r="P311" s="869">
        <v>5130</v>
      </c>
      <c r="Q311" s="869">
        <v>111</v>
      </c>
      <c r="R311" s="869">
        <v>5</v>
      </c>
      <c r="S311" s="869">
        <v>12</v>
      </c>
      <c r="T311" s="869">
        <v>14</v>
      </c>
      <c r="U311" s="869">
        <v>3</v>
      </c>
      <c r="V311" s="869">
        <v>3</v>
      </c>
      <c r="W311" s="869">
        <v>7</v>
      </c>
      <c r="X311" s="869">
        <v>9</v>
      </c>
      <c r="Y311" s="869">
        <v>1</v>
      </c>
      <c r="Z311" s="869">
        <v>1</v>
      </c>
      <c r="AA311" s="869">
        <v>1</v>
      </c>
      <c r="AB311" s="869">
        <v>1</v>
      </c>
      <c r="AC311" s="869">
        <v>2</v>
      </c>
      <c r="AD311" s="869">
        <v>11</v>
      </c>
      <c r="AE311" s="869">
        <v>3</v>
      </c>
      <c r="AF311" s="345">
        <v>1767378</v>
      </c>
      <c r="AG311" s="345">
        <v>817222</v>
      </c>
      <c r="AH311" s="345">
        <v>99252</v>
      </c>
      <c r="AI311" s="345">
        <v>850904</v>
      </c>
      <c r="AJ311" s="345">
        <v>346208</v>
      </c>
      <c r="AK311" s="345">
        <v>214242</v>
      </c>
    </row>
    <row r="312" spans="1:37">
      <c r="A312" s="869">
        <v>296</v>
      </c>
      <c r="B312" s="869" t="s">
        <v>1054</v>
      </c>
      <c r="C312" s="869" t="s">
        <v>1105</v>
      </c>
      <c r="D312" s="869" t="s">
        <v>13033</v>
      </c>
      <c r="E312" s="869" t="s">
        <v>14072</v>
      </c>
      <c r="F312" s="870" t="s">
        <v>14073</v>
      </c>
      <c r="G312" s="869" t="s">
        <v>14074</v>
      </c>
      <c r="H312" s="869" t="s">
        <v>14075</v>
      </c>
      <c r="I312" s="869">
        <v>2012</v>
      </c>
      <c r="J312" s="869">
        <v>4032</v>
      </c>
      <c r="K312" s="869">
        <v>2469</v>
      </c>
      <c r="L312" s="869">
        <v>230</v>
      </c>
      <c r="M312" s="869">
        <v>146975</v>
      </c>
      <c r="N312" s="869">
        <v>2958</v>
      </c>
      <c r="O312" s="869">
        <v>57</v>
      </c>
      <c r="P312" s="869">
        <v>9440</v>
      </c>
      <c r="Q312" s="869">
        <v>0</v>
      </c>
      <c r="R312" s="869">
        <v>5</v>
      </c>
      <c r="S312" s="869">
        <v>13</v>
      </c>
      <c r="T312" s="869">
        <v>16</v>
      </c>
      <c r="U312" s="869">
        <v>0</v>
      </c>
      <c r="V312" s="869">
        <v>0</v>
      </c>
      <c r="W312" s="869">
        <v>12</v>
      </c>
      <c r="X312" s="869">
        <v>16</v>
      </c>
      <c r="Y312" s="869">
        <v>0</v>
      </c>
      <c r="Z312" s="869">
        <v>0</v>
      </c>
      <c r="AA312" s="869">
        <v>1</v>
      </c>
      <c r="AB312" s="869">
        <v>0</v>
      </c>
      <c r="AC312" s="869">
        <v>3</v>
      </c>
      <c r="AD312" s="869">
        <v>14</v>
      </c>
      <c r="AE312" s="869">
        <v>1</v>
      </c>
      <c r="AF312" s="345">
        <v>1619895</v>
      </c>
      <c r="AG312" s="345">
        <v>789622</v>
      </c>
      <c r="AH312" s="345">
        <v>216165</v>
      </c>
      <c r="AI312" s="345">
        <v>614108</v>
      </c>
      <c r="AJ312" s="345">
        <v>243231</v>
      </c>
      <c r="AK312" s="345">
        <v>316933</v>
      </c>
    </row>
    <row r="313" spans="1:37">
      <c r="A313" s="869">
        <v>297</v>
      </c>
      <c r="B313" s="869" t="s">
        <v>1054</v>
      </c>
      <c r="C313" s="869" t="s">
        <v>1105</v>
      </c>
      <c r="D313" s="869" t="s">
        <v>13033</v>
      </c>
      <c r="E313" s="869" t="s">
        <v>14076</v>
      </c>
      <c r="F313" s="870" t="s">
        <v>14077</v>
      </c>
      <c r="G313" s="869" t="s">
        <v>14074</v>
      </c>
      <c r="H313" s="869" t="s">
        <v>14075</v>
      </c>
      <c r="I313" s="869">
        <v>2016</v>
      </c>
      <c r="J313" s="869">
        <v>358</v>
      </c>
      <c r="K313" s="869">
        <v>693.52</v>
      </c>
      <c r="L313" s="869">
        <v>69</v>
      </c>
      <c r="M313" s="869">
        <v>45683</v>
      </c>
      <c r="N313" s="869">
        <v>0</v>
      </c>
      <c r="O313" s="869">
        <v>53</v>
      </c>
      <c r="P313" s="869">
        <v>2600</v>
      </c>
      <c r="Q313" s="869">
        <v>0</v>
      </c>
      <c r="R313" s="869">
        <v>5</v>
      </c>
      <c r="S313" s="869">
        <v>6</v>
      </c>
      <c r="T313" s="869">
        <v>11</v>
      </c>
      <c r="U313" s="869">
        <v>0</v>
      </c>
      <c r="V313" s="869">
        <v>0</v>
      </c>
      <c r="W313" s="869">
        <v>6</v>
      </c>
      <c r="X313" s="869">
        <v>11</v>
      </c>
      <c r="Y313" s="869">
        <v>0</v>
      </c>
      <c r="Z313" s="869">
        <v>0</v>
      </c>
      <c r="AA313" s="869">
        <v>0</v>
      </c>
      <c r="AB313" s="869">
        <v>0</v>
      </c>
      <c r="AC313" s="869">
        <v>1</v>
      </c>
      <c r="AD313" s="869">
        <v>7</v>
      </c>
      <c r="AE313" s="869">
        <v>0</v>
      </c>
      <c r="AF313" s="345">
        <v>498871</v>
      </c>
      <c r="AG313" s="345">
        <v>282356</v>
      </c>
      <c r="AH313" s="345">
        <v>51899</v>
      </c>
      <c r="AI313" s="345">
        <v>164616</v>
      </c>
      <c r="AJ313" s="345">
        <v>76300</v>
      </c>
      <c r="AK313" s="345">
        <v>70298</v>
      </c>
    </row>
    <row r="314" spans="1:37">
      <c r="A314" s="869">
        <v>298</v>
      </c>
      <c r="B314" s="869" t="s">
        <v>1054</v>
      </c>
      <c r="C314" s="869" t="s">
        <v>1319</v>
      </c>
      <c r="D314" s="869" t="s">
        <v>13033</v>
      </c>
      <c r="E314" s="869" t="s">
        <v>14078</v>
      </c>
      <c r="F314" s="870" t="s">
        <v>14079</v>
      </c>
      <c r="G314" s="869" t="s">
        <v>14080</v>
      </c>
      <c r="H314" s="869" t="s">
        <v>14081</v>
      </c>
      <c r="I314" s="869">
        <v>2009</v>
      </c>
      <c r="J314" s="869">
        <v>10454</v>
      </c>
      <c r="K314" s="869">
        <v>3702</v>
      </c>
      <c r="L314" s="869">
        <v>400</v>
      </c>
      <c r="M314" s="869">
        <v>141594</v>
      </c>
      <c r="N314" s="869">
        <v>2834</v>
      </c>
      <c r="O314" s="869">
        <v>100</v>
      </c>
      <c r="P314" s="869">
        <v>9505</v>
      </c>
      <c r="Q314" s="869">
        <v>0</v>
      </c>
      <c r="R314" s="869">
        <v>20</v>
      </c>
      <c r="S314" s="869">
        <v>14</v>
      </c>
      <c r="T314" s="869">
        <v>14</v>
      </c>
      <c r="U314" s="869">
        <v>2</v>
      </c>
      <c r="V314" s="869">
        <v>2</v>
      </c>
      <c r="W314" s="869">
        <v>10</v>
      </c>
      <c r="X314" s="869">
        <v>10</v>
      </c>
      <c r="Y314" s="869">
        <v>0</v>
      </c>
      <c r="Z314" s="869">
        <v>0</v>
      </c>
      <c r="AA314" s="869">
        <v>2</v>
      </c>
      <c r="AB314" s="869">
        <v>2</v>
      </c>
      <c r="AC314" s="869">
        <v>1</v>
      </c>
      <c r="AD314" s="869">
        <v>11</v>
      </c>
      <c r="AE314" s="869">
        <v>3</v>
      </c>
      <c r="AF314" s="345">
        <v>1399940</v>
      </c>
      <c r="AG314" s="345">
        <v>475252</v>
      </c>
      <c r="AH314" s="345">
        <v>174851</v>
      </c>
      <c r="AI314" s="345">
        <v>749837</v>
      </c>
      <c r="AJ314" s="345">
        <v>365146</v>
      </c>
      <c r="AK314" s="345">
        <v>278533</v>
      </c>
    </row>
    <row r="315" spans="1:37">
      <c r="A315" s="869">
        <v>299</v>
      </c>
      <c r="B315" s="869" t="s">
        <v>1054</v>
      </c>
      <c r="C315" s="869" t="s">
        <v>1319</v>
      </c>
      <c r="D315" s="869" t="s">
        <v>13033</v>
      </c>
      <c r="E315" s="869" t="s">
        <v>14082</v>
      </c>
      <c r="F315" s="870" t="s">
        <v>14083</v>
      </c>
      <c r="G315" s="869" t="s">
        <v>14084</v>
      </c>
      <c r="H315" s="869" t="s">
        <v>14085</v>
      </c>
      <c r="I315" s="869">
        <v>2017</v>
      </c>
      <c r="J315" s="869">
        <v>1950</v>
      </c>
      <c r="K315" s="869">
        <v>936.88</v>
      </c>
      <c r="L315" s="869">
        <v>160</v>
      </c>
      <c r="M315" s="869">
        <v>63977</v>
      </c>
      <c r="N315" s="869">
        <v>566</v>
      </c>
      <c r="O315" s="869">
        <v>46</v>
      </c>
      <c r="P315" s="869">
        <v>3720</v>
      </c>
      <c r="Q315" s="869">
        <v>0</v>
      </c>
      <c r="R315" s="869">
        <v>0</v>
      </c>
      <c r="S315" s="869">
        <v>5</v>
      </c>
      <c r="T315" s="869">
        <v>6</v>
      </c>
      <c r="U315" s="869">
        <v>1</v>
      </c>
      <c r="V315" s="869">
        <v>1</v>
      </c>
      <c r="W315" s="869">
        <v>3</v>
      </c>
      <c r="X315" s="869">
        <v>4</v>
      </c>
      <c r="Y315" s="869">
        <v>0</v>
      </c>
      <c r="Z315" s="869">
        <v>0</v>
      </c>
      <c r="AA315" s="869">
        <v>1</v>
      </c>
      <c r="AB315" s="869">
        <v>1</v>
      </c>
      <c r="AC315" s="869">
        <v>0</v>
      </c>
      <c r="AD315" s="869">
        <v>5</v>
      </c>
      <c r="AE315" s="869">
        <v>0</v>
      </c>
      <c r="AF315" s="345">
        <v>467373</v>
      </c>
      <c r="AG315" s="345">
        <v>212804</v>
      </c>
      <c r="AH315" s="345">
        <v>73064</v>
      </c>
      <c r="AI315" s="345">
        <v>181505</v>
      </c>
      <c r="AJ315" s="345">
        <v>211686</v>
      </c>
      <c r="AK315" s="345">
        <v>121636</v>
      </c>
    </row>
    <row r="316" spans="1:37">
      <c r="A316" s="869">
        <v>300</v>
      </c>
      <c r="B316" s="869" t="s">
        <v>1054</v>
      </c>
      <c r="C316" s="869" t="s">
        <v>1319</v>
      </c>
      <c r="D316" s="869" t="s">
        <v>13033</v>
      </c>
      <c r="E316" s="869" t="s">
        <v>14086</v>
      </c>
      <c r="F316" s="870" t="s">
        <v>14087</v>
      </c>
      <c r="G316" s="869" t="s">
        <v>14088</v>
      </c>
      <c r="H316" s="869" t="s">
        <v>14089</v>
      </c>
      <c r="I316" s="869">
        <v>2015</v>
      </c>
      <c r="J316" s="869">
        <v>687.18</v>
      </c>
      <c r="K316" s="869">
        <v>847.64</v>
      </c>
      <c r="L316" s="869">
        <v>253</v>
      </c>
      <c r="M316" s="869">
        <v>72381</v>
      </c>
      <c r="N316" s="869">
        <v>0</v>
      </c>
      <c r="O316" s="869">
        <v>62</v>
      </c>
      <c r="P316" s="869">
        <v>4314</v>
      </c>
      <c r="Q316" s="869">
        <v>0</v>
      </c>
      <c r="R316" s="869">
        <v>32</v>
      </c>
      <c r="S316" s="869">
        <v>4</v>
      </c>
      <c r="T316" s="869">
        <v>5</v>
      </c>
      <c r="U316" s="869">
        <v>0</v>
      </c>
      <c r="V316" s="869">
        <v>0</v>
      </c>
      <c r="W316" s="869">
        <v>4</v>
      </c>
      <c r="X316" s="869">
        <v>4</v>
      </c>
      <c r="Y316" s="869">
        <v>0</v>
      </c>
      <c r="Z316" s="869">
        <v>0</v>
      </c>
      <c r="AA316" s="869">
        <v>0</v>
      </c>
      <c r="AB316" s="869">
        <v>1</v>
      </c>
      <c r="AC316" s="869">
        <v>0</v>
      </c>
      <c r="AD316" s="869">
        <v>4</v>
      </c>
      <c r="AE316" s="869">
        <v>4</v>
      </c>
      <c r="AF316" s="345">
        <v>623108</v>
      </c>
      <c r="AG316" s="345">
        <v>270000</v>
      </c>
      <c r="AH316" s="345">
        <v>82197</v>
      </c>
      <c r="AI316" s="345">
        <v>270911</v>
      </c>
      <c r="AJ316" s="345">
        <v>178740</v>
      </c>
      <c r="AK316" s="345">
        <v>117314</v>
      </c>
    </row>
    <row r="317" spans="1:37">
      <c r="A317" s="869">
        <v>301</v>
      </c>
      <c r="B317" s="869" t="s">
        <v>1054</v>
      </c>
      <c r="C317" s="869" t="s">
        <v>914</v>
      </c>
      <c r="D317" s="869" t="s">
        <v>13033</v>
      </c>
      <c r="E317" s="869" t="s">
        <v>14090</v>
      </c>
      <c r="F317" s="870" t="s">
        <v>14091</v>
      </c>
      <c r="G317" s="869" t="s">
        <v>14092</v>
      </c>
      <c r="H317" s="869" t="s">
        <v>14093</v>
      </c>
      <c r="I317" s="869">
        <v>2018</v>
      </c>
      <c r="J317" s="869">
        <v>680</v>
      </c>
      <c r="K317" s="869">
        <v>822.52</v>
      </c>
      <c r="L317" s="869">
        <v>80</v>
      </c>
      <c r="M317" s="869">
        <v>32392</v>
      </c>
      <c r="N317" s="869">
        <v>1261</v>
      </c>
      <c r="O317" s="869">
        <v>22</v>
      </c>
      <c r="P317" s="869">
        <v>2211</v>
      </c>
      <c r="Q317" s="869">
        <v>18</v>
      </c>
      <c r="R317" s="869">
        <v>1</v>
      </c>
      <c r="S317" s="869">
        <v>3.5</v>
      </c>
      <c r="T317" s="869">
        <v>3.5</v>
      </c>
      <c r="U317" s="869">
        <v>2</v>
      </c>
      <c r="V317" s="869">
        <v>2</v>
      </c>
      <c r="W317" s="869">
        <v>1.5</v>
      </c>
      <c r="X317" s="869">
        <v>1.5</v>
      </c>
      <c r="Y317" s="869">
        <v>0</v>
      </c>
      <c r="Z317" s="869">
        <v>0</v>
      </c>
      <c r="AA317" s="869">
        <v>0</v>
      </c>
      <c r="AB317" s="869">
        <v>0</v>
      </c>
      <c r="AC317" s="869">
        <v>0</v>
      </c>
      <c r="AD317" s="869">
        <v>1</v>
      </c>
      <c r="AE317" s="869">
        <v>1</v>
      </c>
      <c r="AF317" s="345">
        <v>347126</v>
      </c>
      <c r="AG317" s="345">
        <v>148918</v>
      </c>
      <c r="AH317" s="345">
        <v>33447</v>
      </c>
      <c r="AI317" s="345">
        <v>164761</v>
      </c>
      <c r="AJ317" s="345">
        <v>38193</v>
      </c>
      <c r="AK317" s="345">
        <v>36189</v>
      </c>
    </row>
    <row r="318" spans="1:37">
      <c r="A318" s="869">
        <v>302</v>
      </c>
      <c r="B318" s="869" t="s">
        <v>1054</v>
      </c>
      <c r="C318" s="869" t="s">
        <v>914</v>
      </c>
      <c r="D318" s="869" t="s">
        <v>13033</v>
      </c>
      <c r="E318" s="869" t="s">
        <v>14094</v>
      </c>
      <c r="F318" s="870" t="s">
        <v>14095</v>
      </c>
      <c r="G318" s="869" t="s">
        <v>14096</v>
      </c>
      <c r="H318" s="869" t="s">
        <v>14093</v>
      </c>
      <c r="I318" s="869">
        <v>2018</v>
      </c>
      <c r="J318" s="869">
        <v>790</v>
      </c>
      <c r="K318" s="869">
        <v>757</v>
      </c>
      <c r="L318" s="869">
        <v>62</v>
      </c>
      <c r="M318" s="869">
        <v>30105</v>
      </c>
      <c r="N318" s="869">
        <v>1223</v>
      </c>
      <c r="O318" s="869">
        <v>23</v>
      </c>
      <c r="P318" s="869">
        <v>2301</v>
      </c>
      <c r="Q318" s="869">
        <v>67</v>
      </c>
      <c r="R318" s="869">
        <v>0</v>
      </c>
      <c r="S318" s="869">
        <v>3.5</v>
      </c>
      <c r="T318" s="869">
        <v>3.5</v>
      </c>
      <c r="U318" s="869">
        <v>2</v>
      </c>
      <c r="V318" s="869">
        <v>2</v>
      </c>
      <c r="W318" s="869">
        <v>1.5</v>
      </c>
      <c r="X318" s="869">
        <v>1.5</v>
      </c>
      <c r="Y318" s="869">
        <v>0</v>
      </c>
      <c r="Z318" s="869">
        <v>0</v>
      </c>
      <c r="AA318" s="869">
        <v>0</v>
      </c>
      <c r="AB318" s="869">
        <v>0</v>
      </c>
      <c r="AC318" s="869">
        <v>0</v>
      </c>
      <c r="AD318" s="869">
        <v>2</v>
      </c>
      <c r="AE318" s="869">
        <v>0</v>
      </c>
      <c r="AF318" s="345">
        <v>458427</v>
      </c>
      <c r="AG318" s="345">
        <v>228233</v>
      </c>
      <c r="AH318" s="345">
        <v>36996</v>
      </c>
      <c r="AI318" s="345">
        <v>193198</v>
      </c>
      <c r="AJ318" s="345">
        <v>54693</v>
      </c>
      <c r="AK318" s="345">
        <v>27947</v>
      </c>
    </row>
    <row r="319" spans="1:37">
      <c r="A319" s="869">
        <v>303</v>
      </c>
      <c r="B319" s="869" t="s">
        <v>1054</v>
      </c>
      <c r="C319" s="869" t="s">
        <v>914</v>
      </c>
      <c r="D319" s="869" t="s">
        <v>13033</v>
      </c>
      <c r="E319" s="869" t="s">
        <v>14097</v>
      </c>
      <c r="F319" s="870" t="s">
        <v>14098</v>
      </c>
      <c r="G319" s="869" t="s">
        <v>14099</v>
      </c>
      <c r="H319" s="869" t="s">
        <v>14093</v>
      </c>
      <c r="I319" s="869">
        <v>2024</v>
      </c>
      <c r="J319" s="869">
        <v>812.6</v>
      </c>
      <c r="K319" s="869">
        <v>1692.18</v>
      </c>
      <c r="L319" s="869">
        <v>95</v>
      </c>
      <c r="M319" s="869">
        <v>15184</v>
      </c>
      <c r="N319" s="869">
        <v>0</v>
      </c>
      <c r="O319" s="869">
        <v>19</v>
      </c>
      <c r="P319" s="869">
        <v>15184</v>
      </c>
      <c r="Q319" s="869">
        <v>0</v>
      </c>
      <c r="R319" s="869">
        <v>19</v>
      </c>
      <c r="S319" s="869">
        <v>4</v>
      </c>
      <c r="T319" s="869">
        <v>4</v>
      </c>
      <c r="U319" s="869">
        <v>2</v>
      </c>
      <c r="V319" s="869">
        <v>2</v>
      </c>
      <c r="W319" s="869">
        <v>1</v>
      </c>
      <c r="X319" s="869">
        <v>1</v>
      </c>
      <c r="Y319" s="869">
        <v>0</v>
      </c>
      <c r="Z319" s="869">
        <v>0</v>
      </c>
      <c r="AA319" s="869">
        <v>1</v>
      </c>
      <c r="AB319" s="869">
        <v>1</v>
      </c>
      <c r="AC319" s="869">
        <v>0</v>
      </c>
      <c r="AD319" s="869">
        <v>2</v>
      </c>
      <c r="AE319" s="869">
        <v>0</v>
      </c>
      <c r="AF319" s="345">
        <v>441558</v>
      </c>
      <c r="AG319" s="345">
        <v>239815</v>
      </c>
      <c r="AH319" s="345">
        <v>40039</v>
      </c>
      <c r="AI319" s="345">
        <v>161704</v>
      </c>
      <c r="AJ319" s="345">
        <v>59668</v>
      </c>
      <c r="AK319" s="345">
        <v>54705</v>
      </c>
    </row>
    <row r="320" spans="1:37">
      <c r="A320" s="869">
        <v>304</v>
      </c>
      <c r="B320" s="869" t="s">
        <v>1054</v>
      </c>
      <c r="C320" s="869" t="s">
        <v>914</v>
      </c>
      <c r="D320" s="869" t="s">
        <v>13033</v>
      </c>
      <c r="E320" s="869" t="s">
        <v>14100</v>
      </c>
      <c r="F320" s="870" t="s">
        <v>14101</v>
      </c>
      <c r="G320" s="869" t="s">
        <v>14102</v>
      </c>
      <c r="H320" s="869" t="s">
        <v>14103</v>
      </c>
      <c r="I320" s="869">
        <v>2020</v>
      </c>
      <c r="J320" s="869">
        <v>663</v>
      </c>
      <c r="K320" s="869">
        <v>650.70000000000005</v>
      </c>
      <c r="L320" s="869">
        <v>24</v>
      </c>
      <c r="M320" s="869">
        <v>18469</v>
      </c>
      <c r="N320" s="869">
        <v>4950</v>
      </c>
      <c r="O320" s="869">
        <v>9</v>
      </c>
      <c r="P320" s="869">
        <v>1889</v>
      </c>
      <c r="Q320" s="869">
        <v>0</v>
      </c>
      <c r="R320" s="869">
        <v>0</v>
      </c>
      <c r="S320" s="869">
        <v>1.5</v>
      </c>
      <c r="T320" s="869">
        <v>1.5</v>
      </c>
      <c r="U320" s="869">
        <v>1</v>
      </c>
      <c r="V320" s="869">
        <v>1</v>
      </c>
      <c r="W320" s="869">
        <v>0.5</v>
      </c>
      <c r="X320" s="869">
        <v>0.5</v>
      </c>
      <c r="Y320" s="869">
        <v>0</v>
      </c>
      <c r="Z320" s="869">
        <v>0</v>
      </c>
      <c r="AA320" s="869">
        <v>0</v>
      </c>
      <c r="AB320" s="869">
        <v>0</v>
      </c>
      <c r="AC320" s="869">
        <v>0</v>
      </c>
      <c r="AD320" s="869">
        <v>1</v>
      </c>
      <c r="AE320" s="869">
        <v>0</v>
      </c>
      <c r="AF320" s="345">
        <v>271372</v>
      </c>
      <c r="AG320" s="345">
        <v>128407</v>
      </c>
      <c r="AH320" s="345">
        <v>32605</v>
      </c>
      <c r="AI320" s="345">
        <v>110360</v>
      </c>
      <c r="AJ320" s="345">
        <v>21347</v>
      </c>
      <c r="AK320" s="345">
        <v>18136</v>
      </c>
    </row>
    <row r="321" spans="1:37">
      <c r="A321" s="869">
        <v>305</v>
      </c>
      <c r="B321" s="869" t="s">
        <v>1054</v>
      </c>
      <c r="C321" s="869" t="s">
        <v>914</v>
      </c>
      <c r="D321" s="869" t="s">
        <v>13033</v>
      </c>
      <c r="E321" s="869" t="s">
        <v>14104</v>
      </c>
      <c r="F321" s="870" t="s">
        <v>14105</v>
      </c>
      <c r="G321" s="869" t="s">
        <v>14106</v>
      </c>
      <c r="H321" s="869" t="s">
        <v>14093</v>
      </c>
      <c r="I321" s="869">
        <v>2017</v>
      </c>
      <c r="J321" s="869">
        <v>444</v>
      </c>
      <c r="K321" s="869">
        <v>488.92</v>
      </c>
      <c r="L321" s="869">
        <v>40</v>
      </c>
      <c r="M321" s="869">
        <v>28806</v>
      </c>
      <c r="N321" s="869">
        <v>1548</v>
      </c>
      <c r="O321" s="869">
        <v>25</v>
      </c>
      <c r="P321" s="869">
        <v>2133</v>
      </c>
      <c r="Q321" s="869">
        <v>0</v>
      </c>
      <c r="R321" s="869">
        <v>0</v>
      </c>
      <c r="S321" s="869">
        <v>3</v>
      </c>
      <c r="T321" s="869">
        <v>4</v>
      </c>
      <c r="U321" s="869">
        <v>2</v>
      </c>
      <c r="V321" s="869">
        <v>2</v>
      </c>
      <c r="W321" s="869">
        <v>1</v>
      </c>
      <c r="X321" s="869">
        <v>2</v>
      </c>
      <c r="Y321" s="869">
        <v>0</v>
      </c>
      <c r="Z321" s="869">
        <v>0</v>
      </c>
      <c r="AA321" s="869">
        <v>0</v>
      </c>
      <c r="AB321" s="869">
        <v>0</v>
      </c>
      <c r="AC321" s="869">
        <v>0</v>
      </c>
      <c r="AD321" s="869">
        <v>2</v>
      </c>
      <c r="AE321" s="869">
        <v>0</v>
      </c>
      <c r="AF321" s="345">
        <v>346957</v>
      </c>
      <c r="AG321" s="345">
        <v>217952</v>
      </c>
      <c r="AH321" s="345">
        <v>37547</v>
      </c>
      <c r="AI321" s="345">
        <v>91458</v>
      </c>
      <c r="AJ321" s="345">
        <v>40659</v>
      </c>
      <c r="AK321" s="345">
        <v>28840</v>
      </c>
    </row>
    <row r="322" spans="1:37">
      <c r="A322" s="869">
        <v>306</v>
      </c>
      <c r="B322" s="869" t="s">
        <v>1054</v>
      </c>
      <c r="C322" s="869" t="s">
        <v>914</v>
      </c>
      <c r="D322" s="869" t="s">
        <v>13033</v>
      </c>
      <c r="E322" s="869" t="s">
        <v>14107</v>
      </c>
      <c r="F322" s="870" t="s">
        <v>14108</v>
      </c>
      <c r="G322" s="869" t="s">
        <v>14109</v>
      </c>
      <c r="H322" s="869" t="s">
        <v>14093</v>
      </c>
      <c r="I322" s="869">
        <v>2010</v>
      </c>
      <c r="J322" s="869">
        <v>700</v>
      </c>
      <c r="K322" s="869">
        <v>1793</v>
      </c>
      <c r="L322" s="869">
        <v>91</v>
      </c>
      <c r="M322" s="869">
        <v>65541</v>
      </c>
      <c r="N322" s="869">
        <v>1751</v>
      </c>
      <c r="O322" s="869">
        <v>4</v>
      </c>
      <c r="P322" s="869">
        <v>3422</v>
      </c>
      <c r="Q322" s="869">
        <v>15</v>
      </c>
      <c r="R322" s="869">
        <v>0</v>
      </c>
      <c r="S322" s="869">
        <v>4</v>
      </c>
      <c r="T322" s="869">
        <v>5</v>
      </c>
      <c r="U322" s="869">
        <v>3</v>
      </c>
      <c r="V322" s="869">
        <v>2</v>
      </c>
      <c r="W322" s="869">
        <v>0</v>
      </c>
      <c r="X322" s="869">
        <v>2</v>
      </c>
      <c r="Y322" s="869">
        <v>1</v>
      </c>
      <c r="Z322" s="869">
        <v>1</v>
      </c>
      <c r="AA322" s="869">
        <v>0</v>
      </c>
      <c r="AB322" s="869">
        <v>0</v>
      </c>
      <c r="AC322" s="869">
        <v>0</v>
      </c>
      <c r="AD322" s="869">
        <v>0</v>
      </c>
      <c r="AE322" s="869">
        <v>0</v>
      </c>
      <c r="AF322" s="345">
        <v>633500</v>
      </c>
      <c r="AG322" s="345">
        <v>267989</v>
      </c>
      <c r="AH322" s="345">
        <v>43616</v>
      </c>
      <c r="AI322" s="345">
        <v>321895</v>
      </c>
      <c r="AJ322" s="345">
        <v>109856</v>
      </c>
      <c r="AK322" s="345">
        <v>92026</v>
      </c>
    </row>
    <row r="323" spans="1:37">
      <c r="A323" s="869">
        <v>307</v>
      </c>
      <c r="B323" s="869" t="s">
        <v>1054</v>
      </c>
      <c r="C323" s="869" t="s">
        <v>914</v>
      </c>
      <c r="D323" s="869" t="s">
        <v>13033</v>
      </c>
      <c r="E323" s="869" t="s">
        <v>14110</v>
      </c>
      <c r="F323" s="870" t="s">
        <v>14111</v>
      </c>
      <c r="G323" s="869" t="s">
        <v>14112</v>
      </c>
      <c r="H323" s="869" t="s">
        <v>7937</v>
      </c>
      <c r="I323" s="869">
        <v>2024</v>
      </c>
      <c r="J323" s="869">
        <v>2560</v>
      </c>
      <c r="K323" s="869">
        <v>976.73</v>
      </c>
      <c r="L323" s="869">
        <v>122</v>
      </c>
      <c r="M323" s="869">
        <v>15492</v>
      </c>
      <c r="N323" s="869">
        <v>1346</v>
      </c>
      <c r="O323" s="869">
        <v>7</v>
      </c>
      <c r="P323" s="869">
        <v>15492</v>
      </c>
      <c r="Q323" s="869">
        <v>0</v>
      </c>
      <c r="R323" s="869">
        <v>7</v>
      </c>
      <c r="S323" s="869">
        <v>2</v>
      </c>
      <c r="T323" s="869">
        <v>2</v>
      </c>
      <c r="U323" s="869">
        <v>1</v>
      </c>
      <c r="V323" s="869">
        <v>1</v>
      </c>
      <c r="W323" s="869">
        <v>1</v>
      </c>
      <c r="X323" s="869">
        <v>1</v>
      </c>
      <c r="Y323" s="869">
        <v>0</v>
      </c>
      <c r="Z323" s="869">
        <v>0</v>
      </c>
      <c r="AA323" s="869">
        <v>0</v>
      </c>
      <c r="AB323" s="869">
        <v>0</v>
      </c>
      <c r="AC323" s="869">
        <v>0</v>
      </c>
      <c r="AD323" s="869">
        <v>1</v>
      </c>
      <c r="AE323" s="869">
        <v>0</v>
      </c>
      <c r="AF323" s="345">
        <v>569021</v>
      </c>
      <c r="AG323" s="345">
        <v>84361</v>
      </c>
      <c r="AH323" s="345">
        <v>190000</v>
      </c>
      <c r="AI323" s="345">
        <v>294660</v>
      </c>
      <c r="AJ323" s="345">
        <v>7882</v>
      </c>
      <c r="AK323" s="345">
        <v>1653</v>
      </c>
    </row>
    <row r="324" spans="1:37">
      <c r="A324" s="869">
        <v>308</v>
      </c>
      <c r="B324" s="869" t="s">
        <v>1054</v>
      </c>
      <c r="C324" s="869" t="s">
        <v>13999</v>
      </c>
      <c r="D324" s="869" t="s">
        <v>13033</v>
      </c>
      <c r="E324" s="869" t="s">
        <v>14113</v>
      </c>
      <c r="F324" s="870" t="s">
        <v>14114</v>
      </c>
      <c r="G324" s="869" t="s">
        <v>14115</v>
      </c>
      <c r="H324" s="869" t="s">
        <v>14116</v>
      </c>
      <c r="I324" s="869">
        <v>2015</v>
      </c>
      <c r="J324" s="869">
        <v>2080.1</v>
      </c>
      <c r="K324" s="869">
        <v>2991.98</v>
      </c>
      <c r="L324" s="869">
        <v>282</v>
      </c>
      <c r="M324" s="869">
        <v>158789</v>
      </c>
      <c r="N324" s="869">
        <v>4352</v>
      </c>
      <c r="O324" s="869">
        <v>105</v>
      </c>
      <c r="P324" s="869">
        <v>8389</v>
      </c>
      <c r="Q324" s="869">
        <v>126</v>
      </c>
      <c r="R324" s="869">
        <v>9</v>
      </c>
      <c r="S324" s="869">
        <v>12</v>
      </c>
      <c r="T324" s="869">
        <v>15</v>
      </c>
      <c r="U324" s="869">
        <v>2</v>
      </c>
      <c r="V324" s="869">
        <v>2</v>
      </c>
      <c r="W324" s="869">
        <v>8</v>
      </c>
      <c r="X324" s="869">
        <v>11</v>
      </c>
      <c r="Y324" s="869">
        <v>0</v>
      </c>
      <c r="Z324" s="869">
        <v>0</v>
      </c>
      <c r="AA324" s="869">
        <v>2</v>
      </c>
      <c r="AB324" s="869">
        <v>2</v>
      </c>
      <c r="AC324" s="869">
        <v>2</v>
      </c>
      <c r="AD324" s="869">
        <v>14</v>
      </c>
      <c r="AE324" s="869">
        <v>2</v>
      </c>
      <c r="AF324" s="345">
        <v>1585303</v>
      </c>
      <c r="AG324" s="345">
        <v>794063</v>
      </c>
      <c r="AH324" s="345">
        <v>147813</v>
      </c>
      <c r="AI324" s="345">
        <v>643427</v>
      </c>
      <c r="AJ324" s="345">
        <v>339135</v>
      </c>
      <c r="AK324" s="345">
        <v>460480</v>
      </c>
    </row>
    <row r="325" spans="1:37">
      <c r="A325" s="869">
        <v>309</v>
      </c>
      <c r="B325" s="869" t="s">
        <v>1054</v>
      </c>
      <c r="C325" s="869" t="s">
        <v>13999</v>
      </c>
      <c r="D325" s="869" t="s">
        <v>13033</v>
      </c>
      <c r="E325" s="869" t="s">
        <v>14117</v>
      </c>
      <c r="F325" s="870" t="s">
        <v>14118</v>
      </c>
      <c r="G325" s="869" t="s">
        <v>14119</v>
      </c>
      <c r="H325" s="869" t="s">
        <v>14120</v>
      </c>
      <c r="I325" s="869">
        <v>2013</v>
      </c>
      <c r="J325" s="869">
        <v>6138</v>
      </c>
      <c r="K325" s="869">
        <v>5651</v>
      </c>
      <c r="L325" s="869">
        <v>455</v>
      </c>
      <c r="M325" s="869">
        <v>256345</v>
      </c>
      <c r="N325" s="869">
        <v>4883</v>
      </c>
      <c r="O325" s="869">
        <v>135</v>
      </c>
      <c r="P325" s="869">
        <v>11262</v>
      </c>
      <c r="Q325" s="869">
        <v>111</v>
      </c>
      <c r="R325" s="869">
        <v>20</v>
      </c>
      <c r="S325" s="869">
        <v>20</v>
      </c>
      <c r="T325" s="869">
        <v>23</v>
      </c>
      <c r="U325" s="869">
        <v>3</v>
      </c>
      <c r="V325" s="869">
        <v>2</v>
      </c>
      <c r="W325" s="869">
        <v>14</v>
      </c>
      <c r="X325" s="869">
        <v>18</v>
      </c>
      <c r="Y325" s="869">
        <v>0</v>
      </c>
      <c r="Z325" s="869">
        <v>0</v>
      </c>
      <c r="AA325" s="869">
        <v>3</v>
      </c>
      <c r="AB325" s="869">
        <v>3</v>
      </c>
      <c r="AC325" s="869">
        <v>0</v>
      </c>
      <c r="AD325" s="869">
        <v>21</v>
      </c>
      <c r="AE325" s="869">
        <v>1</v>
      </c>
      <c r="AF325" s="345">
        <v>2966624</v>
      </c>
      <c r="AG325" s="345">
        <v>1204003</v>
      </c>
      <c r="AH325" s="345">
        <v>259947</v>
      </c>
      <c r="AI325" s="345">
        <v>1502674</v>
      </c>
      <c r="AJ325" s="345">
        <v>569420</v>
      </c>
      <c r="AK325" s="345">
        <v>737961</v>
      </c>
    </row>
    <row r="326" spans="1:37">
      <c r="A326" s="869">
        <v>310</v>
      </c>
      <c r="B326" s="869" t="s">
        <v>1054</v>
      </c>
      <c r="C326" s="869" t="s">
        <v>13999</v>
      </c>
      <c r="D326" s="869" t="s">
        <v>13033</v>
      </c>
      <c r="E326" s="869" t="s">
        <v>14121</v>
      </c>
      <c r="F326" s="870" t="s">
        <v>14122</v>
      </c>
      <c r="G326" s="869" t="s">
        <v>14123</v>
      </c>
      <c r="H326" s="869" t="s">
        <v>14124</v>
      </c>
      <c r="I326" s="869">
        <v>2010</v>
      </c>
      <c r="J326" s="869">
        <v>1720.4</v>
      </c>
      <c r="K326" s="869">
        <v>4515.8999999999996</v>
      </c>
      <c r="L326" s="869">
        <v>454</v>
      </c>
      <c r="M326" s="869">
        <v>175466</v>
      </c>
      <c r="N326" s="869">
        <v>5110</v>
      </c>
      <c r="O326" s="869">
        <v>67</v>
      </c>
      <c r="P326" s="869">
        <v>9305</v>
      </c>
      <c r="Q326" s="869">
        <v>90</v>
      </c>
      <c r="R326" s="869">
        <v>18</v>
      </c>
      <c r="S326" s="869">
        <v>15</v>
      </c>
      <c r="T326" s="869">
        <v>18</v>
      </c>
      <c r="U326" s="869">
        <v>2</v>
      </c>
      <c r="V326" s="869">
        <v>2</v>
      </c>
      <c r="W326" s="869">
        <v>11</v>
      </c>
      <c r="X326" s="869">
        <v>14</v>
      </c>
      <c r="Y326" s="869">
        <v>0</v>
      </c>
      <c r="Z326" s="869">
        <v>0</v>
      </c>
      <c r="AA326" s="869">
        <v>2</v>
      </c>
      <c r="AB326" s="869">
        <v>2</v>
      </c>
      <c r="AC326" s="869">
        <v>2</v>
      </c>
      <c r="AD326" s="869">
        <v>19</v>
      </c>
      <c r="AE326" s="869">
        <v>1</v>
      </c>
      <c r="AF326" s="345">
        <v>2622703</v>
      </c>
      <c r="AG326" s="345">
        <v>906226</v>
      </c>
      <c r="AH326" s="345">
        <v>291611</v>
      </c>
      <c r="AI326" s="345">
        <v>1424866</v>
      </c>
      <c r="AJ326" s="345">
        <v>373724</v>
      </c>
      <c r="AK326" s="345">
        <v>330519</v>
      </c>
    </row>
    <row r="327" spans="1:37">
      <c r="A327" s="869">
        <v>311</v>
      </c>
      <c r="B327" s="869" t="s">
        <v>1054</v>
      </c>
      <c r="C327" s="869" t="s">
        <v>13999</v>
      </c>
      <c r="D327" s="869" t="s">
        <v>13033</v>
      </c>
      <c r="E327" s="869" t="s">
        <v>14125</v>
      </c>
      <c r="F327" s="870" t="s">
        <v>14126</v>
      </c>
      <c r="G327" s="869" t="s">
        <v>14127</v>
      </c>
      <c r="H327" s="869" t="s">
        <v>14128</v>
      </c>
      <c r="I327" s="869">
        <v>2014</v>
      </c>
      <c r="J327" s="869">
        <v>411.85</v>
      </c>
      <c r="K327" s="869">
        <v>271.27999999999997</v>
      </c>
      <c r="L327" s="869">
        <v>77</v>
      </c>
      <c r="M327" s="869">
        <v>27271</v>
      </c>
      <c r="N327" s="869">
        <v>0</v>
      </c>
      <c r="O327" s="869">
        <v>15</v>
      </c>
      <c r="P327" s="869">
        <v>1516</v>
      </c>
      <c r="Q327" s="869">
        <v>0</v>
      </c>
      <c r="R327" s="869">
        <v>2</v>
      </c>
      <c r="S327" s="869">
        <v>1</v>
      </c>
      <c r="T327" s="869">
        <v>1</v>
      </c>
      <c r="U327" s="869">
        <v>0</v>
      </c>
      <c r="V327" s="869">
        <v>0</v>
      </c>
      <c r="W327" s="869">
        <v>1</v>
      </c>
      <c r="X327" s="869">
        <v>1</v>
      </c>
      <c r="Y327" s="869">
        <v>0</v>
      </c>
      <c r="Z327" s="869">
        <v>0</v>
      </c>
      <c r="AA327" s="869">
        <v>0</v>
      </c>
      <c r="AB327" s="869">
        <v>0</v>
      </c>
      <c r="AC327" s="869">
        <v>0</v>
      </c>
      <c r="AD327" s="869">
        <v>2</v>
      </c>
      <c r="AE327" s="869">
        <v>0</v>
      </c>
      <c r="AF327" s="345">
        <v>75624</v>
      </c>
      <c r="AG327" s="345">
        <v>38571</v>
      </c>
      <c r="AH327" s="345">
        <v>22730</v>
      </c>
      <c r="AI327" s="345">
        <v>14323</v>
      </c>
      <c r="AJ327" s="345">
        <v>54789</v>
      </c>
      <c r="AK327" s="345">
        <v>47823</v>
      </c>
    </row>
    <row r="328" spans="1:37">
      <c r="A328" s="869">
        <v>312</v>
      </c>
      <c r="B328" s="869" t="s">
        <v>1054</v>
      </c>
      <c r="C328" s="869" t="s">
        <v>13999</v>
      </c>
      <c r="D328" s="869" t="s">
        <v>13033</v>
      </c>
      <c r="E328" s="869" t="s">
        <v>14129</v>
      </c>
      <c r="F328" s="870" t="s">
        <v>14130</v>
      </c>
      <c r="G328" s="869" t="s">
        <v>14131</v>
      </c>
      <c r="H328" s="869" t="s">
        <v>14132</v>
      </c>
      <c r="I328" s="869">
        <v>2019</v>
      </c>
      <c r="J328" s="869">
        <v>689</v>
      </c>
      <c r="K328" s="869">
        <v>301.5</v>
      </c>
      <c r="L328" s="869">
        <v>62</v>
      </c>
      <c r="M328" s="869">
        <v>18232</v>
      </c>
      <c r="N328" s="869">
        <v>0</v>
      </c>
      <c r="O328" s="869">
        <v>20</v>
      </c>
      <c r="P328" s="869">
        <v>1246</v>
      </c>
      <c r="Q328" s="869">
        <v>0</v>
      </c>
      <c r="R328" s="869">
        <v>2</v>
      </c>
      <c r="S328" s="869">
        <v>1</v>
      </c>
      <c r="T328" s="869">
        <v>2</v>
      </c>
      <c r="U328" s="869">
        <v>0</v>
      </c>
      <c r="V328" s="869">
        <v>0</v>
      </c>
      <c r="W328" s="869">
        <v>1</v>
      </c>
      <c r="X328" s="869">
        <v>2</v>
      </c>
      <c r="Y328" s="869">
        <v>0</v>
      </c>
      <c r="Z328" s="869">
        <v>0</v>
      </c>
      <c r="AA328" s="869">
        <v>0</v>
      </c>
      <c r="AB328" s="869">
        <v>0</v>
      </c>
      <c r="AC328" s="869">
        <v>1</v>
      </c>
      <c r="AD328" s="869">
        <v>2</v>
      </c>
      <c r="AE328" s="869">
        <v>0</v>
      </c>
      <c r="AF328" s="345">
        <v>144131</v>
      </c>
      <c r="AG328" s="345">
        <v>108500</v>
      </c>
      <c r="AH328" s="345">
        <v>17070</v>
      </c>
      <c r="AI328" s="345">
        <v>18561</v>
      </c>
      <c r="AJ328" s="345">
        <v>42995</v>
      </c>
      <c r="AK328" s="345">
        <v>82070</v>
      </c>
    </row>
    <row r="329" spans="1:37">
      <c r="A329" s="869">
        <v>313</v>
      </c>
      <c r="B329" s="869" t="s">
        <v>1054</v>
      </c>
      <c r="C329" s="869" t="s">
        <v>13999</v>
      </c>
      <c r="D329" s="869" t="s">
        <v>13033</v>
      </c>
      <c r="E329" s="869" t="s">
        <v>14133</v>
      </c>
      <c r="F329" s="870" t="s">
        <v>14134</v>
      </c>
      <c r="G329" s="869" t="s">
        <v>14135</v>
      </c>
      <c r="H329" s="869" t="s">
        <v>14136</v>
      </c>
      <c r="I329" s="869">
        <v>2010</v>
      </c>
      <c r="J329" s="869">
        <v>338.55</v>
      </c>
      <c r="K329" s="869">
        <v>338.55</v>
      </c>
      <c r="L329" s="869">
        <v>53</v>
      </c>
      <c r="M329" s="869">
        <v>34422</v>
      </c>
      <c r="N329" s="869">
        <v>0</v>
      </c>
      <c r="O329" s="869">
        <v>18</v>
      </c>
      <c r="P329" s="869">
        <v>1720</v>
      </c>
      <c r="Q329" s="869">
        <v>0</v>
      </c>
      <c r="R329" s="869">
        <v>2</v>
      </c>
      <c r="S329" s="869">
        <v>1</v>
      </c>
      <c r="T329" s="869">
        <v>1</v>
      </c>
      <c r="U329" s="869">
        <v>0</v>
      </c>
      <c r="V329" s="869">
        <v>0</v>
      </c>
      <c r="W329" s="869">
        <v>1</v>
      </c>
      <c r="X329" s="869">
        <v>1</v>
      </c>
      <c r="Y329" s="869">
        <v>0</v>
      </c>
      <c r="Z329" s="869">
        <v>0</v>
      </c>
      <c r="AA329" s="869">
        <v>0</v>
      </c>
      <c r="AB329" s="869">
        <v>0</v>
      </c>
      <c r="AC329" s="869">
        <v>0</v>
      </c>
      <c r="AD329" s="869">
        <v>2</v>
      </c>
      <c r="AE329" s="869">
        <v>0</v>
      </c>
      <c r="AF329" s="345">
        <v>142871</v>
      </c>
      <c r="AG329" s="345">
        <v>60246</v>
      </c>
      <c r="AH329" s="345">
        <v>31520</v>
      </c>
      <c r="AI329" s="345">
        <v>51105</v>
      </c>
      <c r="AJ329" s="345">
        <v>51662</v>
      </c>
      <c r="AK329" s="345">
        <v>56525</v>
      </c>
    </row>
    <row r="330" spans="1:37">
      <c r="A330" s="869">
        <v>314</v>
      </c>
      <c r="B330" s="869" t="s">
        <v>1054</v>
      </c>
      <c r="C330" s="869" t="s">
        <v>13999</v>
      </c>
      <c r="D330" s="869" t="s">
        <v>13033</v>
      </c>
      <c r="E330" s="869" t="s">
        <v>14137</v>
      </c>
      <c r="F330" s="870" t="s">
        <v>14138</v>
      </c>
      <c r="G330" s="869" t="s">
        <v>14139</v>
      </c>
      <c r="H330" s="869" t="s">
        <v>14140</v>
      </c>
      <c r="I330" s="869">
        <v>2024</v>
      </c>
      <c r="J330" s="869">
        <v>1237.56</v>
      </c>
      <c r="K330" s="869">
        <v>437.99</v>
      </c>
      <c r="L330" s="869">
        <v>106</v>
      </c>
      <c r="M330" s="869">
        <v>7292</v>
      </c>
      <c r="N330" s="869">
        <v>0</v>
      </c>
      <c r="O330" s="869">
        <v>17</v>
      </c>
      <c r="P330" s="869">
        <v>7292</v>
      </c>
      <c r="Q330" s="869">
        <v>0</v>
      </c>
      <c r="R330" s="869">
        <v>17</v>
      </c>
      <c r="S330" s="869">
        <v>1</v>
      </c>
      <c r="T330" s="869">
        <v>1</v>
      </c>
      <c r="U330" s="869">
        <v>0</v>
      </c>
      <c r="V330" s="869">
        <v>0</v>
      </c>
      <c r="W330" s="869">
        <v>1</v>
      </c>
      <c r="X330" s="869">
        <v>1</v>
      </c>
      <c r="Y330" s="869">
        <v>0</v>
      </c>
      <c r="Z330" s="869">
        <v>0</v>
      </c>
      <c r="AA330" s="869">
        <v>0</v>
      </c>
      <c r="AB330" s="869">
        <v>0</v>
      </c>
      <c r="AC330" s="869">
        <v>0</v>
      </c>
      <c r="AD330" s="869">
        <v>4</v>
      </c>
      <c r="AE330" s="869">
        <v>0</v>
      </c>
      <c r="AF330" s="345">
        <v>426477</v>
      </c>
      <c r="AG330" s="345">
        <v>17873</v>
      </c>
      <c r="AH330" s="345">
        <v>110192</v>
      </c>
      <c r="AI330" s="345">
        <v>298412</v>
      </c>
      <c r="AJ330" s="345">
        <v>46398</v>
      </c>
      <c r="AK330" s="345">
        <v>0</v>
      </c>
    </row>
    <row r="331" spans="1:37">
      <c r="A331" s="869">
        <v>315</v>
      </c>
      <c r="B331" s="869" t="s">
        <v>1054</v>
      </c>
      <c r="C331" s="869" t="s">
        <v>13999</v>
      </c>
      <c r="D331" s="869" t="s">
        <v>13033</v>
      </c>
      <c r="E331" s="869" t="s">
        <v>14141</v>
      </c>
      <c r="F331" s="870" t="s">
        <v>14142</v>
      </c>
      <c r="G331" s="869" t="s">
        <v>14143</v>
      </c>
      <c r="H331" s="869" t="s">
        <v>14120</v>
      </c>
      <c r="I331" s="869">
        <v>2023</v>
      </c>
      <c r="J331" s="869">
        <v>479.81</v>
      </c>
      <c r="K331" s="869">
        <v>479.81</v>
      </c>
      <c r="L331" s="869">
        <v>137</v>
      </c>
      <c r="M331" s="869">
        <v>8895</v>
      </c>
      <c r="N331" s="869">
        <v>0</v>
      </c>
      <c r="O331" s="869">
        <v>18</v>
      </c>
      <c r="P331" s="869">
        <v>1744</v>
      </c>
      <c r="Q331" s="869">
        <v>0</v>
      </c>
      <c r="R331" s="869">
        <v>2</v>
      </c>
      <c r="S331" s="869">
        <v>1</v>
      </c>
      <c r="T331" s="869">
        <v>1</v>
      </c>
      <c r="U331" s="869">
        <v>0</v>
      </c>
      <c r="V331" s="869">
        <v>0</v>
      </c>
      <c r="W331" s="869">
        <v>1</v>
      </c>
      <c r="X331" s="869">
        <v>1</v>
      </c>
      <c r="Y331" s="869">
        <v>0</v>
      </c>
      <c r="Z331" s="869">
        <v>0</v>
      </c>
      <c r="AA331" s="869">
        <v>0</v>
      </c>
      <c r="AB331" s="869">
        <v>0</v>
      </c>
      <c r="AC331" s="869">
        <v>1</v>
      </c>
      <c r="AD331" s="869">
        <v>1</v>
      </c>
      <c r="AE331" s="869">
        <v>0</v>
      </c>
      <c r="AF331" s="345">
        <v>102217</v>
      </c>
      <c r="AG331" s="345">
        <v>66367</v>
      </c>
      <c r="AH331" s="345">
        <v>32910</v>
      </c>
      <c r="AI331" s="345">
        <v>2940</v>
      </c>
      <c r="AJ331" s="345">
        <v>48418</v>
      </c>
      <c r="AK331" s="345">
        <v>68881</v>
      </c>
    </row>
    <row r="332" spans="1:37">
      <c r="A332" s="869">
        <v>316</v>
      </c>
      <c r="B332" s="869" t="s">
        <v>1054</v>
      </c>
      <c r="C332" s="869" t="s">
        <v>13999</v>
      </c>
      <c r="D332" s="869" t="s">
        <v>13033</v>
      </c>
      <c r="E332" s="869" t="s">
        <v>14144</v>
      </c>
      <c r="F332" s="870" t="s">
        <v>14145</v>
      </c>
      <c r="G332" s="869" t="s">
        <v>14146</v>
      </c>
      <c r="H332" s="869" t="s">
        <v>14147</v>
      </c>
      <c r="I332" s="869">
        <v>2010</v>
      </c>
      <c r="J332" s="869">
        <v>642</v>
      </c>
      <c r="K332" s="869">
        <v>307</v>
      </c>
      <c r="L332" s="869">
        <v>40</v>
      </c>
      <c r="M332" s="869">
        <v>34353</v>
      </c>
      <c r="N332" s="869">
        <v>0</v>
      </c>
      <c r="O332" s="869">
        <v>15</v>
      </c>
      <c r="P332" s="869">
        <v>1791</v>
      </c>
      <c r="Q332" s="869">
        <v>0</v>
      </c>
      <c r="R332" s="869">
        <v>5</v>
      </c>
      <c r="S332" s="869">
        <v>1</v>
      </c>
      <c r="T332" s="869">
        <v>1</v>
      </c>
      <c r="U332" s="869">
        <v>0</v>
      </c>
      <c r="V332" s="869">
        <v>0</v>
      </c>
      <c r="W332" s="869">
        <v>1</v>
      </c>
      <c r="X332" s="869">
        <v>1</v>
      </c>
      <c r="Y332" s="869">
        <v>0</v>
      </c>
      <c r="Z332" s="869">
        <v>0</v>
      </c>
      <c r="AA332" s="869">
        <v>0</v>
      </c>
      <c r="AB332" s="869">
        <v>0</v>
      </c>
      <c r="AC332" s="869">
        <v>0</v>
      </c>
      <c r="AD332" s="869">
        <v>2</v>
      </c>
      <c r="AE332" s="869">
        <v>0</v>
      </c>
      <c r="AF332" s="345">
        <v>96418</v>
      </c>
      <c r="AG332" s="345">
        <v>62673</v>
      </c>
      <c r="AH332" s="345">
        <v>25422</v>
      </c>
      <c r="AI332" s="345">
        <v>8323</v>
      </c>
      <c r="AJ332" s="345">
        <v>62498</v>
      </c>
      <c r="AK332" s="345">
        <v>83385</v>
      </c>
    </row>
    <row r="333" spans="1:37">
      <c r="A333" s="869">
        <v>317</v>
      </c>
      <c r="B333" s="869" t="s">
        <v>1054</v>
      </c>
      <c r="C333" s="869" t="s">
        <v>230</v>
      </c>
      <c r="D333" s="869" t="s">
        <v>13033</v>
      </c>
      <c r="E333" s="869" t="s">
        <v>14148</v>
      </c>
      <c r="F333" s="870" t="s">
        <v>14149</v>
      </c>
      <c r="G333" s="869" t="s">
        <v>14150</v>
      </c>
      <c r="H333" s="869" t="s">
        <v>14151</v>
      </c>
      <c r="I333" s="869">
        <v>2016</v>
      </c>
      <c r="J333" s="869">
        <v>1621</v>
      </c>
      <c r="K333" s="869">
        <v>565.15</v>
      </c>
      <c r="L333" s="869">
        <v>79</v>
      </c>
      <c r="M333" s="869">
        <v>55260</v>
      </c>
      <c r="N333" s="869">
        <v>1806</v>
      </c>
      <c r="O333" s="869">
        <v>52</v>
      </c>
      <c r="P333" s="869">
        <v>1935</v>
      </c>
      <c r="Q333" s="869">
        <v>0</v>
      </c>
      <c r="R333" s="869">
        <v>41</v>
      </c>
      <c r="S333" s="869">
        <v>9</v>
      </c>
      <c r="T333" s="869">
        <v>9</v>
      </c>
      <c r="U333" s="869">
        <v>7</v>
      </c>
      <c r="V333" s="869">
        <v>7</v>
      </c>
      <c r="W333" s="869">
        <v>2</v>
      </c>
      <c r="X333" s="869">
        <v>2</v>
      </c>
      <c r="Y333" s="869">
        <v>0</v>
      </c>
      <c r="Z333" s="869">
        <v>0</v>
      </c>
      <c r="AA333" s="869">
        <v>0</v>
      </c>
      <c r="AB333" s="869">
        <v>0</v>
      </c>
      <c r="AC333" s="869">
        <v>1</v>
      </c>
      <c r="AD333" s="869">
        <v>3</v>
      </c>
      <c r="AE333" s="869">
        <v>0</v>
      </c>
      <c r="AF333" s="345">
        <v>657651</v>
      </c>
      <c r="AG333" s="345">
        <v>467693</v>
      </c>
      <c r="AH333" s="345">
        <v>19000</v>
      </c>
      <c r="AI333" s="345">
        <v>170958</v>
      </c>
      <c r="AJ333" s="345">
        <v>19847</v>
      </c>
      <c r="AK333" s="345">
        <v>12154</v>
      </c>
    </row>
    <row r="334" spans="1:37" s="878" customFormat="1">
      <c r="A334" s="1712" t="s">
        <v>13734</v>
      </c>
      <c r="B334" s="1713"/>
      <c r="C334" s="1714"/>
      <c r="D334" s="872"/>
      <c r="E334" s="873">
        <v>31</v>
      </c>
      <c r="F334" s="874"/>
      <c r="G334" s="872"/>
      <c r="H334" s="872"/>
      <c r="I334" s="872"/>
      <c r="J334" s="875"/>
      <c r="K334" s="875"/>
      <c r="L334" s="875"/>
      <c r="M334" s="875"/>
      <c r="N334" s="875"/>
      <c r="O334" s="875"/>
      <c r="P334" s="875"/>
      <c r="Q334" s="875"/>
      <c r="R334" s="875"/>
      <c r="S334" s="876"/>
      <c r="T334" s="876"/>
      <c r="U334" s="876"/>
      <c r="V334" s="876"/>
      <c r="W334" s="876"/>
      <c r="X334" s="876"/>
      <c r="Y334" s="876"/>
      <c r="Z334" s="875"/>
      <c r="AA334" s="876"/>
      <c r="AB334" s="876"/>
      <c r="AC334" s="875"/>
      <c r="AD334" s="875"/>
      <c r="AE334" s="875"/>
      <c r="AF334" s="877"/>
      <c r="AG334" s="875"/>
      <c r="AH334" s="875"/>
      <c r="AI334" s="875"/>
      <c r="AJ334" s="875"/>
      <c r="AK334" s="875"/>
    </row>
    <row r="335" spans="1:37" s="885" customFormat="1">
      <c r="A335" s="1715" t="s">
        <v>14152</v>
      </c>
      <c r="B335" s="1716"/>
      <c r="C335" s="1717"/>
      <c r="D335" s="879"/>
      <c r="E335" s="880">
        <v>49</v>
      </c>
      <c r="F335" s="881"/>
      <c r="G335" s="879"/>
      <c r="H335" s="879"/>
      <c r="I335" s="879"/>
      <c r="J335" s="882"/>
      <c r="K335" s="882"/>
      <c r="L335" s="882"/>
      <c r="M335" s="882"/>
      <c r="N335" s="882"/>
      <c r="O335" s="882"/>
      <c r="P335" s="882"/>
      <c r="Q335" s="882"/>
      <c r="R335" s="882"/>
      <c r="S335" s="883"/>
      <c r="T335" s="883"/>
      <c r="U335" s="883"/>
      <c r="V335" s="883"/>
      <c r="W335" s="883"/>
      <c r="X335" s="883"/>
      <c r="Y335" s="883"/>
      <c r="Z335" s="882"/>
      <c r="AA335" s="883"/>
      <c r="AB335" s="883"/>
      <c r="AC335" s="882"/>
      <c r="AD335" s="882"/>
      <c r="AE335" s="882"/>
      <c r="AF335" s="884"/>
      <c r="AG335" s="882"/>
      <c r="AH335" s="882"/>
      <c r="AI335" s="882"/>
      <c r="AJ335" s="882"/>
      <c r="AK335" s="882"/>
    </row>
    <row r="336" spans="1:37">
      <c r="A336" s="869">
        <v>318</v>
      </c>
      <c r="B336" s="869" t="s">
        <v>1150</v>
      </c>
      <c r="C336" s="869" t="s">
        <v>14153</v>
      </c>
      <c r="D336" s="869" t="s">
        <v>12915</v>
      </c>
      <c r="E336" s="869" t="s">
        <v>14154</v>
      </c>
      <c r="F336" s="870" t="s">
        <v>14155</v>
      </c>
      <c r="G336" s="869" t="s">
        <v>14156</v>
      </c>
      <c r="H336" s="869" t="s">
        <v>14157</v>
      </c>
      <c r="I336" s="869">
        <v>2004</v>
      </c>
      <c r="J336" s="869">
        <v>5500.1</v>
      </c>
      <c r="K336" s="869">
        <v>6059.18</v>
      </c>
      <c r="L336" s="869">
        <v>947</v>
      </c>
      <c r="M336" s="869">
        <v>212673</v>
      </c>
      <c r="N336" s="869">
        <v>8924</v>
      </c>
      <c r="O336" s="869">
        <v>296</v>
      </c>
      <c r="P336" s="869">
        <v>12224</v>
      </c>
      <c r="Q336" s="869">
        <v>171</v>
      </c>
      <c r="R336" s="869">
        <v>296</v>
      </c>
      <c r="S336" s="869">
        <v>22</v>
      </c>
      <c r="T336" s="869">
        <v>24</v>
      </c>
      <c r="U336" s="869">
        <v>6</v>
      </c>
      <c r="V336" s="869">
        <v>5</v>
      </c>
      <c r="W336" s="869">
        <v>13</v>
      </c>
      <c r="X336" s="869">
        <v>12</v>
      </c>
      <c r="Y336" s="869">
        <v>0</v>
      </c>
      <c r="Z336" s="869">
        <v>0</v>
      </c>
      <c r="AA336" s="869">
        <v>3</v>
      </c>
      <c r="AB336" s="869">
        <v>7</v>
      </c>
      <c r="AC336" s="869">
        <v>4</v>
      </c>
      <c r="AD336" s="869">
        <v>10</v>
      </c>
      <c r="AE336" s="869">
        <v>1</v>
      </c>
      <c r="AF336" s="345">
        <v>3064509</v>
      </c>
      <c r="AG336" s="345">
        <v>2066007</v>
      </c>
      <c r="AH336" s="345">
        <v>205414</v>
      </c>
      <c r="AI336" s="345">
        <v>793088</v>
      </c>
      <c r="AJ336" s="345">
        <v>366913</v>
      </c>
      <c r="AK336" s="345">
        <v>207151</v>
      </c>
    </row>
    <row r="337" spans="1:37">
      <c r="A337" s="869">
        <v>319</v>
      </c>
      <c r="B337" s="869" t="s">
        <v>1150</v>
      </c>
      <c r="C337" s="869" t="s">
        <v>1245</v>
      </c>
      <c r="D337" s="869" t="s">
        <v>12915</v>
      </c>
      <c r="E337" s="869" t="s">
        <v>14158</v>
      </c>
      <c r="F337" s="870" t="s">
        <v>14159</v>
      </c>
      <c r="G337" s="869" t="s">
        <v>14160</v>
      </c>
      <c r="H337" s="869" t="s">
        <v>14161</v>
      </c>
      <c r="I337" s="869">
        <v>1983</v>
      </c>
      <c r="J337" s="869">
        <v>3979</v>
      </c>
      <c r="K337" s="869">
        <v>5506</v>
      </c>
      <c r="L337" s="869">
        <v>888</v>
      </c>
      <c r="M337" s="869">
        <v>295038</v>
      </c>
      <c r="N337" s="869">
        <v>11455</v>
      </c>
      <c r="O337" s="869">
        <v>453</v>
      </c>
      <c r="P337" s="869">
        <v>14231</v>
      </c>
      <c r="Q337" s="869">
        <v>111</v>
      </c>
      <c r="R337" s="869">
        <v>6</v>
      </c>
      <c r="S337" s="869">
        <v>29</v>
      </c>
      <c r="T337" s="869">
        <v>30</v>
      </c>
      <c r="U337" s="869">
        <v>7</v>
      </c>
      <c r="V337" s="869">
        <v>6</v>
      </c>
      <c r="W337" s="869">
        <v>17</v>
      </c>
      <c r="X337" s="869">
        <v>17</v>
      </c>
      <c r="Y337" s="869">
        <v>0</v>
      </c>
      <c r="Z337" s="869">
        <v>0</v>
      </c>
      <c r="AA337" s="869">
        <v>5</v>
      </c>
      <c r="AB337" s="869">
        <v>7</v>
      </c>
      <c r="AC337" s="869">
        <v>3</v>
      </c>
      <c r="AD337" s="869">
        <v>17</v>
      </c>
      <c r="AE337" s="869">
        <v>3</v>
      </c>
      <c r="AF337" s="345">
        <v>3345232</v>
      </c>
      <c r="AG337" s="345">
        <v>2159107</v>
      </c>
      <c r="AH337" s="345">
        <v>233644</v>
      </c>
      <c r="AI337" s="345">
        <v>952481</v>
      </c>
      <c r="AJ337" s="345">
        <v>490811</v>
      </c>
      <c r="AK337" s="345">
        <v>269000</v>
      </c>
    </row>
    <row r="338" spans="1:37">
      <c r="A338" s="869">
        <v>320</v>
      </c>
      <c r="B338" s="869" t="s">
        <v>1150</v>
      </c>
      <c r="C338" s="869" t="s">
        <v>1105</v>
      </c>
      <c r="D338" s="869" t="s">
        <v>12915</v>
      </c>
      <c r="E338" s="869" t="s">
        <v>14162</v>
      </c>
      <c r="F338" s="870" t="s">
        <v>14163</v>
      </c>
      <c r="G338" s="869" t="s">
        <v>14164</v>
      </c>
      <c r="H338" s="869" t="s">
        <v>14165</v>
      </c>
      <c r="I338" s="869">
        <v>1988</v>
      </c>
      <c r="J338" s="869">
        <v>2012</v>
      </c>
      <c r="K338" s="869">
        <v>3604</v>
      </c>
      <c r="L338" s="869">
        <v>662</v>
      </c>
      <c r="M338" s="869">
        <v>182617</v>
      </c>
      <c r="N338" s="869">
        <v>16810</v>
      </c>
      <c r="O338" s="869">
        <v>391</v>
      </c>
      <c r="P338" s="869">
        <v>9336</v>
      </c>
      <c r="Q338" s="869">
        <v>131</v>
      </c>
      <c r="R338" s="869">
        <v>10</v>
      </c>
      <c r="S338" s="869">
        <v>23</v>
      </c>
      <c r="T338" s="869">
        <v>24</v>
      </c>
      <c r="U338" s="869">
        <v>8</v>
      </c>
      <c r="V338" s="869">
        <v>5</v>
      </c>
      <c r="W338" s="869">
        <v>12</v>
      </c>
      <c r="X338" s="869">
        <v>12</v>
      </c>
      <c r="Y338" s="869">
        <v>0</v>
      </c>
      <c r="Z338" s="869">
        <v>0</v>
      </c>
      <c r="AA338" s="869">
        <v>3</v>
      </c>
      <c r="AB338" s="869">
        <v>7</v>
      </c>
      <c r="AC338" s="869">
        <v>1</v>
      </c>
      <c r="AD338" s="869">
        <v>14</v>
      </c>
      <c r="AE338" s="869">
        <v>2</v>
      </c>
      <c r="AF338" s="345">
        <v>2936558</v>
      </c>
      <c r="AG338" s="345">
        <v>2118968</v>
      </c>
      <c r="AH338" s="345">
        <v>151000</v>
      </c>
      <c r="AI338" s="345">
        <v>666590</v>
      </c>
      <c r="AJ338" s="345">
        <v>203082</v>
      </c>
      <c r="AK338" s="345">
        <v>115929</v>
      </c>
    </row>
    <row r="339" spans="1:37">
      <c r="A339" s="869">
        <v>321</v>
      </c>
      <c r="B339" s="869" t="s">
        <v>1150</v>
      </c>
      <c r="C339" s="869" t="s">
        <v>1234</v>
      </c>
      <c r="D339" s="869" t="s">
        <v>12915</v>
      </c>
      <c r="E339" s="869" t="s">
        <v>14166</v>
      </c>
      <c r="F339" s="870" t="s">
        <v>14167</v>
      </c>
      <c r="G339" s="869" t="s">
        <v>14168</v>
      </c>
      <c r="H339" s="869" t="s">
        <v>14169</v>
      </c>
      <c r="I339" s="869">
        <v>1990</v>
      </c>
      <c r="J339" s="869">
        <v>6611</v>
      </c>
      <c r="K339" s="869">
        <v>4996.5600000000004</v>
      </c>
      <c r="L339" s="869">
        <v>835</v>
      </c>
      <c r="M339" s="869">
        <v>242596</v>
      </c>
      <c r="N339" s="869">
        <v>8315</v>
      </c>
      <c r="O339" s="869">
        <v>89</v>
      </c>
      <c r="P339" s="869">
        <v>12533</v>
      </c>
      <c r="Q339" s="869">
        <v>141</v>
      </c>
      <c r="R339" s="869">
        <v>288</v>
      </c>
      <c r="S339" s="869">
        <v>23</v>
      </c>
      <c r="T339" s="869">
        <v>24</v>
      </c>
      <c r="U339" s="869">
        <v>5</v>
      </c>
      <c r="V339" s="869">
        <v>5</v>
      </c>
      <c r="W339" s="869">
        <v>12</v>
      </c>
      <c r="X339" s="869">
        <v>12</v>
      </c>
      <c r="Y339" s="869">
        <v>0</v>
      </c>
      <c r="Z339" s="869">
        <v>0</v>
      </c>
      <c r="AA339" s="869">
        <v>6</v>
      </c>
      <c r="AB339" s="869">
        <v>7</v>
      </c>
      <c r="AC339" s="869">
        <v>2</v>
      </c>
      <c r="AD339" s="869">
        <v>8</v>
      </c>
      <c r="AE339" s="869">
        <v>3</v>
      </c>
      <c r="AF339" s="345">
        <v>2873022</v>
      </c>
      <c r="AG339" s="345">
        <v>1993238</v>
      </c>
      <c r="AH339" s="345">
        <v>222604</v>
      </c>
      <c r="AI339" s="345">
        <v>657180</v>
      </c>
      <c r="AJ339" s="345">
        <v>252737</v>
      </c>
      <c r="AK339" s="345">
        <v>88736</v>
      </c>
    </row>
    <row r="340" spans="1:37">
      <c r="A340" s="869">
        <v>322</v>
      </c>
      <c r="B340" s="869" t="s">
        <v>1150</v>
      </c>
      <c r="C340" s="869" t="s">
        <v>14170</v>
      </c>
      <c r="D340" s="869" t="s">
        <v>12915</v>
      </c>
      <c r="E340" s="869" t="s">
        <v>14171</v>
      </c>
      <c r="F340" s="870" t="s">
        <v>14172</v>
      </c>
      <c r="G340" s="869" t="s">
        <v>14173</v>
      </c>
      <c r="H340" s="869" t="s">
        <v>14174</v>
      </c>
      <c r="I340" s="869">
        <v>1982</v>
      </c>
      <c r="J340" s="869">
        <v>5663</v>
      </c>
      <c r="K340" s="869">
        <v>3374</v>
      </c>
      <c r="L340" s="869">
        <v>469</v>
      </c>
      <c r="M340" s="869">
        <v>215344</v>
      </c>
      <c r="N340" s="869">
        <v>8437</v>
      </c>
      <c r="O340" s="869">
        <v>142</v>
      </c>
      <c r="P340" s="869">
        <v>12222</v>
      </c>
      <c r="Q340" s="869">
        <v>130</v>
      </c>
      <c r="R340" s="869">
        <v>63</v>
      </c>
      <c r="S340" s="869">
        <v>22</v>
      </c>
      <c r="T340" s="869">
        <v>23</v>
      </c>
      <c r="U340" s="869">
        <v>5</v>
      </c>
      <c r="V340" s="869">
        <v>5</v>
      </c>
      <c r="W340" s="869">
        <v>12</v>
      </c>
      <c r="X340" s="869">
        <v>12</v>
      </c>
      <c r="Y340" s="869">
        <v>0</v>
      </c>
      <c r="Z340" s="869">
        <v>0</v>
      </c>
      <c r="AA340" s="869">
        <v>5</v>
      </c>
      <c r="AB340" s="869">
        <v>6</v>
      </c>
      <c r="AC340" s="869">
        <v>0</v>
      </c>
      <c r="AD340" s="869">
        <v>13</v>
      </c>
      <c r="AE340" s="869">
        <v>2</v>
      </c>
      <c r="AF340" s="345">
        <v>3227255</v>
      </c>
      <c r="AG340" s="345">
        <v>2226222</v>
      </c>
      <c r="AH340" s="345">
        <v>204532</v>
      </c>
      <c r="AI340" s="345">
        <v>796501</v>
      </c>
      <c r="AJ340" s="345">
        <v>348320</v>
      </c>
      <c r="AK340" s="345">
        <v>181690</v>
      </c>
    </row>
    <row r="341" spans="1:37">
      <c r="A341" s="869">
        <v>323</v>
      </c>
      <c r="B341" s="869" t="s">
        <v>1150</v>
      </c>
      <c r="C341" s="869" t="s">
        <v>14170</v>
      </c>
      <c r="D341" s="869" t="s">
        <v>12915</v>
      </c>
      <c r="E341" s="869" t="s">
        <v>14175</v>
      </c>
      <c r="F341" s="870" t="s">
        <v>14176</v>
      </c>
      <c r="G341" s="869" t="s">
        <v>14177</v>
      </c>
      <c r="H341" s="869" t="s">
        <v>14178</v>
      </c>
      <c r="I341" s="869">
        <v>1991</v>
      </c>
      <c r="J341" s="869">
        <v>9362.7999999999993</v>
      </c>
      <c r="K341" s="869">
        <v>8098.3</v>
      </c>
      <c r="L341" s="869">
        <v>860</v>
      </c>
      <c r="M341" s="869">
        <v>301788</v>
      </c>
      <c r="N341" s="869">
        <v>9185</v>
      </c>
      <c r="O341" s="869">
        <v>87</v>
      </c>
      <c r="P341" s="869">
        <v>15013</v>
      </c>
      <c r="Q341" s="869">
        <v>143</v>
      </c>
      <c r="R341" s="869">
        <v>4</v>
      </c>
      <c r="S341" s="869">
        <v>31</v>
      </c>
      <c r="T341" s="869">
        <v>32</v>
      </c>
      <c r="U341" s="869">
        <v>6</v>
      </c>
      <c r="V341" s="869">
        <v>6</v>
      </c>
      <c r="W341" s="869">
        <v>16</v>
      </c>
      <c r="X341" s="869">
        <v>16</v>
      </c>
      <c r="Y341" s="869">
        <v>2</v>
      </c>
      <c r="Z341" s="869">
        <v>2</v>
      </c>
      <c r="AA341" s="869">
        <v>7</v>
      </c>
      <c r="AB341" s="869">
        <v>8</v>
      </c>
      <c r="AC341" s="869">
        <v>2</v>
      </c>
      <c r="AD341" s="869">
        <v>14</v>
      </c>
      <c r="AE341" s="869">
        <v>2</v>
      </c>
      <c r="AF341" s="345">
        <v>4560579</v>
      </c>
      <c r="AG341" s="345">
        <v>2812372</v>
      </c>
      <c r="AH341" s="345">
        <v>517530</v>
      </c>
      <c r="AI341" s="345">
        <v>1230677</v>
      </c>
      <c r="AJ341" s="345">
        <v>639880</v>
      </c>
      <c r="AK341" s="345">
        <v>347450</v>
      </c>
    </row>
    <row r="342" spans="1:37">
      <c r="A342" s="869">
        <v>324</v>
      </c>
      <c r="B342" s="869" t="s">
        <v>1150</v>
      </c>
      <c r="C342" s="869" t="s">
        <v>914</v>
      </c>
      <c r="D342" s="869" t="s">
        <v>12915</v>
      </c>
      <c r="E342" s="869" t="s">
        <v>14179</v>
      </c>
      <c r="F342" s="870" t="s">
        <v>14180</v>
      </c>
      <c r="G342" s="869" t="s">
        <v>14181</v>
      </c>
      <c r="H342" s="869" t="s">
        <v>14182</v>
      </c>
      <c r="I342" s="869">
        <v>1991</v>
      </c>
      <c r="J342" s="869">
        <v>6609</v>
      </c>
      <c r="K342" s="869">
        <v>7757</v>
      </c>
      <c r="L342" s="869">
        <v>965</v>
      </c>
      <c r="M342" s="869">
        <v>256056</v>
      </c>
      <c r="N342" s="869">
        <v>12160</v>
      </c>
      <c r="O342" s="869">
        <v>86</v>
      </c>
      <c r="P342" s="869">
        <v>15299</v>
      </c>
      <c r="Q342" s="869">
        <v>117</v>
      </c>
      <c r="R342" s="869">
        <v>20</v>
      </c>
      <c r="S342" s="869">
        <v>36</v>
      </c>
      <c r="T342" s="869">
        <v>24</v>
      </c>
      <c r="U342" s="869">
        <v>4</v>
      </c>
      <c r="V342" s="869">
        <v>6</v>
      </c>
      <c r="W342" s="869">
        <v>13</v>
      </c>
      <c r="X342" s="869">
        <v>12</v>
      </c>
      <c r="Y342" s="869">
        <v>0</v>
      </c>
      <c r="Z342" s="869">
        <v>0</v>
      </c>
      <c r="AA342" s="869">
        <v>19</v>
      </c>
      <c r="AB342" s="869">
        <v>6</v>
      </c>
      <c r="AC342" s="869">
        <v>1</v>
      </c>
      <c r="AD342" s="869">
        <v>12</v>
      </c>
      <c r="AE342" s="869">
        <v>3</v>
      </c>
      <c r="AF342" s="345">
        <v>2954851</v>
      </c>
      <c r="AG342" s="345">
        <v>2030953</v>
      </c>
      <c r="AH342" s="345">
        <v>238680</v>
      </c>
      <c r="AI342" s="345">
        <v>685218</v>
      </c>
      <c r="AJ342" s="345">
        <v>337296</v>
      </c>
      <c r="AK342" s="345">
        <v>229284</v>
      </c>
    </row>
    <row r="343" spans="1:37">
      <c r="A343" s="869">
        <v>325</v>
      </c>
      <c r="B343" s="869" t="s">
        <v>1150</v>
      </c>
      <c r="C343" s="869" t="s">
        <v>1195</v>
      </c>
      <c r="D343" s="869" t="s">
        <v>12915</v>
      </c>
      <c r="E343" s="869" t="s">
        <v>14183</v>
      </c>
      <c r="F343" s="870" t="s">
        <v>14184</v>
      </c>
      <c r="G343" s="869" t="s">
        <v>14185</v>
      </c>
      <c r="H343" s="869" t="s">
        <v>14186</v>
      </c>
      <c r="I343" s="869">
        <v>2004</v>
      </c>
      <c r="J343" s="869">
        <v>6354.1</v>
      </c>
      <c r="K343" s="869">
        <v>5343.98</v>
      </c>
      <c r="L343" s="869">
        <v>1183</v>
      </c>
      <c r="M343" s="869">
        <v>238263</v>
      </c>
      <c r="N343" s="869">
        <v>8170</v>
      </c>
      <c r="O343" s="869">
        <v>85</v>
      </c>
      <c r="P343" s="869">
        <v>12869</v>
      </c>
      <c r="Q343" s="869">
        <v>140</v>
      </c>
      <c r="R343" s="869">
        <v>2</v>
      </c>
      <c r="S343" s="869">
        <v>24</v>
      </c>
      <c r="T343" s="869">
        <v>24</v>
      </c>
      <c r="U343" s="869">
        <v>7</v>
      </c>
      <c r="V343" s="869">
        <v>6</v>
      </c>
      <c r="W343" s="869">
        <v>12</v>
      </c>
      <c r="X343" s="869">
        <v>12</v>
      </c>
      <c r="Y343" s="869">
        <v>0</v>
      </c>
      <c r="Z343" s="869">
        <v>0</v>
      </c>
      <c r="AA343" s="869">
        <v>5</v>
      </c>
      <c r="AB343" s="869">
        <v>6</v>
      </c>
      <c r="AC343" s="869">
        <v>1</v>
      </c>
      <c r="AD343" s="869">
        <v>16</v>
      </c>
      <c r="AE343" s="869">
        <v>3</v>
      </c>
      <c r="AF343" s="345">
        <v>2936216</v>
      </c>
      <c r="AG343" s="345">
        <v>2004062</v>
      </c>
      <c r="AH343" s="345">
        <v>214480</v>
      </c>
      <c r="AI343" s="345">
        <v>717674</v>
      </c>
      <c r="AJ343" s="345">
        <v>233547</v>
      </c>
      <c r="AK343" s="345">
        <v>145564</v>
      </c>
    </row>
    <row r="344" spans="1:37">
      <c r="A344" s="869">
        <v>326</v>
      </c>
      <c r="B344" s="869" t="s">
        <v>1150</v>
      </c>
      <c r="C344" s="869" t="s">
        <v>1195</v>
      </c>
      <c r="D344" s="869" t="s">
        <v>12915</v>
      </c>
      <c r="E344" s="869" t="s">
        <v>14187</v>
      </c>
      <c r="F344" s="870" t="s">
        <v>14188</v>
      </c>
      <c r="G344" s="869" t="s">
        <v>14189</v>
      </c>
      <c r="H344" s="869" t="s">
        <v>14190</v>
      </c>
      <c r="I344" s="869">
        <v>2018</v>
      </c>
      <c r="J344" s="869">
        <v>14815</v>
      </c>
      <c r="K344" s="869">
        <v>10267</v>
      </c>
      <c r="L344" s="869">
        <v>90</v>
      </c>
      <c r="M344" s="869">
        <v>51458</v>
      </c>
      <c r="N344" s="869">
        <v>4053</v>
      </c>
      <c r="O344" s="869">
        <v>35</v>
      </c>
      <c r="P344" s="869">
        <v>3114</v>
      </c>
      <c r="Q344" s="869">
        <v>63</v>
      </c>
      <c r="R344" s="869">
        <v>3</v>
      </c>
      <c r="S344" s="869">
        <v>47</v>
      </c>
      <c r="T344" s="869">
        <v>49</v>
      </c>
      <c r="U344" s="869">
        <v>18</v>
      </c>
      <c r="V344" s="869">
        <v>19</v>
      </c>
      <c r="W344" s="869">
        <v>4</v>
      </c>
      <c r="X344" s="869">
        <v>4</v>
      </c>
      <c r="Y344" s="869">
        <v>1</v>
      </c>
      <c r="Z344" s="869">
        <v>1</v>
      </c>
      <c r="AA344" s="869">
        <v>24</v>
      </c>
      <c r="AB344" s="869">
        <v>25</v>
      </c>
      <c r="AC344" s="869">
        <v>0</v>
      </c>
      <c r="AD344" s="869">
        <v>4</v>
      </c>
      <c r="AE344" s="869">
        <v>0</v>
      </c>
      <c r="AF344" s="345">
        <v>4401219</v>
      </c>
      <c r="AG344" s="345">
        <v>2746716</v>
      </c>
      <c r="AH344" s="345">
        <v>51824</v>
      </c>
      <c r="AI344" s="345">
        <v>1602679</v>
      </c>
      <c r="AJ344" s="345">
        <v>180603</v>
      </c>
      <c r="AK344" s="345">
        <v>66802</v>
      </c>
    </row>
    <row r="345" spans="1:37" s="878" customFormat="1">
      <c r="A345" s="1712" t="s">
        <v>13795</v>
      </c>
      <c r="B345" s="1713"/>
      <c r="C345" s="1714"/>
      <c r="D345" s="872"/>
      <c r="E345" s="873">
        <v>9</v>
      </c>
      <c r="F345" s="874"/>
      <c r="G345" s="872"/>
      <c r="H345" s="872"/>
      <c r="I345" s="872"/>
      <c r="J345" s="875"/>
      <c r="K345" s="875"/>
      <c r="L345" s="875"/>
      <c r="M345" s="875"/>
      <c r="N345" s="875"/>
      <c r="O345" s="875"/>
      <c r="P345" s="875"/>
      <c r="Q345" s="875"/>
      <c r="R345" s="875"/>
      <c r="S345" s="876"/>
      <c r="T345" s="876"/>
      <c r="U345" s="876"/>
      <c r="V345" s="876"/>
      <c r="W345" s="876"/>
      <c r="X345" s="876"/>
      <c r="Y345" s="876"/>
      <c r="Z345" s="875"/>
      <c r="AA345" s="876"/>
      <c r="AB345" s="876"/>
      <c r="AC345" s="875"/>
      <c r="AD345" s="875"/>
      <c r="AE345" s="875"/>
      <c r="AF345" s="877"/>
      <c r="AG345" s="875"/>
      <c r="AH345" s="875"/>
      <c r="AI345" s="875"/>
      <c r="AJ345" s="875"/>
      <c r="AK345" s="875"/>
    </row>
    <row r="346" spans="1:37">
      <c r="A346" s="869">
        <v>327</v>
      </c>
      <c r="B346" s="869" t="s">
        <v>1150</v>
      </c>
      <c r="C346" s="869" t="s">
        <v>1250</v>
      </c>
      <c r="D346" s="869" t="s">
        <v>13033</v>
      </c>
      <c r="E346" s="869" t="s">
        <v>14191</v>
      </c>
      <c r="F346" s="870" t="s">
        <v>14192</v>
      </c>
      <c r="G346" s="869" t="s">
        <v>14193</v>
      </c>
      <c r="H346" s="869" t="s">
        <v>14194</v>
      </c>
      <c r="I346" s="869">
        <v>2014</v>
      </c>
      <c r="J346" s="869">
        <v>179.22</v>
      </c>
      <c r="K346" s="869">
        <v>378.14</v>
      </c>
      <c r="L346" s="869">
        <v>60</v>
      </c>
      <c r="M346" s="869">
        <v>17153</v>
      </c>
      <c r="N346" s="869">
        <v>0</v>
      </c>
      <c r="O346" s="869">
        <v>2</v>
      </c>
      <c r="P346" s="869">
        <v>514</v>
      </c>
      <c r="Q346" s="869">
        <v>0</v>
      </c>
      <c r="R346" s="869">
        <v>0</v>
      </c>
      <c r="S346" s="869">
        <v>0</v>
      </c>
      <c r="T346" s="869">
        <v>0</v>
      </c>
      <c r="U346" s="869">
        <v>0</v>
      </c>
      <c r="V346" s="869">
        <v>0</v>
      </c>
      <c r="W346" s="869">
        <v>0</v>
      </c>
      <c r="X346" s="869">
        <v>0</v>
      </c>
      <c r="Y346" s="869">
        <v>0</v>
      </c>
      <c r="Z346" s="869">
        <v>0</v>
      </c>
      <c r="AA346" s="869">
        <v>0</v>
      </c>
      <c r="AB346" s="869">
        <v>0</v>
      </c>
      <c r="AC346" s="869">
        <v>0</v>
      </c>
      <c r="AD346" s="869">
        <v>0</v>
      </c>
      <c r="AE346" s="869">
        <v>0</v>
      </c>
      <c r="AF346" s="345">
        <v>102602</v>
      </c>
      <c r="AG346" s="345">
        <v>29062</v>
      </c>
      <c r="AH346" s="345">
        <v>9437</v>
      </c>
      <c r="AI346" s="345">
        <v>64103</v>
      </c>
      <c r="AJ346" s="345">
        <v>8025</v>
      </c>
      <c r="AK346" s="345">
        <v>2416</v>
      </c>
    </row>
    <row r="347" spans="1:37">
      <c r="A347" s="869">
        <v>328</v>
      </c>
      <c r="B347" s="869" t="s">
        <v>1150</v>
      </c>
      <c r="C347" s="869" t="s">
        <v>1250</v>
      </c>
      <c r="D347" s="869" t="s">
        <v>13033</v>
      </c>
      <c r="E347" s="869" t="s">
        <v>14195</v>
      </c>
      <c r="F347" s="870" t="s">
        <v>14196</v>
      </c>
      <c r="G347" s="869" t="s">
        <v>14197</v>
      </c>
      <c r="H347" s="869" t="s">
        <v>14194</v>
      </c>
      <c r="I347" s="869">
        <v>1994</v>
      </c>
      <c r="J347" s="869">
        <v>1528.1</v>
      </c>
      <c r="K347" s="869">
        <v>2190.29</v>
      </c>
      <c r="L347" s="869">
        <v>247</v>
      </c>
      <c r="M347" s="869">
        <v>83117</v>
      </c>
      <c r="N347" s="869">
        <v>730</v>
      </c>
      <c r="O347" s="869">
        <v>48</v>
      </c>
      <c r="P347" s="869">
        <v>3039</v>
      </c>
      <c r="Q347" s="869">
        <v>0</v>
      </c>
      <c r="R347" s="869">
        <v>0</v>
      </c>
      <c r="S347" s="869">
        <v>6</v>
      </c>
      <c r="T347" s="869">
        <v>6</v>
      </c>
      <c r="U347" s="869">
        <v>0</v>
      </c>
      <c r="V347" s="869">
        <v>0</v>
      </c>
      <c r="W347" s="869">
        <v>5</v>
      </c>
      <c r="X347" s="869">
        <v>5</v>
      </c>
      <c r="Y347" s="869">
        <v>0</v>
      </c>
      <c r="Z347" s="869">
        <v>0</v>
      </c>
      <c r="AA347" s="869">
        <v>1</v>
      </c>
      <c r="AB347" s="869">
        <v>1</v>
      </c>
      <c r="AC347" s="869">
        <v>0</v>
      </c>
      <c r="AD347" s="869">
        <v>6</v>
      </c>
      <c r="AE347" s="869">
        <v>0</v>
      </c>
      <c r="AF347" s="345">
        <v>472038</v>
      </c>
      <c r="AG347" s="345">
        <v>213746</v>
      </c>
      <c r="AH347" s="345">
        <v>56276</v>
      </c>
      <c r="AI347" s="345">
        <v>202016</v>
      </c>
      <c r="AJ347" s="345">
        <v>94222</v>
      </c>
      <c r="AK347" s="345">
        <v>48518</v>
      </c>
    </row>
    <row r="348" spans="1:37">
      <c r="A348" s="869">
        <v>329</v>
      </c>
      <c r="B348" s="869" t="s">
        <v>1150</v>
      </c>
      <c r="C348" s="869" t="s">
        <v>1250</v>
      </c>
      <c r="D348" s="869" t="s">
        <v>13033</v>
      </c>
      <c r="E348" s="869" t="s">
        <v>14198</v>
      </c>
      <c r="F348" s="870" t="s">
        <v>14199</v>
      </c>
      <c r="G348" s="869" t="s">
        <v>14200</v>
      </c>
      <c r="H348" s="869" t="s">
        <v>14201</v>
      </c>
      <c r="I348" s="869">
        <v>2022</v>
      </c>
      <c r="J348" s="869">
        <v>1995</v>
      </c>
      <c r="K348" s="869">
        <v>1189</v>
      </c>
      <c r="L348" s="869">
        <v>121</v>
      </c>
      <c r="M348" s="869">
        <v>20849</v>
      </c>
      <c r="N348" s="869">
        <v>0</v>
      </c>
      <c r="O348" s="869">
        <v>30</v>
      </c>
      <c r="P348" s="869">
        <v>1881</v>
      </c>
      <c r="Q348" s="869">
        <v>0</v>
      </c>
      <c r="R348" s="869">
        <v>0</v>
      </c>
      <c r="S348" s="869">
        <v>2</v>
      </c>
      <c r="T348" s="869">
        <v>2</v>
      </c>
      <c r="U348" s="869">
        <v>0</v>
      </c>
      <c r="V348" s="869">
        <v>0</v>
      </c>
      <c r="W348" s="869">
        <v>2</v>
      </c>
      <c r="X348" s="869">
        <v>2</v>
      </c>
      <c r="Y348" s="869">
        <v>0</v>
      </c>
      <c r="Z348" s="869">
        <v>0</v>
      </c>
      <c r="AA348" s="869">
        <v>0</v>
      </c>
      <c r="AB348" s="869">
        <v>0</v>
      </c>
      <c r="AC348" s="869">
        <v>0</v>
      </c>
      <c r="AD348" s="869">
        <v>4</v>
      </c>
      <c r="AE348" s="869">
        <v>0</v>
      </c>
      <c r="AF348" s="345">
        <v>318466</v>
      </c>
      <c r="AG348" s="345">
        <v>151000</v>
      </c>
      <c r="AH348" s="345">
        <v>33708</v>
      </c>
      <c r="AI348" s="345">
        <v>133758</v>
      </c>
      <c r="AJ348" s="345">
        <v>46739</v>
      </c>
      <c r="AK348" s="345">
        <v>24785</v>
      </c>
    </row>
    <row r="349" spans="1:37">
      <c r="A349" s="869">
        <v>330</v>
      </c>
      <c r="B349" s="869" t="s">
        <v>1150</v>
      </c>
      <c r="C349" s="869" t="s">
        <v>14153</v>
      </c>
      <c r="D349" s="869" t="s">
        <v>13033</v>
      </c>
      <c r="E349" s="869" t="s">
        <v>14202</v>
      </c>
      <c r="F349" s="870" t="s">
        <v>14203</v>
      </c>
      <c r="G349" s="869" t="s">
        <v>14204</v>
      </c>
      <c r="H349" s="869" t="s">
        <v>14205</v>
      </c>
      <c r="I349" s="869">
        <v>2010</v>
      </c>
      <c r="J349" s="869">
        <v>1650</v>
      </c>
      <c r="K349" s="869">
        <v>1601.4</v>
      </c>
      <c r="L349" s="869">
        <v>246</v>
      </c>
      <c r="M349" s="869">
        <v>48436</v>
      </c>
      <c r="N349" s="869">
        <v>0</v>
      </c>
      <c r="O349" s="869">
        <v>22</v>
      </c>
      <c r="P349" s="869">
        <v>2042</v>
      </c>
      <c r="Q349" s="869">
        <v>0</v>
      </c>
      <c r="R349" s="869">
        <v>0</v>
      </c>
      <c r="S349" s="869">
        <v>7</v>
      </c>
      <c r="T349" s="869">
        <v>7</v>
      </c>
      <c r="U349" s="869">
        <v>0</v>
      </c>
      <c r="V349" s="869">
        <v>0</v>
      </c>
      <c r="W349" s="869">
        <v>3</v>
      </c>
      <c r="X349" s="869">
        <v>3</v>
      </c>
      <c r="Y349" s="869">
        <v>0</v>
      </c>
      <c r="Z349" s="869">
        <v>0</v>
      </c>
      <c r="AA349" s="869">
        <v>4</v>
      </c>
      <c r="AB349" s="869">
        <v>4</v>
      </c>
      <c r="AC349" s="869">
        <v>0</v>
      </c>
      <c r="AD349" s="869">
        <v>2</v>
      </c>
      <c r="AE349" s="869">
        <v>2</v>
      </c>
      <c r="AF349" s="345">
        <v>564449</v>
      </c>
      <c r="AG349" s="345">
        <v>414758</v>
      </c>
      <c r="AH349" s="345">
        <v>22643</v>
      </c>
      <c r="AI349" s="345">
        <v>127048</v>
      </c>
      <c r="AJ349" s="345">
        <v>146181</v>
      </c>
      <c r="AK349" s="345">
        <v>47085</v>
      </c>
    </row>
    <row r="350" spans="1:37">
      <c r="A350" s="869">
        <v>331</v>
      </c>
      <c r="B350" s="869" t="s">
        <v>1150</v>
      </c>
      <c r="C350" s="869" t="s">
        <v>14153</v>
      </c>
      <c r="D350" s="869" t="s">
        <v>13033</v>
      </c>
      <c r="E350" s="869" t="s">
        <v>14206</v>
      </c>
      <c r="F350" s="870" t="s">
        <v>14207</v>
      </c>
      <c r="G350" s="869" t="s">
        <v>14208</v>
      </c>
      <c r="H350" s="869" t="s">
        <v>14209</v>
      </c>
      <c r="I350" s="869">
        <v>2009</v>
      </c>
      <c r="J350" s="869">
        <v>1598</v>
      </c>
      <c r="K350" s="869">
        <v>1051.26</v>
      </c>
      <c r="L350" s="869">
        <v>131</v>
      </c>
      <c r="M350" s="869">
        <v>41073</v>
      </c>
      <c r="N350" s="869">
        <v>0</v>
      </c>
      <c r="O350" s="869">
        <v>17</v>
      </c>
      <c r="P350" s="869">
        <v>1532</v>
      </c>
      <c r="Q350" s="869">
        <v>0</v>
      </c>
      <c r="R350" s="869">
        <v>1</v>
      </c>
      <c r="S350" s="869">
        <v>7</v>
      </c>
      <c r="T350" s="869">
        <v>7</v>
      </c>
      <c r="U350" s="869">
        <v>0</v>
      </c>
      <c r="V350" s="869">
        <v>0</v>
      </c>
      <c r="W350" s="869">
        <v>3</v>
      </c>
      <c r="X350" s="869">
        <v>3</v>
      </c>
      <c r="Y350" s="869">
        <v>0</v>
      </c>
      <c r="Z350" s="869">
        <v>0</v>
      </c>
      <c r="AA350" s="869">
        <v>4</v>
      </c>
      <c r="AB350" s="869">
        <v>4</v>
      </c>
      <c r="AC350" s="869">
        <v>0</v>
      </c>
      <c r="AD350" s="869">
        <v>3</v>
      </c>
      <c r="AE350" s="869">
        <v>3</v>
      </c>
      <c r="AF350" s="345">
        <v>552983</v>
      </c>
      <c r="AG350" s="345">
        <v>432944</v>
      </c>
      <c r="AH350" s="345">
        <v>24576</v>
      </c>
      <c r="AI350" s="345">
        <v>95463</v>
      </c>
      <c r="AJ350" s="345">
        <v>110591</v>
      </c>
      <c r="AK350" s="345">
        <v>48851</v>
      </c>
    </row>
    <row r="351" spans="1:37">
      <c r="A351" s="869">
        <v>332</v>
      </c>
      <c r="B351" s="869" t="s">
        <v>1150</v>
      </c>
      <c r="C351" s="869" t="s">
        <v>14153</v>
      </c>
      <c r="D351" s="869" t="s">
        <v>13033</v>
      </c>
      <c r="E351" s="869" t="s">
        <v>14210</v>
      </c>
      <c r="F351" s="870" t="s">
        <v>14211</v>
      </c>
      <c r="G351" s="869" t="s">
        <v>14212</v>
      </c>
      <c r="H351" s="869" t="s">
        <v>14213</v>
      </c>
      <c r="I351" s="869">
        <v>2021</v>
      </c>
      <c r="J351" s="869">
        <v>330.4</v>
      </c>
      <c r="K351" s="869">
        <v>726.53</v>
      </c>
      <c r="L351" s="869">
        <v>104</v>
      </c>
      <c r="M351" s="869">
        <v>19251</v>
      </c>
      <c r="N351" s="869">
        <v>0</v>
      </c>
      <c r="O351" s="869">
        <v>16</v>
      </c>
      <c r="P351" s="869">
        <v>1468</v>
      </c>
      <c r="Q351" s="869">
        <v>0</v>
      </c>
      <c r="R351" s="869">
        <v>0</v>
      </c>
      <c r="S351" s="869">
        <v>6</v>
      </c>
      <c r="T351" s="869">
        <v>6</v>
      </c>
      <c r="U351" s="869">
        <v>0</v>
      </c>
      <c r="V351" s="869">
        <v>0</v>
      </c>
      <c r="W351" s="869">
        <v>2</v>
      </c>
      <c r="X351" s="869">
        <v>2</v>
      </c>
      <c r="Y351" s="869">
        <v>0</v>
      </c>
      <c r="Z351" s="869">
        <v>0</v>
      </c>
      <c r="AA351" s="869">
        <v>4</v>
      </c>
      <c r="AB351" s="869">
        <v>4</v>
      </c>
      <c r="AC351" s="869">
        <v>0</v>
      </c>
      <c r="AD351" s="869">
        <v>2</v>
      </c>
      <c r="AE351" s="869">
        <v>0</v>
      </c>
      <c r="AF351" s="345">
        <v>359413</v>
      </c>
      <c r="AG351" s="345">
        <v>274206</v>
      </c>
      <c r="AH351" s="345">
        <v>25109</v>
      </c>
      <c r="AI351" s="345">
        <v>60098</v>
      </c>
      <c r="AJ351" s="345">
        <v>87147</v>
      </c>
      <c r="AK351" s="345">
        <v>31998</v>
      </c>
    </row>
    <row r="352" spans="1:37">
      <c r="A352" s="869">
        <v>333</v>
      </c>
      <c r="B352" s="869" t="s">
        <v>1150</v>
      </c>
      <c r="C352" s="869" t="s">
        <v>14153</v>
      </c>
      <c r="D352" s="869" t="s">
        <v>13033</v>
      </c>
      <c r="E352" s="869" t="s">
        <v>14214</v>
      </c>
      <c r="F352" s="870" t="s">
        <v>14215</v>
      </c>
      <c r="G352" s="869" t="s">
        <v>14216</v>
      </c>
      <c r="H352" s="869" t="s">
        <v>14217</v>
      </c>
      <c r="I352" s="869">
        <v>2011</v>
      </c>
      <c r="J352" s="869">
        <v>17043</v>
      </c>
      <c r="K352" s="869">
        <v>1683</v>
      </c>
      <c r="L352" s="869">
        <v>250</v>
      </c>
      <c r="M352" s="869">
        <v>43576</v>
      </c>
      <c r="N352" s="869">
        <v>0</v>
      </c>
      <c r="O352" s="869">
        <v>18</v>
      </c>
      <c r="P352" s="869">
        <v>1543</v>
      </c>
      <c r="Q352" s="869">
        <v>0</v>
      </c>
      <c r="R352" s="869">
        <v>3</v>
      </c>
      <c r="S352" s="869">
        <v>5</v>
      </c>
      <c r="T352" s="869">
        <v>5</v>
      </c>
      <c r="U352" s="869">
        <v>0</v>
      </c>
      <c r="V352" s="869">
        <v>0</v>
      </c>
      <c r="W352" s="869">
        <v>4</v>
      </c>
      <c r="X352" s="869">
        <v>4</v>
      </c>
      <c r="Y352" s="869">
        <v>0</v>
      </c>
      <c r="Z352" s="869">
        <v>0</v>
      </c>
      <c r="AA352" s="869">
        <v>1</v>
      </c>
      <c r="AB352" s="869">
        <v>1</v>
      </c>
      <c r="AC352" s="869">
        <v>1</v>
      </c>
      <c r="AD352" s="869">
        <v>4</v>
      </c>
      <c r="AE352" s="869">
        <v>2</v>
      </c>
      <c r="AF352" s="345">
        <v>754590</v>
      </c>
      <c r="AG352" s="345">
        <v>535485</v>
      </c>
      <c r="AH352" s="345">
        <v>44358</v>
      </c>
      <c r="AI352" s="345">
        <v>174747</v>
      </c>
      <c r="AJ352" s="345">
        <v>184520</v>
      </c>
      <c r="AK352" s="345">
        <v>61893</v>
      </c>
    </row>
    <row r="353" spans="1:37">
      <c r="A353" s="869">
        <v>334</v>
      </c>
      <c r="B353" s="869" t="s">
        <v>1150</v>
      </c>
      <c r="C353" s="869" t="s">
        <v>14153</v>
      </c>
      <c r="D353" s="869" t="s">
        <v>13033</v>
      </c>
      <c r="E353" s="869" t="s">
        <v>14218</v>
      </c>
      <c r="F353" s="870" t="s">
        <v>14219</v>
      </c>
      <c r="G353" s="869" t="s">
        <v>14220</v>
      </c>
      <c r="H353" s="869" t="s">
        <v>14217</v>
      </c>
      <c r="I353" s="869">
        <v>2008</v>
      </c>
      <c r="J353" s="869">
        <v>2257</v>
      </c>
      <c r="K353" s="869">
        <v>1505.6</v>
      </c>
      <c r="L353" s="869">
        <v>281</v>
      </c>
      <c r="M353" s="869">
        <v>48535</v>
      </c>
      <c r="N353" s="869">
        <v>0</v>
      </c>
      <c r="O353" s="869">
        <v>17</v>
      </c>
      <c r="P353" s="869">
        <v>1818</v>
      </c>
      <c r="Q353" s="869">
        <v>0</v>
      </c>
      <c r="R353" s="869">
        <v>0</v>
      </c>
      <c r="S353" s="869">
        <v>8</v>
      </c>
      <c r="T353" s="869">
        <v>8</v>
      </c>
      <c r="U353" s="869">
        <v>1</v>
      </c>
      <c r="V353" s="869">
        <v>1</v>
      </c>
      <c r="W353" s="869">
        <v>3</v>
      </c>
      <c r="X353" s="869">
        <v>3</v>
      </c>
      <c r="Y353" s="869">
        <v>0</v>
      </c>
      <c r="Z353" s="869">
        <v>0</v>
      </c>
      <c r="AA353" s="869">
        <v>4</v>
      </c>
      <c r="AB353" s="869">
        <v>4</v>
      </c>
      <c r="AC353" s="869">
        <v>0</v>
      </c>
      <c r="AD353" s="869">
        <v>6</v>
      </c>
      <c r="AE353" s="869">
        <v>0</v>
      </c>
      <c r="AF353" s="345">
        <v>593747</v>
      </c>
      <c r="AG353" s="345">
        <v>432945</v>
      </c>
      <c r="AH353" s="345">
        <v>23181</v>
      </c>
      <c r="AI353" s="345">
        <v>137621</v>
      </c>
      <c r="AJ353" s="345">
        <v>171259</v>
      </c>
      <c r="AK353" s="345">
        <v>65193</v>
      </c>
    </row>
    <row r="354" spans="1:37">
      <c r="A354" s="869">
        <v>335</v>
      </c>
      <c r="B354" s="869" t="s">
        <v>1150</v>
      </c>
      <c r="C354" s="869" t="s">
        <v>14153</v>
      </c>
      <c r="D354" s="869" t="s">
        <v>13033</v>
      </c>
      <c r="E354" s="869" t="s">
        <v>14221</v>
      </c>
      <c r="F354" s="870" t="s">
        <v>14222</v>
      </c>
      <c r="G354" s="869" t="s">
        <v>14223</v>
      </c>
      <c r="H354" s="869" t="s">
        <v>14205</v>
      </c>
      <c r="I354" s="869">
        <v>2023</v>
      </c>
      <c r="J354" s="869">
        <v>531.03</v>
      </c>
      <c r="K354" s="869">
        <v>385.84</v>
      </c>
      <c r="L354" s="869">
        <v>48</v>
      </c>
      <c r="M354" s="869">
        <v>13408</v>
      </c>
      <c r="N354" s="869">
        <v>0</v>
      </c>
      <c r="O354" s="869">
        <v>13</v>
      </c>
      <c r="P354" s="869">
        <v>1517</v>
      </c>
      <c r="Q354" s="869">
        <v>0</v>
      </c>
      <c r="R354" s="869">
        <v>1</v>
      </c>
      <c r="S354" s="869">
        <v>1</v>
      </c>
      <c r="T354" s="869">
        <v>3</v>
      </c>
      <c r="U354" s="869">
        <v>0</v>
      </c>
      <c r="V354" s="869">
        <v>0</v>
      </c>
      <c r="W354" s="869">
        <v>1</v>
      </c>
      <c r="X354" s="869">
        <v>3</v>
      </c>
      <c r="Y354" s="869">
        <v>0</v>
      </c>
      <c r="Z354" s="869">
        <v>0</v>
      </c>
      <c r="AA354" s="869">
        <v>0</v>
      </c>
      <c r="AB354" s="869">
        <v>0</v>
      </c>
      <c r="AC354" s="869">
        <v>0</v>
      </c>
      <c r="AD354" s="869">
        <v>3</v>
      </c>
      <c r="AE354" s="869">
        <v>0</v>
      </c>
      <c r="AF354" s="345">
        <v>191726</v>
      </c>
      <c r="AG354" s="345">
        <v>130049</v>
      </c>
      <c r="AH354" s="345">
        <v>19567</v>
      </c>
      <c r="AI354" s="345">
        <v>42110</v>
      </c>
      <c r="AJ354" s="345">
        <v>65977</v>
      </c>
      <c r="AK354" s="345">
        <v>39108</v>
      </c>
    </row>
    <row r="355" spans="1:37">
      <c r="A355" s="869">
        <v>336</v>
      </c>
      <c r="B355" s="869" t="s">
        <v>1150</v>
      </c>
      <c r="C355" s="869" t="s">
        <v>1245</v>
      </c>
      <c r="D355" s="869" t="s">
        <v>13033</v>
      </c>
      <c r="E355" s="869" t="s">
        <v>14224</v>
      </c>
      <c r="F355" s="870" t="s">
        <v>14225</v>
      </c>
      <c r="G355" s="869" t="s">
        <v>14226</v>
      </c>
      <c r="H355" s="869" t="s">
        <v>14227</v>
      </c>
      <c r="I355" s="869">
        <v>2012</v>
      </c>
      <c r="J355" s="869">
        <v>582.20000000000005</v>
      </c>
      <c r="K355" s="869">
        <v>1905</v>
      </c>
      <c r="L355" s="869">
        <v>157</v>
      </c>
      <c r="M355" s="869">
        <v>88586</v>
      </c>
      <c r="N355" s="869">
        <v>4988</v>
      </c>
      <c r="O355" s="869">
        <v>59</v>
      </c>
      <c r="P355" s="869">
        <v>3560</v>
      </c>
      <c r="Q355" s="869">
        <v>0</v>
      </c>
      <c r="R355" s="869">
        <v>14</v>
      </c>
      <c r="S355" s="869">
        <v>7</v>
      </c>
      <c r="T355" s="869">
        <v>7</v>
      </c>
      <c r="U355" s="869">
        <v>3</v>
      </c>
      <c r="V355" s="869">
        <v>3</v>
      </c>
      <c r="W355" s="869">
        <v>3</v>
      </c>
      <c r="X355" s="869">
        <v>3</v>
      </c>
      <c r="Y355" s="869">
        <v>0</v>
      </c>
      <c r="Z355" s="869">
        <v>0</v>
      </c>
      <c r="AA355" s="869">
        <v>1</v>
      </c>
      <c r="AB355" s="869">
        <v>1</v>
      </c>
      <c r="AC355" s="869">
        <v>0</v>
      </c>
      <c r="AD355" s="869">
        <v>3</v>
      </c>
      <c r="AE355" s="869">
        <v>2</v>
      </c>
      <c r="AF355" s="345">
        <v>715522</v>
      </c>
      <c r="AG355" s="345">
        <v>471829</v>
      </c>
      <c r="AH355" s="345">
        <v>63907</v>
      </c>
      <c r="AI355" s="345">
        <v>179786</v>
      </c>
      <c r="AJ355" s="345">
        <v>68266</v>
      </c>
      <c r="AK355" s="345">
        <v>111487</v>
      </c>
    </row>
    <row r="356" spans="1:37">
      <c r="A356" s="869">
        <v>337</v>
      </c>
      <c r="B356" s="869" t="s">
        <v>1150</v>
      </c>
      <c r="C356" s="869" t="s">
        <v>1245</v>
      </c>
      <c r="D356" s="869" t="s">
        <v>13033</v>
      </c>
      <c r="E356" s="869" t="s">
        <v>14228</v>
      </c>
      <c r="F356" s="870" t="s">
        <v>14229</v>
      </c>
      <c r="G356" s="869" t="s">
        <v>14230</v>
      </c>
      <c r="H356" s="869" t="s">
        <v>14231</v>
      </c>
      <c r="I356" s="869">
        <v>2012</v>
      </c>
      <c r="J356" s="869">
        <v>1929</v>
      </c>
      <c r="K356" s="869">
        <v>2092</v>
      </c>
      <c r="L356" s="869">
        <v>244</v>
      </c>
      <c r="M356" s="869">
        <v>119934</v>
      </c>
      <c r="N356" s="869">
        <v>4637</v>
      </c>
      <c r="O356" s="869">
        <v>59</v>
      </c>
      <c r="P356" s="869">
        <v>3429</v>
      </c>
      <c r="Q356" s="869">
        <v>0</v>
      </c>
      <c r="R356" s="869">
        <v>4</v>
      </c>
      <c r="S356" s="869">
        <v>6</v>
      </c>
      <c r="T356" s="869">
        <v>6</v>
      </c>
      <c r="U356" s="869">
        <v>0</v>
      </c>
      <c r="V356" s="869">
        <v>0</v>
      </c>
      <c r="W356" s="869">
        <v>5</v>
      </c>
      <c r="X356" s="869">
        <v>5</v>
      </c>
      <c r="Y356" s="869">
        <v>0</v>
      </c>
      <c r="Z356" s="869">
        <v>0</v>
      </c>
      <c r="AA356" s="869">
        <v>1</v>
      </c>
      <c r="AB356" s="869">
        <v>1</v>
      </c>
      <c r="AC356" s="869">
        <v>0</v>
      </c>
      <c r="AD356" s="869">
        <v>4</v>
      </c>
      <c r="AE356" s="869">
        <v>1</v>
      </c>
      <c r="AF356" s="345">
        <v>723180</v>
      </c>
      <c r="AG356" s="345">
        <v>393387</v>
      </c>
      <c r="AH356" s="345">
        <v>70136</v>
      </c>
      <c r="AI356" s="345">
        <v>259657</v>
      </c>
      <c r="AJ356" s="345">
        <v>90687</v>
      </c>
      <c r="AK356" s="345">
        <v>151031</v>
      </c>
    </row>
    <row r="357" spans="1:37">
      <c r="A357" s="869">
        <v>338</v>
      </c>
      <c r="B357" s="869" t="s">
        <v>1150</v>
      </c>
      <c r="C357" s="869" t="s">
        <v>1245</v>
      </c>
      <c r="D357" s="869" t="s">
        <v>13033</v>
      </c>
      <c r="E357" s="869" t="s">
        <v>14232</v>
      </c>
      <c r="F357" s="870" t="s">
        <v>14233</v>
      </c>
      <c r="G357" s="869" t="s">
        <v>14234</v>
      </c>
      <c r="H357" s="869" t="s">
        <v>14227</v>
      </c>
      <c r="I357" s="869">
        <v>2021</v>
      </c>
      <c r="J357" s="869">
        <v>41789</v>
      </c>
      <c r="K357" s="869">
        <v>2378.44</v>
      </c>
      <c r="L357" s="869">
        <v>186</v>
      </c>
      <c r="M357" s="869">
        <v>55936</v>
      </c>
      <c r="N357" s="869">
        <v>1536</v>
      </c>
      <c r="O357" s="869">
        <v>50</v>
      </c>
      <c r="P357" s="869">
        <v>4835</v>
      </c>
      <c r="Q357" s="869">
        <v>0</v>
      </c>
      <c r="R357" s="869">
        <v>1</v>
      </c>
      <c r="S357" s="869">
        <v>10</v>
      </c>
      <c r="T357" s="869">
        <v>10</v>
      </c>
      <c r="U357" s="869">
        <v>3</v>
      </c>
      <c r="V357" s="869">
        <v>3</v>
      </c>
      <c r="W357" s="869">
        <v>5</v>
      </c>
      <c r="X357" s="869">
        <v>5</v>
      </c>
      <c r="Y357" s="869">
        <v>1</v>
      </c>
      <c r="Z357" s="869">
        <v>1</v>
      </c>
      <c r="AA357" s="869">
        <v>1</v>
      </c>
      <c r="AB357" s="869">
        <v>1</v>
      </c>
      <c r="AC357" s="869">
        <v>0</v>
      </c>
      <c r="AD357" s="869">
        <v>6</v>
      </c>
      <c r="AE357" s="869">
        <v>2</v>
      </c>
      <c r="AF357" s="345">
        <v>979605</v>
      </c>
      <c r="AG357" s="345">
        <v>586713</v>
      </c>
      <c r="AH357" s="345">
        <v>88185</v>
      </c>
      <c r="AI357" s="345">
        <v>304707</v>
      </c>
      <c r="AJ357" s="345">
        <v>146630</v>
      </c>
      <c r="AK357" s="345">
        <v>173093</v>
      </c>
    </row>
    <row r="358" spans="1:37">
      <c r="A358" s="869">
        <v>339</v>
      </c>
      <c r="B358" s="869" t="s">
        <v>1150</v>
      </c>
      <c r="C358" s="869" t="s">
        <v>1245</v>
      </c>
      <c r="D358" s="869" t="s">
        <v>13033</v>
      </c>
      <c r="E358" s="869" t="s">
        <v>14235</v>
      </c>
      <c r="F358" s="870" t="s">
        <v>14236</v>
      </c>
      <c r="G358" s="869" t="s">
        <v>14237</v>
      </c>
      <c r="H358" s="869" t="s">
        <v>14238</v>
      </c>
      <c r="I358" s="869">
        <v>1922</v>
      </c>
      <c r="J358" s="869">
        <v>5310</v>
      </c>
      <c r="K358" s="869">
        <v>13099.65</v>
      </c>
      <c r="L358" s="869">
        <v>607</v>
      </c>
      <c r="M358" s="869">
        <v>600440</v>
      </c>
      <c r="N358" s="869">
        <v>23050</v>
      </c>
      <c r="O358" s="869">
        <v>348</v>
      </c>
      <c r="P358" s="869">
        <v>25793</v>
      </c>
      <c r="Q358" s="869">
        <v>760</v>
      </c>
      <c r="R358" s="869">
        <v>63</v>
      </c>
      <c r="S358" s="869">
        <v>37.5</v>
      </c>
      <c r="T358" s="869">
        <v>38</v>
      </c>
      <c r="U358" s="869">
        <v>7</v>
      </c>
      <c r="V358" s="869">
        <v>9</v>
      </c>
      <c r="W358" s="869">
        <v>14.5</v>
      </c>
      <c r="X358" s="869">
        <v>13</v>
      </c>
      <c r="Y358" s="869">
        <v>3</v>
      </c>
      <c r="Z358" s="869">
        <v>3</v>
      </c>
      <c r="AA358" s="869">
        <v>13</v>
      </c>
      <c r="AB358" s="869">
        <v>13</v>
      </c>
      <c r="AC358" s="869">
        <v>3</v>
      </c>
      <c r="AD358" s="869">
        <v>20</v>
      </c>
      <c r="AE358" s="869">
        <v>5</v>
      </c>
      <c r="AF358" s="345">
        <v>10663322</v>
      </c>
      <c r="AG358" s="345">
        <v>2324105</v>
      </c>
      <c r="AH358" s="345">
        <v>550000</v>
      </c>
      <c r="AI358" s="345">
        <v>7789217</v>
      </c>
      <c r="AJ358" s="345">
        <v>646213</v>
      </c>
      <c r="AK358" s="345">
        <v>304652</v>
      </c>
    </row>
    <row r="359" spans="1:37">
      <c r="A359" s="869">
        <v>340</v>
      </c>
      <c r="B359" s="869" t="s">
        <v>1150</v>
      </c>
      <c r="C359" s="869" t="s">
        <v>1105</v>
      </c>
      <c r="D359" s="869" t="s">
        <v>13033</v>
      </c>
      <c r="E359" s="869" t="s">
        <v>14239</v>
      </c>
      <c r="F359" s="870" t="s">
        <v>14240</v>
      </c>
      <c r="G359" s="869" t="s">
        <v>14241</v>
      </c>
      <c r="H359" s="869" t="s">
        <v>14242</v>
      </c>
      <c r="I359" s="869">
        <v>2011</v>
      </c>
      <c r="J359" s="869">
        <v>1200</v>
      </c>
      <c r="K359" s="869">
        <v>1982</v>
      </c>
      <c r="L359" s="869">
        <v>450</v>
      </c>
      <c r="M359" s="869">
        <v>94585</v>
      </c>
      <c r="N359" s="869">
        <v>2549</v>
      </c>
      <c r="O359" s="869">
        <v>78</v>
      </c>
      <c r="P359" s="869">
        <v>4872</v>
      </c>
      <c r="Q359" s="869">
        <v>0</v>
      </c>
      <c r="R359" s="869">
        <v>2</v>
      </c>
      <c r="S359" s="869">
        <v>10</v>
      </c>
      <c r="T359" s="869">
        <v>10</v>
      </c>
      <c r="U359" s="869">
        <v>0</v>
      </c>
      <c r="V359" s="869">
        <v>0</v>
      </c>
      <c r="W359" s="869">
        <v>6</v>
      </c>
      <c r="X359" s="869">
        <v>6</v>
      </c>
      <c r="Y359" s="869">
        <v>1</v>
      </c>
      <c r="Z359" s="869">
        <v>1</v>
      </c>
      <c r="AA359" s="869">
        <v>3</v>
      </c>
      <c r="AB359" s="869">
        <v>3</v>
      </c>
      <c r="AC359" s="869">
        <v>0</v>
      </c>
      <c r="AD359" s="869">
        <v>10</v>
      </c>
      <c r="AE359" s="869">
        <v>4</v>
      </c>
      <c r="AF359" s="345">
        <v>1440899</v>
      </c>
      <c r="AG359" s="345">
        <v>820246</v>
      </c>
      <c r="AH359" s="345">
        <v>103632</v>
      </c>
      <c r="AI359" s="345">
        <v>517021</v>
      </c>
      <c r="AJ359" s="345">
        <v>93380</v>
      </c>
      <c r="AK359" s="345">
        <v>40006</v>
      </c>
    </row>
    <row r="360" spans="1:37">
      <c r="A360" s="869">
        <v>341</v>
      </c>
      <c r="B360" s="869" t="s">
        <v>1150</v>
      </c>
      <c r="C360" s="869" t="s">
        <v>1105</v>
      </c>
      <c r="D360" s="869" t="s">
        <v>13033</v>
      </c>
      <c r="E360" s="869" t="s">
        <v>14243</v>
      </c>
      <c r="F360" s="870" t="s">
        <v>14244</v>
      </c>
      <c r="G360" s="869" t="s">
        <v>14245</v>
      </c>
      <c r="H360" s="869" t="s">
        <v>14246</v>
      </c>
      <c r="I360" s="869">
        <v>2021</v>
      </c>
      <c r="J360" s="869">
        <v>469</v>
      </c>
      <c r="K360" s="869">
        <v>2437.15</v>
      </c>
      <c r="L360" s="869">
        <v>85</v>
      </c>
      <c r="M360" s="869">
        <v>7160</v>
      </c>
      <c r="N360" s="869">
        <v>0</v>
      </c>
      <c r="O360" s="869">
        <v>20</v>
      </c>
      <c r="P360" s="869">
        <v>1307</v>
      </c>
      <c r="Q360" s="869">
        <v>0</v>
      </c>
      <c r="R360" s="869">
        <v>4</v>
      </c>
      <c r="S360" s="869">
        <v>1</v>
      </c>
      <c r="T360" s="869">
        <v>1</v>
      </c>
      <c r="U360" s="869">
        <v>0</v>
      </c>
      <c r="V360" s="869">
        <v>0</v>
      </c>
      <c r="W360" s="869">
        <v>1</v>
      </c>
      <c r="X360" s="869">
        <v>1</v>
      </c>
      <c r="Y360" s="869">
        <v>0</v>
      </c>
      <c r="Z360" s="869">
        <v>0</v>
      </c>
      <c r="AA360" s="869">
        <v>0</v>
      </c>
      <c r="AB360" s="869">
        <v>0</v>
      </c>
      <c r="AC360" s="869">
        <v>0</v>
      </c>
      <c r="AD360" s="869">
        <v>2</v>
      </c>
      <c r="AE360" s="869">
        <v>0</v>
      </c>
      <c r="AF360" s="345">
        <v>115906</v>
      </c>
      <c r="AG360" s="345">
        <v>68067</v>
      </c>
      <c r="AH360" s="345">
        <v>20852</v>
      </c>
      <c r="AI360" s="345">
        <v>26987</v>
      </c>
      <c r="AJ360" s="345">
        <v>16092</v>
      </c>
      <c r="AK360" s="345">
        <v>4381</v>
      </c>
    </row>
    <row r="361" spans="1:37">
      <c r="A361" s="869">
        <v>342</v>
      </c>
      <c r="B361" s="869" t="s">
        <v>1150</v>
      </c>
      <c r="C361" s="869" t="s">
        <v>1234</v>
      </c>
      <c r="D361" s="869" t="s">
        <v>13033</v>
      </c>
      <c r="E361" s="869" t="s">
        <v>14247</v>
      </c>
      <c r="F361" s="870" t="s">
        <v>14248</v>
      </c>
      <c r="G361" s="869" t="s">
        <v>14249</v>
      </c>
      <c r="H361" s="869" t="s">
        <v>14250</v>
      </c>
      <c r="I361" s="869">
        <v>2019</v>
      </c>
      <c r="J361" s="869">
        <v>29552</v>
      </c>
      <c r="K361" s="869">
        <v>1840</v>
      </c>
      <c r="L361" s="869">
        <v>96</v>
      </c>
      <c r="M361" s="869">
        <v>43137</v>
      </c>
      <c r="N361" s="869">
        <v>1173</v>
      </c>
      <c r="O361" s="869">
        <v>9</v>
      </c>
      <c r="P361" s="869">
        <v>1532</v>
      </c>
      <c r="Q361" s="869">
        <v>0</v>
      </c>
      <c r="R361" s="869">
        <v>3</v>
      </c>
      <c r="S361" s="869">
        <v>9</v>
      </c>
      <c r="T361" s="869">
        <v>9</v>
      </c>
      <c r="U361" s="869">
        <v>2</v>
      </c>
      <c r="V361" s="869">
        <v>2</v>
      </c>
      <c r="W361" s="869">
        <v>5</v>
      </c>
      <c r="X361" s="869">
        <v>5</v>
      </c>
      <c r="Y361" s="869">
        <v>1</v>
      </c>
      <c r="Z361" s="869">
        <v>1</v>
      </c>
      <c r="AA361" s="869">
        <v>1</v>
      </c>
      <c r="AB361" s="869">
        <v>1</v>
      </c>
      <c r="AC361" s="869">
        <v>0</v>
      </c>
      <c r="AD361" s="869">
        <v>10</v>
      </c>
      <c r="AE361" s="869">
        <v>0</v>
      </c>
      <c r="AF361" s="345">
        <v>373869</v>
      </c>
      <c r="AG361" s="345">
        <v>212600</v>
      </c>
      <c r="AH361" s="345">
        <v>19269</v>
      </c>
      <c r="AI361" s="345">
        <v>142000</v>
      </c>
      <c r="AJ361" s="345">
        <v>171240</v>
      </c>
      <c r="AK361" s="345">
        <v>89799</v>
      </c>
    </row>
    <row r="362" spans="1:37">
      <c r="A362" s="869">
        <v>343</v>
      </c>
      <c r="B362" s="869" t="s">
        <v>1150</v>
      </c>
      <c r="C362" s="869" t="s">
        <v>1234</v>
      </c>
      <c r="D362" s="869" t="s">
        <v>13033</v>
      </c>
      <c r="E362" s="869" t="s">
        <v>14251</v>
      </c>
      <c r="F362" s="870" t="s">
        <v>14252</v>
      </c>
      <c r="G362" s="869" t="s">
        <v>14253</v>
      </c>
      <c r="H362" s="869" t="s">
        <v>14254</v>
      </c>
      <c r="I362" s="869">
        <v>2007</v>
      </c>
      <c r="J362" s="869">
        <v>1053</v>
      </c>
      <c r="K362" s="869">
        <v>1248</v>
      </c>
      <c r="L362" s="869">
        <v>115</v>
      </c>
      <c r="M362" s="869">
        <v>51654</v>
      </c>
      <c r="N362" s="869">
        <v>2563</v>
      </c>
      <c r="O362" s="869">
        <v>7</v>
      </c>
      <c r="P362" s="869">
        <v>1513</v>
      </c>
      <c r="Q362" s="869">
        <v>0</v>
      </c>
      <c r="R362" s="869">
        <v>6</v>
      </c>
      <c r="S362" s="869">
        <v>0</v>
      </c>
      <c r="T362" s="869">
        <v>0</v>
      </c>
      <c r="U362" s="869">
        <v>0</v>
      </c>
      <c r="V362" s="869">
        <v>0</v>
      </c>
      <c r="W362" s="869">
        <v>0</v>
      </c>
      <c r="X362" s="869">
        <v>0</v>
      </c>
      <c r="Y362" s="869">
        <v>0</v>
      </c>
      <c r="Z362" s="869">
        <v>0</v>
      </c>
      <c r="AA362" s="869">
        <v>0</v>
      </c>
      <c r="AB362" s="869">
        <v>0</v>
      </c>
      <c r="AC362" s="869">
        <v>0</v>
      </c>
      <c r="AD362" s="869">
        <v>3</v>
      </c>
      <c r="AE362" s="869">
        <v>1</v>
      </c>
      <c r="AF362" s="345">
        <v>276432</v>
      </c>
      <c r="AG362" s="345">
        <v>152438</v>
      </c>
      <c r="AH362" s="345">
        <v>16494</v>
      </c>
      <c r="AI362" s="345">
        <v>107500</v>
      </c>
      <c r="AJ362" s="345">
        <v>89664</v>
      </c>
      <c r="AK362" s="345">
        <v>49059</v>
      </c>
    </row>
    <row r="363" spans="1:37">
      <c r="A363" s="869">
        <v>344</v>
      </c>
      <c r="B363" s="869" t="s">
        <v>1150</v>
      </c>
      <c r="C363" s="869" t="s">
        <v>1234</v>
      </c>
      <c r="D363" s="869" t="s">
        <v>13033</v>
      </c>
      <c r="E363" s="869" t="s">
        <v>14255</v>
      </c>
      <c r="F363" s="870" t="s">
        <v>14256</v>
      </c>
      <c r="G363" s="869" t="s">
        <v>14257</v>
      </c>
      <c r="H363" s="869" t="s">
        <v>14258</v>
      </c>
      <c r="I363" s="869">
        <v>2009</v>
      </c>
      <c r="J363" s="869">
        <v>29856</v>
      </c>
      <c r="K363" s="869">
        <v>2986.54</v>
      </c>
      <c r="L363" s="869">
        <v>317</v>
      </c>
      <c r="M363" s="869">
        <v>109999</v>
      </c>
      <c r="N363" s="869">
        <v>6905</v>
      </c>
      <c r="O363" s="869">
        <v>174</v>
      </c>
      <c r="P363" s="869">
        <v>4451</v>
      </c>
      <c r="Q363" s="869">
        <v>222</v>
      </c>
      <c r="R363" s="869">
        <v>41</v>
      </c>
      <c r="S363" s="869">
        <v>10</v>
      </c>
      <c r="T363" s="869">
        <v>13</v>
      </c>
      <c r="U363" s="869">
        <v>1</v>
      </c>
      <c r="V363" s="869">
        <v>2</v>
      </c>
      <c r="W363" s="869">
        <v>8</v>
      </c>
      <c r="X363" s="869">
        <v>10</v>
      </c>
      <c r="Y363" s="869">
        <v>0</v>
      </c>
      <c r="Z363" s="869">
        <v>0</v>
      </c>
      <c r="AA363" s="869">
        <v>1</v>
      </c>
      <c r="AB363" s="869">
        <v>1</v>
      </c>
      <c r="AC363" s="869">
        <v>2</v>
      </c>
      <c r="AD363" s="869">
        <v>11</v>
      </c>
      <c r="AE363" s="869">
        <v>1</v>
      </c>
      <c r="AF363" s="345">
        <v>1455629</v>
      </c>
      <c r="AG363" s="345">
        <v>890055</v>
      </c>
      <c r="AH363" s="345">
        <v>80449</v>
      </c>
      <c r="AI363" s="345">
        <v>485125</v>
      </c>
      <c r="AJ363" s="345">
        <v>235105</v>
      </c>
      <c r="AK363" s="345">
        <v>66939</v>
      </c>
    </row>
    <row r="364" spans="1:37">
      <c r="A364" s="869">
        <v>345</v>
      </c>
      <c r="B364" s="869" t="s">
        <v>1150</v>
      </c>
      <c r="C364" s="869" t="s">
        <v>14170</v>
      </c>
      <c r="D364" s="869" t="s">
        <v>13033</v>
      </c>
      <c r="E364" s="869" t="s">
        <v>13573</v>
      </c>
      <c r="F364" s="870" t="s">
        <v>14259</v>
      </c>
      <c r="G364" s="869" t="s">
        <v>14260</v>
      </c>
      <c r="H364" s="869" t="s">
        <v>14261</v>
      </c>
      <c r="I364" s="869">
        <v>2011</v>
      </c>
      <c r="J364" s="869">
        <v>1530</v>
      </c>
      <c r="K364" s="869">
        <v>475.2</v>
      </c>
      <c r="L364" s="869">
        <v>92</v>
      </c>
      <c r="M364" s="869">
        <v>29673</v>
      </c>
      <c r="N364" s="869">
        <v>0</v>
      </c>
      <c r="O364" s="869">
        <v>39</v>
      </c>
      <c r="P364" s="869">
        <v>1219</v>
      </c>
      <c r="Q364" s="869">
        <v>0</v>
      </c>
      <c r="R364" s="869">
        <v>29</v>
      </c>
      <c r="S364" s="869">
        <v>4</v>
      </c>
      <c r="T364" s="869">
        <v>4</v>
      </c>
      <c r="U364" s="869">
        <v>0</v>
      </c>
      <c r="V364" s="869">
        <v>0</v>
      </c>
      <c r="W364" s="869">
        <v>4</v>
      </c>
      <c r="X364" s="869">
        <v>4</v>
      </c>
      <c r="Y364" s="869">
        <v>0</v>
      </c>
      <c r="Z364" s="869">
        <v>0</v>
      </c>
      <c r="AA364" s="869">
        <v>0</v>
      </c>
      <c r="AB364" s="869">
        <v>0</v>
      </c>
      <c r="AC364" s="869">
        <v>1</v>
      </c>
      <c r="AD364" s="869">
        <v>3</v>
      </c>
      <c r="AE364" s="869">
        <v>0</v>
      </c>
      <c r="AF364" s="345">
        <v>319350</v>
      </c>
      <c r="AG364" s="345">
        <v>257971</v>
      </c>
      <c r="AH364" s="345">
        <v>19721</v>
      </c>
      <c r="AI364" s="345">
        <v>41658</v>
      </c>
      <c r="AJ364" s="345">
        <v>33295</v>
      </c>
      <c r="AK364" s="345">
        <v>32296</v>
      </c>
    </row>
    <row r="365" spans="1:37">
      <c r="A365" s="869">
        <v>346</v>
      </c>
      <c r="B365" s="869" t="s">
        <v>1150</v>
      </c>
      <c r="C365" s="869" t="s">
        <v>14170</v>
      </c>
      <c r="D365" s="869" t="s">
        <v>13033</v>
      </c>
      <c r="E365" s="869" t="s">
        <v>14262</v>
      </c>
      <c r="F365" s="870" t="s">
        <v>14263</v>
      </c>
      <c r="G365" s="869" t="s">
        <v>14264</v>
      </c>
      <c r="H365" s="869" t="s">
        <v>14265</v>
      </c>
      <c r="I365" s="869">
        <v>2012</v>
      </c>
      <c r="J365" s="869">
        <v>3130</v>
      </c>
      <c r="K365" s="869">
        <v>1450.47</v>
      </c>
      <c r="L365" s="869">
        <v>227</v>
      </c>
      <c r="M365" s="869">
        <v>68585</v>
      </c>
      <c r="N365" s="869">
        <v>5948</v>
      </c>
      <c r="O365" s="869">
        <v>47</v>
      </c>
      <c r="P365" s="869">
        <v>3173</v>
      </c>
      <c r="Q365" s="869">
        <v>317</v>
      </c>
      <c r="R365" s="869">
        <v>27</v>
      </c>
      <c r="S365" s="869">
        <v>8</v>
      </c>
      <c r="T365" s="869">
        <v>9</v>
      </c>
      <c r="U365" s="869">
        <v>0</v>
      </c>
      <c r="V365" s="869">
        <v>0</v>
      </c>
      <c r="W365" s="869">
        <v>7</v>
      </c>
      <c r="X365" s="869">
        <v>8</v>
      </c>
      <c r="Y365" s="869">
        <v>0</v>
      </c>
      <c r="Z365" s="869">
        <v>0</v>
      </c>
      <c r="AA365" s="869">
        <v>1</v>
      </c>
      <c r="AB365" s="869">
        <v>1</v>
      </c>
      <c r="AC365" s="869">
        <v>3</v>
      </c>
      <c r="AD365" s="869">
        <v>4</v>
      </c>
      <c r="AE365" s="869">
        <v>0</v>
      </c>
      <c r="AF365" s="345">
        <v>1593701</v>
      </c>
      <c r="AG365" s="345">
        <v>859906</v>
      </c>
      <c r="AH365" s="345">
        <v>78482</v>
      </c>
      <c r="AI365" s="345">
        <v>655313</v>
      </c>
      <c r="AJ365" s="345">
        <v>138785</v>
      </c>
      <c r="AK365" s="345">
        <v>98122</v>
      </c>
    </row>
    <row r="366" spans="1:37">
      <c r="A366" s="869">
        <v>347</v>
      </c>
      <c r="B366" s="869" t="s">
        <v>1150</v>
      </c>
      <c r="C366" s="869" t="s">
        <v>14170</v>
      </c>
      <c r="D366" s="869" t="s">
        <v>13033</v>
      </c>
      <c r="E366" s="869" t="s">
        <v>14266</v>
      </c>
      <c r="F366" s="870" t="s">
        <v>14267</v>
      </c>
      <c r="G366" s="869" t="s">
        <v>14268</v>
      </c>
      <c r="H366" s="869" t="s">
        <v>14269</v>
      </c>
      <c r="I366" s="869">
        <v>2012</v>
      </c>
      <c r="J366" s="869">
        <v>1048.4000000000001</v>
      </c>
      <c r="K366" s="869">
        <v>1592.1</v>
      </c>
      <c r="L366" s="869">
        <v>213</v>
      </c>
      <c r="M366" s="869">
        <v>75236</v>
      </c>
      <c r="N366" s="869">
        <v>2259</v>
      </c>
      <c r="O366" s="869">
        <v>53</v>
      </c>
      <c r="P366" s="869">
        <v>5077</v>
      </c>
      <c r="Q366" s="869">
        <v>136</v>
      </c>
      <c r="R366" s="869">
        <v>53</v>
      </c>
      <c r="S366" s="869">
        <v>9</v>
      </c>
      <c r="T366" s="869">
        <v>9</v>
      </c>
      <c r="U366" s="869">
        <v>0</v>
      </c>
      <c r="V366" s="869">
        <v>0</v>
      </c>
      <c r="W366" s="869">
        <v>7</v>
      </c>
      <c r="X366" s="869">
        <v>7</v>
      </c>
      <c r="Y366" s="869">
        <v>1</v>
      </c>
      <c r="Z366" s="869">
        <v>1</v>
      </c>
      <c r="AA366" s="869">
        <v>1</v>
      </c>
      <c r="AB366" s="869">
        <v>1</v>
      </c>
      <c r="AC366" s="869">
        <v>1</v>
      </c>
      <c r="AD366" s="869">
        <v>7</v>
      </c>
      <c r="AE366" s="869">
        <v>2</v>
      </c>
      <c r="AF366" s="345">
        <v>1068076</v>
      </c>
      <c r="AG366" s="345">
        <v>716588</v>
      </c>
      <c r="AH366" s="345">
        <v>110951</v>
      </c>
      <c r="AI366" s="345">
        <v>240537</v>
      </c>
      <c r="AJ366" s="345">
        <v>191138</v>
      </c>
      <c r="AK366" s="345">
        <v>120399</v>
      </c>
    </row>
    <row r="367" spans="1:37">
      <c r="A367" s="869">
        <v>348</v>
      </c>
      <c r="B367" s="869" t="s">
        <v>1150</v>
      </c>
      <c r="C367" s="869" t="s">
        <v>14170</v>
      </c>
      <c r="D367" s="869" t="s">
        <v>13033</v>
      </c>
      <c r="E367" s="869" t="s">
        <v>14270</v>
      </c>
      <c r="F367" s="870" t="s">
        <v>14271</v>
      </c>
      <c r="G367" s="869" t="s">
        <v>14272</v>
      </c>
      <c r="H367" s="869" t="s">
        <v>14273</v>
      </c>
      <c r="I367" s="869">
        <v>2013</v>
      </c>
      <c r="J367" s="869">
        <v>760</v>
      </c>
      <c r="K367" s="869">
        <v>1083.02</v>
      </c>
      <c r="L367" s="869">
        <v>149</v>
      </c>
      <c r="M367" s="869">
        <v>66813</v>
      </c>
      <c r="N367" s="869">
        <v>1752</v>
      </c>
      <c r="O367" s="869">
        <v>47</v>
      </c>
      <c r="P367" s="869">
        <v>3666</v>
      </c>
      <c r="Q367" s="869">
        <v>77</v>
      </c>
      <c r="R367" s="869">
        <v>25</v>
      </c>
      <c r="S367" s="869">
        <v>5</v>
      </c>
      <c r="T367" s="869">
        <v>6</v>
      </c>
      <c r="U367" s="869">
        <v>0</v>
      </c>
      <c r="V367" s="869">
        <v>0</v>
      </c>
      <c r="W367" s="869">
        <v>5</v>
      </c>
      <c r="X367" s="869">
        <v>6</v>
      </c>
      <c r="Y367" s="869">
        <v>0</v>
      </c>
      <c r="Z367" s="869">
        <v>0</v>
      </c>
      <c r="AA367" s="869">
        <v>0</v>
      </c>
      <c r="AB367" s="869">
        <v>0</v>
      </c>
      <c r="AC367" s="869">
        <v>0</v>
      </c>
      <c r="AD367" s="869">
        <v>4</v>
      </c>
      <c r="AE367" s="869">
        <v>3</v>
      </c>
      <c r="AF367" s="345">
        <v>524005</v>
      </c>
      <c r="AG367" s="345">
        <v>429953</v>
      </c>
      <c r="AH367" s="345">
        <v>61784</v>
      </c>
      <c r="AI367" s="345">
        <v>32268</v>
      </c>
      <c r="AJ367" s="345">
        <v>146624</v>
      </c>
      <c r="AK367" s="345">
        <v>89668</v>
      </c>
    </row>
    <row r="368" spans="1:37">
      <c r="A368" s="869">
        <v>349</v>
      </c>
      <c r="B368" s="869" t="s">
        <v>1150</v>
      </c>
      <c r="C368" s="869" t="s">
        <v>14170</v>
      </c>
      <c r="D368" s="869" t="s">
        <v>13033</v>
      </c>
      <c r="E368" s="869" t="s">
        <v>14274</v>
      </c>
      <c r="F368" s="870" t="s">
        <v>14275</v>
      </c>
      <c r="G368" s="869" t="s">
        <v>14276</v>
      </c>
      <c r="H368" s="869" t="s">
        <v>14277</v>
      </c>
      <c r="I368" s="869">
        <v>2011</v>
      </c>
      <c r="J368" s="869">
        <v>319.39999999999998</v>
      </c>
      <c r="K368" s="869">
        <v>365</v>
      </c>
      <c r="L368" s="869">
        <v>70</v>
      </c>
      <c r="M368" s="869">
        <v>24746</v>
      </c>
      <c r="N368" s="869">
        <v>339</v>
      </c>
      <c r="O368" s="869">
        <v>10</v>
      </c>
      <c r="P368" s="869">
        <v>1241</v>
      </c>
      <c r="Q368" s="869">
        <v>16</v>
      </c>
      <c r="R368" s="869">
        <v>4</v>
      </c>
      <c r="S368" s="869">
        <v>4</v>
      </c>
      <c r="T368" s="869">
        <v>4</v>
      </c>
      <c r="U368" s="869">
        <v>0</v>
      </c>
      <c r="V368" s="869">
        <v>0</v>
      </c>
      <c r="W368" s="869">
        <v>4</v>
      </c>
      <c r="X368" s="869">
        <v>4</v>
      </c>
      <c r="Y368" s="869">
        <v>0</v>
      </c>
      <c r="Z368" s="869">
        <v>0</v>
      </c>
      <c r="AA368" s="869">
        <v>0</v>
      </c>
      <c r="AB368" s="869">
        <v>0</v>
      </c>
      <c r="AC368" s="869">
        <v>1</v>
      </c>
      <c r="AD368" s="869">
        <v>3</v>
      </c>
      <c r="AE368" s="869">
        <v>0</v>
      </c>
      <c r="AF368" s="345">
        <v>325941</v>
      </c>
      <c r="AG368" s="345">
        <v>257971</v>
      </c>
      <c r="AH368" s="345">
        <v>19410</v>
      </c>
      <c r="AI368" s="345">
        <v>48560</v>
      </c>
      <c r="AJ368" s="345">
        <v>23100</v>
      </c>
      <c r="AK368" s="345">
        <v>24160</v>
      </c>
    </row>
    <row r="369" spans="1:37">
      <c r="A369" s="869">
        <v>350</v>
      </c>
      <c r="B369" s="869" t="s">
        <v>1150</v>
      </c>
      <c r="C369" s="869" t="s">
        <v>14170</v>
      </c>
      <c r="D369" s="869" t="s">
        <v>13033</v>
      </c>
      <c r="E369" s="869" t="s">
        <v>14278</v>
      </c>
      <c r="F369" s="870" t="s">
        <v>14279</v>
      </c>
      <c r="G369" s="869" t="s">
        <v>14280</v>
      </c>
      <c r="H369" s="869" t="s">
        <v>14281</v>
      </c>
      <c r="I369" s="869">
        <v>2006</v>
      </c>
      <c r="J369" s="869">
        <v>1300</v>
      </c>
      <c r="K369" s="869">
        <v>926.21</v>
      </c>
      <c r="L369" s="869">
        <v>120</v>
      </c>
      <c r="M369" s="869">
        <v>53077</v>
      </c>
      <c r="N369" s="869">
        <v>1089</v>
      </c>
      <c r="O369" s="869">
        <v>34</v>
      </c>
      <c r="P369" s="869">
        <v>1847</v>
      </c>
      <c r="Q369" s="869">
        <v>53</v>
      </c>
      <c r="R369" s="869">
        <v>23</v>
      </c>
      <c r="S369" s="869">
        <v>7</v>
      </c>
      <c r="T369" s="869">
        <v>7</v>
      </c>
      <c r="U369" s="869">
        <v>0</v>
      </c>
      <c r="V369" s="869">
        <v>0</v>
      </c>
      <c r="W369" s="869">
        <v>7</v>
      </c>
      <c r="X369" s="869">
        <v>7</v>
      </c>
      <c r="Y369" s="869">
        <v>0</v>
      </c>
      <c r="Z369" s="869">
        <v>0</v>
      </c>
      <c r="AA369" s="869">
        <v>0</v>
      </c>
      <c r="AB369" s="869">
        <v>0</v>
      </c>
      <c r="AC369" s="869">
        <v>2</v>
      </c>
      <c r="AD369" s="869">
        <v>5</v>
      </c>
      <c r="AE369" s="869">
        <v>0</v>
      </c>
      <c r="AF369" s="345">
        <v>437958</v>
      </c>
      <c r="AG369" s="345">
        <v>343962</v>
      </c>
      <c r="AH369" s="345">
        <v>30104</v>
      </c>
      <c r="AI369" s="345">
        <v>63892</v>
      </c>
      <c r="AJ369" s="345">
        <v>125360</v>
      </c>
      <c r="AK369" s="345">
        <v>65950</v>
      </c>
    </row>
    <row r="370" spans="1:37">
      <c r="A370" s="869">
        <v>351</v>
      </c>
      <c r="B370" s="869" t="s">
        <v>1150</v>
      </c>
      <c r="C370" s="869" t="s">
        <v>914</v>
      </c>
      <c r="D370" s="869" t="s">
        <v>13033</v>
      </c>
      <c r="E370" s="869" t="s">
        <v>14282</v>
      </c>
      <c r="F370" s="870" t="s">
        <v>14283</v>
      </c>
      <c r="G370" s="869" t="s">
        <v>14284</v>
      </c>
      <c r="H370" s="869" t="s">
        <v>14285</v>
      </c>
      <c r="I370" s="869">
        <v>2004</v>
      </c>
      <c r="J370" s="869">
        <v>14760.8</v>
      </c>
      <c r="K370" s="869">
        <v>1665.28</v>
      </c>
      <c r="L370" s="869">
        <v>283</v>
      </c>
      <c r="M370" s="869">
        <v>56135</v>
      </c>
      <c r="N370" s="869">
        <v>0</v>
      </c>
      <c r="O370" s="869">
        <v>60</v>
      </c>
      <c r="P370" s="869">
        <v>2353</v>
      </c>
      <c r="Q370" s="869">
        <v>0</v>
      </c>
      <c r="R370" s="869">
        <v>29</v>
      </c>
      <c r="S370" s="869">
        <v>7</v>
      </c>
      <c r="T370" s="869">
        <v>9</v>
      </c>
      <c r="U370" s="869">
        <v>0</v>
      </c>
      <c r="V370" s="869">
        <v>1</v>
      </c>
      <c r="W370" s="869">
        <v>4</v>
      </c>
      <c r="X370" s="869">
        <v>4</v>
      </c>
      <c r="Y370" s="869">
        <v>0</v>
      </c>
      <c r="Z370" s="869">
        <v>0</v>
      </c>
      <c r="AA370" s="869">
        <v>3</v>
      </c>
      <c r="AB370" s="869">
        <v>4</v>
      </c>
      <c r="AC370" s="869">
        <v>0</v>
      </c>
      <c r="AD370" s="869">
        <v>4</v>
      </c>
      <c r="AE370" s="869">
        <v>0</v>
      </c>
      <c r="AF370" s="345">
        <v>601038</v>
      </c>
      <c r="AG370" s="345">
        <v>424470</v>
      </c>
      <c r="AH370" s="345">
        <v>28024</v>
      </c>
      <c r="AI370" s="345">
        <v>148544</v>
      </c>
      <c r="AJ370" s="345">
        <v>141815</v>
      </c>
      <c r="AK370" s="345">
        <v>73558</v>
      </c>
    </row>
    <row r="371" spans="1:37">
      <c r="A371" s="869">
        <v>352</v>
      </c>
      <c r="B371" s="869" t="s">
        <v>1150</v>
      </c>
      <c r="C371" s="869" t="s">
        <v>914</v>
      </c>
      <c r="D371" s="869" t="s">
        <v>13033</v>
      </c>
      <c r="E371" s="869" t="s">
        <v>14286</v>
      </c>
      <c r="F371" s="870" t="s">
        <v>14287</v>
      </c>
      <c r="G371" s="869" t="s">
        <v>14288</v>
      </c>
      <c r="H371" s="869" t="s">
        <v>14285</v>
      </c>
      <c r="I371" s="869">
        <v>2017</v>
      </c>
      <c r="J371" s="869">
        <v>1760.2</v>
      </c>
      <c r="K371" s="869">
        <v>2998.31</v>
      </c>
      <c r="L371" s="869">
        <v>250</v>
      </c>
      <c r="M371" s="869">
        <v>56058</v>
      </c>
      <c r="N371" s="869">
        <v>1455</v>
      </c>
      <c r="O371" s="869">
        <v>35</v>
      </c>
      <c r="P371" s="869">
        <v>5556</v>
      </c>
      <c r="Q371" s="869">
        <v>0</v>
      </c>
      <c r="R371" s="869">
        <v>19</v>
      </c>
      <c r="S371" s="869">
        <v>14</v>
      </c>
      <c r="T371" s="869">
        <v>14</v>
      </c>
      <c r="U371" s="869">
        <v>2</v>
      </c>
      <c r="V371" s="869">
        <v>2</v>
      </c>
      <c r="W371" s="869">
        <v>7</v>
      </c>
      <c r="X371" s="869">
        <v>7</v>
      </c>
      <c r="Y371" s="869">
        <v>1</v>
      </c>
      <c r="Z371" s="869">
        <v>1</v>
      </c>
      <c r="AA371" s="869">
        <v>4</v>
      </c>
      <c r="AB371" s="869">
        <v>4</v>
      </c>
      <c r="AC371" s="869">
        <v>1</v>
      </c>
      <c r="AD371" s="869">
        <v>7</v>
      </c>
      <c r="AE371" s="869">
        <v>1</v>
      </c>
      <c r="AF371" s="345">
        <v>1272884</v>
      </c>
      <c r="AG371" s="345">
        <v>709689</v>
      </c>
      <c r="AH371" s="345">
        <v>125224</v>
      </c>
      <c r="AI371" s="345">
        <v>437971</v>
      </c>
      <c r="AJ371" s="345">
        <v>289651</v>
      </c>
      <c r="AK371" s="345">
        <v>129769</v>
      </c>
    </row>
    <row r="372" spans="1:37">
      <c r="A372" s="869">
        <v>353</v>
      </c>
      <c r="B372" s="869" t="s">
        <v>1150</v>
      </c>
      <c r="C372" s="869" t="s">
        <v>914</v>
      </c>
      <c r="D372" s="869" t="s">
        <v>13033</v>
      </c>
      <c r="E372" s="869" t="s">
        <v>14289</v>
      </c>
      <c r="F372" s="870" t="s">
        <v>14290</v>
      </c>
      <c r="G372" s="869" t="s">
        <v>14291</v>
      </c>
      <c r="H372" s="869" t="s">
        <v>14285</v>
      </c>
      <c r="I372" s="869">
        <v>2008</v>
      </c>
      <c r="J372" s="869">
        <v>839.9</v>
      </c>
      <c r="K372" s="869">
        <v>1455.9</v>
      </c>
      <c r="L372" s="869">
        <v>196</v>
      </c>
      <c r="M372" s="869">
        <v>60056</v>
      </c>
      <c r="N372" s="869">
        <v>4177</v>
      </c>
      <c r="O372" s="869">
        <v>58</v>
      </c>
      <c r="P372" s="869">
        <v>2618</v>
      </c>
      <c r="Q372" s="869">
        <v>0</v>
      </c>
      <c r="R372" s="869">
        <v>0</v>
      </c>
      <c r="S372" s="869">
        <v>8</v>
      </c>
      <c r="T372" s="869">
        <v>8</v>
      </c>
      <c r="U372" s="869">
        <v>1</v>
      </c>
      <c r="V372" s="869">
        <v>1</v>
      </c>
      <c r="W372" s="869">
        <v>4</v>
      </c>
      <c r="X372" s="869">
        <v>4</v>
      </c>
      <c r="Y372" s="869">
        <v>0</v>
      </c>
      <c r="Z372" s="869">
        <v>0</v>
      </c>
      <c r="AA372" s="869">
        <v>3</v>
      </c>
      <c r="AB372" s="869">
        <v>3</v>
      </c>
      <c r="AC372" s="869">
        <v>0</v>
      </c>
      <c r="AD372" s="869">
        <v>3</v>
      </c>
      <c r="AE372" s="869">
        <v>4</v>
      </c>
      <c r="AF372" s="345">
        <v>666269</v>
      </c>
      <c r="AG372" s="345">
        <v>516206</v>
      </c>
      <c r="AH372" s="345">
        <v>41689</v>
      </c>
      <c r="AI372" s="345">
        <v>108374</v>
      </c>
      <c r="AJ372" s="345">
        <v>107630</v>
      </c>
      <c r="AK372" s="345">
        <v>63808</v>
      </c>
    </row>
    <row r="373" spans="1:37">
      <c r="A373" s="869">
        <v>354</v>
      </c>
      <c r="B373" s="869" t="s">
        <v>1150</v>
      </c>
      <c r="C373" s="869" t="s">
        <v>914</v>
      </c>
      <c r="D373" s="869" t="s">
        <v>13033</v>
      </c>
      <c r="E373" s="869" t="s">
        <v>14292</v>
      </c>
      <c r="F373" s="870" t="s">
        <v>14293</v>
      </c>
      <c r="G373" s="869" t="s">
        <v>14294</v>
      </c>
      <c r="H373" s="869" t="s">
        <v>14295</v>
      </c>
      <c r="I373" s="869">
        <v>2012</v>
      </c>
      <c r="J373" s="869">
        <v>1007</v>
      </c>
      <c r="K373" s="869">
        <v>1668.73</v>
      </c>
      <c r="L373" s="869">
        <v>147</v>
      </c>
      <c r="M373" s="869">
        <v>68005</v>
      </c>
      <c r="N373" s="869">
        <v>2725</v>
      </c>
      <c r="O373" s="869">
        <v>28</v>
      </c>
      <c r="P373" s="869">
        <v>2047</v>
      </c>
      <c r="Q373" s="869">
        <v>0</v>
      </c>
      <c r="R373" s="869">
        <v>28</v>
      </c>
      <c r="S373" s="869">
        <v>8</v>
      </c>
      <c r="T373" s="869">
        <v>8</v>
      </c>
      <c r="U373" s="869">
        <v>0</v>
      </c>
      <c r="V373" s="869">
        <v>0</v>
      </c>
      <c r="W373" s="869">
        <v>4</v>
      </c>
      <c r="X373" s="869">
        <v>4</v>
      </c>
      <c r="Y373" s="869">
        <v>0</v>
      </c>
      <c r="Z373" s="869">
        <v>0</v>
      </c>
      <c r="AA373" s="869">
        <v>4</v>
      </c>
      <c r="AB373" s="869">
        <v>4</v>
      </c>
      <c r="AC373" s="869">
        <v>0</v>
      </c>
      <c r="AD373" s="869">
        <v>7</v>
      </c>
      <c r="AE373" s="869">
        <v>2</v>
      </c>
      <c r="AF373" s="345">
        <v>486565</v>
      </c>
      <c r="AG373" s="345">
        <v>363965</v>
      </c>
      <c r="AH373" s="345">
        <v>28550</v>
      </c>
      <c r="AI373" s="345">
        <v>94050</v>
      </c>
      <c r="AJ373" s="345">
        <v>84041</v>
      </c>
      <c r="AK373" s="345">
        <v>70998</v>
      </c>
    </row>
    <row r="374" spans="1:37">
      <c r="A374" s="869">
        <v>355</v>
      </c>
      <c r="B374" s="869" t="s">
        <v>1150</v>
      </c>
      <c r="C374" s="869" t="s">
        <v>914</v>
      </c>
      <c r="D374" s="869" t="s">
        <v>13033</v>
      </c>
      <c r="E374" s="869" t="s">
        <v>14296</v>
      </c>
      <c r="F374" s="870" t="s">
        <v>14297</v>
      </c>
      <c r="G374" s="869" t="s">
        <v>14298</v>
      </c>
      <c r="H374" s="869" t="s">
        <v>14299</v>
      </c>
      <c r="I374" s="869">
        <v>2010</v>
      </c>
      <c r="J374" s="869">
        <v>764.7</v>
      </c>
      <c r="K374" s="869">
        <v>1347.68</v>
      </c>
      <c r="L374" s="869">
        <v>148</v>
      </c>
      <c r="M374" s="869">
        <v>74921</v>
      </c>
      <c r="N374" s="869">
        <v>3051</v>
      </c>
      <c r="O374" s="869">
        <v>41</v>
      </c>
      <c r="P374" s="869">
        <v>3689</v>
      </c>
      <c r="Q374" s="869">
        <v>0</v>
      </c>
      <c r="R374" s="869">
        <v>4</v>
      </c>
      <c r="S374" s="869">
        <v>8</v>
      </c>
      <c r="T374" s="869">
        <v>8</v>
      </c>
      <c r="U374" s="869">
        <v>0</v>
      </c>
      <c r="V374" s="869">
        <v>0</v>
      </c>
      <c r="W374" s="869">
        <v>4</v>
      </c>
      <c r="X374" s="869">
        <v>4</v>
      </c>
      <c r="Y374" s="869">
        <v>0</v>
      </c>
      <c r="Z374" s="869">
        <v>0</v>
      </c>
      <c r="AA374" s="869">
        <v>4</v>
      </c>
      <c r="AB374" s="869">
        <v>4</v>
      </c>
      <c r="AC374" s="869">
        <v>0</v>
      </c>
      <c r="AD374" s="869">
        <v>6</v>
      </c>
      <c r="AE374" s="869">
        <v>1</v>
      </c>
      <c r="AF374" s="345">
        <v>704512</v>
      </c>
      <c r="AG374" s="345">
        <v>520180</v>
      </c>
      <c r="AH374" s="345">
        <v>56906</v>
      </c>
      <c r="AI374" s="345">
        <v>127426</v>
      </c>
      <c r="AJ374" s="345">
        <v>168767</v>
      </c>
      <c r="AK374" s="345">
        <v>95993</v>
      </c>
    </row>
    <row r="375" spans="1:37">
      <c r="A375" s="869">
        <v>356</v>
      </c>
      <c r="B375" s="869" t="s">
        <v>1150</v>
      </c>
      <c r="C375" s="869" t="s">
        <v>914</v>
      </c>
      <c r="D375" s="869" t="s">
        <v>13033</v>
      </c>
      <c r="E375" s="869" t="s">
        <v>14300</v>
      </c>
      <c r="F375" s="870" t="s">
        <v>14301</v>
      </c>
      <c r="G375" s="869" t="s">
        <v>14302</v>
      </c>
      <c r="H375" s="869" t="s">
        <v>14238</v>
      </c>
      <c r="I375" s="869">
        <v>2019</v>
      </c>
      <c r="J375" s="869">
        <v>2501</v>
      </c>
      <c r="K375" s="869">
        <v>3118.58</v>
      </c>
      <c r="L375" s="869">
        <v>266</v>
      </c>
      <c r="M375" s="869">
        <v>64222</v>
      </c>
      <c r="N375" s="869">
        <v>918</v>
      </c>
      <c r="O375" s="869">
        <v>46</v>
      </c>
      <c r="P375" s="869">
        <v>7733</v>
      </c>
      <c r="Q375" s="869">
        <v>124</v>
      </c>
      <c r="R375" s="869">
        <v>0</v>
      </c>
      <c r="S375" s="869">
        <v>10</v>
      </c>
      <c r="T375" s="869">
        <v>10</v>
      </c>
      <c r="U375" s="869">
        <v>1</v>
      </c>
      <c r="V375" s="869">
        <v>1</v>
      </c>
      <c r="W375" s="869">
        <v>4</v>
      </c>
      <c r="X375" s="869">
        <v>4</v>
      </c>
      <c r="Y375" s="869">
        <v>0</v>
      </c>
      <c r="Z375" s="869">
        <v>0</v>
      </c>
      <c r="AA375" s="869">
        <v>5</v>
      </c>
      <c r="AB375" s="869">
        <v>5</v>
      </c>
      <c r="AC375" s="869">
        <v>0</v>
      </c>
      <c r="AD375" s="869">
        <v>5</v>
      </c>
      <c r="AE375" s="869">
        <v>3</v>
      </c>
      <c r="AF375" s="345">
        <v>1435760</v>
      </c>
      <c r="AG375" s="345">
        <v>651631</v>
      </c>
      <c r="AH375" s="345">
        <v>132334</v>
      </c>
      <c r="AI375" s="345">
        <v>651795</v>
      </c>
      <c r="AJ375" s="345">
        <v>232958</v>
      </c>
      <c r="AK375" s="345">
        <v>199336</v>
      </c>
    </row>
    <row r="376" spans="1:37">
      <c r="A376" s="869">
        <v>357</v>
      </c>
      <c r="B376" s="869" t="s">
        <v>1150</v>
      </c>
      <c r="C376" s="869" t="s">
        <v>914</v>
      </c>
      <c r="D376" s="869" t="s">
        <v>13033</v>
      </c>
      <c r="E376" s="869" t="s">
        <v>14303</v>
      </c>
      <c r="F376" s="870" t="s">
        <v>14304</v>
      </c>
      <c r="G376" s="869" t="s">
        <v>14305</v>
      </c>
      <c r="H376" s="869" t="s">
        <v>14238</v>
      </c>
      <c r="I376" s="869">
        <v>2015</v>
      </c>
      <c r="J376" s="869">
        <v>23509.200000000001</v>
      </c>
      <c r="K376" s="869">
        <v>2218.06</v>
      </c>
      <c r="L376" s="869">
        <v>220</v>
      </c>
      <c r="M376" s="869">
        <v>101313</v>
      </c>
      <c r="N376" s="869">
        <v>0</v>
      </c>
      <c r="O376" s="869">
        <v>46</v>
      </c>
      <c r="P376" s="869">
        <v>7753</v>
      </c>
      <c r="Q376" s="869">
        <v>0</v>
      </c>
      <c r="R376" s="869">
        <v>7</v>
      </c>
      <c r="S376" s="869">
        <v>12</v>
      </c>
      <c r="T376" s="869">
        <v>15</v>
      </c>
      <c r="U376" s="869">
        <v>2</v>
      </c>
      <c r="V376" s="869">
        <v>4</v>
      </c>
      <c r="W376" s="869">
        <v>4</v>
      </c>
      <c r="X376" s="869">
        <v>2</v>
      </c>
      <c r="Y376" s="869">
        <v>0</v>
      </c>
      <c r="Z376" s="869">
        <v>0</v>
      </c>
      <c r="AA376" s="869">
        <v>6</v>
      </c>
      <c r="AB376" s="869">
        <v>9</v>
      </c>
      <c r="AC376" s="869">
        <v>1</v>
      </c>
      <c r="AD376" s="869">
        <v>4</v>
      </c>
      <c r="AE376" s="869">
        <v>2</v>
      </c>
      <c r="AF376" s="345">
        <v>1161192</v>
      </c>
      <c r="AG376" s="345">
        <v>787373</v>
      </c>
      <c r="AH376" s="345">
        <v>126599</v>
      </c>
      <c r="AI376" s="345">
        <v>247220</v>
      </c>
      <c r="AJ376" s="345">
        <v>302469</v>
      </c>
      <c r="AK376" s="345">
        <v>225939</v>
      </c>
    </row>
    <row r="377" spans="1:37">
      <c r="A377" s="869">
        <v>358</v>
      </c>
      <c r="B377" s="869" t="s">
        <v>1150</v>
      </c>
      <c r="C377" s="869" t="s">
        <v>914</v>
      </c>
      <c r="D377" s="869" t="s">
        <v>13033</v>
      </c>
      <c r="E377" s="869" t="s">
        <v>14306</v>
      </c>
      <c r="F377" s="870" t="s">
        <v>14307</v>
      </c>
      <c r="G377" s="869" t="s">
        <v>14308</v>
      </c>
      <c r="H377" s="869" t="s">
        <v>14309</v>
      </c>
      <c r="I377" s="869">
        <v>2015</v>
      </c>
      <c r="J377" s="869">
        <v>693252</v>
      </c>
      <c r="K377" s="869">
        <v>4402.55</v>
      </c>
      <c r="L377" s="869">
        <v>395</v>
      </c>
      <c r="M377" s="869">
        <v>119350</v>
      </c>
      <c r="N377" s="869">
        <v>3036</v>
      </c>
      <c r="O377" s="869">
        <v>60</v>
      </c>
      <c r="P377" s="869">
        <v>9646</v>
      </c>
      <c r="Q377" s="869">
        <v>230</v>
      </c>
      <c r="R377" s="869">
        <v>6</v>
      </c>
      <c r="S377" s="869">
        <v>15</v>
      </c>
      <c r="T377" s="869">
        <v>17</v>
      </c>
      <c r="U377" s="869">
        <v>1</v>
      </c>
      <c r="V377" s="869">
        <v>4</v>
      </c>
      <c r="W377" s="869">
        <v>4</v>
      </c>
      <c r="X377" s="869">
        <v>3</v>
      </c>
      <c r="Y377" s="869">
        <v>0</v>
      </c>
      <c r="Z377" s="869">
        <v>0</v>
      </c>
      <c r="AA377" s="869">
        <v>10</v>
      </c>
      <c r="AB377" s="869">
        <v>10</v>
      </c>
      <c r="AC377" s="869">
        <v>0</v>
      </c>
      <c r="AD377" s="869">
        <v>6</v>
      </c>
      <c r="AE377" s="869">
        <v>0</v>
      </c>
      <c r="AF377" s="345">
        <v>1455999</v>
      </c>
      <c r="AG377" s="345">
        <v>989702</v>
      </c>
      <c r="AH377" s="345">
        <v>146609</v>
      </c>
      <c r="AI377" s="345">
        <v>319688</v>
      </c>
      <c r="AJ377" s="345">
        <v>367008</v>
      </c>
      <c r="AK377" s="345">
        <v>279788</v>
      </c>
    </row>
    <row r="378" spans="1:37">
      <c r="A378" s="869">
        <v>359</v>
      </c>
      <c r="B378" s="869" t="s">
        <v>1150</v>
      </c>
      <c r="C378" s="869" t="s">
        <v>1195</v>
      </c>
      <c r="D378" s="869" t="s">
        <v>13033</v>
      </c>
      <c r="E378" s="869" t="s">
        <v>14310</v>
      </c>
      <c r="F378" s="870" t="s">
        <v>14311</v>
      </c>
      <c r="G378" s="869" t="s">
        <v>14312</v>
      </c>
      <c r="H378" s="869" t="s">
        <v>14313</v>
      </c>
      <c r="I378" s="869">
        <v>2016</v>
      </c>
      <c r="J378" s="869">
        <v>2929.3</v>
      </c>
      <c r="K378" s="869">
        <v>1490.82</v>
      </c>
      <c r="L378" s="869">
        <v>200</v>
      </c>
      <c r="M378" s="869">
        <v>76132</v>
      </c>
      <c r="N378" s="869">
        <v>2399</v>
      </c>
      <c r="O378" s="869">
        <v>71</v>
      </c>
      <c r="P378" s="869">
        <v>5460</v>
      </c>
      <c r="Q378" s="869">
        <v>129</v>
      </c>
      <c r="R378" s="869">
        <v>23</v>
      </c>
      <c r="S378" s="869">
        <v>4.5</v>
      </c>
      <c r="T378" s="869">
        <v>4.5</v>
      </c>
      <c r="U378" s="869">
        <v>1</v>
      </c>
      <c r="V378" s="869">
        <v>1</v>
      </c>
      <c r="W378" s="869">
        <v>2.5</v>
      </c>
      <c r="X378" s="869">
        <v>2.5</v>
      </c>
      <c r="Y378" s="869">
        <v>1</v>
      </c>
      <c r="Z378" s="869">
        <v>1</v>
      </c>
      <c r="AA378" s="869">
        <v>0</v>
      </c>
      <c r="AB378" s="869">
        <v>0</v>
      </c>
      <c r="AC378" s="869">
        <v>0</v>
      </c>
      <c r="AD378" s="869">
        <v>4</v>
      </c>
      <c r="AE378" s="869">
        <v>2</v>
      </c>
      <c r="AF378" s="345">
        <v>695298</v>
      </c>
      <c r="AG378" s="345">
        <v>259029</v>
      </c>
      <c r="AH378" s="345">
        <v>83000</v>
      </c>
      <c r="AI378" s="345">
        <v>353269</v>
      </c>
      <c r="AJ378" s="345">
        <v>461648</v>
      </c>
      <c r="AK378" s="345">
        <v>253756</v>
      </c>
    </row>
    <row r="379" spans="1:37">
      <c r="A379" s="869">
        <v>360</v>
      </c>
      <c r="B379" s="869" t="s">
        <v>1150</v>
      </c>
      <c r="C379" s="869" t="s">
        <v>1195</v>
      </c>
      <c r="D379" s="869" t="s">
        <v>13033</v>
      </c>
      <c r="E379" s="869" t="s">
        <v>14314</v>
      </c>
      <c r="F379" s="870" t="s">
        <v>14315</v>
      </c>
      <c r="G379" s="869" t="s">
        <v>14316</v>
      </c>
      <c r="H379" s="869" t="s">
        <v>14313</v>
      </c>
      <c r="I379" s="869">
        <v>2019</v>
      </c>
      <c r="J379" s="869">
        <v>2876</v>
      </c>
      <c r="K379" s="869">
        <v>1147.8900000000001</v>
      </c>
      <c r="L379" s="869">
        <v>216</v>
      </c>
      <c r="M379" s="869">
        <v>39439</v>
      </c>
      <c r="N379" s="869">
        <v>1460</v>
      </c>
      <c r="O379" s="869">
        <v>39</v>
      </c>
      <c r="P379" s="869">
        <v>3264</v>
      </c>
      <c r="Q379" s="869">
        <v>170</v>
      </c>
      <c r="R379" s="869">
        <v>0</v>
      </c>
      <c r="S379" s="869">
        <v>3</v>
      </c>
      <c r="T379" s="869">
        <v>3</v>
      </c>
      <c r="U379" s="869">
        <v>2</v>
      </c>
      <c r="V379" s="869">
        <v>2</v>
      </c>
      <c r="W379" s="869">
        <v>0</v>
      </c>
      <c r="X379" s="869">
        <v>0</v>
      </c>
      <c r="Y379" s="869">
        <v>0</v>
      </c>
      <c r="Z379" s="869">
        <v>0</v>
      </c>
      <c r="AA379" s="869">
        <v>1</v>
      </c>
      <c r="AB379" s="869">
        <v>1</v>
      </c>
      <c r="AC379" s="869">
        <v>0</v>
      </c>
      <c r="AD379" s="869">
        <v>1</v>
      </c>
      <c r="AE379" s="869">
        <v>0</v>
      </c>
      <c r="AF379" s="345">
        <v>307267</v>
      </c>
      <c r="AG379" s="345">
        <v>193381</v>
      </c>
      <c r="AH379" s="345">
        <v>49000</v>
      </c>
      <c r="AI379" s="345">
        <v>64886</v>
      </c>
      <c r="AJ379" s="345">
        <v>259131</v>
      </c>
      <c r="AK379" s="345">
        <v>146326</v>
      </c>
    </row>
    <row r="380" spans="1:37">
      <c r="A380" s="869">
        <v>361</v>
      </c>
      <c r="B380" s="869" t="s">
        <v>1150</v>
      </c>
      <c r="C380" s="869" t="s">
        <v>1195</v>
      </c>
      <c r="D380" s="869" t="s">
        <v>13033</v>
      </c>
      <c r="E380" s="869" t="s">
        <v>14317</v>
      </c>
      <c r="F380" s="870" t="s">
        <v>14318</v>
      </c>
      <c r="G380" s="869" t="s">
        <v>14319</v>
      </c>
      <c r="H380" s="869" t="s">
        <v>14320</v>
      </c>
      <c r="I380" s="869">
        <v>2018</v>
      </c>
      <c r="J380" s="869">
        <v>19468</v>
      </c>
      <c r="K380" s="869">
        <v>1772.58</v>
      </c>
      <c r="L380" s="869">
        <v>312</v>
      </c>
      <c r="M380" s="869">
        <v>63095</v>
      </c>
      <c r="N380" s="869">
        <v>2895</v>
      </c>
      <c r="O380" s="869">
        <v>90</v>
      </c>
      <c r="P380" s="869">
        <v>4744</v>
      </c>
      <c r="Q380" s="869">
        <v>129</v>
      </c>
      <c r="R380" s="869">
        <v>8</v>
      </c>
      <c r="S380" s="869">
        <v>2</v>
      </c>
      <c r="T380" s="869">
        <v>2</v>
      </c>
      <c r="U380" s="869">
        <v>0</v>
      </c>
      <c r="V380" s="869">
        <v>0</v>
      </c>
      <c r="W380" s="869">
        <v>1</v>
      </c>
      <c r="X380" s="869">
        <v>1</v>
      </c>
      <c r="Y380" s="869">
        <v>1</v>
      </c>
      <c r="Z380" s="869">
        <v>1</v>
      </c>
      <c r="AA380" s="869">
        <v>0</v>
      </c>
      <c r="AB380" s="869">
        <v>0</v>
      </c>
      <c r="AC380" s="869">
        <v>0</v>
      </c>
      <c r="AD380" s="869">
        <v>1</v>
      </c>
      <c r="AE380" s="869">
        <v>2</v>
      </c>
      <c r="AF380" s="345">
        <v>702653</v>
      </c>
      <c r="AG380" s="345">
        <v>322828</v>
      </c>
      <c r="AH380" s="345">
        <v>86327</v>
      </c>
      <c r="AI380" s="345">
        <v>293498</v>
      </c>
      <c r="AJ380" s="345">
        <v>198800</v>
      </c>
      <c r="AK380" s="345">
        <v>89865</v>
      </c>
    </row>
    <row r="381" spans="1:37">
      <c r="A381" s="869">
        <v>362</v>
      </c>
      <c r="B381" s="869" t="s">
        <v>1150</v>
      </c>
      <c r="C381" s="869" t="s">
        <v>1195</v>
      </c>
      <c r="D381" s="869" t="s">
        <v>13033</v>
      </c>
      <c r="E381" s="869" t="s">
        <v>14321</v>
      </c>
      <c r="F381" s="870" t="s">
        <v>14322</v>
      </c>
      <c r="G381" s="869" t="s">
        <v>14323</v>
      </c>
      <c r="H381" s="869" t="s">
        <v>14320</v>
      </c>
      <c r="I381" s="869">
        <v>2023</v>
      </c>
      <c r="J381" s="869">
        <v>1334.6</v>
      </c>
      <c r="K381" s="869">
        <v>2274.88</v>
      </c>
      <c r="L381" s="869">
        <v>300</v>
      </c>
      <c r="M381" s="869">
        <v>51204</v>
      </c>
      <c r="N381" s="869">
        <v>2153</v>
      </c>
      <c r="O381" s="869">
        <v>72</v>
      </c>
      <c r="P381" s="869">
        <v>5167</v>
      </c>
      <c r="Q381" s="869">
        <v>172</v>
      </c>
      <c r="R381" s="869">
        <v>0</v>
      </c>
      <c r="S381" s="869">
        <v>3.5</v>
      </c>
      <c r="T381" s="869">
        <v>4</v>
      </c>
      <c r="U381" s="869">
        <v>1</v>
      </c>
      <c r="V381" s="869">
        <v>1</v>
      </c>
      <c r="W381" s="869">
        <v>1.5</v>
      </c>
      <c r="X381" s="869">
        <v>2</v>
      </c>
      <c r="Y381" s="869">
        <v>1</v>
      </c>
      <c r="Z381" s="869">
        <v>1</v>
      </c>
      <c r="AA381" s="869">
        <v>0</v>
      </c>
      <c r="AB381" s="869">
        <v>0</v>
      </c>
      <c r="AC381" s="869">
        <v>0</v>
      </c>
      <c r="AD381" s="869">
        <v>2</v>
      </c>
      <c r="AE381" s="869">
        <v>0</v>
      </c>
      <c r="AF381" s="345">
        <v>616742</v>
      </c>
      <c r="AG381" s="345">
        <v>347207</v>
      </c>
      <c r="AH381" s="345">
        <v>94133</v>
      </c>
      <c r="AI381" s="345">
        <v>175402</v>
      </c>
      <c r="AJ381" s="345">
        <v>223526</v>
      </c>
      <c r="AK381" s="345">
        <v>115400</v>
      </c>
    </row>
    <row r="382" spans="1:37">
      <c r="A382" s="869">
        <v>363</v>
      </c>
      <c r="B382" s="869" t="s">
        <v>1150</v>
      </c>
      <c r="C382" s="869" t="s">
        <v>1195</v>
      </c>
      <c r="D382" s="869" t="s">
        <v>13033</v>
      </c>
      <c r="E382" s="869" t="s">
        <v>14324</v>
      </c>
      <c r="F382" s="870" t="s">
        <v>14325</v>
      </c>
      <c r="G382" s="869" t="s">
        <v>14326</v>
      </c>
      <c r="H382" s="869" t="s">
        <v>14313</v>
      </c>
      <c r="I382" s="869">
        <v>2012</v>
      </c>
      <c r="J382" s="869">
        <v>1298.2</v>
      </c>
      <c r="K382" s="869">
        <v>2598.8200000000002</v>
      </c>
      <c r="L382" s="869">
        <v>400</v>
      </c>
      <c r="M382" s="869">
        <v>98455</v>
      </c>
      <c r="N382" s="869">
        <v>1955</v>
      </c>
      <c r="O382" s="869">
        <v>95</v>
      </c>
      <c r="P382" s="869">
        <v>7958</v>
      </c>
      <c r="Q382" s="869">
        <v>369</v>
      </c>
      <c r="R382" s="869">
        <v>0</v>
      </c>
      <c r="S382" s="869">
        <v>9</v>
      </c>
      <c r="T382" s="869">
        <v>9</v>
      </c>
      <c r="U382" s="869">
        <v>4</v>
      </c>
      <c r="V382" s="869">
        <v>4</v>
      </c>
      <c r="W382" s="869">
        <v>4</v>
      </c>
      <c r="X382" s="869">
        <v>4</v>
      </c>
      <c r="Y382" s="869">
        <v>1</v>
      </c>
      <c r="Z382" s="869">
        <v>1</v>
      </c>
      <c r="AA382" s="869">
        <v>0</v>
      </c>
      <c r="AB382" s="869">
        <v>0</v>
      </c>
      <c r="AC382" s="869">
        <v>1</v>
      </c>
      <c r="AD382" s="869">
        <v>8</v>
      </c>
      <c r="AE382" s="869">
        <v>2</v>
      </c>
      <c r="AF382" s="345">
        <v>1812634</v>
      </c>
      <c r="AG382" s="345">
        <v>931902</v>
      </c>
      <c r="AH382" s="345">
        <v>114307</v>
      </c>
      <c r="AI382" s="345">
        <v>766425</v>
      </c>
      <c r="AJ382" s="345">
        <v>276783</v>
      </c>
      <c r="AK382" s="345">
        <v>118584</v>
      </c>
    </row>
    <row r="383" spans="1:37">
      <c r="A383" s="869">
        <v>364</v>
      </c>
      <c r="B383" s="869" t="s">
        <v>1150</v>
      </c>
      <c r="C383" s="869" t="s">
        <v>1195</v>
      </c>
      <c r="D383" s="869" t="s">
        <v>13033</v>
      </c>
      <c r="E383" s="869" t="s">
        <v>14327</v>
      </c>
      <c r="F383" s="870" t="s">
        <v>14328</v>
      </c>
      <c r="G383" s="869" t="s">
        <v>14329</v>
      </c>
      <c r="H383" s="869" t="s">
        <v>14313</v>
      </c>
      <c r="I383" s="869">
        <v>2020</v>
      </c>
      <c r="J383" s="869">
        <v>7039</v>
      </c>
      <c r="K383" s="869">
        <v>1019</v>
      </c>
      <c r="L383" s="869">
        <v>148</v>
      </c>
      <c r="M383" s="869">
        <v>36943</v>
      </c>
      <c r="N383" s="869">
        <v>2414</v>
      </c>
      <c r="O383" s="869">
        <v>63</v>
      </c>
      <c r="P383" s="869">
        <v>3158</v>
      </c>
      <c r="Q383" s="869">
        <v>129</v>
      </c>
      <c r="R383" s="869">
        <v>0</v>
      </c>
      <c r="S383" s="869">
        <v>4</v>
      </c>
      <c r="T383" s="869">
        <v>4</v>
      </c>
      <c r="U383" s="869">
        <v>2</v>
      </c>
      <c r="V383" s="869">
        <v>2</v>
      </c>
      <c r="W383" s="869">
        <v>2</v>
      </c>
      <c r="X383" s="869">
        <v>2</v>
      </c>
      <c r="Y383" s="869">
        <v>0</v>
      </c>
      <c r="Z383" s="869">
        <v>0</v>
      </c>
      <c r="AA383" s="869">
        <v>0</v>
      </c>
      <c r="AB383" s="869">
        <v>0</v>
      </c>
      <c r="AC383" s="869">
        <v>0</v>
      </c>
      <c r="AD383" s="869">
        <v>3</v>
      </c>
      <c r="AE383" s="869">
        <v>0</v>
      </c>
      <c r="AF383" s="345">
        <v>379111</v>
      </c>
      <c r="AG383" s="345">
        <v>273589</v>
      </c>
      <c r="AH383" s="345">
        <v>57994</v>
      </c>
      <c r="AI383" s="345">
        <v>47528</v>
      </c>
      <c r="AJ383" s="345">
        <v>95736</v>
      </c>
      <c r="AK383" s="345">
        <v>45772</v>
      </c>
    </row>
    <row r="384" spans="1:37">
      <c r="A384" s="869">
        <v>365</v>
      </c>
      <c r="B384" s="869" t="s">
        <v>1150</v>
      </c>
      <c r="C384" s="869" t="s">
        <v>1195</v>
      </c>
      <c r="D384" s="869" t="s">
        <v>13033</v>
      </c>
      <c r="E384" s="869" t="s">
        <v>14330</v>
      </c>
      <c r="F384" s="870" t="s">
        <v>14331</v>
      </c>
      <c r="G384" s="869" t="s">
        <v>14332</v>
      </c>
      <c r="H384" s="869" t="s">
        <v>14333</v>
      </c>
      <c r="I384" s="869">
        <v>2015</v>
      </c>
      <c r="J384" s="869">
        <v>516.35</v>
      </c>
      <c r="K384" s="869">
        <v>516.35</v>
      </c>
      <c r="L384" s="869">
        <v>76</v>
      </c>
      <c r="M384" s="869">
        <v>25677</v>
      </c>
      <c r="N384" s="869">
        <v>39</v>
      </c>
      <c r="O384" s="869">
        <v>20</v>
      </c>
      <c r="P384" s="869">
        <v>1690</v>
      </c>
      <c r="Q384" s="869">
        <v>0</v>
      </c>
      <c r="R384" s="869">
        <v>1</v>
      </c>
      <c r="S384" s="869">
        <v>2</v>
      </c>
      <c r="T384" s="869">
        <v>2</v>
      </c>
      <c r="U384" s="869">
        <v>0</v>
      </c>
      <c r="V384" s="869">
        <v>0</v>
      </c>
      <c r="W384" s="869">
        <v>1</v>
      </c>
      <c r="X384" s="869">
        <v>1</v>
      </c>
      <c r="Y384" s="869">
        <v>0</v>
      </c>
      <c r="Z384" s="869">
        <v>0</v>
      </c>
      <c r="AA384" s="869">
        <v>1</v>
      </c>
      <c r="AB384" s="869">
        <v>1</v>
      </c>
      <c r="AC384" s="869">
        <v>0</v>
      </c>
      <c r="AD384" s="869">
        <v>1</v>
      </c>
      <c r="AE384" s="869">
        <v>0</v>
      </c>
      <c r="AF384" s="345">
        <v>146851</v>
      </c>
      <c r="AG384" s="345">
        <v>106670</v>
      </c>
      <c r="AH384" s="345">
        <v>33500</v>
      </c>
      <c r="AI384" s="345">
        <v>6681</v>
      </c>
      <c r="AJ384" s="345">
        <v>22484</v>
      </c>
      <c r="AK384" s="345">
        <v>12626</v>
      </c>
    </row>
    <row r="385" spans="1:37">
      <c r="A385" s="869">
        <v>366</v>
      </c>
      <c r="B385" s="869" t="s">
        <v>1150</v>
      </c>
      <c r="C385" s="869" t="s">
        <v>1195</v>
      </c>
      <c r="D385" s="869" t="s">
        <v>13033</v>
      </c>
      <c r="E385" s="869" t="s">
        <v>14334</v>
      </c>
      <c r="F385" s="870" t="s">
        <v>14335</v>
      </c>
      <c r="G385" s="869" t="s">
        <v>14336</v>
      </c>
      <c r="H385" s="869" t="s">
        <v>14313</v>
      </c>
      <c r="I385" s="869">
        <v>2011</v>
      </c>
      <c r="J385" s="869">
        <v>908</v>
      </c>
      <c r="K385" s="869">
        <v>1702</v>
      </c>
      <c r="L385" s="869">
        <v>184</v>
      </c>
      <c r="M385" s="869">
        <v>72281</v>
      </c>
      <c r="N385" s="869">
        <v>4988</v>
      </c>
      <c r="O385" s="869">
        <v>26</v>
      </c>
      <c r="P385" s="869">
        <v>1682</v>
      </c>
      <c r="Q385" s="869">
        <v>394</v>
      </c>
      <c r="R385" s="869">
        <v>0</v>
      </c>
      <c r="S385" s="869">
        <v>4</v>
      </c>
      <c r="T385" s="869">
        <v>4</v>
      </c>
      <c r="U385" s="869">
        <v>1</v>
      </c>
      <c r="V385" s="869">
        <v>1</v>
      </c>
      <c r="W385" s="869">
        <v>2</v>
      </c>
      <c r="X385" s="869">
        <v>2</v>
      </c>
      <c r="Y385" s="869">
        <v>1</v>
      </c>
      <c r="Z385" s="869">
        <v>1</v>
      </c>
      <c r="AA385" s="869">
        <v>0</v>
      </c>
      <c r="AB385" s="869">
        <v>0</v>
      </c>
      <c r="AC385" s="869">
        <v>0</v>
      </c>
      <c r="AD385" s="869">
        <v>3</v>
      </c>
      <c r="AE385" s="869">
        <v>0</v>
      </c>
      <c r="AF385" s="345">
        <v>596082</v>
      </c>
      <c r="AG385" s="345">
        <v>325878</v>
      </c>
      <c r="AH385" s="345">
        <v>100000</v>
      </c>
      <c r="AI385" s="345">
        <v>170204</v>
      </c>
      <c r="AJ385" s="345">
        <v>377078</v>
      </c>
      <c r="AK385" s="345">
        <v>252714</v>
      </c>
    </row>
    <row r="386" spans="1:37">
      <c r="A386" s="869">
        <v>367</v>
      </c>
      <c r="B386" s="869" t="s">
        <v>1150</v>
      </c>
      <c r="C386" s="869" t="s">
        <v>14337</v>
      </c>
      <c r="D386" s="869" t="s">
        <v>13033</v>
      </c>
      <c r="E386" s="869" t="s">
        <v>14338</v>
      </c>
      <c r="F386" s="870" t="s">
        <v>14339</v>
      </c>
      <c r="G386" s="869" t="s">
        <v>14340</v>
      </c>
      <c r="H386" s="869" t="s">
        <v>7937</v>
      </c>
      <c r="I386" s="869">
        <v>2000</v>
      </c>
      <c r="J386" s="869">
        <v>1203</v>
      </c>
      <c r="K386" s="869">
        <v>923.4</v>
      </c>
      <c r="L386" s="869">
        <v>42</v>
      </c>
      <c r="M386" s="869">
        <v>29125</v>
      </c>
      <c r="N386" s="869">
        <v>0</v>
      </c>
      <c r="O386" s="869">
        <v>0</v>
      </c>
      <c r="P386" s="869">
        <v>1920</v>
      </c>
      <c r="Q386" s="869">
        <v>0</v>
      </c>
      <c r="R386" s="869">
        <v>0</v>
      </c>
      <c r="S386" s="869">
        <v>1</v>
      </c>
      <c r="T386" s="869">
        <v>1</v>
      </c>
      <c r="U386" s="869">
        <v>1</v>
      </c>
      <c r="V386" s="869">
        <v>1</v>
      </c>
      <c r="W386" s="869">
        <v>0</v>
      </c>
      <c r="X386" s="869">
        <v>0</v>
      </c>
      <c r="Y386" s="869">
        <v>0</v>
      </c>
      <c r="Z386" s="869">
        <v>0</v>
      </c>
      <c r="AA386" s="869">
        <v>0</v>
      </c>
      <c r="AB386" s="869">
        <v>0</v>
      </c>
      <c r="AC386" s="869">
        <v>0</v>
      </c>
      <c r="AD386" s="869">
        <v>0</v>
      </c>
      <c r="AE386" s="869">
        <v>0</v>
      </c>
      <c r="AF386" s="345">
        <v>58003</v>
      </c>
      <c r="AG386" s="345">
        <v>41303</v>
      </c>
      <c r="AH386" s="345">
        <v>3000</v>
      </c>
      <c r="AI386" s="345">
        <v>13700</v>
      </c>
      <c r="AJ386" s="345">
        <v>1971</v>
      </c>
      <c r="AK386" s="345">
        <v>1160</v>
      </c>
    </row>
    <row r="387" spans="1:37">
      <c r="A387" s="869">
        <v>368</v>
      </c>
      <c r="B387" s="869" t="s">
        <v>1150</v>
      </c>
      <c r="C387" s="869" t="s">
        <v>230</v>
      </c>
      <c r="D387" s="869" t="s">
        <v>13033</v>
      </c>
      <c r="E387" s="869" t="s">
        <v>14341</v>
      </c>
      <c r="F387" s="870" t="s">
        <v>14342</v>
      </c>
      <c r="G387" s="869" t="s">
        <v>14343</v>
      </c>
      <c r="H387" s="869" t="s">
        <v>14344</v>
      </c>
      <c r="I387" s="869">
        <v>2012</v>
      </c>
      <c r="J387" s="869">
        <v>215.3</v>
      </c>
      <c r="K387" s="869">
        <v>452.66</v>
      </c>
      <c r="L387" s="869">
        <v>96</v>
      </c>
      <c r="M387" s="869">
        <v>45610</v>
      </c>
      <c r="N387" s="869">
        <v>1847</v>
      </c>
      <c r="O387" s="869">
        <v>37</v>
      </c>
      <c r="P387" s="869">
        <v>2385</v>
      </c>
      <c r="Q387" s="869">
        <v>40</v>
      </c>
      <c r="R387" s="869">
        <v>0</v>
      </c>
      <c r="S387" s="869">
        <v>0</v>
      </c>
      <c r="T387" s="869">
        <v>0</v>
      </c>
      <c r="U387" s="869">
        <v>0</v>
      </c>
      <c r="V387" s="869">
        <v>0</v>
      </c>
      <c r="W387" s="869">
        <v>0</v>
      </c>
      <c r="X387" s="869">
        <v>0</v>
      </c>
      <c r="Y387" s="869">
        <v>0</v>
      </c>
      <c r="Z387" s="869">
        <v>0</v>
      </c>
      <c r="AA387" s="869">
        <v>0</v>
      </c>
      <c r="AB387" s="869">
        <v>0</v>
      </c>
      <c r="AC387" s="869">
        <v>1</v>
      </c>
      <c r="AD387" s="869">
        <v>3</v>
      </c>
      <c r="AE387" s="869">
        <v>0</v>
      </c>
      <c r="AF387" s="345">
        <v>280874</v>
      </c>
      <c r="AG387" s="345">
        <v>125486</v>
      </c>
      <c r="AH387" s="345">
        <v>31422</v>
      </c>
      <c r="AI387" s="345">
        <v>123966</v>
      </c>
      <c r="AJ387" s="345">
        <v>56685</v>
      </c>
      <c r="AK387" s="345">
        <v>15272</v>
      </c>
    </row>
    <row r="388" spans="1:37">
      <c r="A388" s="869">
        <v>369</v>
      </c>
      <c r="B388" s="869" t="s">
        <v>1150</v>
      </c>
      <c r="C388" s="869" t="s">
        <v>230</v>
      </c>
      <c r="D388" s="869" t="s">
        <v>13033</v>
      </c>
      <c r="E388" s="869" t="s">
        <v>14345</v>
      </c>
      <c r="F388" s="870" t="s">
        <v>14346</v>
      </c>
      <c r="G388" s="869" t="s">
        <v>14347</v>
      </c>
      <c r="H388" s="869" t="s">
        <v>14348</v>
      </c>
      <c r="I388" s="869">
        <v>2011</v>
      </c>
      <c r="J388" s="869">
        <v>4016.02</v>
      </c>
      <c r="K388" s="869">
        <v>1464.08</v>
      </c>
      <c r="L388" s="869">
        <v>185</v>
      </c>
      <c r="M388" s="869">
        <v>84586</v>
      </c>
      <c r="N388" s="869">
        <v>4714</v>
      </c>
      <c r="O388" s="869">
        <v>143</v>
      </c>
      <c r="P388" s="869">
        <v>4566</v>
      </c>
      <c r="Q388" s="869">
        <v>132</v>
      </c>
      <c r="R388" s="869">
        <v>34</v>
      </c>
      <c r="S388" s="869">
        <v>9</v>
      </c>
      <c r="T388" s="869">
        <v>11</v>
      </c>
      <c r="U388" s="869">
        <v>2</v>
      </c>
      <c r="V388" s="869">
        <v>2</v>
      </c>
      <c r="W388" s="869">
        <v>6</v>
      </c>
      <c r="X388" s="869">
        <v>8</v>
      </c>
      <c r="Y388" s="869">
        <v>0</v>
      </c>
      <c r="Z388" s="869">
        <v>0</v>
      </c>
      <c r="AA388" s="869">
        <v>1</v>
      </c>
      <c r="AB388" s="869">
        <v>1</v>
      </c>
      <c r="AC388" s="869">
        <v>5</v>
      </c>
      <c r="AD388" s="869">
        <v>8</v>
      </c>
      <c r="AE388" s="869">
        <v>0</v>
      </c>
      <c r="AF388" s="345">
        <v>1299192</v>
      </c>
      <c r="AG388" s="345">
        <v>729845</v>
      </c>
      <c r="AH388" s="345">
        <v>80889</v>
      </c>
      <c r="AI388" s="345">
        <v>488458</v>
      </c>
      <c r="AJ388" s="345">
        <v>140692</v>
      </c>
      <c r="AK388" s="345">
        <v>58082</v>
      </c>
    </row>
    <row r="389" spans="1:37">
      <c r="A389" s="869">
        <v>370</v>
      </c>
      <c r="B389" s="869" t="s">
        <v>1150</v>
      </c>
      <c r="C389" s="869" t="s">
        <v>230</v>
      </c>
      <c r="D389" s="869" t="s">
        <v>13033</v>
      </c>
      <c r="E389" s="869" t="s">
        <v>14349</v>
      </c>
      <c r="F389" s="870" t="s">
        <v>14350</v>
      </c>
      <c r="G389" s="869" t="s">
        <v>14351</v>
      </c>
      <c r="H389" s="869" t="s">
        <v>14352</v>
      </c>
      <c r="I389" s="869">
        <v>2009</v>
      </c>
      <c r="J389" s="869">
        <v>605.32000000000005</v>
      </c>
      <c r="K389" s="869">
        <v>2150.3000000000002</v>
      </c>
      <c r="L389" s="869">
        <v>331</v>
      </c>
      <c r="M389" s="869">
        <v>111829</v>
      </c>
      <c r="N389" s="869">
        <v>9791</v>
      </c>
      <c r="O389" s="869">
        <v>154</v>
      </c>
      <c r="P389" s="869">
        <v>4299</v>
      </c>
      <c r="Q389" s="869">
        <v>222</v>
      </c>
      <c r="R389" s="869">
        <v>123</v>
      </c>
      <c r="S389" s="869">
        <v>11</v>
      </c>
      <c r="T389" s="869">
        <v>11</v>
      </c>
      <c r="U389" s="869">
        <v>1</v>
      </c>
      <c r="V389" s="869">
        <v>1</v>
      </c>
      <c r="W389" s="869">
        <v>9</v>
      </c>
      <c r="X389" s="869">
        <v>9</v>
      </c>
      <c r="Y389" s="869">
        <v>0</v>
      </c>
      <c r="Z389" s="869">
        <v>0</v>
      </c>
      <c r="AA389" s="869">
        <v>1</v>
      </c>
      <c r="AB389" s="869">
        <v>1</v>
      </c>
      <c r="AC389" s="869">
        <v>5</v>
      </c>
      <c r="AD389" s="869">
        <v>6</v>
      </c>
      <c r="AE389" s="869">
        <v>2</v>
      </c>
      <c r="AF389" s="345">
        <v>1185869</v>
      </c>
      <c r="AG389" s="345">
        <v>841649</v>
      </c>
      <c r="AH389" s="345">
        <v>77689</v>
      </c>
      <c r="AI389" s="345">
        <v>266531</v>
      </c>
      <c r="AJ389" s="345">
        <v>206438</v>
      </c>
      <c r="AK389" s="345">
        <v>100120</v>
      </c>
    </row>
    <row r="390" spans="1:37">
      <c r="A390" s="869">
        <v>371</v>
      </c>
      <c r="B390" s="869" t="s">
        <v>1150</v>
      </c>
      <c r="C390" s="869" t="s">
        <v>230</v>
      </c>
      <c r="D390" s="869" t="s">
        <v>13033</v>
      </c>
      <c r="E390" s="869" t="s">
        <v>14353</v>
      </c>
      <c r="F390" s="870" t="s">
        <v>14354</v>
      </c>
      <c r="G390" s="869" t="s">
        <v>14355</v>
      </c>
      <c r="H390" s="869" t="s">
        <v>14238</v>
      </c>
      <c r="I390" s="869">
        <v>2015</v>
      </c>
      <c r="J390" s="869">
        <v>351889.5</v>
      </c>
      <c r="K390" s="869">
        <v>2619.38</v>
      </c>
      <c r="L390" s="869">
        <v>319</v>
      </c>
      <c r="M390" s="869">
        <v>97252</v>
      </c>
      <c r="N390" s="869">
        <v>2116</v>
      </c>
      <c r="O390" s="869">
        <v>59</v>
      </c>
      <c r="P390" s="869">
        <v>7981</v>
      </c>
      <c r="Q390" s="869">
        <v>257</v>
      </c>
      <c r="R390" s="869">
        <v>10</v>
      </c>
      <c r="S390" s="869">
        <v>12</v>
      </c>
      <c r="T390" s="869">
        <v>15</v>
      </c>
      <c r="U390" s="869">
        <v>1</v>
      </c>
      <c r="V390" s="869">
        <v>1</v>
      </c>
      <c r="W390" s="869">
        <v>4</v>
      </c>
      <c r="X390" s="869">
        <v>4</v>
      </c>
      <c r="Y390" s="869">
        <v>0</v>
      </c>
      <c r="Z390" s="869">
        <v>0</v>
      </c>
      <c r="AA390" s="869">
        <v>7</v>
      </c>
      <c r="AB390" s="869">
        <v>10</v>
      </c>
      <c r="AC390" s="869">
        <v>0</v>
      </c>
      <c r="AD390" s="869">
        <v>5</v>
      </c>
      <c r="AE390" s="869">
        <v>2</v>
      </c>
      <c r="AF390" s="345">
        <v>1317492</v>
      </c>
      <c r="AG390" s="345">
        <v>832785</v>
      </c>
      <c r="AH390" s="345">
        <v>153890</v>
      </c>
      <c r="AI390" s="345">
        <v>330817</v>
      </c>
      <c r="AJ390" s="345">
        <v>331778</v>
      </c>
      <c r="AK390" s="345">
        <v>248804</v>
      </c>
    </row>
    <row r="391" spans="1:37" s="878" customFormat="1">
      <c r="A391" s="1712" t="s">
        <v>13734</v>
      </c>
      <c r="B391" s="1713"/>
      <c r="C391" s="1714"/>
      <c r="D391" s="872"/>
      <c r="E391" s="873">
        <v>45</v>
      </c>
      <c r="F391" s="874"/>
      <c r="G391" s="872"/>
      <c r="H391" s="872"/>
      <c r="I391" s="872"/>
      <c r="J391" s="875"/>
      <c r="K391" s="875"/>
      <c r="L391" s="875"/>
      <c r="M391" s="875"/>
      <c r="N391" s="875"/>
      <c r="O391" s="875"/>
      <c r="P391" s="875"/>
      <c r="Q391" s="875"/>
      <c r="R391" s="875"/>
      <c r="S391" s="876"/>
      <c r="T391" s="876"/>
      <c r="U391" s="876"/>
      <c r="V391" s="876"/>
      <c r="W391" s="876"/>
      <c r="X391" s="876"/>
      <c r="Y391" s="876"/>
      <c r="Z391" s="875"/>
      <c r="AA391" s="876"/>
      <c r="AB391" s="876"/>
      <c r="AC391" s="875"/>
      <c r="AD391" s="875"/>
      <c r="AE391" s="875"/>
      <c r="AF391" s="877"/>
      <c r="AG391" s="875"/>
      <c r="AH391" s="875"/>
      <c r="AI391" s="875"/>
      <c r="AJ391" s="875"/>
      <c r="AK391" s="875"/>
    </row>
    <row r="392" spans="1:37" s="885" customFormat="1">
      <c r="A392" s="1715" t="s">
        <v>14356</v>
      </c>
      <c r="B392" s="1716"/>
      <c r="C392" s="1717"/>
      <c r="D392" s="879"/>
      <c r="E392" s="880">
        <v>54</v>
      </c>
      <c r="F392" s="881"/>
      <c r="G392" s="879"/>
      <c r="H392" s="879"/>
      <c r="I392" s="879"/>
      <c r="J392" s="882"/>
      <c r="K392" s="882"/>
      <c r="L392" s="882"/>
      <c r="M392" s="882"/>
      <c r="N392" s="882"/>
      <c r="O392" s="882"/>
      <c r="P392" s="882"/>
      <c r="Q392" s="882"/>
      <c r="R392" s="882"/>
      <c r="S392" s="883"/>
      <c r="T392" s="883"/>
      <c r="U392" s="883"/>
      <c r="V392" s="883"/>
      <c r="W392" s="883"/>
      <c r="X392" s="883"/>
      <c r="Y392" s="883"/>
      <c r="Z392" s="882"/>
      <c r="AA392" s="883"/>
      <c r="AB392" s="883"/>
      <c r="AC392" s="882"/>
      <c r="AD392" s="882"/>
      <c r="AE392" s="882"/>
      <c r="AF392" s="884"/>
      <c r="AG392" s="882"/>
      <c r="AH392" s="882"/>
      <c r="AI392" s="882"/>
      <c r="AJ392" s="882"/>
      <c r="AK392" s="882"/>
    </row>
    <row r="393" spans="1:37">
      <c r="A393" s="869">
        <v>372</v>
      </c>
      <c r="B393" s="869" t="s">
        <v>1313</v>
      </c>
      <c r="C393" s="869" t="s">
        <v>14357</v>
      </c>
      <c r="D393" s="869" t="s">
        <v>12915</v>
      </c>
      <c r="E393" s="869" t="s">
        <v>14358</v>
      </c>
      <c r="F393" s="870" t="s">
        <v>14359</v>
      </c>
      <c r="G393" s="869" t="s">
        <v>14360</v>
      </c>
      <c r="H393" s="869" t="s">
        <v>14361</v>
      </c>
      <c r="I393" s="869">
        <v>1990</v>
      </c>
      <c r="J393" s="869">
        <v>3360</v>
      </c>
      <c r="K393" s="869">
        <v>3310</v>
      </c>
      <c r="L393" s="869">
        <v>248</v>
      </c>
      <c r="M393" s="869">
        <v>153666</v>
      </c>
      <c r="N393" s="869">
        <v>1503</v>
      </c>
      <c r="O393" s="869">
        <v>173</v>
      </c>
      <c r="P393" s="869">
        <v>6820</v>
      </c>
      <c r="Q393" s="869">
        <v>0</v>
      </c>
      <c r="R393" s="869">
        <v>2</v>
      </c>
      <c r="S393" s="869">
        <v>21</v>
      </c>
      <c r="T393" s="869">
        <v>21</v>
      </c>
      <c r="U393" s="869">
        <v>11</v>
      </c>
      <c r="V393" s="869">
        <v>11</v>
      </c>
      <c r="W393" s="869">
        <v>7</v>
      </c>
      <c r="X393" s="869">
        <v>7</v>
      </c>
      <c r="Y393" s="869">
        <v>0</v>
      </c>
      <c r="Z393" s="869">
        <v>0</v>
      </c>
      <c r="AA393" s="869">
        <v>3</v>
      </c>
      <c r="AB393" s="869">
        <v>3</v>
      </c>
      <c r="AC393" s="869">
        <v>0</v>
      </c>
      <c r="AD393" s="869">
        <v>7</v>
      </c>
      <c r="AE393" s="869">
        <v>0</v>
      </c>
      <c r="AF393" s="345">
        <v>2159675</v>
      </c>
      <c r="AG393" s="345">
        <v>1599135</v>
      </c>
      <c r="AH393" s="345">
        <v>105490</v>
      </c>
      <c r="AI393" s="345">
        <v>455050</v>
      </c>
      <c r="AJ393" s="345">
        <v>203104</v>
      </c>
      <c r="AK393" s="345">
        <v>73006</v>
      </c>
    </row>
    <row r="394" spans="1:37">
      <c r="A394" s="869">
        <v>373</v>
      </c>
      <c r="B394" s="869" t="s">
        <v>1313</v>
      </c>
      <c r="C394" s="869" t="s">
        <v>963</v>
      </c>
      <c r="D394" s="869" t="s">
        <v>12915</v>
      </c>
      <c r="E394" s="869" t="s">
        <v>14362</v>
      </c>
      <c r="F394" s="870" t="s">
        <v>14363</v>
      </c>
      <c r="G394" s="869" t="s">
        <v>14364</v>
      </c>
      <c r="H394" s="869" t="s">
        <v>14365</v>
      </c>
      <c r="I394" s="869">
        <v>1996</v>
      </c>
      <c r="J394" s="869">
        <v>6503</v>
      </c>
      <c r="K394" s="869">
        <v>7105.27</v>
      </c>
      <c r="L394" s="869">
        <v>1195</v>
      </c>
      <c r="M394" s="869">
        <v>156270</v>
      </c>
      <c r="N394" s="869">
        <v>4343</v>
      </c>
      <c r="O394" s="869">
        <v>262</v>
      </c>
      <c r="P394" s="869">
        <v>7307</v>
      </c>
      <c r="Q394" s="869">
        <v>0</v>
      </c>
      <c r="R394" s="869">
        <v>235</v>
      </c>
      <c r="S394" s="869">
        <v>30</v>
      </c>
      <c r="T394" s="869">
        <v>32</v>
      </c>
      <c r="U394" s="869">
        <v>10</v>
      </c>
      <c r="V394" s="869">
        <v>10</v>
      </c>
      <c r="W394" s="869">
        <v>10</v>
      </c>
      <c r="X394" s="869">
        <v>11</v>
      </c>
      <c r="Y394" s="869">
        <v>0</v>
      </c>
      <c r="Z394" s="869">
        <v>0</v>
      </c>
      <c r="AA394" s="869">
        <v>10</v>
      </c>
      <c r="AB394" s="869">
        <v>11</v>
      </c>
      <c r="AC394" s="869">
        <v>0</v>
      </c>
      <c r="AD394" s="869">
        <v>10</v>
      </c>
      <c r="AE394" s="869">
        <v>1</v>
      </c>
      <c r="AF394" s="345">
        <v>3043985</v>
      </c>
      <c r="AG394" s="345">
        <v>1442703</v>
      </c>
      <c r="AH394" s="345">
        <v>412578</v>
      </c>
      <c r="AI394" s="345">
        <v>1188704</v>
      </c>
      <c r="AJ394" s="345">
        <v>195976</v>
      </c>
      <c r="AK394" s="345">
        <v>86696</v>
      </c>
    </row>
    <row r="395" spans="1:37">
      <c r="A395" s="869">
        <v>374</v>
      </c>
      <c r="B395" s="869" t="s">
        <v>1313</v>
      </c>
      <c r="C395" s="869" t="s">
        <v>1105</v>
      </c>
      <c r="D395" s="869" t="s">
        <v>12915</v>
      </c>
      <c r="E395" s="869" t="s">
        <v>14366</v>
      </c>
      <c r="F395" s="870" t="s">
        <v>14367</v>
      </c>
      <c r="G395" s="869" t="s">
        <v>14368</v>
      </c>
      <c r="H395" s="869" t="s">
        <v>14369</v>
      </c>
      <c r="I395" s="869">
        <v>1991</v>
      </c>
      <c r="J395" s="869">
        <v>3587.8</v>
      </c>
      <c r="K395" s="869">
        <v>3939.1</v>
      </c>
      <c r="L395" s="869">
        <v>393</v>
      </c>
      <c r="M395" s="869">
        <v>187968</v>
      </c>
      <c r="N395" s="869">
        <v>3207</v>
      </c>
      <c r="O395" s="869">
        <v>187</v>
      </c>
      <c r="P395" s="869">
        <v>6485</v>
      </c>
      <c r="Q395" s="869">
        <v>0</v>
      </c>
      <c r="R395" s="869">
        <v>187</v>
      </c>
      <c r="S395" s="869">
        <v>19</v>
      </c>
      <c r="T395" s="869">
        <v>20</v>
      </c>
      <c r="U395" s="869">
        <v>8</v>
      </c>
      <c r="V395" s="869">
        <v>9</v>
      </c>
      <c r="W395" s="869">
        <v>9</v>
      </c>
      <c r="X395" s="869">
        <v>9</v>
      </c>
      <c r="Y395" s="869">
        <v>0</v>
      </c>
      <c r="Z395" s="869">
        <v>0</v>
      </c>
      <c r="AA395" s="869">
        <v>2</v>
      </c>
      <c r="AB395" s="869">
        <v>2</v>
      </c>
      <c r="AC395" s="869">
        <v>0</v>
      </c>
      <c r="AD395" s="869">
        <v>11</v>
      </c>
      <c r="AE395" s="869">
        <v>0</v>
      </c>
      <c r="AF395" s="345">
        <v>1804803</v>
      </c>
      <c r="AG395" s="345">
        <v>1311131</v>
      </c>
      <c r="AH395" s="345">
        <v>95400</v>
      </c>
      <c r="AI395" s="345">
        <v>398272</v>
      </c>
      <c r="AJ395" s="345">
        <v>225059</v>
      </c>
      <c r="AK395" s="345">
        <v>104971</v>
      </c>
    </row>
    <row r="396" spans="1:37">
      <c r="A396" s="869">
        <v>375</v>
      </c>
      <c r="B396" s="869" t="s">
        <v>1313</v>
      </c>
      <c r="C396" s="869" t="s">
        <v>1319</v>
      </c>
      <c r="D396" s="869" t="s">
        <v>12915</v>
      </c>
      <c r="E396" s="869" t="s">
        <v>14370</v>
      </c>
      <c r="F396" s="870" t="s">
        <v>14371</v>
      </c>
      <c r="G396" s="869" t="s">
        <v>14372</v>
      </c>
      <c r="H396" s="869" t="s">
        <v>14373</v>
      </c>
      <c r="I396" s="869">
        <v>2014</v>
      </c>
      <c r="J396" s="869">
        <v>4142</v>
      </c>
      <c r="K396" s="869">
        <v>2240.73</v>
      </c>
      <c r="L396" s="869">
        <v>353</v>
      </c>
      <c r="M396" s="869">
        <v>53248</v>
      </c>
      <c r="N396" s="869">
        <v>0</v>
      </c>
      <c r="O396" s="869">
        <v>34</v>
      </c>
      <c r="P396" s="869">
        <v>4541</v>
      </c>
      <c r="Q396" s="869">
        <v>0</v>
      </c>
      <c r="R396" s="869">
        <v>7</v>
      </c>
      <c r="S396" s="869">
        <v>5</v>
      </c>
      <c r="T396" s="869">
        <v>5</v>
      </c>
      <c r="U396" s="869">
        <v>0</v>
      </c>
      <c r="V396" s="869">
        <v>1</v>
      </c>
      <c r="W396" s="869">
        <v>4</v>
      </c>
      <c r="X396" s="869">
        <v>4</v>
      </c>
      <c r="Y396" s="869">
        <v>0</v>
      </c>
      <c r="Z396" s="869">
        <v>0</v>
      </c>
      <c r="AA396" s="869">
        <v>1</v>
      </c>
      <c r="AB396" s="869">
        <v>0</v>
      </c>
      <c r="AC396" s="869">
        <v>2</v>
      </c>
      <c r="AD396" s="869">
        <v>2</v>
      </c>
      <c r="AE396" s="869">
        <v>0</v>
      </c>
      <c r="AF396" s="345">
        <v>607274</v>
      </c>
      <c r="AG396" s="345">
        <v>467622</v>
      </c>
      <c r="AH396" s="345">
        <v>65400</v>
      </c>
      <c r="AI396" s="345">
        <v>74252</v>
      </c>
      <c r="AJ396" s="345">
        <v>152616</v>
      </c>
      <c r="AK396" s="345">
        <v>71417</v>
      </c>
    </row>
    <row r="397" spans="1:37">
      <c r="A397" s="869">
        <v>376</v>
      </c>
      <c r="B397" s="869" t="s">
        <v>1313</v>
      </c>
      <c r="C397" s="869" t="s">
        <v>914</v>
      </c>
      <c r="D397" s="869" t="s">
        <v>12915</v>
      </c>
      <c r="E397" s="869" t="s">
        <v>14374</v>
      </c>
      <c r="F397" s="870" t="s">
        <v>14375</v>
      </c>
      <c r="G397" s="869" t="s">
        <v>14376</v>
      </c>
      <c r="H397" s="869" t="s">
        <v>14377</v>
      </c>
      <c r="I397" s="869">
        <v>2001</v>
      </c>
      <c r="J397" s="869">
        <v>14876</v>
      </c>
      <c r="K397" s="869">
        <v>18350</v>
      </c>
      <c r="L397" s="869">
        <v>434</v>
      </c>
      <c r="M397" s="869">
        <v>135879</v>
      </c>
      <c r="N397" s="869">
        <v>5694</v>
      </c>
      <c r="O397" s="869">
        <v>158</v>
      </c>
      <c r="P397" s="869">
        <v>7151</v>
      </c>
      <c r="Q397" s="869">
        <v>0</v>
      </c>
      <c r="R397" s="869">
        <v>47</v>
      </c>
      <c r="S397" s="869">
        <v>67</v>
      </c>
      <c r="T397" s="869">
        <v>79</v>
      </c>
      <c r="U397" s="869">
        <v>13</v>
      </c>
      <c r="V397" s="869">
        <v>14</v>
      </c>
      <c r="W397" s="869">
        <v>11</v>
      </c>
      <c r="X397" s="869">
        <v>11</v>
      </c>
      <c r="Y397" s="869">
        <v>2</v>
      </c>
      <c r="Z397" s="869">
        <v>2</v>
      </c>
      <c r="AA397" s="869">
        <v>41</v>
      </c>
      <c r="AB397" s="869">
        <v>52</v>
      </c>
      <c r="AC397" s="869">
        <v>0</v>
      </c>
      <c r="AD397" s="869">
        <v>10</v>
      </c>
      <c r="AE397" s="869">
        <v>1</v>
      </c>
      <c r="AF397" s="345">
        <v>5167976</v>
      </c>
      <c r="AG397" s="345">
        <v>3020708</v>
      </c>
      <c r="AH397" s="345">
        <v>129926</v>
      </c>
      <c r="AI397" s="345">
        <v>2017342</v>
      </c>
      <c r="AJ397" s="345">
        <v>220981</v>
      </c>
      <c r="AK397" s="345">
        <v>126011</v>
      </c>
    </row>
    <row r="398" spans="1:37">
      <c r="A398" s="869">
        <v>377</v>
      </c>
      <c r="B398" s="869" t="s">
        <v>1313</v>
      </c>
      <c r="C398" s="869" t="s">
        <v>914</v>
      </c>
      <c r="D398" s="869" t="s">
        <v>12915</v>
      </c>
      <c r="E398" s="869" t="s">
        <v>14378</v>
      </c>
      <c r="F398" s="870" t="s">
        <v>14379</v>
      </c>
      <c r="G398" s="869" t="s">
        <v>14380</v>
      </c>
      <c r="H398" s="869" t="s">
        <v>14381</v>
      </c>
      <c r="I398" s="869">
        <v>1967</v>
      </c>
      <c r="J398" s="869">
        <v>65837</v>
      </c>
      <c r="K398" s="869">
        <v>13783</v>
      </c>
      <c r="L398" s="869">
        <v>763</v>
      </c>
      <c r="M398" s="869">
        <v>245471</v>
      </c>
      <c r="N398" s="869">
        <v>2137</v>
      </c>
      <c r="O398" s="869">
        <v>68</v>
      </c>
      <c r="P398" s="869">
        <v>7224</v>
      </c>
      <c r="Q398" s="869">
        <v>0</v>
      </c>
      <c r="R398" s="869">
        <v>89</v>
      </c>
      <c r="S398" s="869">
        <v>33.5</v>
      </c>
      <c r="T398" s="869">
        <v>37.5</v>
      </c>
      <c r="U398" s="869">
        <v>15</v>
      </c>
      <c r="V398" s="869">
        <v>14</v>
      </c>
      <c r="W398" s="869">
        <v>10</v>
      </c>
      <c r="X398" s="869">
        <v>10</v>
      </c>
      <c r="Y398" s="869">
        <v>0</v>
      </c>
      <c r="Z398" s="869">
        <v>0</v>
      </c>
      <c r="AA398" s="869">
        <v>8.5</v>
      </c>
      <c r="AB398" s="869">
        <v>13.5</v>
      </c>
      <c r="AC398" s="869">
        <v>0</v>
      </c>
      <c r="AD398" s="869">
        <v>12</v>
      </c>
      <c r="AE398" s="869">
        <v>0</v>
      </c>
      <c r="AF398" s="345">
        <v>3471421</v>
      </c>
      <c r="AG398" s="345">
        <v>2427890</v>
      </c>
      <c r="AH398" s="345">
        <v>133500</v>
      </c>
      <c r="AI398" s="345">
        <v>910031</v>
      </c>
      <c r="AJ398" s="345">
        <v>345864</v>
      </c>
      <c r="AK398" s="345">
        <v>159382</v>
      </c>
    </row>
    <row r="399" spans="1:37" s="878" customFormat="1">
      <c r="A399" s="1712" t="s">
        <v>13795</v>
      </c>
      <c r="B399" s="1713"/>
      <c r="C399" s="1714"/>
      <c r="D399" s="872"/>
      <c r="E399" s="873">
        <v>6</v>
      </c>
      <c r="F399" s="874"/>
      <c r="G399" s="872"/>
      <c r="H399" s="872"/>
      <c r="I399" s="872"/>
      <c r="J399" s="875"/>
      <c r="K399" s="875"/>
      <c r="L399" s="875"/>
      <c r="M399" s="875"/>
      <c r="N399" s="875"/>
      <c r="O399" s="875"/>
      <c r="P399" s="875"/>
      <c r="Q399" s="875"/>
      <c r="R399" s="875"/>
      <c r="S399" s="876"/>
      <c r="T399" s="876"/>
      <c r="U399" s="876"/>
      <c r="V399" s="876"/>
      <c r="W399" s="876"/>
      <c r="X399" s="876"/>
      <c r="Y399" s="876"/>
      <c r="Z399" s="875"/>
      <c r="AA399" s="876"/>
      <c r="AB399" s="876"/>
      <c r="AC399" s="875"/>
      <c r="AD399" s="875"/>
      <c r="AE399" s="875"/>
      <c r="AF399" s="877"/>
      <c r="AG399" s="875"/>
      <c r="AH399" s="875"/>
      <c r="AI399" s="875"/>
      <c r="AJ399" s="875"/>
      <c r="AK399" s="875"/>
    </row>
    <row r="400" spans="1:37">
      <c r="A400" s="869">
        <v>378</v>
      </c>
      <c r="B400" s="869" t="s">
        <v>1313</v>
      </c>
      <c r="C400" s="869" t="s">
        <v>14357</v>
      </c>
      <c r="D400" s="869" t="s">
        <v>13033</v>
      </c>
      <c r="E400" s="869" t="s">
        <v>14382</v>
      </c>
      <c r="F400" s="870" t="s">
        <v>14383</v>
      </c>
      <c r="G400" s="869" t="s">
        <v>14384</v>
      </c>
      <c r="H400" s="869" t="s">
        <v>14385</v>
      </c>
      <c r="I400" s="869">
        <v>2001</v>
      </c>
      <c r="J400" s="869">
        <v>1888</v>
      </c>
      <c r="K400" s="869">
        <v>1993</v>
      </c>
      <c r="L400" s="869">
        <v>254</v>
      </c>
      <c r="M400" s="869">
        <v>62462</v>
      </c>
      <c r="N400" s="869">
        <v>22</v>
      </c>
      <c r="O400" s="869">
        <v>0</v>
      </c>
      <c r="P400" s="869">
        <v>0</v>
      </c>
      <c r="Q400" s="869">
        <v>0</v>
      </c>
      <c r="R400" s="869">
        <v>0</v>
      </c>
      <c r="S400" s="869">
        <v>0</v>
      </c>
      <c r="T400" s="869">
        <v>0</v>
      </c>
      <c r="U400" s="869">
        <v>0</v>
      </c>
      <c r="V400" s="869">
        <v>0</v>
      </c>
      <c r="W400" s="869">
        <v>0</v>
      </c>
      <c r="X400" s="869">
        <v>0</v>
      </c>
      <c r="Y400" s="869">
        <v>0</v>
      </c>
      <c r="Z400" s="869">
        <v>0</v>
      </c>
      <c r="AA400" s="869">
        <v>0</v>
      </c>
      <c r="AB400" s="869">
        <v>0</v>
      </c>
      <c r="AC400" s="869">
        <v>0</v>
      </c>
      <c r="AD400" s="869">
        <v>0</v>
      </c>
      <c r="AE400" s="869">
        <v>0</v>
      </c>
      <c r="AF400" s="345">
        <v>25633</v>
      </c>
      <c r="AG400" s="345">
        <v>0</v>
      </c>
      <c r="AH400" s="345">
        <v>0</v>
      </c>
      <c r="AI400" s="345">
        <v>25633</v>
      </c>
      <c r="AJ400" s="345">
        <v>0</v>
      </c>
      <c r="AK400" s="345">
        <v>0</v>
      </c>
    </row>
    <row r="401" spans="1:37">
      <c r="A401" s="869">
        <v>379</v>
      </c>
      <c r="B401" s="869" t="s">
        <v>1313</v>
      </c>
      <c r="C401" s="869" t="s">
        <v>14357</v>
      </c>
      <c r="D401" s="869" t="s">
        <v>13033</v>
      </c>
      <c r="E401" s="869" t="s">
        <v>14386</v>
      </c>
      <c r="F401" s="870" t="s">
        <v>14387</v>
      </c>
      <c r="G401" s="869" t="s">
        <v>14388</v>
      </c>
      <c r="H401" s="869" t="s">
        <v>14389</v>
      </c>
      <c r="I401" s="869">
        <v>2014</v>
      </c>
      <c r="J401" s="869">
        <v>3304</v>
      </c>
      <c r="K401" s="869">
        <v>2844</v>
      </c>
      <c r="L401" s="869">
        <v>362</v>
      </c>
      <c r="M401" s="869">
        <v>80888</v>
      </c>
      <c r="N401" s="869">
        <v>1451</v>
      </c>
      <c r="O401" s="869">
        <v>38</v>
      </c>
      <c r="P401" s="869">
        <v>4300</v>
      </c>
      <c r="Q401" s="869">
        <v>0</v>
      </c>
      <c r="R401" s="869">
        <v>38</v>
      </c>
      <c r="S401" s="869">
        <v>11.5</v>
      </c>
      <c r="T401" s="869">
        <v>12</v>
      </c>
      <c r="U401" s="869">
        <v>0</v>
      </c>
      <c r="V401" s="869">
        <v>0</v>
      </c>
      <c r="W401" s="869">
        <v>4.5</v>
      </c>
      <c r="X401" s="869">
        <v>5</v>
      </c>
      <c r="Y401" s="869">
        <v>0</v>
      </c>
      <c r="Z401" s="869">
        <v>0</v>
      </c>
      <c r="AA401" s="869">
        <v>7</v>
      </c>
      <c r="AB401" s="869">
        <v>7</v>
      </c>
      <c r="AC401" s="869">
        <v>1</v>
      </c>
      <c r="AD401" s="869">
        <v>7</v>
      </c>
      <c r="AE401" s="869">
        <v>0</v>
      </c>
      <c r="AF401" s="345">
        <v>947514</v>
      </c>
      <c r="AG401" s="345">
        <v>554000</v>
      </c>
      <c r="AH401" s="345">
        <v>58850</v>
      </c>
      <c r="AI401" s="345">
        <v>334664</v>
      </c>
      <c r="AJ401" s="345">
        <v>203336</v>
      </c>
      <c r="AK401" s="345">
        <v>196609</v>
      </c>
    </row>
    <row r="402" spans="1:37">
      <c r="A402" s="869">
        <v>380</v>
      </c>
      <c r="B402" s="869" t="s">
        <v>1313</v>
      </c>
      <c r="C402" s="869" t="s">
        <v>14357</v>
      </c>
      <c r="D402" s="869" t="s">
        <v>13033</v>
      </c>
      <c r="E402" s="869" t="s">
        <v>14390</v>
      </c>
      <c r="F402" s="870" t="s">
        <v>14391</v>
      </c>
      <c r="G402" s="869" t="s">
        <v>14392</v>
      </c>
      <c r="H402" s="869" t="s">
        <v>14385</v>
      </c>
      <c r="I402" s="869">
        <v>2006</v>
      </c>
      <c r="J402" s="869">
        <v>1500</v>
      </c>
      <c r="K402" s="869">
        <v>1997</v>
      </c>
      <c r="L402" s="869">
        <v>323</v>
      </c>
      <c r="M402" s="869">
        <v>59921</v>
      </c>
      <c r="N402" s="869">
        <v>395</v>
      </c>
      <c r="O402" s="869">
        <v>32</v>
      </c>
      <c r="P402" s="869">
        <v>4335</v>
      </c>
      <c r="Q402" s="869">
        <v>0</v>
      </c>
      <c r="R402" s="869">
        <v>0</v>
      </c>
      <c r="S402" s="869">
        <v>13</v>
      </c>
      <c r="T402" s="869">
        <v>13</v>
      </c>
      <c r="U402" s="869">
        <v>2</v>
      </c>
      <c r="V402" s="869">
        <v>2</v>
      </c>
      <c r="W402" s="869">
        <v>2</v>
      </c>
      <c r="X402" s="869">
        <v>2</v>
      </c>
      <c r="Y402" s="869">
        <v>0</v>
      </c>
      <c r="Z402" s="869">
        <v>0</v>
      </c>
      <c r="AA402" s="869">
        <v>9</v>
      </c>
      <c r="AB402" s="869">
        <v>9</v>
      </c>
      <c r="AC402" s="869">
        <v>0</v>
      </c>
      <c r="AD402" s="869">
        <v>5</v>
      </c>
      <c r="AE402" s="869">
        <v>0</v>
      </c>
      <c r="AF402" s="345">
        <v>726243</v>
      </c>
      <c r="AG402" s="345">
        <v>519309</v>
      </c>
      <c r="AH402" s="345">
        <v>58850</v>
      </c>
      <c r="AI402" s="345">
        <v>148084</v>
      </c>
      <c r="AJ402" s="345">
        <v>157196</v>
      </c>
      <c r="AK402" s="345">
        <v>109816</v>
      </c>
    </row>
    <row r="403" spans="1:37">
      <c r="A403" s="869">
        <v>381</v>
      </c>
      <c r="B403" s="869" t="s">
        <v>1313</v>
      </c>
      <c r="C403" s="869" t="s">
        <v>14357</v>
      </c>
      <c r="D403" s="869" t="s">
        <v>13033</v>
      </c>
      <c r="E403" s="869" t="s">
        <v>14393</v>
      </c>
      <c r="F403" s="870" t="s">
        <v>14394</v>
      </c>
      <c r="G403" s="869" t="s">
        <v>14395</v>
      </c>
      <c r="H403" s="869" t="s">
        <v>14396</v>
      </c>
      <c r="I403" s="869">
        <v>2016</v>
      </c>
      <c r="J403" s="869">
        <v>3306</v>
      </c>
      <c r="K403" s="869">
        <v>2900</v>
      </c>
      <c r="L403" s="869">
        <v>274</v>
      </c>
      <c r="M403" s="869">
        <v>58716</v>
      </c>
      <c r="N403" s="869">
        <v>1382</v>
      </c>
      <c r="O403" s="869">
        <v>13</v>
      </c>
      <c r="P403" s="869">
        <v>4224</v>
      </c>
      <c r="Q403" s="869">
        <v>0</v>
      </c>
      <c r="R403" s="869">
        <v>5</v>
      </c>
      <c r="S403" s="869">
        <v>10.5</v>
      </c>
      <c r="T403" s="869">
        <v>10.5</v>
      </c>
      <c r="U403" s="869">
        <v>1</v>
      </c>
      <c r="V403" s="869">
        <v>1</v>
      </c>
      <c r="W403" s="869">
        <v>2</v>
      </c>
      <c r="X403" s="869">
        <v>2</v>
      </c>
      <c r="Y403" s="869">
        <v>0</v>
      </c>
      <c r="Z403" s="869">
        <v>0</v>
      </c>
      <c r="AA403" s="869">
        <v>7.5</v>
      </c>
      <c r="AB403" s="869">
        <v>7.5</v>
      </c>
      <c r="AC403" s="869">
        <v>0</v>
      </c>
      <c r="AD403" s="869">
        <v>7</v>
      </c>
      <c r="AE403" s="869">
        <v>0</v>
      </c>
      <c r="AF403" s="345">
        <v>878963</v>
      </c>
      <c r="AG403" s="345">
        <v>620488</v>
      </c>
      <c r="AH403" s="345">
        <v>44750</v>
      </c>
      <c r="AI403" s="345">
        <v>213725</v>
      </c>
      <c r="AJ403" s="345">
        <v>158630</v>
      </c>
      <c r="AK403" s="345">
        <v>115218</v>
      </c>
    </row>
    <row r="404" spans="1:37">
      <c r="A404" s="869">
        <v>382</v>
      </c>
      <c r="B404" s="869" t="s">
        <v>1313</v>
      </c>
      <c r="C404" s="869" t="s">
        <v>14357</v>
      </c>
      <c r="D404" s="869" t="s">
        <v>13033</v>
      </c>
      <c r="E404" s="869" t="s">
        <v>14397</v>
      </c>
      <c r="F404" s="870" t="s">
        <v>14398</v>
      </c>
      <c r="G404" s="869" t="s">
        <v>14399</v>
      </c>
      <c r="H404" s="869" t="s">
        <v>14385</v>
      </c>
      <c r="I404" s="869">
        <v>2008</v>
      </c>
      <c r="J404" s="869">
        <v>3851</v>
      </c>
      <c r="K404" s="869">
        <v>814.12</v>
      </c>
      <c r="L404" s="869">
        <v>120</v>
      </c>
      <c r="M404" s="869">
        <v>61539</v>
      </c>
      <c r="N404" s="869">
        <v>598</v>
      </c>
      <c r="O404" s="869">
        <v>18</v>
      </c>
      <c r="P404" s="869">
        <v>4052</v>
      </c>
      <c r="Q404" s="869">
        <v>22</v>
      </c>
      <c r="R404" s="869">
        <v>0</v>
      </c>
      <c r="S404" s="869">
        <v>12</v>
      </c>
      <c r="T404" s="869">
        <v>12</v>
      </c>
      <c r="U404" s="869">
        <v>2</v>
      </c>
      <c r="V404" s="869">
        <v>2</v>
      </c>
      <c r="W404" s="869">
        <v>2</v>
      </c>
      <c r="X404" s="869">
        <v>2</v>
      </c>
      <c r="Y404" s="869">
        <v>0</v>
      </c>
      <c r="Z404" s="869">
        <v>0</v>
      </c>
      <c r="AA404" s="869">
        <v>8</v>
      </c>
      <c r="AB404" s="869">
        <v>8</v>
      </c>
      <c r="AC404" s="869">
        <v>1</v>
      </c>
      <c r="AD404" s="869">
        <v>4</v>
      </c>
      <c r="AE404" s="869">
        <v>0</v>
      </c>
      <c r="AF404" s="345">
        <v>672342</v>
      </c>
      <c r="AG404" s="345">
        <v>497061</v>
      </c>
      <c r="AH404" s="345">
        <v>55850</v>
      </c>
      <c r="AI404" s="345">
        <v>119431</v>
      </c>
      <c r="AJ404" s="345">
        <v>133244</v>
      </c>
      <c r="AK404" s="345">
        <v>167182</v>
      </c>
    </row>
    <row r="405" spans="1:37">
      <c r="A405" s="869">
        <v>383</v>
      </c>
      <c r="B405" s="869" t="s">
        <v>1313</v>
      </c>
      <c r="C405" s="869" t="s">
        <v>963</v>
      </c>
      <c r="D405" s="869" t="s">
        <v>13033</v>
      </c>
      <c r="E405" s="869" t="s">
        <v>14400</v>
      </c>
      <c r="F405" s="870" t="s">
        <v>14401</v>
      </c>
      <c r="G405" s="869" t="s">
        <v>14402</v>
      </c>
      <c r="H405" s="869" t="s">
        <v>14403</v>
      </c>
      <c r="I405" s="869">
        <v>2023</v>
      </c>
      <c r="J405" s="869">
        <v>1520</v>
      </c>
      <c r="K405" s="869">
        <v>1376</v>
      </c>
      <c r="L405" s="869">
        <v>170</v>
      </c>
      <c r="M405" s="869">
        <v>31453</v>
      </c>
      <c r="N405" s="869">
        <v>0</v>
      </c>
      <c r="O405" s="869">
        <v>24</v>
      </c>
      <c r="P405" s="869">
        <v>9666</v>
      </c>
      <c r="Q405" s="869">
        <v>0</v>
      </c>
      <c r="R405" s="869">
        <v>3</v>
      </c>
      <c r="S405" s="869">
        <v>5</v>
      </c>
      <c r="T405" s="869">
        <v>5</v>
      </c>
      <c r="U405" s="869">
        <v>1</v>
      </c>
      <c r="V405" s="869">
        <v>1</v>
      </c>
      <c r="W405" s="869">
        <v>3</v>
      </c>
      <c r="X405" s="869">
        <v>3</v>
      </c>
      <c r="Y405" s="869">
        <v>0</v>
      </c>
      <c r="Z405" s="869">
        <v>0</v>
      </c>
      <c r="AA405" s="869">
        <v>1</v>
      </c>
      <c r="AB405" s="869">
        <v>1</v>
      </c>
      <c r="AC405" s="869">
        <v>0</v>
      </c>
      <c r="AD405" s="869">
        <v>6</v>
      </c>
      <c r="AE405" s="869">
        <v>0</v>
      </c>
      <c r="AF405" s="345">
        <v>744425</v>
      </c>
      <c r="AG405" s="345">
        <v>486893</v>
      </c>
      <c r="AH405" s="345">
        <v>111965</v>
      </c>
      <c r="AI405" s="345">
        <v>145567</v>
      </c>
      <c r="AJ405" s="345">
        <v>165409</v>
      </c>
      <c r="AK405" s="345">
        <v>133151</v>
      </c>
    </row>
    <row r="406" spans="1:37">
      <c r="A406" s="869">
        <v>384</v>
      </c>
      <c r="B406" s="869" t="s">
        <v>1313</v>
      </c>
      <c r="C406" s="869" t="s">
        <v>963</v>
      </c>
      <c r="D406" s="869" t="s">
        <v>13033</v>
      </c>
      <c r="E406" s="869" t="s">
        <v>14404</v>
      </c>
      <c r="F406" s="870" t="s">
        <v>14405</v>
      </c>
      <c r="G406" s="869" t="s">
        <v>14406</v>
      </c>
      <c r="H406" s="869" t="s">
        <v>14403</v>
      </c>
      <c r="I406" s="869">
        <v>2017</v>
      </c>
      <c r="J406" s="869">
        <v>3715</v>
      </c>
      <c r="K406" s="869">
        <v>2099</v>
      </c>
      <c r="L406" s="869">
        <v>218</v>
      </c>
      <c r="M406" s="869">
        <v>58310</v>
      </c>
      <c r="N406" s="869">
        <v>0</v>
      </c>
      <c r="O406" s="869">
        <v>42</v>
      </c>
      <c r="P406" s="869">
        <v>3590</v>
      </c>
      <c r="Q406" s="869">
        <v>0</v>
      </c>
      <c r="R406" s="869">
        <v>20</v>
      </c>
      <c r="S406" s="869">
        <v>4</v>
      </c>
      <c r="T406" s="869">
        <v>4</v>
      </c>
      <c r="U406" s="869">
        <v>2</v>
      </c>
      <c r="V406" s="869">
        <v>2</v>
      </c>
      <c r="W406" s="869">
        <v>2</v>
      </c>
      <c r="X406" s="869">
        <v>2</v>
      </c>
      <c r="Y406" s="869">
        <v>0</v>
      </c>
      <c r="Z406" s="869">
        <v>0</v>
      </c>
      <c r="AA406" s="869">
        <v>0</v>
      </c>
      <c r="AB406" s="869">
        <v>0</v>
      </c>
      <c r="AC406" s="869">
        <v>0</v>
      </c>
      <c r="AD406" s="869">
        <v>7</v>
      </c>
      <c r="AE406" s="869">
        <v>0</v>
      </c>
      <c r="AF406" s="345">
        <v>725391</v>
      </c>
      <c r="AG406" s="345">
        <v>465975</v>
      </c>
      <c r="AH406" s="345">
        <v>58797</v>
      </c>
      <c r="AI406" s="345">
        <v>200619</v>
      </c>
      <c r="AJ406" s="345">
        <v>138857</v>
      </c>
      <c r="AK406" s="345">
        <v>101331</v>
      </c>
    </row>
    <row r="407" spans="1:37">
      <c r="A407" s="869">
        <v>385</v>
      </c>
      <c r="B407" s="869" t="s">
        <v>1313</v>
      </c>
      <c r="C407" s="869" t="s">
        <v>963</v>
      </c>
      <c r="D407" s="869" t="s">
        <v>13033</v>
      </c>
      <c r="E407" s="869" t="s">
        <v>14407</v>
      </c>
      <c r="F407" s="870" t="s">
        <v>14408</v>
      </c>
      <c r="G407" s="869" t="s">
        <v>14409</v>
      </c>
      <c r="H407" s="869" t="s">
        <v>14410</v>
      </c>
      <c r="I407" s="869">
        <v>2014</v>
      </c>
      <c r="J407" s="869">
        <v>1701</v>
      </c>
      <c r="K407" s="869">
        <v>1462.17</v>
      </c>
      <c r="L407" s="869">
        <v>150</v>
      </c>
      <c r="M407" s="869">
        <v>56490</v>
      </c>
      <c r="N407" s="869">
        <v>0</v>
      </c>
      <c r="O407" s="869">
        <v>40</v>
      </c>
      <c r="P407" s="869">
        <v>3423</v>
      </c>
      <c r="Q407" s="869">
        <v>0</v>
      </c>
      <c r="R407" s="869">
        <v>21</v>
      </c>
      <c r="S407" s="869">
        <v>4</v>
      </c>
      <c r="T407" s="869">
        <v>4</v>
      </c>
      <c r="U407" s="869">
        <v>2</v>
      </c>
      <c r="V407" s="869">
        <v>2</v>
      </c>
      <c r="W407" s="869">
        <v>2</v>
      </c>
      <c r="X407" s="869">
        <v>2</v>
      </c>
      <c r="Y407" s="869">
        <v>0</v>
      </c>
      <c r="Z407" s="869">
        <v>0</v>
      </c>
      <c r="AA407" s="869">
        <v>0</v>
      </c>
      <c r="AB407" s="869">
        <v>0</v>
      </c>
      <c r="AC407" s="869">
        <v>0</v>
      </c>
      <c r="AD407" s="869">
        <v>6</v>
      </c>
      <c r="AE407" s="869">
        <v>0</v>
      </c>
      <c r="AF407" s="345">
        <v>709931</v>
      </c>
      <c r="AG407" s="345">
        <v>473350</v>
      </c>
      <c r="AH407" s="345">
        <v>57123</v>
      </c>
      <c r="AI407" s="345">
        <v>179458</v>
      </c>
      <c r="AJ407" s="345">
        <v>97923</v>
      </c>
      <c r="AK407" s="345">
        <v>72155</v>
      </c>
    </row>
    <row r="408" spans="1:37">
      <c r="A408" s="869">
        <v>386</v>
      </c>
      <c r="B408" s="869" t="s">
        <v>1313</v>
      </c>
      <c r="C408" s="869" t="s">
        <v>963</v>
      </c>
      <c r="D408" s="869" t="s">
        <v>13033</v>
      </c>
      <c r="E408" s="869" t="s">
        <v>14411</v>
      </c>
      <c r="F408" s="870" t="s">
        <v>14412</v>
      </c>
      <c r="G408" s="869" t="s">
        <v>14413</v>
      </c>
      <c r="H408" s="869" t="s">
        <v>14414</v>
      </c>
      <c r="I408" s="869">
        <v>1989</v>
      </c>
      <c r="J408" s="869">
        <v>3252</v>
      </c>
      <c r="K408" s="869">
        <v>5110.49</v>
      </c>
      <c r="L408" s="869">
        <v>535</v>
      </c>
      <c r="M408" s="869">
        <v>256626</v>
      </c>
      <c r="N408" s="869">
        <v>3064</v>
      </c>
      <c r="O408" s="869">
        <v>205</v>
      </c>
      <c r="P408" s="869">
        <v>11846</v>
      </c>
      <c r="Q408" s="869">
        <v>60</v>
      </c>
      <c r="R408" s="869">
        <v>1</v>
      </c>
      <c r="S408" s="869">
        <v>7</v>
      </c>
      <c r="T408" s="869">
        <v>7</v>
      </c>
      <c r="U408" s="869">
        <v>1</v>
      </c>
      <c r="V408" s="869">
        <v>1</v>
      </c>
      <c r="W408" s="869">
        <v>4</v>
      </c>
      <c r="X408" s="869">
        <v>4</v>
      </c>
      <c r="Y408" s="869">
        <v>0</v>
      </c>
      <c r="Z408" s="869">
        <v>0</v>
      </c>
      <c r="AA408" s="869">
        <v>2</v>
      </c>
      <c r="AB408" s="869">
        <v>2</v>
      </c>
      <c r="AC408" s="869">
        <v>0</v>
      </c>
      <c r="AD408" s="869">
        <v>8</v>
      </c>
      <c r="AE408" s="869">
        <v>0</v>
      </c>
      <c r="AF408" s="345">
        <v>1911650</v>
      </c>
      <c r="AG408" s="345">
        <v>1210956</v>
      </c>
      <c r="AH408" s="345">
        <v>159594</v>
      </c>
      <c r="AI408" s="345">
        <v>541100</v>
      </c>
      <c r="AJ408" s="345">
        <v>384580</v>
      </c>
      <c r="AK408" s="345">
        <v>141243</v>
      </c>
    </row>
    <row r="409" spans="1:37">
      <c r="A409" s="869">
        <v>387</v>
      </c>
      <c r="B409" s="869" t="s">
        <v>1313</v>
      </c>
      <c r="C409" s="869" t="s">
        <v>963</v>
      </c>
      <c r="D409" s="869" t="s">
        <v>13033</v>
      </c>
      <c r="E409" s="869" t="s">
        <v>14415</v>
      </c>
      <c r="F409" s="870" t="s">
        <v>14416</v>
      </c>
      <c r="G409" s="869" t="s">
        <v>14417</v>
      </c>
      <c r="H409" s="869" t="s">
        <v>14403</v>
      </c>
      <c r="I409" s="869">
        <v>2003</v>
      </c>
      <c r="J409" s="869">
        <v>3723</v>
      </c>
      <c r="K409" s="869">
        <v>1714</v>
      </c>
      <c r="L409" s="869">
        <v>279</v>
      </c>
      <c r="M409" s="869">
        <v>95450</v>
      </c>
      <c r="N409" s="869">
        <v>3361</v>
      </c>
      <c r="O409" s="869">
        <v>28</v>
      </c>
      <c r="P409" s="869">
        <v>3630</v>
      </c>
      <c r="Q409" s="869">
        <v>40</v>
      </c>
      <c r="R409" s="869">
        <v>2</v>
      </c>
      <c r="S409" s="869">
        <v>5</v>
      </c>
      <c r="T409" s="869">
        <v>5</v>
      </c>
      <c r="U409" s="869">
        <v>0</v>
      </c>
      <c r="V409" s="869">
        <v>0</v>
      </c>
      <c r="W409" s="869">
        <v>4</v>
      </c>
      <c r="X409" s="869">
        <v>4</v>
      </c>
      <c r="Y409" s="869">
        <v>1</v>
      </c>
      <c r="Z409" s="869">
        <v>1</v>
      </c>
      <c r="AA409" s="869">
        <v>0</v>
      </c>
      <c r="AB409" s="869">
        <v>0</v>
      </c>
      <c r="AC409" s="869">
        <v>0</v>
      </c>
      <c r="AD409" s="869">
        <v>6</v>
      </c>
      <c r="AE409" s="869">
        <v>0</v>
      </c>
      <c r="AF409" s="345">
        <v>767403</v>
      </c>
      <c r="AG409" s="345">
        <v>469019</v>
      </c>
      <c r="AH409" s="345">
        <v>61148</v>
      </c>
      <c r="AI409" s="345">
        <v>237236</v>
      </c>
      <c r="AJ409" s="345">
        <v>229554</v>
      </c>
      <c r="AK409" s="345">
        <v>91742</v>
      </c>
    </row>
    <row r="410" spans="1:37">
      <c r="A410" s="869">
        <v>388</v>
      </c>
      <c r="B410" s="869" t="s">
        <v>1313</v>
      </c>
      <c r="C410" s="869" t="s">
        <v>1105</v>
      </c>
      <c r="D410" s="869" t="s">
        <v>13033</v>
      </c>
      <c r="E410" s="869" t="s">
        <v>14418</v>
      </c>
      <c r="F410" s="870" t="s">
        <v>14419</v>
      </c>
      <c r="G410" s="869" t="s">
        <v>14420</v>
      </c>
      <c r="H410" s="869" t="s">
        <v>14421</v>
      </c>
      <c r="I410" s="869">
        <v>2023</v>
      </c>
      <c r="J410" s="869">
        <v>2650.1</v>
      </c>
      <c r="K410" s="869">
        <v>2494.9499999999998</v>
      </c>
      <c r="L410" s="869">
        <v>135</v>
      </c>
      <c r="M410" s="869">
        <v>25255</v>
      </c>
      <c r="N410" s="869">
        <v>0</v>
      </c>
      <c r="O410" s="869">
        <v>28</v>
      </c>
      <c r="P410" s="869">
        <v>3304</v>
      </c>
      <c r="Q410" s="869">
        <v>0</v>
      </c>
      <c r="R410" s="869">
        <v>0</v>
      </c>
      <c r="S410" s="869">
        <v>8.5</v>
      </c>
      <c r="T410" s="869">
        <v>9</v>
      </c>
      <c r="U410" s="869">
        <v>1</v>
      </c>
      <c r="V410" s="869">
        <v>1</v>
      </c>
      <c r="W410" s="869">
        <v>6.5</v>
      </c>
      <c r="X410" s="869">
        <v>7</v>
      </c>
      <c r="Y410" s="869">
        <v>1</v>
      </c>
      <c r="Z410" s="869">
        <v>1</v>
      </c>
      <c r="AA410" s="869">
        <v>0</v>
      </c>
      <c r="AB410" s="869">
        <v>0</v>
      </c>
      <c r="AC410" s="869">
        <v>0</v>
      </c>
      <c r="AD410" s="869">
        <v>8</v>
      </c>
      <c r="AE410" s="869">
        <v>0</v>
      </c>
      <c r="AF410" s="345">
        <v>1000195</v>
      </c>
      <c r="AG410" s="345">
        <v>580435</v>
      </c>
      <c r="AH410" s="345">
        <v>64200</v>
      </c>
      <c r="AI410" s="345">
        <v>355560</v>
      </c>
      <c r="AJ410" s="345">
        <v>163457</v>
      </c>
      <c r="AK410" s="345">
        <v>143570</v>
      </c>
    </row>
    <row r="411" spans="1:37">
      <c r="A411" s="869">
        <v>389</v>
      </c>
      <c r="B411" s="869" t="s">
        <v>1313</v>
      </c>
      <c r="C411" s="869" t="s">
        <v>1105</v>
      </c>
      <c r="D411" s="869" t="s">
        <v>13033</v>
      </c>
      <c r="E411" s="869" t="s">
        <v>14422</v>
      </c>
      <c r="F411" s="870" t="s">
        <v>14423</v>
      </c>
      <c r="G411" s="869" t="s">
        <v>14424</v>
      </c>
      <c r="H411" s="869" t="s">
        <v>14421</v>
      </c>
      <c r="I411" s="869">
        <v>2008</v>
      </c>
      <c r="J411" s="869">
        <v>646</v>
      </c>
      <c r="K411" s="869">
        <v>453</v>
      </c>
      <c r="L411" s="869">
        <v>108</v>
      </c>
      <c r="M411" s="869">
        <v>26678</v>
      </c>
      <c r="N411" s="869">
        <v>641</v>
      </c>
      <c r="O411" s="869">
        <v>1</v>
      </c>
      <c r="P411" s="869">
        <v>1992</v>
      </c>
      <c r="Q411" s="869">
        <v>0</v>
      </c>
      <c r="R411" s="869">
        <v>0</v>
      </c>
      <c r="S411" s="869">
        <v>0</v>
      </c>
      <c r="T411" s="869">
        <v>0</v>
      </c>
      <c r="U411" s="869">
        <v>0</v>
      </c>
      <c r="V411" s="869">
        <v>0</v>
      </c>
      <c r="W411" s="869">
        <v>0</v>
      </c>
      <c r="X411" s="869">
        <v>0</v>
      </c>
      <c r="Y411" s="869">
        <v>0</v>
      </c>
      <c r="Z411" s="869">
        <v>0</v>
      </c>
      <c r="AA411" s="869">
        <v>0</v>
      </c>
      <c r="AB411" s="869">
        <v>0</v>
      </c>
      <c r="AC411" s="869">
        <v>0</v>
      </c>
      <c r="AD411" s="869">
        <v>0</v>
      </c>
      <c r="AE411" s="869">
        <v>0</v>
      </c>
      <c r="AF411" s="345">
        <v>215395</v>
      </c>
      <c r="AG411" s="345">
        <v>158828</v>
      </c>
      <c r="AH411" s="345">
        <v>14000</v>
      </c>
      <c r="AI411" s="345">
        <v>42567</v>
      </c>
      <c r="AJ411" s="345">
        <v>49061</v>
      </c>
      <c r="AK411" s="345">
        <v>39921</v>
      </c>
    </row>
    <row r="412" spans="1:37">
      <c r="A412" s="869">
        <v>390</v>
      </c>
      <c r="B412" s="869" t="s">
        <v>1313</v>
      </c>
      <c r="C412" s="869" t="s">
        <v>1105</v>
      </c>
      <c r="D412" s="869" t="s">
        <v>13033</v>
      </c>
      <c r="E412" s="869" t="s">
        <v>14425</v>
      </c>
      <c r="F412" s="870" t="s">
        <v>14426</v>
      </c>
      <c r="G412" s="869" t="s">
        <v>14427</v>
      </c>
      <c r="H412" s="869" t="s">
        <v>14428</v>
      </c>
      <c r="I412" s="869">
        <v>1997</v>
      </c>
      <c r="J412" s="869">
        <v>1823</v>
      </c>
      <c r="K412" s="869">
        <v>4531.6899999999996</v>
      </c>
      <c r="L412" s="869">
        <v>516</v>
      </c>
      <c r="M412" s="869">
        <v>223216</v>
      </c>
      <c r="N412" s="869">
        <v>2876</v>
      </c>
      <c r="O412" s="869">
        <v>144</v>
      </c>
      <c r="P412" s="869">
        <v>10637</v>
      </c>
      <c r="Q412" s="869">
        <v>61</v>
      </c>
      <c r="R412" s="869">
        <v>144</v>
      </c>
      <c r="S412" s="869">
        <v>6</v>
      </c>
      <c r="T412" s="869">
        <v>6</v>
      </c>
      <c r="U412" s="869">
        <v>0</v>
      </c>
      <c r="V412" s="869">
        <v>0</v>
      </c>
      <c r="W412" s="869">
        <v>3</v>
      </c>
      <c r="X412" s="869">
        <v>3</v>
      </c>
      <c r="Y412" s="869">
        <v>0</v>
      </c>
      <c r="Z412" s="869">
        <v>0</v>
      </c>
      <c r="AA412" s="869">
        <v>3</v>
      </c>
      <c r="AB412" s="869">
        <v>3</v>
      </c>
      <c r="AC412" s="869">
        <v>0</v>
      </c>
      <c r="AD412" s="869">
        <v>7</v>
      </c>
      <c r="AE412" s="869">
        <v>1</v>
      </c>
      <c r="AF412" s="345">
        <v>1911650</v>
      </c>
      <c r="AG412" s="345">
        <v>1210956</v>
      </c>
      <c r="AH412" s="345">
        <v>159594</v>
      </c>
      <c r="AI412" s="345">
        <v>541100</v>
      </c>
      <c r="AJ412" s="345">
        <v>386130</v>
      </c>
      <c r="AK412" s="345">
        <v>135253</v>
      </c>
    </row>
    <row r="413" spans="1:37">
      <c r="A413" s="869">
        <v>391</v>
      </c>
      <c r="B413" s="869" t="s">
        <v>1313</v>
      </c>
      <c r="C413" s="869" t="s">
        <v>1105</v>
      </c>
      <c r="D413" s="869" t="s">
        <v>13033</v>
      </c>
      <c r="E413" s="869" t="s">
        <v>14429</v>
      </c>
      <c r="F413" s="870" t="s">
        <v>14430</v>
      </c>
      <c r="G413" s="869" t="s">
        <v>14431</v>
      </c>
      <c r="H413" s="869" t="s">
        <v>14432</v>
      </c>
      <c r="I413" s="869">
        <v>2022</v>
      </c>
      <c r="J413" s="869">
        <v>2518</v>
      </c>
      <c r="K413" s="869">
        <v>1113.5999999999999</v>
      </c>
      <c r="L413" s="869">
        <v>89</v>
      </c>
      <c r="M413" s="869">
        <v>4620</v>
      </c>
      <c r="N413" s="869">
        <v>1622</v>
      </c>
      <c r="O413" s="869">
        <v>0</v>
      </c>
      <c r="P413" s="869">
        <v>594</v>
      </c>
      <c r="Q413" s="869">
        <v>253</v>
      </c>
      <c r="R413" s="869">
        <v>0</v>
      </c>
      <c r="S413" s="869">
        <v>3</v>
      </c>
      <c r="T413" s="869">
        <v>3</v>
      </c>
      <c r="U413" s="869">
        <v>1</v>
      </c>
      <c r="V413" s="869">
        <v>1</v>
      </c>
      <c r="W413" s="869">
        <v>2</v>
      </c>
      <c r="X413" s="869">
        <v>2</v>
      </c>
      <c r="Y413" s="869">
        <v>0</v>
      </c>
      <c r="Z413" s="869">
        <v>0</v>
      </c>
      <c r="AA413" s="869">
        <v>0</v>
      </c>
      <c r="AB413" s="869">
        <v>0</v>
      </c>
      <c r="AC413" s="869">
        <v>0</v>
      </c>
      <c r="AD413" s="869">
        <v>4</v>
      </c>
      <c r="AE413" s="869">
        <v>0</v>
      </c>
      <c r="AF413" s="345">
        <v>260693</v>
      </c>
      <c r="AG413" s="345">
        <v>121096</v>
      </c>
      <c r="AH413" s="345">
        <v>85487</v>
      </c>
      <c r="AI413" s="345">
        <v>54110</v>
      </c>
      <c r="AJ413" s="345">
        <v>84030</v>
      </c>
      <c r="AK413" s="345">
        <v>0</v>
      </c>
    </row>
    <row r="414" spans="1:37">
      <c r="A414" s="869">
        <v>392</v>
      </c>
      <c r="B414" s="869" t="s">
        <v>1313</v>
      </c>
      <c r="C414" s="869" t="s">
        <v>1319</v>
      </c>
      <c r="D414" s="869" t="s">
        <v>13033</v>
      </c>
      <c r="E414" s="869" t="s">
        <v>14433</v>
      </c>
      <c r="F414" s="870" t="s">
        <v>14434</v>
      </c>
      <c r="G414" s="869" t="s">
        <v>14435</v>
      </c>
      <c r="H414" s="869" t="s">
        <v>14436</v>
      </c>
      <c r="I414" s="869">
        <v>2022</v>
      </c>
      <c r="J414" s="869">
        <v>34505.300000000003</v>
      </c>
      <c r="K414" s="869">
        <v>3520.62</v>
      </c>
      <c r="L414" s="869">
        <v>356</v>
      </c>
      <c r="M414" s="869">
        <v>38933</v>
      </c>
      <c r="N414" s="869">
        <v>0</v>
      </c>
      <c r="O414" s="869">
        <v>55</v>
      </c>
      <c r="P414" s="869">
        <v>3754</v>
      </c>
      <c r="Q414" s="869">
        <v>0</v>
      </c>
      <c r="R414" s="869">
        <v>26</v>
      </c>
      <c r="S414" s="869">
        <v>6</v>
      </c>
      <c r="T414" s="869">
        <v>6</v>
      </c>
      <c r="U414" s="869">
        <v>3</v>
      </c>
      <c r="V414" s="869">
        <v>3</v>
      </c>
      <c r="W414" s="869">
        <v>3</v>
      </c>
      <c r="X414" s="869">
        <v>3</v>
      </c>
      <c r="Y414" s="869">
        <v>0</v>
      </c>
      <c r="Z414" s="869">
        <v>0</v>
      </c>
      <c r="AA414" s="869">
        <v>0</v>
      </c>
      <c r="AB414" s="869">
        <v>0</v>
      </c>
      <c r="AC414" s="869">
        <v>0</v>
      </c>
      <c r="AD414" s="869">
        <v>4</v>
      </c>
      <c r="AE414" s="869">
        <v>0</v>
      </c>
      <c r="AF414" s="345">
        <v>777754</v>
      </c>
      <c r="AG414" s="345">
        <v>396083</v>
      </c>
      <c r="AH414" s="345">
        <v>63347</v>
      </c>
      <c r="AI414" s="345">
        <v>318324</v>
      </c>
      <c r="AJ414" s="345">
        <v>329310</v>
      </c>
      <c r="AK414" s="345">
        <v>195406</v>
      </c>
    </row>
    <row r="415" spans="1:37">
      <c r="A415" s="869">
        <v>393</v>
      </c>
      <c r="B415" s="869" t="s">
        <v>1313</v>
      </c>
      <c r="C415" s="869" t="s">
        <v>1319</v>
      </c>
      <c r="D415" s="869" t="s">
        <v>13033</v>
      </c>
      <c r="E415" s="869" t="s">
        <v>14437</v>
      </c>
      <c r="F415" s="870" t="s">
        <v>14438</v>
      </c>
      <c r="G415" s="869" t="s">
        <v>14439</v>
      </c>
      <c r="H415" s="869" t="s">
        <v>14436</v>
      </c>
      <c r="I415" s="869">
        <v>2020</v>
      </c>
      <c r="J415" s="869">
        <v>4798</v>
      </c>
      <c r="K415" s="869">
        <v>1160.05</v>
      </c>
      <c r="L415" s="869">
        <v>90</v>
      </c>
      <c r="M415" s="869">
        <v>43786</v>
      </c>
      <c r="N415" s="869">
        <v>0</v>
      </c>
      <c r="O415" s="869">
        <v>64</v>
      </c>
      <c r="P415" s="869">
        <v>3229</v>
      </c>
      <c r="Q415" s="869">
        <v>0</v>
      </c>
      <c r="R415" s="869">
        <v>44</v>
      </c>
      <c r="S415" s="869">
        <v>4</v>
      </c>
      <c r="T415" s="869">
        <v>4</v>
      </c>
      <c r="U415" s="869">
        <v>0</v>
      </c>
      <c r="V415" s="869">
        <v>0</v>
      </c>
      <c r="W415" s="869">
        <v>4</v>
      </c>
      <c r="X415" s="869">
        <v>4</v>
      </c>
      <c r="Y415" s="869">
        <v>0</v>
      </c>
      <c r="Z415" s="869">
        <v>0</v>
      </c>
      <c r="AA415" s="869">
        <v>0</v>
      </c>
      <c r="AB415" s="869">
        <v>0</v>
      </c>
      <c r="AC415" s="869">
        <v>0</v>
      </c>
      <c r="AD415" s="869">
        <v>4</v>
      </c>
      <c r="AE415" s="869">
        <v>0</v>
      </c>
      <c r="AF415" s="345">
        <v>479332</v>
      </c>
      <c r="AG415" s="345">
        <v>312172</v>
      </c>
      <c r="AH415" s="345">
        <v>58814</v>
      </c>
      <c r="AI415" s="345">
        <v>108346</v>
      </c>
      <c r="AJ415" s="345">
        <v>170026</v>
      </c>
      <c r="AK415" s="345">
        <v>133326</v>
      </c>
    </row>
    <row r="416" spans="1:37">
      <c r="A416" s="869">
        <v>394</v>
      </c>
      <c r="B416" s="869" t="s">
        <v>1313</v>
      </c>
      <c r="C416" s="869" t="s">
        <v>1319</v>
      </c>
      <c r="D416" s="869" t="s">
        <v>13033</v>
      </c>
      <c r="E416" s="869" t="s">
        <v>14440</v>
      </c>
      <c r="F416" s="870" t="s">
        <v>14441</v>
      </c>
      <c r="G416" s="869" t="s">
        <v>14442</v>
      </c>
      <c r="H416" s="869" t="s">
        <v>14443</v>
      </c>
      <c r="I416" s="869">
        <v>2022</v>
      </c>
      <c r="J416" s="869">
        <v>2619.6</v>
      </c>
      <c r="K416" s="869">
        <v>2914.44</v>
      </c>
      <c r="L416" s="869">
        <v>344</v>
      </c>
      <c r="M416" s="869">
        <v>41361</v>
      </c>
      <c r="N416" s="869">
        <v>0</v>
      </c>
      <c r="O416" s="869">
        <v>70</v>
      </c>
      <c r="P416" s="869">
        <v>4155</v>
      </c>
      <c r="Q416" s="869">
        <v>0</v>
      </c>
      <c r="R416" s="869">
        <v>39</v>
      </c>
      <c r="S416" s="869">
        <v>10</v>
      </c>
      <c r="T416" s="869">
        <v>10</v>
      </c>
      <c r="U416" s="869">
        <v>2</v>
      </c>
      <c r="V416" s="869">
        <v>2</v>
      </c>
      <c r="W416" s="869">
        <v>8</v>
      </c>
      <c r="X416" s="869">
        <v>8</v>
      </c>
      <c r="Y416" s="869">
        <v>0</v>
      </c>
      <c r="Z416" s="869">
        <v>0</v>
      </c>
      <c r="AA416" s="869">
        <v>0</v>
      </c>
      <c r="AB416" s="869">
        <v>0</v>
      </c>
      <c r="AC416" s="869">
        <v>0</v>
      </c>
      <c r="AD416" s="869">
        <v>8</v>
      </c>
      <c r="AE416" s="869">
        <v>0</v>
      </c>
      <c r="AF416" s="345">
        <v>1105613</v>
      </c>
      <c r="AG416" s="345">
        <v>696818</v>
      </c>
      <c r="AH416" s="345">
        <v>93451</v>
      </c>
      <c r="AI416" s="345">
        <v>315344</v>
      </c>
      <c r="AJ416" s="345">
        <v>261650</v>
      </c>
      <c r="AK416" s="345">
        <v>151582</v>
      </c>
    </row>
    <row r="417" spans="1:37">
      <c r="A417" s="869">
        <v>395</v>
      </c>
      <c r="B417" s="869" t="s">
        <v>1313</v>
      </c>
      <c r="C417" s="869" t="s">
        <v>1319</v>
      </c>
      <c r="D417" s="869" t="s">
        <v>13033</v>
      </c>
      <c r="E417" s="869" t="s">
        <v>14444</v>
      </c>
      <c r="F417" s="870" t="s">
        <v>14445</v>
      </c>
      <c r="G417" s="869" t="s">
        <v>14446</v>
      </c>
      <c r="H417" s="869" t="s">
        <v>14436</v>
      </c>
      <c r="I417" s="869">
        <v>2012</v>
      </c>
      <c r="J417" s="869">
        <v>1951.31</v>
      </c>
      <c r="K417" s="869">
        <v>2618.77</v>
      </c>
      <c r="L417" s="869">
        <v>349</v>
      </c>
      <c r="M417" s="869">
        <v>103659</v>
      </c>
      <c r="N417" s="869">
        <v>82</v>
      </c>
      <c r="O417" s="869">
        <v>104</v>
      </c>
      <c r="P417" s="869">
        <v>3699</v>
      </c>
      <c r="Q417" s="869">
        <v>0</v>
      </c>
      <c r="R417" s="869">
        <v>32</v>
      </c>
      <c r="S417" s="869">
        <v>5</v>
      </c>
      <c r="T417" s="869">
        <v>5</v>
      </c>
      <c r="U417" s="869">
        <v>0</v>
      </c>
      <c r="V417" s="869">
        <v>0</v>
      </c>
      <c r="W417" s="869">
        <v>2</v>
      </c>
      <c r="X417" s="869">
        <v>2</v>
      </c>
      <c r="Y417" s="869">
        <v>1</v>
      </c>
      <c r="Z417" s="869">
        <v>1</v>
      </c>
      <c r="AA417" s="869">
        <v>2</v>
      </c>
      <c r="AB417" s="869">
        <v>2</v>
      </c>
      <c r="AC417" s="869">
        <v>0</v>
      </c>
      <c r="AD417" s="869">
        <v>2</v>
      </c>
      <c r="AE417" s="869">
        <v>0</v>
      </c>
      <c r="AF417" s="345">
        <v>667190</v>
      </c>
      <c r="AG417" s="345">
        <v>381699</v>
      </c>
      <c r="AH417" s="345">
        <v>61689</v>
      </c>
      <c r="AI417" s="345">
        <v>223802</v>
      </c>
      <c r="AJ417" s="345">
        <v>227360</v>
      </c>
      <c r="AK417" s="345">
        <v>151738</v>
      </c>
    </row>
    <row r="418" spans="1:37">
      <c r="A418" s="869">
        <v>396</v>
      </c>
      <c r="B418" s="869" t="s">
        <v>1313</v>
      </c>
      <c r="C418" s="869" t="s">
        <v>1319</v>
      </c>
      <c r="D418" s="869" t="s">
        <v>13033</v>
      </c>
      <c r="E418" s="869" t="s">
        <v>14447</v>
      </c>
      <c r="F418" s="870" t="s">
        <v>14448</v>
      </c>
      <c r="G418" s="869" t="s">
        <v>14449</v>
      </c>
      <c r="H418" s="869" t="s">
        <v>14436</v>
      </c>
      <c r="I418" s="869">
        <v>2000</v>
      </c>
      <c r="J418" s="869">
        <v>34840</v>
      </c>
      <c r="K418" s="869">
        <v>5318.55</v>
      </c>
      <c r="L418" s="869">
        <v>611</v>
      </c>
      <c r="M418" s="869">
        <v>147339</v>
      </c>
      <c r="N418" s="869">
        <v>1861</v>
      </c>
      <c r="O418" s="869">
        <v>167</v>
      </c>
      <c r="P418" s="869">
        <v>3467</v>
      </c>
      <c r="Q418" s="869">
        <v>0</v>
      </c>
      <c r="R418" s="869">
        <v>46</v>
      </c>
      <c r="S418" s="869">
        <v>8</v>
      </c>
      <c r="T418" s="869">
        <v>8</v>
      </c>
      <c r="U418" s="869">
        <v>1</v>
      </c>
      <c r="V418" s="869">
        <v>1</v>
      </c>
      <c r="W418" s="869">
        <v>6</v>
      </c>
      <c r="X418" s="869">
        <v>6</v>
      </c>
      <c r="Y418" s="869">
        <v>1</v>
      </c>
      <c r="Z418" s="869">
        <v>1</v>
      </c>
      <c r="AA418" s="869">
        <v>0</v>
      </c>
      <c r="AB418" s="869">
        <v>0</v>
      </c>
      <c r="AC418" s="869">
        <v>1</v>
      </c>
      <c r="AD418" s="869">
        <v>7</v>
      </c>
      <c r="AE418" s="869">
        <v>0</v>
      </c>
      <c r="AF418" s="345">
        <v>1053163</v>
      </c>
      <c r="AG418" s="345">
        <v>648899</v>
      </c>
      <c r="AH418" s="345">
        <v>69259</v>
      </c>
      <c r="AI418" s="345">
        <v>335005</v>
      </c>
      <c r="AJ418" s="345">
        <v>316353</v>
      </c>
      <c r="AK418" s="345">
        <v>124760</v>
      </c>
    </row>
    <row r="419" spans="1:37">
      <c r="A419" s="869">
        <v>397</v>
      </c>
      <c r="B419" s="869" t="s">
        <v>1313</v>
      </c>
      <c r="C419" s="869" t="s">
        <v>1319</v>
      </c>
      <c r="D419" s="869" t="s">
        <v>13033</v>
      </c>
      <c r="E419" s="869" t="s">
        <v>14450</v>
      </c>
      <c r="F419" s="870" t="s">
        <v>14451</v>
      </c>
      <c r="G419" s="869" t="s">
        <v>14452</v>
      </c>
      <c r="H419" s="869" t="s">
        <v>14453</v>
      </c>
      <c r="I419" s="869">
        <v>1981</v>
      </c>
      <c r="J419" s="869">
        <v>12488</v>
      </c>
      <c r="K419" s="869">
        <v>9145</v>
      </c>
      <c r="L419" s="869">
        <v>643</v>
      </c>
      <c r="M419" s="869">
        <v>377300</v>
      </c>
      <c r="N419" s="869">
        <v>18915</v>
      </c>
      <c r="O419" s="869">
        <v>190</v>
      </c>
      <c r="P419" s="869">
        <v>20157</v>
      </c>
      <c r="Q419" s="869">
        <v>62</v>
      </c>
      <c r="R419" s="869">
        <v>141</v>
      </c>
      <c r="S419" s="869">
        <v>24.5</v>
      </c>
      <c r="T419" s="869">
        <v>25.5</v>
      </c>
      <c r="U419" s="869">
        <v>2.5</v>
      </c>
      <c r="V419" s="869">
        <v>3.5</v>
      </c>
      <c r="W419" s="869">
        <v>17</v>
      </c>
      <c r="X419" s="869">
        <v>17</v>
      </c>
      <c r="Y419" s="869">
        <v>2</v>
      </c>
      <c r="Z419" s="869">
        <v>2</v>
      </c>
      <c r="AA419" s="869">
        <v>3</v>
      </c>
      <c r="AB419" s="869">
        <v>3</v>
      </c>
      <c r="AC419" s="869">
        <v>0</v>
      </c>
      <c r="AD419" s="869">
        <v>17</v>
      </c>
      <c r="AE419" s="869">
        <v>1</v>
      </c>
      <c r="AF419" s="345">
        <v>3648096</v>
      </c>
      <c r="AG419" s="345">
        <v>2300817</v>
      </c>
      <c r="AH419" s="345">
        <v>319188</v>
      </c>
      <c r="AI419" s="345">
        <v>1028091</v>
      </c>
      <c r="AJ419" s="345">
        <v>582340</v>
      </c>
      <c r="AK419" s="345">
        <v>213244</v>
      </c>
    </row>
    <row r="420" spans="1:37">
      <c r="A420" s="869">
        <v>398</v>
      </c>
      <c r="B420" s="869" t="s">
        <v>1313</v>
      </c>
      <c r="C420" s="869" t="s">
        <v>914</v>
      </c>
      <c r="D420" s="869" t="s">
        <v>13033</v>
      </c>
      <c r="E420" s="869" t="s">
        <v>14454</v>
      </c>
      <c r="F420" s="870" t="s">
        <v>14455</v>
      </c>
      <c r="G420" s="869" t="s">
        <v>14456</v>
      </c>
      <c r="H420" s="869" t="s">
        <v>14457</v>
      </c>
      <c r="I420" s="869">
        <v>2015</v>
      </c>
      <c r="J420" s="869">
        <v>1224</v>
      </c>
      <c r="K420" s="869">
        <v>1722</v>
      </c>
      <c r="L420" s="869">
        <v>156</v>
      </c>
      <c r="M420" s="869">
        <v>59629</v>
      </c>
      <c r="N420" s="869">
        <v>2230</v>
      </c>
      <c r="O420" s="869">
        <v>35</v>
      </c>
      <c r="P420" s="869">
        <v>3798</v>
      </c>
      <c r="Q420" s="869">
        <v>0</v>
      </c>
      <c r="R420" s="869">
        <v>0</v>
      </c>
      <c r="S420" s="869">
        <v>11</v>
      </c>
      <c r="T420" s="869">
        <v>11</v>
      </c>
      <c r="U420" s="869">
        <v>2</v>
      </c>
      <c r="V420" s="869">
        <v>2</v>
      </c>
      <c r="W420" s="869">
        <v>7</v>
      </c>
      <c r="X420" s="869">
        <v>7</v>
      </c>
      <c r="Y420" s="869">
        <v>1</v>
      </c>
      <c r="Z420" s="869">
        <v>1</v>
      </c>
      <c r="AA420" s="869">
        <v>1</v>
      </c>
      <c r="AB420" s="869">
        <v>1</v>
      </c>
      <c r="AC420" s="869">
        <v>0</v>
      </c>
      <c r="AD420" s="869">
        <v>8</v>
      </c>
      <c r="AE420" s="869">
        <v>0</v>
      </c>
      <c r="AF420" s="345">
        <v>1551476</v>
      </c>
      <c r="AG420" s="345">
        <v>827024</v>
      </c>
      <c r="AH420" s="345">
        <v>107248</v>
      </c>
      <c r="AI420" s="345">
        <v>617204</v>
      </c>
      <c r="AJ420" s="345">
        <v>94004</v>
      </c>
      <c r="AK420" s="345">
        <v>61086</v>
      </c>
    </row>
    <row r="421" spans="1:37">
      <c r="A421" s="869">
        <v>399</v>
      </c>
      <c r="B421" s="869" t="s">
        <v>1313</v>
      </c>
      <c r="C421" s="869" t="s">
        <v>914</v>
      </c>
      <c r="D421" s="869" t="s">
        <v>13033</v>
      </c>
      <c r="E421" s="869" t="s">
        <v>14458</v>
      </c>
      <c r="F421" s="870" t="s">
        <v>14459</v>
      </c>
      <c r="G421" s="869" t="s">
        <v>14460</v>
      </c>
      <c r="H421" s="869" t="s">
        <v>14461</v>
      </c>
      <c r="I421" s="869">
        <v>2000</v>
      </c>
      <c r="J421" s="869">
        <v>18267</v>
      </c>
      <c r="K421" s="869">
        <v>1250</v>
      </c>
      <c r="L421" s="869">
        <v>320</v>
      </c>
      <c r="M421" s="869">
        <v>62476</v>
      </c>
      <c r="N421" s="869">
        <v>48</v>
      </c>
      <c r="O421" s="869">
        <v>35</v>
      </c>
      <c r="P421" s="869">
        <v>4062</v>
      </c>
      <c r="Q421" s="869">
        <v>0</v>
      </c>
      <c r="R421" s="869">
        <v>0</v>
      </c>
      <c r="S421" s="869">
        <v>3</v>
      </c>
      <c r="T421" s="869">
        <v>3</v>
      </c>
      <c r="U421" s="869">
        <v>0</v>
      </c>
      <c r="V421" s="869">
        <v>0</v>
      </c>
      <c r="W421" s="869">
        <v>3</v>
      </c>
      <c r="X421" s="869">
        <v>3</v>
      </c>
      <c r="Y421" s="869">
        <v>0</v>
      </c>
      <c r="Z421" s="869">
        <v>0</v>
      </c>
      <c r="AA421" s="869">
        <v>0</v>
      </c>
      <c r="AB421" s="869">
        <v>0</v>
      </c>
      <c r="AC421" s="869">
        <v>0</v>
      </c>
      <c r="AD421" s="869">
        <v>3</v>
      </c>
      <c r="AE421" s="869">
        <v>0</v>
      </c>
      <c r="AF421" s="345">
        <v>256878</v>
      </c>
      <c r="AG421" s="345">
        <v>141355</v>
      </c>
      <c r="AH421" s="345">
        <v>56800</v>
      </c>
      <c r="AI421" s="345">
        <v>58723</v>
      </c>
      <c r="AJ421" s="345">
        <v>81009</v>
      </c>
      <c r="AK421" s="345">
        <v>92327</v>
      </c>
    </row>
    <row r="422" spans="1:37">
      <c r="A422" s="869">
        <v>400</v>
      </c>
      <c r="B422" s="869" t="s">
        <v>1313</v>
      </c>
      <c r="C422" s="869" t="s">
        <v>914</v>
      </c>
      <c r="D422" s="869" t="s">
        <v>13033</v>
      </c>
      <c r="E422" s="869" t="s">
        <v>14462</v>
      </c>
      <c r="F422" s="870" t="s">
        <v>14463</v>
      </c>
      <c r="G422" s="869" t="s">
        <v>14464</v>
      </c>
      <c r="H422" s="869" t="s">
        <v>14465</v>
      </c>
      <c r="I422" s="869">
        <v>2023</v>
      </c>
      <c r="J422" s="869">
        <v>10424</v>
      </c>
      <c r="K422" s="869">
        <v>913.05</v>
      </c>
      <c r="L422" s="869">
        <v>118</v>
      </c>
      <c r="M422" s="869">
        <v>22975</v>
      </c>
      <c r="N422" s="869">
        <v>254</v>
      </c>
      <c r="O422" s="869">
        <v>26</v>
      </c>
      <c r="P422" s="869">
        <v>3505</v>
      </c>
      <c r="Q422" s="869">
        <v>140</v>
      </c>
      <c r="R422" s="869">
        <v>23</v>
      </c>
      <c r="S422" s="869">
        <v>3</v>
      </c>
      <c r="T422" s="869">
        <v>3</v>
      </c>
      <c r="U422" s="869">
        <v>1</v>
      </c>
      <c r="V422" s="869">
        <v>1</v>
      </c>
      <c r="W422" s="869">
        <v>2</v>
      </c>
      <c r="X422" s="869">
        <v>2</v>
      </c>
      <c r="Y422" s="869">
        <v>0</v>
      </c>
      <c r="Z422" s="869">
        <v>0</v>
      </c>
      <c r="AA422" s="869">
        <v>0</v>
      </c>
      <c r="AB422" s="869">
        <v>0</v>
      </c>
      <c r="AC422" s="869">
        <v>0</v>
      </c>
      <c r="AD422" s="869">
        <v>4</v>
      </c>
      <c r="AE422" s="869">
        <v>0</v>
      </c>
      <c r="AF422" s="345">
        <v>518236</v>
      </c>
      <c r="AG422" s="345">
        <v>321638</v>
      </c>
      <c r="AH422" s="345">
        <v>67394</v>
      </c>
      <c r="AI422" s="345">
        <v>129204</v>
      </c>
      <c r="AJ422" s="345">
        <v>47112</v>
      </c>
      <c r="AK422" s="345">
        <v>40929</v>
      </c>
    </row>
    <row r="423" spans="1:37">
      <c r="A423" s="869">
        <v>401</v>
      </c>
      <c r="B423" s="869" t="s">
        <v>1313</v>
      </c>
      <c r="C423" s="869" t="s">
        <v>914</v>
      </c>
      <c r="D423" s="869" t="s">
        <v>13033</v>
      </c>
      <c r="E423" s="869" t="s">
        <v>14466</v>
      </c>
      <c r="F423" s="870" t="s">
        <v>14467</v>
      </c>
      <c r="G423" s="869" t="s">
        <v>14468</v>
      </c>
      <c r="H423" s="869" t="s">
        <v>14457</v>
      </c>
      <c r="I423" s="869">
        <v>2008</v>
      </c>
      <c r="J423" s="869">
        <v>2268</v>
      </c>
      <c r="K423" s="869">
        <v>1398</v>
      </c>
      <c r="L423" s="869">
        <v>200</v>
      </c>
      <c r="M423" s="869">
        <v>63140</v>
      </c>
      <c r="N423" s="869">
        <v>1198</v>
      </c>
      <c r="O423" s="869">
        <v>22</v>
      </c>
      <c r="P423" s="869">
        <v>4431</v>
      </c>
      <c r="Q423" s="869">
        <v>25</v>
      </c>
      <c r="R423" s="869">
        <v>0</v>
      </c>
      <c r="S423" s="869">
        <v>6</v>
      </c>
      <c r="T423" s="869">
        <v>6</v>
      </c>
      <c r="U423" s="869">
        <v>2</v>
      </c>
      <c r="V423" s="869">
        <v>1</v>
      </c>
      <c r="W423" s="869">
        <v>2</v>
      </c>
      <c r="X423" s="869">
        <v>3</v>
      </c>
      <c r="Y423" s="869">
        <v>0</v>
      </c>
      <c r="Z423" s="869">
        <v>0</v>
      </c>
      <c r="AA423" s="869">
        <v>2</v>
      </c>
      <c r="AB423" s="869">
        <v>2</v>
      </c>
      <c r="AC423" s="869">
        <v>0</v>
      </c>
      <c r="AD423" s="869">
        <v>2</v>
      </c>
      <c r="AE423" s="869">
        <v>0</v>
      </c>
      <c r="AF423" s="345">
        <v>657035</v>
      </c>
      <c r="AG423" s="345">
        <v>329564</v>
      </c>
      <c r="AH423" s="345">
        <v>72138</v>
      </c>
      <c r="AI423" s="345">
        <v>255333</v>
      </c>
      <c r="AJ423" s="345">
        <v>87298</v>
      </c>
      <c r="AK423" s="345">
        <v>175474</v>
      </c>
    </row>
    <row r="424" spans="1:37" s="878" customFormat="1">
      <c r="A424" s="1712" t="s">
        <v>13734</v>
      </c>
      <c r="B424" s="1713"/>
      <c r="C424" s="1714"/>
      <c r="D424" s="872"/>
      <c r="E424" s="873">
        <v>24</v>
      </c>
      <c r="F424" s="874"/>
      <c r="G424" s="872"/>
      <c r="H424" s="872"/>
      <c r="I424" s="872"/>
      <c r="J424" s="875"/>
      <c r="K424" s="875"/>
      <c r="L424" s="875"/>
      <c r="M424" s="875"/>
      <c r="N424" s="875"/>
      <c r="O424" s="875"/>
      <c r="P424" s="875"/>
      <c r="Q424" s="875"/>
      <c r="R424" s="875"/>
      <c r="S424" s="876"/>
      <c r="T424" s="876"/>
      <c r="U424" s="876"/>
      <c r="V424" s="876"/>
      <c r="W424" s="876"/>
      <c r="X424" s="876"/>
      <c r="Y424" s="876"/>
      <c r="Z424" s="875"/>
      <c r="AA424" s="876"/>
      <c r="AB424" s="876"/>
      <c r="AC424" s="875"/>
      <c r="AD424" s="875"/>
      <c r="AE424" s="875"/>
      <c r="AF424" s="877"/>
      <c r="AG424" s="875"/>
      <c r="AH424" s="875"/>
      <c r="AI424" s="875"/>
      <c r="AJ424" s="875"/>
      <c r="AK424" s="875"/>
    </row>
    <row r="425" spans="1:37" s="885" customFormat="1">
      <c r="A425" s="1715" t="s">
        <v>14469</v>
      </c>
      <c r="B425" s="1716"/>
      <c r="C425" s="1717"/>
      <c r="D425" s="879"/>
      <c r="E425" s="880">
        <v>30</v>
      </c>
      <c r="F425" s="881"/>
      <c r="G425" s="879"/>
      <c r="H425" s="879"/>
      <c r="I425" s="879"/>
      <c r="J425" s="882"/>
      <c r="K425" s="882"/>
      <c r="L425" s="882"/>
      <c r="M425" s="882"/>
      <c r="N425" s="882"/>
      <c r="O425" s="882"/>
      <c r="P425" s="882"/>
      <c r="Q425" s="882"/>
      <c r="R425" s="882"/>
      <c r="S425" s="883"/>
      <c r="T425" s="883"/>
      <c r="U425" s="883"/>
      <c r="V425" s="883"/>
      <c r="W425" s="883"/>
      <c r="X425" s="883"/>
      <c r="Y425" s="883"/>
      <c r="Z425" s="882"/>
      <c r="AA425" s="883"/>
      <c r="AB425" s="883"/>
      <c r="AC425" s="882"/>
      <c r="AD425" s="882"/>
      <c r="AE425" s="882"/>
      <c r="AF425" s="884"/>
      <c r="AG425" s="882"/>
      <c r="AH425" s="882"/>
      <c r="AI425" s="882"/>
      <c r="AJ425" s="882"/>
      <c r="AK425" s="882"/>
    </row>
    <row r="426" spans="1:37">
      <c r="A426" s="869">
        <v>402</v>
      </c>
      <c r="B426" s="869" t="s">
        <v>1373</v>
      </c>
      <c r="C426" s="869" t="s">
        <v>230</v>
      </c>
      <c r="D426" s="869" t="s">
        <v>12915</v>
      </c>
      <c r="E426" s="869" t="s">
        <v>14470</v>
      </c>
      <c r="F426" s="870" t="s">
        <v>14471</v>
      </c>
      <c r="G426" s="869" t="s">
        <v>14472</v>
      </c>
      <c r="H426" s="869" t="s">
        <v>14473</v>
      </c>
      <c r="I426" s="869">
        <v>1988</v>
      </c>
      <c r="J426" s="869">
        <v>4500</v>
      </c>
      <c r="K426" s="869">
        <v>4990.43</v>
      </c>
      <c r="L426" s="869">
        <v>434</v>
      </c>
      <c r="M426" s="869">
        <v>130624</v>
      </c>
      <c r="N426" s="869">
        <v>5847</v>
      </c>
      <c r="O426" s="869">
        <v>67</v>
      </c>
      <c r="P426" s="869">
        <v>8225</v>
      </c>
      <c r="Q426" s="869">
        <v>399</v>
      </c>
      <c r="R426" s="869">
        <v>32</v>
      </c>
      <c r="S426" s="869">
        <v>28</v>
      </c>
      <c r="T426" s="869">
        <v>28</v>
      </c>
      <c r="U426" s="869">
        <v>10</v>
      </c>
      <c r="V426" s="869">
        <v>10</v>
      </c>
      <c r="W426" s="869">
        <v>13</v>
      </c>
      <c r="X426" s="869">
        <v>13</v>
      </c>
      <c r="Y426" s="869">
        <v>1</v>
      </c>
      <c r="Z426" s="869">
        <v>1</v>
      </c>
      <c r="AA426" s="869">
        <v>4</v>
      </c>
      <c r="AB426" s="869">
        <v>4</v>
      </c>
      <c r="AC426" s="869">
        <v>0</v>
      </c>
      <c r="AD426" s="869">
        <v>15</v>
      </c>
      <c r="AE426" s="869">
        <v>0</v>
      </c>
      <c r="AF426" s="345">
        <v>3794309</v>
      </c>
      <c r="AG426" s="345">
        <v>2795104</v>
      </c>
      <c r="AH426" s="345">
        <v>126000</v>
      </c>
      <c r="AI426" s="345">
        <v>873205</v>
      </c>
      <c r="AJ426" s="345">
        <v>248046</v>
      </c>
      <c r="AK426" s="345">
        <v>283476</v>
      </c>
    </row>
    <row r="427" spans="1:37">
      <c r="A427" s="869">
        <v>403</v>
      </c>
      <c r="B427" s="869" t="s">
        <v>1373</v>
      </c>
      <c r="C427" s="869" t="s">
        <v>230</v>
      </c>
      <c r="D427" s="869" t="s">
        <v>12915</v>
      </c>
      <c r="E427" s="869" t="s">
        <v>14474</v>
      </c>
      <c r="F427" s="870" t="s">
        <v>14475</v>
      </c>
      <c r="G427" s="869" t="s">
        <v>14476</v>
      </c>
      <c r="H427" s="869" t="s">
        <v>14477</v>
      </c>
      <c r="I427" s="869">
        <v>2023</v>
      </c>
      <c r="J427" s="869">
        <v>3215</v>
      </c>
      <c r="K427" s="869">
        <v>2318.5500000000002</v>
      </c>
      <c r="L427" s="869">
        <v>302</v>
      </c>
      <c r="M427" s="869">
        <v>80590</v>
      </c>
      <c r="N427" s="869">
        <v>1672</v>
      </c>
      <c r="O427" s="869">
        <v>20</v>
      </c>
      <c r="P427" s="869">
        <v>8267</v>
      </c>
      <c r="Q427" s="869">
        <v>166</v>
      </c>
      <c r="R427" s="869">
        <v>6</v>
      </c>
      <c r="S427" s="869">
        <v>13.5</v>
      </c>
      <c r="T427" s="869">
        <v>15.5</v>
      </c>
      <c r="U427" s="869">
        <v>1</v>
      </c>
      <c r="V427" s="869">
        <v>1</v>
      </c>
      <c r="W427" s="869">
        <v>9</v>
      </c>
      <c r="X427" s="869">
        <v>9</v>
      </c>
      <c r="Y427" s="869">
        <v>0</v>
      </c>
      <c r="Z427" s="869">
        <v>0</v>
      </c>
      <c r="AA427" s="869">
        <v>3.5</v>
      </c>
      <c r="AB427" s="869">
        <v>5.5</v>
      </c>
      <c r="AC427" s="869">
        <v>1</v>
      </c>
      <c r="AD427" s="869">
        <v>7</v>
      </c>
      <c r="AE427" s="869">
        <v>1</v>
      </c>
      <c r="AF427" s="345">
        <v>948375</v>
      </c>
      <c r="AG427" s="345">
        <v>697952</v>
      </c>
      <c r="AH427" s="345">
        <v>112940</v>
      </c>
      <c r="AI427" s="345">
        <v>137483</v>
      </c>
      <c r="AJ427" s="345">
        <v>262884</v>
      </c>
      <c r="AK427" s="345">
        <v>269207</v>
      </c>
    </row>
    <row r="428" spans="1:37" s="878" customFormat="1">
      <c r="A428" s="1712" t="s">
        <v>13795</v>
      </c>
      <c r="B428" s="1713"/>
      <c r="C428" s="1714"/>
      <c r="D428" s="872"/>
      <c r="E428" s="873">
        <v>2</v>
      </c>
      <c r="F428" s="874"/>
      <c r="G428" s="872"/>
      <c r="H428" s="872"/>
      <c r="I428" s="872"/>
      <c r="J428" s="875"/>
      <c r="K428" s="875"/>
      <c r="L428" s="875"/>
      <c r="M428" s="875"/>
      <c r="N428" s="875"/>
      <c r="O428" s="875"/>
      <c r="P428" s="875"/>
      <c r="Q428" s="875"/>
      <c r="R428" s="875"/>
      <c r="S428" s="876"/>
      <c r="T428" s="876"/>
      <c r="U428" s="876"/>
      <c r="V428" s="876"/>
      <c r="W428" s="876"/>
      <c r="X428" s="876"/>
      <c r="Y428" s="876"/>
      <c r="Z428" s="875"/>
      <c r="AA428" s="876"/>
      <c r="AB428" s="876"/>
      <c r="AC428" s="875"/>
      <c r="AD428" s="875"/>
      <c r="AE428" s="875"/>
      <c r="AF428" s="877"/>
      <c r="AG428" s="875"/>
      <c r="AH428" s="875"/>
      <c r="AI428" s="875"/>
      <c r="AJ428" s="875"/>
      <c r="AK428" s="875"/>
    </row>
    <row r="429" spans="1:37">
      <c r="A429" s="869">
        <v>404</v>
      </c>
      <c r="B429" s="869" t="s">
        <v>1373</v>
      </c>
      <c r="C429" s="869" t="s">
        <v>1453</v>
      </c>
      <c r="D429" s="869" t="s">
        <v>13033</v>
      </c>
      <c r="E429" s="869" t="s">
        <v>14478</v>
      </c>
      <c r="F429" s="870" t="s">
        <v>14479</v>
      </c>
      <c r="G429" s="869" t="s">
        <v>14480</v>
      </c>
      <c r="H429" s="869" t="s">
        <v>14481</v>
      </c>
      <c r="I429" s="869">
        <v>2024</v>
      </c>
      <c r="J429" s="869">
        <v>5400</v>
      </c>
      <c r="K429" s="869">
        <v>2308.8200000000002</v>
      </c>
      <c r="L429" s="869">
        <v>261</v>
      </c>
      <c r="M429" s="869">
        <v>42686</v>
      </c>
      <c r="N429" s="869">
        <v>0</v>
      </c>
      <c r="O429" s="869">
        <v>47</v>
      </c>
      <c r="P429" s="869">
        <v>42686</v>
      </c>
      <c r="Q429" s="869">
        <v>0</v>
      </c>
      <c r="R429" s="869">
        <v>47</v>
      </c>
      <c r="S429" s="869">
        <v>9</v>
      </c>
      <c r="T429" s="869">
        <v>9</v>
      </c>
      <c r="U429" s="869">
        <v>0</v>
      </c>
      <c r="V429" s="869">
        <v>0</v>
      </c>
      <c r="W429" s="869">
        <v>5</v>
      </c>
      <c r="X429" s="869">
        <v>5</v>
      </c>
      <c r="Y429" s="869">
        <v>1</v>
      </c>
      <c r="Z429" s="869">
        <v>1</v>
      </c>
      <c r="AA429" s="869">
        <v>3</v>
      </c>
      <c r="AB429" s="869">
        <v>3</v>
      </c>
      <c r="AC429" s="869">
        <v>0</v>
      </c>
      <c r="AD429" s="869">
        <v>7</v>
      </c>
      <c r="AE429" s="869">
        <v>0</v>
      </c>
      <c r="AF429" s="345">
        <v>1062068</v>
      </c>
      <c r="AG429" s="345">
        <v>486701</v>
      </c>
      <c r="AH429" s="345">
        <v>123747</v>
      </c>
      <c r="AI429" s="345">
        <v>451620</v>
      </c>
      <c r="AJ429" s="345">
        <v>89120</v>
      </c>
      <c r="AK429" s="345">
        <v>59073</v>
      </c>
    </row>
    <row r="430" spans="1:37">
      <c r="A430" s="869">
        <v>405</v>
      </c>
      <c r="B430" s="869" t="s">
        <v>1373</v>
      </c>
      <c r="C430" s="869" t="s">
        <v>1453</v>
      </c>
      <c r="D430" s="869" t="s">
        <v>13033</v>
      </c>
      <c r="E430" s="869" t="s">
        <v>14482</v>
      </c>
      <c r="F430" s="870" t="s">
        <v>14483</v>
      </c>
      <c r="G430" s="869" t="s">
        <v>14484</v>
      </c>
      <c r="H430" s="869" t="s">
        <v>14481</v>
      </c>
      <c r="I430" s="869">
        <v>2010</v>
      </c>
      <c r="J430" s="869">
        <v>3668</v>
      </c>
      <c r="K430" s="869">
        <v>1983</v>
      </c>
      <c r="L430" s="869">
        <v>171</v>
      </c>
      <c r="M430" s="869">
        <v>93691</v>
      </c>
      <c r="N430" s="869">
        <v>2760</v>
      </c>
      <c r="O430" s="869">
        <v>104</v>
      </c>
      <c r="P430" s="869">
        <v>5465</v>
      </c>
      <c r="Q430" s="869">
        <v>180</v>
      </c>
      <c r="R430" s="869">
        <v>5</v>
      </c>
      <c r="S430" s="869">
        <v>8.5</v>
      </c>
      <c r="T430" s="869">
        <v>9</v>
      </c>
      <c r="U430" s="869">
        <v>1</v>
      </c>
      <c r="V430" s="869">
        <v>1</v>
      </c>
      <c r="W430" s="869">
        <v>4.5</v>
      </c>
      <c r="X430" s="869">
        <v>5</v>
      </c>
      <c r="Y430" s="869">
        <v>0</v>
      </c>
      <c r="Z430" s="869">
        <v>0</v>
      </c>
      <c r="AA430" s="869">
        <v>3</v>
      </c>
      <c r="AB430" s="869">
        <v>3</v>
      </c>
      <c r="AC430" s="869">
        <v>0</v>
      </c>
      <c r="AD430" s="869">
        <v>6</v>
      </c>
      <c r="AE430" s="869">
        <v>1</v>
      </c>
      <c r="AF430" s="345">
        <v>776906</v>
      </c>
      <c r="AG430" s="345">
        <v>492638</v>
      </c>
      <c r="AH430" s="345">
        <v>96656</v>
      </c>
      <c r="AI430" s="345">
        <v>187612</v>
      </c>
      <c r="AJ430" s="345">
        <v>269441</v>
      </c>
      <c r="AK430" s="345">
        <v>146955</v>
      </c>
    </row>
    <row r="431" spans="1:37">
      <c r="A431" s="869">
        <v>406</v>
      </c>
      <c r="B431" s="869" t="s">
        <v>1373</v>
      </c>
      <c r="C431" s="869" t="s">
        <v>1453</v>
      </c>
      <c r="D431" s="869" t="s">
        <v>13033</v>
      </c>
      <c r="E431" s="869" t="s">
        <v>14485</v>
      </c>
      <c r="F431" s="870" t="s">
        <v>14486</v>
      </c>
      <c r="G431" s="869" t="s">
        <v>14487</v>
      </c>
      <c r="H431" s="869" t="s">
        <v>14488</v>
      </c>
      <c r="I431" s="869">
        <v>1994</v>
      </c>
      <c r="J431" s="869">
        <v>3668</v>
      </c>
      <c r="K431" s="869">
        <v>2724.57</v>
      </c>
      <c r="L431" s="869">
        <v>231</v>
      </c>
      <c r="M431" s="869">
        <v>145085</v>
      </c>
      <c r="N431" s="869">
        <v>1310</v>
      </c>
      <c r="O431" s="869">
        <v>93</v>
      </c>
      <c r="P431" s="869">
        <v>2744</v>
      </c>
      <c r="Q431" s="869">
        <v>0</v>
      </c>
      <c r="R431" s="869">
        <v>93</v>
      </c>
      <c r="S431" s="869">
        <v>10</v>
      </c>
      <c r="T431" s="869">
        <v>9</v>
      </c>
      <c r="U431" s="869">
        <v>0</v>
      </c>
      <c r="V431" s="869">
        <v>1</v>
      </c>
      <c r="W431" s="869">
        <v>3</v>
      </c>
      <c r="X431" s="869">
        <v>4</v>
      </c>
      <c r="Y431" s="869">
        <v>0</v>
      </c>
      <c r="Z431" s="869">
        <v>0</v>
      </c>
      <c r="AA431" s="869">
        <v>7</v>
      </c>
      <c r="AB431" s="869">
        <v>4</v>
      </c>
      <c r="AC431" s="869">
        <v>0</v>
      </c>
      <c r="AD431" s="869">
        <v>5</v>
      </c>
      <c r="AE431" s="869">
        <v>0</v>
      </c>
      <c r="AF431" s="345">
        <v>563846</v>
      </c>
      <c r="AG431" s="345">
        <v>508814</v>
      </c>
      <c r="AH431" s="345">
        <v>43187</v>
      </c>
      <c r="AI431" s="345">
        <v>11845</v>
      </c>
      <c r="AJ431" s="345">
        <v>12745</v>
      </c>
      <c r="AK431" s="345">
        <v>7222</v>
      </c>
    </row>
    <row r="432" spans="1:37">
      <c r="A432" s="869">
        <v>407</v>
      </c>
      <c r="B432" s="869" t="s">
        <v>1373</v>
      </c>
      <c r="C432" s="869" t="s">
        <v>1105</v>
      </c>
      <c r="D432" s="869" t="s">
        <v>13033</v>
      </c>
      <c r="E432" s="869" t="s">
        <v>14489</v>
      </c>
      <c r="F432" s="870" t="s">
        <v>14490</v>
      </c>
      <c r="G432" s="869" t="s">
        <v>14491</v>
      </c>
      <c r="H432" s="869" t="s">
        <v>14492</v>
      </c>
      <c r="I432" s="869">
        <v>2009</v>
      </c>
      <c r="J432" s="869">
        <v>1041</v>
      </c>
      <c r="K432" s="869">
        <v>1010</v>
      </c>
      <c r="L432" s="869">
        <v>104</v>
      </c>
      <c r="M432" s="869">
        <v>54734</v>
      </c>
      <c r="N432" s="869">
        <v>405</v>
      </c>
      <c r="O432" s="869">
        <v>14</v>
      </c>
      <c r="P432" s="869">
        <v>1994</v>
      </c>
      <c r="Q432" s="869">
        <v>0</v>
      </c>
      <c r="R432" s="869">
        <v>0</v>
      </c>
      <c r="S432" s="869">
        <v>1</v>
      </c>
      <c r="T432" s="869">
        <v>1</v>
      </c>
      <c r="U432" s="869">
        <v>0</v>
      </c>
      <c r="V432" s="869">
        <v>0</v>
      </c>
      <c r="W432" s="869">
        <v>1</v>
      </c>
      <c r="X432" s="869">
        <v>1</v>
      </c>
      <c r="Y432" s="869">
        <v>0</v>
      </c>
      <c r="Z432" s="869">
        <v>0</v>
      </c>
      <c r="AA432" s="869">
        <v>0</v>
      </c>
      <c r="AB432" s="869">
        <v>0</v>
      </c>
      <c r="AC432" s="869">
        <v>0</v>
      </c>
      <c r="AD432" s="869">
        <v>1</v>
      </c>
      <c r="AE432" s="869">
        <v>0</v>
      </c>
      <c r="AF432" s="345">
        <v>168799</v>
      </c>
      <c r="AG432" s="345">
        <v>131351</v>
      </c>
      <c r="AH432" s="345">
        <v>30000</v>
      </c>
      <c r="AI432" s="345">
        <v>7448</v>
      </c>
      <c r="AJ432" s="345">
        <v>18192</v>
      </c>
      <c r="AK432" s="345">
        <v>31759</v>
      </c>
    </row>
    <row r="433" spans="1:37">
      <c r="A433" s="869">
        <v>408</v>
      </c>
      <c r="B433" s="869" t="s">
        <v>1373</v>
      </c>
      <c r="C433" s="869" t="s">
        <v>1105</v>
      </c>
      <c r="D433" s="869" t="s">
        <v>13033</v>
      </c>
      <c r="E433" s="869" t="s">
        <v>14493</v>
      </c>
      <c r="F433" s="870" t="s">
        <v>14494</v>
      </c>
      <c r="G433" s="869" t="s">
        <v>14495</v>
      </c>
      <c r="H433" s="869" t="s">
        <v>14496</v>
      </c>
      <c r="I433" s="869">
        <v>2009</v>
      </c>
      <c r="J433" s="869">
        <v>2209</v>
      </c>
      <c r="K433" s="869">
        <v>932.08</v>
      </c>
      <c r="L433" s="869">
        <v>80</v>
      </c>
      <c r="M433" s="869">
        <v>57845</v>
      </c>
      <c r="N433" s="869">
        <v>584</v>
      </c>
      <c r="O433" s="869">
        <v>12</v>
      </c>
      <c r="P433" s="869">
        <v>2405</v>
      </c>
      <c r="Q433" s="869">
        <v>0</v>
      </c>
      <c r="R433" s="869">
        <v>0</v>
      </c>
      <c r="S433" s="869">
        <v>1</v>
      </c>
      <c r="T433" s="869">
        <v>1</v>
      </c>
      <c r="U433" s="869">
        <v>0</v>
      </c>
      <c r="V433" s="869">
        <v>0</v>
      </c>
      <c r="W433" s="869">
        <v>1</v>
      </c>
      <c r="X433" s="869">
        <v>1</v>
      </c>
      <c r="Y433" s="869">
        <v>0</v>
      </c>
      <c r="Z433" s="869">
        <v>0</v>
      </c>
      <c r="AA433" s="869">
        <v>0</v>
      </c>
      <c r="AB433" s="869">
        <v>0</v>
      </c>
      <c r="AC433" s="869">
        <v>0</v>
      </c>
      <c r="AD433" s="869">
        <v>1</v>
      </c>
      <c r="AE433" s="869">
        <v>1</v>
      </c>
      <c r="AF433" s="345">
        <v>141249</v>
      </c>
      <c r="AG433" s="345">
        <v>107449</v>
      </c>
      <c r="AH433" s="345">
        <v>30000</v>
      </c>
      <c r="AI433" s="345">
        <v>3800</v>
      </c>
      <c r="AJ433" s="345">
        <v>25375</v>
      </c>
      <c r="AK433" s="345">
        <v>45254</v>
      </c>
    </row>
    <row r="434" spans="1:37">
      <c r="A434" s="869">
        <v>409</v>
      </c>
      <c r="B434" s="869" t="s">
        <v>1373</v>
      </c>
      <c r="C434" s="869" t="s">
        <v>1105</v>
      </c>
      <c r="D434" s="869" t="s">
        <v>13033</v>
      </c>
      <c r="E434" s="869" t="s">
        <v>14497</v>
      </c>
      <c r="F434" s="870" t="s">
        <v>14498</v>
      </c>
      <c r="G434" s="869" t="s">
        <v>14499</v>
      </c>
      <c r="H434" s="869" t="s">
        <v>14496</v>
      </c>
      <c r="I434" s="869">
        <v>1996</v>
      </c>
      <c r="J434" s="869">
        <v>22767</v>
      </c>
      <c r="K434" s="869">
        <v>2800.35</v>
      </c>
      <c r="L434" s="869">
        <v>194</v>
      </c>
      <c r="M434" s="869">
        <v>126725</v>
      </c>
      <c r="N434" s="869">
        <v>3638</v>
      </c>
      <c r="O434" s="869">
        <v>31</v>
      </c>
      <c r="P434" s="869">
        <v>6230</v>
      </c>
      <c r="Q434" s="869">
        <v>85</v>
      </c>
      <c r="R434" s="869">
        <v>31</v>
      </c>
      <c r="S434" s="869">
        <v>9</v>
      </c>
      <c r="T434" s="869">
        <v>10</v>
      </c>
      <c r="U434" s="869">
        <v>0</v>
      </c>
      <c r="V434" s="869">
        <v>0</v>
      </c>
      <c r="W434" s="869">
        <v>5</v>
      </c>
      <c r="X434" s="869">
        <v>6</v>
      </c>
      <c r="Y434" s="869">
        <v>1</v>
      </c>
      <c r="Z434" s="869">
        <v>1</v>
      </c>
      <c r="AA434" s="869">
        <v>3</v>
      </c>
      <c r="AB434" s="869">
        <v>3</v>
      </c>
      <c r="AC434" s="869">
        <v>0</v>
      </c>
      <c r="AD434" s="869">
        <v>6</v>
      </c>
      <c r="AE434" s="869">
        <v>1</v>
      </c>
      <c r="AF434" s="345">
        <v>592592</v>
      </c>
      <c r="AG434" s="345">
        <v>323071</v>
      </c>
      <c r="AH434" s="345">
        <v>95925</v>
      </c>
      <c r="AI434" s="345">
        <v>173596</v>
      </c>
      <c r="AJ434" s="345">
        <v>146497</v>
      </c>
      <c r="AK434" s="345">
        <v>192180</v>
      </c>
    </row>
    <row r="435" spans="1:37">
      <c r="A435" s="869">
        <v>410</v>
      </c>
      <c r="B435" s="869" t="s">
        <v>1373</v>
      </c>
      <c r="C435" s="869" t="s">
        <v>1105</v>
      </c>
      <c r="D435" s="869" t="s">
        <v>13033</v>
      </c>
      <c r="E435" s="869" t="s">
        <v>14500</v>
      </c>
      <c r="F435" s="870" t="s">
        <v>14501</v>
      </c>
      <c r="G435" s="869" t="s">
        <v>14502</v>
      </c>
      <c r="H435" s="869" t="s">
        <v>14503</v>
      </c>
      <c r="I435" s="869">
        <v>1994</v>
      </c>
      <c r="J435" s="869">
        <v>2134</v>
      </c>
      <c r="K435" s="869">
        <v>2467</v>
      </c>
      <c r="L435" s="869">
        <v>233</v>
      </c>
      <c r="M435" s="869">
        <v>124759</v>
      </c>
      <c r="N435" s="869">
        <v>4881</v>
      </c>
      <c r="O435" s="869">
        <v>29</v>
      </c>
      <c r="P435" s="869">
        <v>6522</v>
      </c>
      <c r="Q435" s="869">
        <v>108</v>
      </c>
      <c r="R435" s="869">
        <v>29</v>
      </c>
      <c r="S435" s="869">
        <v>8</v>
      </c>
      <c r="T435" s="869">
        <v>8</v>
      </c>
      <c r="U435" s="869">
        <v>1</v>
      </c>
      <c r="V435" s="869">
        <v>1</v>
      </c>
      <c r="W435" s="869">
        <v>4</v>
      </c>
      <c r="X435" s="869">
        <v>4</v>
      </c>
      <c r="Y435" s="869">
        <v>0</v>
      </c>
      <c r="Z435" s="869">
        <v>1</v>
      </c>
      <c r="AA435" s="869">
        <v>3</v>
      </c>
      <c r="AB435" s="869">
        <v>2</v>
      </c>
      <c r="AC435" s="869">
        <v>0</v>
      </c>
      <c r="AD435" s="869">
        <v>6</v>
      </c>
      <c r="AE435" s="869">
        <v>0</v>
      </c>
      <c r="AF435" s="345">
        <v>806755</v>
      </c>
      <c r="AG435" s="345">
        <v>364455</v>
      </c>
      <c r="AH435" s="345">
        <v>96924</v>
      </c>
      <c r="AI435" s="345">
        <v>345376</v>
      </c>
      <c r="AJ435" s="345">
        <v>124517</v>
      </c>
      <c r="AK435" s="345">
        <v>129790</v>
      </c>
    </row>
    <row r="436" spans="1:37">
      <c r="A436" s="869">
        <v>411</v>
      </c>
      <c r="B436" s="869" t="s">
        <v>1373</v>
      </c>
      <c r="C436" s="869" t="s">
        <v>1105</v>
      </c>
      <c r="D436" s="869" t="s">
        <v>13033</v>
      </c>
      <c r="E436" s="869" t="s">
        <v>14504</v>
      </c>
      <c r="F436" s="870" t="s">
        <v>14505</v>
      </c>
      <c r="G436" s="869" t="s">
        <v>14506</v>
      </c>
      <c r="H436" s="869" t="s">
        <v>14496</v>
      </c>
      <c r="I436" s="869">
        <v>2004</v>
      </c>
      <c r="J436" s="869">
        <v>355.2</v>
      </c>
      <c r="K436" s="869">
        <v>468.72</v>
      </c>
      <c r="L436" s="869">
        <v>73</v>
      </c>
      <c r="M436" s="869">
        <v>36562</v>
      </c>
      <c r="N436" s="869">
        <v>981</v>
      </c>
      <c r="O436" s="869">
        <v>10</v>
      </c>
      <c r="P436" s="869">
        <v>1341</v>
      </c>
      <c r="Q436" s="869">
        <v>0</v>
      </c>
      <c r="R436" s="869">
        <v>10</v>
      </c>
      <c r="S436" s="869">
        <v>2</v>
      </c>
      <c r="T436" s="869">
        <v>2</v>
      </c>
      <c r="U436" s="869">
        <v>1</v>
      </c>
      <c r="V436" s="869">
        <v>1</v>
      </c>
      <c r="W436" s="869">
        <v>1</v>
      </c>
      <c r="X436" s="869">
        <v>1</v>
      </c>
      <c r="Y436" s="869">
        <v>0</v>
      </c>
      <c r="Z436" s="869">
        <v>0</v>
      </c>
      <c r="AA436" s="869">
        <v>0</v>
      </c>
      <c r="AB436" s="869">
        <v>0</v>
      </c>
      <c r="AC436" s="869">
        <v>0</v>
      </c>
      <c r="AD436" s="869">
        <v>0</v>
      </c>
      <c r="AE436" s="869">
        <v>1</v>
      </c>
      <c r="AF436" s="345">
        <v>228134</v>
      </c>
      <c r="AG436" s="345">
        <v>163780</v>
      </c>
      <c r="AH436" s="345">
        <v>20996</v>
      </c>
      <c r="AI436" s="345">
        <v>43358</v>
      </c>
      <c r="AJ436" s="345">
        <v>22331</v>
      </c>
      <c r="AK436" s="345">
        <v>24472</v>
      </c>
    </row>
    <row r="437" spans="1:37">
      <c r="A437" s="869">
        <v>412</v>
      </c>
      <c r="B437" s="869" t="s">
        <v>1373</v>
      </c>
      <c r="C437" s="869" t="s">
        <v>1105</v>
      </c>
      <c r="D437" s="869" t="s">
        <v>13033</v>
      </c>
      <c r="E437" s="869" t="s">
        <v>14507</v>
      </c>
      <c r="F437" s="870" t="s">
        <v>14508</v>
      </c>
      <c r="G437" s="869" t="s">
        <v>14509</v>
      </c>
      <c r="H437" s="869" t="s">
        <v>14510</v>
      </c>
      <c r="I437" s="869">
        <v>2010</v>
      </c>
      <c r="J437" s="869">
        <v>107.46</v>
      </c>
      <c r="K437" s="869">
        <v>511.02</v>
      </c>
      <c r="L437" s="869">
        <v>71</v>
      </c>
      <c r="M437" s="869">
        <v>63130</v>
      </c>
      <c r="N437" s="869">
        <v>2108</v>
      </c>
      <c r="O437" s="869">
        <v>11</v>
      </c>
      <c r="P437" s="869">
        <v>2403</v>
      </c>
      <c r="Q437" s="869">
        <v>46</v>
      </c>
      <c r="R437" s="869">
        <v>11</v>
      </c>
      <c r="S437" s="869">
        <v>3</v>
      </c>
      <c r="T437" s="869">
        <v>3</v>
      </c>
      <c r="U437" s="869">
        <v>0</v>
      </c>
      <c r="V437" s="869">
        <v>0</v>
      </c>
      <c r="W437" s="869">
        <v>1</v>
      </c>
      <c r="X437" s="869">
        <v>1</v>
      </c>
      <c r="Y437" s="869">
        <v>0</v>
      </c>
      <c r="Z437" s="869">
        <v>0</v>
      </c>
      <c r="AA437" s="869">
        <v>2</v>
      </c>
      <c r="AB437" s="869">
        <v>2</v>
      </c>
      <c r="AC437" s="869">
        <v>0</v>
      </c>
      <c r="AD437" s="869">
        <v>3</v>
      </c>
      <c r="AE437" s="869">
        <v>0</v>
      </c>
      <c r="AF437" s="345">
        <v>226420</v>
      </c>
      <c r="AG437" s="345">
        <v>128097</v>
      </c>
      <c r="AH437" s="345">
        <v>41844</v>
      </c>
      <c r="AI437" s="345">
        <v>56479</v>
      </c>
      <c r="AJ437" s="345">
        <v>35620</v>
      </c>
      <c r="AK437" s="345">
        <v>107904</v>
      </c>
    </row>
    <row r="438" spans="1:37">
      <c r="A438" s="869">
        <v>413</v>
      </c>
      <c r="B438" s="869" t="s">
        <v>1373</v>
      </c>
      <c r="C438" s="869" t="s">
        <v>914</v>
      </c>
      <c r="D438" s="869" t="s">
        <v>13033</v>
      </c>
      <c r="E438" s="869" t="s">
        <v>14511</v>
      </c>
      <c r="F438" s="870" t="s">
        <v>14512</v>
      </c>
      <c r="G438" s="869" t="s">
        <v>14513</v>
      </c>
      <c r="H438" s="869" t="s">
        <v>14514</v>
      </c>
      <c r="I438" s="869">
        <v>1994</v>
      </c>
      <c r="J438" s="869">
        <v>1488</v>
      </c>
      <c r="K438" s="869">
        <v>2706</v>
      </c>
      <c r="L438" s="869">
        <v>515</v>
      </c>
      <c r="M438" s="869">
        <v>205608</v>
      </c>
      <c r="N438" s="869">
        <v>7488</v>
      </c>
      <c r="O438" s="869">
        <v>54</v>
      </c>
      <c r="P438" s="869">
        <v>6421</v>
      </c>
      <c r="Q438" s="869">
        <v>0</v>
      </c>
      <c r="R438" s="869">
        <v>53</v>
      </c>
      <c r="S438" s="869">
        <v>9</v>
      </c>
      <c r="T438" s="869">
        <v>10</v>
      </c>
      <c r="U438" s="869">
        <v>1</v>
      </c>
      <c r="V438" s="869">
        <v>1</v>
      </c>
      <c r="W438" s="869">
        <v>4</v>
      </c>
      <c r="X438" s="869">
        <v>4</v>
      </c>
      <c r="Y438" s="869">
        <v>1</v>
      </c>
      <c r="Z438" s="869">
        <v>1</v>
      </c>
      <c r="AA438" s="869">
        <v>3</v>
      </c>
      <c r="AB438" s="869">
        <v>4</v>
      </c>
      <c r="AC438" s="869">
        <v>0</v>
      </c>
      <c r="AD438" s="869">
        <v>6</v>
      </c>
      <c r="AE438" s="869">
        <v>0</v>
      </c>
      <c r="AF438" s="345">
        <v>1574136</v>
      </c>
      <c r="AG438" s="345">
        <v>907883</v>
      </c>
      <c r="AH438" s="345">
        <v>105827</v>
      </c>
      <c r="AI438" s="345">
        <v>560426</v>
      </c>
      <c r="AJ438" s="345">
        <v>369973</v>
      </c>
      <c r="AK438" s="345">
        <v>180212</v>
      </c>
    </row>
    <row r="439" spans="1:37">
      <c r="A439" s="869">
        <v>414</v>
      </c>
      <c r="B439" s="869" t="s">
        <v>1373</v>
      </c>
      <c r="C439" s="869" t="s">
        <v>914</v>
      </c>
      <c r="D439" s="869" t="s">
        <v>13033</v>
      </c>
      <c r="E439" s="869" t="s">
        <v>14515</v>
      </c>
      <c r="F439" s="870" t="s">
        <v>14516</v>
      </c>
      <c r="G439" s="869" t="s">
        <v>14517</v>
      </c>
      <c r="H439" s="869" t="s">
        <v>14518</v>
      </c>
      <c r="I439" s="869">
        <v>2007</v>
      </c>
      <c r="J439" s="869">
        <v>999.9</v>
      </c>
      <c r="K439" s="869">
        <v>2367</v>
      </c>
      <c r="L439" s="869">
        <v>340</v>
      </c>
      <c r="M439" s="869">
        <v>148135</v>
      </c>
      <c r="N439" s="869">
        <v>2554</v>
      </c>
      <c r="O439" s="869">
        <v>43</v>
      </c>
      <c r="P439" s="869">
        <v>7137</v>
      </c>
      <c r="Q439" s="869">
        <v>23</v>
      </c>
      <c r="R439" s="869">
        <v>0</v>
      </c>
      <c r="S439" s="869">
        <v>7</v>
      </c>
      <c r="T439" s="869">
        <v>7</v>
      </c>
      <c r="U439" s="869">
        <v>2</v>
      </c>
      <c r="V439" s="869">
        <v>2</v>
      </c>
      <c r="W439" s="869">
        <v>3</v>
      </c>
      <c r="X439" s="869">
        <v>3</v>
      </c>
      <c r="Y439" s="869">
        <v>0</v>
      </c>
      <c r="Z439" s="869">
        <v>0</v>
      </c>
      <c r="AA439" s="869">
        <v>2</v>
      </c>
      <c r="AB439" s="869">
        <v>2</v>
      </c>
      <c r="AC439" s="869">
        <v>0</v>
      </c>
      <c r="AD439" s="869">
        <v>5</v>
      </c>
      <c r="AE439" s="869">
        <v>0</v>
      </c>
      <c r="AF439" s="345">
        <v>1353296</v>
      </c>
      <c r="AG439" s="345">
        <v>675780</v>
      </c>
      <c r="AH439" s="345">
        <v>117091</v>
      </c>
      <c r="AI439" s="345">
        <v>560425</v>
      </c>
      <c r="AJ439" s="345">
        <v>377261</v>
      </c>
      <c r="AK439" s="345">
        <v>249728</v>
      </c>
    </row>
    <row r="440" spans="1:37">
      <c r="A440" s="869">
        <v>415</v>
      </c>
      <c r="B440" s="869" t="s">
        <v>1373</v>
      </c>
      <c r="C440" s="869" t="s">
        <v>914</v>
      </c>
      <c r="D440" s="869" t="s">
        <v>13033</v>
      </c>
      <c r="E440" s="869" t="s">
        <v>14519</v>
      </c>
      <c r="F440" s="870" t="s">
        <v>14520</v>
      </c>
      <c r="G440" s="869" t="s">
        <v>14521</v>
      </c>
      <c r="H440" s="869" t="s">
        <v>14522</v>
      </c>
      <c r="I440" s="869">
        <v>2019</v>
      </c>
      <c r="J440" s="869">
        <v>1456</v>
      </c>
      <c r="K440" s="869">
        <v>3584.76</v>
      </c>
      <c r="L440" s="869">
        <v>323</v>
      </c>
      <c r="M440" s="869">
        <v>88238</v>
      </c>
      <c r="N440" s="869">
        <v>0</v>
      </c>
      <c r="O440" s="869">
        <v>42</v>
      </c>
      <c r="P440" s="869">
        <v>8284</v>
      </c>
      <c r="Q440" s="869">
        <v>0</v>
      </c>
      <c r="R440" s="869">
        <v>0</v>
      </c>
      <c r="S440" s="869">
        <v>8</v>
      </c>
      <c r="T440" s="869">
        <v>8</v>
      </c>
      <c r="U440" s="869">
        <v>1</v>
      </c>
      <c r="V440" s="869">
        <v>1</v>
      </c>
      <c r="W440" s="869">
        <v>4</v>
      </c>
      <c r="X440" s="869">
        <v>4</v>
      </c>
      <c r="Y440" s="869">
        <v>1</v>
      </c>
      <c r="Z440" s="869">
        <v>1</v>
      </c>
      <c r="AA440" s="869">
        <v>2</v>
      </c>
      <c r="AB440" s="869">
        <v>2</v>
      </c>
      <c r="AC440" s="869">
        <v>1</v>
      </c>
      <c r="AD440" s="869">
        <v>5</v>
      </c>
      <c r="AE440" s="869">
        <v>1</v>
      </c>
      <c r="AF440" s="345">
        <v>1464861</v>
      </c>
      <c r="AG440" s="345">
        <v>741161</v>
      </c>
      <c r="AH440" s="345">
        <v>163274</v>
      </c>
      <c r="AI440" s="345">
        <v>560426</v>
      </c>
      <c r="AJ440" s="345">
        <v>496546</v>
      </c>
      <c r="AK440" s="345">
        <v>375451</v>
      </c>
    </row>
    <row r="441" spans="1:37">
      <c r="A441" s="869">
        <v>416</v>
      </c>
      <c r="B441" s="869" t="s">
        <v>1373</v>
      </c>
      <c r="C441" s="869" t="s">
        <v>914</v>
      </c>
      <c r="D441" s="869" t="s">
        <v>13033</v>
      </c>
      <c r="E441" s="869" t="s">
        <v>14523</v>
      </c>
      <c r="F441" s="870" t="s">
        <v>14524</v>
      </c>
      <c r="G441" s="869" t="s">
        <v>14525</v>
      </c>
      <c r="H441" s="869" t="s">
        <v>14526</v>
      </c>
      <c r="I441" s="869">
        <v>2000</v>
      </c>
      <c r="J441" s="869">
        <v>4887</v>
      </c>
      <c r="K441" s="869">
        <v>3877</v>
      </c>
      <c r="L441" s="869">
        <v>591</v>
      </c>
      <c r="M441" s="869">
        <v>172189</v>
      </c>
      <c r="N441" s="869">
        <v>3815</v>
      </c>
      <c r="O441" s="869">
        <v>43</v>
      </c>
      <c r="P441" s="869">
        <v>7514</v>
      </c>
      <c r="Q441" s="869">
        <v>0</v>
      </c>
      <c r="R441" s="869">
        <v>5</v>
      </c>
      <c r="S441" s="869">
        <v>6</v>
      </c>
      <c r="T441" s="869">
        <v>6</v>
      </c>
      <c r="U441" s="869">
        <v>1</v>
      </c>
      <c r="V441" s="869">
        <v>1</v>
      </c>
      <c r="W441" s="869">
        <v>3</v>
      </c>
      <c r="X441" s="869">
        <v>3</v>
      </c>
      <c r="Y441" s="869">
        <v>0</v>
      </c>
      <c r="Z441" s="869">
        <v>0</v>
      </c>
      <c r="AA441" s="869">
        <v>2</v>
      </c>
      <c r="AB441" s="869">
        <v>2</v>
      </c>
      <c r="AC441" s="869">
        <v>1</v>
      </c>
      <c r="AD441" s="869">
        <v>5</v>
      </c>
      <c r="AE441" s="869">
        <v>0</v>
      </c>
      <c r="AF441" s="345">
        <v>1433626</v>
      </c>
      <c r="AG441" s="345">
        <v>675781</v>
      </c>
      <c r="AH441" s="345">
        <v>120219</v>
      </c>
      <c r="AI441" s="345">
        <v>637626</v>
      </c>
      <c r="AJ441" s="345">
        <v>379081</v>
      </c>
      <c r="AK441" s="345">
        <v>268482</v>
      </c>
    </row>
    <row r="442" spans="1:37">
      <c r="A442" s="869">
        <v>417</v>
      </c>
      <c r="B442" s="869" t="s">
        <v>1373</v>
      </c>
      <c r="C442" s="869" t="s">
        <v>914</v>
      </c>
      <c r="D442" s="869" t="s">
        <v>13033</v>
      </c>
      <c r="E442" s="869" t="s">
        <v>14107</v>
      </c>
      <c r="F442" s="870" t="s">
        <v>14527</v>
      </c>
      <c r="G442" s="869" t="s">
        <v>14528</v>
      </c>
      <c r="H442" s="869" t="s">
        <v>14529</v>
      </c>
      <c r="I442" s="869">
        <v>2008</v>
      </c>
      <c r="J442" s="869">
        <v>859.5</v>
      </c>
      <c r="K442" s="869">
        <v>560</v>
      </c>
      <c r="L442" s="869">
        <v>150</v>
      </c>
      <c r="M442" s="869">
        <v>68857</v>
      </c>
      <c r="N442" s="869">
        <v>3781</v>
      </c>
      <c r="O442" s="869">
        <v>18</v>
      </c>
      <c r="P442" s="869">
        <v>4021</v>
      </c>
      <c r="Q442" s="869">
        <v>24</v>
      </c>
      <c r="R442" s="869">
        <v>0</v>
      </c>
      <c r="S442" s="869">
        <v>3</v>
      </c>
      <c r="T442" s="869">
        <v>3</v>
      </c>
      <c r="U442" s="869">
        <v>0</v>
      </c>
      <c r="V442" s="869">
        <v>0</v>
      </c>
      <c r="W442" s="869">
        <v>2</v>
      </c>
      <c r="X442" s="869">
        <v>2</v>
      </c>
      <c r="Y442" s="869">
        <v>0</v>
      </c>
      <c r="Z442" s="869">
        <v>0</v>
      </c>
      <c r="AA442" s="869">
        <v>1</v>
      </c>
      <c r="AB442" s="869">
        <v>1</v>
      </c>
      <c r="AC442" s="869">
        <v>0</v>
      </c>
      <c r="AD442" s="869">
        <v>2</v>
      </c>
      <c r="AE442" s="869">
        <v>0</v>
      </c>
      <c r="AF442" s="345">
        <v>857610</v>
      </c>
      <c r="AG442" s="345">
        <v>230715</v>
      </c>
      <c r="AH442" s="345">
        <v>66470</v>
      </c>
      <c r="AI442" s="345">
        <v>560425</v>
      </c>
      <c r="AJ442" s="345">
        <v>126799</v>
      </c>
      <c r="AK442" s="345">
        <v>99514</v>
      </c>
    </row>
    <row r="443" spans="1:37">
      <c r="A443" s="869">
        <v>418</v>
      </c>
      <c r="B443" s="869" t="s">
        <v>1373</v>
      </c>
      <c r="C443" s="869" t="s">
        <v>1374</v>
      </c>
      <c r="D443" s="869" t="s">
        <v>13033</v>
      </c>
      <c r="E443" s="869" t="s">
        <v>14530</v>
      </c>
      <c r="F443" s="870" t="s">
        <v>14531</v>
      </c>
      <c r="G443" s="869" t="s">
        <v>14532</v>
      </c>
      <c r="H443" s="869" t="s">
        <v>14533</v>
      </c>
      <c r="I443" s="869">
        <v>2015</v>
      </c>
      <c r="J443" s="869">
        <v>808.8</v>
      </c>
      <c r="K443" s="869">
        <v>2029.25</v>
      </c>
      <c r="L443" s="869">
        <v>166</v>
      </c>
      <c r="M443" s="869">
        <v>37140</v>
      </c>
      <c r="N443" s="869">
        <v>216</v>
      </c>
      <c r="O443" s="869">
        <v>48</v>
      </c>
      <c r="P443" s="869">
        <v>4163</v>
      </c>
      <c r="Q443" s="869">
        <v>8</v>
      </c>
      <c r="R443" s="869">
        <v>9</v>
      </c>
      <c r="S443" s="869">
        <v>6</v>
      </c>
      <c r="T443" s="869">
        <v>6</v>
      </c>
      <c r="U443" s="869">
        <v>0</v>
      </c>
      <c r="V443" s="869">
        <v>0</v>
      </c>
      <c r="W443" s="869">
        <v>6</v>
      </c>
      <c r="X443" s="869">
        <v>6</v>
      </c>
      <c r="Y443" s="869">
        <v>0</v>
      </c>
      <c r="Z443" s="869">
        <v>0</v>
      </c>
      <c r="AA443" s="869">
        <v>0</v>
      </c>
      <c r="AB443" s="869">
        <v>0</v>
      </c>
      <c r="AC443" s="869">
        <v>0</v>
      </c>
      <c r="AD443" s="869">
        <v>6</v>
      </c>
      <c r="AE443" s="869">
        <v>0</v>
      </c>
      <c r="AF443" s="345">
        <v>703238</v>
      </c>
      <c r="AG443" s="345">
        <v>354123</v>
      </c>
      <c r="AH443" s="345">
        <v>58449</v>
      </c>
      <c r="AI443" s="345">
        <v>290666</v>
      </c>
      <c r="AJ443" s="345">
        <v>251963</v>
      </c>
      <c r="AK443" s="345">
        <v>134877</v>
      </c>
    </row>
    <row r="444" spans="1:37">
      <c r="A444" s="869">
        <v>419</v>
      </c>
      <c r="B444" s="869" t="s">
        <v>1373</v>
      </c>
      <c r="C444" s="869" t="s">
        <v>1374</v>
      </c>
      <c r="D444" s="869" t="s">
        <v>13033</v>
      </c>
      <c r="E444" s="869" t="s">
        <v>14534</v>
      </c>
      <c r="F444" s="870" t="s">
        <v>14535</v>
      </c>
      <c r="G444" s="869" t="s">
        <v>14536</v>
      </c>
      <c r="H444" s="869" t="s">
        <v>14537</v>
      </c>
      <c r="I444" s="869">
        <v>2013</v>
      </c>
      <c r="J444" s="869">
        <v>2486.4</v>
      </c>
      <c r="K444" s="869">
        <v>916.11</v>
      </c>
      <c r="L444" s="869">
        <v>158</v>
      </c>
      <c r="M444" s="869">
        <v>61801</v>
      </c>
      <c r="N444" s="869">
        <v>13</v>
      </c>
      <c r="O444" s="869">
        <v>47</v>
      </c>
      <c r="P444" s="869">
        <v>3529</v>
      </c>
      <c r="Q444" s="869">
        <v>0</v>
      </c>
      <c r="R444" s="869">
        <v>9</v>
      </c>
      <c r="S444" s="869">
        <v>10.5</v>
      </c>
      <c r="T444" s="869">
        <v>10.5</v>
      </c>
      <c r="U444" s="869">
        <v>2</v>
      </c>
      <c r="V444" s="869">
        <v>2</v>
      </c>
      <c r="W444" s="869">
        <v>5</v>
      </c>
      <c r="X444" s="869">
        <v>5</v>
      </c>
      <c r="Y444" s="869">
        <v>0</v>
      </c>
      <c r="Z444" s="869">
        <v>0</v>
      </c>
      <c r="AA444" s="869">
        <v>3.5</v>
      </c>
      <c r="AB444" s="869">
        <v>3.5</v>
      </c>
      <c r="AC444" s="869">
        <v>0</v>
      </c>
      <c r="AD444" s="869">
        <v>7</v>
      </c>
      <c r="AE444" s="869">
        <v>1</v>
      </c>
      <c r="AF444" s="345">
        <v>566854</v>
      </c>
      <c r="AG444" s="345">
        <v>497414</v>
      </c>
      <c r="AH444" s="345">
        <v>60000</v>
      </c>
      <c r="AI444" s="345">
        <v>9440</v>
      </c>
      <c r="AJ444" s="345">
        <v>120213</v>
      </c>
      <c r="AK444" s="345">
        <v>107683</v>
      </c>
    </row>
    <row r="445" spans="1:37">
      <c r="A445" s="869">
        <v>420</v>
      </c>
      <c r="B445" s="869" t="s">
        <v>1373</v>
      </c>
      <c r="C445" s="869" t="s">
        <v>1374</v>
      </c>
      <c r="D445" s="869" t="s">
        <v>13033</v>
      </c>
      <c r="E445" s="869" t="s">
        <v>14538</v>
      </c>
      <c r="F445" s="870" t="s">
        <v>14539</v>
      </c>
      <c r="G445" s="869" t="s">
        <v>14540</v>
      </c>
      <c r="H445" s="869" t="s">
        <v>14541</v>
      </c>
      <c r="I445" s="869">
        <v>2003</v>
      </c>
      <c r="J445" s="869">
        <v>2967</v>
      </c>
      <c r="K445" s="869">
        <v>1496.13</v>
      </c>
      <c r="L445" s="869">
        <v>115</v>
      </c>
      <c r="M445" s="869">
        <v>98884</v>
      </c>
      <c r="N445" s="869">
        <v>2936</v>
      </c>
      <c r="O445" s="869">
        <v>51</v>
      </c>
      <c r="P445" s="869">
        <v>3748</v>
      </c>
      <c r="Q445" s="869">
        <v>48</v>
      </c>
      <c r="R445" s="869">
        <v>3</v>
      </c>
      <c r="S445" s="869">
        <v>10.5</v>
      </c>
      <c r="T445" s="869">
        <v>10.5</v>
      </c>
      <c r="U445" s="869">
        <v>1</v>
      </c>
      <c r="V445" s="869">
        <v>1</v>
      </c>
      <c r="W445" s="869">
        <v>3</v>
      </c>
      <c r="X445" s="869">
        <v>3</v>
      </c>
      <c r="Y445" s="869">
        <v>0</v>
      </c>
      <c r="Z445" s="869">
        <v>0</v>
      </c>
      <c r="AA445" s="869">
        <v>6.5</v>
      </c>
      <c r="AB445" s="869">
        <v>6.5</v>
      </c>
      <c r="AC445" s="869">
        <v>0</v>
      </c>
      <c r="AD445" s="869">
        <v>4</v>
      </c>
      <c r="AE445" s="869">
        <v>0</v>
      </c>
      <c r="AF445" s="345">
        <v>710417</v>
      </c>
      <c r="AG445" s="345">
        <v>543474</v>
      </c>
      <c r="AH445" s="345">
        <v>68199</v>
      </c>
      <c r="AI445" s="345">
        <v>98744</v>
      </c>
      <c r="AJ445" s="345">
        <v>124356</v>
      </c>
      <c r="AK445" s="345">
        <v>123754</v>
      </c>
    </row>
    <row r="446" spans="1:37">
      <c r="A446" s="869">
        <v>421</v>
      </c>
      <c r="B446" s="869" t="s">
        <v>1373</v>
      </c>
      <c r="C446" s="869" t="s">
        <v>1374</v>
      </c>
      <c r="D446" s="869" t="s">
        <v>13033</v>
      </c>
      <c r="E446" s="869" t="s">
        <v>14542</v>
      </c>
      <c r="F446" s="870" t="s">
        <v>14543</v>
      </c>
      <c r="G446" s="869" t="s">
        <v>14544</v>
      </c>
      <c r="H446" s="869" t="s">
        <v>14537</v>
      </c>
      <c r="I446" s="869">
        <v>2010</v>
      </c>
      <c r="J446" s="869">
        <v>7523</v>
      </c>
      <c r="K446" s="869">
        <v>3355</v>
      </c>
      <c r="L446" s="869">
        <v>259</v>
      </c>
      <c r="M446" s="869">
        <v>97224</v>
      </c>
      <c r="N446" s="869">
        <v>2199</v>
      </c>
      <c r="O446" s="869">
        <v>53</v>
      </c>
      <c r="P446" s="869">
        <v>4190</v>
      </c>
      <c r="Q446" s="869">
        <v>0</v>
      </c>
      <c r="R446" s="869">
        <v>5</v>
      </c>
      <c r="S446" s="869">
        <v>5</v>
      </c>
      <c r="T446" s="869">
        <v>5</v>
      </c>
      <c r="U446" s="869">
        <v>0</v>
      </c>
      <c r="V446" s="869">
        <v>0</v>
      </c>
      <c r="W446" s="869">
        <v>4</v>
      </c>
      <c r="X446" s="869">
        <v>4</v>
      </c>
      <c r="Y446" s="869">
        <v>0</v>
      </c>
      <c r="Z446" s="869">
        <v>0</v>
      </c>
      <c r="AA446" s="869">
        <v>1</v>
      </c>
      <c r="AB446" s="869">
        <v>1</v>
      </c>
      <c r="AC446" s="869">
        <v>0</v>
      </c>
      <c r="AD446" s="869">
        <v>6</v>
      </c>
      <c r="AE446" s="869">
        <v>0</v>
      </c>
      <c r="AF446" s="345">
        <v>717855</v>
      </c>
      <c r="AG446" s="345">
        <v>438208</v>
      </c>
      <c r="AH446" s="345">
        <v>76934</v>
      </c>
      <c r="AI446" s="345">
        <v>202713</v>
      </c>
      <c r="AJ446" s="345">
        <v>301480</v>
      </c>
      <c r="AK446" s="345">
        <v>233803</v>
      </c>
    </row>
    <row r="447" spans="1:37">
      <c r="A447" s="869">
        <v>422</v>
      </c>
      <c r="B447" s="869" t="s">
        <v>1373</v>
      </c>
      <c r="C447" s="869" t="s">
        <v>1374</v>
      </c>
      <c r="D447" s="869" t="s">
        <v>13033</v>
      </c>
      <c r="E447" s="869" t="s">
        <v>14545</v>
      </c>
      <c r="F447" s="870" t="s">
        <v>14546</v>
      </c>
      <c r="G447" s="869" t="s">
        <v>14547</v>
      </c>
      <c r="H447" s="869" t="s">
        <v>14548</v>
      </c>
      <c r="I447" s="869">
        <v>1994</v>
      </c>
      <c r="J447" s="869">
        <v>29063</v>
      </c>
      <c r="K447" s="869">
        <v>2465.8200000000002</v>
      </c>
      <c r="L447" s="869">
        <v>157</v>
      </c>
      <c r="M447" s="869">
        <v>126998</v>
      </c>
      <c r="N447" s="869">
        <v>5796</v>
      </c>
      <c r="O447" s="869">
        <v>41</v>
      </c>
      <c r="P447" s="869">
        <v>4236</v>
      </c>
      <c r="Q447" s="869">
        <v>47</v>
      </c>
      <c r="R447" s="869">
        <v>2</v>
      </c>
      <c r="S447" s="869">
        <v>9.5</v>
      </c>
      <c r="T447" s="869">
        <v>5</v>
      </c>
      <c r="U447" s="869">
        <v>0</v>
      </c>
      <c r="V447" s="869">
        <v>0</v>
      </c>
      <c r="W447" s="869">
        <v>4</v>
      </c>
      <c r="X447" s="869">
        <v>5</v>
      </c>
      <c r="Y447" s="869">
        <v>0</v>
      </c>
      <c r="Z447" s="869">
        <v>0</v>
      </c>
      <c r="AA447" s="869">
        <v>5.5</v>
      </c>
      <c r="AB447" s="869">
        <v>0</v>
      </c>
      <c r="AC447" s="869">
        <v>1</v>
      </c>
      <c r="AD447" s="869">
        <v>5</v>
      </c>
      <c r="AE447" s="869">
        <v>0</v>
      </c>
      <c r="AF447" s="345">
        <v>647147</v>
      </c>
      <c r="AG447" s="345">
        <v>360664</v>
      </c>
      <c r="AH447" s="345">
        <v>78169</v>
      </c>
      <c r="AI447" s="345">
        <v>208314</v>
      </c>
      <c r="AJ447" s="345">
        <v>199584</v>
      </c>
      <c r="AK447" s="345">
        <v>137669</v>
      </c>
    </row>
    <row r="448" spans="1:37">
      <c r="A448" s="869">
        <v>423</v>
      </c>
      <c r="B448" s="869" t="s">
        <v>1373</v>
      </c>
      <c r="C448" s="869" t="s">
        <v>1374</v>
      </c>
      <c r="D448" s="869" t="s">
        <v>13033</v>
      </c>
      <c r="E448" s="869" t="s">
        <v>14549</v>
      </c>
      <c r="F448" s="870" t="s">
        <v>14550</v>
      </c>
      <c r="G448" s="869" t="s">
        <v>14551</v>
      </c>
      <c r="H448" s="869" t="s">
        <v>14548</v>
      </c>
      <c r="I448" s="869">
        <v>2023</v>
      </c>
      <c r="J448" s="869">
        <v>711.3</v>
      </c>
      <c r="K448" s="869">
        <v>1455.69</v>
      </c>
      <c r="L448" s="869">
        <v>227</v>
      </c>
      <c r="M448" s="869">
        <v>30662</v>
      </c>
      <c r="N448" s="869">
        <v>12</v>
      </c>
      <c r="O448" s="869">
        <v>50</v>
      </c>
      <c r="P448" s="869">
        <v>7671</v>
      </c>
      <c r="Q448" s="869">
        <v>12</v>
      </c>
      <c r="R448" s="869">
        <v>2</v>
      </c>
      <c r="S448" s="869">
        <v>6</v>
      </c>
      <c r="T448" s="869">
        <v>6</v>
      </c>
      <c r="U448" s="869">
        <v>0</v>
      </c>
      <c r="V448" s="869">
        <v>0</v>
      </c>
      <c r="W448" s="869">
        <v>6</v>
      </c>
      <c r="X448" s="869">
        <v>6</v>
      </c>
      <c r="Y448" s="869">
        <v>0</v>
      </c>
      <c r="Z448" s="869">
        <v>0</v>
      </c>
      <c r="AA448" s="869">
        <v>0</v>
      </c>
      <c r="AB448" s="869">
        <v>0</v>
      </c>
      <c r="AC448" s="869">
        <v>1</v>
      </c>
      <c r="AD448" s="869">
        <v>7</v>
      </c>
      <c r="AE448" s="869">
        <v>0</v>
      </c>
      <c r="AF448" s="345">
        <v>550033</v>
      </c>
      <c r="AG448" s="345">
        <v>326612</v>
      </c>
      <c r="AH448" s="345">
        <v>78155</v>
      </c>
      <c r="AI448" s="345">
        <v>145266</v>
      </c>
      <c r="AJ448" s="345">
        <v>127365</v>
      </c>
      <c r="AK448" s="345">
        <v>78374</v>
      </c>
    </row>
    <row r="449" spans="1:37">
      <c r="A449" s="869">
        <v>424</v>
      </c>
      <c r="B449" s="869" t="s">
        <v>1373</v>
      </c>
      <c r="C449" s="869" t="s">
        <v>1374</v>
      </c>
      <c r="D449" s="869" t="s">
        <v>13033</v>
      </c>
      <c r="E449" s="869" t="s">
        <v>14552</v>
      </c>
      <c r="F449" s="870" t="s">
        <v>14553</v>
      </c>
      <c r="G449" s="869" t="s">
        <v>14554</v>
      </c>
      <c r="H449" s="869" t="s">
        <v>14548</v>
      </c>
      <c r="I449" s="869">
        <v>2010</v>
      </c>
      <c r="J449" s="869">
        <v>1913</v>
      </c>
      <c r="K449" s="869">
        <v>2590.8200000000002</v>
      </c>
      <c r="L449" s="869">
        <v>280</v>
      </c>
      <c r="M449" s="869">
        <v>86587</v>
      </c>
      <c r="N449" s="869">
        <v>2050</v>
      </c>
      <c r="O449" s="869">
        <v>55</v>
      </c>
      <c r="P449" s="869">
        <v>3526</v>
      </c>
      <c r="Q449" s="869">
        <v>0</v>
      </c>
      <c r="R449" s="869">
        <v>6</v>
      </c>
      <c r="S449" s="869">
        <v>9.5</v>
      </c>
      <c r="T449" s="869">
        <v>10</v>
      </c>
      <c r="U449" s="869">
        <v>0</v>
      </c>
      <c r="V449" s="869">
        <v>0</v>
      </c>
      <c r="W449" s="869">
        <v>4</v>
      </c>
      <c r="X449" s="869">
        <v>4</v>
      </c>
      <c r="Y449" s="869">
        <v>0</v>
      </c>
      <c r="Z449" s="869">
        <v>0</v>
      </c>
      <c r="AA449" s="869">
        <v>5.5</v>
      </c>
      <c r="AB449" s="869">
        <v>6</v>
      </c>
      <c r="AC449" s="869">
        <v>0</v>
      </c>
      <c r="AD449" s="869">
        <v>4</v>
      </c>
      <c r="AE449" s="869">
        <v>0</v>
      </c>
      <c r="AF449" s="345">
        <v>713129</v>
      </c>
      <c r="AG449" s="345">
        <v>392175</v>
      </c>
      <c r="AH449" s="345">
        <v>67214</v>
      </c>
      <c r="AI449" s="345">
        <v>253740</v>
      </c>
      <c r="AJ449" s="345">
        <v>134448</v>
      </c>
      <c r="AK449" s="345">
        <v>92324</v>
      </c>
    </row>
    <row r="450" spans="1:37">
      <c r="A450" s="869">
        <v>425</v>
      </c>
      <c r="B450" s="869" t="s">
        <v>1373</v>
      </c>
      <c r="C450" s="869" t="s">
        <v>1374</v>
      </c>
      <c r="D450" s="869" t="s">
        <v>13033</v>
      </c>
      <c r="E450" s="869" t="s">
        <v>14555</v>
      </c>
      <c r="F450" s="870" t="s">
        <v>14556</v>
      </c>
      <c r="G450" s="869" t="s">
        <v>14557</v>
      </c>
      <c r="H450" s="869" t="s">
        <v>14533</v>
      </c>
      <c r="I450" s="869">
        <v>2021</v>
      </c>
      <c r="J450" s="869">
        <v>609</v>
      </c>
      <c r="K450" s="869">
        <v>995.61</v>
      </c>
      <c r="L450" s="869">
        <v>90</v>
      </c>
      <c r="M450" s="869">
        <v>19121</v>
      </c>
      <c r="N450" s="869">
        <v>0</v>
      </c>
      <c r="O450" s="869">
        <v>25</v>
      </c>
      <c r="P450" s="869">
        <v>3275</v>
      </c>
      <c r="Q450" s="869">
        <v>0</v>
      </c>
      <c r="R450" s="869">
        <v>25</v>
      </c>
      <c r="S450" s="869">
        <v>2.5</v>
      </c>
      <c r="T450" s="869">
        <v>2.5</v>
      </c>
      <c r="U450" s="869">
        <v>0</v>
      </c>
      <c r="V450" s="869">
        <v>0</v>
      </c>
      <c r="W450" s="869">
        <v>2.5</v>
      </c>
      <c r="X450" s="869">
        <v>2.5</v>
      </c>
      <c r="Y450" s="869">
        <v>0</v>
      </c>
      <c r="Z450" s="869">
        <v>0</v>
      </c>
      <c r="AA450" s="869">
        <v>0</v>
      </c>
      <c r="AB450" s="869">
        <v>0</v>
      </c>
      <c r="AC450" s="869">
        <v>0</v>
      </c>
      <c r="AD450" s="869">
        <v>3</v>
      </c>
      <c r="AE450" s="869">
        <v>0</v>
      </c>
      <c r="AF450" s="345">
        <v>198111</v>
      </c>
      <c r="AG450" s="345">
        <v>72208</v>
      </c>
      <c r="AH450" s="345">
        <v>50000</v>
      </c>
      <c r="AI450" s="345">
        <v>75903</v>
      </c>
      <c r="AJ450" s="345">
        <v>128943</v>
      </c>
      <c r="AK450" s="345">
        <v>121799</v>
      </c>
    </row>
    <row r="451" spans="1:37">
      <c r="A451" s="869">
        <v>426</v>
      </c>
      <c r="B451" s="869" t="s">
        <v>1373</v>
      </c>
      <c r="C451" s="869" t="s">
        <v>1374</v>
      </c>
      <c r="D451" s="869" t="s">
        <v>13033</v>
      </c>
      <c r="E451" s="869" t="s">
        <v>14558</v>
      </c>
      <c r="F451" s="870" t="s">
        <v>14559</v>
      </c>
      <c r="G451" s="869" t="s">
        <v>14560</v>
      </c>
      <c r="H451" s="869" t="s">
        <v>14537</v>
      </c>
      <c r="I451" s="869">
        <v>2019</v>
      </c>
      <c r="J451" s="869">
        <v>4782</v>
      </c>
      <c r="K451" s="869">
        <v>3887.84</v>
      </c>
      <c r="L451" s="869">
        <v>202</v>
      </c>
      <c r="M451" s="869">
        <v>53819</v>
      </c>
      <c r="N451" s="869">
        <v>0</v>
      </c>
      <c r="O451" s="869">
        <v>49</v>
      </c>
      <c r="P451" s="869">
        <v>4185</v>
      </c>
      <c r="Q451" s="869">
        <v>0</v>
      </c>
      <c r="R451" s="869">
        <v>9</v>
      </c>
      <c r="S451" s="869">
        <v>9</v>
      </c>
      <c r="T451" s="869">
        <v>9</v>
      </c>
      <c r="U451" s="869">
        <v>0</v>
      </c>
      <c r="V451" s="869">
        <v>0</v>
      </c>
      <c r="W451" s="869">
        <v>4</v>
      </c>
      <c r="X451" s="869">
        <v>4</v>
      </c>
      <c r="Y451" s="869">
        <v>0</v>
      </c>
      <c r="Z451" s="869">
        <v>0</v>
      </c>
      <c r="AA451" s="869">
        <v>5</v>
      </c>
      <c r="AB451" s="869">
        <v>5</v>
      </c>
      <c r="AC451" s="869">
        <v>0</v>
      </c>
      <c r="AD451" s="869">
        <v>5</v>
      </c>
      <c r="AE451" s="869">
        <v>0</v>
      </c>
      <c r="AF451" s="345">
        <v>703831</v>
      </c>
      <c r="AG451" s="345">
        <v>465026</v>
      </c>
      <c r="AH451" s="345">
        <v>78460</v>
      </c>
      <c r="AI451" s="345">
        <v>160345</v>
      </c>
      <c r="AJ451" s="345">
        <v>282616</v>
      </c>
      <c r="AK451" s="345">
        <v>124441</v>
      </c>
    </row>
    <row r="452" spans="1:37">
      <c r="A452" s="869">
        <v>427</v>
      </c>
      <c r="B452" s="869" t="s">
        <v>1373</v>
      </c>
      <c r="C452" s="869" t="s">
        <v>230</v>
      </c>
      <c r="D452" s="869" t="s">
        <v>13033</v>
      </c>
      <c r="E452" s="869" t="s">
        <v>14561</v>
      </c>
      <c r="F452" s="870" t="s">
        <v>14562</v>
      </c>
      <c r="G452" s="869" t="s">
        <v>14563</v>
      </c>
      <c r="H452" s="869" t="s">
        <v>14564</v>
      </c>
      <c r="I452" s="869">
        <v>1989</v>
      </c>
      <c r="J452" s="869">
        <v>16151</v>
      </c>
      <c r="K452" s="869">
        <v>22518</v>
      </c>
      <c r="L452" s="869">
        <v>2057</v>
      </c>
      <c r="M452" s="869">
        <v>919545</v>
      </c>
      <c r="N452" s="869">
        <v>65702</v>
      </c>
      <c r="O452" s="869">
        <v>565</v>
      </c>
      <c r="P452" s="869">
        <v>22763</v>
      </c>
      <c r="Q452" s="869">
        <v>234</v>
      </c>
      <c r="R452" s="869">
        <v>8</v>
      </c>
      <c r="S452" s="869">
        <v>61</v>
      </c>
      <c r="T452" s="869">
        <v>62</v>
      </c>
      <c r="U452" s="869">
        <v>8</v>
      </c>
      <c r="V452" s="869">
        <v>8</v>
      </c>
      <c r="W452" s="869">
        <v>36</v>
      </c>
      <c r="X452" s="869">
        <v>36</v>
      </c>
      <c r="Y452" s="869">
        <v>3</v>
      </c>
      <c r="Z452" s="869">
        <v>3</v>
      </c>
      <c r="AA452" s="869">
        <v>14</v>
      </c>
      <c r="AB452" s="869">
        <v>15</v>
      </c>
      <c r="AC452" s="869">
        <v>1</v>
      </c>
      <c r="AD452" s="869">
        <v>39</v>
      </c>
      <c r="AE452" s="869">
        <v>2</v>
      </c>
      <c r="AF452" s="345">
        <v>8237413</v>
      </c>
      <c r="AG452" s="345">
        <v>5345689</v>
      </c>
      <c r="AH452" s="345">
        <v>461434</v>
      </c>
      <c r="AI452" s="345">
        <v>2430290</v>
      </c>
      <c r="AJ452" s="345">
        <v>939719</v>
      </c>
      <c r="AK452" s="345">
        <v>488817</v>
      </c>
    </row>
    <row r="453" spans="1:37" s="878" customFormat="1">
      <c r="A453" s="1712" t="s">
        <v>13734</v>
      </c>
      <c r="B453" s="1713"/>
      <c r="C453" s="1714"/>
      <c r="D453" s="872"/>
      <c r="E453" s="873">
        <v>24</v>
      </c>
      <c r="F453" s="874"/>
      <c r="G453" s="872"/>
      <c r="H453" s="872"/>
      <c r="I453" s="872"/>
      <c r="J453" s="875"/>
      <c r="K453" s="875"/>
      <c r="L453" s="875"/>
      <c r="M453" s="875"/>
      <c r="N453" s="875"/>
      <c r="O453" s="875"/>
      <c r="P453" s="875"/>
      <c r="Q453" s="875"/>
      <c r="R453" s="875"/>
      <c r="S453" s="876"/>
      <c r="T453" s="876"/>
      <c r="U453" s="876"/>
      <c r="V453" s="876"/>
      <c r="W453" s="876"/>
      <c r="X453" s="876"/>
      <c r="Y453" s="876"/>
      <c r="Z453" s="875"/>
      <c r="AA453" s="876"/>
      <c r="AB453" s="876"/>
      <c r="AC453" s="875"/>
      <c r="AD453" s="875"/>
      <c r="AE453" s="875"/>
      <c r="AF453" s="877"/>
      <c r="AG453" s="875"/>
      <c r="AH453" s="875"/>
      <c r="AI453" s="875"/>
      <c r="AJ453" s="875"/>
      <c r="AK453" s="875"/>
    </row>
    <row r="454" spans="1:37" s="885" customFormat="1">
      <c r="A454" s="1715" t="s">
        <v>14565</v>
      </c>
      <c r="B454" s="1716"/>
      <c r="C454" s="1717"/>
      <c r="D454" s="879"/>
      <c r="E454" s="880">
        <v>26</v>
      </c>
      <c r="F454" s="881"/>
      <c r="G454" s="879"/>
      <c r="H454" s="879"/>
      <c r="I454" s="879"/>
      <c r="J454" s="882"/>
      <c r="K454" s="882"/>
      <c r="L454" s="882"/>
      <c r="M454" s="882"/>
      <c r="N454" s="882"/>
      <c r="O454" s="882"/>
      <c r="P454" s="882"/>
      <c r="Q454" s="882"/>
      <c r="R454" s="882"/>
      <c r="S454" s="883"/>
      <c r="T454" s="883"/>
      <c r="U454" s="883"/>
      <c r="V454" s="883"/>
      <c r="W454" s="883"/>
      <c r="X454" s="883"/>
      <c r="Y454" s="883"/>
      <c r="Z454" s="882"/>
      <c r="AA454" s="883"/>
      <c r="AB454" s="883"/>
      <c r="AC454" s="882"/>
      <c r="AD454" s="882"/>
      <c r="AE454" s="882"/>
      <c r="AF454" s="884"/>
      <c r="AG454" s="882"/>
      <c r="AH454" s="882"/>
      <c r="AI454" s="882"/>
      <c r="AJ454" s="882"/>
      <c r="AK454" s="882"/>
    </row>
    <row r="455" spans="1:37">
      <c r="A455" s="869">
        <v>428</v>
      </c>
      <c r="B455" s="869" t="s">
        <v>1474</v>
      </c>
      <c r="C455" s="869" t="s">
        <v>963</v>
      </c>
      <c r="D455" s="869" t="s">
        <v>12915</v>
      </c>
      <c r="E455" s="869" t="s">
        <v>14566</v>
      </c>
      <c r="F455" s="870" t="s">
        <v>14567</v>
      </c>
      <c r="G455" s="869" t="s">
        <v>14568</v>
      </c>
      <c r="H455" s="869" t="s">
        <v>14569</v>
      </c>
      <c r="I455" s="869">
        <v>1989</v>
      </c>
      <c r="J455" s="869">
        <v>3259</v>
      </c>
      <c r="K455" s="869">
        <v>4479</v>
      </c>
      <c r="L455" s="869">
        <v>946</v>
      </c>
      <c r="M455" s="869">
        <v>279553</v>
      </c>
      <c r="N455" s="869">
        <v>14773</v>
      </c>
      <c r="O455" s="869">
        <v>343</v>
      </c>
      <c r="P455" s="869">
        <v>10451</v>
      </c>
      <c r="Q455" s="869">
        <v>278</v>
      </c>
      <c r="R455" s="869">
        <v>0</v>
      </c>
      <c r="S455" s="869">
        <v>28</v>
      </c>
      <c r="T455" s="869">
        <v>32</v>
      </c>
      <c r="U455" s="869">
        <v>10</v>
      </c>
      <c r="V455" s="869">
        <v>12</v>
      </c>
      <c r="W455" s="869">
        <v>15</v>
      </c>
      <c r="X455" s="869">
        <v>17</v>
      </c>
      <c r="Y455" s="869">
        <v>0</v>
      </c>
      <c r="Z455" s="869">
        <v>0</v>
      </c>
      <c r="AA455" s="869">
        <v>3</v>
      </c>
      <c r="AB455" s="869">
        <v>3</v>
      </c>
      <c r="AC455" s="869">
        <v>5</v>
      </c>
      <c r="AD455" s="869">
        <v>9</v>
      </c>
      <c r="AE455" s="869">
        <v>1</v>
      </c>
      <c r="AF455" s="345">
        <v>2889923</v>
      </c>
      <c r="AG455" s="345">
        <v>2218935</v>
      </c>
      <c r="AH455" s="345">
        <v>185910</v>
      </c>
      <c r="AI455" s="345">
        <v>485078</v>
      </c>
      <c r="AJ455" s="345">
        <v>755858</v>
      </c>
      <c r="AK455" s="345">
        <v>335687</v>
      </c>
    </row>
    <row r="456" spans="1:37">
      <c r="A456" s="869">
        <v>429</v>
      </c>
      <c r="B456" s="869" t="s">
        <v>1474</v>
      </c>
      <c r="C456" s="869" t="s">
        <v>1105</v>
      </c>
      <c r="D456" s="869" t="s">
        <v>12915</v>
      </c>
      <c r="E456" s="869" t="s">
        <v>14570</v>
      </c>
      <c r="F456" s="870" t="s">
        <v>14571</v>
      </c>
      <c r="G456" s="869" t="s">
        <v>14572</v>
      </c>
      <c r="H456" s="869" t="s">
        <v>14573</v>
      </c>
      <c r="I456" s="869">
        <v>1992</v>
      </c>
      <c r="J456" s="869">
        <v>14076</v>
      </c>
      <c r="K456" s="869">
        <v>3375</v>
      </c>
      <c r="L456" s="869">
        <v>654</v>
      </c>
      <c r="M456" s="869">
        <v>254455</v>
      </c>
      <c r="N456" s="869">
        <v>39878</v>
      </c>
      <c r="O456" s="869">
        <v>249</v>
      </c>
      <c r="P456" s="869">
        <v>7940</v>
      </c>
      <c r="Q456" s="869">
        <v>170</v>
      </c>
      <c r="R456" s="869">
        <v>0</v>
      </c>
      <c r="S456" s="869">
        <v>21</v>
      </c>
      <c r="T456" s="869">
        <v>24</v>
      </c>
      <c r="U456" s="869">
        <v>6</v>
      </c>
      <c r="V456" s="869">
        <v>7</v>
      </c>
      <c r="W456" s="869">
        <v>12</v>
      </c>
      <c r="X456" s="869">
        <v>14</v>
      </c>
      <c r="Y456" s="869">
        <v>0</v>
      </c>
      <c r="Z456" s="869">
        <v>0</v>
      </c>
      <c r="AA456" s="869">
        <v>3</v>
      </c>
      <c r="AB456" s="869">
        <v>3</v>
      </c>
      <c r="AC456" s="869">
        <v>3</v>
      </c>
      <c r="AD456" s="869">
        <v>7</v>
      </c>
      <c r="AE456" s="869">
        <v>6</v>
      </c>
      <c r="AF456" s="345">
        <v>1604996</v>
      </c>
      <c r="AG456" s="345">
        <v>1173614</v>
      </c>
      <c r="AH456" s="345">
        <v>129148</v>
      </c>
      <c r="AI456" s="345">
        <v>302234</v>
      </c>
      <c r="AJ456" s="345">
        <v>376463</v>
      </c>
      <c r="AK456" s="345">
        <v>258508</v>
      </c>
    </row>
    <row r="457" spans="1:37">
      <c r="A457" s="869">
        <v>430</v>
      </c>
      <c r="B457" s="869" t="s">
        <v>1474</v>
      </c>
      <c r="C457" s="869" t="s">
        <v>1499</v>
      </c>
      <c r="D457" s="869" t="s">
        <v>12915</v>
      </c>
      <c r="E457" s="869" t="s">
        <v>14574</v>
      </c>
      <c r="F457" s="870" t="s">
        <v>14575</v>
      </c>
      <c r="G457" s="869" t="s">
        <v>14576</v>
      </c>
      <c r="H457" s="869" t="s">
        <v>14577</v>
      </c>
      <c r="I457" s="869">
        <v>1991</v>
      </c>
      <c r="J457" s="869">
        <v>9865</v>
      </c>
      <c r="K457" s="869">
        <v>4441.76</v>
      </c>
      <c r="L457" s="869">
        <v>293</v>
      </c>
      <c r="M457" s="869">
        <v>263000</v>
      </c>
      <c r="N457" s="869">
        <v>11670</v>
      </c>
      <c r="O457" s="869">
        <v>359</v>
      </c>
      <c r="P457" s="869">
        <v>7536</v>
      </c>
      <c r="Q457" s="869">
        <v>231</v>
      </c>
      <c r="R457" s="869">
        <v>0</v>
      </c>
      <c r="S457" s="869">
        <v>32</v>
      </c>
      <c r="T457" s="869">
        <v>36</v>
      </c>
      <c r="U457" s="869">
        <v>8</v>
      </c>
      <c r="V457" s="869">
        <v>12</v>
      </c>
      <c r="W457" s="869">
        <v>12</v>
      </c>
      <c r="X457" s="869">
        <v>12</v>
      </c>
      <c r="Y457" s="869">
        <v>0</v>
      </c>
      <c r="Z457" s="869">
        <v>0</v>
      </c>
      <c r="AA457" s="869">
        <v>12</v>
      </c>
      <c r="AB457" s="869">
        <v>12</v>
      </c>
      <c r="AC457" s="869">
        <v>5</v>
      </c>
      <c r="AD457" s="869">
        <v>4</v>
      </c>
      <c r="AE457" s="869">
        <v>4</v>
      </c>
      <c r="AF457" s="345">
        <v>2486540</v>
      </c>
      <c r="AG457" s="345">
        <v>1777556</v>
      </c>
      <c r="AH457" s="345">
        <v>146700</v>
      </c>
      <c r="AI457" s="345">
        <v>562284</v>
      </c>
      <c r="AJ457" s="345">
        <v>230810</v>
      </c>
      <c r="AK457" s="345">
        <v>121145</v>
      </c>
    </row>
    <row r="458" spans="1:37" s="878" customFormat="1">
      <c r="A458" s="1712" t="s">
        <v>13795</v>
      </c>
      <c r="B458" s="1713"/>
      <c r="C458" s="1714"/>
      <c r="D458" s="872"/>
      <c r="E458" s="873">
        <v>3</v>
      </c>
      <c r="F458" s="874"/>
      <c r="G458" s="872"/>
      <c r="H458" s="872"/>
      <c r="I458" s="872"/>
      <c r="J458" s="875"/>
      <c r="K458" s="875"/>
      <c r="L458" s="875"/>
      <c r="M458" s="875"/>
      <c r="N458" s="875"/>
      <c r="O458" s="875"/>
      <c r="P458" s="875"/>
      <c r="Q458" s="875"/>
      <c r="R458" s="875"/>
      <c r="S458" s="876"/>
      <c r="T458" s="876"/>
      <c r="U458" s="876"/>
      <c r="V458" s="876"/>
      <c r="W458" s="876"/>
      <c r="X458" s="876"/>
      <c r="Y458" s="876"/>
      <c r="Z458" s="875"/>
      <c r="AA458" s="876"/>
      <c r="AB458" s="876"/>
      <c r="AC458" s="875"/>
      <c r="AD458" s="875"/>
      <c r="AE458" s="875"/>
      <c r="AF458" s="877"/>
      <c r="AG458" s="875"/>
      <c r="AH458" s="875"/>
      <c r="AI458" s="875"/>
      <c r="AJ458" s="875"/>
      <c r="AK458" s="875"/>
    </row>
    <row r="459" spans="1:37">
      <c r="A459" s="869">
        <v>431</v>
      </c>
      <c r="B459" s="869" t="s">
        <v>1474</v>
      </c>
      <c r="C459" s="869" t="s">
        <v>963</v>
      </c>
      <c r="D459" s="869" t="s">
        <v>13033</v>
      </c>
      <c r="E459" s="869" t="s">
        <v>14578</v>
      </c>
      <c r="F459" s="870" t="s">
        <v>14579</v>
      </c>
      <c r="G459" s="869" t="s">
        <v>14580</v>
      </c>
      <c r="H459" s="869" t="s">
        <v>14581</v>
      </c>
      <c r="I459" s="869">
        <v>2018</v>
      </c>
      <c r="J459" s="869">
        <v>32680.7</v>
      </c>
      <c r="K459" s="869">
        <v>15176.65</v>
      </c>
      <c r="L459" s="869">
        <v>839</v>
      </c>
      <c r="M459" s="869">
        <v>287199</v>
      </c>
      <c r="N459" s="869">
        <v>5080</v>
      </c>
      <c r="O459" s="869">
        <v>225</v>
      </c>
      <c r="P459" s="869">
        <v>22082</v>
      </c>
      <c r="Q459" s="869">
        <v>237</v>
      </c>
      <c r="R459" s="869">
        <v>12</v>
      </c>
      <c r="S459" s="869">
        <v>27.5</v>
      </c>
      <c r="T459" s="869">
        <v>28</v>
      </c>
      <c r="U459" s="869">
        <v>10</v>
      </c>
      <c r="V459" s="869">
        <v>5</v>
      </c>
      <c r="W459" s="869">
        <v>12.5</v>
      </c>
      <c r="X459" s="869">
        <v>18</v>
      </c>
      <c r="Y459" s="869">
        <v>1</v>
      </c>
      <c r="Z459" s="869">
        <v>1</v>
      </c>
      <c r="AA459" s="869">
        <v>4</v>
      </c>
      <c r="AB459" s="869">
        <v>4</v>
      </c>
      <c r="AC459" s="869">
        <v>0</v>
      </c>
      <c r="AD459" s="869">
        <v>19</v>
      </c>
      <c r="AE459" s="869">
        <v>1</v>
      </c>
      <c r="AF459" s="345">
        <v>5980961</v>
      </c>
      <c r="AG459" s="345">
        <v>2372143</v>
      </c>
      <c r="AH459" s="345">
        <v>1078839</v>
      </c>
      <c r="AI459" s="345">
        <v>2529979</v>
      </c>
      <c r="AJ459" s="345">
        <v>825662</v>
      </c>
      <c r="AK459" s="345">
        <v>646772</v>
      </c>
    </row>
    <row r="460" spans="1:37">
      <c r="A460" s="869">
        <v>432</v>
      </c>
      <c r="B460" s="869" t="s">
        <v>1474</v>
      </c>
      <c r="C460" s="869" t="s">
        <v>963</v>
      </c>
      <c r="D460" s="869" t="s">
        <v>13033</v>
      </c>
      <c r="E460" s="869" t="s">
        <v>14582</v>
      </c>
      <c r="F460" s="870" t="s">
        <v>14583</v>
      </c>
      <c r="G460" s="869" t="s">
        <v>14584</v>
      </c>
      <c r="H460" s="869" t="s">
        <v>14585</v>
      </c>
      <c r="I460" s="869">
        <v>2010</v>
      </c>
      <c r="J460" s="869">
        <v>611</v>
      </c>
      <c r="K460" s="869">
        <v>1214.32</v>
      </c>
      <c r="L460" s="869">
        <v>108</v>
      </c>
      <c r="M460" s="869">
        <v>59035</v>
      </c>
      <c r="N460" s="869">
        <v>3983</v>
      </c>
      <c r="O460" s="869">
        <v>52</v>
      </c>
      <c r="P460" s="869">
        <v>3320</v>
      </c>
      <c r="Q460" s="869">
        <v>42</v>
      </c>
      <c r="R460" s="869">
        <v>3</v>
      </c>
      <c r="S460" s="869">
        <v>1.5</v>
      </c>
      <c r="T460" s="869">
        <v>3</v>
      </c>
      <c r="U460" s="869">
        <v>1</v>
      </c>
      <c r="V460" s="869">
        <v>1</v>
      </c>
      <c r="W460" s="869">
        <v>0.5</v>
      </c>
      <c r="X460" s="869">
        <v>2</v>
      </c>
      <c r="Y460" s="869">
        <v>0</v>
      </c>
      <c r="Z460" s="869">
        <v>0</v>
      </c>
      <c r="AA460" s="869">
        <v>0</v>
      </c>
      <c r="AB460" s="869">
        <v>0</v>
      </c>
      <c r="AC460" s="869">
        <v>0</v>
      </c>
      <c r="AD460" s="869">
        <v>3</v>
      </c>
      <c r="AE460" s="869">
        <v>3</v>
      </c>
      <c r="AF460" s="345">
        <v>468643</v>
      </c>
      <c r="AG460" s="345">
        <v>291799</v>
      </c>
      <c r="AH460" s="345">
        <v>52000</v>
      </c>
      <c r="AI460" s="345">
        <v>124844</v>
      </c>
      <c r="AJ460" s="345">
        <v>120641</v>
      </c>
      <c r="AK460" s="345">
        <v>108901</v>
      </c>
    </row>
    <row r="461" spans="1:37">
      <c r="A461" s="869">
        <v>433</v>
      </c>
      <c r="B461" s="869" t="s">
        <v>1474</v>
      </c>
      <c r="C461" s="869" t="s">
        <v>963</v>
      </c>
      <c r="D461" s="869" t="s">
        <v>13033</v>
      </c>
      <c r="E461" s="869" t="s">
        <v>14586</v>
      </c>
      <c r="F461" s="870" t="s">
        <v>14587</v>
      </c>
      <c r="G461" s="869" t="s">
        <v>14588</v>
      </c>
      <c r="H461" s="869" t="s">
        <v>14589</v>
      </c>
      <c r="I461" s="869">
        <v>2013</v>
      </c>
      <c r="J461" s="869">
        <v>712.7</v>
      </c>
      <c r="K461" s="869">
        <v>1522.3</v>
      </c>
      <c r="L461" s="869">
        <v>177</v>
      </c>
      <c r="M461" s="869">
        <v>58258</v>
      </c>
      <c r="N461" s="869">
        <v>3520</v>
      </c>
      <c r="O461" s="869">
        <v>53</v>
      </c>
      <c r="P461" s="869">
        <v>3395</v>
      </c>
      <c r="Q461" s="869">
        <v>137</v>
      </c>
      <c r="R461" s="869">
        <v>5</v>
      </c>
      <c r="S461" s="869">
        <v>3</v>
      </c>
      <c r="T461" s="869">
        <v>3</v>
      </c>
      <c r="U461" s="869">
        <v>1</v>
      </c>
      <c r="V461" s="869">
        <v>1</v>
      </c>
      <c r="W461" s="869">
        <v>2</v>
      </c>
      <c r="X461" s="869">
        <v>2</v>
      </c>
      <c r="Y461" s="869">
        <v>0</v>
      </c>
      <c r="Z461" s="869">
        <v>0</v>
      </c>
      <c r="AA461" s="869">
        <v>0</v>
      </c>
      <c r="AB461" s="869">
        <v>0</v>
      </c>
      <c r="AC461" s="869">
        <v>0</v>
      </c>
      <c r="AD461" s="869">
        <v>7</v>
      </c>
      <c r="AE461" s="869">
        <v>0</v>
      </c>
      <c r="AF461" s="345">
        <v>566999</v>
      </c>
      <c r="AG461" s="345">
        <v>263663</v>
      </c>
      <c r="AH461" s="345">
        <v>56000</v>
      </c>
      <c r="AI461" s="345">
        <v>247336</v>
      </c>
      <c r="AJ461" s="345">
        <v>133727</v>
      </c>
      <c r="AK461" s="345">
        <v>94077</v>
      </c>
    </row>
    <row r="462" spans="1:37">
      <c r="A462" s="869">
        <v>434</v>
      </c>
      <c r="B462" s="869" t="s">
        <v>1474</v>
      </c>
      <c r="C462" s="869" t="s">
        <v>963</v>
      </c>
      <c r="D462" s="869" t="s">
        <v>13033</v>
      </c>
      <c r="E462" s="869" t="s">
        <v>14590</v>
      </c>
      <c r="F462" s="870" t="s">
        <v>14591</v>
      </c>
      <c r="G462" s="869" t="s">
        <v>14592</v>
      </c>
      <c r="H462" s="869" t="s">
        <v>14593</v>
      </c>
      <c r="I462" s="869">
        <v>2014</v>
      </c>
      <c r="J462" s="869">
        <v>12896.7</v>
      </c>
      <c r="K462" s="869">
        <v>533.23</v>
      </c>
      <c r="L462" s="869">
        <v>113</v>
      </c>
      <c r="M462" s="869">
        <v>33014</v>
      </c>
      <c r="N462" s="869">
        <v>2036</v>
      </c>
      <c r="O462" s="869">
        <v>22</v>
      </c>
      <c r="P462" s="869">
        <v>2107</v>
      </c>
      <c r="Q462" s="869">
        <v>69</v>
      </c>
      <c r="R462" s="869">
        <v>3</v>
      </c>
      <c r="S462" s="869">
        <v>0.5</v>
      </c>
      <c r="T462" s="869">
        <v>2</v>
      </c>
      <c r="U462" s="869">
        <v>0</v>
      </c>
      <c r="V462" s="869">
        <v>0</v>
      </c>
      <c r="W462" s="869">
        <v>0.5</v>
      </c>
      <c r="X462" s="869">
        <v>2</v>
      </c>
      <c r="Y462" s="869">
        <v>0</v>
      </c>
      <c r="Z462" s="869">
        <v>0</v>
      </c>
      <c r="AA462" s="869">
        <v>0</v>
      </c>
      <c r="AB462" s="869">
        <v>0</v>
      </c>
      <c r="AC462" s="869">
        <v>0</v>
      </c>
      <c r="AD462" s="869">
        <v>4</v>
      </c>
      <c r="AE462" s="869">
        <v>0</v>
      </c>
      <c r="AF462" s="345">
        <v>285748</v>
      </c>
      <c r="AG462" s="345">
        <v>159584</v>
      </c>
      <c r="AH462" s="345">
        <v>35089</v>
      </c>
      <c r="AI462" s="345">
        <v>91075</v>
      </c>
      <c r="AJ462" s="345">
        <v>69973</v>
      </c>
      <c r="AK462" s="345">
        <v>77829</v>
      </c>
    </row>
    <row r="463" spans="1:37">
      <c r="A463" s="869">
        <v>435</v>
      </c>
      <c r="B463" s="869" t="s">
        <v>1474</v>
      </c>
      <c r="C463" s="869" t="s">
        <v>1105</v>
      </c>
      <c r="D463" s="869" t="s">
        <v>13033</v>
      </c>
      <c r="E463" s="869" t="s">
        <v>14594</v>
      </c>
      <c r="F463" s="870" t="s">
        <v>14595</v>
      </c>
      <c r="G463" s="869" t="s">
        <v>14596</v>
      </c>
      <c r="H463" s="869" t="s">
        <v>14597</v>
      </c>
      <c r="I463" s="869">
        <v>2022</v>
      </c>
      <c r="J463" s="869">
        <v>582</v>
      </c>
      <c r="K463" s="869">
        <v>954.01</v>
      </c>
      <c r="L463" s="869">
        <v>174</v>
      </c>
      <c r="M463" s="869">
        <v>38278</v>
      </c>
      <c r="N463" s="869">
        <v>0</v>
      </c>
      <c r="O463" s="869">
        <v>19</v>
      </c>
      <c r="P463" s="869">
        <v>3815</v>
      </c>
      <c r="Q463" s="869">
        <v>0</v>
      </c>
      <c r="R463" s="869">
        <v>12</v>
      </c>
      <c r="S463" s="869">
        <v>1</v>
      </c>
      <c r="T463" s="869">
        <v>1</v>
      </c>
      <c r="U463" s="869">
        <v>0</v>
      </c>
      <c r="V463" s="869">
        <v>0</v>
      </c>
      <c r="W463" s="869">
        <v>1</v>
      </c>
      <c r="X463" s="869">
        <v>1</v>
      </c>
      <c r="Y463" s="869">
        <v>0</v>
      </c>
      <c r="Z463" s="869">
        <v>0</v>
      </c>
      <c r="AA463" s="869">
        <v>0</v>
      </c>
      <c r="AB463" s="869">
        <v>0</v>
      </c>
      <c r="AC463" s="869">
        <v>0</v>
      </c>
      <c r="AD463" s="869">
        <v>4</v>
      </c>
      <c r="AE463" s="869">
        <v>1</v>
      </c>
      <c r="AF463" s="345">
        <v>482516</v>
      </c>
      <c r="AG463" s="345">
        <v>195451</v>
      </c>
      <c r="AH463" s="345">
        <v>62000</v>
      </c>
      <c r="AI463" s="345">
        <v>225065</v>
      </c>
      <c r="AJ463" s="345">
        <v>131250</v>
      </c>
      <c r="AK463" s="345">
        <v>65789</v>
      </c>
    </row>
    <row r="464" spans="1:37">
      <c r="A464" s="869">
        <v>436</v>
      </c>
      <c r="B464" s="869" t="s">
        <v>1474</v>
      </c>
      <c r="C464" s="869" t="s">
        <v>1319</v>
      </c>
      <c r="D464" s="869" t="s">
        <v>13033</v>
      </c>
      <c r="E464" s="869" t="s">
        <v>14598</v>
      </c>
      <c r="F464" s="870" t="s">
        <v>14599</v>
      </c>
      <c r="G464" s="869" t="s">
        <v>14600</v>
      </c>
      <c r="H464" s="869" t="s">
        <v>14601</v>
      </c>
      <c r="I464" s="869">
        <v>2017</v>
      </c>
      <c r="J464" s="869">
        <v>3787</v>
      </c>
      <c r="K464" s="869">
        <v>2103.77</v>
      </c>
      <c r="L464" s="869">
        <v>220</v>
      </c>
      <c r="M464" s="869">
        <v>53500</v>
      </c>
      <c r="N464" s="869">
        <v>0</v>
      </c>
      <c r="O464" s="869">
        <v>84</v>
      </c>
      <c r="P464" s="869">
        <v>2771</v>
      </c>
      <c r="Q464" s="869">
        <v>0</v>
      </c>
      <c r="R464" s="869">
        <v>4</v>
      </c>
      <c r="S464" s="869">
        <v>4</v>
      </c>
      <c r="T464" s="869">
        <v>4</v>
      </c>
      <c r="U464" s="869">
        <v>1</v>
      </c>
      <c r="V464" s="869">
        <v>1</v>
      </c>
      <c r="W464" s="869">
        <v>3</v>
      </c>
      <c r="X464" s="869">
        <v>3</v>
      </c>
      <c r="Y464" s="869">
        <v>0</v>
      </c>
      <c r="Z464" s="869">
        <v>0</v>
      </c>
      <c r="AA464" s="869">
        <v>0</v>
      </c>
      <c r="AB464" s="869">
        <v>0</v>
      </c>
      <c r="AC464" s="869">
        <v>0</v>
      </c>
      <c r="AD464" s="869">
        <v>3</v>
      </c>
      <c r="AE464" s="869">
        <v>0</v>
      </c>
      <c r="AF464" s="345">
        <v>710340</v>
      </c>
      <c r="AG464" s="345">
        <v>364546</v>
      </c>
      <c r="AH464" s="345">
        <v>48947</v>
      </c>
      <c r="AI464" s="345">
        <v>296847</v>
      </c>
      <c r="AJ464" s="345">
        <v>283131</v>
      </c>
      <c r="AK464" s="345">
        <v>158390</v>
      </c>
    </row>
    <row r="465" spans="1:37">
      <c r="A465" s="869">
        <v>437</v>
      </c>
      <c r="B465" s="869" t="s">
        <v>1474</v>
      </c>
      <c r="C465" s="869" t="s">
        <v>1319</v>
      </c>
      <c r="D465" s="869" t="s">
        <v>13033</v>
      </c>
      <c r="E465" s="869" t="s">
        <v>14602</v>
      </c>
      <c r="F465" s="870" t="s">
        <v>14603</v>
      </c>
      <c r="G465" s="869" t="s">
        <v>14604</v>
      </c>
      <c r="H465" s="869" t="s">
        <v>14605</v>
      </c>
      <c r="I465" s="869">
        <v>2006</v>
      </c>
      <c r="J465" s="869">
        <v>701.8</v>
      </c>
      <c r="K465" s="869">
        <v>952.69</v>
      </c>
      <c r="L465" s="869">
        <v>188</v>
      </c>
      <c r="M465" s="869">
        <v>53773</v>
      </c>
      <c r="N465" s="869">
        <v>818</v>
      </c>
      <c r="O465" s="869">
        <v>26</v>
      </c>
      <c r="P465" s="869">
        <v>1860</v>
      </c>
      <c r="Q465" s="869">
        <v>16</v>
      </c>
      <c r="R465" s="869">
        <v>2</v>
      </c>
      <c r="S465" s="869">
        <v>3</v>
      </c>
      <c r="T465" s="869">
        <v>3</v>
      </c>
      <c r="U465" s="869">
        <v>1</v>
      </c>
      <c r="V465" s="869">
        <v>1</v>
      </c>
      <c r="W465" s="869">
        <v>2</v>
      </c>
      <c r="X465" s="869">
        <v>2</v>
      </c>
      <c r="Y465" s="869">
        <v>0</v>
      </c>
      <c r="Z465" s="869">
        <v>0</v>
      </c>
      <c r="AA465" s="869">
        <v>0</v>
      </c>
      <c r="AB465" s="869">
        <v>0</v>
      </c>
      <c r="AC465" s="869">
        <v>0</v>
      </c>
      <c r="AD465" s="869">
        <v>2</v>
      </c>
      <c r="AE465" s="869">
        <v>0</v>
      </c>
      <c r="AF465" s="345">
        <v>449915</v>
      </c>
      <c r="AG465" s="345">
        <v>270525</v>
      </c>
      <c r="AH465" s="345">
        <v>29769</v>
      </c>
      <c r="AI465" s="345">
        <v>149621</v>
      </c>
      <c r="AJ465" s="345">
        <v>59568</v>
      </c>
      <c r="AK465" s="345">
        <v>59229</v>
      </c>
    </row>
    <row r="466" spans="1:37">
      <c r="A466" s="869">
        <v>438</v>
      </c>
      <c r="B466" s="869" t="s">
        <v>1474</v>
      </c>
      <c r="C466" s="869" t="s">
        <v>1319</v>
      </c>
      <c r="D466" s="869" t="s">
        <v>13033</v>
      </c>
      <c r="E466" s="869" t="s">
        <v>14606</v>
      </c>
      <c r="F466" s="870" t="s">
        <v>14607</v>
      </c>
      <c r="G466" s="869" t="s">
        <v>14608</v>
      </c>
      <c r="H466" s="869" t="s">
        <v>14609</v>
      </c>
      <c r="I466" s="869">
        <v>2023</v>
      </c>
      <c r="J466" s="869">
        <v>680</v>
      </c>
      <c r="K466" s="869">
        <v>881.64</v>
      </c>
      <c r="L466" s="869">
        <v>80</v>
      </c>
      <c r="M466" s="869">
        <v>26692</v>
      </c>
      <c r="N466" s="869">
        <v>0</v>
      </c>
      <c r="O466" s="869">
        <v>16</v>
      </c>
      <c r="P466" s="869">
        <v>5602</v>
      </c>
      <c r="Q466" s="869">
        <v>0</v>
      </c>
      <c r="R466" s="869">
        <v>3</v>
      </c>
      <c r="S466" s="869">
        <v>2</v>
      </c>
      <c r="T466" s="869">
        <v>2</v>
      </c>
      <c r="U466" s="869">
        <v>0</v>
      </c>
      <c r="V466" s="869">
        <v>0</v>
      </c>
      <c r="W466" s="869">
        <v>2</v>
      </c>
      <c r="X466" s="869">
        <v>2</v>
      </c>
      <c r="Y466" s="869">
        <v>0</v>
      </c>
      <c r="Z466" s="869">
        <v>0</v>
      </c>
      <c r="AA466" s="869">
        <v>0</v>
      </c>
      <c r="AB466" s="869">
        <v>0</v>
      </c>
      <c r="AC466" s="869">
        <v>0</v>
      </c>
      <c r="AD466" s="869">
        <v>4</v>
      </c>
      <c r="AE466" s="869">
        <v>0</v>
      </c>
      <c r="AF466" s="345">
        <v>540957</v>
      </c>
      <c r="AG466" s="345">
        <v>301000</v>
      </c>
      <c r="AH466" s="345">
        <v>82000</v>
      </c>
      <c r="AI466" s="345">
        <v>157957</v>
      </c>
      <c r="AJ466" s="345">
        <v>125819</v>
      </c>
      <c r="AK466" s="345">
        <v>106329</v>
      </c>
    </row>
    <row r="467" spans="1:37">
      <c r="A467" s="869">
        <v>439</v>
      </c>
      <c r="B467" s="869" t="s">
        <v>1474</v>
      </c>
      <c r="C467" s="869" t="s">
        <v>1319</v>
      </c>
      <c r="D467" s="869" t="s">
        <v>13033</v>
      </c>
      <c r="E467" s="869" t="s">
        <v>14610</v>
      </c>
      <c r="F467" s="870" t="s">
        <v>14611</v>
      </c>
      <c r="G467" s="869" t="s">
        <v>14612</v>
      </c>
      <c r="H467" s="869" t="s">
        <v>14605</v>
      </c>
      <c r="I467" s="869">
        <v>2010</v>
      </c>
      <c r="J467" s="869">
        <v>1049</v>
      </c>
      <c r="K467" s="869">
        <v>996.65</v>
      </c>
      <c r="L467" s="869">
        <v>124</v>
      </c>
      <c r="M467" s="869">
        <v>55179</v>
      </c>
      <c r="N467" s="869">
        <v>621</v>
      </c>
      <c r="O467" s="869">
        <v>26</v>
      </c>
      <c r="P467" s="869">
        <v>1851</v>
      </c>
      <c r="Q467" s="869">
        <v>0</v>
      </c>
      <c r="R467" s="869">
        <v>2</v>
      </c>
      <c r="S467" s="869">
        <v>3</v>
      </c>
      <c r="T467" s="869">
        <v>3</v>
      </c>
      <c r="U467" s="869">
        <v>0</v>
      </c>
      <c r="V467" s="869">
        <v>0</v>
      </c>
      <c r="W467" s="869">
        <v>3</v>
      </c>
      <c r="X467" s="869">
        <v>3</v>
      </c>
      <c r="Y467" s="869">
        <v>0</v>
      </c>
      <c r="Z467" s="869">
        <v>0</v>
      </c>
      <c r="AA467" s="869">
        <v>0</v>
      </c>
      <c r="AB467" s="869">
        <v>0</v>
      </c>
      <c r="AC467" s="869">
        <v>0</v>
      </c>
      <c r="AD467" s="869">
        <v>2</v>
      </c>
      <c r="AE467" s="869">
        <v>2</v>
      </c>
      <c r="AF467" s="345">
        <v>432375</v>
      </c>
      <c r="AG467" s="345">
        <v>234610</v>
      </c>
      <c r="AH467" s="345">
        <v>32343</v>
      </c>
      <c r="AI467" s="345">
        <v>165422</v>
      </c>
      <c r="AJ467" s="345">
        <v>57492</v>
      </c>
      <c r="AK467" s="345">
        <v>44041</v>
      </c>
    </row>
    <row r="468" spans="1:37">
      <c r="A468" s="869">
        <v>440</v>
      </c>
      <c r="B468" s="869" t="s">
        <v>1474</v>
      </c>
      <c r="C468" s="869" t="s">
        <v>1319</v>
      </c>
      <c r="D468" s="869" t="s">
        <v>13033</v>
      </c>
      <c r="E468" s="869" t="s">
        <v>14613</v>
      </c>
      <c r="F468" s="870" t="s">
        <v>14614</v>
      </c>
      <c r="G468" s="869" t="s">
        <v>14615</v>
      </c>
      <c r="H468" s="869" t="s">
        <v>14609</v>
      </c>
      <c r="I468" s="869">
        <v>2005</v>
      </c>
      <c r="J468" s="869">
        <v>966</v>
      </c>
      <c r="K468" s="869">
        <v>932.32</v>
      </c>
      <c r="L468" s="869">
        <v>171</v>
      </c>
      <c r="M468" s="869">
        <v>54878</v>
      </c>
      <c r="N468" s="869">
        <v>684</v>
      </c>
      <c r="O468" s="869">
        <v>25</v>
      </c>
      <c r="P468" s="869">
        <v>1757</v>
      </c>
      <c r="Q468" s="869">
        <v>0</v>
      </c>
      <c r="R468" s="869">
        <v>3</v>
      </c>
      <c r="S468" s="869">
        <v>3</v>
      </c>
      <c r="T468" s="869">
        <v>3</v>
      </c>
      <c r="U468" s="869">
        <v>0</v>
      </c>
      <c r="V468" s="869">
        <v>0</v>
      </c>
      <c r="W468" s="869">
        <v>3</v>
      </c>
      <c r="X468" s="869">
        <v>3</v>
      </c>
      <c r="Y468" s="869">
        <v>0</v>
      </c>
      <c r="Z468" s="869">
        <v>0</v>
      </c>
      <c r="AA468" s="869">
        <v>0</v>
      </c>
      <c r="AB468" s="869">
        <v>0</v>
      </c>
      <c r="AC468" s="869">
        <v>0</v>
      </c>
      <c r="AD468" s="869">
        <v>5</v>
      </c>
      <c r="AE468" s="869">
        <v>0</v>
      </c>
      <c r="AF468" s="345">
        <v>427166</v>
      </c>
      <c r="AG468" s="345">
        <v>235552</v>
      </c>
      <c r="AH468" s="345">
        <v>30367</v>
      </c>
      <c r="AI468" s="345">
        <v>161247</v>
      </c>
      <c r="AJ468" s="345">
        <v>137646</v>
      </c>
      <c r="AK468" s="345">
        <v>72853</v>
      </c>
    </row>
    <row r="469" spans="1:37">
      <c r="A469" s="869">
        <v>441</v>
      </c>
      <c r="B469" s="869" t="s">
        <v>1474</v>
      </c>
      <c r="C469" s="869" t="s">
        <v>1319</v>
      </c>
      <c r="D469" s="869" t="s">
        <v>13033</v>
      </c>
      <c r="E469" s="869" t="s">
        <v>14616</v>
      </c>
      <c r="F469" s="870" t="s">
        <v>14617</v>
      </c>
      <c r="G469" s="869" t="s">
        <v>14618</v>
      </c>
      <c r="H469" s="869" t="s">
        <v>14605</v>
      </c>
      <c r="I469" s="869">
        <v>2008</v>
      </c>
      <c r="J469" s="869">
        <v>1049</v>
      </c>
      <c r="K469" s="869">
        <v>2447</v>
      </c>
      <c r="L469" s="869">
        <v>429</v>
      </c>
      <c r="M469" s="869">
        <v>115829</v>
      </c>
      <c r="N469" s="869">
        <v>1025</v>
      </c>
      <c r="O469" s="869">
        <v>66</v>
      </c>
      <c r="P469" s="869">
        <v>2830</v>
      </c>
      <c r="Q469" s="869">
        <v>0</v>
      </c>
      <c r="R469" s="869">
        <v>4</v>
      </c>
      <c r="S469" s="869">
        <v>5</v>
      </c>
      <c r="T469" s="869">
        <v>5</v>
      </c>
      <c r="U469" s="869">
        <v>0</v>
      </c>
      <c r="V469" s="869">
        <v>0</v>
      </c>
      <c r="W469" s="869">
        <v>3</v>
      </c>
      <c r="X469" s="869">
        <v>3</v>
      </c>
      <c r="Y469" s="869">
        <v>1</v>
      </c>
      <c r="Z469" s="869">
        <v>1</v>
      </c>
      <c r="AA469" s="869">
        <v>1</v>
      </c>
      <c r="AB469" s="869">
        <v>1</v>
      </c>
      <c r="AC469" s="869">
        <v>0</v>
      </c>
      <c r="AD469" s="869">
        <v>5</v>
      </c>
      <c r="AE469" s="869">
        <v>0</v>
      </c>
      <c r="AF469" s="345">
        <v>824093</v>
      </c>
      <c r="AG469" s="345">
        <v>405754</v>
      </c>
      <c r="AH469" s="345">
        <v>50236</v>
      </c>
      <c r="AI469" s="345">
        <v>368103</v>
      </c>
      <c r="AJ469" s="345">
        <v>182754</v>
      </c>
      <c r="AK469" s="345">
        <v>121290</v>
      </c>
    </row>
    <row r="470" spans="1:37">
      <c r="A470" s="869">
        <v>442</v>
      </c>
      <c r="B470" s="869" t="s">
        <v>1474</v>
      </c>
      <c r="C470" s="869" t="s">
        <v>1319</v>
      </c>
      <c r="D470" s="869" t="s">
        <v>13033</v>
      </c>
      <c r="E470" s="869" t="s">
        <v>14619</v>
      </c>
      <c r="F470" s="870" t="s">
        <v>14620</v>
      </c>
      <c r="G470" s="869" t="s">
        <v>14621</v>
      </c>
      <c r="H470" s="869" t="s">
        <v>14605</v>
      </c>
      <c r="I470" s="869">
        <v>2012</v>
      </c>
      <c r="J470" s="869">
        <v>371.48</v>
      </c>
      <c r="K470" s="869">
        <v>371.48</v>
      </c>
      <c r="L470" s="869">
        <v>122</v>
      </c>
      <c r="M470" s="869">
        <v>28647</v>
      </c>
      <c r="N470" s="869">
        <v>162</v>
      </c>
      <c r="O470" s="869">
        <v>14</v>
      </c>
      <c r="P470" s="869">
        <v>1367</v>
      </c>
      <c r="Q470" s="869">
        <v>0</v>
      </c>
      <c r="R470" s="869">
        <v>0</v>
      </c>
      <c r="S470" s="869">
        <v>1</v>
      </c>
      <c r="T470" s="869">
        <v>1</v>
      </c>
      <c r="U470" s="869">
        <v>0</v>
      </c>
      <c r="V470" s="869">
        <v>0</v>
      </c>
      <c r="W470" s="869">
        <v>1</v>
      </c>
      <c r="X470" s="869">
        <v>1</v>
      </c>
      <c r="Y470" s="869">
        <v>0</v>
      </c>
      <c r="Z470" s="869">
        <v>0</v>
      </c>
      <c r="AA470" s="869">
        <v>0</v>
      </c>
      <c r="AB470" s="869">
        <v>0</v>
      </c>
      <c r="AC470" s="869">
        <v>0</v>
      </c>
      <c r="AD470" s="869">
        <v>1</v>
      </c>
      <c r="AE470" s="869">
        <v>1</v>
      </c>
      <c r="AF470" s="345">
        <v>271024</v>
      </c>
      <c r="AG470" s="345">
        <v>187893</v>
      </c>
      <c r="AH470" s="345">
        <v>22285</v>
      </c>
      <c r="AI470" s="345">
        <v>60846</v>
      </c>
      <c r="AJ470" s="345">
        <v>59016</v>
      </c>
      <c r="AK470" s="345">
        <v>39113</v>
      </c>
    </row>
    <row r="471" spans="1:37">
      <c r="A471" s="869">
        <v>443</v>
      </c>
      <c r="B471" s="869" t="s">
        <v>1474</v>
      </c>
      <c r="C471" s="869" t="s">
        <v>1319</v>
      </c>
      <c r="D471" s="869" t="s">
        <v>13033</v>
      </c>
      <c r="E471" s="869" t="s">
        <v>14622</v>
      </c>
      <c r="F471" s="870" t="s">
        <v>14623</v>
      </c>
      <c r="G471" s="869" t="s">
        <v>14624</v>
      </c>
      <c r="H471" s="869" t="s">
        <v>14605</v>
      </c>
      <c r="I471" s="869">
        <v>2004</v>
      </c>
      <c r="J471" s="869">
        <v>891</v>
      </c>
      <c r="K471" s="869">
        <v>767.88</v>
      </c>
      <c r="L471" s="869">
        <v>172</v>
      </c>
      <c r="M471" s="869">
        <v>51483</v>
      </c>
      <c r="N471" s="869">
        <v>587</v>
      </c>
      <c r="O471" s="869">
        <v>28</v>
      </c>
      <c r="P471" s="869">
        <v>1959</v>
      </c>
      <c r="Q471" s="869">
        <v>0</v>
      </c>
      <c r="R471" s="869">
        <v>1</v>
      </c>
      <c r="S471" s="869">
        <v>1</v>
      </c>
      <c r="T471" s="869">
        <v>2</v>
      </c>
      <c r="U471" s="869">
        <v>0</v>
      </c>
      <c r="V471" s="869">
        <v>1</v>
      </c>
      <c r="W471" s="869">
        <v>1</v>
      </c>
      <c r="X471" s="869">
        <v>1</v>
      </c>
      <c r="Y471" s="869">
        <v>0</v>
      </c>
      <c r="Z471" s="869">
        <v>0</v>
      </c>
      <c r="AA471" s="869">
        <v>0</v>
      </c>
      <c r="AB471" s="869">
        <v>0</v>
      </c>
      <c r="AC471" s="869">
        <v>0</v>
      </c>
      <c r="AD471" s="869">
        <v>1</v>
      </c>
      <c r="AE471" s="869">
        <v>1</v>
      </c>
      <c r="AF471" s="345">
        <v>405440</v>
      </c>
      <c r="AG471" s="345">
        <v>213625</v>
      </c>
      <c r="AH471" s="345">
        <v>27000</v>
      </c>
      <c r="AI471" s="345">
        <v>164815</v>
      </c>
      <c r="AJ471" s="345">
        <v>81090</v>
      </c>
      <c r="AK471" s="345">
        <v>44094</v>
      </c>
    </row>
    <row r="472" spans="1:37">
      <c r="A472" s="869">
        <v>444</v>
      </c>
      <c r="B472" s="869" t="s">
        <v>1474</v>
      </c>
      <c r="C472" s="869" t="s">
        <v>1499</v>
      </c>
      <c r="D472" s="869" t="s">
        <v>13033</v>
      </c>
      <c r="E472" s="869" t="s">
        <v>14625</v>
      </c>
      <c r="F472" s="870" t="s">
        <v>14626</v>
      </c>
      <c r="G472" s="869" t="s">
        <v>14627</v>
      </c>
      <c r="H472" s="869" t="s">
        <v>14628</v>
      </c>
      <c r="I472" s="869">
        <v>2019</v>
      </c>
      <c r="J472" s="869">
        <v>2359</v>
      </c>
      <c r="K472" s="869">
        <v>3405</v>
      </c>
      <c r="L472" s="869">
        <v>137</v>
      </c>
      <c r="M472" s="869">
        <v>57875</v>
      </c>
      <c r="N472" s="869">
        <v>1762</v>
      </c>
      <c r="O472" s="869">
        <v>29</v>
      </c>
      <c r="P472" s="869">
        <v>3605</v>
      </c>
      <c r="Q472" s="869">
        <v>66</v>
      </c>
      <c r="R472" s="869">
        <v>0</v>
      </c>
      <c r="S472" s="869">
        <v>4.5</v>
      </c>
      <c r="T472" s="869">
        <v>4.5</v>
      </c>
      <c r="U472" s="869">
        <v>1.5</v>
      </c>
      <c r="V472" s="869">
        <v>1.5</v>
      </c>
      <c r="W472" s="869">
        <v>3</v>
      </c>
      <c r="X472" s="869">
        <v>3</v>
      </c>
      <c r="Y472" s="869">
        <v>0</v>
      </c>
      <c r="Z472" s="869">
        <v>0</v>
      </c>
      <c r="AA472" s="869">
        <v>0</v>
      </c>
      <c r="AB472" s="869">
        <v>0</v>
      </c>
      <c r="AC472" s="869">
        <v>0</v>
      </c>
      <c r="AD472" s="869">
        <v>3</v>
      </c>
      <c r="AE472" s="869">
        <v>0</v>
      </c>
      <c r="AF472" s="345">
        <v>919707</v>
      </c>
      <c r="AG472" s="345">
        <v>433434</v>
      </c>
      <c r="AH472" s="345">
        <v>66916</v>
      </c>
      <c r="AI472" s="345">
        <v>419357</v>
      </c>
      <c r="AJ472" s="345">
        <v>258450</v>
      </c>
      <c r="AK472" s="345">
        <v>103275</v>
      </c>
    </row>
    <row r="473" spans="1:37">
      <c r="A473" s="869">
        <v>445</v>
      </c>
      <c r="B473" s="869" t="s">
        <v>1474</v>
      </c>
      <c r="C473" s="869" t="s">
        <v>1499</v>
      </c>
      <c r="D473" s="869" t="s">
        <v>13033</v>
      </c>
      <c r="E473" s="869" t="s">
        <v>14629</v>
      </c>
      <c r="F473" s="870" t="s">
        <v>14630</v>
      </c>
      <c r="G473" s="869" t="s">
        <v>14631</v>
      </c>
      <c r="H473" s="869" t="s">
        <v>14632</v>
      </c>
      <c r="I473" s="869">
        <v>2014</v>
      </c>
      <c r="J473" s="869">
        <v>4546</v>
      </c>
      <c r="K473" s="869">
        <v>7815.69</v>
      </c>
      <c r="L473" s="869">
        <v>418</v>
      </c>
      <c r="M473" s="869">
        <v>156668</v>
      </c>
      <c r="N473" s="869">
        <v>7699</v>
      </c>
      <c r="O473" s="869">
        <v>161</v>
      </c>
      <c r="P473" s="869">
        <v>6546</v>
      </c>
      <c r="Q473" s="869">
        <v>88</v>
      </c>
      <c r="R473" s="869">
        <v>10</v>
      </c>
      <c r="S473" s="869">
        <v>10</v>
      </c>
      <c r="T473" s="869">
        <v>10</v>
      </c>
      <c r="U473" s="869">
        <v>1</v>
      </c>
      <c r="V473" s="869">
        <v>1</v>
      </c>
      <c r="W473" s="869">
        <v>8</v>
      </c>
      <c r="X473" s="869">
        <v>8</v>
      </c>
      <c r="Y473" s="869">
        <v>0</v>
      </c>
      <c r="Z473" s="869">
        <v>0</v>
      </c>
      <c r="AA473" s="869">
        <v>1</v>
      </c>
      <c r="AB473" s="869">
        <v>1</v>
      </c>
      <c r="AC473" s="869">
        <v>0</v>
      </c>
      <c r="AD473" s="869">
        <v>6</v>
      </c>
      <c r="AE473" s="869">
        <v>2</v>
      </c>
      <c r="AF473" s="345">
        <v>1690222</v>
      </c>
      <c r="AG473" s="345">
        <v>408447</v>
      </c>
      <c r="AH473" s="345">
        <v>169087</v>
      </c>
      <c r="AI473" s="345">
        <v>1112688</v>
      </c>
      <c r="AJ473" s="345">
        <v>672065</v>
      </c>
      <c r="AK473" s="345">
        <v>249129</v>
      </c>
    </row>
    <row r="474" spans="1:37">
      <c r="A474" s="869">
        <v>446</v>
      </c>
      <c r="B474" s="869" t="s">
        <v>1474</v>
      </c>
      <c r="C474" s="869" t="s">
        <v>1499</v>
      </c>
      <c r="D474" s="869" t="s">
        <v>13033</v>
      </c>
      <c r="E474" s="869" t="s">
        <v>14633</v>
      </c>
      <c r="F474" s="870" t="s">
        <v>14634</v>
      </c>
      <c r="G474" s="869" t="s">
        <v>14635</v>
      </c>
      <c r="H474" s="869" t="s">
        <v>14632</v>
      </c>
      <c r="I474" s="869">
        <v>2007</v>
      </c>
      <c r="J474" s="869">
        <v>4690</v>
      </c>
      <c r="K474" s="869">
        <v>1490</v>
      </c>
      <c r="L474" s="869">
        <v>296</v>
      </c>
      <c r="M474" s="869">
        <v>63913</v>
      </c>
      <c r="N474" s="869">
        <v>8683</v>
      </c>
      <c r="O474" s="869">
        <v>58</v>
      </c>
      <c r="P474" s="869">
        <v>3450</v>
      </c>
      <c r="Q474" s="869">
        <v>215</v>
      </c>
      <c r="R474" s="869">
        <v>58</v>
      </c>
      <c r="S474" s="869">
        <v>6</v>
      </c>
      <c r="T474" s="869">
        <v>6</v>
      </c>
      <c r="U474" s="869">
        <v>1</v>
      </c>
      <c r="V474" s="869">
        <v>1</v>
      </c>
      <c r="W474" s="869">
        <v>3</v>
      </c>
      <c r="X474" s="869">
        <v>3</v>
      </c>
      <c r="Y474" s="869">
        <v>0</v>
      </c>
      <c r="Z474" s="869">
        <v>0</v>
      </c>
      <c r="AA474" s="869">
        <v>2</v>
      </c>
      <c r="AB474" s="869">
        <v>2</v>
      </c>
      <c r="AC474" s="869">
        <v>0</v>
      </c>
      <c r="AD474" s="869">
        <v>4</v>
      </c>
      <c r="AE474" s="869">
        <v>0</v>
      </c>
      <c r="AF474" s="345">
        <v>611902</v>
      </c>
      <c r="AG474" s="345">
        <v>132676</v>
      </c>
      <c r="AH474" s="345">
        <v>50992</v>
      </c>
      <c r="AI474" s="345">
        <v>428234</v>
      </c>
      <c r="AJ474" s="345">
        <v>81170</v>
      </c>
      <c r="AK474" s="345">
        <v>12100</v>
      </c>
    </row>
    <row r="475" spans="1:37">
      <c r="A475" s="869">
        <v>447</v>
      </c>
      <c r="B475" s="869" t="s">
        <v>1474</v>
      </c>
      <c r="C475" s="869" t="s">
        <v>230</v>
      </c>
      <c r="D475" s="869" t="s">
        <v>13033</v>
      </c>
      <c r="E475" s="869" t="s">
        <v>14636</v>
      </c>
      <c r="F475" s="870" t="s">
        <v>14637</v>
      </c>
      <c r="G475" s="869" t="s">
        <v>14638</v>
      </c>
      <c r="H475" s="869" t="s">
        <v>14639</v>
      </c>
      <c r="I475" s="869">
        <v>2014</v>
      </c>
      <c r="J475" s="869">
        <v>854.1</v>
      </c>
      <c r="K475" s="869">
        <v>854.1</v>
      </c>
      <c r="L475" s="869">
        <v>78</v>
      </c>
      <c r="M475" s="869">
        <v>40856</v>
      </c>
      <c r="N475" s="869">
        <v>2292</v>
      </c>
      <c r="O475" s="869">
        <v>20</v>
      </c>
      <c r="P475" s="869">
        <v>2172</v>
      </c>
      <c r="Q475" s="869">
        <v>0</v>
      </c>
      <c r="R475" s="869">
        <v>0</v>
      </c>
      <c r="S475" s="869">
        <v>5</v>
      </c>
      <c r="T475" s="869">
        <v>5</v>
      </c>
      <c r="U475" s="869">
        <v>1</v>
      </c>
      <c r="V475" s="869">
        <v>1</v>
      </c>
      <c r="W475" s="869">
        <v>4</v>
      </c>
      <c r="X475" s="869">
        <v>4</v>
      </c>
      <c r="Y475" s="869">
        <v>0</v>
      </c>
      <c r="Z475" s="869">
        <v>0</v>
      </c>
      <c r="AA475" s="869">
        <v>0</v>
      </c>
      <c r="AB475" s="869">
        <v>0</v>
      </c>
      <c r="AC475" s="869">
        <v>0</v>
      </c>
      <c r="AD475" s="869">
        <v>3</v>
      </c>
      <c r="AE475" s="869">
        <v>1</v>
      </c>
      <c r="AF475" s="345">
        <v>445305</v>
      </c>
      <c r="AG475" s="345">
        <v>264219</v>
      </c>
      <c r="AH475" s="345">
        <v>34500</v>
      </c>
      <c r="AI475" s="345">
        <v>146586</v>
      </c>
      <c r="AJ475" s="345">
        <v>82208</v>
      </c>
      <c r="AK475" s="345">
        <v>86553</v>
      </c>
    </row>
    <row r="476" spans="1:37">
      <c r="A476" s="869">
        <v>448</v>
      </c>
      <c r="B476" s="869" t="s">
        <v>1474</v>
      </c>
      <c r="C476" s="869" t="s">
        <v>230</v>
      </c>
      <c r="D476" s="869" t="s">
        <v>13033</v>
      </c>
      <c r="E476" s="869" t="s">
        <v>14640</v>
      </c>
      <c r="F476" s="870" t="s">
        <v>14641</v>
      </c>
      <c r="G476" s="869" t="s">
        <v>14642</v>
      </c>
      <c r="H476" s="869" t="s">
        <v>14643</v>
      </c>
      <c r="I476" s="869">
        <v>2024</v>
      </c>
      <c r="J476" s="869">
        <v>5928.8</v>
      </c>
      <c r="K476" s="869">
        <v>7012.19</v>
      </c>
      <c r="L476" s="869">
        <v>447</v>
      </c>
      <c r="M476" s="869">
        <v>92713</v>
      </c>
      <c r="N476" s="869">
        <v>336</v>
      </c>
      <c r="O476" s="869">
        <v>126</v>
      </c>
      <c r="P476" s="869">
        <v>92713</v>
      </c>
      <c r="Q476" s="869">
        <v>336</v>
      </c>
      <c r="R476" s="869">
        <v>126</v>
      </c>
      <c r="S476" s="869">
        <v>13</v>
      </c>
      <c r="T476" s="869">
        <v>12</v>
      </c>
      <c r="U476" s="869">
        <v>2</v>
      </c>
      <c r="V476" s="869">
        <v>2</v>
      </c>
      <c r="W476" s="869">
        <v>7</v>
      </c>
      <c r="X476" s="869">
        <v>7</v>
      </c>
      <c r="Y476" s="869">
        <v>1</v>
      </c>
      <c r="Z476" s="869">
        <v>1</v>
      </c>
      <c r="AA476" s="869">
        <v>3</v>
      </c>
      <c r="AB476" s="869">
        <v>2</v>
      </c>
      <c r="AC476" s="869">
        <v>0</v>
      </c>
      <c r="AD476" s="869">
        <v>7</v>
      </c>
      <c r="AE476" s="869">
        <v>4</v>
      </c>
      <c r="AF476" s="345">
        <v>3413683</v>
      </c>
      <c r="AG476" s="345">
        <v>458057</v>
      </c>
      <c r="AH476" s="345">
        <v>874095</v>
      </c>
      <c r="AI476" s="345">
        <v>2081531</v>
      </c>
      <c r="AJ476" s="345">
        <v>150391</v>
      </c>
      <c r="AK476" s="345">
        <v>84351</v>
      </c>
    </row>
    <row r="477" spans="1:37" s="878" customFormat="1">
      <c r="A477" s="1712" t="s">
        <v>13734</v>
      </c>
      <c r="B477" s="1713"/>
      <c r="C477" s="1714"/>
      <c r="D477" s="872"/>
      <c r="E477" s="873">
        <v>18</v>
      </c>
      <c r="F477" s="874"/>
      <c r="G477" s="872"/>
      <c r="H477" s="872"/>
      <c r="I477" s="872"/>
      <c r="J477" s="875"/>
      <c r="K477" s="875"/>
      <c r="L477" s="875"/>
      <c r="M477" s="875"/>
      <c r="N477" s="875"/>
      <c r="O477" s="875"/>
      <c r="P477" s="875"/>
      <c r="Q477" s="875"/>
      <c r="R477" s="875"/>
      <c r="S477" s="876"/>
      <c r="T477" s="876"/>
      <c r="U477" s="876"/>
      <c r="V477" s="876"/>
      <c r="W477" s="876"/>
      <c r="X477" s="876"/>
      <c r="Y477" s="876"/>
      <c r="Z477" s="875"/>
      <c r="AA477" s="876"/>
      <c r="AB477" s="876"/>
      <c r="AC477" s="875"/>
      <c r="AD477" s="875"/>
      <c r="AE477" s="875"/>
      <c r="AF477" s="877"/>
      <c r="AG477" s="875"/>
      <c r="AH477" s="875"/>
      <c r="AI477" s="875"/>
      <c r="AJ477" s="875"/>
      <c r="AK477" s="875"/>
    </row>
    <row r="478" spans="1:37" s="885" customFormat="1">
      <c r="A478" s="1715" t="s">
        <v>14644</v>
      </c>
      <c r="B478" s="1716"/>
      <c r="C478" s="1717"/>
      <c r="D478" s="879"/>
      <c r="E478" s="880">
        <v>21</v>
      </c>
      <c r="F478" s="881"/>
      <c r="G478" s="879"/>
      <c r="H478" s="879"/>
      <c r="I478" s="879"/>
      <c r="J478" s="882"/>
      <c r="K478" s="882"/>
      <c r="L478" s="882"/>
      <c r="M478" s="882"/>
      <c r="N478" s="882"/>
      <c r="O478" s="882"/>
      <c r="P478" s="882"/>
      <c r="Q478" s="882"/>
      <c r="R478" s="882"/>
      <c r="S478" s="883"/>
      <c r="T478" s="883"/>
      <c r="U478" s="883"/>
      <c r="V478" s="883"/>
      <c r="W478" s="883"/>
      <c r="X478" s="883"/>
      <c r="Y478" s="883"/>
      <c r="Z478" s="882"/>
      <c r="AA478" s="883"/>
      <c r="AB478" s="883"/>
      <c r="AC478" s="882"/>
      <c r="AD478" s="882"/>
      <c r="AE478" s="882"/>
      <c r="AF478" s="884"/>
      <c r="AG478" s="882"/>
      <c r="AH478" s="882"/>
      <c r="AI478" s="882"/>
      <c r="AJ478" s="882"/>
      <c r="AK478" s="882"/>
    </row>
    <row r="479" spans="1:37">
      <c r="A479" s="869">
        <v>449</v>
      </c>
      <c r="B479" s="869" t="s">
        <v>14645</v>
      </c>
      <c r="C479" s="869" t="s">
        <v>14646</v>
      </c>
      <c r="D479" s="869" t="s">
        <v>12915</v>
      </c>
      <c r="E479" s="869" t="s">
        <v>14647</v>
      </c>
      <c r="F479" s="870" t="s">
        <v>14648</v>
      </c>
      <c r="G479" s="869" t="s">
        <v>14649</v>
      </c>
      <c r="H479" s="869" t="s">
        <v>14650</v>
      </c>
      <c r="I479" s="869">
        <v>1991</v>
      </c>
      <c r="J479" s="869">
        <v>2826</v>
      </c>
      <c r="K479" s="869">
        <v>4566.38</v>
      </c>
      <c r="L479" s="869">
        <v>238</v>
      </c>
      <c r="M479" s="869">
        <v>150313</v>
      </c>
      <c r="N479" s="869">
        <v>1540</v>
      </c>
      <c r="O479" s="869">
        <v>83</v>
      </c>
      <c r="P479" s="869">
        <v>3757</v>
      </c>
      <c r="Q479" s="869">
        <v>0</v>
      </c>
      <c r="R479" s="869">
        <v>5</v>
      </c>
      <c r="S479" s="869">
        <v>21</v>
      </c>
      <c r="T479" s="869">
        <v>21</v>
      </c>
      <c r="U479" s="869">
        <v>8</v>
      </c>
      <c r="V479" s="869">
        <v>7</v>
      </c>
      <c r="W479" s="869">
        <v>4</v>
      </c>
      <c r="X479" s="869">
        <v>5</v>
      </c>
      <c r="Y479" s="869">
        <v>0</v>
      </c>
      <c r="Z479" s="869">
        <v>0</v>
      </c>
      <c r="AA479" s="869">
        <v>9</v>
      </c>
      <c r="AB479" s="869">
        <v>9</v>
      </c>
      <c r="AC479" s="869">
        <v>1</v>
      </c>
      <c r="AD479" s="869">
        <v>5</v>
      </c>
      <c r="AE479" s="869">
        <v>2</v>
      </c>
      <c r="AF479" s="345">
        <v>1927237</v>
      </c>
      <c r="AG479" s="345">
        <v>959463</v>
      </c>
      <c r="AH479" s="345">
        <v>85624</v>
      </c>
      <c r="AI479" s="345">
        <v>882150</v>
      </c>
      <c r="AJ479" s="345">
        <v>77934</v>
      </c>
      <c r="AK479" s="345">
        <v>61155</v>
      </c>
    </row>
    <row r="480" spans="1:37" s="878" customFormat="1">
      <c r="A480" s="1712" t="s">
        <v>13795</v>
      </c>
      <c r="B480" s="1713"/>
      <c r="C480" s="1714"/>
      <c r="D480" s="872"/>
      <c r="E480" s="873">
        <v>1</v>
      </c>
      <c r="F480" s="874"/>
      <c r="G480" s="872"/>
      <c r="H480" s="872"/>
      <c r="I480" s="872"/>
      <c r="J480" s="875"/>
      <c r="K480" s="875"/>
      <c r="L480" s="875"/>
      <c r="M480" s="875"/>
      <c r="N480" s="875"/>
      <c r="O480" s="875"/>
      <c r="P480" s="875"/>
      <c r="Q480" s="875"/>
      <c r="R480" s="875"/>
      <c r="S480" s="876"/>
      <c r="T480" s="876"/>
      <c r="U480" s="876"/>
      <c r="V480" s="876"/>
      <c r="W480" s="876"/>
      <c r="X480" s="876"/>
      <c r="Y480" s="876"/>
      <c r="Z480" s="875"/>
      <c r="AA480" s="876"/>
      <c r="AB480" s="876"/>
      <c r="AC480" s="875"/>
      <c r="AD480" s="875"/>
      <c r="AE480" s="875"/>
      <c r="AF480" s="877"/>
      <c r="AG480" s="875"/>
      <c r="AH480" s="875"/>
      <c r="AI480" s="875"/>
      <c r="AJ480" s="875"/>
      <c r="AK480" s="875"/>
    </row>
    <row r="481" spans="1:37">
      <c r="A481" s="869">
        <v>450</v>
      </c>
      <c r="B481" s="869" t="s">
        <v>14645</v>
      </c>
      <c r="C481" s="869" t="s">
        <v>14646</v>
      </c>
      <c r="D481" s="869" t="s">
        <v>13033</v>
      </c>
      <c r="E481" s="869" t="s">
        <v>14651</v>
      </c>
      <c r="F481" s="870" t="s">
        <v>14652</v>
      </c>
      <c r="G481" s="869" t="s">
        <v>14653</v>
      </c>
      <c r="H481" s="869" t="s">
        <v>14654</v>
      </c>
      <c r="I481" s="869">
        <v>2018</v>
      </c>
      <c r="J481" s="869">
        <v>8057</v>
      </c>
      <c r="K481" s="869">
        <v>1067.82</v>
      </c>
      <c r="L481" s="869">
        <v>208</v>
      </c>
      <c r="M481" s="869">
        <v>47868</v>
      </c>
      <c r="N481" s="869">
        <v>247</v>
      </c>
      <c r="O481" s="869">
        <v>21</v>
      </c>
      <c r="P481" s="869">
        <v>1201</v>
      </c>
      <c r="Q481" s="869">
        <v>0</v>
      </c>
      <c r="R481" s="869">
        <v>0</v>
      </c>
      <c r="S481" s="869">
        <v>1</v>
      </c>
      <c r="T481" s="869">
        <v>1</v>
      </c>
      <c r="U481" s="869">
        <v>0</v>
      </c>
      <c r="V481" s="869">
        <v>0</v>
      </c>
      <c r="W481" s="869">
        <v>1</v>
      </c>
      <c r="X481" s="869">
        <v>1</v>
      </c>
      <c r="Y481" s="869">
        <v>0</v>
      </c>
      <c r="Z481" s="869">
        <v>0</v>
      </c>
      <c r="AA481" s="869">
        <v>0</v>
      </c>
      <c r="AB481" s="869">
        <v>0</v>
      </c>
      <c r="AC481" s="869">
        <v>0</v>
      </c>
      <c r="AD481" s="869">
        <v>3</v>
      </c>
      <c r="AE481" s="869">
        <v>1</v>
      </c>
      <c r="AF481" s="345">
        <v>145029</v>
      </c>
      <c r="AG481" s="345">
        <v>117866</v>
      </c>
      <c r="AH481" s="345">
        <v>19063</v>
      </c>
      <c r="AI481" s="345">
        <v>8100</v>
      </c>
      <c r="AJ481" s="345">
        <v>41611</v>
      </c>
      <c r="AK481" s="345">
        <v>71368</v>
      </c>
    </row>
    <row r="482" spans="1:37">
      <c r="A482" s="869">
        <v>451</v>
      </c>
      <c r="B482" s="869" t="s">
        <v>14645</v>
      </c>
      <c r="C482" s="869" t="s">
        <v>14646</v>
      </c>
      <c r="D482" s="869" t="s">
        <v>13033</v>
      </c>
      <c r="E482" s="869" t="s">
        <v>14655</v>
      </c>
      <c r="F482" s="870" t="s">
        <v>14656</v>
      </c>
      <c r="G482" s="869" t="s">
        <v>14657</v>
      </c>
      <c r="H482" s="869" t="s">
        <v>7937</v>
      </c>
      <c r="I482" s="869">
        <v>2023</v>
      </c>
      <c r="J482" s="869">
        <v>6781</v>
      </c>
      <c r="K482" s="869">
        <v>2485.98</v>
      </c>
      <c r="L482" s="869">
        <v>182</v>
      </c>
      <c r="M482" s="869">
        <v>33931</v>
      </c>
      <c r="N482" s="869">
        <v>0</v>
      </c>
      <c r="O482" s="869">
        <v>27</v>
      </c>
      <c r="P482" s="869">
        <v>7880</v>
      </c>
      <c r="Q482" s="869">
        <v>0</v>
      </c>
      <c r="R482" s="869">
        <v>6</v>
      </c>
      <c r="S482" s="869">
        <v>1</v>
      </c>
      <c r="T482" s="869">
        <v>1</v>
      </c>
      <c r="U482" s="869">
        <v>0</v>
      </c>
      <c r="V482" s="869">
        <v>0</v>
      </c>
      <c r="W482" s="869">
        <v>1</v>
      </c>
      <c r="X482" s="869">
        <v>1</v>
      </c>
      <c r="Y482" s="869">
        <v>0</v>
      </c>
      <c r="Z482" s="869">
        <v>0</v>
      </c>
      <c r="AA482" s="869">
        <v>0</v>
      </c>
      <c r="AB482" s="869">
        <v>0</v>
      </c>
      <c r="AC482" s="869">
        <v>1</v>
      </c>
      <c r="AD482" s="869">
        <v>4</v>
      </c>
      <c r="AE482" s="869">
        <v>1</v>
      </c>
      <c r="AF482" s="345">
        <v>299850</v>
      </c>
      <c r="AG482" s="345">
        <v>150385</v>
      </c>
      <c r="AH482" s="345">
        <v>112780</v>
      </c>
      <c r="AI482" s="345">
        <v>36685</v>
      </c>
      <c r="AJ482" s="345">
        <v>66730</v>
      </c>
      <c r="AK482" s="345">
        <v>127270</v>
      </c>
    </row>
    <row r="483" spans="1:37">
      <c r="A483" s="869">
        <v>452</v>
      </c>
      <c r="B483" s="869" t="s">
        <v>14645</v>
      </c>
      <c r="C483" s="869" t="s">
        <v>14646</v>
      </c>
      <c r="D483" s="869" t="s">
        <v>13033</v>
      </c>
      <c r="E483" s="869" t="s">
        <v>14658</v>
      </c>
      <c r="F483" s="870" t="s">
        <v>14659</v>
      </c>
      <c r="G483" s="869" t="s">
        <v>14660</v>
      </c>
      <c r="H483" s="869" t="s">
        <v>14661</v>
      </c>
      <c r="I483" s="869">
        <v>2020</v>
      </c>
      <c r="J483" s="869">
        <v>10763</v>
      </c>
      <c r="K483" s="869">
        <v>1150</v>
      </c>
      <c r="L483" s="869">
        <v>226</v>
      </c>
      <c r="M483" s="869">
        <v>47640</v>
      </c>
      <c r="N483" s="869">
        <v>0</v>
      </c>
      <c r="O483" s="869">
        <v>25</v>
      </c>
      <c r="P483" s="869">
        <v>2050</v>
      </c>
      <c r="Q483" s="869">
        <v>0</v>
      </c>
      <c r="R483" s="869">
        <v>11</v>
      </c>
      <c r="S483" s="869">
        <v>1</v>
      </c>
      <c r="T483" s="869">
        <v>1</v>
      </c>
      <c r="U483" s="869">
        <v>0</v>
      </c>
      <c r="V483" s="869">
        <v>0</v>
      </c>
      <c r="W483" s="869">
        <v>1</v>
      </c>
      <c r="X483" s="869">
        <v>1</v>
      </c>
      <c r="Y483" s="869">
        <v>0</v>
      </c>
      <c r="Z483" s="869">
        <v>0</v>
      </c>
      <c r="AA483" s="869">
        <v>0</v>
      </c>
      <c r="AB483" s="869">
        <v>0</v>
      </c>
      <c r="AC483" s="869">
        <v>0</v>
      </c>
      <c r="AD483" s="869">
        <v>5</v>
      </c>
      <c r="AE483" s="869">
        <v>0</v>
      </c>
      <c r="AF483" s="345">
        <v>210743</v>
      </c>
      <c r="AG483" s="345">
        <v>173683</v>
      </c>
      <c r="AH483" s="345">
        <v>29219</v>
      </c>
      <c r="AI483" s="345">
        <v>7841</v>
      </c>
      <c r="AJ483" s="345">
        <v>102353</v>
      </c>
      <c r="AK483" s="345">
        <v>178707</v>
      </c>
    </row>
    <row r="484" spans="1:37">
      <c r="A484" s="869">
        <v>453</v>
      </c>
      <c r="B484" s="869" t="s">
        <v>14645</v>
      </c>
      <c r="C484" s="869" t="s">
        <v>14646</v>
      </c>
      <c r="D484" s="869" t="s">
        <v>13033</v>
      </c>
      <c r="E484" s="869" t="s">
        <v>14662</v>
      </c>
      <c r="F484" s="870" t="s">
        <v>14663</v>
      </c>
      <c r="G484" s="869" t="s">
        <v>14664</v>
      </c>
      <c r="H484" s="869" t="s">
        <v>14665</v>
      </c>
      <c r="I484" s="869">
        <v>2018</v>
      </c>
      <c r="J484" s="869">
        <v>1506.23</v>
      </c>
      <c r="K484" s="869">
        <v>1506.23</v>
      </c>
      <c r="L484" s="869">
        <v>211</v>
      </c>
      <c r="M484" s="869">
        <v>47982</v>
      </c>
      <c r="N484" s="869">
        <v>332</v>
      </c>
      <c r="O484" s="869">
        <v>29</v>
      </c>
      <c r="P484" s="869">
        <v>1864</v>
      </c>
      <c r="Q484" s="869">
        <v>0</v>
      </c>
      <c r="R484" s="869">
        <v>3</v>
      </c>
      <c r="S484" s="869">
        <v>2</v>
      </c>
      <c r="T484" s="869">
        <v>2</v>
      </c>
      <c r="U484" s="869">
        <v>0</v>
      </c>
      <c r="V484" s="869">
        <v>0</v>
      </c>
      <c r="W484" s="869">
        <v>2</v>
      </c>
      <c r="X484" s="869">
        <v>2</v>
      </c>
      <c r="Y484" s="869">
        <v>0</v>
      </c>
      <c r="Z484" s="869">
        <v>0</v>
      </c>
      <c r="AA484" s="869">
        <v>0</v>
      </c>
      <c r="AB484" s="869">
        <v>0</v>
      </c>
      <c r="AC484" s="869">
        <v>0</v>
      </c>
      <c r="AD484" s="869">
        <v>4</v>
      </c>
      <c r="AE484" s="869">
        <v>1</v>
      </c>
      <c r="AF484" s="345">
        <v>193620</v>
      </c>
      <c r="AG484" s="345">
        <v>161685</v>
      </c>
      <c r="AH484" s="345">
        <v>27108</v>
      </c>
      <c r="AI484" s="345">
        <v>4827</v>
      </c>
      <c r="AJ484" s="345">
        <v>49197</v>
      </c>
      <c r="AK484" s="345">
        <v>78387</v>
      </c>
    </row>
    <row r="485" spans="1:37">
      <c r="A485" s="869">
        <v>454</v>
      </c>
      <c r="B485" s="869" t="s">
        <v>14645</v>
      </c>
      <c r="C485" s="869" t="s">
        <v>14646</v>
      </c>
      <c r="D485" s="869" t="s">
        <v>13033</v>
      </c>
      <c r="E485" s="869" t="s">
        <v>14666</v>
      </c>
      <c r="F485" s="870" t="s">
        <v>14667</v>
      </c>
      <c r="G485" s="869" t="s">
        <v>14668</v>
      </c>
      <c r="H485" s="869" t="s">
        <v>14669</v>
      </c>
      <c r="I485" s="869">
        <v>2014</v>
      </c>
      <c r="J485" s="869">
        <v>11158</v>
      </c>
      <c r="K485" s="869">
        <v>1779.23</v>
      </c>
      <c r="L485" s="869">
        <v>169</v>
      </c>
      <c r="M485" s="869">
        <v>46249</v>
      </c>
      <c r="N485" s="869">
        <v>488</v>
      </c>
      <c r="O485" s="869">
        <v>19</v>
      </c>
      <c r="P485" s="869">
        <v>1710</v>
      </c>
      <c r="Q485" s="869">
        <v>0</v>
      </c>
      <c r="R485" s="869">
        <v>1</v>
      </c>
      <c r="S485" s="869">
        <v>1</v>
      </c>
      <c r="T485" s="869">
        <v>1</v>
      </c>
      <c r="U485" s="869">
        <v>0</v>
      </c>
      <c r="V485" s="869">
        <v>0</v>
      </c>
      <c r="W485" s="869">
        <v>1</v>
      </c>
      <c r="X485" s="869">
        <v>1</v>
      </c>
      <c r="Y485" s="869">
        <v>0</v>
      </c>
      <c r="Z485" s="869">
        <v>0</v>
      </c>
      <c r="AA485" s="869">
        <v>0</v>
      </c>
      <c r="AB485" s="869">
        <v>0</v>
      </c>
      <c r="AC485" s="869">
        <v>0</v>
      </c>
      <c r="AD485" s="869">
        <v>2</v>
      </c>
      <c r="AE485" s="869">
        <v>1</v>
      </c>
      <c r="AF485" s="345">
        <v>143483</v>
      </c>
      <c r="AG485" s="345">
        <v>95358</v>
      </c>
      <c r="AH485" s="345">
        <v>40360</v>
      </c>
      <c r="AI485" s="345">
        <v>7765</v>
      </c>
      <c r="AJ485" s="345">
        <v>102428</v>
      </c>
      <c r="AK485" s="345">
        <v>43072</v>
      </c>
    </row>
    <row r="486" spans="1:37">
      <c r="A486" s="869">
        <v>455</v>
      </c>
      <c r="B486" s="869" t="s">
        <v>14645</v>
      </c>
      <c r="C486" s="869" t="s">
        <v>14646</v>
      </c>
      <c r="D486" s="869" t="s">
        <v>13033</v>
      </c>
      <c r="E486" s="869" t="s">
        <v>14670</v>
      </c>
      <c r="F486" s="870" t="s">
        <v>14671</v>
      </c>
      <c r="G486" s="869" t="s">
        <v>14672</v>
      </c>
      <c r="H486" s="869" t="s">
        <v>14673</v>
      </c>
      <c r="I486" s="869">
        <v>2022</v>
      </c>
      <c r="J486" s="869">
        <v>7917</v>
      </c>
      <c r="K486" s="869">
        <v>1286.1199999999999</v>
      </c>
      <c r="L486" s="869">
        <v>136</v>
      </c>
      <c r="M486" s="869">
        <v>32273</v>
      </c>
      <c r="N486" s="869">
        <v>68</v>
      </c>
      <c r="O486" s="869">
        <v>28</v>
      </c>
      <c r="P486" s="869">
        <v>2783</v>
      </c>
      <c r="Q486" s="869">
        <v>0</v>
      </c>
      <c r="R486" s="869">
        <v>28</v>
      </c>
      <c r="S486" s="869">
        <v>1</v>
      </c>
      <c r="T486" s="869">
        <v>1</v>
      </c>
      <c r="U486" s="869">
        <v>0</v>
      </c>
      <c r="V486" s="869">
        <v>0</v>
      </c>
      <c r="W486" s="869">
        <v>1</v>
      </c>
      <c r="X486" s="869">
        <v>1</v>
      </c>
      <c r="Y486" s="869">
        <v>0</v>
      </c>
      <c r="Z486" s="869">
        <v>0</v>
      </c>
      <c r="AA486" s="869">
        <v>0</v>
      </c>
      <c r="AB486" s="869">
        <v>0</v>
      </c>
      <c r="AC486" s="869">
        <v>0</v>
      </c>
      <c r="AD486" s="869">
        <v>3</v>
      </c>
      <c r="AE486" s="869">
        <v>1</v>
      </c>
      <c r="AF486" s="345">
        <v>190834</v>
      </c>
      <c r="AG486" s="345">
        <v>140696</v>
      </c>
      <c r="AH486" s="345">
        <v>39408</v>
      </c>
      <c r="AI486" s="345">
        <v>10730</v>
      </c>
      <c r="AJ486" s="345">
        <v>83674</v>
      </c>
      <c r="AK486" s="345">
        <v>150425</v>
      </c>
    </row>
    <row r="487" spans="1:37">
      <c r="A487" s="869">
        <v>456</v>
      </c>
      <c r="B487" s="869" t="s">
        <v>14645</v>
      </c>
      <c r="C487" s="869" t="s">
        <v>14646</v>
      </c>
      <c r="D487" s="869" t="s">
        <v>13033</v>
      </c>
      <c r="E487" s="869" t="s">
        <v>14674</v>
      </c>
      <c r="F487" s="870" t="s">
        <v>14675</v>
      </c>
      <c r="G487" s="869" t="s">
        <v>14676</v>
      </c>
      <c r="H487" s="869" t="s">
        <v>14677</v>
      </c>
      <c r="I487" s="869">
        <v>2018</v>
      </c>
      <c r="J487" s="869">
        <v>11695</v>
      </c>
      <c r="K487" s="869">
        <v>1055.48</v>
      </c>
      <c r="L487" s="869">
        <v>150</v>
      </c>
      <c r="M487" s="869">
        <v>57165</v>
      </c>
      <c r="N487" s="869">
        <v>401</v>
      </c>
      <c r="O487" s="869">
        <v>26</v>
      </c>
      <c r="P487" s="869">
        <v>1564</v>
      </c>
      <c r="Q487" s="869">
        <v>0</v>
      </c>
      <c r="R487" s="869">
        <v>3</v>
      </c>
      <c r="S487" s="869">
        <v>1</v>
      </c>
      <c r="T487" s="869">
        <v>1</v>
      </c>
      <c r="U487" s="869">
        <v>0</v>
      </c>
      <c r="V487" s="869">
        <v>0</v>
      </c>
      <c r="W487" s="869">
        <v>1</v>
      </c>
      <c r="X487" s="869">
        <v>1</v>
      </c>
      <c r="Y487" s="869">
        <v>0</v>
      </c>
      <c r="Z487" s="869">
        <v>0</v>
      </c>
      <c r="AA487" s="869">
        <v>0</v>
      </c>
      <c r="AB487" s="869">
        <v>0</v>
      </c>
      <c r="AC487" s="869">
        <v>1</v>
      </c>
      <c r="AD487" s="869">
        <v>3</v>
      </c>
      <c r="AE487" s="869">
        <v>0</v>
      </c>
      <c r="AF487" s="345">
        <v>137881</v>
      </c>
      <c r="AG487" s="345">
        <v>108392</v>
      </c>
      <c r="AH487" s="345">
        <v>22207</v>
      </c>
      <c r="AI487" s="345">
        <v>7282</v>
      </c>
      <c r="AJ487" s="345">
        <v>59833</v>
      </c>
      <c r="AK487" s="345">
        <v>104302</v>
      </c>
    </row>
    <row r="488" spans="1:37">
      <c r="A488" s="869">
        <v>457</v>
      </c>
      <c r="B488" s="869" t="s">
        <v>14645</v>
      </c>
      <c r="C488" s="869" t="s">
        <v>14646</v>
      </c>
      <c r="D488" s="869" t="s">
        <v>13033</v>
      </c>
      <c r="E488" s="869" t="s">
        <v>14678</v>
      </c>
      <c r="F488" s="870" t="s">
        <v>14679</v>
      </c>
      <c r="G488" s="869" t="s">
        <v>14680</v>
      </c>
      <c r="H488" s="869" t="s">
        <v>14681</v>
      </c>
      <c r="I488" s="869">
        <v>2018</v>
      </c>
      <c r="J488" s="869">
        <v>8086</v>
      </c>
      <c r="K488" s="869">
        <v>1333.42</v>
      </c>
      <c r="L488" s="869">
        <v>156</v>
      </c>
      <c r="M488" s="869">
        <v>56654</v>
      </c>
      <c r="N488" s="869">
        <v>45</v>
      </c>
      <c r="O488" s="869">
        <v>35</v>
      </c>
      <c r="P488" s="869">
        <v>1579</v>
      </c>
      <c r="Q488" s="869">
        <v>0</v>
      </c>
      <c r="R488" s="869">
        <v>3</v>
      </c>
      <c r="S488" s="869">
        <v>1</v>
      </c>
      <c r="T488" s="869">
        <v>1</v>
      </c>
      <c r="U488" s="869">
        <v>0</v>
      </c>
      <c r="V488" s="869">
        <v>0</v>
      </c>
      <c r="W488" s="869">
        <v>1</v>
      </c>
      <c r="X488" s="869">
        <v>1</v>
      </c>
      <c r="Y488" s="869">
        <v>0</v>
      </c>
      <c r="Z488" s="869">
        <v>0</v>
      </c>
      <c r="AA488" s="869">
        <v>0</v>
      </c>
      <c r="AB488" s="869">
        <v>0</v>
      </c>
      <c r="AC488" s="869">
        <v>0</v>
      </c>
      <c r="AD488" s="869">
        <v>5</v>
      </c>
      <c r="AE488" s="869">
        <v>0</v>
      </c>
      <c r="AF488" s="345">
        <v>182169</v>
      </c>
      <c r="AG488" s="345">
        <v>154151</v>
      </c>
      <c r="AH488" s="345">
        <v>23067</v>
      </c>
      <c r="AI488" s="345">
        <v>4951</v>
      </c>
      <c r="AJ488" s="345">
        <v>96109</v>
      </c>
      <c r="AK488" s="345">
        <v>169515</v>
      </c>
    </row>
    <row r="489" spans="1:37">
      <c r="A489" s="869">
        <v>458</v>
      </c>
      <c r="B489" s="869" t="s">
        <v>14645</v>
      </c>
      <c r="C489" s="869" t="s">
        <v>14646</v>
      </c>
      <c r="D489" s="869" t="s">
        <v>13033</v>
      </c>
      <c r="E489" s="869" t="s">
        <v>14682</v>
      </c>
      <c r="F489" s="870" t="s">
        <v>14683</v>
      </c>
      <c r="G489" s="869" t="s">
        <v>14684</v>
      </c>
      <c r="H489" s="869" t="s">
        <v>14685</v>
      </c>
      <c r="I489" s="869">
        <v>2018</v>
      </c>
      <c r="J489" s="869">
        <v>8196</v>
      </c>
      <c r="K489" s="869">
        <v>2275.29</v>
      </c>
      <c r="L489" s="869">
        <v>232</v>
      </c>
      <c r="M489" s="869">
        <v>60208</v>
      </c>
      <c r="N489" s="869">
        <v>1244</v>
      </c>
      <c r="O489" s="869">
        <v>21</v>
      </c>
      <c r="P489" s="869">
        <v>1881</v>
      </c>
      <c r="Q489" s="869">
        <v>0</v>
      </c>
      <c r="R489" s="869">
        <v>1</v>
      </c>
      <c r="S489" s="869">
        <v>1</v>
      </c>
      <c r="T489" s="869">
        <v>1</v>
      </c>
      <c r="U489" s="869">
        <v>0</v>
      </c>
      <c r="V489" s="869">
        <v>0</v>
      </c>
      <c r="W489" s="869">
        <v>1</v>
      </c>
      <c r="X489" s="869">
        <v>1</v>
      </c>
      <c r="Y489" s="869">
        <v>0</v>
      </c>
      <c r="Z489" s="869">
        <v>0</v>
      </c>
      <c r="AA489" s="869">
        <v>0</v>
      </c>
      <c r="AB489" s="869">
        <v>0</v>
      </c>
      <c r="AC489" s="869">
        <v>0</v>
      </c>
      <c r="AD489" s="869">
        <v>4</v>
      </c>
      <c r="AE489" s="869">
        <v>1</v>
      </c>
      <c r="AF489" s="345">
        <v>179714</v>
      </c>
      <c r="AG489" s="345">
        <v>152128</v>
      </c>
      <c r="AH489" s="345">
        <v>22144</v>
      </c>
      <c r="AI489" s="345">
        <v>5442</v>
      </c>
      <c r="AJ489" s="345">
        <v>86654</v>
      </c>
      <c r="AK489" s="345">
        <v>161485</v>
      </c>
    </row>
    <row r="490" spans="1:37">
      <c r="A490" s="869">
        <v>459</v>
      </c>
      <c r="B490" s="869" t="s">
        <v>14645</v>
      </c>
      <c r="C490" s="869" t="s">
        <v>14646</v>
      </c>
      <c r="D490" s="869" t="s">
        <v>13033</v>
      </c>
      <c r="E490" s="869" t="s">
        <v>14686</v>
      </c>
      <c r="F490" s="870" t="s">
        <v>14687</v>
      </c>
      <c r="G490" s="869" t="s">
        <v>14688</v>
      </c>
      <c r="H490" s="869" t="s">
        <v>14689</v>
      </c>
      <c r="I490" s="869">
        <v>2015</v>
      </c>
      <c r="J490" s="869">
        <v>11820</v>
      </c>
      <c r="K490" s="869">
        <v>1735.64</v>
      </c>
      <c r="L490" s="869">
        <v>184</v>
      </c>
      <c r="M490" s="869">
        <v>62890</v>
      </c>
      <c r="N490" s="869">
        <v>550</v>
      </c>
      <c r="O490" s="869">
        <v>19</v>
      </c>
      <c r="P490" s="869">
        <v>1277</v>
      </c>
      <c r="Q490" s="869">
        <v>0</v>
      </c>
      <c r="R490" s="869">
        <v>0</v>
      </c>
      <c r="S490" s="869">
        <v>1</v>
      </c>
      <c r="T490" s="869">
        <v>1</v>
      </c>
      <c r="U490" s="869">
        <v>0</v>
      </c>
      <c r="V490" s="869">
        <v>0</v>
      </c>
      <c r="W490" s="869">
        <v>1</v>
      </c>
      <c r="X490" s="869">
        <v>1</v>
      </c>
      <c r="Y490" s="869">
        <v>0</v>
      </c>
      <c r="Z490" s="869">
        <v>0</v>
      </c>
      <c r="AA490" s="869">
        <v>0</v>
      </c>
      <c r="AB490" s="869">
        <v>0</v>
      </c>
      <c r="AC490" s="869">
        <v>0</v>
      </c>
      <c r="AD490" s="869">
        <v>4</v>
      </c>
      <c r="AE490" s="869">
        <v>0</v>
      </c>
      <c r="AF490" s="345">
        <v>128315</v>
      </c>
      <c r="AG490" s="345">
        <v>97854</v>
      </c>
      <c r="AH490" s="345">
        <v>18975</v>
      </c>
      <c r="AI490" s="345">
        <v>11486</v>
      </c>
      <c r="AJ490" s="345">
        <v>63912</v>
      </c>
      <c r="AK490" s="345">
        <v>94240</v>
      </c>
    </row>
    <row r="491" spans="1:37">
      <c r="A491" s="869">
        <v>460</v>
      </c>
      <c r="B491" s="869" t="s">
        <v>14645</v>
      </c>
      <c r="C491" s="869" t="s">
        <v>14646</v>
      </c>
      <c r="D491" s="869" t="s">
        <v>13033</v>
      </c>
      <c r="E491" s="869" t="s">
        <v>14690</v>
      </c>
      <c r="F491" s="870" t="s">
        <v>14691</v>
      </c>
      <c r="G491" s="869" t="s">
        <v>14692</v>
      </c>
      <c r="H491" s="869" t="s">
        <v>14693</v>
      </c>
      <c r="I491" s="869">
        <v>2016</v>
      </c>
      <c r="J491" s="869">
        <v>8109</v>
      </c>
      <c r="K491" s="869">
        <v>1281.47</v>
      </c>
      <c r="L491" s="869">
        <v>196</v>
      </c>
      <c r="M491" s="869">
        <v>57853</v>
      </c>
      <c r="N491" s="869">
        <v>484</v>
      </c>
      <c r="O491" s="869">
        <v>21</v>
      </c>
      <c r="P491" s="869">
        <v>1302</v>
      </c>
      <c r="Q491" s="869">
        <v>0</v>
      </c>
      <c r="R491" s="869">
        <v>0</v>
      </c>
      <c r="S491" s="869">
        <v>1</v>
      </c>
      <c r="T491" s="869">
        <v>1</v>
      </c>
      <c r="U491" s="869">
        <v>0</v>
      </c>
      <c r="V491" s="869">
        <v>0</v>
      </c>
      <c r="W491" s="869">
        <v>1</v>
      </c>
      <c r="X491" s="869">
        <v>1</v>
      </c>
      <c r="Y491" s="869">
        <v>0</v>
      </c>
      <c r="Z491" s="869">
        <v>0</v>
      </c>
      <c r="AA491" s="869">
        <v>0</v>
      </c>
      <c r="AB491" s="869">
        <v>0</v>
      </c>
      <c r="AC491" s="869">
        <v>0</v>
      </c>
      <c r="AD491" s="869">
        <v>2</v>
      </c>
      <c r="AE491" s="869">
        <v>2</v>
      </c>
      <c r="AF491" s="345">
        <v>144738</v>
      </c>
      <c r="AG491" s="345">
        <v>112864</v>
      </c>
      <c r="AH491" s="345">
        <v>19664</v>
      </c>
      <c r="AI491" s="345">
        <v>12210</v>
      </c>
      <c r="AJ491" s="345">
        <v>68022</v>
      </c>
      <c r="AK491" s="345">
        <v>110785</v>
      </c>
    </row>
    <row r="492" spans="1:37">
      <c r="A492" s="869">
        <v>461</v>
      </c>
      <c r="B492" s="869" t="s">
        <v>14645</v>
      </c>
      <c r="C492" s="869" t="s">
        <v>14646</v>
      </c>
      <c r="D492" s="869" t="s">
        <v>13033</v>
      </c>
      <c r="E492" s="869" t="s">
        <v>14694</v>
      </c>
      <c r="F492" s="870" t="s">
        <v>14695</v>
      </c>
      <c r="G492" s="869" t="s">
        <v>14696</v>
      </c>
      <c r="H492" s="869" t="s">
        <v>14697</v>
      </c>
      <c r="I492" s="869">
        <v>2014</v>
      </c>
      <c r="J492" s="869">
        <v>2640</v>
      </c>
      <c r="K492" s="869">
        <v>924.78</v>
      </c>
      <c r="L492" s="869">
        <v>91</v>
      </c>
      <c r="M492" s="869">
        <v>33777</v>
      </c>
      <c r="N492" s="869">
        <v>250</v>
      </c>
      <c r="O492" s="869">
        <v>23</v>
      </c>
      <c r="P492" s="869">
        <v>1236</v>
      </c>
      <c r="Q492" s="869">
        <v>0</v>
      </c>
      <c r="R492" s="869">
        <v>0</v>
      </c>
      <c r="S492" s="869">
        <v>1</v>
      </c>
      <c r="T492" s="869">
        <v>1</v>
      </c>
      <c r="U492" s="869">
        <v>0</v>
      </c>
      <c r="V492" s="869">
        <v>0</v>
      </c>
      <c r="W492" s="869">
        <v>1</v>
      </c>
      <c r="X492" s="869">
        <v>1</v>
      </c>
      <c r="Y492" s="869">
        <v>0</v>
      </c>
      <c r="Z492" s="869">
        <v>0</v>
      </c>
      <c r="AA492" s="869">
        <v>0</v>
      </c>
      <c r="AB492" s="869">
        <v>0</v>
      </c>
      <c r="AC492" s="869">
        <v>0</v>
      </c>
      <c r="AD492" s="869">
        <v>4</v>
      </c>
      <c r="AE492" s="869">
        <v>0</v>
      </c>
      <c r="AF492" s="345">
        <v>133428</v>
      </c>
      <c r="AG492" s="345">
        <v>106198</v>
      </c>
      <c r="AH492" s="345">
        <v>19086</v>
      </c>
      <c r="AI492" s="345">
        <v>8144</v>
      </c>
      <c r="AJ492" s="345">
        <v>41637</v>
      </c>
      <c r="AK492" s="345">
        <v>61913</v>
      </c>
    </row>
    <row r="493" spans="1:37">
      <c r="A493" s="869">
        <v>462</v>
      </c>
      <c r="B493" s="869" t="s">
        <v>14645</v>
      </c>
      <c r="C493" s="869" t="s">
        <v>14646</v>
      </c>
      <c r="D493" s="869" t="s">
        <v>13033</v>
      </c>
      <c r="E493" s="869" t="s">
        <v>14698</v>
      </c>
      <c r="F493" s="870" t="s">
        <v>14699</v>
      </c>
      <c r="G493" s="869" t="s">
        <v>14700</v>
      </c>
      <c r="H493" s="869" t="s">
        <v>14701</v>
      </c>
      <c r="I493" s="869">
        <v>2022</v>
      </c>
      <c r="J493" s="869">
        <v>9925</v>
      </c>
      <c r="K493" s="869">
        <v>1736.09</v>
      </c>
      <c r="L493" s="869">
        <v>233</v>
      </c>
      <c r="M493" s="869">
        <v>32683</v>
      </c>
      <c r="N493" s="869">
        <v>0</v>
      </c>
      <c r="O493" s="869">
        <v>25</v>
      </c>
      <c r="P493" s="869">
        <v>3608</v>
      </c>
      <c r="Q493" s="869">
        <v>0</v>
      </c>
      <c r="R493" s="869">
        <v>2</v>
      </c>
      <c r="S493" s="869">
        <v>1</v>
      </c>
      <c r="T493" s="869">
        <v>1</v>
      </c>
      <c r="U493" s="869">
        <v>0</v>
      </c>
      <c r="V493" s="869">
        <v>0</v>
      </c>
      <c r="W493" s="869">
        <v>1</v>
      </c>
      <c r="X493" s="869">
        <v>1</v>
      </c>
      <c r="Y493" s="869">
        <v>0</v>
      </c>
      <c r="Z493" s="869">
        <v>0</v>
      </c>
      <c r="AA493" s="869">
        <v>0</v>
      </c>
      <c r="AB493" s="869">
        <v>0</v>
      </c>
      <c r="AC493" s="869">
        <v>0</v>
      </c>
      <c r="AD493" s="869">
        <v>2</v>
      </c>
      <c r="AE493" s="869">
        <v>2</v>
      </c>
      <c r="AF493" s="345">
        <v>181080</v>
      </c>
      <c r="AG493" s="345">
        <v>119469</v>
      </c>
      <c r="AH493" s="345">
        <v>55299</v>
      </c>
      <c r="AI493" s="345">
        <v>6312</v>
      </c>
      <c r="AJ493" s="345">
        <v>80514</v>
      </c>
      <c r="AK493" s="345">
        <v>146251</v>
      </c>
    </row>
    <row r="494" spans="1:37">
      <c r="A494" s="869">
        <v>463</v>
      </c>
      <c r="B494" s="869" t="s">
        <v>14645</v>
      </c>
      <c r="C494" s="869" t="s">
        <v>14646</v>
      </c>
      <c r="D494" s="869" t="s">
        <v>13033</v>
      </c>
      <c r="E494" s="869" t="s">
        <v>14702</v>
      </c>
      <c r="F494" s="870" t="s">
        <v>14703</v>
      </c>
      <c r="G494" s="869" t="s">
        <v>14704</v>
      </c>
      <c r="H494" s="869" t="s">
        <v>14705</v>
      </c>
      <c r="I494" s="869">
        <v>2019</v>
      </c>
      <c r="J494" s="869">
        <v>8243</v>
      </c>
      <c r="K494" s="869">
        <v>1116</v>
      </c>
      <c r="L494" s="869">
        <v>144</v>
      </c>
      <c r="M494" s="869">
        <v>37426</v>
      </c>
      <c r="N494" s="869">
        <v>368</v>
      </c>
      <c r="O494" s="869">
        <v>21</v>
      </c>
      <c r="P494" s="869">
        <v>1942</v>
      </c>
      <c r="Q494" s="869">
        <v>0</v>
      </c>
      <c r="R494" s="869">
        <v>1</v>
      </c>
      <c r="S494" s="869">
        <v>1</v>
      </c>
      <c r="T494" s="869">
        <v>1</v>
      </c>
      <c r="U494" s="869">
        <v>0</v>
      </c>
      <c r="V494" s="869">
        <v>0</v>
      </c>
      <c r="W494" s="869">
        <v>1</v>
      </c>
      <c r="X494" s="869">
        <v>1</v>
      </c>
      <c r="Y494" s="869">
        <v>0</v>
      </c>
      <c r="Z494" s="869">
        <v>0</v>
      </c>
      <c r="AA494" s="869">
        <v>0</v>
      </c>
      <c r="AB494" s="869">
        <v>0</v>
      </c>
      <c r="AC494" s="869">
        <v>0</v>
      </c>
      <c r="AD494" s="869">
        <v>3</v>
      </c>
      <c r="AE494" s="869">
        <v>0</v>
      </c>
      <c r="AF494" s="345">
        <v>167253</v>
      </c>
      <c r="AG494" s="345">
        <v>90663</v>
      </c>
      <c r="AH494" s="345">
        <v>66505</v>
      </c>
      <c r="AI494" s="345">
        <v>10085</v>
      </c>
      <c r="AJ494" s="345">
        <v>59932</v>
      </c>
      <c r="AK494" s="345">
        <v>96848</v>
      </c>
    </row>
    <row r="495" spans="1:37">
      <c r="A495" s="869">
        <v>464</v>
      </c>
      <c r="B495" s="869" t="s">
        <v>14645</v>
      </c>
      <c r="C495" s="869" t="s">
        <v>14646</v>
      </c>
      <c r="D495" s="869" t="s">
        <v>13033</v>
      </c>
      <c r="E495" s="869" t="s">
        <v>14706</v>
      </c>
      <c r="F495" s="870" t="s">
        <v>14707</v>
      </c>
      <c r="G495" s="869" t="s">
        <v>14708</v>
      </c>
      <c r="H495" s="869" t="s">
        <v>14709</v>
      </c>
      <c r="I495" s="869">
        <v>2021</v>
      </c>
      <c r="J495" s="869">
        <v>6766</v>
      </c>
      <c r="K495" s="869">
        <v>10097.4</v>
      </c>
      <c r="L495" s="869">
        <v>586</v>
      </c>
      <c r="M495" s="869">
        <v>177327</v>
      </c>
      <c r="N495" s="869">
        <v>6132</v>
      </c>
      <c r="O495" s="869">
        <v>196</v>
      </c>
      <c r="P495" s="869">
        <v>10374</v>
      </c>
      <c r="Q495" s="869">
        <v>230</v>
      </c>
      <c r="R495" s="869">
        <v>5</v>
      </c>
      <c r="S495" s="869">
        <v>18</v>
      </c>
      <c r="T495" s="869">
        <v>18</v>
      </c>
      <c r="U495" s="869">
        <v>5</v>
      </c>
      <c r="V495" s="869">
        <v>5</v>
      </c>
      <c r="W495" s="869">
        <v>10</v>
      </c>
      <c r="X495" s="869">
        <v>10</v>
      </c>
      <c r="Y495" s="869">
        <v>1</v>
      </c>
      <c r="Z495" s="869">
        <v>1</v>
      </c>
      <c r="AA495" s="869">
        <v>2</v>
      </c>
      <c r="AB495" s="869">
        <v>2</v>
      </c>
      <c r="AC495" s="869">
        <v>1</v>
      </c>
      <c r="AD495" s="869">
        <v>27</v>
      </c>
      <c r="AE495" s="869">
        <v>1</v>
      </c>
      <c r="AF495" s="345">
        <v>5136169</v>
      </c>
      <c r="AG495" s="345">
        <v>2746324</v>
      </c>
      <c r="AH495" s="345">
        <v>221457</v>
      </c>
      <c r="AI495" s="345">
        <v>2168388</v>
      </c>
      <c r="AJ495" s="345">
        <v>467963</v>
      </c>
      <c r="AK495" s="345">
        <v>497854</v>
      </c>
    </row>
    <row r="496" spans="1:37" s="878" customFormat="1">
      <c r="A496" s="1712" t="s">
        <v>13734</v>
      </c>
      <c r="B496" s="1713"/>
      <c r="C496" s="1714"/>
      <c r="D496" s="872"/>
      <c r="E496" s="873">
        <v>15</v>
      </c>
      <c r="F496" s="874"/>
      <c r="G496" s="872"/>
      <c r="H496" s="872"/>
      <c r="I496" s="872"/>
      <c r="J496" s="875"/>
      <c r="K496" s="875"/>
      <c r="L496" s="875"/>
      <c r="M496" s="875"/>
      <c r="N496" s="875"/>
      <c r="O496" s="875"/>
      <c r="P496" s="875"/>
      <c r="Q496" s="875"/>
      <c r="R496" s="875"/>
      <c r="S496" s="876"/>
      <c r="T496" s="876"/>
      <c r="U496" s="876"/>
      <c r="V496" s="876"/>
      <c r="W496" s="876"/>
      <c r="X496" s="876"/>
      <c r="Y496" s="876"/>
      <c r="Z496" s="875"/>
      <c r="AA496" s="876"/>
      <c r="AB496" s="876"/>
      <c r="AC496" s="875"/>
      <c r="AD496" s="875"/>
      <c r="AE496" s="875"/>
      <c r="AF496" s="877"/>
      <c r="AG496" s="875"/>
      <c r="AH496" s="875"/>
      <c r="AI496" s="875"/>
      <c r="AJ496" s="875"/>
      <c r="AK496" s="875"/>
    </row>
    <row r="497" spans="1:37" s="885" customFormat="1">
      <c r="A497" s="1715" t="s">
        <v>14710</v>
      </c>
      <c r="B497" s="1716"/>
      <c r="C497" s="1717"/>
      <c r="D497" s="879"/>
      <c r="E497" s="880">
        <v>16</v>
      </c>
      <c r="F497" s="881"/>
      <c r="G497" s="879"/>
      <c r="H497" s="879"/>
      <c r="I497" s="879"/>
      <c r="J497" s="882"/>
      <c r="K497" s="882"/>
      <c r="L497" s="882"/>
      <c r="M497" s="882"/>
      <c r="N497" s="882"/>
      <c r="O497" s="882"/>
      <c r="P497" s="882"/>
      <c r="Q497" s="882"/>
      <c r="R497" s="882"/>
      <c r="S497" s="883"/>
      <c r="T497" s="883"/>
      <c r="U497" s="883"/>
      <c r="V497" s="883"/>
      <c r="W497" s="883"/>
      <c r="X497" s="883"/>
      <c r="Y497" s="883"/>
      <c r="Z497" s="882"/>
      <c r="AA497" s="883"/>
      <c r="AB497" s="883"/>
      <c r="AC497" s="882"/>
      <c r="AD497" s="882"/>
      <c r="AE497" s="882"/>
      <c r="AF497" s="884"/>
      <c r="AG497" s="882"/>
      <c r="AH497" s="882"/>
      <c r="AI497" s="882"/>
      <c r="AJ497" s="882"/>
      <c r="AK497" s="882"/>
    </row>
    <row r="498" spans="1:37">
      <c r="A498" s="869">
        <v>465</v>
      </c>
      <c r="B498" s="869" t="s">
        <v>111</v>
      </c>
      <c r="C498" s="869" t="s">
        <v>1646</v>
      </c>
      <c r="D498" s="869" t="s">
        <v>12915</v>
      </c>
      <c r="E498" s="869" t="s">
        <v>14711</v>
      </c>
      <c r="F498" s="870" t="s">
        <v>14712</v>
      </c>
      <c r="G498" s="869" t="s">
        <v>14713</v>
      </c>
      <c r="H498" s="869" t="s">
        <v>14714</v>
      </c>
      <c r="I498" s="869">
        <v>1984</v>
      </c>
      <c r="J498" s="869">
        <v>2995</v>
      </c>
      <c r="K498" s="869">
        <v>5579</v>
      </c>
      <c r="L498" s="869">
        <v>840</v>
      </c>
      <c r="M498" s="869">
        <v>163203</v>
      </c>
      <c r="N498" s="869">
        <v>9574</v>
      </c>
      <c r="O498" s="869">
        <v>251</v>
      </c>
      <c r="P498" s="869">
        <v>11441</v>
      </c>
      <c r="Q498" s="869">
        <v>161</v>
      </c>
      <c r="R498" s="869">
        <v>3</v>
      </c>
      <c r="S498" s="869">
        <v>37</v>
      </c>
      <c r="T498" s="869">
        <v>41</v>
      </c>
      <c r="U498" s="869">
        <v>16</v>
      </c>
      <c r="V498" s="869">
        <v>9</v>
      </c>
      <c r="W498" s="869">
        <v>19</v>
      </c>
      <c r="X498" s="869">
        <v>21</v>
      </c>
      <c r="Y498" s="869">
        <v>1</v>
      </c>
      <c r="Z498" s="869">
        <v>1</v>
      </c>
      <c r="AA498" s="869">
        <v>1</v>
      </c>
      <c r="AB498" s="869">
        <v>10</v>
      </c>
      <c r="AC498" s="869">
        <v>0</v>
      </c>
      <c r="AD498" s="869">
        <v>17</v>
      </c>
      <c r="AE498" s="869">
        <v>4</v>
      </c>
      <c r="AF498" s="345">
        <v>5286864</v>
      </c>
      <c r="AG498" s="345">
        <v>3040446</v>
      </c>
      <c r="AH498" s="345">
        <v>232054</v>
      </c>
      <c r="AI498" s="345">
        <v>2014364</v>
      </c>
      <c r="AJ498" s="345">
        <v>305958</v>
      </c>
      <c r="AK498" s="345">
        <v>233965</v>
      </c>
    </row>
    <row r="499" spans="1:37">
      <c r="A499" s="869">
        <v>466</v>
      </c>
      <c r="B499" s="869" t="s">
        <v>111</v>
      </c>
      <c r="C499" s="869" t="s">
        <v>1939</v>
      </c>
      <c r="D499" s="869" t="s">
        <v>12915</v>
      </c>
      <c r="E499" s="869" t="s">
        <v>14715</v>
      </c>
      <c r="F499" s="870" t="s">
        <v>14716</v>
      </c>
      <c r="G499" s="869" t="s">
        <v>14717</v>
      </c>
      <c r="H499" s="869" t="s">
        <v>14718</v>
      </c>
      <c r="I499" s="869">
        <v>1990</v>
      </c>
      <c r="J499" s="869">
        <v>690</v>
      </c>
      <c r="K499" s="869">
        <v>1192</v>
      </c>
      <c r="L499" s="869">
        <v>239</v>
      </c>
      <c r="M499" s="869">
        <v>93786</v>
      </c>
      <c r="N499" s="869">
        <v>6482</v>
      </c>
      <c r="O499" s="869">
        <v>199</v>
      </c>
      <c r="P499" s="869">
        <v>5090</v>
      </c>
      <c r="Q499" s="869">
        <v>22</v>
      </c>
      <c r="R499" s="869">
        <v>0</v>
      </c>
      <c r="S499" s="869">
        <v>11</v>
      </c>
      <c r="T499" s="869">
        <v>11</v>
      </c>
      <c r="U499" s="869">
        <v>2</v>
      </c>
      <c r="V499" s="869">
        <v>2</v>
      </c>
      <c r="W499" s="869">
        <v>7</v>
      </c>
      <c r="X499" s="869">
        <v>7</v>
      </c>
      <c r="Y499" s="869">
        <v>0</v>
      </c>
      <c r="Z499" s="869">
        <v>0</v>
      </c>
      <c r="AA499" s="869">
        <v>2</v>
      </c>
      <c r="AB499" s="869">
        <v>2</v>
      </c>
      <c r="AC499" s="869">
        <v>0</v>
      </c>
      <c r="AD499" s="869">
        <v>7</v>
      </c>
      <c r="AE499" s="869">
        <v>0</v>
      </c>
      <c r="AF499" s="345">
        <v>1070206</v>
      </c>
      <c r="AG499" s="345">
        <v>697152</v>
      </c>
      <c r="AH499" s="345">
        <v>130846</v>
      </c>
      <c r="AI499" s="345">
        <v>242208</v>
      </c>
      <c r="AJ499" s="345">
        <v>45441</v>
      </c>
      <c r="AK499" s="345">
        <v>34457</v>
      </c>
    </row>
    <row r="500" spans="1:37">
      <c r="A500" s="869">
        <v>467</v>
      </c>
      <c r="B500" s="869" t="s">
        <v>111</v>
      </c>
      <c r="C500" s="869" t="s">
        <v>2047</v>
      </c>
      <c r="D500" s="869" t="s">
        <v>12915</v>
      </c>
      <c r="E500" s="869" t="s">
        <v>14719</v>
      </c>
      <c r="F500" s="870" t="s">
        <v>14720</v>
      </c>
      <c r="G500" s="869" t="s">
        <v>14721</v>
      </c>
      <c r="H500" s="869" t="s">
        <v>14722</v>
      </c>
      <c r="I500" s="869">
        <v>1985</v>
      </c>
      <c r="J500" s="869">
        <v>1561</v>
      </c>
      <c r="K500" s="869">
        <v>1139</v>
      </c>
      <c r="L500" s="869">
        <v>210</v>
      </c>
      <c r="M500" s="869">
        <v>78024</v>
      </c>
      <c r="N500" s="869">
        <v>6477</v>
      </c>
      <c r="O500" s="869">
        <v>172</v>
      </c>
      <c r="P500" s="869">
        <v>3867</v>
      </c>
      <c r="Q500" s="869">
        <v>10</v>
      </c>
      <c r="R500" s="869">
        <v>60</v>
      </c>
      <c r="S500" s="869">
        <v>11</v>
      </c>
      <c r="T500" s="869">
        <v>12</v>
      </c>
      <c r="U500" s="869">
        <v>3</v>
      </c>
      <c r="V500" s="869">
        <v>2</v>
      </c>
      <c r="W500" s="869">
        <v>7</v>
      </c>
      <c r="X500" s="869">
        <v>7</v>
      </c>
      <c r="Y500" s="869">
        <v>0</v>
      </c>
      <c r="Z500" s="869">
        <v>0</v>
      </c>
      <c r="AA500" s="869">
        <v>1</v>
      </c>
      <c r="AB500" s="869">
        <v>3</v>
      </c>
      <c r="AC500" s="869">
        <v>0</v>
      </c>
      <c r="AD500" s="869">
        <v>6</v>
      </c>
      <c r="AE500" s="869">
        <v>1</v>
      </c>
      <c r="AF500" s="345">
        <v>1019457</v>
      </c>
      <c r="AG500" s="345">
        <v>717588</v>
      </c>
      <c r="AH500" s="345">
        <v>101854</v>
      </c>
      <c r="AI500" s="345">
        <v>200015</v>
      </c>
      <c r="AJ500" s="345">
        <v>91484</v>
      </c>
      <c r="AK500" s="345">
        <v>42737</v>
      </c>
    </row>
    <row r="501" spans="1:37">
      <c r="A501" s="869">
        <v>468</v>
      </c>
      <c r="B501" s="869" t="s">
        <v>111</v>
      </c>
      <c r="C501" s="869" t="s">
        <v>2240</v>
      </c>
      <c r="D501" s="869" t="s">
        <v>12915</v>
      </c>
      <c r="E501" s="869" t="s">
        <v>14723</v>
      </c>
      <c r="F501" s="870" t="s">
        <v>14724</v>
      </c>
      <c r="G501" s="869" t="s">
        <v>14725</v>
      </c>
      <c r="H501" s="869" t="s">
        <v>14726</v>
      </c>
      <c r="I501" s="869">
        <v>1983</v>
      </c>
      <c r="J501" s="869">
        <v>6633</v>
      </c>
      <c r="K501" s="869">
        <v>3825.43</v>
      </c>
      <c r="L501" s="869">
        <v>465</v>
      </c>
      <c r="M501" s="869">
        <v>224227</v>
      </c>
      <c r="N501" s="869">
        <v>14519</v>
      </c>
      <c r="O501" s="869">
        <v>343</v>
      </c>
      <c r="P501" s="869">
        <v>10335</v>
      </c>
      <c r="Q501" s="869">
        <v>88</v>
      </c>
      <c r="R501" s="869">
        <v>127</v>
      </c>
      <c r="S501" s="869">
        <v>37</v>
      </c>
      <c r="T501" s="869">
        <v>38</v>
      </c>
      <c r="U501" s="869">
        <v>13</v>
      </c>
      <c r="V501" s="869">
        <v>10</v>
      </c>
      <c r="W501" s="869">
        <v>18</v>
      </c>
      <c r="X501" s="869">
        <v>18</v>
      </c>
      <c r="Y501" s="869">
        <v>1</v>
      </c>
      <c r="Z501" s="869">
        <v>1</v>
      </c>
      <c r="AA501" s="869">
        <v>5</v>
      </c>
      <c r="AB501" s="869">
        <v>9</v>
      </c>
      <c r="AC501" s="869">
        <v>1</v>
      </c>
      <c r="AD501" s="869">
        <v>16</v>
      </c>
      <c r="AE501" s="869">
        <v>1</v>
      </c>
      <c r="AF501" s="345">
        <v>3592247</v>
      </c>
      <c r="AG501" s="345">
        <v>2699043</v>
      </c>
      <c r="AH501" s="345">
        <v>199654</v>
      </c>
      <c r="AI501" s="345">
        <v>693550</v>
      </c>
      <c r="AJ501" s="345">
        <v>203171</v>
      </c>
      <c r="AK501" s="345">
        <v>151783</v>
      </c>
    </row>
    <row r="502" spans="1:37">
      <c r="A502" s="869">
        <v>469</v>
      </c>
      <c r="B502" s="869" t="s">
        <v>111</v>
      </c>
      <c r="C502" s="869" t="s">
        <v>1732</v>
      </c>
      <c r="D502" s="869" t="s">
        <v>12915</v>
      </c>
      <c r="E502" s="869" t="s">
        <v>14727</v>
      </c>
      <c r="F502" s="870" t="s">
        <v>14728</v>
      </c>
      <c r="G502" s="869" t="s">
        <v>14729</v>
      </c>
      <c r="H502" s="869" t="s">
        <v>14730</v>
      </c>
      <c r="I502" s="869">
        <v>1970</v>
      </c>
      <c r="J502" s="869">
        <v>2216</v>
      </c>
      <c r="K502" s="869">
        <v>2360</v>
      </c>
      <c r="L502" s="869">
        <v>184</v>
      </c>
      <c r="M502" s="869">
        <v>148433</v>
      </c>
      <c r="N502" s="869">
        <v>28551</v>
      </c>
      <c r="O502" s="869">
        <v>381</v>
      </c>
      <c r="P502" s="869">
        <v>10649</v>
      </c>
      <c r="Q502" s="869">
        <v>0</v>
      </c>
      <c r="R502" s="869">
        <v>106</v>
      </c>
      <c r="S502" s="869">
        <v>41</v>
      </c>
      <c r="T502" s="869">
        <v>45</v>
      </c>
      <c r="U502" s="869">
        <v>10</v>
      </c>
      <c r="V502" s="869">
        <v>10</v>
      </c>
      <c r="W502" s="869">
        <v>17</v>
      </c>
      <c r="X502" s="869">
        <v>18</v>
      </c>
      <c r="Y502" s="869">
        <v>2</v>
      </c>
      <c r="Z502" s="869">
        <v>3</v>
      </c>
      <c r="AA502" s="869">
        <v>12</v>
      </c>
      <c r="AB502" s="869">
        <v>14</v>
      </c>
      <c r="AC502" s="869">
        <v>2</v>
      </c>
      <c r="AD502" s="869">
        <v>15</v>
      </c>
      <c r="AE502" s="869">
        <v>2</v>
      </c>
      <c r="AF502" s="345">
        <v>4738613</v>
      </c>
      <c r="AG502" s="345">
        <v>2508586</v>
      </c>
      <c r="AH502" s="345">
        <v>653337</v>
      </c>
      <c r="AI502" s="345">
        <v>1576690</v>
      </c>
      <c r="AJ502" s="345">
        <v>39802</v>
      </c>
      <c r="AK502" s="345">
        <v>101787</v>
      </c>
    </row>
    <row r="503" spans="1:37">
      <c r="A503" s="869">
        <v>470</v>
      </c>
      <c r="B503" s="869" t="s">
        <v>111</v>
      </c>
      <c r="C503" s="869" t="s">
        <v>1732</v>
      </c>
      <c r="D503" s="869" t="s">
        <v>12915</v>
      </c>
      <c r="E503" s="869" t="s">
        <v>14731</v>
      </c>
      <c r="F503" s="870" t="s">
        <v>14732</v>
      </c>
      <c r="G503" s="869" t="s">
        <v>14733</v>
      </c>
      <c r="H503" s="869" t="s">
        <v>14734</v>
      </c>
      <c r="I503" s="869">
        <v>2008</v>
      </c>
      <c r="J503" s="869">
        <v>4959</v>
      </c>
      <c r="K503" s="869">
        <v>14900</v>
      </c>
      <c r="L503" s="869">
        <v>913</v>
      </c>
      <c r="M503" s="869">
        <v>697623</v>
      </c>
      <c r="N503" s="869">
        <v>8281</v>
      </c>
      <c r="O503" s="869">
        <v>172</v>
      </c>
      <c r="P503" s="869">
        <v>51099</v>
      </c>
      <c r="Q503" s="869">
        <v>52</v>
      </c>
      <c r="R503" s="869">
        <v>33</v>
      </c>
      <c r="S503" s="869">
        <v>56</v>
      </c>
      <c r="T503" s="869">
        <v>56</v>
      </c>
      <c r="U503" s="869">
        <v>32</v>
      </c>
      <c r="V503" s="869">
        <v>32</v>
      </c>
      <c r="W503" s="869">
        <v>20</v>
      </c>
      <c r="X503" s="869">
        <v>20</v>
      </c>
      <c r="Y503" s="869">
        <v>2</v>
      </c>
      <c r="Z503" s="869">
        <v>2</v>
      </c>
      <c r="AA503" s="869">
        <v>2</v>
      </c>
      <c r="AB503" s="869">
        <v>2</v>
      </c>
      <c r="AC503" s="869">
        <v>2</v>
      </c>
      <c r="AD503" s="869">
        <v>15</v>
      </c>
      <c r="AE503" s="869">
        <v>3</v>
      </c>
      <c r="AF503" s="345">
        <v>7574267</v>
      </c>
      <c r="AG503" s="345">
        <v>3972975</v>
      </c>
      <c r="AH503" s="345">
        <v>186080</v>
      </c>
      <c r="AI503" s="345">
        <v>3415212</v>
      </c>
      <c r="AJ503" s="345">
        <v>192694</v>
      </c>
      <c r="AK503" s="345">
        <v>148841</v>
      </c>
    </row>
    <row r="504" spans="1:37">
      <c r="A504" s="869">
        <v>471</v>
      </c>
      <c r="B504" s="869" t="s">
        <v>111</v>
      </c>
      <c r="C504" s="869" t="s">
        <v>1674</v>
      </c>
      <c r="D504" s="869" t="s">
        <v>12915</v>
      </c>
      <c r="E504" s="869" t="s">
        <v>14735</v>
      </c>
      <c r="F504" s="870" t="s">
        <v>14736</v>
      </c>
      <c r="G504" s="869" t="s">
        <v>14737</v>
      </c>
      <c r="H504" s="869" t="s">
        <v>14738</v>
      </c>
      <c r="I504" s="869">
        <v>1972</v>
      </c>
      <c r="J504" s="869">
        <v>1841</v>
      </c>
      <c r="K504" s="869">
        <v>1494</v>
      </c>
      <c r="L504" s="869">
        <v>236</v>
      </c>
      <c r="M504" s="869">
        <v>81917</v>
      </c>
      <c r="N504" s="869">
        <v>3265</v>
      </c>
      <c r="O504" s="869">
        <v>66</v>
      </c>
      <c r="P504" s="869">
        <v>5129</v>
      </c>
      <c r="Q504" s="869">
        <v>42</v>
      </c>
      <c r="R504" s="869">
        <v>40</v>
      </c>
      <c r="S504" s="869">
        <v>9</v>
      </c>
      <c r="T504" s="869">
        <v>10</v>
      </c>
      <c r="U504" s="869">
        <v>2</v>
      </c>
      <c r="V504" s="869">
        <v>2</v>
      </c>
      <c r="W504" s="869">
        <v>6</v>
      </c>
      <c r="X504" s="869">
        <v>7</v>
      </c>
      <c r="Y504" s="869">
        <v>0</v>
      </c>
      <c r="Z504" s="869">
        <v>0</v>
      </c>
      <c r="AA504" s="869">
        <v>1</v>
      </c>
      <c r="AB504" s="869">
        <v>1</v>
      </c>
      <c r="AC504" s="869">
        <v>0</v>
      </c>
      <c r="AD504" s="869">
        <v>5</v>
      </c>
      <c r="AE504" s="869">
        <v>2</v>
      </c>
      <c r="AF504" s="345">
        <v>876754</v>
      </c>
      <c r="AG504" s="345">
        <v>599563</v>
      </c>
      <c r="AH504" s="345">
        <v>75600</v>
      </c>
      <c r="AI504" s="345">
        <v>201591</v>
      </c>
      <c r="AJ504" s="345">
        <v>47806</v>
      </c>
      <c r="AK504" s="345">
        <v>30360</v>
      </c>
    </row>
    <row r="505" spans="1:37">
      <c r="A505" s="869">
        <v>472</v>
      </c>
      <c r="B505" s="869" t="s">
        <v>111</v>
      </c>
      <c r="C505" s="869" t="s">
        <v>5497</v>
      </c>
      <c r="D505" s="869" t="s">
        <v>12915</v>
      </c>
      <c r="E505" s="869" t="s">
        <v>14739</v>
      </c>
      <c r="F505" s="870" t="s">
        <v>14740</v>
      </c>
      <c r="G505" s="869" t="s">
        <v>14741</v>
      </c>
      <c r="H505" s="869" t="s">
        <v>14742</v>
      </c>
      <c r="I505" s="869">
        <v>2006</v>
      </c>
      <c r="J505" s="869">
        <v>3390</v>
      </c>
      <c r="K505" s="869">
        <v>2092</v>
      </c>
      <c r="L505" s="869">
        <v>131</v>
      </c>
      <c r="M505" s="869">
        <v>113763</v>
      </c>
      <c r="N505" s="869">
        <v>5043</v>
      </c>
      <c r="O505" s="869">
        <v>112</v>
      </c>
      <c r="P505" s="869">
        <v>6528</v>
      </c>
      <c r="Q505" s="869">
        <v>82</v>
      </c>
      <c r="R505" s="869">
        <v>112</v>
      </c>
      <c r="S505" s="869">
        <v>14</v>
      </c>
      <c r="T505" s="869">
        <v>16</v>
      </c>
      <c r="U505" s="869">
        <v>5</v>
      </c>
      <c r="V505" s="869">
        <v>2</v>
      </c>
      <c r="W505" s="869">
        <v>7</v>
      </c>
      <c r="X505" s="869">
        <v>7</v>
      </c>
      <c r="Y505" s="869">
        <v>1</v>
      </c>
      <c r="Z505" s="869">
        <v>1</v>
      </c>
      <c r="AA505" s="869">
        <v>1</v>
      </c>
      <c r="AB505" s="869">
        <v>6</v>
      </c>
      <c r="AC505" s="869">
        <v>1</v>
      </c>
      <c r="AD505" s="869">
        <v>6</v>
      </c>
      <c r="AE505" s="869">
        <v>0</v>
      </c>
      <c r="AF505" s="345">
        <v>1332672</v>
      </c>
      <c r="AG505" s="345">
        <v>833535</v>
      </c>
      <c r="AH505" s="345">
        <v>103014</v>
      </c>
      <c r="AI505" s="345">
        <v>396123</v>
      </c>
      <c r="AJ505" s="345">
        <v>70763</v>
      </c>
      <c r="AK505" s="345">
        <v>116182</v>
      </c>
    </row>
    <row r="506" spans="1:37">
      <c r="A506" s="869">
        <v>473</v>
      </c>
      <c r="B506" s="869" t="s">
        <v>111</v>
      </c>
      <c r="C506" s="869" t="s">
        <v>14743</v>
      </c>
      <c r="D506" s="869" t="s">
        <v>12915</v>
      </c>
      <c r="E506" s="869" t="s">
        <v>14744</v>
      </c>
      <c r="F506" s="870" t="s">
        <v>14745</v>
      </c>
      <c r="G506" s="869" t="s">
        <v>14746</v>
      </c>
      <c r="H506" s="869" t="s">
        <v>14747</v>
      </c>
      <c r="I506" s="869">
        <v>1986</v>
      </c>
      <c r="J506" s="869">
        <v>2938</v>
      </c>
      <c r="K506" s="869">
        <v>1497</v>
      </c>
      <c r="L506" s="869">
        <v>228</v>
      </c>
      <c r="M506" s="869">
        <v>100901</v>
      </c>
      <c r="N506" s="869">
        <v>5726</v>
      </c>
      <c r="O506" s="869">
        <v>211</v>
      </c>
      <c r="P506" s="869">
        <v>5587</v>
      </c>
      <c r="Q506" s="869">
        <v>0</v>
      </c>
      <c r="R506" s="869">
        <v>33</v>
      </c>
      <c r="S506" s="869">
        <v>14</v>
      </c>
      <c r="T506" s="869">
        <v>15</v>
      </c>
      <c r="U506" s="869">
        <v>3</v>
      </c>
      <c r="V506" s="869">
        <v>2</v>
      </c>
      <c r="W506" s="869">
        <v>8</v>
      </c>
      <c r="X506" s="869">
        <v>9</v>
      </c>
      <c r="Y506" s="869">
        <v>0</v>
      </c>
      <c r="Z506" s="869">
        <v>0</v>
      </c>
      <c r="AA506" s="869">
        <v>3</v>
      </c>
      <c r="AB506" s="869">
        <v>4</v>
      </c>
      <c r="AC506" s="869">
        <v>1</v>
      </c>
      <c r="AD506" s="869">
        <v>6</v>
      </c>
      <c r="AE506" s="869">
        <v>3</v>
      </c>
      <c r="AF506" s="345">
        <v>1160563</v>
      </c>
      <c r="AG506" s="345">
        <v>750581</v>
      </c>
      <c r="AH506" s="345">
        <v>89719</v>
      </c>
      <c r="AI506" s="345">
        <v>320263</v>
      </c>
      <c r="AJ506" s="345">
        <v>92014</v>
      </c>
      <c r="AK506" s="345">
        <v>48663</v>
      </c>
    </row>
    <row r="507" spans="1:37">
      <c r="A507" s="869">
        <v>474</v>
      </c>
      <c r="B507" s="869" t="s">
        <v>111</v>
      </c>
      <c r="C507" s="869" t="s">
        <v>1571</v>
      </c>
      <c r="D507" s="869" t="s">
        <v>12915</v>
      </c>
      <c r="E507" s="869" t="s">
        <v>14748</v>
      </c>
      <c r="F507" s="870" t="s">
        <v>14749</v>
      </c>
      <c r="G507" s="869" t="s">
        <v>14750</v>
      </c>
      <c r="H507" s="869" t="s">
        <v>14751</v>
      </c>
      <c r="I507" s="869">
        <v>1989</v>
      </c>
      <c r="J507" s="869">
        <v>1662</v>
      </c>
      <c r="K507" s="869">
        <v>1418</v>
      </c>
      <c r="L507" s="869">
        <v>270</v>
      </c>
      <c r="M507" s="869">
        <v>68936</v>
      </c>
      <c r="N507" s="869">
        <v>854</v>
      </c>
      <c r="O507" s="869">
        <v>168</v>
      </c>
      <c r="P507" s="869">
        <v>4189</v>
      </c>
      <c r="Q507" s="869">
        <v>0</v>
      </c>
      <c r="R507" s="869">
        <v>17</v>
      </c>
      <c r="S507" s="869">
        <v>11</v>
      </c>
      <c r="T507" s="869">
        <v>11</v>
      </c>
      <c r="U507" s="869">
        <v>2</v>
      </c>
      <c r="V507" s="869">
        <v>2</v>
      </c>
      <c r="W507" s="869">
        <v>8</v>
      </c>
      <c r="X507" s="869">
        <v>8</v>
      </c>
      <c r="Y507" s="869">
        <v>0</v>
      </c>
      <c r="Z507" s="869">
        <v>0</v>
      </c>
      <c r="AA507" s="869">
        <v>1</v>
      </c>
      <c r="AB507" s="869">
        <v>1</v>
      </c>
      <c r="AC507" s="869">
        <v>1</v>
      </c>
      <c r="AD507" s="869">
        <v>3</v>
      </c>
      <c r="AE507" s="869">
        <v>4</v>
      </c>
      <c r="AF507" s="345">
        <v>1818159</v>
      </c>
      <c r="AG507" s="345">
        <v>679277</v>
      </c>
      <c r="AH507" s="345">
        <v>65328</v>
      </c>
      <c r="AI507" s="345">
        <v>1073554</v>
      </c>
      <c r="AJ507" s="345">
        <v>12504</v>
      </c>
      <c r="AK507" s="345">
        <v>6818</v>
      </c>
    </row>
    <row r="508" spans="1:37">
      <c r="A508" s="869">
        <v>475</v>
      </c>
      <c r="B508" s="869" t="s">
        <v>111</v>
      </c>
      <c r="C508" s="869" t="s">
        <v>1877</v>
      </c>
      <c r="D508" s="869" t="s">
        <v>12915</v>
      </c>
      <c r="E508" s="869" t="s">
        <v>14752</v>
      </c>
      <c r="F508" s="870" t="s">
        <v>14753</v>
      </c>
      <c r="G508" s="869" t="s">
        <v>14754</v>
      </c>
      <c r="H508" s="869" t="s">
        <v>14755</v>
      </c>
      <c r="I508" s="869">
        <v>2006</v>
      </c>
      <c r="J508" s="869">
        <v>4552</v>
      </c>
      <c r="K508" s="869">
        <v>2372</v>
      </c>
      <c r="L508" s="869">
        <v>234</v>
      </c>
      <c r="M508" s="869">
        <v>96892</v>
      </c>
      <c r="N508" s="869">
        <v>3096</v>
      </c>
      <c r="O508" s="869">
        <v>214</v>
      </c>
      <c r="P508" s="869">
        <v>6488</v>
      </c>
      <c r="Q508" s="869">
        <v>0</v>
      </c>
      <c r="R508" s="869">
        <v>11</v>
      </c>
      <c r="S508" s="869">
        <v>15</v>
      </c>
      <c r="T508" s="869">
        <v>16</v>
      </c>
      <c r="U508" s="869">
        <v>6</v>
      </c>
      <c r="V508" s="869">
        <v>3</v>
      </c>
      <c r="W508" s="869">
        <v>7</v>
      </c>
      <c r="X508" s="869">
        <v>8</v>
      </c>
      <c r="Y508" s="869">
        <v>1</v>
      </c>
      <c r="Z508" s="869">
        <v>1</v>
      </c>
      <c r="AA508" s="869">
        <v>1</v>
      </c>
      <c r="AB508" s="869">
        <v>4</v>
      </c>
      <c r="AC508" s="869">
        <v>0</v>
      </c>
      <c r="AD508" s="869">
        <v>7</v>
      </c>
      <c r="AE508" s="869">
        <v>0</v>
      </c>
      <c r="AF508" s="345">
        <v>1546203</v>
      </c>
      <c r="AG508" s="345">
        <v>1002888</v>
      </c>
      <c r="AH508" s="345">
        <v>156994</v>
      </c>
      <c r="AI508" s="345">
        <v>386321</v>
      </c>
      <c r="AJ508" s="345">
        <v>112359</v>
      </c>
      <c r="AK508" s="345">
        <v>85716</v>
      </c>
    </row>
    <row r="509" spans="1:37" s="878" customFormat="1">
      <c r="A509" s="1712" t="s">
        <v>13795</v>
      </c>
      <c r="B509" s="1713"/>
      <c r="C509" s="1714"/>
      <c r="D509" s="872"/>
      <c r="E509" s="873">
        <v>11</v>
      </c>
      <c r="F509" s="874"/>
      <c r="G509" s="872"/>
      <c r="H509" s="872"/>
      <c r="I509" s="872"/>
      <c r="J509" s="875"/>
      <c r="K509" s="875"/>
      <c r="L509" s="875"/>
      <c r="M509" s="875"/>
      <c r="N509" s="875"/>
      <c r="O509" s="875"/>
      <c r="P509" s="875"/>
      <c r="Q509" s="875"/>
      <c r="R509" s="875"/>
      <c r="S509" s="876"/>
      <c r="T509" s="876"/>
      <c r="U509" s="876"/>
      <c r="V509" s="876"/>
      <c r="W509" s="876"/>
      <c r="X509" s="876"/>
      <c r="Y509" s="876"/>
      <c r="Z509" s="875"/>
      <c r="AA509" s="876"/>
      <c r="AB509" s="876"/>
      <c r="AC509" s="875"/>
      <c r="AD509" s="875"/>
      <c r="AE509" s="875"/>
      <c r="AF509" s="877"/>
      <c r="AG509" s="875"/>
      <c r="AH509" s="875"/>
      <c r="AI509" s="875"/>
      <c r="AJ509" s="875"/>
      <c r="AK509" s="875"/>
    </row>
    <row r="510" spans="1:37">
      <c r="A510" s="869">
        <v>476</v>
      </c>
      <c r="B510" s="869" t="s">
        <v>111</v>
      </c>
      <c r="C510" s="869" t="s">
        <v>2063</v>
      </c>
      <c r="D510" s="869" t="s">
        <v>350</v>
      </c>
      <c r="E510" s="869" t="s">
        <v>14756</v>
      </c>
      <c r="F510" s="870" t="s">
        <v>14757</v>
      </c>
      <c r="G510" s="869" t="s">
        <v>14758</v>
      </c>
      <c r="H510" s="869" t="s">
        <v>14759</v>
      </c>
      <c r="I510" s="869">
        <v>2020</v>
      </c>
      <c r="J510" s="869">
        <v>8089</v>
      </c>
      <c r="K510" s="869">
        <v>550</v>
      </c>
      <c r="L510" s="869">
        <v>65</v>
      </c>
      <c r="M510" s="869">
        <v>13754</v>
      </c>
      <c r="N510" s="869">
        <v>0</v>
      </c>
      <c r="O510" s="869">
        <v>32</v>
      </c>
      <c r="P510" s="869">
        <v>1026</v>
      </c>
      <c r="Q510" s="869">
        <v>0</v>
      </c>
      <c r="R510" s="869">
        <v>9</v>
      </c>
      <c r="S510" s="869">
        <v>2</v>
      </c>
      <c r="T510" s="869">
        <v>2</v>
      </c>
      <c r="U510" s="869">
        <v>1</v>
      </c>
      <c r="V510" s="869">
        <v>1</v>
      </c>
      <c r="W510" s="869">
        <v>1</v>
      </c>
      <c r="X510" s="869">
        <v>1</v>
      </c>
      <c r="Y510" s="869">
        <v>0</v>
      </c>
      <c r="Z510" s="869">
        <v>0</v>
      </c>
      <c r="AA510" s="869">
        <v>0</v>
      </c>
      <c r="AB510" s="869">
        <v>0</v>
      </c>
      <c r="AC510" s="869">
        <v>0</v>
      </c>
      <c r="AD510" s="869">
        <v>1</v>
      </c>
      <c r="AE510" s="869">
        <v>0</v>
      </c>
      <c r="AF510" s="345">
        <v>122443</v>
      </c>
      <c r="AG510" s="345">
        <v>109000</v>
      </c>
      <c r="AH510" s="345">
        <v>11446</v>
      </c>
      <c r="AI510" s="345">
        <v>1997</v>
      </c>
      <c r="AJ510" s="345">
        <v>6241</v>
      </c>
      <c r="AK510" s="345">
        <v>6239</v>
      </c>
    </row>
    <row r="511" spans="1:37">
      <c r="A511" s="869">
        <v>477</v>
      </c>
      <c r="B511" s="869" t="s">
        <v>111</v>
      </c>
      <c r="C511" s="869" t="s">
        <v>14760</v>
      </c>
      <c r="D511" s="869" t="s">
        <v>350</v>
      </c>
      <c r="E511" s="869" t="s">
        <v>14761</v>
      </c>
      <c r="F511" s="870" t="s">
        <v>14762</v>
      </c>
      <c r="G511" s="869" t="s">
        <v>14763</v>
      </c>
      <c r="H511" s="869" t="s">
        <v>14764</v>
      </c>
      <c r="I511" s="869">
        <v>2018</v>
      </c>
      <c r="J511" s="869">
        <v>26541</v>
      </c>
      <c r="K511" s="869">
        <v>2002</v>
      </c>
      <c r="L511" s="869">
        <v>255</v>
      </c>
      <c r="M511" s="869">
        <v>216277</v>
      </c>
      <c r="N511" s="869">
        <v>4891</v>
      </c>
      <c r="O511" s="869">
        <v>92</v>
      </c>
      <c r="P511" s="869">
        <v>5910</v>
      </c>
      <c r="Q511" s="869">
        <v>0</v>
      </c>
      <c r="R511" s="869">
        <v>0</v>
      </c>
      <c r="S511" s="869">
        <v>5</v>
      </c>
      <c r="T511" s="869">
        <v>5</v>
      </c>
      <c r="U511" s="869">
        <v>4</v>
      </c>
      <c r="V511" s="869">
        <v>4</v>
      </c>
      <c r="W511" s="869">
        <v>1</v>
      </c>
      <c r="X511" s="869">
        <v>1</v>
      </c>
      <c r="Y511" s="869">
        <v>0</v>
      </c>
      <c r="Z511" s="869">
        <v>0</v>
      </c>
      <c r="AA511" s="869">
        <v>0</v>
      </c>
      <c r="AB511" s="869">
        <v>0</v>
      </c>
      <c r="AC511" s="869">
        <v>0</v>
      </c>
      <c r="AD511" s="869">
        <v>1</v>
      </c>
      <c r="AE511" s="869">
        <v>0</v>
      </c>
      <c r="AF511" s="345">
        <v>264558</v>
      </c>
      <c r="AG511" s="345">
        <v>186018</v>
      </c>
      <c r="AH511" s="345">
        <v>54000</v>
      </c>
      <c r="AI511" s="345">
        <v>24540</v>
      </c>
      <c r="AJ511" s="345">
        <v>132418</v>
      </c>
      <c r="AK511" s="345">
        <v>1250</v>
      </c>
    </row>
    <row r="512" spans="1:37">
      <c r="A512" s="869">
        <v>478</v>
      </c>
      <c r="B512" s="869" t="s">
        <v>111</v>
      </c>
      <c r="C512" s="869" t="s">
        <v>2240</v>
      </c>
      <c r="D512" s="869" t="s">
        <v>350</v>
      </c>
      <c r="E512" s="869" t="s">
        <v>14765</v>
      </c>
      <c r="F512" s="870" t="s">
        <v>14766</v>
      </c>
      <c r="G512" s="869" t="s">
        <v>14767</v>
      </c>
      <c r="H512" s="869" t="s">
        <v>14768</v>
      </c>
      <c r="I512" s="869">
        <v>2021</v>
      </c>
      <c r="J512" s="869">
        <v>1843</v>
      </c>
      <c r="K512" s="869">
        <v>1843</v>
      </c>
      <c r="L512" s="869">
        <v>130</v>
      </c>
      <c r="M512" s="869">
        <v>15679</v>
      </c>
      <c r="N512" s="869">
        <v>176</v>
      </c>
      <c r="O512" s="869">
        <v>28</v>
      </c>
      <c r="P512" s="869">
        <v>229</v>
      </c>
      <c r="Q512" s="869">
        <v>176</v>
      </c>
      <c r="R512" s="869">
        <v>0</v>
      </c>
      <c r="S512" s="869">
        <v>12</v>
      </c>
      <c r="T512" s="869">
        <v>12</v>
      </c>
      <c r="U512" s="869">
        <v>0</v>
      </c>
      <c r="V512" s="869">
        <v>0</v>
      </c>
      <c r="W512" s="869">
        <v>2</v>
      </c>
      <c r="X512" s="869">
        <v>2</v>
      </c>
      <c r="Y512" s="869">
        <v>0</v>
      </c>
      <c r="Z512" s="869">
        <v>0</v>
      </c>
      <c r="AA512" s="869">
        <v>10</v>
      </c>
      <c r="AB512" s="869">
        <v>10</v>
      </c>
      <c r="AC512" s="869">
        <v>0</v>
      </c>
      <c r="AD512" s="869">
        <v>2</v>
      </c>
      <c r="AE512" s="869">
        <v>0</v>
      </c>
      <c r="AF512" s="345">
        <v>926830</v>
      </c>
      <c r="AG512" s="345">
        <v>810426</v>
      </c>
      <c r="AH512" s="345">
        <v>15675</v>
      </c>
      <c r="AI512" s="345">
        <v>100729</v>
      </c>
      <c r="AJ512" s="345">
        <v>33055</v>
      </c>
      <c r="AK512" s="345">
        <v>1223</v>
      </c>
    </row>
    <row r="513" spans="1:37">
      <c r="A513" s="869">
        <v>479</v>
      </c>
      <c r="B513" s="869" t="s">
        <v>111</v>
      </c>
      <c r="C513" s="869" t="s">
        <v>1732</v>
      </c>
      <c r="D513" s="869" t="s">
        <v>350</v>
      </c>
      <c r="E513" s="869" t="s">
        <v>14769</v>
      </c>
      <c r="F513" s="870" t="s">
        <v>14770</v>
      </c>
      <c r="G513" s="869" t="s">
        <v>14771</v>
      </c>
      <c r="H513" s="869" t="s">
        <v>14772</v>
      </c>
      <c r="I513" s="869">
        <v>2005</v>
      </c>
      <c r="J513" s="869">
        <v>1362</v>
      </c>
      <c r="K513" s="869">
        <v>355</v>
      </c>
      <c r="L513" s="869">
        <v>60</v>
      </c>
      <c r="M513" s="869">
        <v>12191</v>
      </c>
      <c r="N513" s="869">
        <v>644</v>
      </c>
      <c r="O513" s="869">
        <v>10</v>
      </c>
      <c r="P513" s="869">
        <v>104</v>
      </c>
      <c r="Q513" s="869">
        <v>0</v>
      </c>
      <c r="R513" s="869">
        <v>0</v>
      </c>
      <c r="S513" s="869">
        <v>0</v>
      </c>
      <c r="T513" s="869">
        <v>0</v>
      </c>
      <c r="U513" s="869">
        <v>0</v>
      </c>
      <c r="V513" s="869">
        <v>0</v>
      </c>
      <c r="W513" s="869">
        <v>0</v>
      </c>
      <c r="X513" s="869">
        <v>0</v>
      </c>
      <c r="Y513" s="869">
        <v>0</v>
      </c>
      <c r="Z513" s="869">
        <v>0</v>
      </c>
      <c r="AA513" s="869">
        <v>0</v>
      </c>
      <c r="AB513" s="869">
        <v>0</v>
      </c>
      <c r="AC513" s="869">
        <v>0</v>
      </c>
      <c r="AD513" s="869">
        <v>1</v>
      </c>
      <c r="AE513" s="869">
        <v>0</v>
      </c>
      <c r="AF513" s="345">
        <v>26200</v>
      </c>
      <c r="AG513" s="345">
        <v>24000</v>
      </c>
      <c r="AH513" s="345">
        <v>1200</v>
      </c>
      <c r="AI513" s="345">
        <v>1000</v>
      </c>
      <c r="AJ513" s="345">
        <v>1000</v>
      </c>
      <c r="AK513" s="345">
        <v>2378</v>
      </c>
    </row>
    <row r="514" spans="1:37">
      <c r="A514" s="869">
        <v>480</v>
      </c>
      <c r="B514" s="869" t="s">
        <v>111</v>
      </c>
      <c r="C514" s="869" t="s">
        <v>1607</v>
      </c>
      <c r="D514" s="869" t="s">
        <v>350</v>
      </c>
      <c r="E514" s="869" t="s">
        <v>13804</v>
      </c>
      <c r="F514" s="870" t="s">
        <v>14773</v>
      </c>
      <c r="G514" s="869" t="s">
        <v>14774</v>
      </c>
      <c r="H514" s="869" t="s">
        <v>14775</v>
      </c>
      <c r="I514" s="869">
        <v>2007</v>
      </c>
      <c r="J514" s="869">
        <v>544</v>
      </c>
      <c r="K514" s="869">
        <v>1085</v>
      </c>
      <c r="L514" s="869">
        <v>260</v>
      </c>
      <c r="M514" s="869">
        <v>69294</v>
      </c>
      <c r="N514" s="869">
        <v>4618</v>
      </c>
      <c r="O514" s="869">
        <v>49</v>
      </c>
      <c r="P514" s="869">
        <v>2296</v>
      </c>
      <c r="Q514" s="869">
        <v>6</v>
      </c>
      <c r="R514" s="869">
        <v>3</v>
      </c>
      <c r="S514" s="869">
        <v>9</v>
      </c>
      <c r="T514" s="869">
        <v>9</v>
      </c>
      <c r="U514" s="869">
        <v>2</v>
      </c>
      <c r="V514" s="869">
        <v>2</v>
      </c>
      <c r="W514" s="869">
        <v>7</v>
      </c>
      <c r="X514" s="869">
        <v>7</v>
      </c>
      <c r="Y514" s="869">
        <v>0</v>
      </c>
      <c r="Z514" s="869">
        <v>0</v>
      </c>
      <c r="AA514" s="869">
        <v>0</v>
      </c>
      <c r="AB514" s="869">
        <v>0</v>
      </c>
      <c r="AC514" s="869">
        <v>0</v>
      </c>
      <c r="AD514" s="869">
        <v>5</v>
      </c>
      <c r="AE514" s="869">
        <v>2</v>
      </c>
      <c r="AF514" s="345">
        <v>858574</v>
      </c>
      <c r="AG514" s="345">
        <v>470486</v>
      </c>
      <c r="AH514" s="345">
        <v>45373</v>
      </c>
      <c r="AI514" s="345">
        <v>342715</v>
      </c>
      <c r="AJ514" s="345">
        <v>47259</v>
      </c>
      <c r="AK514" s="345">
        <v>60210</v>
      </c>
    </row>
    <row r="515" spans="1:37" s="878" customFormat="1">
      <c r="A515" s="1712" t="s">
        <v>13032</v>
      </c>
      <c r="B515" s="1713"/>
      <c r="C515" s="1714"/>
      <c r="D515" s="872"/>
      <c r="E515" s="873">
        <v>5</v>
      </c>
      <c r="F515" s="874"/>
      <c r="G515" s="872"/>
      <c r="H515" s="872"/>
      <c r="I515" s="872"/>
      <c r="J515" s="875"/>
      <c r="K515" s="875"/>
      <c r="L515" s="875"/>
      <c r="M515" s="875"/>
      <c r="N515" s="875"/>
      <c r="O515" s="875"/>
      <c r="P515" s="875"/>
      <c r="Q515" s="875"/>
      <c r="R515" s="875"/>
      <c r="S515" s="876"/>
      <c r="T515" s="876"/>
      <c r="U515" s="876"/>
      <c r="V515" s="876"/>
      <c r="W515" s="876"/>
      <c r="X515" s="876"/>
      <c r="Y515" s="876"/>
      <c r="Z515" s="875"/>
      <c r="AA515" s="876"/>
      <c r="AB515" s="876"/>
      <c r="AC515" s="875"/>
      <c r="AD515" s="875"/>
      <c r="AE515" s="875"/>
      <c r="AF515" s="877"/>
      <c r="AG515" s="875"/>
      <c r="AH515" s="875"/>
      <c r="AI515" s="875"/>
      <c r="AJ515" s="875"/>
      <c r="AK515" s="875"/>
    </row>
    <row r="516" spans="1:37">
      <c r="A516" s="869">
        <v>481</v>
      </c>
      <c r="B516" s="869" t="s">
        <v>111</v>
      </c>
      <c r="C516" s="869" t="s">
        <v>5452</v>
      </c>
      <c r="D516" s="869" t="s">
        <v>13033</v>
      </c>
      <c r="E516" s="869" t="s">
        <v>14776</v>
      </c>
      <c r="F516" s="870" t="s">
        <v>14777</v>
      </c>
      <c r="G516" s="869" t="s">
        <v>14778</v>
      </c>
      <c r="H516" s="869" t="s">
        <v>14779</v>
      </c>
      <c r="I516" s="869">
        <v>2009</v>
      </c>
      <c r="J516" s="869">
        <v>3693</v>
      </c>
      <c r="K516" s="869">
        <v>1544.02</v>
      </c>
      <c r="L516" s="869">
        <v>97</v>
      </c>
      <c r="M516" s="869">
        <v>68563</v>
      </c>
      <c r="N516" s="869">
        <v>1587</v>
      </c>
      <c r="O516" s="869">
        <v>42</v>
      </c>
      <c r="P516" s="869">
        <v>2117</v>
      </c>
      <c r="Q516" s="869">
        <v>0</v>
      </c>
      <c r="R516" s="869">
        <v>0</v>
      </c>
      <c r="S516" s="869">
        <v>5</v>
      </c>
      <c r="T516" s="869">
        <v>6</v>
      </c>
      <c r="U516" s="869">
        <v>0</v>
      </c>
      <c r="V516" s="869">
        <v>0</v>
      </c>
      <c r="W516" s="869">
        <v>2</v>
      </c>
      <c r="X516" s="869">
        <v>3</v>
      </c>
      <c r="Y516" s="869">
        <v>0</v>
      </c>
      <c r="Z516" s="869">
        <v>0</v>
      </c>
      <c r="AA516" s="869">
        <v>3</v>
      </c>
      <c r="AB516" s="869">
        <v>3</v>
      </c>
      <c r="AC516" s="869">
        <v>0</v>
      </c>
      <c r="AD516" s="869">
        <v>4</v>
      </c>
      <c r="AE516" s="869">
        <v>0</v>
      </c>
      <c r="AF516" s="345">
        <v>515145</v>
      </c>
      <c r="AG516" s="345">
        <v>311525</v>
      </c>
      <c r="AH516" s="345">
        <v>31254</v>
      </c>
      <c r="AI516" s="345">
        <v>172366</v>
      </c>
      <c r="AJ516" s="345">
        <v>37590</v>
      </c>
      <c r="AK516" s="345">
        <v>21680</v>
      </c>
    </row>
    <row r="517" spans="1:37">
      <c r="A517" s="869">
        <v>482</v>
      </c>
      <c r="B517" s="869" t="s">
        <v>111</v>
      </c>
      <c r="C517" s="869" t="s">
        <v>5452</v>
      </c>
      <c r="D517" s="869" t="s">
        <v>13033</v>
      </c>
      <c r="E517" s="869" t="s">
        <v>14780</v>
      </c>
      <c r="F517" s="870" t="s">
        <v>14781</v>
      </c>
      <c r="G517" s="869" t="s">
        <v>14782</v>
      </c>
      <c r="H517" s="869" t="s">
        <v>14779</v>
      </c>
      <c r="I517" s="869">
        <v>2006</v>
      </c>
      <c r="J517" s="869">
        <v>2692</v>
      </c>
      <c r="K517" s="869">
        <v>1502</v>
      </c>
      <c r="L517" s="869">
        <v>150</v>
      </c>
      <c r="M517" s="869">
        <v>76159</v>
      </c>
      <c r="N517" s="869">
        <v>1999</v>
      </c>
      <c r="O517" s="869">
        <v>39</v>
      </c>
      <c r="P517" s="869">
        <v>1325</v>
      </c>
      <c r="Q517" s="869">
        <v>3</v>
      </c>
      <c r="R517" s="869">
        <v>0</v>
      </c>
      <c r="S517" s="869">
        <v>3.5</v>
      </c>
      <c r="T517" s="869">
        <v>3.5</v>
      </c>
      <c r="U517" s="869">
        <v>0</v>
      </c>
      <c r="V517" s="869">
        <v>0</v>
      </c>
      <c r="W517" s="869">
        <v>1.5</v>
      </c>
      <c r="X517" s="869">
        <v>1.5</v>
      </c>
      <c r="Y517" s="869">
        <v>0</v>
      </c>
      <c r="Z517" s="869">
        <v>0</v>
      </c>
      <c r="AA517" s="869">
        <v>2</v>
      </c>
      <c r="AB517" s="869">
        <v>2</v>
      </c>
      <c r="AC517" s="869">
        <v>0</v>
      </c>
      <c r="AD517" s="869">
        <v>2</v>
      </c>
      <c r="AE517" s="869">
        <v>0</v>
      </c>
      <c r="AF517" s="345">
        <v>424492</v>
      </c>
      <c r="AG517" s="345">
        <v>259065</v>
      </c>
      <c r="AH517" s="345">
        <v>17250</v>
      </c>
      <c r="AI517" s="345">
        <v>148177</v>
      </c>
      <c r="AJ517" s="345">
        <v>51578</v>
      </c>
      <c r="AK517" s="345">
        <v>25989</v>
      </c>
    </row>
    <row r="518" spans="1:37">
      <c r="A518" s="869">
        <v>483</v>
      </c>
      <c r="B518" s="869" t="s">
        <v>111</v>
      </c>
      <c r="C518" s="869" t="s">
        <v>5452</v>
      </c>
      <c r="D518" s="869" t="s">
        <v>13033</v>
      </c>
      <c r="E518" s="869" t="s">
        <v>14783</v>
      </c>
      <c r="F518" s="870" t="s">
        <v>14784</v>
      </c>
      <c r="G518" s="869" t="s">
        <v>14785</v>
      </c>
      <c r="H518" s="869" t="s">
        <v>14786</v>
      </c>
      <c r="I518" s="869">
        <v>2012</v>
      </c>
      <c r="J518" s="869">
        <v>4503</v>
      </c>
      <c r="K518" s="869">
        <v>2486</v>
      </c>
      <c r="L518" s="869">
        <v>207</v>
      </c>
      <c r="M518" s="869">
        <v>79113</v>
      </c>
      <c r="N518" s="869">
        <v>1452</v>
      </c>
      <c r="O518" s="869">
        <v>39</v>
      </c>
      <c r="P518" s="869">
        <v>1264</v>
      </c>
      <c r="Q518" s="869">
        <v>0</v>
      </c>
      <c r="R518" s="869">
        <v>0</v>
      </c>
      <c r="S518" s="869">
        <v>2</v>
      </c>
      <c r="T518" s="869">
        <v>2</v>
      </c>
      <c r="U518" s="869">
        <v>0</v>
      </c>
      <c r="V518" s="869">
        <v>0</v>
      </c>
      <c r="W518" s="869">
        <v>2</v>
      </c>
      <c r="X518" s="869">
        <v>2</v>
      </c>
      <c r="Y518" s="869">
        <v>0</v>
      </c>
      <c r="Z518" s="869">
        <v>0</v>
      </c>
      <c r="AA518" s="869">
        <v>0</v>
      </c>
      <c r="AB518" s="869">
        <v>0</v>
      </c>
      <c r="AC518" s="869">
        <v>0</v>
      </c>
      <c r="AD518" s="869">
        <v>5</v>
      </c>
      <c r="AE518" s="869">
        <v>0</v>
      </c>
      <c r="AF518" s="345">
        <v>557471</v>
      </c>
      <c r="AG518" s="345">
        <v>318066</v>
      </c>
      <c r="AH518" s="345">
        <v>30415</v>
      </c>
      <c r="AI518" s="345">
        <v>208990</v>
      </c>
      <c r="AJ518" s="345">
        <v>53720</v>
      </c>
      <c r="AK518" s="345">
        <v>26089</v>
      </c>
    </row>
    <row r="519" spans="1:37">
      <c r="A519" s="869">
        <v>484</v>
      </c>
      <c r="B519" s="869" t="s">
        <v>111</v>
      </c>
      <c r="C519" s="869" t="s">
        <v>5452</v>
      </c>
      <c r="D519" s="869" t="s">
        <v>13033</v>
      </c>
      <c r="E519" s="869" t="s">
        <v>14787</v>
      </c>
      <c r="F519" s="870" t="s">
        <v>14788</v>
      </c>
      <c r="G519" s="869" t="s">
        <v>14789</v>
      </c>
      <c r="H519" s="869" t="s">
        <v>14786</v>
      </c>
      <c r="I519" s="869">
        <v>1985</v>
      </c>
      <c r="J519" s="869">
        <v>7485</v>
      </c>
      <c r="K519" s="869">
        <v>3602</v>
      </c>
      <c r="L519" s="869">
        <v>341</v>
      </c>
      <c r="M519" s="869">
        <v>131961</v>
      </c>
      <c r="N519" s="869">
        <v>5563</v>
      </c>
      <c r="O519" s="869">
        <v>43</v>
      </c>
      <c r="P519" s="869">
        <v>2712</v>
      </c>
      <c r="Q519" s="869">
        <v>0</v>
      </c>
      <c r="R519" s="869">
        <v>0</v>
      </c>
      <c r="S519" s="869">
        <v>6.5</v>
      </c>
      <c r="T519" s="869">
        <v>6.5</v>
      </c>
      <c r="U519" s="869">
        <v>1</v>
      </c>
      <c r="V519" s="869">
        <v>1</v>
      </c>
      <c r="W519" s="869">
        <v>3.5</v>
      </c>
      <c r="X519" s="869">
        <v>3.5</v>
      </c>
      <c r="Y519" s="869">
        <v>0</v>
      </c>
      <c r="Z519" s="869">
        <v>0</v>
      </c>
      <c r="AA519" s="869">
        <v>2</v>
      </c>
      <c r="AB519" s="869">
        <v>2</v>
      </c>
      <c r="AC519" s="869">
        <v>0</v>
      </c>
      <c r="AD519" s="869">
        <v>4</v>
      </c>
      <c r="AE519" s="869">
        <v>0</v>
      </c>
      <c r="AF519" s="345">
        <v>654326</v>
      </c>
      <c r="AG519" s="345">
        <v>372931</v>
      </c>
      <c r="AH519" s="345">
        <v>35250</v>
      </c>
      <c r="AI519" s="345">
        <v>246145</v>
      </c>
      <c r="AJ519" s="345">
        <v>103366</v>
      </c>
      <c r="AK519" s="345">
        <v>56429</v>
      </c>
    </row>
    <row r="520" spans="1:37">
      <c r="A520" s="869">
        <v>485</v>
      </c>
      <c r="B520" s="869" t="s">
        <v>111</v>
      </c>
      <c r="C520" s="869" t="s">
        <v>2063</v>
      </c>
      <c r="D520" s="869" t="s">
        <v>13033</v>
      </c>
      <c r="E520" s="869" t="s">
        <v>14790</v>
      </c>
      <c r="F520" s="870" t="s">
        <v>14791</v>
      </c>
      <c r="G520" s="869" t="s">
        <v>14792</v>
      </c>
      <c r="H520" s="869" t="s">
        <v>14793</v>
      </c>
      <c r="I520" s="869">
        <v>2003</v>
      </c>
      <c r="J520" s="869">
        <v>4149</v>
      </c>
      <c r="K520" s="869">
        <v>4580</v>
      </c>
      <c r="L520" s="869">
        <v>319</v>
      </c>
      <c r="M520" s="869">
        <v>156122</v>
      </c>
      <c r="N520" s="869">
        <v>5262</v>
      </c>
      <c r="O520" s="869">
        <v>214</v>
      </c>
      <c r="P520" s="869">
        <v>8535</v>
      </c>
      <c r="Q520" s="869">
        <v>42</v>
      </c>
      <c r="R520" s="869">
        <v>14</v>
      </c>
      <c r="S520" s="869">
        <v>27</v>
      </c>
      <c r="T520" s="869">
        <v>27</v>
      </c>
      <c r="U520" s="869">
        <v>4</v>
      </c>
      <c r="V520" s="869">
        <v>4</v>
      </c>
      <c r="W520" s="869">
        <v>13</v>
      </c>
      <c r="X520" s="869">
        <v>13</v>
      </c>
      <c r="Y520" s="869">
        <v>4</v>
      </c>
      <c r="Z520" s="869">
        <v>4</v>
      </c>
      <c r="AA520" s="869">
        <v>6</v>
      </c>
      <c r="AB520" s="869">
        <v>6</v>
      </c>
      <c r="AC520" s="869">
        <v>1</v>
      </c>
      <c r="AD520" s="869">
        <v>18</v>
      </c>
      <c r="AE520" s="869">
        <v>2</v>
      </c>
      <c r="AF520" s="345">
        <v>3782541</v>
      </c>
      <c r="AG520" s="345">
        <v>2375254</v>
      </c>
      <c r="AH520" s="345">
        <v>261661</v>
      </c>
      <c r="AI520" s="345">
        <v>1145626</v>
      </c>
      <c r="AJ520" s="345">
        <v>525101</v>
      </c>
      <c r="AK520" s="345">
        <v>242378</v>
      </c>
    </row>
    <row r="521" spans="1:37">
      <c r="A521" s="869">
        <v>486</v>
      </c>
      <c r="B521" s="869" t="s">
        <v>111</v>
      </c>
      <c r="C521" s="869" t="s">
        <v>2063</v>
      </c>
      <c r="D521" s="869" t="s">
        <v>13033</v>
      </c>
      <c r="E521" s="869" t="s">
        <v>14794</v>
      </c>
      <c r="F521" s="870" t="s">
        <v>14795</v>
      </c>
      <c r="G521" s="869" t="s">
        <v>14796</v>
      </c>
      <c r="H521" s="869" t="s">
        <v>14797</v>
      </c>
      <c r="I521" s="869">
        <v>2016</v>
      </c>
      <c r="J521" s="869">
        <v>1622</v>
      </c>
      <c r="K521" s="869">
        <v>3731</v>
      </c>
      <c r="L521" s="869">
        <v>202</v>
      </c>
      <c r="M521" s="869">
        <v>84796</v>
      </c>
      <c r="N521" s="869">
        <v>1362</v>
      </c>
      <c r="O521" s="869">
        <v>70</v>
      </c>
      <c r="P521" s="869">
        <v>5469</v>
      </c>
      <c r="Q521" s="869">
        <v>43</v>
      </c>
      <c r="R521" s="869">
        <v>0</v>
      </c>
      <c r="S521" s="869">
        <v>3.5</v>
      </c>
      <c r="T521" s="869">
        <v>4.5</v>
      </c>
      <c r="U521" s="869">
        <v>1.5</v>
      </c>
      <c r="V521" s="869">
        <v>2</v>
      </c>
      <c r="W521" s="869">
        <v>2</v>
      </c>
      <c r="X521" s="869">
        <v>2.5</v>
      </c>
      <c r="Y521" s="869">
        <v>0</v>
      </c>
      <c r="Z521" s="869">
        <v>0</v>
      </c>
      <c r="AA521" s="869">
        <v>0</v>
      </c>
      <c r="AB521" s="869">
        <v>0</v>
      </c>
      <c r="AC521" s="869">
        <v>0</v>
      </c>
      <c r="AD521" s="869">
        <v>4</v>
      </c>
      <c r="AE521" s="869">
        <v>0</v>
      </c>
      <c r="AF521" s="345">
        <v>1175661</v>
      </c>
      <c r="AG521" s="345">
        <v>640511</v>
      </c>
      <c r="AH521" s="345">
        <v>95758</v>
      </c>
      <c r="AI521" s="345">
        <v>439392</v>
      </c>
      <c r="AJ521" s="345">
        <v>211761</v>
      </c>
      <c r="AK521" s="345">
        <v>70890</v>
      </c>
    </row>
    <row r="522" spans="1:37">
      <c r="A522" s="869">
        <v>487</v>
      </c>
      <c r="B522" s="869" t="s">
        <v>111</v>
      </c>
      <c r="C522" s="869" t="s">
        <v>2063</v>
      </c>
      <c r="D522" s="869" t="s">
        <v>13033</v>
      </c>
      <c r="E522" s="869" t="s">
        <v>14798</v>
      </c>
      <c r="F522" s="870" t="s">
        <v>14799</v>
      </c>
      <c r="G522" s="869" t="s">
        <v>14800</v>
      </c>
      <c r="H522" s="869" t="s">
        <v>14801</v>
      </c>
      <c r="I522" s="869">
        <v>2023</v>
      </c>
      <c r="J522" s="869">
        <v>1289</v>
      </c>
      <c r="K522" s="869">
        <v>2875</v>
      </c>
      <c r="L522" s="869">
        <v>207</v>
      </c>
      <c r="M522" s="869">
        <v>61108</v>
      </c>
      <c r="N522" s="869">
        <v>335</v>
      </c>
      <c r="O522" s="869">
        <v>81</v>
      </c>
      <c r="P522" s="869">
        <v>6574</v>
      </c>
      <c r="Q522" s="869">
        <v>43</v>
      </c>
      <c r="R522" s="869">
        <v>9</v>
      </c>
      <c r="S522" s="869">
        <v>4</v>
      </c>
      <c r="T522" s="869">
        <v>4</v>
      </c>
      <c r="U522" s="869">
        <v>2</v>
      </c>
      <c r="V522" s="869">
        <v>2</v>
      </c>
      <c r="W522" s="869">
        <v>2</v>
      </c>
      <c r="X522" s="869">
        <v>2</v>
      </c>
      <c r="Y522" s="869">
        <v>0</v>
      </c>
      <c r="Z522" s="869">
        <v>0</v>
      </c>
      <c r="AA522" s="869">
        <v>0</v>
      </c>
      <c r="AB522" s="869">
        <v>0</v>
      </c>
      <c r="AC522" s="869">
        <v>0</v>
      </c>
      <c r="AD522" s="869">
        <v>4</v>
      </c>
      <c r="AE522" s="869">
        <v>2</v>
      </c>
      <c r="AF522" s="345">
        <v>1176856</v>
      </c>
      <c r="AG522" s="345">
        <v>704527</v>
      </c>
      <c r="AH522" s="345">
        <v>116598</v>
      </c>
      <c r="AI522" s="345">
        <v>355731</v>
      </c>
      <c r="AJ522" s="345">
        <v>191537</v>
      </c>
      <c r="AK522" s="345">
        <v>119881</v>
      </c>
    </row>
    <row r="523" spans="1:37">
      <c r="A523" s="869">
        <v>488</v>
      </c>
      <c r="B523" s="869" t="s">
        <v>111</v>
      </c>
      <c r="C523" s="869" t="s">
        <v>2063</v>
      </c>
      <c r="D523" s="869" t="s">
        <v>13033</v>
      </c>
      <c r="E523" s="869" t="s">
        <v>14802</v>
      </c>
      <c r="F523" s="870" t="s">
        <v>14803</v>
      </c>
      <c r="G523" s="869" t="s">
        <v>14804</v>
      </c>
      <c r="H523" s="869" t="s">
        <v>14805</v>
      </c>
      <c r="I523" s="869">
        <v>2008</v>
      </c>
      <c r="J523" s="869">
        <v>3944</v>
      </c>
      <c r="K523" s="869">
        <v>3902</v>
      </c>
      <c r="L523" s="869">
        <v>326</v>
      </c>
      <c r="M523" s="869">
        <v>145965</v>
      </c>
      <c r="N523" s="869">
        <v>1816</v>
      </c>
      <c r="O523" s="869">
        <v>154</v>
      </c>
      <c r="P523" s="869">
        <v>7175</v>
      </c>
      <c r="Q523" s="869">
        <v>42</v>
      </c>
      <c r="R523" s="869">
        <v>11</v>
      </c>
      <c r="S523" s="869">
        <v>10</v>
      </c>
      <c r="T523" s="869">
        <v>10</v>
      </c>
      <c r="U523" s="869">
        <v>4</v>
      </c>
      <c r="V523" s="869">
        <v>4</v>
      </c>
      <c r="W523" s="869">
        <v>3</v>
      </c>
      <c r="X523" s="869">
        <v>3</v>
      </c>
      <c r="Y523" s="869">
        <v>1</v>
      </c>
      <c r="Z523" s="869">
        <v>1</v>
      </c>
      <c r="AA523" s="869">
        <v>2</v>
      </c>
      <c r="AB523" s="869">
        <v>2</v>
      </c>
      <c r="AC523" s="869">
        <v>0</v>
      </c>
      <c r="AD523" s="869">
        <v>5</v>
      </c>
      <c r="AE523" s="869">
        <v>3</v>
      </c>
      <c r="AF523" s="345">
        <v>1858979</v>
      </c>
      <c r="AG523" s="345">
        <v>1160067</v>
      </c>
      <c r="AH523" s="345">
        <v>145020</v>
      </c>
      <c r="AI523" s="345">
        <v>553892</v>
      </c>
      <c r="AJ523" s="345">
        <v>413639</v>
      </c>
      <c r="AK523" s="345">
        <v>279919</v>
      </c>
    </row>
    <row r="524" spans="1:37">
      <c r="A524" s="869">
        <v>489</v>
      </c>
      <c r="B524" s="869" t="s">
        <v>111</v>
      </c>
      <c r="C524" s="869" t="s">
        <v>2063</v>
      </c>
      <c r="D524" s="869" t="s">
        <v>13033</v>
      </c>
      <c r="E524" s="869" t="s">
        <v>14806</v>
      </c>
      <c r="F524" s="870" t="s">
        <v>14807</v>
      </c>
      <c r="G524" s="869" t="s">
        <v>14808</v>
      </c>
      <c r="H524" s="869" t="s">
        <v>14809</v>
      </c>
      <c r="I524" s="869">
        <v>2012</v>
      </c>
      <c r="J524" s="869">
        <v>45821</v>
      </c>
      <c r="K524" s="869">
        <v>2957</v>
      </c>
      <c r="L524" s="869">
        <v>237</v>
      </c>
      <c r="M524" s="869">
        <v>87691</v>
      </c>
      <c r="N524" s="869">
        <v>1776</v>
      </c>
      <c r="O524" s="869">
        <v>71</v>
      </c>
      <c r="P524" s="869">
        <v>4908</v>
      </c>
      <c r="Q524" s="869">
        <v>42</v>
      </c>
      <c r="R524" s="869">
        <v>0</v>
      </c>
      <c r="S524" s="869">
        <v>4</v>
      </c>
      <c r="T524" s="869">
        <v>4</v>
      </c>
      <c r="U524" s="869">
        <v>0</v>
      </c>
      <c r="V524" s="869">
        <v>0</v>
      </c>
      <c r="W524" s="869">
        <v>4</v>
      </c>
      <c r="X524" s="869">
        <v>4</v>
      </c>
      <c r="Y524" s="869">
        <v>0</v>
      </c>
      <c r="Z524" s="869">
        <v>0</v>
      </c>
      <c r="AA524" s="869">
        <v>0</v>
      </c>
      <c r="AB524" s="869">
        <v>0</v>
      </c>
      <c r="AC524" s="869">
        <v>0</v>
      </c>
      <c r="AD524" s="869">
        <v>6</v>
      </c>
      <c r="AE524" s="869">
        <v>1</v>
      </c>
      <c r="AF524" s="345">
        <v>1179824</v>
      </c>
      <c r="AG524" s="345">
        <v>640511</v>
      </c>
      <c r="AH524" s="345">
        <v>96461</v>
      </c>
      <c r="AI524" s="345">
        <v>442852</v>
      </c>
      <c r="AJ524" s="345">
        <v>231924</v>
      </c>
      <c r="AK524" s="345">
        <v>150698</v>
      </c>
    </row>
    <row r="525" spans="1:37">
      <c r="A525" s="869">
        <v>490</v>
      </c>
      <c r="B525" s="869" t="s">
        <v>111</v>
      </c>
      <c r="C525" s="869" t="s">
        <v>2063</v>
      </c>
      <c r="D525" s="869" t="s">
        <v>13033</v>
      </c>
      <c r="E525" s="869" t="s">
        <v>14810</v>
      </c>
      <c r="F525" s="870" t="s">
        <v>14811</v>
      </c>
      <c r="G525" s="869" t="s">
        <v>14812</v>
      </c>
      <c r="H525" s="869" t="s">
        <v>14813</v>
      </c>
      <c r="I525" s="869">
        <v>1999</v>
      </c>
      <c r="J525" s="869">
        <v>36029</v>
      </c>
      <c r="K525" s="869">
        <v>3757</v>
      </c>
      <c r="L525" s="869">
        <v>340</v>
      </c>
      <c r="M525" s="869">
        <v>157401</v>
      </c>
      <c r="N525" s="869">
        <v>3684</v>
      </c>
      <c r="O525" s="869">
        <v>85</v>
      </c>
      <c r="P525" s="869">
        <v>7277</v>
      </c>
      <c r="Q525" s="869">
        <v>43</v>
      </c>
      <c r="R525" s="869">
        <v>8</v>
      </c>
      <c r="S525" s="869">
        <v>5</v>
      </c>
      <c r="T525" s="869">
        <v>5</v>
      </c>
      <c r="U525" s="869">
        <v>2</v>
      </c>
      <c r="V525" s="869">
        <v>2</v>
      </c>
      <c r="W525" s="869">
        <v>3</v>
      </c>
      <c r="X525" s="869">
        <v>3</v>
      </c>
      <c r="Y525" s="869">
        <v>0</v>
      </c>
      <c r="Z525" s="869">
        <v>0</v>
      </c>
      <c r="AA525" s="869">
        <v>0</v>
      </c>
      <c r="AB525" s="869">
        <v>0</v>
      </c>
      <c r="AC525" s="869">
        <v>0</v>
      </c>
      <c r="AD525" s="869">
        <v>4</v>
      </c>
      <c r="AE525" s="869">
        <v>2</v>
      </c>
      <c r="AF525" s="345">
        <v>1263787</v>
      </c>
      <c r="AG525" s="345">
        <v>861254</v>
      </c>
      <c r="AH525" s="345">
        <v>132903</v>
      </c>
      <c r="AI525" s="345">
        <v>269630</v>
      </c>
      <c r="AJ525" s="345">
        <v>397694</v>
      </c>
      <c r="AK525" s="345">
        <v>220230</v>
      </c>
    </row>
    <row r="526" spans="1:37">
      <c r="A526" s="869">
        <v>491</v>
      </c>
      <c r="B526" s="869" t="s">
        <v>111</v>
      </c>
      <c r="C526" s="869" t="s">
        <v>2063</v>
      </c>
      <c r="D526" s="869" t="s">
        <v>13033</v>
      </c>
      <c r="E526" s="869" t="s">
        <v>14814</v>
      </c>
      <c r="F526" s="870" t="s">
        <v>14815</v>
      </c>
      <c r="G526" s="869" t="s">
        <v>14816</v>
      </c>
      <c r="H526" s="869" t="s">
        <v>14817</v>
      </c>
      <c r="I526" s="869">
        <v>2003</v>
      </c>
      <c r="J526" s="869">
        <v>4347</v>
      </c>
      <c r="K526" s="869">
        <v>4070</v>
      </c>
      <c r="L526" s="869">
        <v>425</v>
      </c>
      <c r="M526" s="869">
        <v>96411</v>
      </c>
      <c r="N526" s="869">
        <v>0</v>
      </c>
      <c r="O526" s="869">
        <v>80</v>
      </c>
      <c r="P526" s="869">
        <v>4426</v>
      </c>
      <c r="Q526" s="869">
        <v>0</v>
      </c>
      <c r="R526" s="869">
        <v>0</v>
      </c>
      <c r="S526" s="869">
        <v>4</v>
      </c>
      <c r="T526" s="869">
        <v>4</v>
      </c>
      <c r="U526" s="869">
        <v>0</v>
      </c>
      <c r="V526" s="869">
        <v>0</v>
      </c>
      <c r="W526" s="869">
        <v>4</v>
      </c>
      <c r="X526" s="869">
        <v>4</v>
      </c>
      <c r="Y526" s="869">
        <v>0</v>
      </c>
      <c r="Z526" s="869">
        <v>0</v>
      </c>
      <c r="AA526" s="869">
        <v>0</v>
      </c>
      <c r="AB526" s="869">
        <v>0</v>
      </c>
      <c r="AC526" s="869">
        <v>1</v>
      </c>
      <c r="AD526" s="869">
        <v>2</v>
      </c>
      <c r="AE526" s="869">
        <v>1</v>
      </c>
      <c r="AF526" s="345">
        <v>1083444</v>
      </c>
      <c r="AG526" s="345">
        <v>777126</v>
      </c>
      <c r="AH526" s="345">
        <v>82152</v>
      </c>
      <c r="AI526" s="345">
        <v>224166</v>
      </c>
      <c r="AJ526" s="345">
        <v>258814</v>
      </c>
      <c r="AK526" s="345">
        <v>170796</v>
      </c>
    </row>
    <row r="527" spans="1:37">
      <c r="A527" s="869">
        <v>492</v>
      </c>
      <c r="B527" s="869" t="s">
        <v>111</v>
      </c>
      <c r="C527" s="869" t="s">
        <v>2063</v>
      </c>
      <c r="D527" s="869" t="s">
        <v>13033</v>
      </c>
      <c r="E527" s="869" t="s">
        <v>14818</v>
      </c>
      <c r="F527" s="870" t="s">
        <v>14819</v>
      </c>
      <c r="G527" s="869" t="s">
        <v>14820</v>
      </c>
      <c r="H527" s="869" t="s">
        <v>14821</v>
      </c>
      <c r="I527" s="869">
        <v>2014</v>
      </c>
      <c r="J527" s="869">
        <v>2267</v>
      </c>
      <c r="K527" s="869">
        <v>3836</v>
      </c>
      <c r="L527" s="869">
        <v>286</v>
      </c>
      <c r="M527" s="869">
        <v>88322</v>
      </c>
      <c r="N527" s="869">
        <v>1095</v>
      </c>
      <c r="O527" s="869">
        <v>86</v>
      </c>
      <c r="P527" s="869">
        <v>6877</v>
      </c>
      <c r="Q527" s="869">
        <v>42</v>
      </c>
      <c r="R527" s="869">
        <v>0</v>
      </c>
      <c r="S527" s="869">
        <v>4</v>
      </c>
      <c r="T527" s="869">
        <v>4</v>
      </c>
      <c r="U527" s="869">
        <v>1</v>
      </c>
      <c r="V527" s="869">
        <v>1</v>
      </c>
      <c r="W527" s="869">
        <v>3</v>
      </c>
      <c r="X527" s="869">
        <v>3</v>
      </c>
      <c r="Y527" s="869">
        <v>0</v>
      </c>
      <c r="Z527" s="869">
        <v>0</v>
      </c>
      <c r="AA527" s="869">
        <v>0</v>
      </c>
      <c r="AB527" s="869">
        <v>0</v>
      </c>
      <c r="AC527" s="869">
        <v>0</v>
      </c>
      <c r="AD527" s="869">
        <v>10</v>
      </c>
      <c r="AE527" s="869">
        <v>0</v>
      </c>
      <c r="AF527" s="345">
        <v>1300830</v>
      </c>
      <c r="AG527" s="345">
        <v>806853</v>
      </c>
      <c r="AH527" s="345">
        <v>130868</v>
      </c>
      <c r="AI527" s="345">
        <v>363109</v>
      </c>
      <c r="AJ527" s="345">
        <v>389966</v>
      </c>
      <c r="AK527" s="345">
        <v>269392</v>
      </c>
    </row>
    <row r="528" spans="1:37">
      <c r="A528" s="869">
        <v>493</v>
      </c>
      <c r="B528" s="869" t="s">
        <v>111</v>
      </c>
      <c r="C528" s="869" t="s">
        <v>2063</v>
      </c>
      <c r="D528" s="869" t="s">
        <v>13033</v>
      </c>
      <c r="E528" s="869" t="s">
        <v>14822</v>
      </c>
      <c r="F528" s="870" t="s">
        <v>14823</v>
      </c>
      <c r="G528" s="869" t="s">
        <v>14824</v>
      </c>
      <c r="H528" s="869" t="s">
        <v>14825</v>
      </c>
      <c r="I528" s="869">
        <v>2012</v>
      </c>
      <c r="J528" s="869">
        <v>2400</v>
      </c>
      <c r="K528" s="869">
        <v>3776</v>
      </c>
      <c r="L528" s="869">
        <v>351</v>
      </c>
      <c r="M528" s="869">
        <v>94216</v>
      </c>
      <c r="N528" s="869">
        <v>1957</v>
      </c>
      <c r="O528" s="869">
        <v>87</v>
      </c>
      <c r="P528" s="869">
        <v>6298</v>
      </c>
      <c r="Q528" s="869">
        <v>43</v>
      </c>
      <c r="R528" s="869">
        <v>0</v>
      </c>
      <c r="S528" s="869">
        <v>4</v>
      </c>
      <c r="T528" s="869">
        <v>4</v>
      </c>
      <c r="U528" s="869">
        <v>1</v>
      </c>
      <c r="V528" s="869">
        <v>1</v>
      </c>
      <c r="W528" s="869">
        <v>2</v>
      </c>
      <c r="X528" s="869">
        <v>2</v>
      </c>
      <c r="Y528" s="869">
        <v>0</v>
      </c>
      <c r="Z528" s="869">
        <v>0</v>
      </c>
      <c r="AA528" s="869">
        <v>1</v>
      </c>
      <c r="AB528" s="869">
        <v>1</v>
      </c>
      <c r="AC528" s="869">
        <v>0</v>
      </c>
      <c r="AD528" s="869">
        <v>4</v>
      </c>
      <c r="AE528" s="869">
        <v>2</v>
      </c>
      <c r="AF528" s="345">
        <v>1072006</v>
      </c>
      <c r="AG528" s="345">
        <v>701755</v>
      </c>
      <c r="AH528" s="345">
        <v>113125</v>
      </c>
      <c r="AI528" s="345">
        <v>257126</v>
      </c>
      <c r="AJ528" s="345">
        <v>265643</v>
      </c>
      <c r="AK528" s="345">
        <v>193246</v>
      </c>
    </row>
    <row r="529" spans="1:37">
      <c r="A529" s="869">
        <v>494</v>
      </c>
      <c r="B529" s="869" t="s">
        <v>111</v>
      </c>
      <c r="C529" s="869" t="s">
        <v>2063</v>
      </c>
      <c r="D529" s="869" t="s">
        <v>13033</v>
      </c>
      <c r="E529" s="869" t="s">
        <v>14826</v>
      </c>
      <c r="F529" s="870" t="s">
        <v>14827</v>
      </c>
      <c r="G529" s="869" t="s">
        <v>14828</v>
      </c>
      <c r="H529" s="869" t="s">
        <v>14829</v>
      </c>
      <c r="I529" s="869">
        <v>2002</v>
      </c>
      <c r="J529" s="869">
        <v>0</v>
      </c>
      <c r="K529" s="869">
        <v>0</v>
      </c>
      <c r="L529" s="869">
        <v>0</v>
      </c>
      <c r="M529" s="869">
        <v>65098</v>
      </c>
      <c r="N529" s="869">
        <v>3278</v>
      </c>
      <c r="O529" s="869">
        <v>0</v>
      </c>
      <c r="P529" s="869">
        <v>0</v>
      </c>
      <c r="Q529" s="869">
        <v>0</v>
      </c>
      <c r="R529" s="869">
        <v>0</v>
      </c>
      <c r="S529" s="869">
        <v>0</v>
      </c>
      <c r="T529" s="869">
        <v>0</v>
      </c>
      <c r="U529" s="869">
        <v>0</v>
      </c>
      <c r="V529" s="869">
        <v>0</v>
      </c>
      <c r="W529" s="869">
        <v>0</v>
      </c>
      <c r="X529" s="869">
        <v>0</v>
      </c>
      <c r="Y529" s="869">
        <v>0</v>
      </c>
      <c r="Z529" s="869">
        <v>0</v>
      </c>
      <c r="AA529" s="869">
        <v>0</v>
      </c>
      <c r="AB529" s="869">
        <v>0</v>
      </c>
      <c r="AC529" s="869">
        <v>0</v>
      </c>
      <c r="AD529" s="869">
        <v>0</v>
      </c>
      <c r="AE529" s="869">
        <v>0</v>
      </c>
      <c r="AF529" s="345">
        <v>0</v>
      </c>
      <c r="AG529" s="345">
        <v>0</v>
      </c>
      <c r="AH529" s="345">
        <v>0</v>
      </c>
      <c r="AI529" s="345">
        <v>0</v>
      </c>
      <c r="AJ529" s="345">
        <v>0</v>
      </c>
      <c r="AK529" s="345">
        <v>0</v>
      </c>
    </row>
    <row r="530" spans="1:37">
      <c r="A530" s="869">
        <v>495</v>
      </c>
      <c r="B530" s="869" t="s">
        <v>111</v>
      </c>
      <c r="C530" s="869" t="s">
        <v>2063</v>
      </c>
      <c r="D530" s="869" t="s">
        <v>13033</v>
      </c>
      <c r="E530" s="869" t="s">
        <v>14830</v>
      </c>
      <c r="F530" s="870" t="s">
        <v>14831</v>
      </c>
      <c r="G530" s="869" t="s">
        <v>14832</v>
      </c>
      <c r="H530" s="869" t="s">
        <v>14833</v>
      </c>
      <c r="I530" s="869">
        <v>2020</v>
      </c>
      <c r="J530" s="869">
        <v>1272</v>
      </c>
      <c r="K530" s="869">
        <v>2676</v>
      </c>
      <c r="L530" s="869">
        <v>250</v>
      </c>
      <c r="M530" s="869">
        <v>52758</v>
      </c>
      <c r="N530" s="869">
        <v>658</v>
      </c>
      <c r="O530" s="869">
        <v>89</v>
      </c>
      <c r="P530" s="869">
        <v>5959</v>
      </c>
      <c r="Q530" s="869">
        <v>44</v>
      </c>
      <c r="R530" s="869">
        <v>5</v>
      </c>
      <c r="S530" s="869">
        <v>4</v>
      </c>
      <c r="T530" s="869">
        <v>4</v>
      </c>
      <c r="U530" s="869">
        <v>1</v>
      </c>
      <c r="V530" s="869">
        <v>1</v>
      </c>
      <c r="W530" s="869">
        <v>3</v>
      </c>
      <c r="X530" s="869">
        <v>3</v>
      </c>
      <c r="Y530" s="869">
        <v>0</v>
      </c>
      <c r="Z530" s="869">
        <v>0</v>
      </c>
      <c r="AA530" s="869">
        <v>0</v>
      </c>
      <c r="AB530" s="869">
        <v>0</v>
      </c>
      <c r="AC530" s="869">
        <v>1</v>
      </c>
      <c r="AD530" s="869">
        <v>6</v>
      </c>
      <c r="AE530" s="869">
        <v>0</v>
      </c>
      <c r="AF530" s="345">
        <v>1166080</v>
      </c>
      <c r="AG530" s="345">
        <v>611705</v>
      </c>
      <c r="AH530" s="345">
        <v>103373</v>
      </c>
      <c r="AI530" s="345">
        <v>451002</v>
      </c>
      <c r="AJ530" s="345">
        <v>233794</v>
      </c>
      <c r="AK530" s="345">
        <v>159550</v>
      </c>
    </row>
    <row r="531" spans="1:37">
      <c r="A531" s="869">
        <v>496</v>
      </c>
      <c r="B531" s="869" t="s">
        <v>111</v>
      </c>
      <c r="C531" s="869" t="s">
        <v>2063</v>
      </c>
      <c r="D531" s="869" t="s">
        <v>13033</v>
      </c>
      <c r="E531" s="869" t="s">
        <v>14834</v>
      </c>
      <c r="F531" s="870" t="s">
        <v>14835</v>
      </c>
      <c r="G531" s="869" t="s">
        <v>14836</v>
      </c>
      <c r="H531" s="869" t="s">
        <v>14837</v>
      </c>
      <c r="I531" s="869">
        <v>2008</v>
      </c>
      <c r="J531" s="869">
        <v>51109</v>
      </c>
      <c r="K531" s="869">
        <v>1574</v>
      </c>
      <c r="L531" s="869">
        <v>110</v>
      </c>
      <c r="M531" s="869">
        <v>86310</v>
      </c>
      <c r="N531" s="869">
        <v>1546</v>
      </c>
      <c r="O531" s="869">
        <v>63</v>
      </c>
      <c r="P531" s="869">
        <v>5051</v>
      </c>
      <c r="Q531" s="869">
        <v>0</v>
      </c>
      <c r="R531" s="869">
        <v>0</v>
      </c>
      <c r="S531" s="869">
        <v>4</v>
      </c>
      <c r="T531" s="869">
        <v>4</v>
      </c>
      <c r="U531" s="869">
        <v>2</v>
      </c>
      <c r="V531" s="869">
        <v>2</v>
      </c>
      <c r="W531" s="869">
        <v>2</v>
      </c>
      <c r="X531" s="869">
        <v>2</v>
      </c>
      <c r="Y531" s="869">
        <v>0</v>
      </c>
      <c r="Z531" s="869">
        <v>0</v>
      </c>
      <c r="AA531" s="869">
        <v>0</v>
      </c>
      <c r="AB531" s="869">
        <v>0</v>
      </c>
      <c r="AC531" s="869">
        <v>0</v>
      </c>
      <c r="AD531" s="869">
        <v>4</v>
      </c>
      <c r="AE531" s="869">
        <v>0</v>
      </c>
      <c r="AF531" s="345">
        <v>980528</v>
      </c>
      <c r="AG531" s="345">
        <v>660563</v>
      </c>
      <c r="AH531" s="345">
        <v>95799</v>
      </c>
      <c r="AI531" s="345">
        <v>224166</v>
      </c>
      <c r="AJ531" s="345">
        <v>172489</v>
      </c>
      <c r="AK531" s="345">
        <v>144280</v>
      </c>
    </row>
    <row r="532" spans="1:37">
      <c r="A532" s="869">
        <v>497</v>
      </c>
      <c r="B532" s="869" t="s">
        <v>111</v>
      </c>
      <c r="C532" s="869" t="s">
        <v>2063</v>
      </c>
      <c r="D532" s="869" t="s">
        <v>13033</v>
      </c>
      <c r="E532" s="869" t="s">
        <v>14838</v>
      </c>
      <c r="F532" s="870" t="s">
        <v>14839</v>
      </c>
      <c r="G532" s="869" t="s">
        <v>14840</v>
      </c>
      <c r="H532" s="869" t="s">
        <v>14841</v>
      </c>
      <c r="I532" s="869">
        <v>2008</v>
      </c>
      <c r="J532" s="869">
        <v>26167</v>
      </c>
      <c r="K532" s="869">
        <v>4160</v>
      </c>
      <c r="L532" s="869">
        <v>442</v>
      </c>
      <c r="M532" s="869">
        <v>133860</v>
      </c>
      <c r="N532" s="869">
        <v>1964</v>
      </c>
      <c r="O532" s="869">
        <v>91</v>
      </c>
      <c r="P532" s="869">
        <v>6454</v>
      </c>
      <c r="Q532" s="869">
        <v>0</v>
      </c>
      <c r="R532" s="869">
        <v>0</v>
      </c>
      <c r="S532" s="869">
        <v>5</v>
      </c>
      <c r="T532" s="869">
        <v>5</v>
      </c>
      <c r="U532" s="869">
        <v>1</v>
      </c>
      <c r="V532" s="869">
        <v>1</v>
      </c>
      <c r="W532" s="869">
        <v>4</v>
      </c>
      <c r="X532" s="869">
        <v>4</v>
      </c>
      <c r="Y532" s="869">
        <v>0</v>
      </c>
      <c r="Z532" s="869">
        <v>0</v>
      </c>
      <c r="AA532" s="869">
        <v>0</v>
      </c>
      <c r="AB532" s="869">
        <v>0</v>
      </c>
      <c r="AC532" s="869">
        <v>0</v>
      </c>
      <c r="AD532" s="869">
        <v>6</v>
      </c>
      <c r="AE532" s="869">
        <v>1</v>
      </c>
      <c r="AF532" s="345">
        <v>1351697</v>
      </c>
      <c r="AG532" s="345">
        <v>788599</v>
      </c>
      <c r="AH532" s="345">
        <v>118734</v>
      </c>
      <c r="AI532" s="345">
        <v>444364</v>
      </c>
      <c r="AJ532" s="345">
        <v>398477</v>
      </c>
      <c r="AK532" s="345">
        <v>199208</v>
      </c>
    </row>
    <row r="533" spans="1:37">
      <c r="A533" s="869">
        <v>498</v>
      </c>
      <c r="B533" s="869" t="s">
        <v>111</v>
      </c>
      <c r="C533" s="869" t="s">
        <v>2063</v>
      </c>
      <c r="D533" s="869" t="s">
        <v>13033</v>
      </c>
      <c r="E533" s="869" t="s">
        <v>14842</v>
      </c>
      <c r="F533" s="870" t="s">
        <v>14843</v>
      </c>
      <c r="G533" s="869" t="s">
        <v>14844</v>
      </c>
      <c r="H533" s="869" t="s">
        <v>14845</v>
      </c>
      <c r="I533" s="869">
        <v>1994</v>
      </c>
      <c r="J533" s="869">
        <v>3753</v>
      </c>
      <c r="K533" s="869">
        <v>2803</v>
      </c>
      <c r="L533" s="869">
        <v>312</v>
      </c>
      <c r="M533" s="869">
        <v>141525</v>
      </c>
      <c r="N533" s="869">
        <v>1528</v>
      </c>
      <c r="O533" s="869">
        <v>80</v>
      </c>
      <c r="P533" s="869">
        <v>5471</v>
      </c>
      <c r="Q533" s="869">
        <v>0</v>
      </c>
      <c r="R533" s="869">
        <v>0</v>
      </c>
      <c r="S533" s="869">
        <v>4</v>
      </c>
      <c r="T533" s="869">
        <v>4</v>
      </c>
      <c r="U533" s="869">
        <v>1</v>
      </c>
      <c r="V533" s="869">
        <v>1</v>
      </c>
      <c r="W533" s="869">
        <v>3</v>
      </c>
      <c r="X533" s="869">
        <v>3</v>
      </c>
      <c r="Y533" s="869">
        <v>0</v>
      </c>
      <c r="Z533" s="869">
        <v>0</v>
      </c>
      <c r="AA533" s="869">
        <v>0</v>
      </c>
      <c r="AB533" s="869">
        <v>0</v>
      </c>
      <c r="AC533" s="869">
        <v>1</v>
      </c>
      <c r="AD533" s="869">
        <v>4</v>
      </c>
      <c r="AE533" s="869">
        <v>2</v>
      </c>
      <c r="AF533" s="345">
        <v>1154382</v>
      </c>
      <c r="AG533" s="345">
        <v>679362</v>
      </c>
      <c r="AH533" s="345">
        <v>108700</v>
      </c>
      <c r="AI533" s="345">
        <v>366320</v>
      </c>
      <c r="AJ533" s="345">
        <v>254902</v>
      </c>
      <c r="AK533" s="345">
        <v>152246</v>
      </c>
    </row>
    <row r="534" spans="1:37">
      <c r="A534" s="869">
        <v>499</v>
      </c>
      <c r="B534" s="869" t="s">
        <v>111</v>
      </c>
      <c r="C534" s="869" t="s">
        <v>2063</v>
      </c>
      <c r="D534" s="869" t="s">
        <v>13033</v>
      </c>
      <c r="E534" s="869" t="s">
        <v>14846</v>
      </c>
      <c r="F534" s="870" t="s">
        <v>14847</v>
      </c>
      <c r="G534" s="869" t="s">
        <v>14848</v>
      </c>
      <c r="H534" s="869" t="s">
        <v>14801</v>
      </c>
      <c r="I534" s="869">
        <v>2021</v>
      </c>
      <c r="J534" s="869">
        <v>585.08000000000004</v>
      </c>
      <c r="K534" s="869">
        <v>471.82</v>
      </c>
      <c r="L534" s="869">
        <v>92</v>
      </c>
      <c r="M534" s="869">
        <v>17643</v>
      </c>
      <c r="N534" s="869">
        <v>0</v>
      </c>
      <c r="O534" s="869">
        <v>7</v>
      </c>
      <c r="P534" s="869">
        <v>2579</v>
      </c>
      <c r="Q534" s="869">
        <v>0</v>
      </c>
      <c r="R534" s="869">
        <v>0</v>
      </c>
      <c r="S534" s="869">
        <v>2</v>
      </c>
      <c r="T534" s="869">
        <v>2</v>
      </c>
      <c r="U534" s="869">
        <v>0</v>
      </c>
      <c r="V534" s="869">
        <v>0</v>
      </c>
      <c r="W534" s="869">
        <v>2</v>
      </c>
      <c r="X534" s="869">
        <v>2</v>
      </c>
      <c r="Y534" s="869">
        <v>0</v>
      </c>
      <c r="Z534" s="869">
        <v>0</v>
      </c>
      <c r="AA534" s="869">
        <v>0</v>
      </c>
      <c r="AB534" s="869">
        <v>0</v>
      </c>
      <c r="AC534" s="869">
        <v>0</v>
      </c>
      <c r="AD534" s="869">
        <v>2</v>
      </c>
      <c r="AE534" s="869">
        <v>1</v>
      </c>
      <c r="AF534" s="345">
        <v>604157</v>
      </c>
      <c r="AG534" s="345">
        <v>207724</v>
      </c>
      <c r="AH534" s="345">
        <v>40702</v>
      </c>
      <c r="AI534" s="345">
        <v>355731</v>
      </c>
      <c r="AJ534" s="345">
        <v>84125</v>
      </c>
      <c r="AK534" s="345">
        <v>101010</v>
      </c>
    </row>
    <row r="535" spans="1:37">
      <c r="A535" s="869">
        <v>500</v>
      </c>
      <c r="B535" s="869" t="s">
        <v>111</v>
      </c>
      <c r="C535" s="869" t="s">
        <v>2063</v>
      </c>
      <c r="D535" s="869" t="s">
        <v>13033</v>
      </c>
      <c r="E535" s="869" t="s">
        <v>14849</v>
      </c>
      <c r="F535" s="870" t="s">
        <v>14850</v>
      </c>
      <c r="G535" s="869" t="s">
        <v>14851</v>
      </c>
      <c r="H535" s="869" t="s">
        <v>14852</v>
      </c>
      <c r="I535" s="869">
        <v>2014</v>
      </c>
      <c r="J535" s="869">
        <v>2628</v>
      </c>
      <c r="K535" s="869">
        <v>3983</v>
      </c>
      <c r="L535" s="869">
        <v>296</v>
      </c>
      <c r="M535" s="869">
        <v>88992</v>
      </c>
      <c r="N535" s="869">
        <v>1602</v>
      </c>
      <c r="O535" s="869">
        <v>84</v>
      </c>
      <c r="P535" s="869">
        <v>6568</v>
      </c>
      <c r="Q535" s="869">
        <v>44</v>
      </c>
      <c r="R535" s="869">
        <v>0</v>
      </c>
      <c r="S535" s="869">
        <v>4</v>
      </c>
      <c r="T535" s="869">
        <v>4</v>
      </c>
      <c r="U535" s="869">
        <v>1</v>
      </c>
      <c r="V535" s="869">
        <v>1</v>
      </c>
      <c r="W535" s="869">
        <v>3</v>
      </c>
      <c r="X535" s="869">
        <v>3</v>
      </c>
      <c r="Y535" s="869">
        <v>0</v>
      </c>
      <c r="Z535" s="869">
        <v>0</v>
      </c>
      <c r="AA535" s="869">
        <v>0</v>
      </c>
      <c r="AB535" s="869">
        <v>0</v>
      </c>
      <c r="AC535" s="869">
        <v>0</v>
      </c>
      <c r="AD535" s="869">
        <v>5</v>
      </c>
      <c r="AE535" s="869">
        <v>1</v>
      </c>
      <c r="AF535" s="345">
        <v>1190003</v>
      </c>
      <c r="AG535" s="345">
        <v>713867</v>
      </c>
      <c r="AH535" s="345">
        <v>116943</v>
      </c>
      <c r="AI535" s="345">
        <v>359193</v>
      </c>
      <c r="AJ535" s="345">
        <v>261865</v>
      </c>
      <c r="AK535" s="345">
        <v>195382</v>
      </c>
    </row>
    <row r="536" spans="1:37">
      <c r="A536" s="869">
        <v>501</v>
      </c>
      <c r="B536" s="869" t="s">
        <v>111</v>
      </c>
      <c r="C536" s="869" t="s">
        <v>2063</v>
      </c>
      <c r="D536" s="869" t="s">
        <v>13033</v>
      </c>
      <c r="E536" s="869" t="s">
        <v>14853</v>
      </c>
      <c r="F536" s="870" t="s">
        <v>14854</v>
      </c>
      <c r="G536" s="869" t="s">
        <v>14855</v>
      </c>
      <c r="H536" s="869" t="s">
        <v>14856</v>
      </c>
      <c r="I536" s="869">
        <v>2007</v>
      </c>
      <c r="J536" s="869">
        <v>11118</v>
      </c>
      <c r="K536" s="869">
        <v>4457</v>
      </c>
      <c r="L536" s="869">
        <v>192</v>
      </c>
      <c r="M536" s="869">
        <v>177392</v>
      </c>
      <c r="N536" s="869">
        <v>2845</v>
      </c>
      <c r="O536" s="869">
        <v>193</v>
      </c>
      <c r="P536" s="869">
        <v>8204</v>
      </c>
      <c r="Q536" s="869">
        <v>42</v>
      </c>
      <c r="R536" s="869">
        <v>3</v>
      </c>
      <c r="S536" s="869">
        <v>9</v>
      </c>
      <c r="T536" s="869">
        <v>9</v>
      </c>
      <c r="U536" s="869">
        <v>0</v>
      </c>
      <c r="V536" s="869">
        <v>0</v>
      </c>
      <c r="W536" s="869">
        <v>7</v>
      </c>
      <c r="X536" s="869">
        <v>7</v>
      </c>
      <c r="Y536" s="869">
        <v>1</v>
      </c>
      <c r="Z536" s="869">
        <v>1</v>
      </c>
      <c r="AA536" s="869">
        <v>1</v>
      </c>
      <c r="AB536" s="869">
        <v>1</v>
      </c>
      <c r="AC536" s="869">
        <v>1</v>
      </c>
      <c r="AD536" s="869">
        <v>9</v>
      </c>
      <c r="AE536" s="869">
        <v>2</v>
      </c>
      <c r="AF536" s="345">
        <v>1954484</v>
      </c>
      <c r="AG536" s="345">
        <v>1478225</v>
      </c>
      <c r="AH536" s="345">
        <v>172201</v>
      </c>
      <c r="AI536" s="345">
        <v>304058</v>
      </c>
      <c r="AJ536" s="345">
        <v>364067</v>
      </c>
      <c r="AK536" s="345">
        <v>261639</v>
      </c>
    </row>
    <row r="537" spans="1:37">
      <c r="A537" s="869">
        <v>502</v>
      </c>
      <c r="B537" s="869" t="s">
        <v>111</v>
      </c>
      <c r="C537" s="869" t="s">
        <v>2063</v>
      </c>
      <c r="D537" s="869" t="s">
        <v>13033</v>
      </c>
      <c r="E537" s="869" t="s">
        <v>14857</v>
      </c>
      <c r="F537" s="870" t="s">
        <v>14858</v>
      </c>
      <c r="G537" s="869" t="s">
        <v>14859</v>
      </c>
      <c r="H537" s="869" t="s">
        <v>14860</v>
      </c>
      <c r="I537" s="869">
        <v>2007</v>
      </c>
      <c r="J537" s="869">
        <v>1500</v>
      </c>
      <c r="K537" s="869">
        <v>2050</v>
      </c>
      <c r="L537" s="869">
        <v>94</v>
      </c>
      <c r="M537" s="869">
        <v>117069</v>
      </c>
      <c r="N537" s="869">
        <v>1307</v>
      </c>
      <c r="O537" s="869">
        <v>31</v>
      </c>
      <c r="P537" s="869">
        <v>4827</v>
      </c>
      <c r="Q537" s="869">
        <v>0</v>
      </c>
      <c r="R537" s="869">
        <v>1</v>
      </c>
      <c r="S537" s="869">
        <v>4</v>
      </c>
      <c r="T537" s="869">
        <v>4</v>
      </c>
      <c r="U537" s="869">
        <v>2</v>
      </c>
      <c r="V537" s="869">
        <v>2</v>
      </c>
      <c r="W537" s="869">
        <v>2</v>
      </c>
      <c r="X537" s="869">
        <v>2</v>
      </c>
      <c r="Y537" s="869">
        <v>0</v>
      </c>
      <c r="Z537" s="869">
        <v>0</v>
      </c>
      <c r="AA537" s="869">
        <v>0</v>
      </c>
      <c r="AB537" s="869">
        <v>0</v>
      </c>
      <c r="AC537" s="869">
        <v>0</v>
      </c>
      <c r="AD537" s="869">
        <v>3</v>
      </c>
      <c r="AE537" s="869">
        <v>2</v>
      </c>
      <c r="AF537" s="345">
        <v>1057749</v>
      </c>
      <c r="AG537" s="345">
        <v>525916</v>
      </c>
      <c r="AH537" s="345">
        <v>83342</v>
      </c>
      <c r="AI537" s="345">
        <v>448491</v>
      </c>
      <c r="AJ537" s="345">
        <v>262980</v>
      </c>
      <c r="AK537" s="345">
        <v>269586</v>
      </c>
    </row>
    <row r="538" spans="1:37">
      <c r="A538" s="869">
        <v>503</v>
      </c>
      <c r="B538" s="869" t="s">
        <v>111</v>
      </c>
      <c r="C538" s="869" t="s">
        <v>2063</v>
      </c>
      <c r="D538" s="869" t="s">
        <v>13033</v>
      </c>
      <c r="E538" s="869" t="s">
        <v>14861</v>
      </c>
      <c r="F538" s="870" t="s">
        <v>14862</v>
      </c>
      <c r="G538" s="869" t="s">
        <v>14863</v>
      </c>
      <c r="H538" s="869" t="s">
        <v>14864</v>
      </c>
      <c r="I538" s="869">
        <v>2007</v>
      </c>
      <c r="J538" s="869">
        <v>1050</v>
      </c>
      <c r="K538" s="869">
        <v>1688</v>
      </c>
      <c r="L538" s="869">
        <v>134</v>
      </c>
      <c r="M538" s="869">
        <v>98944</v>
      </c>
      <c r="N538" s="869">
        <v>970</v>
      </c>
      <c r="O538" s="869">
        <v>36</v>
      </c>
      <c r="P538" s="869">
        <v>5021</v>
      </c>
      <c r="Q538" s="869">
        <v>0</v>
      </c>
      <c r="R538" s="869">
        <v>4</v>
      </c>
      <c r="S538" s="869">
        <v>4</v>
      </c>
      <c r="T538" s="869">
        <v>4</v>
      </c>
      <c r="U538" s="869">
        <v>2</v>
      </c>
      <c r="V538" s="869">
        <v>2</v>
      </c>
      <c r="W538" s="869">
        <v>2</v>
      </c>
      <c r="X538" s="869">
        <v>2</v>
      </c>
      <c r="Y538" s="869">
        <v>0</v>
      </c>
      <c r="Z538" s="869">
        <v>0</v>
      </c>
      <c r="AA538" s="869">
        <v>0</v>
      </c>
      <c r="AB538" s="869">
        <v>0</v>
      </c>
      <c r="AC538" s="869">
        <v>0</v>
      </c>
      <c r="AD538" s="869">
        <v>2</v>
      </c>
      <c r="AE538" s="869">
        <v>3</v>
      </c>
      <c r="AF538" s="345">
        <v>1002119</v>
      </c>
      <c r="AG538" s="345">
        <v>546430</v>
      </c>
      <c r="AH538" s="345">
        <v>66500</v>
      </c>
      <c r="AI538" s="345">
        <v>389189</v>
      </c>
      <c r="AJ538" s="345">
        <v>215212</v>
      </c>
      <c r="AK538" s="345">
        <v>225371</v>
      </c>
    </row>
    <row r="539" spans="1:37">
      <c r="A539" s="869">
        <v>504</v>
      </c>
      <c r="B539" s="869" t="s">
        <v>111</v>
      </c>
      <c r="C539" s="869" t="s">
        <v>2063</v>
      </c>
      <c r="D539" s="869" t="s">
        <v>13033</v>
      </c>
      <c r="E539" s="869" t="s">
        <v>14865</v>
      </c>
      <c r="F539" s="870" t="s">
        <v>14866</v>
      </c>
      <c r="G539" s="869" t="s">
        <v>14867</v>
      </c>
      <c r="H539" s="869" t="s">
        <v>14868</v>
      </c>
      <c r="I539" s="869">
        <v>2007</v>
      </c>
      <c r="J539" s="869">
        <v>1002</v>
      </c>
      <c r="K539" s="869">
        <v>1688</v>
      </c>
      <c r="L539" s="869">
        <v>110</v>
      </c>
      <c r="M539" s="869">
        <v>97432</v>
      </c>
      <c r="N539" s="869">
        <v>1137</v>
      </c>
      <c r="O539" s="869">
        <v>24</v>
      </c>
      <c r="P539" s="869">
        <v>4356</v>
      </c>
      <c r="Q539" s="869">
        <v>0</v>
      </c>
      <c r="R539" s="869">
        <v>0</v>
      </c>
      <c r="S539" s="869">
        <v>4</v>
      </c>
      <c r="T539" s="869">
        <v>4</v>
      </c>
      <c r="U539" s="869">
        <v>1</v>
      </c>
      <c r="V539" s="869">
        <v>1</v>
      </c>
      <c r="W539" s="869">
        <v>3</v>
      </c>
      <c r="X539" s="869">
        <v>3</v>
      </c>
      <c r="Y539" s="869">
        <v>0</v>
      </c>
      <c r="Z539" s="869">
        <v>0</v>
      </c>
      <c r="AA539" s="869">
        <v>0</v>
      </c>
      <c r="AB539" s="869">
        <v>0</v>
      </c>
      <c r="AC539" s="869">
        <v>0</v>
      </c>
      <c r="AD539" s="869">
        <v>5</v>
      </c>
      <c r="AE539" s="869">
        <v>2</v>
      </c>
      <c r="AF539" s="345">
        <v>971298</v>
      </c>
      <c r="AG539" s="345">
        <v>546430</v>
      </c>
      <c r="AH539" s="345">
        <v>66337</v>
      </c>
      <c r="AI539" s="345">
        <v>358531</v>
      </c>
      <c r="AJ539" s="345">
        <v>213368</v>
      </c>
      <c r="AK539" s="345">
        <v>227479</v>
      </c>
    </row>
    <row r="540" spans="1:37">
      <c r="A540" s="869">
        <v>505</v>
      </c>
      <c r="B540" s="869" t="s">
        <v>111</v>
      </c>
      <c r="C540" s="869" t="s">
        <v>1646</v>
      </c>
      <c r="D540" s="869" t="s">
        <v>13033</v>
      </c>
      <c r="E540" s="869" t="s">
        <v>14869</v>
      </c>
      <c r="F540" s="870" t="s">
        <v>14870</v>
      </c>
      <c r="G540" s="869" t="s">
        <v>14871</v>
      </c>
      <c r="H540" s="869" t="s">
        <v>14872</v>
      </c>
      <c r="I540" s="869">
        <v>2012</v>
      </c>
      <c r="J540" s="869">
        <v>1255</v>
      </c>
      <c r="K540" s="869">
        <v>2538</v>
      </c>
      <c r="L540" s="869">
        <v>240</v>
      </c>
      <c r="M540" s="869">
        <v>74031</v>
      </c>
      <c r="N540" s="869">
        <v>1315</v>
      </c>
      <c r="O540" s="869">
        <v>96</v>
      </c>
      <c r="P540" s="869">
        <v>2334</v>
      </c>
      <c r="Q540" s="869">
        <v>0</v>
      </c>
      <c r="R540" s="869">
        <v>96</v>
      </c>
      <c r="S540" s="869">
        <v>5</v>
      </c>
      <c r="T540" s="869">
        <v>5</v>
      </c>
      <c r="U540" s="869">
        <v>0</v>
      </c>
      <c r="V540" s="869">
        <v>0</v>
      </c>
      <c r="W540" s="869">
        <v>4</v>
      </c>
      <c r="X540" s="869">
        <v>4</v>
      </c>
      <c r="Y540" s="869">
        <v>0</v>
      </c>
      <c r="Z540" s="869">
        <v>0</v>
      </c>
      <c r="AA540" s="869">
        <v>1</v>
      </c>
      <c r="AB540" s="869">
        <v>1</v>
      </c>
      <c r="AC540" s="869">
        <v>1</v>
      </c>
      <c r="AD540" s="869">
        <v>6</v>
      </c>
      <c r="AE540" s="869">
        <v>3</v>
      </c>
      <c r="AF540" s="345">
        <v>1210725</v>
      </c>
      <c r="AG540" s="345">
        <v>440950</v>
      </c>
      <c r="AH540" s="345">
        <v>60300</v>
      </c>
      <c r="AI540" s="345">
        <v>709475</v>
      </c>
      <c r="AJ540" s="345">
        <v>93868</v>
      </c>
      <c r="AK540" s="345">
        <v>73872</v>
      </c>
    </row>
    <row r="541" spans="1:37">
      <c r="A541" s="869">
        <v>506</v>
      </c>
      <c r="B541" s="869" t="s">
        <v>111</v>
      </c>
      <c r="C541" s="869" t="s">
        <v>1646</v>
      </c>
      <c r="D541" s="869" t="s">
        <v>13033</v>
      </c>
      <c r="E541" s="869" t="s">
        <v>14873</v>
      </c>
      <c r="F541" s="870" t="s">
        <v>14874</v>
      </c>
      <c r="G541" s="869" t="s">
        <v>14875</v>
      </c>
      <c r="H541" s="869" t="s">
        <v>14872</v>
      </c>
      <c r="I541" s="869">
        <v>2002</v>
      </c>
      <c r="J541" s="869">
        <v>24080</v>
      </c>
      <c r="K541" s="869">
        <v>10027</v>
      </c>
      <c r="L541" s="869">
        <v>840</v>
      </c>
      <c r="M541" s="869">
        <v>333874</v>
      </c>
      <c r="N541" s="869">
        <v>14959</v>
      </c>
      <c r="O541" s="869">
        <v>136</v>
      </c>
      <c r="P541" s="869">
        <v>14043</v>
      </c>
      <c r="Q541" s="869">
        <v>0</v>
      </c>
      <c r="R541" s="869">
        <v>0</v>
      </c>
      <c r="S541" s="869">
        <v>24</v>
      </c>
      <c r="T541" s="869">
        <v>24</v>
      </c>
      <c r="U541" s="869">
        <v>6</v>
      </c>
      <c r="V541" s="869">
        <v>6</v>
      </c>
      <c r="W541" s="869">
        <v>10</v>
      </c>
      <c r="X541" s="869">
        <v>10</v>
      </c>
      <c r="Y541" s="869">
        <v>1</v>
      </c>
      <c r="Z541" s="869">
        <v>1</v>
      </c>
      <c r="AA541" s="869">
        <v>7</v>
      </c>
      <c r="AB541" s="869">
        <v>7</v>
      </c>
      <c r="AC541" s="869">
        <v>0</v>
      </c>
      <c r="AD541" s="869">
        <v>8</v>
      </c>
      <c r="AE541" s="869">
        <v>13</v>
      </c>
      <c r="AF541" s="345">
        <v>6168472</v>
      </c>
      <c r="AG541" s="345">
        <v>1708660</v>
      </c>
      <c r="AH541" s="345">
        <v>204605</v>
      </c>
      <c r="AI541" s="345">
        <v>4255207</v>
      </c>
      <c r="AJ541" s="345">
        <v>1060737</v>
      </c>
      <c r="AK541" s="345">
        <v>508959</v>
      </c>
    </row>
    <row r="542" spans="1:37">
      <c r="A542" s="869">
        <v>507</v>
      </c>
      <c r="B542" s="869" t="s">
        <v>111</v>
      </c>
      <c r="C542" s="869" t="s">
        <v>2122</v>
      </c>
      <c r="D542" s="869" t="s">
        <v>13033</v>
      </c>
      <c r="E542" s="869" t="s">
        <v>14876</v>
      </c>
      <c r="F542" s="870" t="s">
        <v>14877</v>
      </c>
      <c r="G542" s="869" t="s">
        <v>14878</v>
      </c>
      <c r="H542" s="869" t="s">
        <v>14879</v>
      </c>
      <c r="I542" s="869">
        <v>2004</v>
      </c>
      <c r="J542" s="869">
        <v>5027</v>
      </c>
      <c r="K542" s="869">
        <v>9965.6299999999992</v>
      </c>
      <c r="L542" s="869">
        <v>909</v>
      </c>
      <c r="M542" s="869">
        <v>238131</v>
      </c>
      <c r="N542" s="869">
        <v>15185</v>
      </c>
      <c r="O542" s="869">
        <v>231</v>
      </c>
      <c r="P542" s="869">
        <v>7074</v>
      </c>
      <c r="Q542" s="869">
        <v>223</v>
      </c>
      <c r="R542" s="869">
        <v>3</v>
      </c>
      <c r="S542" s="869">
        <v>11</v>
      </c>
      <c r="T542" s="869">
        <v>11</v>
      </c>
      <c r="U542" s="869">
        <v>1</v>
      </c>
      <c r="V542" s="869">
        <v>1</v>
      </c>
      <c r="W542" s="869">
        <v>5</v>
      </c>
      <c r="X542" s="869">
        <v>6</v>
      </c>
      <c r="Y542" s="869">
        <v>1</v>
      </c>
      <c r="Z542" s="869">
        <v>1</v>
      </c>
      <c r="AA542" s="869">
        <v>4</v>
      </c>
      <c r="AB542" s="869">
        <v>3</v>
      </c>
      <c r="AC542" s="869">
        <v>1</v>
      </c>
      <c r="AD542" s="869">
        <v>39</v>
      </c>
      <c r="AE542" s="869">
        <v>5</v>
      </c>
      <c r="AF542" s="345">
        <v>2006871</v>
      </c>
      <c r="AG542" s="345">
        <v>883688</v>
      </c>
      <c r="AH542" s="345">
        <v>123939</v>
      </c>
      <c r="AI542" s="345">
        <v>999244</v>
      </c>
      <c r="AJ542" s="345">
        <v>222482</v>
      </c>
      <c r="AK542" s="345">
        <v>141302</v>
      </c>
    </row>
    <row r="543" spans="1:37">
      <c r="A543" s="869">
        <v>508</v>
      </c>
      <c r="B543" s="869" t="s">
        <v>111</v>
      </c>
      <c r="C543" s="869" t="s">
        <v>2122</v>
      </c>
      <c r="D543" s="869" t="s">
        <v>13033</v>
      </c>
      <c r="E543" s="869" t="s">
        <v>14880</v>
      </c>
      <c r="F543" s="870" t="s">
        <v>14881</v>
      </c>
      <c r="G543" s="869" t="s">
        <v>14882</v>
      </c>
      <c r="H543" s="869" t="s">
        <v>14883</v>
      </c>
      <c r="I543" s="869">
        <v>2016</v>
      </c>
      <c r="J543" s="869">
        <v>1750</v>
      </c>
      <c r="K543" s="869">
        <v>7642</v>
      </c>
      <c r="L543" s="869">
        <v>939</v>
      </c>
      <c r="M543" s="869">
        <v>147025</v>
      </c>
      <c r="N543" s="869">
        <v>5837</v>
      </c>
      <c r="O543" s="869">
        <v>153</v>
      </c>
      <c r="P543" s="869">
        <v>9547</v>
      </c>
      <c r="Q543" s="869">
        <v>231</v>
      </c>
      <c r="R543" s="869">
        <v>0</v>
      </c>
      <c r="S543" s="869">
        <v>16</v>
      </c>
      <c r="T543" s="869">
        <v>16</v>
      </c>
      <c r="U543" s="869">
        <v>0</v>
      </c>
      <c r="V543" s="869">
        <v>0</v>
      </c>
      <c r="W543" s="869">
        <v>5</v>
      </c>
      <c r="X543" s="869">
        <v>5</v>
      </c>
      <c r="Y543" s="869">
        <v>0</v>
      </c>
      <c r="Z543" s="869">
        <v>0</v>
      </c>
      <c r="AA543" s="869">
        <v>11</v>
      </c>
      <c r="AB543" s="869">
        <v>11</v>
      </c>
      <c r="AC543" s="869">
        <v>0</v>
      </c>
      <c r="AD543" s="869">
        <v>3</v>
      </c>
      <c r="AE543" s="869">
        <v>2</v>
      </c>
      <c r="AF543" s="345">
        <v>2437833</v>
      </c>
      <c r="AG543" s="345">
        <v>1387389</v>
      </c>
      <c r="AH543" s="345">
        <v>170117</v>
      </c>
      <c r="AI543" s="345">
        <v>880327</v>
      </c>
      <c r="AJ543" s="345">
        <v>548164</v>
      </c>
      <c r="AK543" s="345">
        <v>269707</v>
      </c>
    </row>
    <row r="544" spans="1:37">
      <c r="A544" s="869">
        <v>509</v>
      </c>
      <c r="B544" s="869" t="s">
        <v>111</v>
      </c>
      <c r="C544" s="869" t="s">
        <v>2122</v>
      </c>
      <c r="D544" s="869" t="s">
        <v>13033</v>
      </c>
      <c r="E544" s="869" t="s">
        <v>14884</v>
      </c>
      <c r="F544" s="870" t="s">
        <v>14885</v>
      </c>
      <c r="G544" s="869" t="s">
        <v>14886</v>
      </c>
      <c r="H544" s="869" t="s">
        <v>14879</v>
      </c>
      <c r="I544" s="869">
        <v>2020</v>
      </c>
      <c r="J544" s="869">
        <v>1131</v>
      </c>
      <c r="K544" s="869">
        <v>3228.71</v>
      </c>
      <c r="L544" s="869">
        <v>420</v>
      </c>
      <c r="M544" s="869">
        <v>52249</v>
      </c>
      <c r="N544" s="869">
        <v>1282</v>
      </c>
      <c r="O544" s="869">
        <v>85</v>
      </c>
      <c r="P544" s="869">
        <v>3790</v>
      </c>
      <c r="Q544" s="869">
        <v>38</v>
      </c>
      <c r="R544" s="869">
        <v>0</v>
      </c>
      <c r="S544" s="869">
        <v>3</v>
      </c>
      <c r="T544" s="869">
        <v>3</v>
      </c>
      <c r="U544" s="869">
        <v>0</v>
      </c>
      <c r="V544" s="869">
        <v>0</v>
      </c>
      <c r="W544" s="869">
        <v>2</v>
      </c>
      <c r="X544" s="869">
        <v>2</v>
      </c>
      <c r="Y544" s="869">
        <v>0</v>
      </c>
      <c r="Z544" s="869">
        <v>0</v>
      </c>
      <c r="AA544" s="869">
        <v>1</v>
      </c>
      <c r="AB544" s="869">
        <v>1</v>
      </c>
      <c r="AC544" s="869">
        <v>0</v>
      </c>
      <c r="AD544" s="869">
        <v>8</v>
      </c>
      <c r="AE544" s="869">
        <v>1</v>
      </c>
      <c r="AF544" s="345">
        <v>499381</v>
      </c>
      <c r="AG544" s="345">
        <v>362551</v>
      </c>
      <c r="AH544" s="345">
        <v>118915</v>
      </c>
      <c r="AI544" s="345">
        <v>17915</v>
      </c>
      <c r="AJ544" s="345">
        <v>124682</v>
      </c>
      <c r="AK544" s="345">
        <v>83821</v>
      </c>
    </row>
    <row r="545" spans="1:37">
      <c r="A545" s="869">
        <v>510</v>
      </c>
      <c r="B545" s="869" t="s">
        <v>111</v>
      </c>
      <c r="C545" s="869" t="s">
        <v>2122</v>
      </c>
      <c r="D545" s="869" t="s">
        <v>13033</v>
      </c>
      <c r="E545" s="869" t="s">
        <v>14887</v>
      </c>
      <c r="F545" s="870" t="s">
        <v>14888</v>
      </c>
      <c r="G545" s="869" t="s">
        <v>14889</v>
      </c>
      <c r="H545" s="869" t="s">
        <v>14883</v>
      </c>
      <c r="I545" s="869">
        <v>2013</v>
      </c>
      <c r="J545" s="869">
        <v>2590</v>
      </c>
      <c r="K545" s="869">
        <v>8509</v>
      </c>
      <c r="L545" s="869">
        <v>647</v>
      </c>
      <c r="M545" s="869">
        <v>151528</v>
      </c>
      <c r="N545" s="869">
        <v>5215</v>
      </c>
      <c r="O545" s="869">
        <v>238</v>
      </c>
      <c r="P545" s="869">
        <v>8421</v>
      </c>
      <c r="Q545" s="869">
        <v>55</v>
      </c>
      <c r="R545" s="869">
        <v>0</v>
      </c>
      <c r="S545" s="869">
        <v>7</v>
      </c>
      <c r="T545" s="869">
        <v>7</v>
      </c>
      <c r="U545" s="869">
        <v>0</v>
      </c>
      <c r="V545" s="869">
        <v>0</v>
      </c>
      <c r="W545" s="869">
        <v>5</v>
      </c>
      <c r="X545" s="869">
        <v>5</v>
      </c>
      <c r="Y545" s="869">
        <v>0</v>
      </c>
      <c r="Z545" s="869">
        <v>0</v>
      </c>
      <c r="AA545" s="869">
        <v>2</v>
      </c>
      <c r="AB545" s="869">
        <v>2</v>
      </c>
      <c r="AC545" s="869">
        <v>0</v>
      </c>
      <c r="AD545" s="869">
        <v>13</v>
      </c>
      <c r="AE545" s="869">
        <v>1</v>
      </c>
      <c r="AF545" s="345">
        <v>2340767</v>
      </c>
      <c r="AG545" s="345">
        <v>1434264</v>
      </c>
      <c r="AH545" s="345">
        <v>171940</v>
      </c>
      <c r="AI545" s="345">
        <v>734563</v>
      </c>
      <c r="AJ545" s="345">
        <v>404601</v>
      </c>
      <c r="AK545" s="345">
        <v>232562</v>
      </c>
    </row>
    <row r="546" spans="1:37">
      <c r="A546" s="869">
        <v>511</v>
      </c>
      <c r="B546" s="869" t="s">
        <v>111</v>
      </c>
      <c r="C546" s="869" t="s">
        <v>2122</v>
      </c>
      <c r="D546" s="869" t="s">
        <v>13033</v>
      </c>
      <c r="E546" s="869" t="s">
        <v>14890</v>
      </c>
      <c r="F546" s="870" t="s">
        <v>14891</v>
      </c>
      <c r="G546" s="869" t="s">
        <v>14892</v>
      </c>
      <c r="H546" s="869" t="s">
        <v>14879</v>
      </c>
      <c r="I546" s="869">
        <v>2009</v>
      </c>
      <c r="J546" s="869">
        <v>982</v>
      </c>
      <c r="K546" s="869">
        <v>2767</v>
      </c>
      <c r="L546" s="869">
        <v>227</v>
      </c>
      <c r="M546" s="869">
        <v>63082</v>
      </c>
      <c r="N546" s="869">
        <v>241</v>
      </c>
      <c r="O546" s="869">
        <v>53</v>
      </c>
      <c r="P546" s="869">
        <v>3171</v>
      </c>
      <c r="Q546" s="869">
        <v>0</v>
      </c>
      <c r="R546" s="869">
        <v>0</v>
      </c>
      <c r="S546" s="869">
        <v>5</v>
      </c>
      <c r="T546" s="869">
        <v>5</v>
      </c>
      <c r="U546" s="869">
        <v>0</v>
      </c>
      <c r="V546" s="869">
        <v>0</v>
      </c>
      <c r="W546" s="869">
        <v>2</v>
      </c>
      <c r="X546" s="869">
        <v>2</v>
      </c>
      <c r="Y546" s="869">
        <v>0</v>
      </c>
      <c r="Z546" s="869">
        <v>0</v>
      </c>
      <c r="AA546" s="869">
        <v>3</v>
      </c>
      <c r="AB546" s="869">
        <v>3</v>
      </c>
      <c r="AC546" s="869">
        <v>0</v>
      </c>
      <c r="AD546" s="869">
        <v>3</v>
      </c>
      <c r="AE546" s="869">
        <v>0</v>
      </c>
      <c r="AF546" s="345">
        <v>505318</v>
      </c>
      <c r="AG546" s="345">
        <v>359084</v>
      </c>
      <c r="AH546" s="345">
        <v>42727</v>
      </c>
      <c r="AI546" s="345">
        <v>103507</v>
      </c>
      <c r="AJ546" s="345">
        <v>123432</v>
      </c>
      <c r="AK546" s="345">
        <v>98261</v>
      </c>
    </row>
    <row r="547" spans="1:37">
      <c r="A547" s="869">
        <v>512</v>
      </c>
      <c r="B547" s="869" t="s">
        <v>111</v>
      </c>
      <c r="C547" s="869" t="s">
        <v>2122</v>
      </c>
      <c r="D547" s="869" t="s">
        <v>13033</v>
      </c>
      <c r="E547" s="869" t="s">
        <v>14893</v>
      </c>
      <c r="F547" s="870" t="s">
        <v>14894</v>
      </c>
      <c r="G547" s="869" t="s">
        <v>14895</v>
      </c>
      <c r="H547" s="869" t="s">
        <v>14879</v>
      </c>
      <c r="I547" s="869">
        <v>1993</v>
      </c>
      <c r="J547" s="869">
        <v>2907</v>
      </c>
      <c r="K547" s="869">
        <v>7329</v>
      </c>
      <c r="L547" s="869">
        <v>781</v>
      </c>
      <c r="M547" s="869">
        <v>255734</v>
      </c>
      <c r="N547" s="869">
        <v>16232</v>
      </c>
      <c r="O547" s="869">
        <v>177</v>
      </c>
      <c r="P547" s="869">
        <v>8266</v>
      </c>
      <c r="Q547" s="869">
        <v>224</v>
      </c>
      <c r="R547" s="869">
        <v>0</v>
      </c>
      <c r="S547" s="869">
        <v>11</v>
      </c>
      <c r="T547" s="869">
        <v>11</v>
      </c>
      <c r="U547" s="869">
        <v>1</v>
      </c>
      <c r="V547" s="869">
        <v>1</v>
      </c>
      <c r="W547" s="869">
        <v>7</v>
      </c>
      <c r="X547" s="869">
        <v>7</v>
      </c>
      <c r="Y547" s="869">
        <v>0</v>
      </c>
      <c r="Z547" s="869">
        <v>0</v>
      </c>
      <c r="AA547" s="869">
        <v>3</v>
      </c>
      <c r="AB547" s="869">
        <v>3</v>
      </c>
      <c r="AC547" s="869">
        <v>0</v>
      </c>
      <c r="AD547" s="869">
        <v>13</v>
      </c>
      <c r="AE547" s="869">
        <v>2</v>
      </c>
      <c r="AF547" s="345">
        <v>3716705</v>
      </c>
      <c r="AG547" s="345">
        <v>902580</v>
      </c>
      <c r="AH547" s="345">
        <v>151227</v>
      </c>
      <c r="AI547" s="345">
        <v>2662898</v>
      </c>
      <c r="AJ547" s="345">
        <v>350242</v>
      </c>
      <c r="AK547" s="345">
        <v>273377</v>
      </c>
    </row>
    <row r="548" spans="1:37">
      <c r="A548" s="869">
        <v>513</v>
      </c>
      <c r="B548" s="869" t="s">
        <v>111</v>
      </c>
      <c r="C548" s="869" t="s">
        <v>1939</v>
      </c>
      <c r="D548" s="869" t="s">
        <v>13033</v>
      </c>
      <c r="E548" s="869" t="s">
        <v>14896</v>
      </c>
      <c r="F548" s="870" t="s">
        <v>14897</v>
      </c>
      <c r="G548" s="869" t="s">
        <v>14898</v>
      </c>
      <c r="H548" s="869" t="s">
        <v>14899</v>
      </c>
      <c r="I548" s="869">
        <v>2023</v>
      </c>
      <c r="J548" s="869">
        <v>18553</v>
      </c>
      <c r="K548" s="869">
        <v>2621</v>
      </c>
      <c r="L548" s="869">
        <v>217</v>
      </c>
      <c r="M548" s="869">
        <v>37758</v>
      </c>
      <c r="N548" s="869">
        <v>0</v>
      </c>
      <c r="O548" s="869">
        <v>58</v>
      </c>
      <c r="P548" s="869">
        <v>5291</v>
      </c>
      <c r="Q548" s="869">
        <v>0</v>
      </c>
      <c r="R548" s="869">
        <v>58</v>
      </c>
      <c r="S548" s="869">
        <v>6</v>
      </c>
      <c r="T548" s="869">
        <v>6</v>
      </c>
      <c r="U548" s="869">
        <v>0</v>
      </c>
      <c r="V548" s="869">
        <v>0</v>
      </c>
      <c r="W548" s="869">
        <v>5</v>
      </c>
      <c r="X548" s="869">
        <v>5</v>
      </c>
      <c r="Y548" s="869">
        <v>1</v>
      </c>
      <c r="Z548" s="869">
        <v>1</v>
      </c>
      <c r="AA548" s="869">
        <v>0</v>
      </c>
      <c r="AB548" s="869">
        <v>0</v>
      </c>
      <c r="AC548" s="869">
        <v>0</v>
      </c>
      <c r="AD548" s="869">
        <v>2</v>
      </c>
      <c r="AE548" s="869">
        <v>6</v>
      </c>
      <c r="AF548" s="345">
        <v>478603</v>
      </c>
      <c r="AG548" s="345">
        <v>326361</v>
      </c>
      <c r="AH548" s="345">
        <v>81363</v>
      </c>
      <c r="AI548" s="345">
        <v>70879</v>
      </c>
      <c r="AJ548" s="345">
        <v>225494</v>
      </c>
      <c r="AK548" s="345">
        <v>73944</v>
      </c>
    </row>
    <row r="549" spans="1:37">
      <c r="A549" s="869">
        <v>514</v>
      </c>
      <c r="B549" s="869" t="s">
        <v>111</v>
      </c>
      <c r="C549" s="869" t="s">
        <v>1939</v>
      </c>
      <c r="D549" s="869" t="s">
        <v>13033</v>
      </c>
      <c r="E549" s="869" t="s">
        <v>14900</v>
      </c>
      <c r="F549" s="870" t="s">
        <v>14901</v>
      </c>
      <c r="G549" s="869" t="s">
        <v>14902</v>
      </c>
      <c r="H549" s="869" t="s">
        <v>14903</v>
      </c>
      <c r="I549" s="869">
        <v>2016</v>
      </c>
      <c r="J549" s="869">
        <v>4736</v>
      </c>
      <c r="K549" s="869">
        <v>1910</v>
      </c>
      <c r="L549" s="869">
        <v>205</v>
      </c>
      <c r="M549" s="869">
        <v>77006</v>
      </c>
      <c r="N549" s="869">
        <v>1936</v>
      </c>
      <c r="O549" s="869">
        <v>74</v>
      </c>
      <c r="P549" s="869">
        <v>3664</v>
      </c>
      <c r="Q549" s="869">
        <v>41</v>
      </c>
      <c r="R549" s="869">
        <v>6</v>
      </c>
      <c r="S549" s="869">
        <v>4</v>
      </c>
      <c r="T549" s="869">
        <v>4</v>
      </c>
      <c r="U549" s="869">
        <v>0</v>
      </c>
      <c r="V549" s="869">
        <v>0</v>
      </c>
      <c r="W549" s="869">
        <v>3</v>
      </c>
      <c r="X549" s="869">
        <v>3</v>
      </c>
      <c r="Y549" s="869">
        <v>1</v>
      </c>
      <c r="Z549" s="869">
        <v>1</v>
      </c>
      <c r="AA549" s="869">
        <v>0</v>
      </c>
      <c r="AB549" s="869">
        <v>0</v>
      </c>
      <c r="AC549" s="869">
        <v>0</v>
      </c>
      <c r="AD549" s="869">
        <v>5</v>
      </c>
      <c r="AE549" s="869">
        <v>0</v>
      </c>
      <c r="AF549" s="345">
        <v>712899</v>
      </c>
      <c r="AG549" s="345">
        <v>546021</v>
      </c>
      <c r="AH549" s="345">
        <v>67000</v>
      </c>
      <c r="AI549" s="345">
        <v>99878</v>
      </c>
      <c r="AJ549" s="345">
        <v>153507</v>
      </c>
      <c r="AK549" s="345">
        <v>140834</v>
      </c>
    </row>
    <row r="550" spans="1:37">
      <c r="A550" s="869">
        <v>515</v>
      </c>
      <c r="B550" s="869" t="s">
        <v>111</v>
      </c>
      <c r="C550" s="869" t="s">
        <v>1939</v>
      </c>
      <c r="D550" s="869" t="s">
        <v>13033</v>
      </c>
      <c r="E550" s="869" t="s">
        <v>14904</v>
      </c>
      <c r="F550" s="870" t="s">
        <v>14905</v>
      </c>
      <c r="G550" s="869" t="s">
        <v>14906</v>
      </c>
      <c r="H550" s="869" t="s">
        <v>7937</v>
      </c>
      <c r="I550" s="869">
        <v>2023</v>
      </c>
      <c r="J550" s="869">
        <v>4145</v>
      </c>
      <c r="K550" s="869">
        <v>1612</v>
      </c>
      <c r="L550" s="869">
        <v>109</v>
      </c>
      <c r="M550" s="869">
        <v>22666</v>
      </c>
      <c r="N550" s="869">
        <v>0</v>
      </c>
      <c r="O550" s="869">
        <v>46</v>
      </c>
      <c r="P550" s="869">
        <v>3079</v>
      </c>
      <c r="Q550" s="869">
        <v>0</v>
      </c>
      <c r="R550" s="869">
        <v>46</v>
      </c>
      <c r="S550" s="869">
        <v>4</v>
      </c>
      <c r="T550" s="869">
        <v>5</v>
      </c>
      <c r="U550" s="869">
        <v>0</v>
      </c>
      <c r="V550" s="869">
        <v>0</v>
      </c>
      <c r="W550" s="869">
        <v>4</v>
      </c>
      <c r="X550" s="869">
        <v>5</v>
      </c>
      <c r="Y550" s="869">
        <v>0</v>
      </c>
      <c r="Z550" s="869">
        <v>0</v>
      </c>
      <c r="AA550" s="869">
        <v>0</v>
      </c>
      <c r="AB550" s="869">
        <v>0</v>
      </c>
      <c r="AC550" s="869">
        <v>1</v>
      </c>
      <c r="AD550" s="869">
        <v>3</v>
      </c>
      <c r="AE550" s="869">
        <v>0</v>
      </c>
      <c r="AF550" s="345">
        <v>481043</v>
      </c>
      <c r="AG550" s="345">
        <v>337227</v>
      </c>
      <c r="AH550" s="345">
        <v>52229</v>
      </c>
      <c r="AI550" s="345">
        <v>91587</v>
      </c>
      <c r="AJ550" s="345">
        <v>24090</v>
      </c>
      <c r="AK550" s="345">
        <v>21889</v>
      </c>
    </row>
    <row r="551" spans="1:37">
      <c r="A551" s="869">
        <v>516</v>
      </c>
      <c r="B551" s="869" t="s">
        <v>111</v>
      </c>
      <c r="C551" s="869" t="s">
        <v>1939</v>
      </c>
      <c r="D551" s="869" t="s">
        <v>13033</v>
      </c>
      <c r="E551" s="869" t="s">
        <v>14907</v>
      </c>
      <c r="F551" s="870" t="s">
        <v>14908</v>
      </c>
      <c r="G551" s="869" t="s">
        <v>14909</v>
      </c>
      <c r="H551" s="869" t="s">
        <v>14910</v>
      </c>
      <c r="I551" s="869">
        <v>2021</v>
      </c>
      <c r="J551" s="869">
        <v>3449</v>
      </c>
      <c r="K551" s="869">
        <v>548</v>
      </c>
      <c r="L551" s="869">
        <v>62</v>
      </c>
      <c r="M551" s="869">
        <v>23064</v>
      </c>
      <c r="N551" s="869">
        <v>143</v>
      </c>
      <c r="O551" s="869">
        <v>28</v>
      </c>
      <c r="P551" s="869">
        <v>2428</v>
      </c>
      <c r="Q551" s="869">
        <v>0</v>
      </c>
      <c r="R551" s="869">
        <v>2</v>
      </c>
      <c r="S551" s="869">
        <v>2</v>
      </c>
      <c r="T551" s="869">
        <v>2</v>
      </c>
      <c r="U551" s="869">
        <v>0</v>
      </c>
      <c r="V551" s="869">
        <v>0</v>
      </c>
      <c r="W551" s="869">
        <v>2</v>
      </c>
      <c r="X551" s="869">
        <v>2</v>
      </c>
      <c r="Y551" s="869">
        <v>0</v>
      </c>
      <c r="Z551" s="869">
        <v>0</v>
      </c>
      <c r="AA551" s="869">
        <v>0</v>
      </c>
      <c r="AB551" s="869">
        <v>0</v>
      </c>
      <c r="AC551" s="869">
        <v>0</v>
      </c>
      <c r="AD551" s="869">
        <v>4</v>
      </c>
      <c r="AE551" s="869">
        <v>0</v>
      </c>
      <c r="AF551" s="345">
        <v>359795</v>
      </c>
      <c r="AG551" s="345">
        <v>270215</v>
      </c>
      <c r="AH551" s="345">
        <v>38560</v>
      </c>
      <c r="AI551" s="345">
        <v>51020</v>
      </c>
      <c r="AJ551" s="345">
        <v>46103</v>
      </c>
      <c r="AK551" s="345">
        <v>45372</v>
      </c>
    </row>
    <row r="552" spans="1:37">
      <c r="A552" s="869">
        <v>517</v>
      </c>
      <c r="B552" s="869" t="s">
        <v>111</v>
      </c>
      <c r="C552" s="869" t="s">
        <v>1939</v>
      </c>
      <c r="D552" s="869" t="s">
        <v>13033</v>
      </c>
      <c r="E552" s="869" t="s">
        <v>14911</v>
      </c>
      <c r="F552" s="870" t="s">
        <v>14912</v>
      </c>
      <c r="G552" s="869" t="s">
        <v>14913</v>
      </c>
      <c r="H552" s="869" t="s">
        <v>14914</v>
      </c>
      <c r="I552" s="869">
        <v>2010</v>
      </c>
      <c r="J552" s="869">
        <v>2566</v>
      </c>
      <c r="K552" s="869">
        <v>1580</v>
      </c>
      <c r="L552" s="869">
        <v>197</v>
      </c>
      <c r="M552" s="869">
        <v>94678</v>
      </c>
      <c r="N552" s="869">
        <v>4351</v>
      </c>
      <c r="O552" s="869">
        <v>71</v>
      </c>
      <c r="P552" s="869">
        <v>3352</v>
      </c>
      <c r="Q552" s="869">
        <v>41</v>
      </c>
      <c r="R552" s="869">
        <v>9</v>
      </c>
      <c r="S552" s="869">
        <v>4</v>
      </c>
      <c r="T552" s="869">
        <v>4</v>
      </c>
      <c r="U552" s="869">
        <v>0</v>
      </c>
      <c r="V552" s="869">
        <v>0</v>
      </c>
      <c r="W552" s="869">
        <v>4</v>
      </c>
      <c r="X552" s="869">
        <v>4</v>
      </c>
      <c r="Y552" s="869">
        <v>0</v>
      </c>
      <c r="Z552" s="869">
        <v>0</v>
      </c>
      <c r="AA552" s="869">
        <v>0</v>
      </c>
      <c r="AB552" s="869">
        <v>0</v>
      </c>
      <c r="AC552" s="869">
        <v>0</v>
      </c>
      <c r="AD552" s="869">
        <v>6</v>
      </c>
      <c r="AE552" s="869">
        <v>1</v>
      </c>
      <c r="AF552" s="345">
        <v>661200</v>
      </c>
      <c r="AG552" s="345">
        <v>511603</v>
      </c>
      <c r="AH552" s="345">
        <v>63000</v>
      </c>
      <c r="AI552" s="345">
        <v>86597</v>
      </c>
      <c r="AJ552" s="345">
        <v>138156</v>
      </c>
      <c r="AK552" s="345">
        <v>124374</v>
      </c>
    </row>
    <row r="553" spans="1:37">
      <c r="A553" s="869">
        <v>518</v>
      </c>
      <c r="B553" s="869" t="s">
        <v>111</v>
      </c>
      <c r="C553" s="869" t="s">
        <v>1939</v>
      </c>
      <c r="D553" s="869" t="s">
        <v>13033</v>
      </c>
      <c r="E553" s="869" t="s">
        <v>14915</v>
      </c>
      <c r="F553" s="870" t="s">
        <v>14916</v>
      </c>
      <c r="G553" s="869" t="s">
        <v>14917</v>
      </c>
      <c r="H553" s="869" t="s">
        <v>14918</v>
      </c>
      <c r="I553" s="869">
        <v>2013</v>
      </c>
      <c r="J553" s="869">
        <v>4427</v>
      </c>
      <c r="K553" s="869">
        <v>3012</v>
      </c>
      <c r="L553" s="869">
        <v>260</v>
      </c>
      <c r="M553" s="869">
        <v>100259</v>
      </c>
      <c r="N553" s="869">
        <v>2589</v>
      </c>
      <c r="O553" s="869">
        <v>71</v>
      </c>
      <c r="P553" s="869">
        <v>4663</v>
      </c>
      <c r="Q553" s="869">
        <v>41</v>
      </c>
      <c r="R553" s="869">
        <v>5</v>
      </c>
      <c r="S553" s="869">
        <v>4</v>
      </c>
      <c r="T553" s="869">
        <v>4</v>
      </c>
      <c r="U553" s="869">
        <v>1</v>
      </c>
      <c r="V553" s="869">
        <v>1</v>
      </c>
      <c r="W553" s="869">
        <v>3</v>
      </c>
      <c r="X553" s="869">
        <v>3</v>
      </c>
      <c r="Y553" s="869">
        <v>0</v>
      </c>
      <c r="Z553" s="869">
        <v>0</v>
      </c>
      <c r="AA553" s="869">
        <v>0</v>
      </c>
      <c r="AB553" s="869">
        <v>0</v>
      </c>
      <c r="AC553" s="869">
        <v>0</v>
      </c>
      <c r="AD553" s="869">
        <v>8</v>
      </c>
      <c r="AE553" s="869">
        <v>0</v>
      </c>
      <c r="AF553" s="345">
        <v>992037</v>
      </c>
      <c r="AG553" s="345">
        <v>545151</v>
      </c>
      <c r="AH553" s="345">
        <v>72000</v>
      </c>
      <c r="AI553" s="345">
        <v>374886</v>
      </c>
      <c r="AJ553" s="345">
        <v>163286</v>
      </c>
      <c r="AK553" s="345">
        <v>152567</v>
      </c>
    </row>
    <row r="554" spans="1:37">
      <c r="A554" s="869">
        <v>519</v>
      </c>
      <c r="B554" s="869" t="s">
        <v>111</v>
      </c>
      <c r="C554" s="869" t="s">
        <v>1939</v>
      </c>
      <c r="D554" s="869" t="s">
        <v>13033</v>
      </c>
      <c r="E554" s="869" t="s">
        <v>14919</v>
      </c>
      <c r="F554" s="870" t="s">
        <v>14920</v>
      </c>
      <c r="G554" s="869" t="s">
        <v>14921</v>
      </c>
      <c r="H554" s="869" t="s">
        <v>14922</v>
      </c>
      <c r="I554" s="869">
        <v>2022</v>
      </c>
      <c r="J554" s="869">
        <v>3870</v>
      </c>
      <c r="K554" s="869">
        <v>1157</v>
      </c>
      <c r="L554" s="869">
        <v>109</v>
      </c>
      <c r="M554" s="869">
        <v>24958</v>
      </c>
      <c r="N554" s="869">
        <v>0</v>
      </c>
      <c r="O554" s="869">
        <v>28</v>
      </c>
      <c r="P554" s="869">
        <v>2936</v>
      </c>
      <c r="Q554" s="869">
        <v>0</v>
      </c>
      <c r="R554" s="869">
        <v>28</v>
      </c>
      <c r="S554" s="869">
        <v>6</v>
      </c>
      <c r="T554" s="869">
        <v>6</v>
      </c>
      <c r="U554" s="869">
        <v>0</v>
      </c>
      <c r="V554" s="869">
        <v>0</v>
      </c>
      <c r="W554" s="869">
        <v>6</v>
      </c>
      <c r="X554" s="869">
        <v>6</v>
      </c>
      <c r="Y554" s="869">
        <v>0</v>
      </c>
      <c r="Z554" s="869">
        <v>0</v>
      </c>
      <c r="AA554" s="869">
        <v>0</v>
      </c>
      <c r="AB554" s="869">
        <v>0</v>
      </c>
      <c r="AC554" s="869">
        <v>2</v>
      </c>
      <c r="AD554" s="869">
        <v>4</v>
      </c>
      <c r="AE554" s="869">
        <v>0</v>
      </c>
      <c r="AF554" s="345">
        <v>396042</v>
      </c>
      <c r="AG554" s="345">
        <v>254828</v>
      </c>
      <c r="AH554" s="345">
        <v>49467</v>
      </c>
      <c r="AI554" s="345">
        <v>91747</v>
      </c>
      <c r="AJ554" s="345">
        <v>65728</v>
      </c>
      <c r="AK554" s="345">
        <v>41859</v>
      </c>
    </row>
    <row r="555" spans="1:37">
      <c r="A555" s="869">
        <v>520</v>
      </c>
      <c r="B555" s="869" t="s">
        <v>111</v>
      </c>
      <c r="C555" s="869" t="s">
        <v>1939</v>
      </c>
      <c r="D555" s="869" t="s">
        <v>13033</v>
      </c>
      <c r="E555" s="869" t="s">
        <v>14923</v>
      </c>
      <c r="F555" s="870" t="s">
        <v>14924</v>
      </c>
      <c r="G555" s="869" t="s">
        <v>14925</v>
      </c>
      <c r="H555" s="869" t="s">
        <v>14899</v>
      </c>
      <c r="I555" s="869">
        <v>2010</v>
      </c>
      <c r="J555" s="869">
        <v>3958</v>
      </c>
      <c r="K555" s="869">
        <v>1665</v>
      </c>
      <c r="L555" s="869">
        <v>129</v>
      </c>
      <c r="M555" s="869">
        <v>87355</v>
      </c>
      <c r="N555" s="869">
        <v>4594</v>
      </c>
      <c r="O555" s="869">
        <v>70</v>
      </c>
      <c r="P555" s="869">
        <v>3548</v>
      </c>
      <c r="Q555" s="869">
        <v>41</v>
      </c>
      <c r="R555" s="869">
        <v>6</v>
      </c>
      <c r="S555" s="869">
        <v>4</v>
      </c>
      <c r="T555" s="869">
        <v>4</v>
      </c>
      <c r="U555" s="869">
        <v>1</v>
      </c>
      <c r="V555" s="869">
        <v>1</v>
      </c>
      <c r="W555" s="869">
        <v>3</v>
      </c>
      <c r="X555" s="869">
        <v>3</v>
      </c>
      <c r="Y555" s="869">
        <v>0</v>
      </c>
      <c r="Z555" s="869">
        <v>0</v>
      </c>
      <c r="AA555" s="869">
        <v>0</v>
      </c>
      <c r="AB555" s="869">
        <v>0</v>
      </c>
      <c r="AC555" s="869">
        <v>0</v>
      </c>
      <c r="AD555" s="869">
        <v>5</v>
      </c>
      <c r="AE555" s="869">
        <v>1</v>
      </c>
      <c r="AF555" s="345">
        <v>656935</v>
      </c>
      <c r="AG555" s="345">
        <v>464339</v>
      </c>
      <c r="AH555" s="345">
        <v>63000</v>
      </c>
      <c r="AI555" s="345">
        <v>129596</v>
      </c>
      <c r="AJ555" s="345">
        <v>68323</v>
      </c>
      <c r="AK555" s="345">
        <v>40454</v>
      </c>
    </row>
    <row r="556" spans="1:37">
      <c r="A556" s="869">
        <v>521</v>
      </c>
      <c r="B556" s="869" t="s">
        <v>111</v>
      </c>
      <c r="C556" s="869" t="s">
        <v>1939</v>
      </c>
      <c r="D556" s="869" t="s">
        <v>13033</v>
      </c>
      <c r="E556" s="869" t="s">
        <v>14926</v>
      </c>
      <c r="F556" s="870" t="s">
        <v>14927</v>
      </c>
      <c r="G556" s="869" t="s">
        <v>14928</v>
      </c>
      <c r="H556" s="869" t="s">
        <v>14929</v>
      </c>
      <c r="I556" s="869">
        <v>2007</v>
      </c>
      <c r="J556" s="869">
        <v>7726</v>
      </c>
      <c r="K556" s="869">
        <v>4998</v>
      </c>
      <c r="L556" s="869">
        <v>572</v>
      </c>
      <c r="M556" s="869">
        <v>303709</v>
      </c>
      <c r="N556" s="869">
        <v>7501</v>
      </c>
      <c r="O556" s="869">
        <v>125</v>
      </c>
      <c r="P556" s="869">
        <v>11687</v>
      </c>
      <c r="Q556" s="869">
        <v>124</v>
      </c>
      <c r="R556" s="869">
        <v>15</v>
      </c>
      <c r="S556" s="869">
        <v>22</v>
      </c>
      <c r="T556" s="869">
        <v>22</v>
      </c>
      <c r="U556" s="869">
        <v>5</v>
      </c>
      <c r="V556" s="869">
        <v>5</v>
      </c>
      <c r="W556" s="869">
        <v>12</v>
      </c>
      <c r="X556" s="869">
        <v>12</v>
      </c>
      <c r="Y556" s="869">
        <v>1</v>
      </c>
      <c r="Z556" s="869">
        <v>1</v>
      </c>
      <c r="AA556" s="869">
        <v>4</v>
      </c>
      <c r="AB556" s="869">
        <v>4</v>
      </c>
      <c r="AC556" s="869">
        <v>0</v>
      </c>
      <c r="AD556" s="869">
        <v>8</v>
      </c>
      <c r="AE556" s="869">
        <v>3</v>
      </c>
      <c r="AF556" s="345">
        <v>3531888</v>
      </c>
      <c r="AG556" s="345">
        <v>1749246</v>
      </c>
      <c r="AH556" s="345">
        <v>272980</v>
      </c>
      <c r="AI556" s="345">
        <v>1509662</v>
      </c>
      <c r="AJ556" s="345">
        <v>352146</v>
      </c>
      <c r="AK556" s="345">
        <v>269199</v>
      </c>
    </row>
    <row r="557" spans="1:37">
      <c r="A557" s="869">
        <v>522</v>
      </c>
      <c r="B557" s="869" t="s">
        <v>111</v>
      </c>
      <c r="C557" s="869" t="s">
        <v>1628</v>
      </c>
      <c r="D557" s="869" t="s">
        <v>13033</v>
      </c>
      <c r="E557" s="869" t="s">
        <v>14930</v>
      </c>
      <c r="F557" s="870" t="s">
        <v>14931</v>
      </c>
      <c r="G557" s="869" t="s">
        <v>14932</v>
      </c>
      <c r="H557" s="869" t="s">
        <v>14933</v>
      </c>
      <c r="I557" s="869">
        <v>2023</v>
      </c>
      <c r="J557" s="869">
        <v>3212</v>
      </c>
      <c r="K557" s="869">
        <v>4454.17</v>
      </c>
      <c r="L557" s="869">
        <v>287</v>
      </c>
      <c r="M557" s="869">
        <v>50487</v>
      </c>
      <c r="N557" s="869">
        <v>576</v>
      </c>
      <c r="O557" s="869">
        <v>70</v>
      </c>
      <c r="P557" s="869">
        <v>7452</v>
      </c>
      <c r="Q557" s="869">
        <v>177</v>
      </c>
      <c r="R557" s="869">
        <v>0</v>
      </c>
      <c r="S557" s="869">
        <v>5.5</v>
      </c>
      <c r="T557" s="869">
        <v>6</v>
      </c>
      <c r="U557" s="869">
        <v>0</v>
      </c>
      <c r="V557" s="869">
        <v>0</v>
      </c>
      <c r="W557" s="869">
        <v>5.5</v>
      </c>
      <c r="X557" s="869">
        <v>6</v>
      </c>
      <c r="Y557" s="869">
        <v>0</v>
      </c>
      <c r="Z557" s="869">
        <v>0</v>
      </c>
      <c r="AA557" s="869">
        <v>0</v>
      </c>
      <c r="AB557" s="869">
        <v>0</v>
      </c>
      <c r="AC557" s="869">
        <v>0</v>
      </c>
      <c r="AD557" s="869">
        <v>9</v>
      </c>
      <c r="AE557" s="869">
        <v>1</v>
      </c>
      <c r="AF557" s="345">
        <v>1034465</v>
      </c>
      <c r="AG557" s="345">
        <v>625580</v>
      </c>
      <c r="AH557" s="345">
        <v>92820</v>
      </c>
      <c r="AI557" s="345">
        <v>316065</v>
      </c>
      <c r="AJ557" s="345">
        <v>451126</v>
      </c>
      <c r="AK557" s="345">
        <v>259023</v>
      </c>
    </row>
    <row r="558" spans="1:37">
      <c r="A558" s="869">
        <v>523</v>
      </c>
      <c r="B558" s="869" t="s">
        <v>111</v>
      </c>
      <c r="C558" s="869" t="s">
        <v>1628</v>
      </c>
      <c r="D558" s="869" t="s">
        <v>13033</v>
      </c>
      <c r="E558" s="869" t="s">
        <v>14934</v>
      </c>
      <c r="F558" s="870" t="s">
        <v>14935</v>
      </c>
      <c r="G558" s="869" t="s">
        <v>14936</v>
      </c>
      <c r="H558" s="869" t="s">
        <v>14937</v>
      </c>
      <c r="I558" s="869">
        <v>1994</v>
      </c>
      <c r="J558" s="869">
        <v>1668</v>
      </c>
      <c r="K558" s="869">
        <v>2890</v>
      </c>
      <c r="L558" s="869">
        <v>251</v>
      </c>
      <c r="M558" s="869">
        <v>159484</v>
      </c>
      <c r="N558" s="869">
        <v>8127</v>
      </c>
      <c r="O558" s="869">
        <v>100</v>
      </c>
      <c r="P558" s="869">
        <v>3825</v>
      </c>
      <c r="Q558" s="869">
        <v>54</v>
      </c>
      <c r="R558" s="869">
        <v>100</v>
      </c>
      <c r="S558" s="869">
        <v>6</v>
      </c>
      <c r="T558" s="869">
        <v>6</v>
      </c>
      <c r="U558" s="869">
        <v>1</v>
      </c>
      <c r="V558" s="869">
        <v>1</v>
      </c>
      <c r="W558" s="869">
        <v>4</v>
      </c>
      <c r="X558" s="869">
        <v>4</v>
      </c>
      <c r="Y558" s="869">
        <v>1</v>
      </c>
      <c r="Z558" s="869">
        <v>1</v>
      </c>
      <c r="AA558" s="869">
        <v>0</v>
      </c>
      <c r="AB558" s="869">
        <v>0</v>
      </c>
      <c r="AC558" s="869">
        <v>0</v>
      </c>
      <c r="AD558" s="869">
        <v>6</v>
      </c>
      <c r="AE558" s="869">
        <v>2</v>
      </c>
      <c r="AF558" s="345">
        <v>1630960</v>
      </c>
      <c r="AG558" s="345">
        <v>563504</v>
      </c>
      <c r="AH558" s="345">
        <v>76220</v>
      </c>
      <c r="AI558" s="345">
        <v>991236</v>
      </c>
      <c r="AJ558" s="345">
        <v>128759</v>
      </c>
      <c r="AK558" s="345">
        <v>71225</v>
      </c>
    </row>
    <row r="559" spans="1:37">
      <c r="A559" s="869">
        <v>524</v>
      </c>
      <c r="B559" s="869" t="s">
        <v>111</v>
      </c>
      <c r="C559" s="869" t="s">
        <v>1628</v>
      </c>
      <c r="D559" s="869" t="s">
        <v>13033</v>
      </c>
      <c r="E559" s="869" t="s">
        <v>14938</v>
      </c>
      <c r="F559" s="870" t="s">
        <v>14939</v>
      </c>
      <c r="G559" s="869" t="s">
        <v>14940</v>
      </c>
      <c r="H559" s="869" t="s">
        <v>14941</v>
      </c>
      <c r="I559" s="869">
        <v>2003</v>
      </c>
      <c r="J559" s="869">
        <v>5880</v>
      </c>
      <c r="K559" s="869">
        <v>6508</v>
      </c>
      <c r="L559" s="869">
        <v>561</v>
      </c>
      <c r="M559" s="869">
        <v>253537</v>
      </c>
      <c r="N559" s="869">
        <v>16477</v>
      </c>
      <c r="O559" s="869">
        <v>116</v>
      </c>
      <c r="P559" s="869">
        <v>4470</v>
      </c>
      <c r="Q559" s="869">
        <v>44</v>
      </c>
      <c r="R559" s="869">
        <v>9</v>
      </c>
      <c r="S559" s="869">
        <v>12</v>
      </c>
      <c r="T559" s="869">
        <v>12</v>
      </c>
      <c r="U559" s="869">
        <v>2</v>
      </c>
      <c r="V559" s="869">
        <v>2</v>
      </c>
      <c r="W559" s="869">
        <v>8</v>
      </c>
      <c r="X559" s="869">
        <v>8</v>
      </c>
      <c r="Y559" s="869">
        <v>0</v>
      </c>
      <c r="Z559" s="869">
        <v>0</v>
      </c>
      <c r="AA559" s="869">
        <v>2</v>
      </c>
      <c r="AB559" s="869">
        <v>2</v>
      </c>
      <c r="AC559" s="869">
        <v>0</v>
      </c>
      <c r="AD559" s="869">
        <v>11</v>
      </c>
      <c r="AE559" s="869">
        <v>0</v>
      </c>
      <c r="AF559" s="345">
        <v>3134227</v>
      </c>
      <c r="AG559" s="345">
        <v>1720810</v>
      </c>
      <c r="AH559" s="345">
        <v>134642</v>
      </c>
      <c r="AI559" s="345">
        <v>1278775</v>
      </c>
      <c r="AJ559" s="345">
        <v>409718</v>
      </c>
      <c r="AK559" s="345">
        <v>172687</v>
      </c>
    </row>
    <row r="560" spans="1:37">
      <c r="A560" s="869">
        <v>525</v>
      </c>
      <c r="B560" s="869" t="s">
        <v>111</v>
      </c>
      <c r="C560" s="869" t="s">
        <v>1628</v>
      </c>
      <c r="D560" s="869" t="s">
        <v>13033</v>
      </c>
      <c r="E560" s="869" t="s">
        <v>14942</v>
      </c>
      <c r="F560" s="870" t="s">
        <v>14943</v>
      </c>
      <c r="G560" s="869" t="s">
        <v>14944</v>
      </c>
      <c r="H560" s="869" t="s">
        <v>14945</v>
      </c>
      <c r="I560" s="869">
        <v>2010</v>
      </c>
      <c r="J560" s="869">
        <v>6013</v>
      </c>
      <c r="K560" s="869">
        <v>6387</v>
      </c>
      <c r="L560" s="869">
        <v>788</v>
      </c>
      <c r="M560" s="869">
        <v>185458</v>
      </c>
      <c r="N560" s="869">
        <v>6317</v>
      </c>
      <c r="O560" s="869">
        <v>105</v>
      </c>
      <c r="P560" s="869">
        <v>4794</v>
      </c>
      <c r="Q560" s="869">
        <v>44</v>
      </c>
      <c r="R560" s="869">
        <v>26</v>
      </c>
      <c r="S560" s="869">
        <v>6.5</v>
      </c>
      <c r="T560" s="869">
        <v>6.5</v>
      </c>
      <c r="U560" s="869">
        <v>0</v>
      </c>
      <c r="V560" s="869">
        <v>0</v>
      </c>
      <c r="W560" s="869">
        <v>4.5</v>
      </c>
      <c r="X560" s="869">
        <v>4.5</v>
      </c>
      <c r="Y560" s="869">
        <v>1</v>
      </c>
      <c r="Z560" s="869">
        <v>1</v>
      </c>
      <c r="AA560" s="869">
        <v>1</v>
      </c>
      <c r="AB560" s="869">
        <v>1</v>
      </c>
      <c r="AC560" s="869">
        <v>0</v>
      </c>
      <c r="AD560" s="869">
        <v>10</v>
      </c>
      <c r="AE560" s="869">
        <v>0</v>
      </c>
      <c r="AF560" s="345">
        <v>2129810</v>
      </c>
      <c r="AG560" s="345">
        <v>1218450</v>
      </c>
      <c r="AH560" s="345">
        <v>99719</v>
      </c>
      <c r="AI560" s="345">
        <v>811641</v>
      </c>
      <c r="AJ560" s="345">
        <v>408113</v>
      </c>
      <c r="AK560" s="345">
        <v>215158</v>
      </c>
    </row>
    <row r="561" spans="1:37">
      <c r="A561" s="869">
        <v>526</v>
      </c>
      <c r="B561" s="869" t="s">
        <v>111</v>
      </c>
      <c r="C561" s="869" t="s">
        <v>14946</v>
      </c>
      <c r="D561" s="869" t="s">
        <v>13033</v>
      </c>
      <c r="E561" s="869" t="s">
        <v>14947</v>
      </c>
      <c r="F561" s="870" t="s">
        <v>14948</v>
      </c>
      <c r="G561" s="869" t="s">
        <v>14949</v>
      </c>
      <c r="H561" s="869" t="s">
        <v>14950</v>
      </c>
      <c r="I561" s="869">
        <v>1993</v>
      </c>
      <c r="J561" s="869">
        <v>1037</v>
      </c>
      <c r="K561" s="869">
        <v>1751</v>
      </c>
      <c r="L561" s="869">
        <v>400</v>
      </c>
      <c r="M561" s="869">
        <v>111431</v>
      </c>
      <c r="N561" s="869">
        <v>5131</v>
      </c>
      <c r="O561" s="869">
        <v>50</v>
      </c>
      <c r="P561" s="869">
        <v>2936</v>
      </c>
      <c r="Q561" s="869">
        <v>0</v>
      </c>
      <c r="R561" s="869">
        <v>4</v>
      </c>
      <c r="S561" s="869">
        <v>5</v>
      </c>
      <c r="T561" s="869">
        <v>5</v>
      </c>
      <c r="U561" s="869">
        <v>1</v>
      </c>
      <c r="V561" s="869">
        <v>1</v>
      </c>
      <c r="W561" s="869">
        <v>3</v>
      </c>
      <c r="X561" s="869">
        <v>3</v>
      </c>
      <c r="Y561" s="869">
        <v>0</v>
      </c>
      <c r="Z561" s="869">
        <v>0</v>
      </c>
      <c r="AA561" s="869">
        <v>1</v>
      </c>
      <c r="AB561" s="869">
        <v>1</v>
      </c>
      <c r="AC561" s="869">
        <v>0</v>
      </c>
      <c r="AD561" s="869">
        <v>6</v>
      </c>
      <c r="AE561" s="869">
        <v>1</v>
      </c>
      <c r="AF561" s="345">
        <v>898330</v>
      </c>
      <c r="AG561" s="345">
        <v>622750</v>
      </c>
      <c r="AH561" s="345">
        <v>55926</v>
      </c>
      <c r="AI561" s="345">
        <v>219654</v>
      </c>
      <c r="AJ561" s="345">
        <v>153447</v>
      </c>
      <c r="AK561" s="345">
        <v>50909</v>
      </c>
    </row>
    <row r="562" spans="1:37">
      <c r="A562" s="869">
        <v>527</v>
      </c>
      <c r="B562" s="869" t="s">
        <v>111</v>
      </c>
      <c r="C562" s="869" t="s">
        <v>14946</v>
      </c>
      <c r="D562" s="869" t="s">
        <v>13033</v>
      </c>
      <c r="E562" s="869" t="s">
        <v>14951</v>
      </c>
      <c r="F562" s="870" t="s">
        <v>14952</v>
      </c>
      <c r="G562" s="869" t="s">
        <v>14953</v>
      </c>
      <c r="H562" s="869" t="s">
        <v>14950</v>
      </c>
      <c r="I562" s="869">
        <v>2003</v>
      </c>
      <c r="J562" s="869">
        <v>1508</v>
      </c>
      <c r="K562" s="869">
        <v>4152</v>
      </c>
      <c r="L562" s="869">
        <v>144</v>
      </c>
      <c r="M562" s="869">
        <v>101411</v>
      </c>
      <c r="N562" s="869">
        <v>4900</v>
      </c>
      <c r="O562" s="869">
        <v>46</v>
      </c>
      <c r="P562" s="869">
        <v>2769</v>
      </c>
      <c r="Q562" s="869">
        <v>0</v>
      </c>
      <c r="R562" s="869">
        <v>67</v>
      </c>
      <c r="S562" s="869">
        <v>6.5</v>
      </c>
      <c r="T562" s="869">
        <v>6.5</v>
      </c>
      <c r="U562" s="869">
        <v>1</v>
      </c>
      <c r="V562" s="869">
        <v>1</v>
      </c>
      <c r="W562" s="869">
        <v>3.5</v>
      </c>
      <c r="X562" s="869">
        <v>3.5</v>
      </c>
      <c r="Y562" s="869">
        <v>0</v>
      </c>
      <c r="Z562" s="869">
        <v>0</v>
      </c>
      <c r="AA562" s="869">
        <v>2</v>
      </c>
      <c r="AB562" s="869">
        <v>2</v>
      </c>
      <c r="AC562" s="869">
        <v>1</v>
      </c>
      <c r="AD562" s="869">
        <v>4</v>
      </c>
      <c r="AE562" s="869">
        <v>1</v>
      </c>
      <c r="AF562" s="345">
        <v>530679</v>
      </c>
      <c r="AG562" s="345">
        <v>391280</v>
      </c>
      <c r="AH562" s="345">
        <v>55926</v>
      </c>
      <c r="AI562" s="345">
        <v>83473</v>
      </c>
      <c r="AJ562" s="345">
        <v>200770</v>
      </c>
      <c r="AK562" s="345">
        <v>367158</v>
      </c>
    </row>
    <row r="563" spans="1:37">
      <c r="A563" s="869">
        <v>528</v>
      </c>
      <c r="B563" s="869" t="s">
        <v>111</v>
      </c>
      <c r="C563" s="869" t="s">
        <v>14946</v>
      </c>
      <c r="D563" s="869" t="s">
        <v>13033</v>
      </c>
      <c r="E563" s="869" t="s">
        <v>14954</v>
      </c>
      <c r="F563" s="870" t="s">
        <v>14955</v>
      </c>
      <c r="G563" s="869" t="s">
        <v>14956</v>
      </c>
      <c r="H563" s="869" t="s">
        <v>14950</v>
      </c>
      <c r="I563" s="869">
        <v>2013</v>
      </c>
      <c r="J563" s="869">
        <v>3500</v>
      </c>
      <c r="K563" s="869">
        <v>2010.21</v>
      </c>
      <c r="L563" s="869">
        <v>296</v>
      </c>
      <c r="M563" s="869">
        <v>100294</v>
      </c>
      <c r="N563" s="869">
        <v>2514</v>
      </c>
      <c r="O563" s="869">
        <v>46</v>
      </c>
      <c r="P563" s="869">
        <v>2874</v>
      </c>
      <c r="Q563" s="869">
        <v>0</v>
      </c>
      <c r="R563" s="869">
        <v>46</v>
      </c>
      <c r="S563" s="869">
        <v>3.5</v>
      </c>
      <c r="T563" s="869">
        <v>5</v>
      </c>
      <c r="U563" s="869">
        <v>1</v>
      </c>
      <c r="V563" s="869">
        <v>1</v>
      </c>
      <c r="W563" s="869">
        <v>2.5</v>
      </c>
      <c r="X563" s="869">
        <v>4</v>
      </c>
      <c r="Y563" s="869">
        <v>0</v>
      </c>
      <c r="Z563" s="869">
        <v>0</v>
      </c>
      <c r="AA563" s="869">
        <v>0</v>
      </c>
      <c r="AB563" s="869">
        <v>0</v>
      </c>
      <c r="AC563" s="869">
        <v>0</v>
      </c>
      <c r="AD563" s="869">
        <v>3</v>
      </c>
      <c r="AE563" s="869">
        <v>4</v>
      </c>
      <c r="AF563" s="345">
        <v>699183</v>
      </c>
      <c r="AG563" s="345">
        <v>520285</v>
      </c>
      <c r="AH563" s="345">
        <v>55926</v>
      </c>
      <c r="AI563" s="345">
        <v>122972</v>
      </c>
      <c r="AJ563" s="345">
        <v>181472</v>
      </c>
      <c r="AK563" s="345">
        <v>100553</v>
      </c>
    </row>
    <row r="564" spans="1:37">
      <c r="A564" s="869">
        <v>529</v>
      </c>
      <c r="B564" s="869" t="s">
        <v>111</v>
      </c>
      <c r="C564" s="869" t="s">
        <v>14946</v>
      </c>
      <c r="D564" s="869" t="s">
        <v>13033</v>
      </c>
      <c r="E564" s="869" t="s">
        <v>14957</v>
      </c>
      <c r="F564" s="870" t="s">
        <v>14958</v>
      </c>
      <c r="G564" s="869" t="s">
        <v>14959</v>
      </c>
      <c r="H564" s="869" t="s">
        <v>14950</v>
      </c>
      <c r="I564" s="869">
        <v>1994</v>
      </c>
      <c r="J564" s="869">
        <v>3914</v>
      </c>
      <c r="K564" s="869">
        <v>5448.46</v>
      </c>
      <c r="L564" s="869">
        <v>835</v>
      </c>
      <c r="M564" s="869">
        <v>193282</v>
      </c>
      <c r="N564" s="869">
        <v>20592</v>
      </c>
      <c r="O564" s="869">
        <v>89</v>
      </c>
      <c r="P564" s="869">
        <v>9428</v>
      </c>
      <c r="Q564" s="869">
        <v>38</v>
      </c>
      <c r="R564" s="869">
        <v>0</v>
      </c>
      <c r="S564" s="869">
        <v>15</v>
      </c>
      <c r="T564" s="869">
        <v>15</v>
      </c>
      <c r="U564" s="869">
        <v>3</v>
      </c>
      <c r="V564" s="869">
        <v>3</v>
      </c>
      <c r="W564" s="869">
        <v>10.5</v>
      </c>
      <c r="X564" s="869">
        <v>10.5</v>
      </c>
      <c r="Y564" s="869">
        <v>0</v>
      </c>
      <c r="Z564" s="869">
        <v>0</v>
      </c>
      <c r="AA564" s="869">
        <v>1.5</v>
      </c>
      <c r="AB564" s="869">
        <v>1.5</v>
      </c>
      <c r="AC564" s="869">
        <v>1</v>
      </c>
      <c r="AD564" s="869">
        <v>13</v>
      </c>
      <c r="AE564" s="869">
        <v>1</v>
      </c>
      <c r="AF564" s="345">
        <v>2610014</v>
      </c>
      <c r="AG564" s="345">
        <v>1852241</v>
      </c>
      <c r="AH564" s="345">
        <v>170462</v>
      </c>
      <c r="AI564" s="345">
        <v>587311</v>
      </c>
      <c r="AJ564" s="345">
        <v>826233</v>
      </c>
      <c r="AK564" s="345">
        <v>309942</v>
      </c>
    </row>
    <row r="565" spans="1:37">
      <c r="A565" s="869">
        <v>530</v>
      </c>
      <c r="B565" s="869" t="s">
        <v>111</v>
      </c>
      <c r="C565" s="869" t="s">
        <v>14946</v>
      </c>
      <c r="D565" s="869" t="s">
        <v>13033</v>
      </c>
      <c r="E565" s="869" t="s">
        <v>14960</v>
      </c>
      <c r="F565" s="870" t="s">
        <v>14961</v>
      </c>
      <c r="G565" s="869" t="s">
        <v>14962</v>
      </c>
      <c r="H565" s="869" t="s">
        <v>14950</v>
      </c>
      <c r="I565" s="869">
        <v>2008</v>
      </c>
      <c r="J565" s="869">
        <v>10730</v>
      </c>
      <c r="K565" s="869">
        <v>12509</v>
      </c>
      <c r="L565" s="869">
        <v>909</v>
      </c>
      <c r="M565" s="869">
        <v>378082</v>
      </c>
      <c r="N565" s="869">
        <v>7057</v>
      </c>
      <c r="O565" s="869">
        <v>245</v>
      </c>
      <c r="P565" s="869">
        <v>11321</v>
      </c>
      <c r="Q565" s="869">
        <v>1</v>
      </c>
      <c r="R565" s="869">
        <v>27</v>
      </c>
      <c r="S565" s="869">
        <v>19.5</v>
      </c>
      <c r="T565" s="869">
        <v>21</v>
      </c>
      <c r="U565" s="869">
        <v>3</v>
      </c>
      <c r="V565" s="869">
        <v>3</v>
      </c>
      <c r="W565" s="869">
        <v>12.5</v>
      </c>
      <c r="X565" s="869">
        <v>14</v>
      </c>
      <c r="Y565" s="869">
        <v>2</v>
      </c>
      <c r="Z565" s="869">
        <v>2</v>
      </c>
      <c r="AA565" s="869">
        <v>2</v>
      </c>
      <c r="AB565" s="869">
        <v>2</v>
      </c>
      <c r="AC565" s="869">
        <v>2</v>
      </c>
      <c r="AD565" s="869">
        <v>13</v>
      </c>
      <c r="AE565" s="869">
        <v>6</v>
      </c>
      <c r="AF565" s="345">
        <v>4587515</v>
      </c>
      <c r="AG565" s="345">
        <v>2391927</v>
      </c>
      <c r="AH565" s="345">
        <v>230466</v>
      </c>
      <c r="AI565" s="345">
        <v>1965122</v>
      </c>
      <c r="AJ565" s="345">
        <v>1004433</v>
      </c>
      <c r="AK565" s="345">
        <v>367158</v>
      </c>
    </row>
    <row r="566" spans="1:37">
      <c r="A566" s="869">
        <v>531</v>
      </c>
      <c r="B566" s="869" t="s">
        <v>111</v>
      </c>
      <c r="C566" s="869" t="s">
        <v>14946</v>
      </c>
      <c r="D566" s="869" t="s">
        <v>13033</v>
      </c>
      <c r="E566" s="869" t="s">
        <v>14963</v>
      </c>
      <c r="F566" s="870" t="s">
        <v>14964</v>
      </c>
      <c r="G566" s="869" t="s">
        <v>14965</v>
      </c>
      <c r="H566" s="869" t="s">
        <v>14966</v>
      </c>
      <c r="I566" s="869">
        <v>2003</v>
      </c>
      <c r="J566" s="869">
        <v>3050</v>
      </c>
      <c r="K566" s="869">
        <v>2687</v>
      </c>
      <c r="L566" s="869">
        <v>220</v>
      </c>
      <c r="M566" s="869">
        <v>112549</v>
      </c>
      <c r="N566" s="869">
        <v>4949</v>
      </c>
      <c r="O566" s="869">
        <v>10</v>
      </c>
      <c r="P566" s="869">
        <v>2950</v>
      </c>
      <c r="Q566" s="869">
        <v>0</v>
      </c>
      <c r="R566" s="869">
        <v>27</v>
      </c>
      <c r="S566" s="869">
        <v>4</v>
      </c>
      <c r="T566" s="869">
        <v>5</v>
      </c>
      <c r="U566" s="869">
        <v>1.5</v>
      </c>
      <c r="V566" s="869">
        <v>2</v>
      </c>
      <c r="W566" s="869">
        <v>2.5</v>
      </c>
      <c r="X566" s="869">
        <v>3</v>
      </c>
      <c r="Y566" s="869">
        <v>0</v>
      </c>
      <c r="Z566" s="869">
        <v>0</v>
      </c>
      <c r="AA566" s="869">
        <v>0</v>
      </c>
      <c r="AB566" s="869">
        <v>0</v>
      </c>
      <c r="AC566" s="869">
        <v>0</v>
      </c>
      <c r="AD566" s="869">
        <v>3</v>
      </c>
      <c r="AE566" s="869">
        <v>3</v>
      </c>
      <c r="AF566" s="345">
        <v>764771</v>
      </c>
      <c r="AG566" s="345">
        <v>563073</v>
      </c>
      <c r="AH566" s="345">
        <v>41080</v>
      </c>
      <c r="AI566" s="345">
        <v>160618</v>
      </c>
      <c r="AJ566" s="345">
        <v>236140</v>
      </c>
      <c r="AK566" s="345">
        <v>138125</v>
      </c>
    </row>
    <row r="567" spans="1:37">
      <c r="A567" s="869">
        <v>532</v>
      </c>
      <c r="B567" s="869" t="s">
        <v>111</v>
      </c>
      <c r="C567" s="869" t="s">
        <v>2047</v>
      </c>
      <c r="D567" s="869" t="s">
        <v>13033</v>
      </c>
      <c r="E567" s="869" t="s">
        <v>14967</v>
      </c>
      <c r="F567" s="870" t="s">
        <v>14968</v>
      </c>
      <c r="G567" s="869" t="s">
        <v>14969</v>
      </c>
      <c r="H567" s="869" t="s">
        <v>14970</v>
      </c>
      <c r="I567" s="869">
        <v>2018</v>
      </c>
      <c r="J567" s="869">
        <v>2850</v>
      </c>
      <c r="K567" s="869">
        <v>3079</v>
      </c>
      <c r="L567" s="869">
        <v>238</v>
      </c>
      <c r="M567" s="869">
        <v>105009</v>
      </c>
      <c r="N567" s="869">
        <v>448</v>
      </c>
      <c r="O567" s="869">
        <v>87</v>
      </c>
      <c r="P567" s="869">
        <v>4023</v>
      </c>
      <c r="Q567" s="869">
        <v>0</v>
      </c>
      <c r="R567" s="869">
        <v>87</v>
      </c>
      <c r="S567" s="869">
        <v>4</v>
      </c>
      <c r="T567" s="869">
        <v>4</v>
      </c>
      <c r="U567" s="869">
        <v>2</v>
      </c>
      <c r="V567" s="869">
        <v>2</v>
      </c>
      <c r="W567" s="869">
        <v>2</v>
      </c>
      <c r="X567" s="869">
        <v>2</v>
      </c>
      <c r="Y567" s="869">
        <v>0</v>
      </c>
      <c r="Z567" s="869">
        <v>0</v>
      </c>
      <c r="AA567" s="869">
        <v>0</v>
      </c>
      <c r="AB567" s="869">
        <v>0</v>
      </c>
      <c r="AC567" s="869">
        <v>0</v>
      </c>
      <c r="AD567" s="869">
        <v>4</v>
      </c>
      <c r="AE567" s="869">
        <v>1</v>
      </c>
      <c r="AF567" s="345">
        <v>710464</v>
      </c>
      <c r="AG567" s="345">
        <v>505356</v>
      </c>
      <c r="AH567" s="345">
        <v>71477</v>
      </c>
      <c r="AI567" s="345">
        <v>133631</v>
      </c>
      <c r="AJ567" s="345">
        <v>308364</v>
      </c>
      <c r="AK567" s="345">
        <v>281689</v>
      </c>
    </row>
    <row r="568" spans="1:37">
      <c r="A568" s="869">
        <v>533</v>
      </c>
      <c r="B568" s="869" t="s">
        <v>111</v>
      </c>
      <c r="C568" s="869" t="s">
        <v>2047</v>
      </c>
      <c r="D568" s="869" t="s">
        <v>13033</v>
      </c>
      <c r="E568" s="869" t="s">
        <v>14971</v>
      </c>
      <c r="F568" s="870" t="s">
        <v>14972</v>
      </c>
      <c r="G568" s="869" t="s">
        <v>14973</v>
      </c>
      <c r="H568" s="869" t="s">
        <v>14974</v>
      </c>
      <c r="I568" s="869">
        <v>2021</v>
      </c>
      <c r="J568" s="869">
        <v>4250</v>
      </c>
      <c r="K568" s="869">
        <v>3408</v>
      </c>
      <c r="L568" s="869">
        <v>372</v>
      </c>
      <c r="M568" s="869">
        <v>73529</v>
      </c>
      <c r="N568" s="869">
        <v>0</v>
      </c>
      <c r="O568" s="869">
        <v>87</v>
      </c>
      <c r="P568" s="869">
        <v>4272</v>
      </c>
      <c r="Q568" s="869">
        <v>0</v>
      </c>
      <c r="R568" s="869">
        <v>2</v>
      </c>
      <c r="S568" s="869">
        <v>6</v>
      </c>
      <c r="T568" s="869">
        <v>4</v>
      </c>
      <c r="U568" s="869">
        <v>3</v>
      </c>
      <c r="V568" s="869">
        <v>2</v>
      </c>
      <c r="W568" s="869">
        <v>3</v>
      </c>
      <c r="X568" s="869">
        <v>2</v>
      </c>
      <c r="Y568" s="869">
        <v>0</v>
      </c>
      <c r="Z568" s="869">
        <v>0</v>
      </c>
      <c r="AA568" s="869">
        <v>0</v>
      </c>
      <c r="AB568" s="869">
        <v>0</v>
      </c>
      <c r="AC568" s="869">
        <v>0</v>
      </c>
      <c r="AD568" s="869">
        <v>6</v>
      </c>
      <c r="AE568" s="869">
        <v>3</v>
      </c>
      <c r="AF568" s="345">
        <v>1047639</v>
      </c>
      <c r="AG568" s="345">
        <v>769006</v>
      </c>
      <c r="AH568" s="345">
        <v>75813</v>
      </c>
      <c r="AI568" s="345">
        <v>202820</v>
      </c>
      <c r="AJ568" s="345">
        <v>589620</v>
      </c>
      <c r="AK568" s="345">
        <v>332063</v>
      </c>
    </row>
    <row r="569" spans="1:37">
      <c r="A569" s="869">
        <v>534</v>
      </c>
      <c r="B569" s="869" t="s">
        <v>111</v>
      </c>
      <c r="C569" s="869" t="s">
        <v>2047</v>
      </c>
      <c r="D569" s="869" t="s">
        <v>13033</v>
      </c>
      <c r="E569" s="869" t="s">
        <v>14975</v>
      </c>
      <c r="F569" s="870" t="s">
        <v>14976</v>
      </c>
      <c r="G569" s="869" t="s">
        <v>14977</v>
      </c>
      <c r="H569" s="869" t="s">
        <v>14978</v>
      </c>
      <c r="I569" s="869">
        <v>2012</v>
      </c>
      <c r="J569" s="869">
        <v>2095</v>
      </c>
      <c r="K569" s="869">
        <v>1702</v>
      </c>
      <c r="L569" s="869">
        <v>161</v>
      </c>
      <c r="M569" s="869">
        <v>111631</v>
      </c>
      <c r="N569" s="869">
        <v>2077</v>
      </c>
      <c r="O569" s="869">
        <v>90</v>
      </c>
      <c r="P569" s="869">
        <v>3721</v>
      </c>
      <c r="Q569" s="869">
        <v>0</v>
      </c>
      <c r="R569" s="869">
        <v>0</v>
      </c>
      <c r="S569" s="869">
        <v>4</v>
      </c>
      <c r="T569" s="869">
        <v>4</v>
      </c>
      <c r="U569" s="869">
        <v>2</v>
      </c>
      <c r="V569" s="869">
        <v>2</v>
      </c>
      <c r="W569" s="869">
        <v>2</v>
      </c>
      <c r="X569" s="869">
        <v>2</v>
      </c>
      <c r="Y569" s="869">
        <v>0</v>
      </c>
      <c r="Z569" s="869">
        <v>0</v>
      </c>
      <c r="AA569" s="869">
        <v>0</v>
      </c>
      <c r="AB569" s="869">
        <v>0</v>
      </c>
      <c r="AC569" s="869">
        <v>0</v>
      </c>
      <c r="AD569" s="869">
        <v>3</v>
      </c>
      <c r="AE569" s="869">
        <v>1</v>
      </c>
      <c r="AF569" s="345">
        <v>811077</v>
      </c>
      <c r="AG569" s="345">
        <v>601336</v>
      </c>
      <c r="AH569" s="345">
        <v>68616</v>
      </c>
      <c r="AI569" s="345">
        <v>141125</v>
      </c>
      <c r="AJ569" s="345">
        <v>253863</v>
      </c>
      <c r="AK569" s="345">
        <v>135444</v>
      </c>
    </row>
    <row r="570" spans="1:37">
      <c r="A570" s="869">
        <v>535</v>
      </c>
      <c r="B570" s="869" t="s">
        <v>111</v>
      </c>
      <c r="C570" s="869" t="s">
        <v>2047</v>
      </c>
      <c r="D570" s="869" t="s">
        <v>13033</v>
      </c>
      <c r="E570" s="869" t="s">
        <v>14979</v>
      </c>
      <c r="F570" s="870" t="s">
        <v>14980</v>
      </c>
      <c r="G570" s="869" t="s">
        <v>14981</v>
      </c>
      <c r="H570" s="869" t="s">
        <v>14982</v>
      </c>
      <c r="I570" s="869">
        <v>2019</v>
      </c>
      <c r="J570" s="869">
        <v>2993</v>
      </c>
      <c r="K570" s="869">
        <v>5865</v>
      </c>
      <c r="L570" s="869">
        <v>465</v>
      </c>
      <c r="M570" s="869">
        <v>173071</v>
      </c>
      <c r="N570" s="869">
        <v>0</v>
      </c>
      <c r="O570" s="869">
        <v>104</v>
      </c>
      <c r="P570" s="869">
        <v>5337</v>
      </c>
      <c r="Q570" s="869">
        <v>0</v>
      </c>
      <c r="R570" s="869">
        <v>0</v>
      </c>
      <c r="S570" s="869">
        <v>27</v>
      </c>
      <c r="T570" s="869">
        <v>23</v>
      </c>
      <c r="U570" s="869">
        <v>2</v>
      </c>
      <c r="V570" s="869">
        <v>2</v>
      </c>
      <c r="W570" s="869">
        <v>17</v>
      </c>
      <c r="X570" s="869">
        <v>15</v>
      </c>
      <c r="Y570" s="869">
        <v>0</v>
      </c>
      <c r="Z570" s="869">
        <v>0</v>
      </c>
      <c r="AA570" s="869">
        <v>8</v>
      </c>
      <c r="AB570" s="869">
        <v>6</v>
      </c>
      <c r="AC570" s="869">
        <v>0</v>
      </c>
      <c r="AD570" s="869">
        <v>18</v>
      </c>
      <c r="AE570" s="869">
        <v>1</v>
      </c>
      <c r="AF570" s="345">
        <v>2555453</v>
      </c>
      <c r="AG570" s="345">
        <v>1775282</v>
      </c>
      <c r="AH570" s="345">
        <v>108596</v>
      </c>
      <c r="AI570" s="345">
        <v>671575</v>
      </c>
      <c r="AJ570" s="345">
        <v>674621</v>
      </c>
      <c r="AK570" s="345">
        <v>554673</v>
      </c>
    </row>
    <row r="571" spans="1:37">
      <c r="A571" s="869">
        <v>536</v>
      </c>
      <c r="B571" s="869" t="s">
        <v>111</v>
      </c>
      <c r="C571" s="869" t="s">
        <v>2047</v>
      </c>
      <c r="D571" s="869" t="s">
        <v>13033</v>
      </c>
      <c r="E571" s="869" t="s">
        <v>14983</v>
      </c>
      <c r="F571" s="870" t="s">
        <v>14984</v>
      </c>
      <c r="G571" s="869" t="s">
        <v>14985</v>
      </c>
      <c r="H571" s="869" t="s">
        <v>14986</v>
      </c>
      <c r="I571" s="869">
        <v>1998</v>
      </c>
      <c r="J571" s="869">
        <v>3816</v>
      </c>
      <c r="K571" s="869">
        <v>4932</v>
      </c>
      <c r="L571" s="869">
        <v>0</v>
      </c>
      <c r="M571" s="869">
        <v>332369</v>
      </c>
      <c r="N571" s="869">
        <v>8034</v>
      </c>
      <c r="O571" s="869">
        <v>0</v>
      </c>
      <c r="P571" s="869">
        <v>0</v>
      </c>
      <c r="Q571" s="869">
        <v>0</v>
      </c>
      <c r="R571" s="869">
        <v>0</v>
      </c>
      <c r="S571" s="869">
        <v>0</v>
      </c>
      <c r="T571" s="869">
        <v>0</v>
      </c>
      <c r="U571" s="869">
        <v>0</v>
      </c>
      <c r="V571" s="869">
        <v>0</v>
      </c>
      <c r="W571" s="869">
        <v>0</v>
      </c>
      <c r="X571" s="869">
        <v>0</v>
      </c>
      <c r="Y571" s="869">
        <v>0</v>
      </c>
      <c r="Z571" s="869">
        <v>0</v>
      </c>
      <c r="AA571" s="869">
        <v>0</v>
      </c>
      <c r="AB571" s="869">
        <v>0</v>
      </c>
      <c r="AC571" s="869">
        <v>0</v>
      </c>
      <c r="AD571" s="869">
        <v>0</v>
      </c>
      <c r="AE571" s="869">
        <v>0</v>
      </c>
      <c r="AF571" s="345">
        <v>60800</v>
      </c>
      <c r="AG571" s="345">
        <v>0</v>
      </c>
      <c r="AH571" s="345">
        <v>0</v>
      </c>
      <c r="AI571" s="345">
        <v>60800</v>
      </c>
      <c r="AJ571" s="345">
        <v>0</v>
      </c>
      <c r="AK571" s="345">
        <v>0</v>
      </c>
    </row>
    <row r="572" spans="1:37">
      <c r="A572" s="869">
        <v>537</v>
      </c>
      <c r="B572" s="869" t="s">
        <v>111</v>
      </c>
      <c r="C572" s="869" t="s">
        <v>2047</v>
      </c>
      <c r="D572" s="869" t="s">
        <v>13033</v>
      </c>
      <c r="E572" s="869" t="s">
        <v>14987</v>
      </c>
      <c r="F572" s="870" t="s">
        <v>14988</v>
      </c>
      <c r="G572" s="869" t="s">
        <v>14989</v>
      </c>
      <c r="H572" s="869" t="s">
        <v>14990</v>
      </c>
      <c r="I572" s="869">
        <v>2009</v>
      </c>
      <c r="J572" s="869">
        <v>6313</v>
      </c>
      <c r="K572" s="869">
        <v>4080</v>
      </c>
      <c r="L572" s="869">
        <v>406</v>
      </c>
      <c r="M572" s="869">
        <v>173362</v>
      </c>
      <c r="N572" s="869">
        <v>4843</v>
      </c>
      <c r="O572" s="869">
        <v>103</v>
      </c>
      <c r="P572" s="869">
        <v>2848</v>
      </c>
      <c r="Q572" s="869">
        <v>0</v>
      </c>
      <c r="R572" s="869">
        <v>12</v>
      </c>
      <c r="S572" s="869">
        <v>5</v>
      </c>
      <c r="T572" s="869">
        <v>4</v>
      </c>
      <c r="U572" s="869">
        <v>1</v>
      </c>
      <c r="V572" s="869">
        <v>0</v>
      </c>
      <c r="W572" s="869">
        <v>4</v>
      </c>
      <c r="X572" s="869">
        <v>4</v>
      </c>
      <c r="Y572" s="869">
        <v>0</v>
      </c>
      <c r="Z572" s="869">
        <v>0</v>
      </c>
      <c r="AA572" s="869">
        <v>0</v>
      </c>
      <c r="AB572" s="869">
        <v>0</v>
      </c>
      <c r="AC572" s="869">
        <v>0</v>
      </c>
      <c r="AD572" s="869">
        <v>6</v>
      </c>
      <c r="AE572" s="869">
        <v>1</v>
      </c>
      <c r="AF572" s="345">
        <v>1215250</v>
      </c>
      <c r="AG572" s="345">
        <v>800206</v>
      </c>
      <c r="AH572" s="345">
        <v>55801</v>
      </c>
      <c r="AI572" s="345">
        <v>359243</v>
      </c>
      <c r="AJ572" s="345">
        <v>267656</v>
      </c>
      <c r="AK572" s="345">
        <v>150968</v>
      </c>
    </row>
    <row r="573" spans="1:37">
      <c r="A573" s="869">
        <v>538</v>
      </c>
      <c r="B573" s="869" t="s">
        <v>111</v>
      </c>
      <c r="C573" s="869" t="s">
        <v>2047</v>
      </c>
      <c r="D573" s="869" t="s">
        <v>13033</v>
      </c>
      <c r="E573" s="869" t="s">
        <v>14991</v>
      </c>
      <c r="F573" s="870" t="s">
        <v>14992</v>
      </c>
      <c r="G573" s="869" t="s">
        <v>14993</v>
      </c>
      <c r="H573" s="869" t="s">
        <v>14994</v>
      </c>
      <c r="I573" s="869">
        <v>2019</v>
      </c>
      <c r="J573" s="869">
        <v>1530</v>
      </c>
      <c r="K573" s="869">
        <v>3982</v>
      </c>
      <c r="L573" s="869">
        <v>313</v>
      </c>
      <c r="M573" s="869">
        <v>126524</v>
      </c>
      <c r="N573" s="869">
        <v>0</v>
      </c>
      <c r="O573" s="869">
        <v>89</v>
      </c>
      <c r="P573" s="869">
        <v>3616</v>
      </c>
      <c r="Q573" s="869">
        <v>0</v>
      </c>
      <c r="R573" s="869">
        <v>0</v>
      </c>
      <c r="S573" s="869">
        <v>6</v>
      </c>
      <c r="T573" s="869">
        <v>5</v>
      </c>
      <c r="U573" s="869">
        <v>1</v>
      </c>
      <c r="V573" s="869">
        <v>0</v>
      </c>
      <c r="W573" s="869">
        <v>5</v>
      </c>
      <c r="X573" s="869">
        <v>5</v>
      </c>
      <c r="Y573" s="869">
        <v>0</v>
      </c>
      <c r="Z573" s="869">
        <v>0</v>
      </c>
      <c r="AA573" s="869">
        <v>0</v>
      </c>
      <c r="AB573" s="869">
        <v>0</v>
      </c>
      <c r="AC573" s="869">
        <v>1</v>
      </c>
      <c r="AD573" s="869">
        <v>9</v>
      </c>
      <c r="AE573" s="869">
        <v>2</v>
      </c>
      <c r="AF573" s="345">
        <v>937179</v>
      </c>
      <c r="AG573" s="345">
        <v>683632</v>
      </c>
      <c r="AH573" s="345">
        <v>72763</v>
      </c>
      <c r="AI573" s="345">
        <v>180784</v>
      </c>
      <c r="AJ573" s="345">
        <v>557733</v>
      </c>
      <c r="AK573" s="345">
        <v>424704</v>
      </c>
    </row>
    <row r="574" spans="1:37">
      <c r="A574" s="869">
        <v>539</v>
      </c>
      <c r="B574" s="869" t="s">
        <v>111</v>
      </c>
      <c r="C574" s="869" t="s">
        <v>1909</v>
      </c>
      <c r="D574" s="869" t="s">
        <v>13033</v>
      </c>
      <c r="E574" s="869" t="s">
        <v>14995</v>
      </c>
      <c r="F574" s="870" t="s">
        <v>14996</v>
      </c>
      <c r="G574" s="869" t="s">
        <v>14997</v>
      </c>
      <c r="H574" s="869" t="s">
        <v>14998</v>
      </c>
      <c r="I574" s="869">
        <v>2016</v>
      </c>
      <c r="J574" s="869">
        <v>4200</v>
      </c>
      <c r="K574" s="869">
        <v>6638</v>
      </c>
      <c r="L574" s="869">
        <v>578</v>
      </c>
      <c r="M574" s="869">
        <v>98411</v>
      </c>
      <c r="N574" s="869">
        <v>1495</v>
      </c>
      <c r="O574" s="869">
        <v>54</v>
      </c>
      <c r="P574" s="869">
        <v>3532</v>
      </c>
      <c r="Q574" s="869">
        <v>20</v>
      </c>
      <c r="R574" s="869">
        <v>5</v>
      </c>
      <c r="S574" s="869">
        <v>4.5</v>
      </c>
      <c r="T574" s="869">
        <v>5</v>
      </c>
      <c r="U574" s="869">
        <v>1</v>
      </c>
      <c r="V574" s="869">
        <v>1</v>
      </c>
      <c r="W574" s="869">
        <v>3.5</v>
      </c>
      <c r="X574" s="869">
        <v>4</v>
      </c>
      <c r="Y574" s="869">
        <v>0</v>
      </c>
      <c r="Z574" s="869">
        <v>0</v>
      </c>
      <c r="AA574" s="869">
        <v>0</v>
      </c>
      <c r="AB574" s="869">
        <v>0</v>
      </c>
      <c r="AC574" s="869">
        <v>0</v>
      </c>
      <c r="AD574" s="869">
        <v>6</v>
      </c>
      <c r="AE574" s="869">
        <v>2</v>
      </c>
      <c r="AF574" s="345">
        <v>1390241</v>
      </c>
      <c r="AG574" s="345">
        <v>783392</v>
      </c>
      <c r="AH574" s="345">
        <v>67003</v>
      </c>
      <c r="AI574" s="345">
        <v>539846</v>
      </c>
      <c r="AJ574" s="345">
        <v>307580</v>
      </c>
      <c r="AK574" s="345">
        <v>273604</v>
      </c>
    </row>
    <row r="575" spans="1:37">
      <c r="A575" s="869">
        <v>540</v>
      </c>
      <c r="B575" s="869" t="s">
        <v>111</v>
      </c>
      <c r="C575" s="869" t="s">
        <v>1909</v>
      </c>
      <c r="D575" s="869" t="s">
        <v>13033</v>
      </c>
      <c r="E575" s="869" t="s">
        <v>14999</v>
      </c>
      <c r="F575" s="870" t="s">
        <v>15000</v>
      </c>
      <c r="G575" s="869" t="s">
        <v>15001</v>
      </c>
      <c r="H575" s="869" t="s">
        <v>15002</v>
      </c>
      <c r="I575" s="869">
        <v>2003</v>
      </c>
      <c r="J575" s="869">
        <v>596</v>
      </c>
      <c r="K575" s="869">
        <v>2659</v>
      </c>
      <c r="L575" s="869">
        <v>113</v>
      </c>
      <c r="M575" s="869">
        <v>120557</v>
      </c>
      <c r="N575" s="869">
        <v>3167</v>
      </c>
      <c r="O575" s="869">
        <v>40</v>
      </c>
      <c r="P575" s="869">
        <v>1985</v>
      </c>
      <c r="Q575" s="869">
        <v>0</v>
      </c>
      <c r="R575" s="869">
        <v>0</v>
      </c>
      <c r="S575" s="869">
        <v>5</v>
      </c>
      <c r="T575" s="869">
        <v>5</v>
      </c>
      <c r="U575" s="869">
        <v>1</v>
      </c>
      <c r="V575" s="869">
        <v>1</v>
      </c>
      <c r="W575" s="869">
        <v>3</v>
      </c>
      <c r="X575" s="869">
        <v>3</v>
      </c>
      <c r="Y575" s="869">
        <v>0</v>
      </c>
      <c r="Z575" s="869">
        <v>0</v>
      </c>
      <c r="AA575" s="869">
        <v>1</v>
      </c>
      <c r="AB575" s="869">
        <v>1</v>
      </c>
      <c r="AC575" s="869">
        <v>0</v>
      </c>
      <c r="AD575" s="869">
        <v>5</v>
      </c>
      <c r="AE575" s="869">
        <v>2</v>
      </c>
      <c r="AF575" s="345">
        <v>795253</v>
      </c>
      <c r="AG575" s="345">
        <v>633200</v>
      </c>
      <c r="AH575" s="345">
        <v>38752</v>
      </c>
      <c r="AI575" s="345">
        <v>123301</v>
      </c>
      <c r="AJ575" s="345">
        <v>116864</v>
      </c>
      <c r="AK575" s="345">
        <v>90522</v>
      </c>
    </row>
    <row r="576" spans="1:37">
      <c r="A576" s="869">
        <v>541</v>
      </c>
      <c r="B576" s="869" t="s">
        <v>111</v>
      </c>
      <c r="C576" s="869" t="s">
        <v>1909</v>
      </c>
      <c r="D576" s="869" t="s">
        <v>13033</v>
      </c>
      <c r="E576" s="869" t="s">
        <v>15003</v>
      </c>
      <c r="F576" s="870" t="s">
        <v>15004</v>
      </c>
      <c r="G576" s="869" t="s">
        <v>15005</v>
      </c>
      <c r="H576" s="869" t="s">
        <v>15006</v>
      </c>
      <c r="I576" s="869">
        <v>2012</v>
      </c>
      <c r="J576" s="869">
        <v>1012</v>
      </c>
      <c r="K576" s="869">
        <v>2893</v>
      </c>
      <c r="L576" s="869">
        <v>338</v>
      </c>
      <c r="M576" s="869">
        <v>89369</v>
      </c>
      <c r="N576" s="869">
        <v>2347</v>
      </c>
      <c r="O576" s="869">
        <v>38</v>
      </c>
      <c r="P576" s="869">
        <v>2078</v>
      </c>
      <c r="Q576" s="869">
        <v>0</v>
      </c>
      <c r="R576" s="869">
        <v>38</v>
      </c>
      <c r="S576" s="869">
        <v>4.5</v>
      </c>
      <c r="T576" s="869">
        <v>5</v>
      </c>
      <c r="U576" s="869">
        <v>1</v>
      </c>
      <c r="V576" s="869">
        <v>1</v>
      </c>
      <c r="W576" s="869">
        <v>3.5</v>
      </c>
      <c r="X576" s="869">
        <v>4</v>
      </c>
      <c r="Y576" s="869">
        <v>0</v>
      </c>
      <c r="Z576" s="869">
        <v>0</v>
      </c>
      <c r="AA576" s="869">
        <v>0</v>
      </c>
      <c r="AB576" s="869">
        <v>0</v>
      </c>
      <c r="AC576" s="869">
        <v>0</v>
      </c>
      <c r="AD576" s="869">
        <v>6</v>
      </c>
      <c r="AE576" s="869">
        <v>1</v>
      </c>
      <c r="AF576" s="345">
        <v>776125</v>
      </c>
      <c r="AG576" s="345">
        <v>573013</v>
      </c>
      <c r="AH576" s="345">
        <v>40100</v>
      </c>
      <c r="AI576" s="345">
        <v>163012</v>
      </c>
      <c r="AJ576" s="345">
        <v>132370</v>
      </c>
      <c r="AK576" s="345">
        <v>115819</v>
      </c>
    </row>
    <row r="577" spans="1:37">
      <c r="A577" s="869">
        <v>542</v>
      </c>
      <c r="B577" s="869" t="s">
        <v>111</v>
      </c>
      <c r="C577" s="869" t="s">
        <v>1909</v>
      </c>
      <c r="D577" s="869" t="s">
        <v>13033</v>
      </c>
      <c r="E577" s="869" t="s">
        <v>15007</v>
      </c>
      <c r="F577" s="870" t="s">
        <v>15008</v>
      </c>
      <c r="G577" s="869" t="s">
        <v>15009</v>
      </c>
      <c r="H577" s="869" t="s">
        <v>15010</v>
      </c>
      <c r="I577" s="869">
        <v>2013</v>
      </c>
      <c r="J577" s="869">
        <v>3250</v>
      </c>
      <c r="K577" s="869">
        <v>4426</v>
      </c>
      <c r="L577" s="869">
        <v>414</v>
      </c>
      <c r="M577" s="869">
        <v>106121</v>
      </c>
      <c r="N577" s="869">
        <v>1804</v>
      </c>
      <c r="O577" s="869">
        <v>44</v>
      </c>
      <c r="P577" s="869">
        <v>2161</v>
      </c>
      <c r="Q577" s="869">
        <v>10</v>
      </c>
      <c r="R577" s="869">
        <v>7</v>
      </c>
      <c r="S577" s="869">
        <v>5</v>
      </c>
      <c r="T577" s="869">
        <v>5</v>
      </c>
      <c r="U577" s="869">
        <v>0</v>
      </c>
      <c r="V577" s="869">
        <v>0</v>
      </c>
      <c r="W577" s="869">
        <v>5</v>
      </c>
      <c r="X577" s="869">
        <v>5</v>
      </c>
      <c r="Y577" s="869">
        <v>0</v>
      </c>
      <c r="Z577" s="869">
        <v>0</v>
      </c>
      <c r="AA577" s="869">
        <v>0</v>
      </c>
      <c r="AB577" s="869">
        <v>0</v>
      </c>
      <c r="AC577" s="869">
        <v>0</v>
      </c>
      <c r="AD577" s="869">
        <v>6</v>
      </c>
      <c r="AE577" s="869">
        <v>1</v>
      </c>
      <c r="AF577" s="345">
        <v>809678</v>
      </c>
      <c r="AG577" s="345">
        <v>602011</v>
      </c>
      <c r="AH577" s="345">
        <v>41596</v>
      </c>
      <c r="AI577" s="345">
        <v>166071</v>
      </c>
      <c r="AJ577" s="345">
        <v>174339</v>
      </c>
      <c r="AK577" s="345">
        <v>131322</v>
      </c>
    </row>
    <row r="578" spans="1:37">
      <c r="A578" s="869">
        <v>543</v>
      </c>
      <c r="B578" s="869" t="s">
        <v>111</v>
      </c>
      <c r="C578" s="869" t="s">
        <v>1909</v>
      </c>
      <c r="D578" s="869" t="s">
        <v>13033</v>
      </c>
      <c r="E578" s="869" t="s">
        <v>15011</v>
      </c>
      <c r="F578" s="870" t="s">
        <v>15012</v>
      </c>
      <c r="G578" s="869" t="s">
        <v>15013</v>
      </c>
      <c r="H578" s="869" t="s">
        <v>15014</v>
      </c>
      <c r="I578" s="869">
        <v>2008</v>
      </c>
      <c r="J578" s="869">
        <v>2501.1999999999998</v>
      </c>
      <c r="K578" s="869">
        <v>3215.59</v>
      </c>
      <c r="L578" s="869">
        <v>329</v>
      </c>
      <c r="M578" s="869">
        <v>118889</v>
      </c>
      <c r="N578" s="869">
        <v>5169</v>
      </c>
      <c r="O578" s="869">
        <v>41</v>
      </c>
      <c r="P578" s="869">
        <v>3589</v>
      </c>
      <c r="Q578" s="869">
        <v>25</v>
      </c>
      <c r="R578" s="869">
        <v>0</v>
      </c>
      <c r="S578" s="869">
        <v>4.5</v>
      </c>
      <c r="T578" s="869">
        <v>4.5</v>
      </c>
      <c r="U578" s="869">
        <v>0</v>
      </c>
      <c r="V578" s="869">
        <v>0</v>
      </c>
      <c r="W578" s="869">
        <v>4.5</v>
      </c>
      <c r="X578" s="869">
        <v>4.5</v>
      </c>
      <c r="Y578" s="869">
        <v>0</v>
      </c>
      <c r="Z578" s="869">
        <v>0</v>
      </c>
      <c r="AA578" s="869">
        <v>0</v>
      </c>
      <c r="AB578" s="869">
        <v>0</v>
      </c>
      <c r="AC578" s="869">
        <v>0</v>
      </c>
      <c r="AD578" s="869">
        <v>5</v>
      </c>
      <c r="AE578" s="869">
        <v>1</v>
      </c>
      <c r="AF578" s="345">
        <v>762300</v>
      </c>
      <c r="AG578" s="345">
        <v>554750</v>
      </c>
      <c r="AH578" s="345">
        <v>41000</v>
      </c>
      <c r="AI578" s="345">
        <v>166550</v>
      </c>
      <c r="AJ578" s="345">
        <v>131719</v>
      </c>
      <c r="AK578" s="345">
        <v>78592</v>
      </c>
    </row>
    <row r="579" spans="1:37">
      <c r="A579" s="869">
        <v>544</v>
      </c>
      <c r="B579" s="869" t="s">
        <v>111</v>
      </c>
      <c r="C579" s="869" t="s">
        <v>1909</v>
      </c>
      <c r="D579" s="869" t="s">
        <v>13033</v>
      </c>
      <c r="E579" s="869" t="s">
        <v>15015</v>
      </c>
      <c r="F579" s="870" t="s">
        <v>15016</v>
      </c>
      <c r="G579" s="869" t="s">
        <v>15017</v>
      </c>
      <c r="H579" s="869" t="s">
        <v>15018</v>
      </c>
      <c r="I579" s="869">
        <v>2010</v>
      </c>
      <c r="J579" s="869">
        <v>3000</v>
      </c>
      <c r="K579" s="869">
        <v>5454</v>
      </c>
      <c r="L579" s="869">
        <v>245</v>
      </c>
      <c r="M579" s="869">
        <v>114939</v>
      </c>
      <c r="N579" s="869">
        <v>3155</v>
      </c>
      <c r="O579" s="869">
        <v>58</v>
      </c>
      <c r="P579" s="869">
        <v>2273</v>
      </c>
      <c r="Q579" s="869">
        <v>0</v>
      </c>
      <c r="R579" s="869">
        <v>0</v>
      </c>
      <c r="S579" s="869">
        <v>4</v>
      </c>
      <c r="T579" s="869">
        <v>5</v>
      </c>
      <c r="U579" s="869">
        <v>0</v>
      </c>
      <c r="V579" s="869">
        <v>0</v>
      </c>
      <c r="W579" s="869">
        <v>3</v>
      </c>
      <c r="X579" s="869">
        <v>4</v>
      </c>
      <c r="Y579" s="869">
        <v>1</v>
      </c>
      <c r="Z579" s="869">
        <v>1</v>
      </c>
      <c r="AA579" s="869">
        <v>0</v>
      </c>
      <c r="AB579" s="869">
        <v>0</v>
      </c>
      <c r="AC579" s="869">
        <v>0</v>
      </c>
      <c r="AD579" s="869">
        <v>4</v>
      </c>
      <c r="AE579" s="869">
        <v>0</v>
      </c>
      <c r="AF579" s="345">
        <v>806762</v>
      </c>
      <c r="AG579" s="345">
        <v>672914</v>
      </c>
      <c r="AH579" s="345">
        <v>44903</v>
      </c>
      <c r="AI579" s="345">
        <v>88945</v>
      </c>
      <c r="AJ579" s="345">
        <v>132993</v>
      </c>
      <c r="AK579" s="345">
        <v>88945</v>
      </c>
    </row>
    <row r="580" spans="1:37">
      <c r="A580" s="869">
        <v>545</v>
      </c>
      <c r="B580" s="869" t="s">
        <v>111</v>
      </c>
      <c r="C580" s="869" t="s">
        <v>1909</v>
      </c>
      <c r="D580" s="869" t="s">
        <v>13033</v>
      </c>
      <c r="E580" s="869" t="s">
        <v>15019</v>
      </c>
      <c r="F580" s="870" t="s">
        <v>15020</v>
      </c>
      <c r="G580" s="869" t="s">
        <v>15021</v>
      </c>
      <c r="H580" s="869" t="s">
        <v>15022</v>
      </c>
      <c r="I580" s="869">
        <v>2009</v>
      </c>
      <c r="J580" s="869">
        <v>3920</v>
      </c>
      <c r="K580" s="869">
        <v>4010</v>
      </c>
      <c r="L580" s="869">
        <v>297</v>
      </c>
      <c r="M580" s="869">
        <v>145990</v>
      </c>
      <c r="N580" s="869">
        <v>6221</v>
      </c>
      <c r="O580" s="869">
        <v>50</v>
      </c>
      <c r="P580" s="869">
        <v>3190</v>
      </c>
      <c r="Q580" s="869">
        <v>0</v>
      </c>
      <c r="R580" s="869">
        <v>0</v>
      </c>
      <c r="S580" s="869">
        <v>5</v>
      </c>
      <c r="T580" s="869">
        <v>5</v>
      </c>
      <c r="U580" s="869">
        <v>1</v>
      </c>
      <c r="V580" s="869">
        <v>1</v>
      </c>
      <c r="W580" s="869">
        <v>3</v>
      </c>
      <c r="X580" s="869">
        <v>3</v>
      </c>
      <c r="Y580" s="869">
        <v>0</v>
      </c>
      <c r="Z580" s="869">
        <v>0</v>
      </c>
      <c r="AA580" s="869">
        <v>1</v>
      </c>
      <c r="AB580" s="869">
        <v>1</v>
      </c>
      <c r="AC580" s="869">
        <v>0</v>
      </c>
      <c r="AD580" s="869">
        <v>4</v>
      </c>
      <c r="AE580" s="869">
        <v>1</v>
      </c>
      <c r="AF580" s="345">
        <v>879869</v>
      </c>
      <c r="AG580" s="345">
        <v>628072</v>
      </c>
      <c r="AH580" s="345">
        <v>53602</v>
      </c>
      <c r="AI580" s="345">
        <v>198195</v>
      </c>
      <c r="AJ580" s="345">
        <v>254823</v>
      </c>
      <c r="AK580" s="345">
        <v>182915</v>
      </c>
    </row>
    <row r="581" spans="1:37">
      <c r="A581" s="869">
        <v>546</v>
      </c>
      <c r="B581" s="869" t="s">
        <v>111</v>
      </c>
      <c r="C581" s="869" t="s">
        <v>1909</v>
      </c>
      <c r="D581" s="869" t="s">
        <v>13033</v>
      </c>
      <c r="E581" s="869" t="s">
        <v>15023</v>
      </c>
      <c r="F581" s="870" t="s">
        <v>15024</v>
      </c>
      <c r="G581" s="869" t="s">
        <v>15025</v>
      </c>
      <c r="H581" s="869" t="s">
        <v>15026</v>
      </c>
      <c r="I581" s="869">
        <v>2006</v>
      </c>
      <c r="J581" s="869">
        <v>1322</v>
      </c>
      <c r="K581" s="869">
        <v>2848.6</v>
      </c>
      <c r="L581" s="869">
        <v>282</v>
      </c>
      <c r="M581" s="869">
        <v>100472</v>
      </c>
      <c r="N581" s="869">
        <v>4222</v>
      </c>
      <c r="O581" s="869">
        <v>58</v>
      </c>
      <c r="P581" s="869">
        <v>2015</v>
      </c>
      <c r="Q581" s="869">
        <v>1</v>
      </c>
      <c r="R581" s="869">
        <v>12</v>
      </c>
      <c r="S581" s="869">
        <v>4</v>
      </c>
      <c r="T581" s="869">
        <v>4</v>
      </c>
      <c r="U581" s="869">
        <v>1</v>
      </c>
      <c r="V581" s="869">
        <v>1</v>
      </c>
      <c r="W581" s="869">
        <v>3</v>
      </c>
      <c r="X581" s="869">
        <v>3</v>
      </c>
      <c r="Y581" s="869">
        <v>0</v>
      </c>
      <c r="Z581" s="869">
        <v>0</v>
      </c>
      <c r="AA581" s="869">
        <v>0</v>
      </c>
      <c r="AB581" s="869">
        <v>0</v>
      </c>
      <c r="AC581" s="869">
        <v>1</v>
      </c>
      <c r="AD581" s="869">
        <v>2</v>
      </c>
      <c r="AE581" s="869">
        <v>0</v>
      </c>
      <c r="AF581" s="345">
        <v>734156</v>
      </c>
      <c r="AG581" s="345">
        <v>514361</v>
      </c>
      <c r="AH581" s="345">
        <v>32792</v>
      </c>
      <c r="AI581" s="345">
        <v>187003</v>
      </c>
      <c r="AJ581" s="345">
        <v>99523</v>
      </c>
      <c r="AK581" s="345">
        <v>70866</v>
      </c>
    </row>
    <row r="582" spans="1:37">
      <c r="A582" s="869">
        <v>547</v>
      </c>
      <c r="B582" s="869" t="s">
        <v>111</v>
      </c>
      <c r="C582" s="869" t="s">
        <v>1909</v>
      </c>
      <c r="D582" s="869" t="s">
        <v>13033</v>
      </c>
      <c r="E582" s="869" t="s">
        <v>15027</v>
      </c>
      <c r="F582" s="870" t="s">
        <v>15028</v>
      </c>
      <c r="G582" s="869" t="s">
        <v>15029</v>
      </c>
      <c r="H582" s="869" t="s">
        <v>15030</v>
      </c>
      <c r="I582" s="869">
        <v>2010</v>
      </c>
      <c r="J582" s="869">
        <v>3172</v>
      </c>
      <c r="K582" s="869">
        <v>6307</v>
      </c>
      <c r="L582" s="869">
        <v>322</v>
      </c>
      <c r="M582" s="869">
        <v>116845</v>
      </c>
      <c r="N582" s="869">
        <v>2629</v>
      </c>
      <c r="O582" s="869">
        <v>42</v>
      </c>
      <c r="P582" s="869">
        <v>2452</v>
      </c>
      <c r="Q582" s="869">
        <v>0</v>
      </c>
      <c r="R582" s="869">
        <v>4</v>
      </c>
      <c r="S582" s="869">
        <v>5</v>
      </c>
      <c r="T582" s="869">
        <v>5</v>
      </c>
      <c r="U582" s="869">
        <v>1</v>
      </c>
      <c r="V582" s="869">
        <v>1</v>
      </c>
      <c r="W582" s="869">
        <v>4</v>
      </c>
      <c r="X582" s="869">
        <v>4</v>
      </c>
      <c r="Y582" s="869">
        <v>0</v>
      </c>
      <c r="Z582" s="869">
        <v>0</v>
      </c>
      <c r="AA582" s="869">
        <v>0</v>
      </c>
      <c r="AB582" s="869">
        <v>0</v>
      </c>
      <c r="AC582" s="869">
        <v>0</v>
      </c>
      <c r="AD582" s="869">
        <v>4</v>
      </c>
      <c r="AE582" s="869">
        <v>2</v>
      </c>
      <c r="AF582" s="345">
        <v>1011252</v>
      </c>
      <c r="AG582" s="345">
        <v>716400</v>
      </c>
      <c r="AH582" s="345">
        <v>50003</v>
      </c>
      <c r="AI582" s="345">
        <v>244849</v>
      </c>
      <c r="AJ582" s="345">
        <v>183134</v>
      </c>
      <c r="AK582" s="345">
        <v>154099</v>
      </c>
    </row>
    <row r="583" spans="1:37">
      <c r="A583" s="869">
        <v>548</v>
      </c>
      <c r="B583" s="869" t="s">
        <v>111</v>
      </c>
      <c r="C583" s="869" t="s">
        <v>1909</v>
      </c>
      <c r="D583" s="869" t="s">
        <v>13033</v>
      </c>
      <c r="E583" s="869" t="s">
        <v>15031</v>
      </c>
      <c r="F583" s="870" t="s">
        <v>15032</v>
      </c>
      <c r="G583" s="869" t="s">
        <v>15033</v>
      </c>
      <c r="H583" s="869" t="s">
        <v>15034</v>
      </c>
      <c r="I583" s="869">
        <v>2017</v>
      </c>
      <c r="J583" s="869">
        <v>788</v>
      </c>
      <c r="K583" s="869">
        <v>1956</v>
      </c>
      <c r="L583" s="869">
        <v>286</v>
      </c>
      <c r="M583" s="869">
        <v>68305</v>
      </c>
      <c r="N583" s="869">
        <v>720</v>
      </c>
      <c r="O583" s="869">
        <v>40</v>
      </c>
      <c r="P583" s="869">
        <v>2091</v>
      </c>
      <c r="Q583" s="869">
        <v>0</v>
      </c>
      <c r="R583" s="869">
        <v>1</v>
      </c>
      <c r="S583" s="869">
        <v>4</v>
      </c>
      <c r="T583" s="869">
        <v>4</v>
      </c>
      <c r="U583" s="869">
        <v>1</v>
      </c>
      <c r="V583" s="869">
        <v>1</v>
      </c>
      <c r="W583" s="869">
        <v>3</v>
      </c>
      <c r="X583" s="869">
        <v>3</v>
      </c>
      <c r="Y583" s="869">
        <v>0</v>
      </c>
      <c r="Z583" s="869">
        <v>0</v>
      </c>
      <c r="AA583" s="869">
        <v>0</v>
      </c>
      <c r="AB583" s="869">
        <v>0</v>
      </c>
      <c r="AC583" s="869">
        <v>1</v>
      </c>
      <c r="AD583" s="869">
        <v>4</v>
      </c>
      <c r="AE583" s="869">
        <v>0</v>
      </c>
      <c r="AF583" s="345">
        <v>787855</v>
      </c>
      <c r="AG583" s="345">
        <v>593556</v>
      </c>
      <c r="AH583" s="345">
        <v>51947</v>
      </c>
      <c r="AI583" s="345">
        <v>142352</v>
      </c>
      <c r="AJ583" s="345">
        <v>144736</v>
      </c>
      <c r="AK583" s="345">
        <v>121590</v>
      </c>
    </row>
    <row r="584" spans="1:37">
      <c r="A584" s="869">
        <v>549</v>
      </c>
      <c r="B584" s="869" t="s">
        <v>111</v>
      </c>
      <c r="C584" s="869" t="s">
        <v>1909</v>
      </c>
      <c r="D584" s="869" t="s">
        <v>13033</v>
      </c>
      <c r="E584" s="869" t="s">
        <v>15035</v>
      </c>
      <c r="F584" s="870" t="s">
        <v>15036</v>
      </c>
      <c r="G584" s="869" t="s">
        <v>15037</v>
      </c>
      <c r="H584" s="869" t="s">
        <v>15038</v>
      </c>
      <c r="I584" s="869">
        <v>2020</v>
      </c>
      <c r="J584" s="869">
        <v>21501</v>
      </c>
      <c r="K584" s="869">
        <v>12806</v>
      </c>
      <c r="L584" s="869">
        <v>560</v>
      </c>
      <c r="M584" s="869">
        <v>190511</v>
      </c>
      <c r="N584" s="869">
        <v>4464</v>
      </c>
      <c r="O584" s="869">
        <v>58</v>
      </c>
      <c r="P584" s="869">
        <v>5235</v>
      </c>
      <c r="Q584" s="869">
        <v>0</v>
      </c>
      <c r="R584" s="869">
        <v>0</v>
      </c>
      <c r="S584" s="869">
        <v>17.5</v>
      </c>
      <c r="T584" s="869">
        <v>17.5</v>
      </c>
      <c r="U584" s="869">
        <v>4</v>
      </c>
      <c r="V584" s="869">
        <v>4</v>
      </c>
      <c r="W584" s="869">
        <v>10.5</v>
      </c>
      <c r="X584" s="869">
        <v>10.5</v>
      </c>
      <c r="Y584" s="869">
        <v>1</v>
      </c>
      <c r="Z584" s="869">
        <v>1</v>
      </c>
      <c r="AA584" s="869">
        <v>2</v>
      </c>
      <c r="AB584" s="869">
        <v>2</v>
      </c>
      <c r="AC584" s="869">
        <v>0</v>
      </c>
      <c r="AD584" s="869">
        <v>12</v>
      </c>
      <c r="AE584" s="869">
        <v>2</v>
      </c>
      <c r="AF584" s="345">
        <v>2464260</v>
      </c>
      <c r="AG584" s="345">
        <v>1645496</v>
      </c>
      <c r="AH584" s="345">
        <v>149680</v>
      </c>
      <c r="AI584" s="345">
        <v>669084</v>
      </c>
      <c r="AJ584" s="345">
        <v>610264</v>
      </c>
      <c r="AK584" s="345">
        <v>403681</v>
      </c>
    </row>
    <row r="585" spans="1:37">
      <c r="A585" s="869">
        <v>550</v>
      </c>
      <c r="B585" s="869" t="s">
        <v>111</v>
      </c>
      <c r="C585" s="869" t="s">
        <v>1909</v>
      </c>
      <c r="D585" s="869" t="s">
        <v>13033</v>
      </c>
      <c r="E585" s="869" t="s">
        <v>15039</v>
      </c>
      <c r="F585" s="870" t="s">
        <v>15040</v>
      </c>
      <c r="G585" s="869" t="s">
        <v>15041</v>
      </c>
      <c r="H585" s="869" t="s">
        <v>15042</v>
      </c>
      <c r="I585" s="869">
        <v>2014</v>
      </c>
      <c r="J585" s="869">
        <v>6663</v>
      </c>
      <c r="K585" s="869">
        <v>5352.31</v>
      </c>
      <c r="L585" s="869">
        <v>549</v>
      </c>
      <c r="M585" s="869">
        <v>103376</v>
      </c>
      <c r="N585" s="869">
        <v>2125</v>
      </c>
      <c r="O585" s="869">
        <v>48</v>
      </c>
      <c r="P585" s="869">
        <v>2959</v>
      </c>
      <c r="Q585" s="869">
        <v>0</v>
      </c>
      <c r="R585" s="869">
        <v>48</v>
      </c>
      <c r="S585" s="869">
        <v>5</v>
      </c>
      <c r="T585" s="869">
        <v>5</v>
      </c>
      <c r="U585" s="869">
        <v>0</v>
      </c>
      <c r="V585" s="869">
        <v>0</v>
      </c>
      <c r="W585" s="869">
        <v>4</v>
      </c>
      <c r="X585" s="869">
        <v>4</v>
      </c>
      <c r="Y585" s="869">
        <v>0</v>
      </c>
      <c r="Z585" s="869">
        <v>0</v>
      </c>
      <c r="AA585" s="869">
        <v>1</v>
      </c>
      <c r="AB585" s="869">
        <v>1</v>
      </c>
      <c r="AC585" s="869">
        <v>0</v>
      </c>
      <c r="AD585" s="869">
        <v>5</v>
      </c>
      <c r="AE585" s="869">
        <v>0</v>
      </c>
      <c r="AF585" s="345">
        <v>825740</v>
      </c>
      <c r="AG585" s="345">
        <v>582809</v>
      </c>
      <c r="AH585" s="345">
        <v>48483</v>
      </c>
      <c r="AI585" s="345">
        <v>194448</v>
      </c>
      <c r="AJ585" s="345">
        <v>190973</v>
      </c>
      <c r="AK585" s="345">
        <v>151957</v>
      </c>
    </row>
    <row r="586" spans="1:37">
      <c r="A586" s="869">
        <v>551</v>
      </c>
      <c r="B586" s="869" t="s">
        <v>111</v>
      </c>
      <c r="C586" s="869" t="s">
        <v>1909</v>
      </c>
      <c r="D586" s="869" t="s">
        <v>13033</v>
      </c>
      <c r="E586" s="869" t="s">
        <v>15043</v>
      </c>
      <c r="F586" s="870" t="s">
        <v>15044</v>
      </c>
      <c r="G586" s="869" t="s">
        <v>15045</v>
      </c>
      <c r="H586" s="869" t="s">
        <v>15046</v>
      </c>
      <c r="I586" s="869">
        <v>2021</v>
      </c>
      <c r="J586" s="869">
        <v>1843</v>
      </c>
      <c r="K586" s="869">
        <v>4877</v>
      </c>
      <c r="L586" s="869">
        <v>578</v>
      </c>
      <c r="M586" s="869">
        <v>62623</v>
      </c>
      <c r="N586" s="869">
        <v>1543</v>
      </c>
      <c r="O586" s="869">
        <v>74</v>
      </c>
      <c r="P586" s="869">
        <v>6356</v>
      </c>
      <c r="Q586" s="869">
        <v>224</v>
      </c>
      <c r="R586" s="869">
        <v>9</v>
      </c>
      <c r="S586" s="869">
        <v>16</v>
      </c>
      <c r="T586" s="869">
        <v>16</v>
      </c>
      <c r="U586" s="869">
        <v>1</v>
      </c>
      <c r="V586" s="869">
        <v>1</v>
      </c>
      <c r="W586" s="869">
        <v>9</v>
      </c>
      <c r="X586" s="869">
        <v>9</v>
      </c>
      <c r="Y586" s="869">
        <v>0</v>
      </c>
      <c r="Z586" s="869">
        <v>0</v>
      </c>
      <c r="AA586" s="869">
        <v>6</v>
      </c>
      <c r="AB586" s="869">
        <v>6</v>
      </c>
      <c r="AC586" s="869">
        <v>0</v>
      </c>
      <c r="AD586" s="869">
        <v>8</v>
      </c>
      <c r="AE586" s="869">
        <v>0</v>
      </c>
      <c r="AF586" s="345">
        <v>1719735</v>
      </c>
      <c r="AG586" s="345">
        <v>1013696</v>
      </c>
      <c r="AH586" s="345">
        <v>111048</v>
      </c>
      <c r="AI586" s="345">
        <v>594991</v>
      </c>
      <c r="AJ586" s="345">
        <v>431387</v>
      </c>
      <c r="AK586" s="345">
        <v>148035</v>
      </c>
    </row>
    <row r="587" spans="1:37">
      <c r="A587" s="869">
        <v>552</v>
      </c>
      <c r="B587" s="869" t="s">
        <v>111</v>
      </c>
      <c r="C587" s="869" t="s">
        <v>1621</v>
      </c>
      <c r="D587" s="869" t="s">
        <v>13033</v>
      </c>
      <c r="E587" s="869" t="s">
        <v>15047</v>
      </c>
      <c r="F587" s="870" t="s">
        <v>15048</v>
      </c>
      <c r="G587" s="869" t="s">
        <v>15049</v>
      </c>
      <c r="H587" s="869" t="s">
        <v>15050</v>
      </c>
      <c r="I587" s="869">
        <v>2024</v>
      </c>
      <c r="J587" s="869">
        <v>3036</v>
      </c>
      <c r="K587" s="869">
        <v>2596</v>
      </c>
      <c r="L587" s="869">
        <v>199</v>
      </c>
      <c r="M587" s="869">
        <v>21732</v>
      </c>
      <c r="N587" s="869">
        <v>0</v>
      </c>
      <c r="O587" s="869">
        <v>14</v>
      </c>
      <c r="P587" s="869">
        <v>21732</v>
      </c>
      <c r="Q587" s="869">
        <v>0</v>
      </c>
      <c r="R587" s="869">
        <v>14</v>
      </c>
      <c r="S587" s="869">
        <v>6</v>
      </c>
      <c r="T587" s="869">
        <v>6</v>
      </c>
      <c r="U587" s="869">
        <v>2</v>
      </c>
      <c r="V587" s="869">
        <v>2</v>
      </c>
      <c r="W587" s="869">
        <v>2</v>
      </c>
      <c r="X587" s="869">
        <v>2</v>
      </c>
      <c r="Y587" s="869">
        <v>1</v>
      </c>
      <c r="Z587" s="869">
        <v>1</v>
      </c>
      <c r="AA587" s="869">
        <v>1</v>
      </c>
      <c r="AB587" s="869">
        <v>1</v>
      </c>
      <c r="AC587" s="869">
        <v>0</v>
      </c>
      <c r="AD587" s="869">
        <v>2</v>
      </c>
      <c r="AE587" s="869">
        <v>2</v>
      </c>
      <c r="AF587" s="345">
        <v>628354</v>
      </c>
      <c r="AG587" s="345">
        <v>252354</v>
      </c>
      <c r="AH587" s="345">
        <v>300000</v>
      </c>
      <c r="AI587" s="345">
        <v>76000</v>
      </c>
      <c r="AJ587" s="345">
        <v>2976</v>
      </c>
      <c r="AK587" s="345">
        <v>1777</v>
      </c>
    </row>
    <row r="588" spans="1:37">
      <c r="A588" s="869">
        <v>553</v>
      </c>
      <c r="B588" s="869" t="s">
        <v>111</v>
      </c>
      <c r="C588" s="869" t="s">
        <v>1621</v>
      </c>
      <c r="D588" s="869" t="s">
        <v>13033</v>
      </c>
      <c r="E588" s="869" t="s">
        <v>15051</v>
      </c>
      <c r="F588" s="870" t="s">
        <v>15052</v>
      </c>
      <c r="G588" s="869" t="s">
        <v>15053</v>
      </c>
      <c r="H588" s="869" t="s">
        <v>15054</v>
      </c>
      <c r="I588" s="869">
        <v>1996</v>
      </c>
      <c r="J588" s="869">
        <v>3368</v>
      </c>
      <c r="K588" s="869">
        <v>2670</v>
      </c>
      <c r="L588" s="869">
        <v>352</v>
      </c>
      <c r="M588" s="869">
        <v>198661</v>
      </c>
      <c r="N588" s="869">
        <v>3549</v>
      </c>
      <c r="O588" s="869">
        <v>77</v>
      </c>
      <c r="P588" s="869">
        <v>4981</v>
      </c>
      <c r="Q588" s="869">
        <v>0</v>
      </c>
      <c r="R588" s="869">
        <v>0</v>
      </c>
      <c r="S588" s="869">
        <v>4</v>
      </c>
      <c r="T588" s="869">
        <v>4</v>
      </c>
      <c r="U588" s="869">
        <v>2</v>
      </c>
      <c r="V588" s="869">
        <v>2</v>
      </c>
      <c r="W588" s="869">
        <v>2</v>
      </c>
      <c r="X588" s="869">
        <v>2</v>
      </c>
      <c r="Y588" s="869">
        <v>0</v>
      </c>
      <c r="Z588" s="869">
        <v>0</v>
      </c>
      <c r="AA588" s="869">
        <v>0</v>
      </c>
      <c r="AB588" s="869">
        <v>0</v>
      </c>
      <c r="AC588" s="869">
        <v>0</v>
      </c>
      <c r="AD588" s="869">
        <v>2</v>
      </c>
      <c r="AE588" s="869">
        <v>1</v>
      </c>
      <c r="AF588" s="345">
        <v>414902</v>
      </c>
      <c r="AG588" s="345">
        <v>138244</v>
      </c>
      <c r="AH588" s="345">
        <v>68370</v>
      </c>
      <c r="AI588" s="345">
        <v>208288</v>
      </c>
      <c r="AJ588" s="345">
        <v>95921</v>
      </c>
      <c r="AK588" s="345">
        <v>45262</v>
      </c>
    </row>
    <row r="589" spans="1:37">
      <c r="A589" s="869">
        <v>554</v>
      </c>
      <c r="B589" s="869" t="s">
        <v>111</v>
      </c>
      <c r="C589" s="869" t="s">
        <v>1621</v>
      </c>
      <c r="D589" s="869" t="s">
        <v>13033</v>
      </c>
      <c r="E589" s="869" t="s">
        <v>15055</v>
      </c>
      <c r="F589" s="870" t="s">
        <v>15056</v>
      </c>
      <c r="G589" s="869" t="s">
        <v>15057</v>
      </c>
      <c r="H589" s="869" t="s">
        <v>15058</v>
      </c>
      <c r="I589" s="869">
        <v>2005</v>
      </c>
      <c r="J589" s="869">
        <v>1300</v>
      </c>
      <c r="K589" s="869">
        <v>2019</v>
      </c>
      <c r="L589" s="869">
        <v>215</v>
      </c>
      <c r="M589" s="869">
        <v>147350</v>
      </c>
      <c r="N589" s="869">
        <v>3812</v>
      </c>
      <c r="O589" s="869">
        <v>55</v>
      </c>
      <c r="P589" s="869">
        <v>3940</v>
      </c>
      <c r="Q589" s="869">
        <v>45</v>
      </c>
      <c r="R589" s="869">
        <v>0</v>
      </c>
      <c r="S589" s="869">
        <v>4</v>
      </c>
      <c r="T589" s="869">
        <v>7</v>
      </c>
      <c r="U589" s="869">
        <v>0</v>
      </c>
      <c r="V589" s="869">
        <v>2</v>
      </c>
      <c r="W589" s="869">
        <v>3</v>
      </c>
      <c r="X589" s="869">
        <v>4</v>
      </c>
      <c r="Y589" s="869">
        <v>1</v>
      </c>
      <c r="Z589" s="869">
        <v>1</v>
      </c>
      <c r="AA589" s="869">
        <v>0</v>
      </c>
      <c r="AB589" s="869">
        <v>0</v>
      </c>
      <c r="AC589" s="869">
        <v>0</v>
      </c>
      <c r="AD589" s="869">
        <v>3</v>
      </c>
      <c r="AE589" s="869">
        <v>0</v>
      </c>
      <c r="AF589" s="345">
        <v>1063701</v>
      </c>
      <c r="AG589" s="345">
        <v>431896</v>
      </c>
      <c r="AH589" s="345">
        <v>31555</v>
      </c>
      <c r="AI589" s="345">
        <v>600250</v>
      </c>
      <c r="AJ589" s="345">
        <v>80329</v>
      </c>
      <c r="AK589" s="345">
        <v>67309</v>
      </c>
    </row>
    <row r="590" spans="1:37">
      <c r="A590" s="869">
        <v>555</v>
      </c>
      <c r="B590" s="869" t="s">
        <v>111</v>
      </c>
      <c r="C590" s="869" t="s">
        <v>14760</v>
      </c>
      <c r="D590" s="869" t="s">
        <v>13033</v>
      </c>
      <c r="E590" s="869" t="s">
        <v>15059</v>
      </c>
      <c r="F590" s="870" t="s">
        <v>15060</v>
      </c>
      <c r="G590" s="869" t="s">
        <v>15061</v>
      </c>
      <c r="H590" s="869" t="s">
        <v>15062</v>
      </c>
      <c r="I590" s="869">
        <v>2008</v>
      </c>
      <c r="J590" s="869">
        <v>1000</v>
      </c>
      <c r="K590" s="869">
        <v>3919</v>
      </c>
      <c r="L590" s="869">
        <v>309</v>
      </c>
      <c r="M590" s="869">
        <v>86895</v>
      </c>
      <c r="N590" s="869">
        <v>12198</v>
      </c>
      <c r="O590" s="869">
        <v>7</v>
      </c>
      <c r="P590" s="869">
        <v>2901</v>
      </c>
      <c r="Q590" s="869">
        <v>186</v>
      </c>
      <c r="R590" s="869">
        <v>0</v>
      </c>
      <c r="S590" s="869">
        <v>12</v>
      </c>
      <c r="T590" s="869">
        <v>12</v>
      </c>
      <c r="U590" s="869">
        <v>3</v>
      </c>
      <c r="V590" s="869">
        <v>3</v>
      </c>
      <c r="W590" s="869">
        <v>2</v>
      </c>
      <c r="X590" s="869">
        <v>2</v>
      </c>
      <c r="Y590" s="869">
        <v>0</v>
      </c>
      <c r="Z590" s="869">
        <v>0</v>
      </c>
      <c r="AA590" s="869">
        <v>7</v>
      </c>
      <c r="AB590" s="869">
        <v>7</v>
      </c>
      <c r="AC590" s="869">
        <v>0</v>
      </c>
      <c r="AD590" s="869">
        <v>3</v>
      </c>
      <c r="AE590" s="869">
        <v>1</v>
      </c>
      <c r="AF590" s="345">
        <v>1300995</v>
      </c>
      <c r="AG590" s="345">
        <v>847332</v>
      </c>
      <c r="AH590" s="345">
        <v>61838</v>
      </c>
      <c r="AI590" s="345">
        <v>391825</v>
      </c>
      <c r="AJ590" s="345">
        <v>284384</v>
      </c>
      <c r="AK590" s="345">
        <v>29071</v>
      </c>
    </row>
    <row r="591" spans="1:37">
      <c r="A591" s="869">
        <v>556</v>
      </c>
      <c r="B591" s="869" t="s">
        <v>111</v>
      </c>
      <c r="C591" s="869" t="s">
        <v>14760</v>
      </c>
      <c r="D591" s="869" t="s">
        <v>13033</v>
      </c>
      <c r="E591" s="869" t="s">
        <v>15063</v>
      </c>
      <c r="F591" s="870" t="s">
        <v>15064</v>
      </c>
      <c r="G591" s="869" t="s">
        <v>15065</v>
      </c>
      <c r="H591" s="869" t="s">
        <v>15066</v>
      </c>
      <c r="I591" s="869">
        <v>2002</v>
      </c>
      <c r="J591" s="869">
        <v>6259</v>
      </c>
      <c r="K591" s="869">
        <v>4055</v>
      </c>
      <c r="L591" s="869">
        <v>442</v>
      </c>
      <c r="M591" s="869">
        <v>201297</v>
      </c>
      <c r="N591" s="869">
        <v>8586</v>
      </c>
      <c r="O591" s="869">
        <v>40</v>
      </c>
      <c r="P591" s="869">
        <v>6151</v>
      </c>
      <c r="Q591" s="869">
        <v>0</v>
      </c>
      <c r="R591" s="869">
        <v>12</v>
      </c>
      <c r="S591" s="869">
        <v>13</v>
      </c>
      <c r="T591" s="869">
        <v>13</v>
      </c>
      <c r="U591" s="869">
        <v>0</v>
      </c>
      <c r="V591" s="869">
        <v>0</v>
      </c>
      <c r="W591" s="869">
        <v>3</v>
      </c>
      <c r="X591" s="869">
        <v>3</v>
      </c>
      <c r="Y591" s="869">
        <v>0</v>
      </c>
      <c r="Z591" s="869">
        <v>0</v>
      </c>
      <c r="AA591" s="869">
        <v>10</v>
      </c>
      <c r="AB591" s="869">
        <v>10</v>
      </c>
      <c r="AC591" s="869">
        <v>0</v>
      </c>
      <c r="AD591" s="869">
        <v>4</v>
      </c>
      <c r="AE591" s="869">
        <v>0</v>
      </c>
      <c r="AF591" s="345">
        <v>935112</v>
      </c>
      <c r="AG591" s="345">
        <v>560714</v>
      </c>
      <c r="AH591" s="345">
        <v>114440</v>
      </c>
      <c r="AI591" s="345">
        <v>259958</v>
      </c>
      <c r="AJ591" s="345">
        <v>250160</v>
      </c>
      <c r="AK591" s="345">
        <v>152657</v>
      </c>
    </row>
    <row r="592" spans="1:37">
      <c r="A592" s="869">
        <v>557</v>
      </c>
      <c r="B592" s="869" t="s">
        <v>111</v>
      </c>
      <c r="C592" s="869" t="s">
        <v>14760</v>
      </c>
      <c r="D592" s="869" t="s">
        <v>13033</v>
      </c>
      <c r="E592" s="869" t="s">
        <v>15067</v>
      </c>
      <c r="F592" s="870" t="s">
        <v>15068</v>
      </c>
      <c r="G592" s="869" t="s">
        <v>15069</v>
      </c>
      <c r="H592" s="869" t="s">
        <v>15070</v>
      </c>
      <c r="I592" s="869">
        <v>2017</v>
      </c>
      <c r="J592" s="869">
        <v>2411</v>
      </c>
      <c r="K592" s="869">
        <v>414</v>
      </c>
      <c r="L592" s="869">
        <v>80</v>
      </c>
      <c r="M592" s="869">
        <v>36183</v>
      </c>
      <c r="N592" s="869">
        <v>0</v>
      </c>
      <c r="O592" s="869">
        <v>20</v>
      </c>
      <c r="P592" s="869">
        <v>1649</v>
      </c>
      <c r="Q592" s="869">
        <v>0</v>
      </c>
      <c r="R592" s="869">
        <v>1</v>
      </c>
      <c r="S592" s="869">
        <v>1</v>
      </c>
      <c r="T592" s="869">
        <v>1</v>
      </c>
      <c r="U592" s="869">
        <v>0</v>
      </c>
      <c r="V592" s="869">
        <v>0</v>
      </c>
      <c r="W592" s="869">
        <v>1</v>
      </c>
      <c r="X592" s="869">
        <v>1</v>
      </c>
      <c r="Y592" s="869">
        <v>0</v>
      </c>
      <c r="Z592" s="869">
        <v>0</v>
      </c>
      <c r="AA592" s="869">
        <v>0</v>
      </c>
      <c r="AB592" s="869">
        <v>0</v>
      </c>
      <c r="AC592" s="869">
        <v>0</v>
      </c>
      <c r="AD592" s="869">
        <v>2</v>
      </c>
      <c r="AE592" s="869">
        <v>0</v>
      </c>
      <c r="AF592" s="345">
        <v>264082</v>
      </c>
      <c r="AG592" s="345">
        <v>118158</v>
      </c>
      <c r="AH592" s="345">
        <v>30462</v>
      </c>
      <c r="AI592" s="345">
        <v>115462</v>
      </c>
      <c r="AJ592" s="345">
        <v>27458</v>
      </c>
      <c r="AK592" s="345">
        <v>21596</v>
      </c>
    </row>
    <row r="593" spans="1:37">
      <c r="A593" s="869">
        <v>558</v>
      </c>
      <c r="B593" s="869" t="s">
        <v>111</v>
      </c>
      <c r="C593" s="869" t="s">
        <v>14760</v>
      </c>
      <c r="D593" s="869" t="s">
        <v>13033</v>
      </c>
      <c r="E593" s="869" t="s">
        <v>15071</v>
      </c>
      <c r="F593" s="870" t="s">
        <v>15072</v>
      </c>
      <c r="G593" s="869" t="s">
        <v>15073</v>
      </c>
      <c r="H593" s="869" t="s">
        <v>15070</v>
      </c>
      <c r="I593" s="869">
        <v>2017</v>
      </c>
      <c r="J593" s="869">
        <v>4650</v>
      </c>
      <c r="K593" s="869">
        <v>617</v>
      </c>
      <c r="L593" s="869">
        <v>150</v>
      </c>
      <c r="M593" s="869">
        <v>64852</v>
      </c>
      <c r="N593" s="869">
        <v>0</v>
      </c>
      <c r="O593" s="869">
        <v>17</v>
      </c>
      <c r="P593" s="869">
        <v>4036</v>
      </c>
      <c r="Q593" s="869">
        <v>0</v>
      </c>
      <c r="R593" s="869">
        <v>3</v>
      </c>
      <c r="S593" s="869">
        <v>1</v>
      </c>
      <c r="T593" s="869">
        <v>1</v>
      </c>
      <c r="U593" s="869">
        <v>0</v>
      </c>
      <c r="V593" s="869">
        <v>0</v>
      </c>
      <c r="W593" s="869">
        <v>1</v>
      </c>
      <c r="X593" s="869">
        <v>1</v>
      </c>
      <c r="Y593" s="869">
        <v>0</v>
      </c>
      <c r="Z593" s="869">
        <v>0</v>
      </c>
      <c r="AA593" s="869">
        <v>0</v>
      </c>
      <c r="AB593" s="869">
        <v>0</v>
      </c>
      <c r="AC593" s="869">
        <v>0</v>
      </c>
      <c r="AD593" s="869">
        <v>2</v>
      </c>
      <c r="AE593" s="869">
        <v>1</v>
      </c>
      <c r="AF593" s="345">
        <v>291771</v>
      </c>
      <c r="AG593" s="345">
        <v>124960</v>
      </c>
      <c r="AH593" s="345">
        <v>60303</v>
      </c>
      <c r="AI593" s="345">
        <v>106508</v>
      </c>
      <c r="AJ593" s="345">
        <v>82908</v>
      </c>
      <c r="AK593" s="345">
        <v>112304</v>
      </c>
    </row>
    <row r="594" spans="1:37">
      <c r="A594" s="869">
        <v>559</v>
      </c>
      <c r="B594" s="869" t="s">
        <v>111</v>
      </c>
      <c r="C594" s="869" t="s">
        <v>14760</v>
      </c>
      <c r="D594" s="869" t="s">
        <v>13033</v>
      </c>
      <c r="E594" s="869" t="s">
        <v>15074</v>
      </c>
      <c r="F594" s="870" t="s">
        <v>15075</v>
      </c>
      <c r="G594" s="869" t="s">
        <v>15076</v>
      </c>
      <c r="H594" s="869" t="s">
        <v>15066</v>
      </c>
      <c r="I594" s="869">
        <v>1999</v>
      </c>
      <c r="J594" s="869">
        <v>7317</v>
      </c>
      <c r="K594" s="869">
        <v>2974</v>
      </c>
      <c r="L594" s="869">
        <v>480</v>
      </c>
      <c r="M594" s="869">
        <v>134849</v>
      </c>
      <c r="N594" s="869">
        <v>12247</v>
      </c>
      <c r="O594" s="869">
        <v>44</v>
      </c>
      <c r="P594" s="869">
        <v>2609</v>
      </c>
      <c r="Q594" s="869">
        <v>0</v>
      </c>
      <c r="R594" s="869">
        <v>0</v>
      </c>
      <c r="S594" s="869">
        <v>2.5</v>
      </c>
      <c r="T594" s="869">
        <v>3</v>
      </c>
      <c r="U594" s="869">
        <v>0</v>
      </c>
      <c r="V594" s="869">
        <v>0</v>
      </c>
      <c r="W594" s="869">
        <v>2.5</v>
      </c>
      <c r="X594" s="869">
        <v>3</v>
      </c>
      <c r="Y594" s="869">
        <v>0</v>
      </c>
      <c r="Z594" s="869">
        <v>0</v>
      </c>
      <c r="AA594" s="869">
        <v>0</v>
      </c>
      <c r="AB594" s="869">
        <v>0</v>
      </c>
      <c r="AC594" s="869">
        <v>0</v>
      </c>
      <c r="AD594" s="869">
        <v>2</v>
      </c>
      <c r="AE594" s="869">
        <v>2</v>
      </c>
      <c r="AF594" s="345">
        <v>482480</v>
      </c>
      <c r="AG594" s="345">
        <v>139854</v>
      </c>
      <c r="AH594" s="345">
        <v>48425</v>
      </c>
      <c r="AI594" s="345">
        <v>294201</v>
      </c>
      <c r="AJ594" s="345">
        <v>102268</v>
      </c>
      <c r="AK594" s="345">
        <v>59208</v>
      </c>
    </row>
    <row r="595" spans="1:37">
      <c r="A595" s="869">
        <v>560</v>
      </c>
      <c r="B595" s="869" t="s">
        <v>111</v>
      </c>
      <c r="C595" s="869" t="s">
        <v>14760</v>
      </c>
      <c r="D595" s="869" t="s">
        <v>13033</v>
      </c>
      <c r="E595" s="869" t="s">
        <v>15077</v>
      </c>
      <c r="F595" s="870" t="s">
        <v>15078</v>
      </c>
      <c r="G595" s="869" t="s">
        <v>15079</v>
      </c>
      <c r="H595" s="869" t="s">
        <v>15070</v>
      </c>
      <c r="I595" s="869">
        <v>2011</v>
      </c>
      <c r="J595" s="869">
        <v>5486</v>
      </c>
      <c r="K595" s="869">
        <v>5426</v>
      </c>
      <c r="L595" s="869">
        <v>690</v>
      </c>
      <c r="M595" s="869">
        <v>184257</v>
      </c>
      <c r="N595" s="869">
        <v>4695</v>
      </c>
      <c r="O595" s="869">
        <v>67</v>
      </c>
      <c r="P595" s="869">
        <v>8786</v>
      </c>
      <c r="Q595" s="869">
        <v>0</v>
      </c>
      <c r="R595" s="869">
        <v>6</v>
      </c>
      <c r="S595" s="869">
        <v>21</v>
      </c>
      <c r="T595" s="869">
        <v>20</v>
      </c>
      <c r="U595" s="869">
        <v>1</v>
      </c>
      <c r="V595" s="869">
        <v>1</v>
      </c>
      <c r="W595" s="869">
        <v>13</v>
      </c>
      <c r="X595" s="869">
        <v>12</v>
      </c>
      <c r="Y595" s="869">
        <v>3</v>
      </c>
      <c r="Z595" s="869">
        <v>3</v>
      </c>
      <c r="AA595" s="869">
        <v>4</v>
      </c>
      <c r="AB595" s="869">
        <v>4</v>
      </c>
      <c r="AC595" s="869">
        <v>0</v>
      </c>
      <c r="AD595" s="869">
        <v>13</v>
      </c>
      <c r="AE595" s="869">
        <v>5</v>
      </c>
      <c r="AF595" s="345">
        <v>3435821</v>
      </c>
      <c r="AG595" s="345">
        <v>2028700</v>
      </c>
      <c r="AH595" s="345">
        <v>230223</v>
      </c>
      <c r="AI595" s="345">
        <v>1176898</v>
      </c>
      <c r="AJ595" s="345">
        <v>369098</v>
      </c>
      <c r="AK595" s="345">
        <v>208532</v>
      </c>
    </row>
    <row r="596" spans="1:37">
      <c r="A596" s="869">
        <v>561</v>
      </c>
      <c r="B596" s="869" t="s">
        <v>111</v>
      </c>
      <c r="C596" s="869" t="s">
        <v>14760</v>
      </c>
      <c r="D596" s="869" t="s">
        <v>13033</v>
      </c>
      <c r="E596" s="869" t="s">
        <v>15080</v>
      </c>
      <c r="F596" s="870" t="s">
        <v>15081</v>
      </c>
      <c r="G596" s="869" t="s">
        <v>15082</v>
      </c>
      <c r="H596" s="869" t="s">
        <v>15070</v>
      </c>
      <c r="I596" s="869">
        <v>2015</v>
      </c>
      <c r="J596" s="869">
        <v>4302</v>
      </c>
      <c r="K596" s="869">
        <v>3920</v>
      </c>
      <c r="L596" s="869">
        <v>382</v>
      </c>
      <c r="M596" s="869">
        <v>118849</v>
      </c>
      <c r="N596" s="869">
        <v>709</v>
      </c>
      <c r="O596" s="869">
        <v>33</v>
      </c>
      <c r="P596" s="869">
        <v>4712</v>
      </c>
      <c r="Q596" s="869">
        <v>0</v>
      </c>
      <c r="R596" s="869">
        <v>4</v>
      </c>
      <c r="S596" s="869">
        <v>2</v>
      </c>
      <c r="T596" s="869">
        <v>2</v>
      </c>
      <c r="U596" s="869">
        <v>0</v>
      </c>
      <c r="V596" s="869">
        <v>0</v>
      </c>
      <c r="W596" s="869">
        <v>2</v>
      </c>
      <c r="X596" s="869">
        <v>2</v>
      </c>
      <c r="Y596" s="869">
        <v>0</v>
      </c>
      <c r="Z596" s="869">
        <v>0</v>
      </c>
      <c r="AA596" s="869">
        <v>0</v>
      </c>
      <c r="AB596" s="869">
        <v>0</v>
      </c>
      <c r="AC596" s="869">
        <v>1</v>
      </c>
      <c r="AD596" s="869">
        <v>5</v>
      </c>
      <c r="AE596" s="869">
        <v>2</v>
      </c>
      <c r="AF596" s="345">
        <v>749847</v>
      </c>
      <c r="AG596" s="345">
        <v>519381</v>
      </c>
      <c r="AH596" s="345">
        <v>78775</v>
      </c>
      <c r="AI596" s="345">
        <v>151691</v>
      </c>
      <c r="AJ596" s="345">
        <v>216394</v>
      </c>
      <c r="AK596" s="345">
        <v>149273</v>
      </c>
    </row>
    <row r="597" spans="1:37">
      <c r="A597" s="869">
        <v>562</v>
      </c>
      <c r="B597" s="869" t="s">
        <v>111</v>
      </c>
      <c r="C597" s="869" t="s">
        <v>14760</v>
      </c>
      <c r="D597" s="869" t="s">
        <v>13033</v>
      </c>
      <c r="E597" s="869" t="s">
        <v>15083</v>
      </c>
      <c r="F597" s="870" t="s">
        <v>15084</v>
      </c>
      <c r="G597" s="869" t="s">
        <v>15085</v>
      </c>
      <c r="H597" s="869" t="s">
        <v>15086</v>
      </c>
      <c r="I597" s="869">
        <v>2022</v>
      </c>
      <c r="J597" s="869">
        <v>3443</v>
      </c>
      <c r="K597" s="869">
        <v>5231</v>
      </c>
      <c r="L597" s="869">
        <v>356</v>
      </c>
      <c r="M597" s="869">
        <v>77302</v>
      </c>
      <c r="N597" s="869">
        <v>243</v>
      </c>
      <c r="O597" s="869">
        <v>46</v>
      </c>
      <c r="P597" s="869">
        <v>11576</v>
      </c>
      <c r="Q597" s="869">
        <v>0</v>
      </c>
      <c r="R597" s="869">
        <v>0</v>
      </c>
      <c r="S597" s="869">
        <v>16.5</v>
      </c>
      <c r="T597" s="869">
        <v>16</v>
      </c>
      <c r="U597" s="869">
        <v>1</v>
      </c>
      <c r="V597" s="869">
        <v>1</v>
      </c>
      <c r="W597" s="869">
        <v>12.5</v>
      </c>
      <c r="X597" s="869">
        <v>12</v>
      </c>
      <c r="Y597" s="869">
        <v>0</v>
      </c>
      <c r="Z597" s="869">
        <v>0</v>
      </c>
      <c r="AA597" s="869">
        <v>3</v>
      </c>
      <c r="AB597" s="869">
        <v>3</v>
      </c>
      <c r="AC597" s="869">
        <v>0</v>
      </c>
      <c r="AD597" s="869">
        <v>12</v>
      </c>
      <c r="AE597" s="869">
        <v>5</v>
      </c>
      <c r="AF597" s="345">
        <v>3007038</v>
      </c>
      <c r="AG597" s="345">
        <v>2075646</v>
      </c>
      <c r="AH597" s="345">
        <v>140608</v>
      </c>
      <c r="AI597" s="345">
        <v>790784</v>
      </c>
      <c r="AJ597" s="345">
        <v>219454</v>
      </c>
      <c r="AK597" s="345">
        <v>134982</v>
      </c>
    </row>
    <row r="598" spans="1:37">
      <c r="A598" s="869">
        <v>563</v>
      </c>
      <c r="B598" s="869" t="s">
        <v>111</v>
      </c>
      <c r="C598" s="869" t="s">
        <v>14760</v>
      </c>
      <c r="D598" s="869" t="s">
        <v>13033</v>
      </c>
      <c r="E598" s="869" t="s">
        <v>15087</v>
      </c>
      <c r="F598" s="870" t="s">
        <v>15088</v>
      </c>
      <c r="G598" s="869" t="s">
        <v>15089</v>
      </c>
      <c r="H598" s="869" t="s">
        <v>15066</v>
      </c>
      <c r="I598" s="869">
        <v>1985</v>
      </c>
      <c r="J598" s="869">
        <v>3553</v>
      </c>
      <c r="K598" s="869">
        <v>2450</v>
      </c>
      <c r="L598" s="869">
        <v>450</v>
      </c>
      <c r="M598" s="869">
        <v>113865</v>
      </c>
      <c r="N598" s="869">
        <v>8099</v>
      </c>
      <c r="O598" s="869">
        <v>37</v>
      </c>
      <c r="P598" s="869">
        <v>2136</v>
      </c>
      <c r="Q598" s="869">
        <v>0</v>
      </c>
      <c r="R598" s="869">
        <v>0</v>
      </c>
      <c r="S598" s="869">
        <v>3</v>
      </c>
      <c r="T598" s="869">
        <v>3</v>
      </c>
      <c r="U598" s="869">
        <v>0</v>
      </c>
      <c r="V598" s="869">
        <v>0</v>
      </c>
      <c r="W598" s="869">
        <v>3</v>
      </c>
      <c r="X598" s="869">
        <v>3</v>
      </c>
      <c r="Y598" s="869">
        <v>0</v>
      </c>
      <c r="Z598" s="869">
        <v>0</v>
      </c>
      <c r="AA598" s="869">
        <v>0</v>
      </c>
      <c r="AB598" s="869">
        <v>0</v>
      </c>
      <c r="AC598" s="869">
        <v>0</v>
      </c>
      <c r="AD598" s="869">
        <v>2</v>
      </c>
      <c r="AE598" s="869">
        <v>1</v>
      </c>
      <c r="AF598" s="345">
        <v>669106</v>
      </c>
      <c r="AG598" s="345">
        <v>490303</v>
      </c>
      <c r="AH598" s="345">
        <v>26194</v>
      </c>
      <c r="AI598" s="345">
        <v>152609</v>
      </c>
      <c r="AJ598" s="345">
        <v>40033</v>
      </c>
      <c r="AK598" s="345">
        <v>22306</v>
      </c>
    </row>
    <row r="599" spans="1:37">
      <c r="A599" s="869">
        <v>564</v>
      </c>
      <c r="B599" s="869" t="s">
        <v>111</v>
      </c>
      <c r="C599" s="869" t="s">
        <v>14760</v>
      </c>
      <c r="D599" s="869" t="s">
        <v>13033</v>
      </c>
      <c r="E599" s="869" t="s">
        <v>15090</v>
      </c>
      <c r="F599" s="870" t="s">
        <v>15091</v>
      </c>
      <c r="G599" s="869" t="s">
        <v>15092</v>
      </c>
      <c r="H599" s="869" t="s">
        <v>15070</v>
      </c>
      <c r="I599" s="869">
        <v>2019</v>
      </c>
      <c r="J599" s="869">
        <v>2380</v>
      </c>
      <c r="K599" s="869">
        <v>1494</v>
      </c>
      <c r="L599" s="869">
        <v>260</v>
      </c>
      <c r="M599" s="869">
        <v>57350</v>
      </c>
      <c r="N599" s="869">
        <v>384</v>
      </c>
      <c r="O599" s="869">
        <v>46</v>
      </c>
      <c r="P599" s="869">
        <v>3519</v>
      </c>
      <c r="Q599" s="869">
        <v>0</v>
      </c>
      <c r="R599" s="869">
        <v>7</v>
      </c>
      <c r="S599" s="869">
        <v>2</v>
      </c>
      <c r="T599" s="869">
        <v>2</v>
      </c>
      <c r="U599" s="869">
        <v>1</v>
      </c>
      <c r="V599" s="869">
        <v>1</v>
      </c>
      <c r="W599" s="869">
        <v>1</v>
      </c>
      <c r="X599" s="869">
        <v>1</v>
      </c>
      <c r="Y599" s="869">
        <v>0</v>
      </c>
      <c r="Z599" s="869">
        <v>0</v>
      </c>
      <c r="AA599" s="869">
        <v>0</v>
      </c>
      <c r="AB599" s="869">
        <v>0</v>
      </c>
      <c r="AC599" s="869">
        <v>0</v>
      </c>
      <c r="AD599" s="869">
        <v>3</v>
      </c>
      <c r="AE599" s="869">
        <v>2</v>
      </c>
      <c r="AF599" s="345">
        <v>775148</v>
      </c>
      <c r="AG599" s="345">
        <v>581412</v>
      </c>
      <c r="AH599" s="345">
        <v>63829</v>
      </c>
      <c r="AI599" s="345">
        <v>129907</v>
      </c>
      <c r="AJ599" s="345">
        <v>136373</v>
      </c>
      <c r="AK599" s="345">
        <v>73079</v>
      </c>
    </row>
    <row r="600" spans="1:37">
      <c r="A600" s="869">
        <v>565</v>
      </c>
      <c r="B600" s="869" t="s">
        <v>111</v>
      </c>
      <c r="C600" s="869" t="s">
        <v>14760</v>
      </c>
      <c r="D600" s="869" t="s">
        <v>13033</v>
      </c>
      <c r="E600" s="869" t="s">
        <v>15093</v>
      </c>
      <c r="F600" s="870" t="s">
        <v>15094</v>
      </c>
      <c r="G600" s="869" t="s">
        <v>15095</v>
      </c>
      <c r="H600" s="869" t="s">
        <v>15070</v>
      </c>
      <c r="I600" s="869">
        <v>2017</v>
      </c>
      <c r="J600" s="869">
        <v>16739</v>
      </c>
      <c r="K600" s="869">
        <v>2147</v>
      </c>
      <c r="L600" s="869">
        <v>286</v>
      </c>
      <c r="M600" s="869">
        <v>100355</v>
      </c>
      <c r="N600" s="869">
        <v>653</v>
      </c>
      <c r="O600" s="869">
        <v>31</v>
      </c>
      <c r="P600" s="869">
        <v>3274</v>
      </c>
      <c r="Q600" s="869">
        <v>0</v>
      </c>
      <c r="R600" s="869">
        <v>1</v>
      </c>
      <c r="S600" s="869">
        <v>2</v>
      </c>
      <c r="T600" s="869">
        <v>2</v>
      </c>
      <c r="U600" s="869">
        <v>0</v>
      </c>
      <c r="V600" s="869">
        <v>0</v>
      </c>
      <c r="W600" s="869">
        <v>2</v>
      </c>
      <c r="X600" s="869">
        <v>2</v>
      </c>
      <c r="Y600" s="869">
        <v>0</v>
      </c>
      <c r="Z600" s="869">
        <v>0</v>
      </c>
      <c r="AA600" s="869">
        <v>0</v>
      </c>
      <c r="AB600" s="869">
        <v>0</v>
      </c>
      <c r="AC600" s="869">
        <v>0</v>
      </c>
      <c r="AD600" s="869">
        <v>5</v>
      </c>
      <c r="AE600" s="869">
        <v>1</v>
      </c>
      <c r="AF600" s="345">
        <v>685234</v>
      </c>
      <c r="AG600" s="345">
        <v>462308</v>
      </c>
      <c r="AH600" s="345">
        <v>60268</v>
      </c>
      <c r="AI600" s="345">
        <v>162658</v>
      </c>
      <c r="AJ600" s="345">
        <v>131107</v>
      </c>
      <c r="AK600" s="345">
        <v>138167</v>
      </c>
    </row>
    <row r="601" spans="1:37">
      <c r="A601" s="869">
        <v>566</v>
      </c>
      <c r="B601" s="869" t="s">
        <v>111</v>
      </c>
      <c r="C601" s="869" t="s">
        <v>14760</v>
      </c>
      <c r="D601" s="869" t="s">
        <v>13033</v>
      </c>
      <c r="E601" s="869" t="s">
        <v>15096</v>
      </c>
      <c r="F601" s="870" t="s">
        <v>15097</v>
      </c>
      <c r="G601" s="869" t="s">
        <v>15098</v>
      </c>
      <c r="H601" s="869" t="s">
        <v>15066</v>
      </c>
      <c r="I601" s="869">
        <v>1994</v>
      </c>
      <c r="J601" s="869">
        <v>4961</v>
      </c>
      <c r="K601" s="869">
        <v>4396</v>
      </c>
      <c r="L601" s="869">
        <v>646</v>
      </c>
      <c r="M601" s="869">
        <v>235729</v>
      </c>
      <c r="N601" s="869">
        <v>10970</v>
      </c>
      <c r="O601" s="869">
        <v>37</v>
      </c>
      <c r="P601" s="869">
        <v>3982</v>
      </c>
      <c r="Q601" s="869">
        <v>0</v>
      </c>
      <c r="R601" s="869">
        <v>0</v>
      </c>
      <c r="S601" s="869">
        <v>4</v>
      </c>
      <c r="T601" s="869">
        <v>4</v>
      </c>
      <c r="U601" s="869">
        <v>0</v>
      </c>
      <c r="V601" s="869">
        <v>0</v>
      </c>
      <c r="W601" s="869">
        <v>4</v>
      </c>
      <c r="X601" s="869">
        <v>4</v>
      </c>
      <c r="Y601" s="869">
        <v>0</v>
      </c>
      <c r="Z601" s="869">
        <v>0</v>
      </c>
      <c r="AA601" s="869">
        <v>0</v>
      </c>
      <c r="AB601" s="869">
        <v>0</v>
      </c>
      <c r="AC601" s="869">
        <v>0</v>
      </c>
      <c r="AD601" s="869">
        <v>4</v>
      </c>
      <c r="AE601" s="869">
        <v>3</v>
      </c>
      <c r="AF601" s="345">
        <v>1085190</v>
      </c>
      <c r="AG601" s="345">
        <v>840373</v>
      </c>
      <c r="AH601" s="345">
        <v>72609</v>
      </c>
      <c r="AI601" s="345">
        <v>172208</v>
      </c>
      <c r="AJ601" s="345">
        <v>181620</v>
      </c>
      <c r="AK601" s="345">
        <v>127834</v>
      </c>
    </row>
    <row r="602" spans="1:37">
      <c r="A602" s="869">
        <v>567</v>
      </c>
      <c r="B602" s="869" t="s">
        <v>111</v>
      </c>
      <c r="C602" s="869" t="s">
        <v>14760</v>
      </c>
      <c r="D602" s="869" t="s">
        <v>13033</v>
      </c>
      <c r="E602" s="869" t="s">
        <v>15099</v>
      </c>
      <c r="F602" s="870" t="s">
        <v>15100</v>
      </c>
      <c r="G602" s="869" t="s">
        <v>15101</v>
      </c>
      <c r="H602" s="869" t="s">
        <v>15066</v>
      </c>
      <c r="I602" s="869">
        <v>2010</v>
      </c>
      <c r="J602" s="869">
        <v>1027</v>
      </c>
      <c r="K602" s="869">
        <v>3907</v>
      </c>
      <c r="L602" s="869">
        <v>226</v>
      </c>
      <c r="M602" s="869">
        <v>130665</v>
      </c>
      <c r="N602" s="869">
        <v>4740</v>
      </c>
      <c r="O602" s="869">
        <v>41</v>
      </c>
      <c r="P602" s="869">
        <v>2467</v>
      </c>
      <c r="Q602" s="869">
        <v>0</v>
      </c>
      <c r="R602" s="869">
        <v>1</v>
      </c>
      <c r="S602" s="869">
        <v>3</v>
      </c>
      <c r="T602" s="869">
        <v>3</v>
      </c>
      <c r="U602" s="869">
        <v>1</v>
      </c>
      <c r="V602" s="869">
        <v>1</v>
      </c>
      <c r="W602" s="869">
        <v>1</v>
      </c>
      <c r="X602" s="869">
        <v>1</v>
      </c>
      <c r="Y602" s="869">
        <v>0</v>
      </c>
      <c r="Z602" s="869">
        <v>0</v>
      </c>
      <c r="AA602" s="869">
        <v>1</v>
      </c>
      <c r="AB602" s="869">
        <v>1</v>
      </c>
      <c r="AC602" s="869">
        <v>0</v>
      </c>
      <c r="AD602" s="869">
        <v>2</v>
      </c>
      <c r="AE602" s="869">
        <v>1</v>
      </c>
      <c r="AF602" s="345">
        <v>1030359</v>
      </c>
      <c r="AG602" s="345">
        <v>662564</v>
      </c>
      <c r="AH602" s="345">
        <v>47245</v>
      </c>
      <c r="AI602" s="345">
        <v>320550</v>
      </c>
      <c r="AJ602" s="345">
        <v>128733</v>
      </c>
      <c r="AK602" s="345">
        <v>96811</v>
      </c>
    </row>
    <row r="603" spans="1:37">
      <c r="A603" s="869">
        <v>568</v>
      </c>
      <c r="B603" s="869" t="s">
        <v>111</v>
      </c>
      <c r="C603" s="869" t="s">
        <v>14760</v>
      </c>
      <c r="D603" s="869" t="s">
        <v>13033</v>
      </c>
      <c r="E603" s="869" t="s">
        <v>15102</v>
      </c>
      <c r="F603" s="870" t="s">
        <v>15103</v>
      </c>
      <c r="G603" s="869" t="s">
        <v>15104</v>
      </c>
      <c r="H603" s="869" t="s">
        <v>15066</v>
      </c>
      <c r="I603" s="869">
        <v>2007</v>
      </c>
      <c r="J603" s="869">
        <v>595</v>
      </c>
      <c r="K603" s="869">
        <v>1593</v>
      </c>
      <c r="L603" s="869">
        <v>258</v>
      </c>
      <c r="M603" s="869">
        <v>114024</v>
      </c>
      <c r="N603" s="869">
        <v>6331</v>
      </c>
      <c r="O603" s="869">
        <v>36</v>
      </c>
      <c r="P603" s="869">
        <v>3970</v>
      </c>
      <c r="Q603" s="869">
        <v>0</v>
      </c>
      <c r="R603" s="869">
        <v>6</v>
      </c>
      <c r="S603" s="869">
        <v>3</v>
      </c>
      <c r="T603" s="869">
        <v>3</v>
      </c>
      <c r="U603" s="869">
        <v>1</v>
      </c>
      <c r="V603" s="869">
        <v>1</v>
      </c>
      <c r="W603" s="869">
        <v>2</v>
      </c>
      <c r="X603" s="869">
        <v>2</v>
      </c>
      <c r="Y603" s="869">
        <v>0</v>
      </c>
      <c r="Z603" s="869">
        <v>0</v>
      </c>
      <c r="AA603" s="869">
        <v>0</v>
      </c>
      <c r="AB603" s="869">
        <v>0</v>
      </c>
      <c r="AC603" s="869">
        <v>0</v>
      </c>
      <c r="AD603" s="869">
        <v>3</v>
      </c>
      <c r="AE603" s="869">
        <v>3</v>
      </c>
      <c r="AF603" s="345">
        <v>656902</v>
      </c>
      <c r="AG603" s="345">
        <v>451616</v>
      </c>
      <c r="AH603" s="345">
        <v>86284</v>
      </c>
      <c r="AI603" s="345">
        <v>119002</v>
      </c>
      <c r="AJ603" s="345">
        <v>98025</v>
      </c>
      <c r="AK603" s="345">
        <v>109702</v>
      </c>
    </row>
    <row r="604" spans="1:37">
      <c r="A604" s="869">
        <v>569</v>
      </c>
      <c r="B604" s="869" t="s">
        <v>111</v>
      </c>
      <c r="C604" s="869" t="s">
        <v>14760</v>
      </c>
      <c r="D604" s="869" t="s">
        <v>13033</v>
      </c>
      <c r="E604" s="869" t="s">
        <v>15105</v>
      </c>
      <c r="F604" s="870" t="s">
        <v>15106</v>
      </c>
      <c r="G604" s="869" t="s">
        <v>15107</v>
      </c>
      <c r="H604" s="869" t="s">
        <v>15108</v>
      </c>
      <c r="I604" s="869">
        <v>2008</v>
      </c>
      <c r="J604" s="869">
        <v>1392</v>
      </c>
      <c r="K604" s="869">
        <v>3200</v>
      </c>
      <c r="L604" s="869">
        <v>577</v>
      </c>
      <c r="M604" s="869">
        <v>138259</v>
      </c>
      <c r="N604" s="869">
        <v>7073</v>
      </c>
      <c r="O604" s="869">
        <v>49</v>
      </c>
      <c r="P604" s="869">
        <v>3335</v>
      </c>
      <c r="Q604" s="869">
        <v>0</v>
      </c>
      <c r="R604" s="869">
        <v>0</v>
      </c>
      <c r="S604" s="869">
        <v>3</v>
      </c>
      <c r="T604" s="869">
        <v>3</v>
      </c>
      <c r="U604" s="869">
        <v>0</v>
      </c>
      <c r="V604" s="869">
        <v>0</v>
      </c>
      <c r="W604" s="869">
        <v>3</v>
      </c>
      <c r="X604" s="869">
        <v>3</v>
      </c>
      <c r="Y604" s="869">
        <v>0</v>
      </c>
      <c r="Z604" s="869">
        <v>0</v>
      </c>
      <c r="AA604" s="869">
        <v>0</v>
      </c>
      <c r="AB604" s="869">
        <v>0</v>
      </c>
      <c r="AC604" s="869">
        <v>0</v>
      </c>
      <c r="AD604" s="869">
        <v>5</v>
      </c>
      <c r="AE604" s="869">
        <v>0</v>
      </c>
      <c r="AF604" s="345">
        <v>878533</v>
      </c>
      <c r="AG604" s="345">
        <v>613072</v>
      </c>
      <c r="AH604" s="345">
        <v>58241</v>
      </c>
      <c r="AI604" s="345">
        <v>207220</v>
      </c>
      <c r="AJ604" s="345">
        <v>190620</v>
      </c>
      <c r="AK604" s="345">
        <v>129448</v>
      </c>
    </row>
    <row r="605" spans="1:37">
      <c r="A605" s="869">
        <v>570</v>
      </c>
      <c r="B605" s="869" t="s">
        <v>111</v>
      </c>
      <c r="C605" s="869" t="s">
        <v>14760</v>
      </c>
      <c r="D605" s="869" t="s">
        <v>13033</v>
      </c>
      <c r="E605" s="869" t="s">
        <v>15109</v>
      </c>
      <c r="F605" s="870" t="s">
        <v>15110</v>
      </c>
      <c r="G605" s="869" t="s">
        <v>15111</v>
      </c>
      <c r="H605" s="869" t="s">
        <v>15086</v>
      </c>
      <c r="I605" s="869">
        <v>2022</v>
      </c>
      <c r="J605" s="869">
        <v>6164.3</v>
      </c>
      <c r="K605" s="869">
        <v>6206.24</v>
      </c>
      <c r="L605" s="869">
        <v>781</v>
      </c>
      <c r="M605" s="869">
        <v>87931</v>
      </c>
      <c r="N605" s="869">
        <v>0</v>
      </c>
      <c r="O605" s="869">
        <v>70</v>
      </c>
      <c r="P605" s="869">
        <v>7960</v>
      </c>
      <c r="Q605" s="869">
        <v>0</v>
      </c>
      <c r="R605" s="869">
        <v>0</v>
      </c>
      <c r="S605" s="869">
        <v>17</v>
      </c>
      <c r="T605" s="869">
        <v>14</v>
      </c>
      <c r="U605" s="869">
        <v>1</v>
      </c>
      <c r="V605" s="869">
        <v>1</v>
      </c>
      <c r="W605" s="869">
        <v>13</v>
      </c>
      <c r="X605" s="869">
        <v>10</v>
      </c>
      <c r="Y605" s="869">
        <v>0</v>
      </c>
      <c r="Z605" s="869">
        <v>0</v>
      </c>
      <c r="AA605" s="869">
        <v>3</v>
      </c>
      <c r="AB605" s="869">
        <v>3</v>
      </c>
      <c r="AC605" s="869">
        <v>1</v>
      </c>
      <c r="AD605" s="869">
        <v>14</v>
      </c>
      <c r="AE605" s="869">
        <v>6</v>
      </c>
      <c r="AF605" s="345">
        <v>2856071</v>
      </c>
      <c r="AG605" s="345">
        <v>2169240</v>
      </c>
      <c r="AH605" s="345">
        <v>152649</v>
      </c>
      <c r="AI605" s="345">
        <v>534182</v>
      </c>
      <c r="AJ605" s="345">
        <v>818287</v>
      </c>
      <c r="AK605" s="345">
        <v>401842</v>
      </c>
    </row>
    <row r="606" spans="1:37">
      <c r="A606" s="869">
        <v>571</v>
      </c>
      <c r="B606" s="869" t="s">
        <v>111</v>
      </c>
      <c r="C606" s="869" t="s">
        <v>14760</v>
      </c>
      <c r="D606" s="869" t="s">
        <v>13033</v>
      </c>
      <c r="E606" s="869" t="s">
        <v>15112</v>
      </c>
      <c r="F606" s="870" t="s">
        <v>15113</v>
      </c>
      <c r="G606" s="869" t="s">
        <v>15114</v>
      </c>
      <c r="H606" s="869" t="s">
        <v>15086</v>
      </c>
      <c r="I606" s="869">
        <v>2023</v>
      </c>
      <c r="J606" s="869">
        <v>337.9</v>
      </c>
      <c r="K606" s="869">
        <v>475.23</v>
      </c>
      <c r="L606" s="869">
        <v>72</v>
      </c>
      <c r="M606" s="869">
        <v>13171</v>
      </c>
      <c r="N606" s="869">
        <v>0</v>
      </c>
      <c r="O606" s="869">
        <v>16</v>
      </c>
      <c r="P606" s="869">
        <v>3578</v>
      </c>
      <c r="Q606" s="869">
        <v>0</v>
      </c>
      <c r="R606" s="869">
        <v>0</v>
      </c>
      <c r="S606" s="869">
        <v>1</v>
      </c>
      <c r="T606" s="869">
        <v>1</v>
      </c>
      <c r="U606" s="869">
        <v>0</v>
      </c>
      <c r="V606" s="869">
        <v>0</v>
      </c>
      <c r="W606" s="869">
        <v>1</v>
      </c>
      <c r="X606" s="869">
        <v>1</v>
      </c>
      <c r="Y606" s="869">
        <v>0</v>
      </c>
      <c r="Z606" s="869">
        <v>0</v>
      </c>
      <c r="AA606" s="869">
        <v>0</v>
      </c>
      <c r="AB606" s="869">
        <v>0</v>
      </c>
      <c r="AC606" s="869">
        <v>0</v>
      </c>
      <c r="AD606" s="869">
        <v>2</v>
      </c>
      <c r="AE606" s="869">
        <v>0</v>
      </c>
      <c r="AF606" s="345">
        <v>416048</v>
      </c>
      <c r="AG606" s="345">
        <v>210701</v>
      </c>
      <c r="AH606" s="345">
        <v>55468</v>
      </c>
      <c r="AI606" s="345">
        <v>149879</v>
      </c>
      <c r="AJ606" s="345">
        <v>47008</v>
      </c>
      <c r="AK606" s="345">
        <v>57914</v>
      </c>
    </row>
    <row r="607" spans="1:37">
      <c r="A607" s="869">
        <v>572</v>
      </c>
      <c r="B607" s="869" t="s">
        <v>111</v>
      </c>
      <c r="C607" s="869" t="s">
        <v>2240</v>
      </c>
      <c r="D607" s="869" t="s">
        <v>13033</v>
      </c>
      <c r="E607" s="869" t="s">
        <v>15115</v>
      </c>
      <c r="F607" s="870" t="s">
        <v>15116</v>
      </c>
      <c r="G607" s="869" t="s">
        <v>15117</v>
      </c>
      <c r="H607" s="869" t="s">
        <v>15118</v>
      </c>
      <c r="I607" s="869">
        <v>2014</v>
      </c>
      <c r="J607" s="869">
        <v>190</v>
      </c>
      <c r="K607" s="869">
        <v>285</v>
      </c>
      <c r="L607" s="869">
        <v>53</v>
      </c>
      <c r="M607" s="869">
        <v>16819</v>
      </c>
      <c r="N607" s="869">
        <v>0</v>
      </c>
      <c r="O607" s="869">
        <v>12</v>
      </c>
      <c r="P607" s="869">
        <v>726</v>
      </c>
      <c r="Q607" s="869">
        <v>0</v>
      </c>
      <c r="R607" s="869">
        <v>12</v>
      </c>
      <c r="S607" s="869">
        <v>1</v>
      </c>
      <c r="T607" s="869">
        <v>1</v>
      </c>
      <c r="U607" s="869">
        <v>0</v>
      </c>
      <c r="V607" s="869">
        <v>0</v>
      </c>
      <c r="W607" s="869">
        <v>1</v>
      </c>
      <c r="X607" s="869">
        <v>1</v>
      </c>
      <c r="Y607" s="869">
        <v>0</v>
      </c>
      <c r="Z607" s="869">
        <v>0</v>
      </c>
      <c r="AA607" s="869">
        <v>0</v>
      </c>
      <c r="AB607" s="869">
        <v>0</v>
      </c>
      <c r="AC607" s="869">
        <v>0</v>
      </c>
      <c r="AD607" s="869">
        <v>2</v>
      </c>
      <c r="AE607" s="869">
        <v>1</v>
      </c>
      <c r="AF607" s="345">
        <v>278299</v>
      </c>
      <c r="AG607" s="345">
        <v>236025</v>
      </c>
      <c r="AH607" s="345">
        <v>12867</v>
      </c>
      <c r="AI607" s="345">
        <v>29407</v>
      </c>
      <c r="AJ607" s="345">
        <v>27159</v>
      </c>
      <c r="AK607" s="345">
        <v>16811</v>
      </c>
    </row>
    <row r="608" spans="1:37">
      <c r="A608" s="869">
        <v>573</v>
      </c>
      <c r="B608" s="869" t="s">
        <v>111</v>
      </c>
      <c r="C608" s="869" t="s">
        <v>2240</v>
      </c>
      <c r="D608" s="869" t="s">
        <v>13033</v>
      </c>
      <c r="E608" s="869" t="s">
        <v>13530</v>
      </c>
      <c r="F608" s="870" t="s">
        <v>15119</v>
      </c>
      <c r="G608" s="869" t="s">
        <v>15120</v>
      </c>
      <c r="H608" s="869" t="s">
        <v>15121</v>
      </c>
      <c r="I608" s="869">
        <v>2018</v>
      </c>
      <c r="J608" s="869">
        <v>1735</v>
      </c>
      <c r="K608" s="869">
        <v>4255</v>
      </c>
      <c r="L608" s="869">
        <v>621</v>
      </c>
      <c r="M608" s="869">
        <v>80514</v>
      </c>
      <c r="N608" s="869">
        <v>1747</v>
      </c>
      <c r="O608" s="869">
        <v>63</v>
      </c>
      <c r="P608" s="869">
        <v>4748</v>
      </c>
      <c r="Q608" s="869">
        <v>0</v>
      </c>
      <c r="R608" s="869">
        <v>63</v>
      </c>
      <c r="S608" s="869">
        <v>6</v>
      </c>
      <c r="T608" s="869">
        <v>8</v>
      </c>
      <c r="U608" s="869">
        <v>1</v>
      </c>
      <c r="V608" s="869">
        <v>3</v>
      </c>
      <c r="W608" s="869">
        <v>2</v>
      </c>
      <c r="X608" s="869">
        <v>2</v>
      </c>
      <c r="Y608" s="869">
        <v>0</v>
      </c>
      <c r="Z608" s="869">
        <v>0</v>
      </c>
      <c r="AA608" s="869">
        <v>3</v>
      </c>
      <c r="AB608" s="869">
        <v>3</v>
      </c>
      <c r="AC608" s="869">
        <v>0</v>
      </c>
      <c r="AD608" s="869">
        <v>6</v>
      </c>
      <c r="AE608" s="869">
        <v>3</v>
      </c>
      <c r="AF608" s="345">
        <v>1509997</v>
      </c>
      <c r="AG608" s="345">
        <v>1153721</v>
      </c>
      <c r="AH608" s="345">
        <v>84967</v>
      </c>
      <c r="AI608" s="345">
        <v>271309</v>
      </c>
      <c r="AJ608" s="345">
        <v>262920</v>
      </c>
      <c r="AK608" s="345">
        <v>162525</v>
      </c>
    </row>
    <row r="609" spans="1:37">
      <c r="A609" s="869">
        <v>574</v>
      </c>
      <c r="B609" s="869" t="s">
        <v>111</v>
      </c>
      <c r="C609" s="869" t="s">
        <v>2240</v>
      </c>
      <c r="D609" s="869" t="s">
        <v>13033</v>
      </c>
      <c r="E609" s="869" t="s">
        <v>15122</v>
      </c>
      <c r="F609" s="870" t="s">
        <v>15123</v>
      </c>
      <c r="G609" s="869" t="s">
        <v>15124</v>
      </c>
      <c r="H609" s="869" t="s">
        <v>15125</v>
      </c>
      <c r="I609" s="869">
        <v>2008</v>
      </c>
      <c r="J609" s="869">
        <v>5282.7</v>
      </c>
      <c r="K609" s="869">
        <v>6824.41</v>
      </c>
      <c r="L609" s="869">
        <v>1420</v>
      </c>
      <c r="M609" s="869">
        <v>212664</v>
      </c>
      <c r="N609" s="869">
        <v>6550</v>
      </c>
      <c r="O609" s="869">
        <v>97</v>
      </c>
      <c r="P609" s="869">
        <v>9658</v>
      </c>
      <c r="Q609" s="869">
        <v>39</v>
      </c>
      <c r="R609" s="869">
        <v>0</v>
      </c>
      <c r="S609" s="869">
        <v>9</v>
      </c>
      <c r="T609" s="869">
        <v>9</v>
      </c>
      <c r="U609" s="869">
        <v>2</v>
      </c>
      <c r="V609" s="869">
        <v>2</v>
      </c>
      <c r="W609" s="869">
        <v>5</v>
      </c>
      <c r="X609" s="869">
        <v>5</v>
      </c>
      <c r="Y609" s="869">
        <v>0</v>
      </c>
      <c r="Z609" s="869">
        <v>0</v>
      </c>
      <c r="AA609" s="869">
        <v>2</v>
      </c>
      <c r="AB609" s="869">
        <v>2</v>
      </c>
      <c r="AC609" s="869">
        <v>1</v>
      </c>
      <c r="AD609" s="869">
        <v>12</v>
      </c>
      <c r="AE609" s="869">
        <v>1</v>
      </c>
      <c r="AF609" s="345">
        <v>2821498</v>
      </c>
      <c r="AG609" s="345">
        <v>2024628</v>
      </c>
      <c r="AH609" s="345">
        <v>164438</v>
      </c>
      <c r="AI609" s="345">
        <v>632432</v>
      </c>
      <c r="AJ609" s="345">
        <v>718841</v>
      </c>
      <c r="AK609" s="345">
        <v>454763</v>
      </c>
    </row>
    <row r="610" spans="1:37">
      <c r="A610" s="869">
        <v>575</v>
      </c>
      <c r="B610" s="869" t="s">
        <v>111</v>
      </c>
      <c r="C610" s="869" t="s">
        <v>2240</v>
      </c>
      <c r="D610" s="869" t="s">
        <v>13033</v>
      </c>
      <c r="E610" s="869" t="s">
        <v>15126</v>
      </c>
      <c r="F610" s="870" t="s">
        <v>15127</v>
      </c>
      <c r="G610" s="869" t="s">
        <v>15128</v>
      </c>
      <c r="H610" s="869" t="s">
        <v>15129</v>
      </c>
      <c r="I610" s="869">
        <v>2020</v>
      </c>
      <c r="J610" s="869">
        <v>3313</v>
      </c>
      <c r="K610" s="869">
        <v>2904.7</v>
      </c>
      <c r="L610" s="869">
        <v>573</v>
      </c>
      <c r="M610" s="869">
        <v>60194</v>
      </c>
      <c r="N610" s="869">
        <v>0</v>
      </c>
      <c r="O610" s="869">
        <v>63</v>
      </c>
      <c r="P610" s="869">
        <v>4118</v>
      </c>
      <c r="Q610" s="869">
        <v>0</v>
      </c>
      <c r="R610" s="869">
        <v>0</v>
      </c>
      <c r="S610" s="869">
        <v>7</v>
      </c>
      <c r="T610" s="869">
        <v>7</v>
      </c>
      <c r="U610" s="869">
        <v>1</v>
      </c>
      <c r="V610" s="869">
        <v>3</v>
      </c>
      <c r="W610" s="869">
        <v>5</v>
      </c>
      <c r="X610" s="869">
        <v>3</v>
      </c>
      <c r="Y610" s="869">
        <v>0</v>
      </c>
      <c r="Z610" s="869">
        <v>0</v>
      </c>
      <c r="AA610" s="869">
        <v>1</v>
      </c>
      <c r="AB610" s="869">
        <v>1</v>
      </c>
      <c r="AC610" s="869">
        <v>0</v>
      </c>
      <c r="AD610" s="869">
        <v>8</v>
      </c>
      <c r="AE610" s="869">
        <v>2</v>
      </c>
      <c r="AF610" s="345">
        <v>1499415</v>
      </c>
      <c r="AG610" s="345">
        <v>1096715</v>
      </c>
      <c r="AH610" s="345">
        <v>75135</v>
      </c>
      <c r="AI610" s="345">
        <v>327565</v>
      </c>
      <c r="AJ610" s="345">
        <v>238782</v>
      </c>
      <c r="AK610" s="345">
        <v>118902</v>
      </c>
    </row>
    <row r="611" spans="1:37">
      <c r="A611" s="869">
        <v>576</v>
      </c>
      <c r="B611" s="869" t="s">
        <v>111</v>
      </c>
      <c r="C611" s="869" t="s">
        <v>2240</v>
      </c>
      <c r="D611" s="869" t="s">
        <v>13033</v>
      </c>
      <c r="E611" s="869" t="s">
        <v>15130</v>
      </c>
      <c r="F611" s="870" t="s">
        <v>15131</v>
      </c>
      <c r="G611" s="869" t="s">
        <v>15132</v>
      </c>
      <c r="H611" s="869" t="s">
        <v>15133</v>
      </c>
      <c r="I611" s="869">
        <v>1999</v>
      </c>
      <c r="J611" s="869">
        <v>4052</v>
      </c>
      <c r="K611" s="869">
        <v>8525</v>
      </c>
      <c r="L611" s="869">
        <v>1299</v>
      </c>
      <c r="M611" s="869">
        <v>325544</v>
      </c>
      <c r="N611" s="869">
        <v>10673</v>
      </c>
      <c r="O611" s="869">
        <v>91</v>
      </c>
      <c r="P611" s="869">
        <v>9497</v>
      </c>
      <c r="Q611" s="869">
        <v>0</v>
      </c>
      <c r="R611" s="869">
        <v>0</v>
      </c>
      <c r="S611" s="869">
        <v>9.5</v>
      </c>
      <c r="T611" s="869">
        <v>11</v>
      </c>
      <c r="U611" s="869">
        <v>3</v>
      </c>
      <c r="V611" s="869">
        <v>3</v>
      </c>
      <c r="W611" s="869">
        <v>3.5</v>
      </c>
      <c r="X611" s="869">
        <v>5</v>
      </c>
      <c r="Y611" s="869">
        <v>0</v>
      </c>
      <c r="Z611" s="869">
        <v>0</v>
      </c>
      <c r="AA611" s="869">
        <v>3</v>
      </c>
      <c r="AB611" s="869">
        <v>3</v>
      </c>
      <c r="AC611" s="869">
        <v>0</v>
      </c>
      <c r="AD611" s="869">
        <v>13</v>
      </c>
      <c r="AE611" s="869">
        <v>3</v>
      </c>
      <c r="AF611" s="345">
        <v>3137074</v>
      </c>
      <c r="AG611" s="345">
        <v>2234060</v>
      </c>
      <c r="AH611" s="345">
        <v>167452</v>
      </c>
      <c r="AI611" s="345">
        <v>735562</v>
      </c>
      <c r="AJ611" s="345">
        <v>783483</v>
      </c>
      <c r="AK611" s="345">
        <v>480167</v>
      </c>
    </row>
    <row r="612" spans="1:37">
      <c r="A612" s="869">
        <v>577</v>
      </c>
      <c r="B612" s="869" t="s">
        <v>111</v>
      </c>
      <c r="C612" s="869" t="s">
        <v>2240</v>
      </c>
      <c r="D612" s="869" t="s">
        <v>13033</v>
      </c>
      <c r="E612" s="869" t="s">
        <v>15134</v>
      </c>
      <c r="F612" s="870" t="s">
        <v>15135</v>
      </c>
      <c r="G612" s="869" t="s">
        <v>15136</v>
      </c>
      <c r="H612" s="869" t="s">
        <v>15137</v>
      </c>
      <c r="I612" s="869">
        <v>2000</v>
      </c>
      <c r="J612" s="869">
        <v>6188</v>
      </c>
      <c r="K612" s="869">
        <v>7922</v>
      </c>
      <c r="L612" s="869">
        <v>506</v>
      </c>
      <c r="M612" s="869">
        <v>291923</v>
      </c>
      <c r="N612" s="869">
        <v>13886</v>
      </c>
      <c r="O612" s="869">
        <v>71</v>
      </c>
      <c r="P612" s="869">
        <v>9935</v>
      </c>
      <c r="Q612" s="869">
        <v>31</v>
      </c>
      <c r="R612" s="869">
        <v>0</v>
      </c>
      <c r="S612" s="869">
        <v>34</v>
      </c>
      <c r="T612" s="869">
        <v>34</v>
      </c>
      <c r="U612" s="869">
        <v>4</v>
      </c>
      <c r="V612" s="869">
        <v>3</v>
      </c>
      <c r="W612" s="869">
        <v>14</v>
      </c>
      <c r="X612" s="869">
        <v>14</v>
      </c>
      <c r="Y612" s="869">
        <v>1</v>
      </c>
      <c r="Z612" s="869">
        <v>1</v>
      </c>
      <c r="AA612" s="869">
        <v>15</v>
      </c>
      <c r="AB612" s="869">
        <v>16</v>
      </c>
      <c r="AC612" s="869">
        <v>4</v>
      </c>
      <c r="AD612" s="869">
        <v>9</v>
      </c>
      <c r="AE612" s="869">
        <v>2</v>
      </c>
      <c r="AF612" s="345">
        <v>3769757</v>
      </c>
      <c r="AG612" s="345">
        <v>1468739</v>
      </c>
      <c r="AH612" s="345">
        <v>181450</v>
      </c>
      <c r="AI612" s="345">
        <v>2119568</v>
      </c>
      <c r="AJ612" s="345">
        <v>326823</v>
      </c>
      <c r="AK612" s="345">
        <v>211885</v>
      </c>
    </row>
    <row r="613" spans="1:37">
      <c r="A613" s="869">
        <v>578</v>
      </c>
      <c r="B613" s="869" t="s">
        <v>111</v>
      </c>
      <c r="C613" s="869" t="s">
        <v>2240</v>
      </c>
      <c r="D613" s="869" t="s">
        <v>13033</v>
      </c>
      <c r="E613" s="869" t="s">
        <v>15138</v>
      </c>
      <c r="F613" s="870" t="s">
        <v>15139</v>
      </c>
      <c r="G613" s="869" t="s">
        <v>15140</v>
      </c>
      <c r="H613" s="869" t="s">
        <v>15141</v>
      </c>
      <c r="I613" s="869">
        <v>2014</v>
      </c>
      <c r="J613" s="869">
        <v>2425</v>
      </c>
      <c r="K613" s="869">
        <v>1930</v>
      </c>
      <c r="L613" s="869">
        <v>230</v>
      </c>
      <c r="M613" s="869">
        <v>64182</v>
      </c>
      <c r="N613" s="869">
        <v>363</v>
      </c>
      <c r="O613" s="869">
        <v>33</v>
      </c>
      <c r="P613" s="869">
        <v>3546</v>
      </c>
      <c r="Q613" s="869">
        <v>0</v>
      </c>
      <c r="R613" s="869">
        <v>8</v>
      </c>
      <c r="S613" s="869">
        <v>3.5</v>
      </c>
      <c r="T613" s="869">
        <v>5</v>
      </c>
      <c r="U613" s="869">
        <v>1</v>
      </c>
      <c r="V613" s="869">
        <v>1</v>
      </c>
      <c r="W613" s="869">
        <v>2.5</v>
      </c>
      <c r="X613" s="869">
        <v>3</v>
      </c>
      <c r="Y613" s="869">
        <v>0</v>
      </c>
      <c r="Z613" s="869">
        <v>0</v>
      </c>
      <c r="AA613" s="869">
        <v>0</v>
      </c>
      <c r="AB613" s="869">
        <v>1</v>
      </c>
      <c r="AC613" s="869">
        <v>1</v>
      </c>
      <c r="AD613" s="869">
        <v>5</v>
      </c>
      <c r="AE613" s="869">
        <v>3</v>
      </c>
      <c r="AF613" s="345">
        <v>960900</v>
      </c>
      <c r="AG613" s="345">
        <v>631603</v>
      </c>
      <c r="AH613" s="345">
        <v>63131</v>
      </c>
      <c r="AI613" s="345">
        <v>266166</v>
      </c>
      <c r="AJ613" s="345">
        <v>279122</v>
      </c>
      <c r="AK613" s="345">
        <v>161179</v>
      </c>
    </row>
    <row r="614" spans="1:37">
      <c r="A614" s="869">
        <v>579</v>
      </c>
      <c r="B614" s="869" t="s">
        <v>111</v>
      </c>
      <c r="C614" s="869" t="s">
        <v>2240</v>
      </c>
      <c r="D614" s="869" t="s">
        <v>13033</v>
      </c>
      <c r="E614" s="869" t="s">
        <v>15142</v>
      </c>
      <c r="F614" s="870" t="s">
        <v>15143</v>
      </c>
      <c r="G614" s="869" t="s">
        <v>15144</v>
      </c>
      <c r="H614" s="869" t="s">
        <v>15145</v>
      </c>
      <c r="I614" s="869">
        <v>2001</v>
      </c>
      <c r="J614" s="869">
        <v>58158</v>
      </c>
      <c r="K614" s="869">
        <v>13018</v>
      </c>
      <c r="L614" s="869">
        <v>1291</v>
      </c>
      <c r="M614" s="869">
        <v>304356</v>
      </c>
      <c r="N614" s="869">
        <v>11087</v>
      </c>
      <c r="O614" s="869">
        <v>98</v>
      </c>
      <c r="P614" s="869">
        <v>8773</v>
      </c>
      <c r="Q614" s="869">
        <v>5</v>
      </c>
      <c r="R614" s="869">
        <v>98</v>
      </c>
      <c r="S614" s="869">
        <v>20.5</v>
      </c>
      <c r="T614" s="869">
        <v>26</v>
      </c>
      <c r="U614" s="869">
        <v>3</v>
      </c>
      <c r="V614" s="869">
        <v>3</v>
      </c>
      <c r="W614" s="869">
        <v>9.5</v>
      </c>
      <c r="X614" s="869">
        <v>10</v>
      </c>
      <c r="Y614" s="869">
        <v>4</v>
      </c>
      <c r="Z614" s="869">
        <v>4</v>
      </c>
      <c r="AA614" s="869">
        <v>4</v>
      </c>
      <c r="AB614" s="869">
        <v>9</v>
      </c>
      <c r="AC614" s="869">
        <v>0</v>
      </c>
      <c r="AD614" s="869">
        <v>21</v>
      </c>
      <c r="AE614" s="869">
        <v>0</v>
      </c>
      <c r="AF614" s="345">
        <v>4175025</v>
      </c>
      <c r="AG614" s="345">
        <v>2375204</v>
      </c>
      <c r="AH614" s="345">
        <v>368404</v>
      </c>
      <c r="AI614" s="345">
        <v>1431417</v>
      </c>
      <c r="AJ614" s="345">
        <v>665734</v>
      </c>
      <c r="AK614" s="345">
        <v>419640</v>
      </c>
    </row>
    <row r="615" spans="1:37">
      <c r="A615" s="869">
        <v>580</v>
      </c>
      <c r="B615" s="869" t="s">
        <v>111</v>
      </c>
      <c r="C615" s="869" t="s">
        <v>2240</v>
      </c>
      <c r="D615" s="869" t="s">
        <v>13033</v>
      </c>
      <c r="E615" s="869" t="s">
        <v>15146</v>
      </c>
      <c r="F615" s="870" t="s">
        <v>15147</v>
      </c>
      <c r="G615" s="869" t="s">
        <v>15148</v>
      </c>
      <c r="H615" s="869" t="s">
        <v>15149</v>
      </c>
      <c r="I615" s="869">
        <v>2000</v>
      </c>
      <c r="J615" s="869">
        <v>8264</v>
      </c>
      <c r="K615" s="869">
        <v>13164</v>
      </c>
      <c r="L615" s="869">
        <v>719</v>
      </c>
      <c r="M615" s="869">
        <v>310019</v>
      </c>
      <c r="N615" s="869">
        <v>9611</v>
      </c>
      <c r="O615" s="869">
        <v>193</v>
      </c>
      <c r="P615" s="869">
        <v>10540</v>
      </c>
      <c r="Q615" s="869">
        <v>41</v>
      </c>
      <c r="R615" s="869">
        <v>115</v>
      </c>
      <c r="S615" s="869">
        <v>39</v>
      </c>
      <c r="T615" s="869">
        <v>39</v>
      </c>
      <c r="U615" s="869">
        <v>3</v>
      </c>
      <c r="V615" s="869">
        <v>3</v>
      </c>
      <c r="W615" s="869">
        <v>15</v>
      </c>
      <c r="X615" s="869">
        <v>15</v>
      </c>
      <c r="Y615" s="869">
        <v>1</v>
      </c>
      <c r="Z615" s="869">
        <v>1</v>
      </c>
      <c r="AA615" s="869">
        <v>20</v>
      </c>
      <c r="AB615" s="869">
        <v>20</v>
      </c>
      <c r="AC615" s="869">
        <v>3</v>
      </c>
      <c r="AD615" s="869">
        <v>16</v>
      </c>
      <c r="AE615" s="869">
        <v>1</v>
      </c>
      <c r="AF615" s="345">
        <v>4869729</v>
      </c>
      <c r="AG615" s="345">
        <v>1608155</v>
      </c>
      <c r="AH615" s="345">
        <v>172885</v>
      </c>
      <c r="AI615" s="345">
        <v>3088689</v>
      </c>
      <c r="AJ615" s="345">
        <v>445306</v>
      </c>
      <c r="AK615" s="345">
        <v>250261</v>
      </c>
    </row>
    <row r="616" spans="1:37">
      <c r="A616" s="869">
        <v>581</v>
      </c>
      <c r="B616" s="869" t="s">
        <v>111</v>
      </c>
      <c r="C616" s="869" t="s">
        <v>2240</v>
      </c>
      <c r="D616" s="869" t="s">
        <v>13033</v>
      </c>
      <c r="E616" s="869" t="s">
        <v>15150</v>
      </c>
      <c r="F616" s="870" t="s">
        <v>15151</v>
      </c>
      <c r="G616" s="869" t="s">
        <v>15152</v>
      </c>
      <c r="H616" s="869" t="s">
        <v>15153</v>
      </c>
      <c r="I616" s="869">
        <v>2010</v>
      </c>
      <c r="J616" s="869">
        <v>10732</v>
      </c>
      <c r="K616" s="869">
        <v>10271</v>
      </c>
      <c r="L616" s="869">
        <v>1041</v>
      </c>
      <c r="M616" s="869">
        <v>220272</v>
      </c>
      <c r="N616" s="869">
        <v>4029</v>
      </c>
      <c r="O616" s="869">
        <v>95</v>
      </c>
      <c r="P616" s="869">
        <v>9743</v>
      </c>
      <c r="Q616" s="869">
        <v>19</v>
      </c>
      <c r="R616" s="869">
        <v>11</v>
      </c>
      <c r="S616" s="869">
        <v>11</v>
      </c>
      <c r="T616" s="869">
        <v>11</v>
      </c>
      <c r="U616" s="869">
        <v>4</v>
      </c>
      <c r="V616" s="869">
        <v>4</v>
      </c>
      <c r="W616" s="869">
        <v>5</v>
      </c>
      <c r="X616" s="869">
        <v>5</v>
      </c>
      <c r="Y616" s="869">
        <v>0</v>
      </c>
      <c r="Z616" s="869">
        <v>0</v>
      </c>
      <c r="AA616" s="869">
        <v>2</v>
      </c>
      <c r="AB616" s="869">
        <v>2</v>
      </c>
      <c r="AC616" s="869">
        <v>0</v>
      </c>
      <c r="AD616" s="869">
        <v>15</v>
      </c>
      <c r="AE616" s="869">
        <v>4</v>
      </c>
      <c r="AF616" s="345">
        <v>3411989</v>
      </c>
      <c r="AG616" s="345">
        <v>2175177</v>
      </c>
      <c r="AH616" s="345">
        <v>169610</v>
      </c>
      <c r="AI616" s="345">
        <v>1067202</v>
      </c>
      <c r="AJ616" s="345">
        <v>736832</v>
      </c>
      <c r="AK616" s="345">
        <v>448984</v>
      </c>
    </row>
    <row r="617" spans="1:37">
      <c r="A617" s="869">
        <v>582</v>
      </c>
      <c r="B617" s="869" t="s">
        <v>111</v>
      </c>
      <c r="C617" s="869" t="s">
        <v>2240</v>
      </c>
      <c r="D617" s="869" t="s">
        <v>13033</v>
      </c>
      <c r="E617" s="869" t="s">
        <v>15154</v>
      </c>
      <c r="F617" s="870" t="s">
        <v>15155</v>
      </c>
      <c r="G617" s="869" t="s">
        <v>15156</v>
      </c>
      <c r="H617" s="869" t="s">
        <v>15157</v>
      </c>
      <c r="I617" s="869">
        <v>2024</v>
      </c>
      <c r="J617" s="869">
        <v>2000</v>
      </c>
      <c r="K617" s="869">
        <v>806</v>
      </c>
      <c r="L617" s="869">
        <v>92</v>
      </c>
      <c r="M617" s="869">
        <v>18246</v>
      </c>
      <c r="N617" s="869">
        <v>0</v>
      </c>
      <c r="O617" s="869">
        <v>25</v>
      </c>
      <c r="P617" s="869">
        <v>18246</v>
      </c>
      <c r="Q617" s="869">
        <v>0</v>
      </c>
      <c r="R617" s="869">
        <v>25</v>
      </c>
      <c r="S617" s="869">
        <v>3</v>
      </c>
      <c r="T617" s="869">
        <v>4</v>
      </c>
      <c r="U617" s="869">
        <v>2</v>
      </c>
      <c r="V617" s="869">
        <v>2</v>
      </c>
      <c r="W617" s="869">
        <v>1</v>
      </c>
      <c r="X617" s="869">
        <v>2</v>
      </c>
      <c r="Y617" s="869">
        <v>0</v>
      </c>
      <c r="Z617" s="869">
        <v>0</v>
      </c>
      <c r="AA617" s="869">
        <v>0</v>
      </c>
      <c r="AB617" s="869">
        <v>0</v>
      </c>
      <c r="AC617" s="869">
        <v>0</v>
      </c>
      <c r="AD617" s="869">
        <v>4</v>
      </c>
      <c r="AE617" s="869">
        <v>2</v>
      </c>
      <c r="AF617" s="345">
        <v>392480</v>
      </c>
      <c r="AG617" s="345">
        <v>252956</v>
      </c>
      <c r="AH617" s="345">
        <v>41595</v>
      </c>
      <c r="AI617" s="345">
        <v>97929</v>
      </c>
      <c r="AJ617" s="345">
        <v>70080</v>
      </c>
      <c r="AK617" s="345">
        <v>28237</v>
      </c>
    </row>
    <row r="618" spans="1:37">
      <c r="A618" s="869">
        <v>583</v>
      </c>
      <c r="B618" s="869" t="s">
        <v>111</v>
      </c>
      <c r="C618" s="869" t="s">
        <v>2240</v>
      </c>
      <c r="D618" s="869" t="s">
        <v>13033</v>
      </c>
      <c r="E618" s="869" t="s">
        <v>15158</v>
      </c>
      <c r="F618" s="870" t="s">
        <v>15159</v>
      </c>
      <c r="G618" s="869" t="s">
        <v>15160</v>
      </c>
      <c r="H618" s="869" t="s">
        <v>15161</v>
      </c>
      <c r="I618" s="869">
        <v>2019</v>
      </c>
      <c r="J618" s="869">
        <v>4222</v>
      </c>
      <c r="K618" s="869">
        <v>12599</v>
      </c>
      <c r="L618" s="869">
        <v>913</v>
      </c>
      <c r="M618" s="869">
        <v>105094</v>
      </c>
      <c r="N618" s="869">
        <v>1688</v>
      </c>
      <c r="O618" s="869">
        <v>60</v>
      </c>
      <c r="P618" s="869">
        <v>10393</v>
      </c>
      <c r="Q618" s="869">
        <v>8</v>
      </c>
      <c r="R618" s="869">
        <v>6</v>
      </c>
      <c r="S618" s="869">
        <v>24</v>
      </c>
      <c r="T618" s="869">
        <v>24</v>
      </c>
      <c r="U618" s="869">
        <v>1</v>
      </c>
      <c r="V618" s="869">
        <v>1</v>
      </c>
      <c r="W618" s="869">
        <v>4</v>
      </c>
      <c r="X618" s="869">
        <v>4</v>
      </c>
      <c r="Y618" s="869">
        <v>0</v>
      </c>
      <c r="Z618" s="869">
        <v>0</v>
      </c>
      <c r="AA618" s="869">
        <v>19</v>
      </c>
      <c r="AB618" s="869">
        <v>19</v>
      </c>
      <c r="AC618" s="869">
        <v>0</v>
      </c>
      <c r="AD618" s="869">
        <v>9</v>
      </c>
      <c r="AE618" s="869">
        <v>4</v>
      </c>
      <c r="AF618" s="345">
        <v>2185553</v>
      </c>
      <c r="AG618" s="345">
        <v>1861219</v>
      </c>
      <c r="AH618" s="345">
        <v>115000</v>
      </c>
      <c r="AI618" s="345">
        <v>209334</v>
      </c>
      <c r="AJ618" s="345">
        <v>760636</v>
      </c>
      <c r="AK618" s="345">
        <v>502923</v>
      </c>
    </row>
    <row r="619" spans="1:37">
      <c r="A619" s="869">
        <v>584</v>
      </c>
      <c r="B619" s="869" t="s">
        <v>111</v>
      </c>
      <c r="C619" s="869" t="s">
        <v>2240</v>
      </c>
      <c r="D619" s="869" t="s">
        <v>13033</v>
      </c>
      <c r="E619" s="869" t="s">
        <v>15162</v>
      </c>
      <c r="F619" s="870" t="s">
        <v>15163</v>
      </c>
      <c r="G619" s="869" t="s">
        <v>15164</v>
      </c>
      <c r="H619" s="869" t="s">
        <v>15165</v>
      </c>
      <c r="I619" s="869">
        <v>2020</v>
      </c>
      <c r="J619" s="869">
        <v>1810</v>
      </c>
      <c r="K619" s="869">
        <v>841.72</v>
      </c>
      <c r="L619" s="869">
        <v>169</v>
      </c>
      <c r="M619" s="869">
        <v>44462</v>
      </c>
      <c r="N619" s="869">
        <v>0</v>
      </c>
      <c r="O619" s="869">
        <v>29</v>
      </c>
      <c r="P619" s="869">
        <v>5651</v>
      </c>
      <c r="Q619" s="869">
        <v>0</v>
      </c>
      <c r="R619" s="869">
        <v>5</v>
      </c>
      <c r="S619" s="869">
        <v>3.5</v>
      </c>
      <c r="T619" s="869">
        <v>4</v>
      </c>
      <c r="U619" s="869">
        <v>2</v>
      </c>
      <c r="V619" s="869">
        <v>2</v>
      </c>
      <c r="W619" s="869">
        <v>1.5</v>
      </c>
      <c r="X619" s="869">
        <v>2</v>
      </c>
      <c r="Y619" s="869">
        <v>0</v>
      </c>
      <c r="Z619" s="869">
        <v>0</v>
      </c>
      <c r="AA619" s="869">
        <v>0</v>
      </c>
      <c r="AB619" s="869">
        <v>0</v>
      </c>
      <c r="AC619" s="869">
        <v>0</v>
      </c>
      <c r="AD619" s="869">
        <v>8</v>
      </c>
      <c r="AE619" s="869">
        <v>0</v>
      </c>
      <c r="AF619" s="345">
        <v>809446</v>
      </c>
      <c r="AG619" s="345">
        <v>613376</v>
      </c>
      <c r="AH619" s="345">
        <v>92064</v>
      </c>
      <c r="AI619" s="345">
        <v>104006</v>
      </c>
      <c r="AJ619" s="345">
        <v>318125</v>
      </c>
      <c r="AK619" s="345">
        <v>250113</v>
      </c>
    </row>
    <row r="620" spans="1:37">
      <c r="A620" s="869">
        <v>585</v>
      </c>
      <c r="B620" s="869" t="s">
        <v>111</v>
      </c>
      <c r="C620" s="869" t="s">
        <v>2240</v>
      </c>
      <c r="D620" s="869" t="s">
        <v>13033</v>
      </c>
      <c r="E620" s="869" t="s">
        <v>15166</v>
      </c>
      <c r="F620" s="870" t="s">
        <v>15167</v>
      </c>
      <c r="G620" s="869" t="s">
        <v>15168</v>
      </c>
      <c r="H620" s="869" t="s">
        <v>15169</v>
      </c>
      <c r="I620" s="869">
        <v>2014</v>
      </c>
      <c r="J620" s="869">
        <v>750</v>
      </c>
      <c r="K620" s="869">
        <v>775.11</v>
      </c>
      <c r="L620" s="869">
        <v>130</v>
      </c>
      <c r="M620" s="869">
        <v>49060</v>
      </c>
      <c r="N620" s="869">
        <v>0</v>
      </c>
      <c r="O620" s="869">
        <v>29</v>
      </c>
      <c r="P620" s="869">
        <v>2873</v>
      </c>
      <c r="Q620" s="869">
        <v>0</v>
      </c>
      <c r="R620" s="869">
        <v>29</v>
      </c>
      <c r="S620" s="869">
        <v>3</v>
      </c>
      <c r="T620" s="869">
        <v>3</v>
      </c>
      <c r="U620" s="869">
        <v>2</v>
      </c>
      <c r="V620" s="869">
        <v>2</v>
      </c>
      <c r="W620" s="869">
        <v>1</v>
      </c>
      <c r="X620" s="869">
        <v>1</v>
      </c>
      <c r="Y620" s="869">
        <v>0</v>
      </c>
      <c r="Z620" s="869">
        <v>0</v>
      </c>
      <c r="AA620" s="869">
        <v>0</v>
      </c>
      <c r="AB620" s="869">
        <v>0</v>
      </c>
      <c r="AC620" s="869">
        <v>0</v>
      </c>
      <c r="AD620" s="869">
        <v>4</v>
      </c>
      <c r="AE620" s="869">
        <v>1</v>
      </c>
      <c r="AF620" s="345">
        <v>562985</v>
      </c>
      <c r="AG620" s="345">
        <v>421721</v>
      </c>
      <c r="AH620" s="345">
        <v>50024</v>
      </c>
      <c r="AI620" s="345">
        <v>91240</v>
      </c>
      <c r="AJ620" s="345">
        <v>176326</v>
      </c>
      <c r="AK620" s="345">
        <v>131975</v>
      </c>
    </row>
    <row r="621" spans="1:37">
      <c r="A621" s="869">
        <v>586</v>
      </c>
      <c r="B621" s="869" t="s">
        <v>111</v>
      </c>
      <c r="C621" s="869" t="s">
        <v>2240</v>
      </c>
      <c r="D621" s="869" t="s">
        <v>13033</v>
      </c>
      <c r="E621" s="869" t="s">
        <v>15170</v>
      </c>
      <c r="F621" s="870" t="s">
        <v>15171</v>
      </c>
      <c r="G621" s="869" t="s">
        <v>15172</v>
      </c>
      <c r="H621" s="869" t="s">
        <v>15173</v>
      </c>
      <c r="I621" s="869">
        <v>2022</v>
      </c>
      <c r="J621" s="869">
        <v>5950</v>
      </c>
      <c r="K621" s="869">
        <v>492.81</v>
      </c>
      <c r="L621" s="869">
        <v>89</v>
      </c>
      <c r="M621" s="869">
        <v>9151</v>
      </c>
      <c r="N621" s="869">
        <v>0</v>
      </c>
      <c r="O621" s="869">
        <v>6</v>
      </c>
      <c r="P621" s="869">
        <v>759</v>
      </c>
      <c r="Q621" s="869">
        <v>0</v>
      </c>
      <c r="R621" s="869">
        <v>5</v>
      </c>
      <c r="S621" s="869">
        <v>2</v>
      </c>
      <c r="T621" s="869">
        <v>3</v>
      </c>
      <c r="U621" s="869">
        <v>0</v>
      </c>
      <c r="V621" s="869">
        <v>1</v>
      </c>
      <c r="W621" s="869">
        <v>1</v>
      </c>
      <c r="X621" s="869">
        <v>1</v>
      </c>
      <c r="Y621" s="869">
        <v>0</v>
      </c>
      <c r="Z621" s="869">
        <v>0</v>
      </c>
      <c r="AA621" s="869">
        <v>1</v>
      </c>
      <c r="AB621" s="869">
        <v>1</v>
      </c>
      <c r="AC621" s="869">
        <v>0</v>
      </c>
      <c r="AD621" s="869">
        <v>3</v>
      </c>
      <c r="AE621" s="869">
        <v>1</v>
      </c>
      <c r="AF621" s="345">
        <v>342902</v>
      </c>
      <c r="AG621" s="345">
        <v>230371</v>
      </c>
      <c r="AH621" s="345">
        <v>10751</v>
      </c>
      <c r="AI621" s="345">
        <v>101780</v>
      </c>
      <c r="AJ621" s="345">
        <v>30416</v>
      </c>
      <c r="AK621" s="345">
        <v>20334</v>
      </c>
    </row>
    <row r="622" spans="1:37">
      <c r="A622" s="869">
        <v>587</v>
      </c>
      <c r="B622" s="869" t="s">
        <v>111</v>
      </c>
      <c r="C622" s="869" t="s">
        <v>2240</v>
      </c>
      <c r="D622" s="869" t="s">
        <v>13033</v>
      </c>
      <c r="E622" s="869" t="s">
        <v>15174</v>
      </c>
      <c r="F622" s="870" t="s">
        <v>15175</v>
      </c>
      <c r="G622" s="869" t="s">
        <v>15176</v>
      </c>
      <c r="H622" s="869" t="s">
        <v>15177</v>
      </c>
      <c r="I622" s="869">
        <v>2010</v>
      </c>
      <c r="J622" s="869">
        <v>3602</v>
      </c>
      <c r="K622" s="869">
        <v>10560</v>
      </c>
      <c r="L622" s="869">
        <v>264</v>
      </c>
      <c r="M622" s="869">
        <v>111472</v>
      </c>
      <c r="N622" s="869">
        <v>4678</v>
      </c>
      <c r="O622" s="869">
        <v>23</v>
      </c>
      <c r="P622" s="869">
        <v>3907</v>
      </c>
      <c r="Q622" s="869">
        <v>23</v>
      </c>
      <c r="R622" s="869">
        <v>4</v>
      </c>
      <c r="S622" s="869">
        <v>4.5</v>
      </c>
      <c r="T622" s="869">
        <v>5</v>
      </c>
      <c r="U622" s="869">
        <v>1</v>
      </c>
      <c r="V622" s="869">
        <v>1</v>
      </c>
      <c r="W622" s="869">
        <v>1.5</v>
      </c>
      <c r="X622" s="869">
        <v>2</v>
      </c>
      <c r="Y622" s="869">
        <v>0</v>
      </c>
      <c r="Z622" s="869">
        <v>0</v>
      </c>
      <c r="AA622" s="869">
        <v>2</v>
      </c>
      <c r="AB622" s="869">
        <v>2</v>
      </c>
      <c r="AC622" s="869">
        <v>0</v>
      </c>
      <c r="AD622" s="869">
        <v>5</v>
      </c>
      <c r="AE622" s="869">
        <v>2</v>
      </c>
      <c r="AF622" s="345">
        <v>1355585</v>
      </c>
      <c r="AG622" s="345">
        <v>709246</v>
      </c>
      <c r="AH622" s="345">
        <v>62108</v>
      </c>
      <c r="AI622" s="345">
        <v>584231</v>
      </c>
      <c r="AJ622" s="345">
        <v>168819</v>
      </c>
      <c r="AK622" s="345">
        <v>110832</v>
      </c>
    </row>
    <row r="623" spans="1:37">
      <c r="A623" s="869">
        <v>588</v>
      </c>
      <c r="B623" s="869" t="s">
        <v>111</v>
      </c>
      <c r="C623" s="869" t="s">
        <v>2240</v>
      </c>
      <c r="D623" s="869" t="s">
        <v>13033</v>
      </c>
      <c r="E623" s="869" t="s">
        <v>15178</v>
      </c>
      <c r="F623" s="870" t="s">
        <v>15179</v>
      </c>
      <c r="G623" s="869" t="s">
        <v>15180</v>
      </c>
      <c r="H623" s="869" t="s">
        <v>15181</v>
      </c>
      <c r="I623" s="869">
        <v>2015</v>
      </c>
      <c r="J623" s="869">
        <v>8046</v>
      </c>
      <c r="K623" s="869">
        <v>6273</v>
      </c>
      <c r="L623" s="869">
        <v>740</v>
      </c>
      <c r="M623" s="869">
        <v>139211</v>
      </c>
      <c r="N623" s="869">
        <v>2681</v>
      </c>
      <c r="O623" s="869">
        <v>27</v>
      </c>
      <c r="P623" s="869">
        <v>5064</v>
      </c>
      <c r="Q623" s="869">
        <v>13</v>
      </c>
      <c r="R623" s="869">
        <v>0</v>
      </c>
      <c r="S623" s="869">
        <v>6</v>
      </c>
      <c r="T623" s="869">
        <v>6</v>
      </c>
      <c r="U623" s="869">
        <v>2</v>
      </c>
      <c r="V623" s="869">
        <v>2</v>
      </c>
      <c r="W623" s="869">
        <v>3</v>
      </c>
      <c r="X623" s="869">
        <v>3</v>
      </c>
      <c r="Y623" s="869">
        <v>0</v>
      </c>
      <c r="Z623" s="869">
        <v>0</v>
      </c>
      <c r="AA623" s="869">
        <v>1</v>
      </c>
      <c r="AB623" s="869">
        <v>1</v>
      </c>
      <c r="AC623" s="869">
        <v>0</v>
      </c>
      <c r="AD623" s="869">
        <v>12</v>
      </c>
      <c r="AE623" s="869">
        <v>1</v>
      </c>
      <c r="AF623" s="345">
        <v>1608058</v>
      </c>
      <c r="AG623" s="345">
        <v>932061</v>
      </c>
      <c r="AH623" s="345">
        <v>84025</v>
      </c>
      <c r="AI623" s="345">
        <v>591972</v>
      </c>
      <c r="AJ623" s="345">
        <v>485659</v>
      </c>
      <c r="AK623" s="345">
        <v>394802</v>
      </c>
    </row>
    <row r="624" spans="1:37">
      <c r="A624" s="869">
        <v>589</v>
      </c>
      <c r="B624" s="869" t="s">
        <v>111</v>
      </c>
      <c r="C624" s="869" t="s">
        <v>1732</v>
      </c>
      <c r="D624" s="869" t="s">
        <v>13033</v>
      </c>
      <c r="E624" s="869" t="s">
        <v>15182</v>
      </c>
      <c r="F624" s="870" t="s">
        <v>15183</v>
      </c>
      <c r="G624" s="869" t="s">
        <v>15184</v>
      </c>
      <c r="H624" s="869" t="s">
        <v>15185</v>
      </c>
      <c r="I624" s="869">
        <v>2006</v>
      </c>
      <c r="J624" s="869">
        <v>7929</v>
      </c>
      <c r="K624" s="869">
        <v>542</v>
      </c>
      <c r="L624" s="869">
        <v>52</v>
      </c>
      <c r="M624" s="869">
        <v>28093</v>
      </c>
      <c r="N624" s="869">
        <v>3825</v>
      </c>
      <c r="O624" s="869">
        <v>28</v>
      </c>
      <c r="P624" s="869">
        <v>1772</v>
      </c>
      <c r="Q624" s="869">
        <v>27</v>
      </c>
      <c r="R624" s="869">
        <v>0</v>
      </c>
      <c r="S624" s="869">
        <v>3</v>
      </c>
      <c r="T624" s="869">
        <v>3</v>
      </c>
      <c r="U624" s="869">
        <v>0</v>
      </c>
      <c r="V624" s="869">
        <v>0</v>
      </c>
      <c r="W624" s="869">
        <v>2</v>
      </c>
      <c r="X624" s="869">
        <v>2</v>
      </c>
      <c r="Y624" s="869">
        <v>0</v>
      </c>
      <c r="Z624" s="869">
        <v>0</v>
      </c>
      <c r="AA624" s="869">
        <v>1</v>
      </c>
      <c r="AB624" s="869">
        <v>1</v>
      </c>
      <c r="AC624" s="869">
        <v>0</v>
      </c>
      <c r="AD624" s="869">
        <v>2</v>
      </c>
      <c r="AE624" s="869">
        <v>0</v>
      </c>
      <c r="AF624" s="345">
        <v>216600</v>
      </c>
      <c r="AG624" s="345">
        <v>165178</v>
      </c>
      <c r="AH624" s="345">
        <v>21536</v>
      </c>
      <c r="AI624" s="345">
        <v>29886</v>
      </c>
      <c r="AJ624" s="345">
        <v>80384</v>
      </c>
      <c r="AK624" s="345">
        <v>27682</v>
      </c>
    </row>
    <row r="625" spans="1:37">
      <c r="A625" s="869">
        <v>590</v>
      </c>
      <c r="B625" s="869" t="s">
        <v>111</v>
      </c>
      <c r="C625" s="869" t="s">
        <v>1732</v>
      </c>
      <c r="D625" s="869" t="s">
        <v>13033</v>
      </c>
      <c r="E625" s="869" t="s">
        <v>15186</v>
      </c>
      <c r="F625" s="870" t="s">
        <v>15187</v>
      </c>
      <c r="G625" s="869" t="s">
        <v>15188</v>
      </c>
      <c r="H625" s="869" t="s">
        <v>15189</v>
      </c>
      <c r="I625" s="869">
        <v>2006</v>
      </c>
      <c r="J625" s="869">
        <v>1848.33</v>
      </c>
      <c r="K625" s="869">
        <v>417</v>
      </c>
      <c r="L625" s="869">
        <v>137</v>
      </c>
      <c r="M625" s="869">
        <v>36889</v>
      </c>
      <c r="N625" s="869">
        <v>1309</v>
      </c>
      <c r="O625" s="869">
        <v>46</v>
      </c>
      <c r="P625" s="869">
        <v>1519</v>
      </c>
      <c r="Q625" s="869">
        <v>0</v>
      </c>
      <c r="R625" s="869">
        <v>46</v>
      </c>
      <c r="S625" s="869">
        <v>5</v>
      </c>
      <c r="T625" s="869">
        <v>5</v>
      </c>
      <c r="U625" s="869">
        <v>1</v>
      </c>
      <c r="V625" s="869">
        <v>1</v>
      </c>
      <c r="W625" s="869">
        <v>3</v>
      </c>
      <c r="X625" s="869">
        <v>3</v>
      </c>
      <c r="Y625" s="869">
        <v>0</v>
      </c>
      <c r="Z625" s="869">
        <v>0</v>
      </c>
      <c r="AA625" s="869">
        <v>1</v>
      </c>
      <c r="AB625" s="869">
        <v>1</v>
      </c>
      <c r="AC625" s="869">
        <v>0</v>
      </c>
      <c r="AD625" s="869">
        <v>2</v>
      </c>
      <c r="AE625" s="869">
        <v>1</v>
      </c>
      <c r="AF625" s="345">
        <v>274600</v>
      </c>
      <c r="AG625" s="345">
        <v>184802</v>
      </c>
      <c r="AH625" s="345">
        <v>20259</v>
      </c>
      <c r="AI625" s="345">
        <v>69539</v>
      </c>
      <c r="AJ625" s="345">
        <v>50159</v>
      </c>
      <c r="AK625" s="345">
        <v>35678</v>
      </c>
    </row>
    <row r="626" spans="1:37">
      <c r="A626" s="869">
        <v>591</v>
      </c>
      <c r="B626" s="869" t="s">
        <v>111</v>
      </c>
      <c r="C626" s="869" t="s">
        <v>1732</v>
      </c>
      <c r="D626" s="869" t="s">
        <v>13033</v>
      </c>
      <c r="E626" s="869" t="s">
        <v>15190</v>
      </c>
      <c r="F626" s="870" t="s">
        <v>15191</v>
      </c>
      <c r="G626" s="869" t="s">
        <v>15192</v>
      </c>
      <c r="H626" s="869" t="s">
        <v>15193</v>
      </c>
      <c r="I626" s="869">
        <v>1995</v>
      </c>
      <c r="J626" s="869">
        <v>11056</v>
      </c>
      <c r="K626" s="869">
        <v>8562</v>
      </c>
      <c r="L626" s="869">
        <v>820</v>
      </c>
      <c r="M626" s="869">
        <v>477097</v>
      </c>
      <c r="N626" s="869">
        <v>23889</v>
      </c>
      <c r="O626" s="869">
        <v>213</v>
      </c>
      <c r="P626" s="869">
        <v>4964</v>
      </c>
      <c r="Q626" s="869">
        <v>0</v>
      </c>
      <c r="R626" s="869">
        <v>0</v>
      </c>
      <c r="S626" s="869">
        <v>17</v>
      </c>
      <c r="T626" s="869">
        <v>17</v>
      </c>
      <c r="U626" s="869">
        <v>0</v>
      </c>
      <c r="V626" s="869">
        <v>0</v>
      </c>
      <c r="W626" s="869">
        <v>6</v>
      </c>
      <c r="X626" s="869">
        <v>6</v>
      </c>
      <c r="Y626" s="869">
        <v>0</v>
      </c>
      <c r="Z626" s="869">
        <v>0</v>
      </c>
      <c r="AA626" s="869">
        <v>11</v>
      </c>
      <c r="AB626" s="869">
        <v>11</v>
      </c>
      <c r="AC626" s="869">
        <v>0</v>
      </c>
      <c r="AD626" s="869">
        <v>8</v>
      </c>
      <c r="AE626" s="869">
        <v>1</v>
      </c>
      <c r="AF626" s="345">
        <v>1094279</v>
      </c>
      <c r="AG626" s="345">
        <v>638532</v>
      </c>
      <c r="AH626" s="345">
        <v>123780</v>
      </c>
      <c r="AI626" s="345">
        <v>331967</v>
      </c>
      <c r="AJ626" s="345">
        <v>220534</v>
      </c>
      <c r="AK626" s="345">
        <v>131520</v>
      </c>
    </row>
    <row r="627" spans="1:37">
      <c r="A627" s="869">
        <v>592</v>
      </c>
      <c r="B627" s="869" t="s">
        <v>111</v>
      </c>
      <c r="C627" s="869" t="s">
        <v>1732</v>
      </c>
      <c r="D627" s="869" t="s">
        <v>13033</v>
      </c>
      <c r="E627" s="869" t="s">
        <v>15194</v>
      </c>
      <c r="F627" s="870" t="s">
        <v>15195</v>
      </c>
      <c r="G627" s="869" t="s">
        <v>15196</v>
      </c>
      <c r="H627" s="869" t="s">
        <v>15197</v>
      </c>
      <c r="I627" s="869">
        <v>1999</v>
      </c>
      <c r="J627" s="869">
        <v>9572</v>
      </c>
      <c r="K627" s="869">
        <v>4136</v>
      </c>
      <c r="L627" s="869">
        <v>489</v>
      </c>
      <c r="M627" s="869">
        <v>282579</v>
      </c>
      <c r="N627" s="869">
        <v>10088</v>
      </c>
      <c r="O627" s="869">
        <v>116</v>
      </c>
      <c r="P627" s="869">
        <v>5041</v>
      </c>
      <c r="Q627" s="869">
        <v>0</v>
      </c>
      <c r="R627" s="869">
        <v>2</v>
      </c>
      <c r="S627" s="869">
        <v>14</v>
      </c>
      <c r="T627" s="869">
        <v>14</v>
      </c>
      <c r="U627" s="869">
        <v>0</v>
      </c>
      <c r="V627" s="869">
        <v>0</v>
      </c>
      <c r="W627" s="869">
        <v>4</v>
      </c>
      <c r="X627" s="869">
        <v>4</v>
      </c>
      <c r="Y627" s="869">
        <v>0</v>
      </c>
      <c r="Z627" s="869">
        <v>0</v>
      </c>
      <c r="AA627" s="869">
        <v>10</v>
      </c>
      <c r="AB627" s="869">
        <v>10</v>
      </c>
      <c r="AC627" s="869">
        <v>0</v>
      </c>
      <c r="AD627" s="869">
        <v>6</v>
      </c>
      <c r="AE627" s="869">
        <v>1</v>
      </c>
      <c r="AF627" s="345">
        <v>915332</v>
      </c>
      <c r="AG627" s="345">
        <v>539197</v>
      </c>
      <c r="AH627" s="345">
        <v>79780</v>
      </c>
      <c r="AI627" s="345">
        <v>296355</v>
      </c>
      <c r="AJ627" s="345">
        <v>410234</v>
      </c>
      <c r="AK627" s="345">
        <v>275338</v>
      </c>
    </row>
    <row r="628" spans="1:37">
      <c r="A628" s="869">
        <v>593</v>
      </c>
      <c r="B628" s="869" t="s">
        <v>111</v>
      </c>
      <c r="C628" s="869" t="s">
        <v>1732</v>
      </c>
      <c r="D628" s="869" t="s">
        <v>13033</v>
      </c>
      <c r="E628" s="869" t="s">
        <v>15198</v>
      </c>
      <c r="F628" s="870" t="s">
        <v>15199</v>
      </c>
      <c r="G628" s="869" t="s">
        <v>15200</v>
      </c>
      <c r="H628" s="869" t="s">
        <v>15201</v>
      </c>
      <c r="I628" s="869">
        <v>2015</v>
      </c>
      <c r="J628" s="869">
        <v>6100</v>
      </c>
      <c r="K628" s="869">
        <v>3966</v>
      </c>
      <c r="L628" s="869">
        <v>407</v>
      </c>
      <c r="M628" s="869">
        <v>99174</v>
      </c>
      <c r="N628" s="869">
        <v>0</v>
      </c>
      <c r="O628" s="869">
        <v>127</v>
      </c>
      <c r="P628" s="869">
        <v>4408</v>
      </c>
      <c r="Q628" s="869">
        <v>0</v>
      </c>
      <c r="R628" s="869">
        <v>20</v>
      </c>
      <c r="S628" s="869">
        <v>17</v>
      </c>
      <c r="T628" s="869">
        <v>17</v>
      </c>
      <c r="U628" s="869">
        <v>0</v>
      </c>
      <c r="V628" s="869">
        <v>0</v>
      </c>
      <c r="W628" s="869">
        <v>4</v>
      </c>
      <c r="X628" s="869">
        <v>4</v>
      </c>
      <c r="Y628" s="869">
        <v>0</v>
      </c>
      <c r="Z628" s="869">
        <v>0</v>
      </c>
      <c r="AA628" s="869">
        <v>13</v>
      </c>
      <c r="AB628" s="869">
        <v>13</v>
      </c>
      <c r="AC628" s="869">
        <v>0</v>
      </c>
      <c r="AD628" s="869">
        <v>7</v>
      </c>
      <c r="AE628" s="869">
        <v>0</v>
      </c>
      <c r="AF628" s="345">
        <v>840397</v>
      </c>
      <c r="AG628" s="345">
        <v>507304</v>
      </c>
      <c r="AH628" s="345">
        <v>73780</v>
      </c>
      <c r="AI628" s="345">
        <v>259313</v>
      </c>
      <c r="AJ628" s="345">
        <v>254115</v>
      </c>
      <c r="AK628" s="345">
        <v>203693</v>
      </c>
    </row>
    <row r="629" spans="1:37">
      <c r="A629" s="869">
        <v>594</v>
      </c>
      <c r="B629" s="869" t="s">
        <v>111</v>
      </c>
      <c r="C629" s="869" t="s">
        <v>1732</v>
      </c>
      <c r="D629" s="869" t="s">
        <v>13033</v>
      </c>
      <c r="E629" s="869" t="s">
        <v>15202</v>
      </c>
      <c r="F629" s="870" t="s">
        <v>15203</v>
      </c>
      <c r="G629" s="869" t="s">
        <v>15204</v>
      </c>
      <c r="H629" s="869" t="s">
        <v>15205</v>
      </c>
      <c r="I629" s="869">
        <v>1980</v>
      </c>
      <c r="J629" s="869">
        <v>3438</v>
      </c>
      <c r="K629" s="869">
        <v>2712</v>
      </c>
      <c r="L629" s="869">
        <v>357</v>
      </c>
      <c r="M629" s="869">
        <v>245814</v>
      </c>
      <c r="N629" s="869">
        <v>11446</v>
      </c>
      <c r="O629" s="869">
        <v>149</v>
      </c>
      <c r="P629" s="869">
        <v>3291</v>
      </c>
      <c r="Q629" s="869">
        <v>0</v>
      </c>
      <c r="R629" s="869">
        <v>4</v>
      </c>
      <c r="S629" s="869">
        <v>12</v>
      </c>
      <c r="T629" s="869">
        <v>16</v>
      </c>
      <c r="U629" s="869">
        <v>0</v>
      </c>
      <c r="V629" s="869">
        <v>0</v>
      </c>
      <c r="W629" s="869">
        <v>4</v>
      </c>
      <c r="X629" s="869">
        <v>4</v>
      </c>
      <c r="Y629" s="869">
        <v>0</v>
      </c>
      <c r="Z629" s="869">
        <v>0</v>
      </c>
      <c r="AA629" s="869">
        <v>8</v>
      </c>
      <c r="AB629" s="869">
        <v>12</v>
      </c>
      <c r="AC629" s="869">
        <v>0</v>
      </c>
      <c r="AD629" s="869">
        <v>4</v>
      </c>
      <c r="AE629" s="869">
        <v>1</v>
      </c>
      <c r="AF629" s="345">
        <v>818806</v>
      </c>
      <c r="AG629" s="345">
        <v>489593</v>
      </c>
      <c r="AH629" s="345">
        <v>60780</v>
      </c>
      <c r="AI629" s="345">
        <v>268433</v>
      </c>
      <c r="AJ629" s="345">
        <v>158703</v>
      </c>
      <c r="AK629" s="345">
        <v>101741</v>
      </c>
    </row>
    <row r="630" spans="1:37">
      <c r="A630" s="869">
        <v>595</v>
      </c>
      <c r="B630" s="869" t="s">
        <v>111</v>
      </c>
      <c r="C630" s="869" t="s">
        <v>1732</v>
      </c>
      <c r="D630" s="869" t="s">
        <v>13033</v>
      </c>
      <c r="E630" s="869" t="s">
        <v>15206</v>
      </c>
      <c r="F630" s="870" t="s">
        <v>15207</v>
      </c>
      <c r="G630" s="869" t="s">
        <v>15208</v>
      </c>
      <c r="H630" s="869" t="s">
        <v>15209</v>
      </c>
      <c r="I630" s="869">
        <v>2014</v>
      </c>
      <c r="J630" s="869">
        <v>5123</v>
      </c>
      <c r="K630" s="869">
        <v>4337</v>
      </c>
      <c r="L630" s="869">
        <v>494</v>
      </c>
      <c r="M630" s="869">
        <v>97035</v>
      </c>
      <c r="N630" s="869">
        <v>97</v>
      </c>
      <c r="O630" s="869">
        <v>113</v>
      </c>
      <c r="P630" s="869">
        <v>4254</v>
      </c>
      <c r="Q630" s="869">
        <v>0</v>
      </c>
      <c r="R630" s="869">
        <v>1</v>
      </c>
      <c r="S630" s="869">
        <v>11</v>
      </c>
      <c r="T630" s="869">
        <v>16</v>
      </c>
      <c r="U630" s="869">
        <v>1</v>
      </c>
      <c r="V630" s="869">
        <v>1</v>
      </c>
      <c r="W630" s="869">
        <v>3</v>
      </c>
      <c r="X630" s="869">
        <v>3</v>
      </c>
      <c r="Y630" s="869">
        <v>0</v>
      </c>
      <c r="Z630" s="869">
        <v>0</v>
      </c>
      <c r="AA630" s="869">
        <v>7</v>
      </c>
      <c r="AB630" s="869">
        <v>12</v>
      </c>
      <c r="AC630" s="869">
        <v>0</v>
      </c>
      <c r="AD630" s="869">
        <v>4</v>
      </c>
      <c r="AE630" s="869">
        <v>1</v>
      </c>
      <c r="AF630" s="345">
        <v>783617</v>
      </c>
      <c r="AG630" s="345">
        <v>481254</v>
      </c>
      <c r="AH630" s="345">
        <v>67780</v>
      </c>
      <c r="AI630" s="345">
        <v>234583</v>
      </c>
      <c r="AJ630" s="345">
        <v>167966</v>
      </c>
      <c r="AK630" s="345">
        <v>123316</v>
      </c>
    </row>
    <row r="631" spans="1:37">
      <c r="A631" s="869">
        <v>596</v>
      </c>
      <c r="B631" s="869" t="s">
        <v>111</v>
      </c>
      <c r="C631" s="869" t="s">
        <v>1732</v>
      </c>
      <c r="D631" s="869" t="s">
        <v>13033</v>
      </c>
      <c r="E631" s="869" t="s">
        <v>15210</v>
      </c>
      <c r="F631" s="870" t="s">
        <v>15211</v>
      </c>
      <c r="G631" s="869" t="s">
        <v>15212</v>
      </c>
      <c r="H631" s="869" t="s">
        <v>15213</v>
      </c>
      <c r="I631" s="869">
        <v>2014</v>
      </c>
      <c r="J631" s="869">
        <v>7155</v>
      </c>
      <c r="K631" s="869">
        <v>2417</v>
      </c>
      <c r="L631" s="869">
        <v>333</v>
      </c>
      <c r="M631" s="869">
        <v>86962</v>
      </c>
      <c r="N631" s="869">
        <v>0</v>
      </c>
      <c r="O631" s="869">
        <v>95</v>
      </c>
      <c r="P631" s="869">
        <v>4044</v>
      </c>
      <c r="Q631" s="869">
        <v>0</v>
      </c>
      <c r="R631" s="869">
        <v>5</v>
      </c>
      <c r="S631" s="869">
        <v>9</v>
      </c>
      <c r="T631" s="869">
        <v>9</v>
      </c>
      <c r="U631" s="869">
        <v>0</v>
      </c>
      <c r="V631" s="869">
        <v>0</v>
      </c>
      <c r="W631" s="869">
        <v>4</v>
      </c>
      <c r="X631" s="869">
        <v>4</v>
      </c>
      <c r="Y631" s="869">
        <v>0</v>
      </c>
      <c r="Z631" s="869">
        <v>0</v>
      </c>
      <c r="AA631" s="869">
        <v>5</v>
      </c>
      <c r="AB631" s="869">
        <v>5</v>
      </c>
      <c r="AC631" s="869">
        <v>0</v>
      </c>
      <c r="AD631" s="869">
        <v>4</v>
      </c>
      <c r="AE631" s="869">
        <v>2</v>
      </c>
      <c r="AF631" s="345">
        <v>957065</v>
      </c>
      <c r="AG631" s="345">
        <v>494710</v>
      </c>
      <c r="AH631" s="345">
        <v>67780</v>
      </c>
      <c r="AI631" s="345">
        <v>394575</v>
      </c>
      <c r="AJ631" s="345">
        <v>179752</v>
      </c>
      <c r="AK631" s="345">
        <v>141636</v>
      </c>
    </row>
    <row r="632" spans="1:37">
      <c r="A632" s="869">
        <v>597</v>
      </c>
      <c r="B632" s="869" t="s">
        <v>111</v>
      </c>
      <c r="C632" s="869" t="s">
        <v>1732</v>
      </c>
      <c r="D632" s="869" t="s">
        <v>13033</v>
      </c>
      <c r="E632" s="869" t="s">
        <v>15214</v>
      </c>
      <c r="F632" s="870" t="s">
        <v>15215</v>
      </c>
      <c r="G632" s="869" t="s">
        <v>15216</v>
      </c>
      <c r="H632" s="869" t="s">
        <v>15217</v>
      </c>
      <c r="I632" s="869">
        <v>2014</v>
      </c>
      <c r="J632" s="869">
        <v>3460</v>
      </c>
      <c r="K632" s="869">
        <v>2692</v>
      </c>
      <c r="L632" s="869">
        <v>390</v>
      </c>
      <c r="M632" s="869">
        <v>116436</v>
      </c>
      <c r="N632" s="869">
        <v>0</v>
      </c>
      <c r="O632" s="869">
        <v>110</v>
      </c>
      <c r="P632" s="869">
        <v>4062</v>
      </c>
      <c r="Q632" s="869">
        <v>0</v>
      </c>
      <c r="R632" s="869">
        <v>21</v>
      </c>
      <c r="S632" s="869">
        <v>14.5</v>
      </c>
      <c r="T632" s="869">
        <v>14.5</v>
      </c>
      <c r="U632" s="869">
        <v>1</v>
      </c>
      <c r="V632" s="869">
        <v>1</v>
      </c>
      <c r="W632" s="869">
        <v>2.5</v>
      </c>
      <c r="X632" s="869">
        <v>2.5</v>
      </c>
      <c r="Y632" s="869">
        <v>0</v>
      </c>
      <c r="Z632" s="869">
        <v>0</v>
      </c>
      <c r="AA632" s="869">
        <v>11</v>
      </c>
      <c r="AB632" s="869">
        <v>11</v>
      </c>
      <c r="AC632" s="869">
        <v>0</v>
      </c>
      <c r="AD632" s="869">
        <v>4</v>
      </c>
      <c r="AE632" s="869">
        <v>2</v>
      </c>
      <c r="AF632" s="345">
        <v>781101</v>
      </c>
      <c r="AG632" s="345">
        <v>497258</v>
      </c>
      <c r="AH632" s="345">
        <v>67780</v>
      </c>
      <c r="AI632" s="345">
        <v>216063</v>
      </c>
      <c r="AJ632" s="345">
        <v>195440</v>
      </c>
      <c r="AK632" s="345">
        <v>137124</v>
      </c>
    </row>
    <row r="633" spans="1:37">
      <c r="A633" s="869">
        <v>598</v>
      </c>
      <c r="B633" s="869" t="s">
        <v>111</v>
      </c>
      <c r="C633" s="869" t="s">
        <v>1732</v>
      </c>
      <c r="D633" s="869" t="s">
        <v>13033</v>
      </c>
      <c r="E633" s="869" t="s">
        <v>15218</v>
      </c>
      <c r="F633" s="870" t="s">
        <v>15219</v>
      </c>
      <c r="G633" s="869" t="s">
        <v>15220</v>
      </c>
      <c r="H633" s="869" t="s">
        <v>15221</v>
      </c>
      <c r="I633" s="869">
        <v>2018</v>
      </c>
      <c r="J633" s="869">
        <v>2108</v>
      </c>
      <c r="K633" s="869">
        <v>3913</v>
      </c>
      <c r="L633" s="869">
        <v>437</v>
      </c>
      <c r="M633" s="869">
        <v>63363</v>
      </c>
      <c r="N633" s="869">
        <v>0</v>
      </c>
      <c r="O633" s="869">
        <v>63</v>
      </c>
      <c r="P633" s="869">
        <v>5351</v>
      </c>
      <c r="Q633" s="869">
        <v>0</v>
      </c>
      <c r="R633" s="869">
        <v>2</v>
      </c>
      <c r="S633" s="869">
        <v>13</v>
      </c>
      <c r="T633" s="869">
        <v>14</v>
      </c>
      <c r="U633" s="869">
        <v>0</v>
      </c>
      <c r="V633" s="869">
        <v>0</v>
      </c>
      <c r="W633" s="869">
        <v>4</v>
      </c>
      <c r="X633" s="869">
        <v>4</v>
      </c>
      <c r="Y633" s="869">
        <v>0</v>
      </c>
      <c r="Z633" s="869">
        <v>0</v>
      </c>
      <c r="AA633" s="869">
        <v>9</v>
      </c>
      <c r="AB633" s="869">
        <v>10</v>
      </c>
      <c r="AC633" s="869">
        <v>0</v>
      </c>
      <c r="AD633" s="869">
        <v>6</v>
      </c>
      <c r="AE633" s="869">
        <v>0</v>
      </c>
      <c r="AF633" s="345">
        <v>775519</v>
      </c>
      <c r="AG633" s="345">
        <v>477383</v>
      </c>
      <c r="AH633" s="345">
        <v>73780</v>
      </c>
      <c r="AI633" s="345">
        <v>224356</v>
      </c>
      <c r="AJ633" s="345">
        <v>284222</v>
      </c>
      <c r="AK633" s="345">
        <v>201373</v>
      </c>
    </row>
    <row r="634" spans="1:37">
      <c r="A634" s="869">
        <v>599</v>
      </c>
      <c r="B634" s="869" t="s">
        <v>111</v>
      </c>
      <c r="C634" s="869" t="s">
        <v>1732</v>
      </c>
      <c r="D634" s="869" t="s">
        <v>13033</v>
      </c>
      <c r="E634" s="869" t="s">
        <v>15222</v>
      </c>
      <c r="F634" s="870" t="s">
        <v>15223</v>
      </c>
      <c r="G634" s="869" t="s">
        <v>15224</v>
      </c>
      <c r="H634" s="869" t="s">
        <v>15225</v>
      </c>
      <c r="I634" s="869">
        <v>2014</v>
      </c>
      <c r="J634" s="869">
        <v>5548</v>
      </c>
      <c r="K634" s="869">
        <v>4000</v>
      </c>
      <c r="L634" s="869">
        <v>350</v>
      </c>
      <c r="M634" s="869">
        <v>95465</v>
      </c>
      <c r="N634" s="869">
        <v>0</v>
      </c>
      <c r="O634" s="869">
        <v>94</v>
      </c>
      <c r="P634" s="869">
        <v>4855</v>
      </c>
      <c r="Q634" s="869">
        <v>0</v>
      </c>
      <c r="R634" s="869">
        <v>20</v>
      </c>
      <c r="S634" s="869">
        <v>9</v>
      </c>
      <c r="T634" s="869">
        <v>10</v>
      </c>
      <c r="U634" s="869">
        <v>2</v>
      </c>
      <c r="V634" s="869">
        <v>1</v>
      </c>
      <c r="W634" s="869">
        <v>2</v>
      </c>
      <c r="X634" s="869">
        <v>3</v>
      </c>
      <c r="Y634" s="869">
        <v>0</v>
      </c>
      <c r="Z634" s="869">
        <v>0</v>
      </c>
      <c r="AA634" s="869">
        <v>5</v>
      </c>
      <c r="AB634" s="869">
        <v>6</v>
      </c>
      <c r="AC634" s="869">
        <v>0</v>
      </c>
      <c r="AD634" s="869">
        <v>2</v>
      </c>
      <c r="AE634" s="869">
        <v>2</v>
      </c>
      <c r="AF634" s="345">
        <v>727804</v>
      </c>
      <c r="AG634" s="345">
        <v>389137</v>
      </c>
      <c r="AH634" s="345">
        <v>60000</v>
      </c>
      <c r="AI634" s="345">
        <v>278667</v>
      </c>
      <c r="AJ634" s="345">
        <v>124134</v>
      </c>
      <c r="AK634" s="345">
        <v>106287</v>
      </c>
    </row>
    <row r="635" spans="1:37">
      <c r="A635" s="869">
        <v>600</v>
      </c>
      <c r="B635" s="869" t="s">
        <v>111</v>
      </c>
      <c r="C635" s="869" t="s">
        <v>1732</v>
      </c>
      <c r="D635" s="869" t="s">
        <v>13033</v>
      </c>
      <c r="E635" s="869" t="s">
        <v>15226</v>
      </c>
      <c r="F635" s="870" t="s">
        <v>15227</v>
      </c>
      <c r="G635" s="869" t="s">
        <v>15228</v>
      </c>
      <c r="H635" s="869" t="s">
        <v>15229</v>
      </c>
      <c r="I635" s="869">
        <v>2006</v>
      </c>
      <c r="J635" s="869">
        <v>4530</v>
      </c>
      <c r="K635" s="869">
        <v>4480</v>
      </c>
      <c r="L635" s="869">
        <v>745</v>
      </c>
      <c r="M635" s="869">
        <v>226527</v>
      </c>
      <c r="N635" s="869">
        <v>6710</v>
      </c>
      <c r="O635" s="869">
        <v>149</v>
      </c>
      <c r="P635" s="869">
        <v>5021</v>
      </c>
      <c r="Q635" s="869">
        <v>0</v>
      </c>
      <c r="R635" s="869">
        <v>23</v>
      </c>
      <c r="S635" s="869">
        <v>18</v>
      </c>
      <c r="T635" s="869">
        <v>18</v>
      </c>
      <c r="U635" s="869">
        <v>0</v>
      </c>
      <c r="V635" s="869">
        <v>0</v>
      </c>
      <c r="W635" s="869">
        <v>6</v>
      </c>
      <c r="X635" s="869">
        <v>6</v>
      </c>
      <c r="Y635" s="869">
        <v>0</v>
      </c>
      <c r="Z635" s="869">
        <v>0</v>
      </c>
      <c r="AA635" s="869">
        <v>12</v>
      </c>
      <c r="AB635" s="869">
        <v>12</v>
      </c>
      <c r="AC635" s="869">
        <v>0</v>
      </c>
      <c r="AD635" s="869">
        <v>9</v>
      </c>
      <c r="AE635" s="869">
        <v>2</v>
      </c>
      <c r="AF635" s="345">
        <v>1028808</v>
      </c>
      <c r="AG635" s="345">
        <v>622782</v>
      </c>
      <c r="AH635" s="345">
        <v>80780</v>
      </c>
      <c r="AI635" s="345">
        <v>325246</v>
      </c>
      <c r="AJ635" s="345">
        <v>431768</v>
      </c>
      <c r="AK635" s="345">
        <v>246349</v>
      </c>
    </row>
    <row r="636" spans="1:37">
      <c r="A636" s="869">
        <v>601</v>
      </c>
      <c r="B636" s="869" t="s">
        <v>111</v>
      </c>
      <c r="C636" s="869" t="s">
        <v>1732</v>
      </c>
      <c r="D636" s="869" t="s">
        <v>13033</v>
      </c>
      <c r="E636" s="869" t="s">
        <v>15230</v>
      </c>
      <c r="F636" s="870" t="s">
        <v>15231</v>
      </c>
      <c r="G636" s="869" t="s">
        <v>15232</v>
      </c>
      <c r="H636" s="869" t="s">
        <v>15233</v>
      </c>
      <c r="I636" s="869">
        <v>2006</v>
      </c>
      <c r="J636" s="869">
        <v>2634</v>
      </c>
      <c r="K636" s="869">
        <v>4587</v>
      </c>
      <c r="L636" s="869">
        <v>470</v>
      </c>
      <c r="M636" s="869">
        <v>222653</v>
      </c>
      <c r="N636" s="869">
        <v>7560</v>
      </c>
      <c r="O636" s="869">
        <v>167</v>
      </c>
      <c r="P636" s="869">
        <v>4066</v>
      </c>
      <c r="Q636" s="869">
        <v>0</v>
      </c>
      <c r="R636" s="869">
        <v>110</v>
      </c>
      <c r="S636" s="869">
        <v>8</v>
      </c>
      <c r="T636" s="869">
        <v>8</v>
      </c>
      <c r="U636" s="869">
        <v>0</v>
      </c>
      <c r="V636" s="869">
        <v>0</v>
      </c>
      <c r="W636" s="869">
        <v>4</v>
      </c>
      <c r="X636" s="869">
        <v>4</v>
      </c>
      <c r="Y636" s="869">
        <v>0</v>
      </c>
      <c r="Z636" s="869">
        <v>0</v>
      </c>
      <c r="AA636" s="869">
        <v>4</v>
      </c>
      <c r="AB636" s="869">
        <v>4</v>
      </c>
      <c r="AC636" s="869">
        <v>0</v>
      </c>
      <c r="AD636" s="869">
        <v>4</v>
      </c>
      <c r="AE636" s="869">
        <v>0</v>
      </c>
      <c r="AF636" s="345">
        <v>522021</v>
      </c>
      <c r="AG636" s="345">
        <v>447461</v>
      </c>
      <c r="AH636" s="345">
        <v>64780</v>
      </c>
      <c r="AI636" s="345">
        <v>9780</v>
      </c>
      <c r="AJ636" s="345">
        <v>197216</v>
      </c>
      <c r="AK636" s="345">
        <v>103742</v>
      </c>
    </row>
    <row r="637" spans="1:37">
      <c r="A637" s="869">
        <v>602</v>
      </c>
      <c r="B637" s="869" t="s">
        <v>111</v>
      </c>
      <c r="C637" s="869" t="s">
        <v>1732</v>
      </c>
      <c r="D637" s="869" t="s">
        <v>13033</v>
      </c>
      <c r="E637" s="869" t="s">
        <v>15234</v>
      </c>
      <c r="F637" s="870" t="s">
        <v>15235</v>
      </c>
      <c r="G637" s="869" t="s">
        <v>15236</v>
      </c>
      <c r="H637" s="869" t="s">
        <v>15237</v>
      </c>
      <c r="I637" s="869">
        <v>2014</v>
      </c>
      <c r="J637" s="869">
        <v>8637</v>
      </c>
      <c r="K637" s="869">
        <v>4930.45</v>
      </c>
      <c r="L637" s="869">
        <v>447</v>
      </c>
      <c r="M637" s="869">
        <v>142901</v>
      </c>
      <c r="N637" s="869">
        <v>0</v>
      </c>
      <c r="O637" s="869">
        <v>116</v>
      </c>
      <c r="P637" s="869">
        <v>17034</v>
      </c>
      <c r="Q637" s="869">
        <v>0</v>
      </c>
      <c r="R637" s="869">
        <v>3</v>
      </c>
      <c r="S637" s="869">
        <v>15</v>
      </c>
      <c r="T637" s="869">
        <v>15</v>
      </c>
      <c r="U637" s="869">
        <v>1</v>
      </c>
      <c r="V637" s="869">
        <v>1</v>
      </c>
      <c r="W637" s="869">
        <v>5</v>
      </c>
      <c r="X637" s="869">
        <v>5</v>
      </c>
      <c r="Y637" s="869">
        <v>0</v>
      </c>
      <c r="Z637" s="869">
        <v>0</v>
      </c>
      <c r="AA637" s="869">
        <v>9</v>
      </c>
      <c r="AB637" s="869">
        <v>9</v>
      </c>
      <c r="AC637" s="869">
        <v>0</v>
      </c>
      <c r="AD637" s="869">
        <v>7</v>
      </c>
      <c r="AE637" s="869">
        <v>0</v>
      </c>
      <c r="AF637" s="345">
        <v>919936</v>
      </c>
      <c r="AG637" s="345">
        <v>524464</v>
      </c>
      <c r="AH637" s="345">
        <v>80780</v>
      </c>
      <c r="AI637" s="345">
        <v>314692</v>
      </c>
      <c r="AJ637" s="345">
        <v>332374</v>
      </c>
      <c r="AK637" s="345">
        <v>262089</v>
      </c>
    </row>
    <row r="638" spans="1:37">
      <c r="A638" s="869">
        <v>603</v>
      </c>
      <c r="B638" s="869" t="s">
        <v>111</v>
      </c>
      <c r="C638" s="869" t="s">
        <v>1732</v>
      </c>
      <c r="D638" s="869" t="s">
        <v>13033</v>
      </c>
      <c r="E638" s="869" t="s">
        <v>15238</v>
      </c>
      <c r="F638" s="870" t="s">
        <v>15239</v>
      </c>
      <c r="G638" s="869" t="s">
        <v>15240</v>
      </c>
      <c r="H638" s="869" t="s">
        <v>15241</v>
      </c>
      <c r="I638" s="869">
        <v>2014</v>
      </c>
      <c r="J638" s="869">
        <v>3057</v>
      </c>
      <c r="K638" s="869">
        <v>9824</v>
      </c>
      <c r="L638" s="869">
        <v>958</v>
      </c>
      <c r="M638" s="869">
        <v>132715</v>
      </c>
      <c r="N638" s="869">
        <v>0</v>
      </c>
      <c r="O638" s="869">
        <v>108</v>
      </c>
      <c r="P638" s="869">
        <v>5303</v>
      </c>
      <c r="Q638" s="869">
        <v>0</v>
      </c>
      <c r="R638" s="869">
        <v>3</v>
      </c>
      <c r="S638" s="869">
        <v>16</v>
      </c>
      <c r="T638" s="869">
        <v>16</v>
      </c>
      <c r="U638" s="869">
        <v>0</v>
      </c>
      <c r="V638" s="869">
        <v>0</v>
      </c>
      <c r="W638" s="869">
        <v>6</v>
      </c>
      <c r="X638" s="869">
        <v>6</v>
      </c>
      <c r="Y638" s="869">
        <v>0</v>
      </c>
      <c r="Z638" s="869">
        <v>0</v>
      </c>
      <c r="AA638" s="869">
        <v>10</v>
      </c>
      <c r="AB638" s="869">
        <v>10</v>
      </c>
      <c r="AC638" s="869">
        <v>1</v>
      </c>
      <c r="AD638" s="869">
        <v>8</v>
      </c>
      <c r="AE638" s="869">
        <v>0</v>
      </c>
      <c r="AF638" s="345">
        <v>1082920</v>
      </c>
      <c r="AG638" s="345">
        <v>634895</v>
      </c>
      <c r="AH638" s="345">
        <v>80780</v>
      </c>
      <c r="AI638" s="345">
        <v>367245</v>
      </c>
      <c r="AJ638" s="345">
        <v>309081</v>
      </c>
      <c r="AK638" s="345">
        <v>254531</v>
      </c>
    </row>
    <row r="639" spans="1:37">
      <c r="A639" s="869">
        <v>604</v>
      </c>
      <c r="B639" s="869" t="s">
        <v>111</v>
      </c>
      <c r="C639" s="869" t="s">
        <v>1732</v>
      </c>
      <c r="D639" s="869" t="s">
        <v>13033</v>
      </c>
      <c r="E639" s="869" t="s">
        <v>15242</v>
      </c>
      <c r="F639" s="870" t="s">
        <v>15243</v>
      </c>
      <c r="G639" s="869" t="s">
        <v>15244</v>
      </c>
      <c r="H639" s="869" t="s">
        <v>15245</v>
      </c>
      <c r="I639" s="869">
        <v>2019</v>
      </c>
      <c r="J639" s="869">
        <v>3226</v>
      </c>
      <c r="K639" s="869">
        <v>2929</v>
      </c>
      <c r="L639" s="869">
        <v>480</v>
      </c>
      <c r="M639" s="869">
        <v>59181</v>
      </c>
      <c r="N639" s="869">
        <v>0</v>
      </c>
      <c r="O639" s="869">
        <v>75</v>
      </c>
      <c r="P639" s="869">
        <v>4829</v>
      </c>
      <c r="Q639" s="869">
        <v>0</v>
      </c>
      <c r="R639" s="869">
        <v>6</v>
      </c>
      <c r="S639" s="869">
        <v>14</v>
      </c>
      <c r="T639" s="869">
        <v>14</v>
      </c>
      <c r="U639" s="869">
        <v>0</v>
      </c>
      <c r="V639" s="869">
        <v>0</v>
      </c>
      <c r="W639" s="869">
        <v>4</v>
      </c>
      <c r="X639" s="869">
        <v>4</v>
      </c>
      <c r="Y639" s="869">
        <v>0</v>
      </c>
      <c r="Z639" s="869">
        <v>0</v>
      </c>
      <c r="AA639" s="869">
        <v>10</v>
      </c>
      <c r="AB639" s="869">
        <v>10</v>
      </c>
      <c r="AC639" s="869">
        <v>1</v>
      </c>
      <c r="AD639" s="869">
        <v>4</v>
      </c>
      <c r="AE639" s="869">
        <v>0</v>
      </c>
      <c r="AF639" s="345">
        <v>791284</v>
      </c>
      <c r="AG639" s="345">
        <v>493852</v>
      </c>
      <c r="AH639" s="345">
        <v>74780</v>
      </c>
      <c r="AI639" s="345">
        <v>222652</v>
      </c>
      <c r="AJ639" s="345">
        <v>341721</v>
      </c>
      <c r="AK639" s="345">
        <v>250828</v>
      </c>
    </row>
    <row r="640" spans="1:37">
      <c r="A640" s="869">
        <v>605</v>
      </c>
      <c r="B640" s="869" t="s">
        <v>111</v>
      </c>
      <c r="C640" s="869" t="s">
        <v>1732</v>
      </c>
      <c r="D640" s="869" t="s">
        <v>13033</v>
      </c>
      <c r="E640" s="869" t="s">
        <v>15246</v>
      </c>
      <c r="F640" s="870" t="s">
        <v>15247</v>
      </c>
      <c r="G640" s="869" t="s">
        <v>15248</v>
      </c>
      <c r="H640" s="869" t="s">
        <v>15249</v>
      </c>
      <c r="I640" s="869">
        <v>2011</v>
      </c>
      <c r="J640" s="869">
        <v>4676</v>
      </c>
      <c r="K640" s="869">
        <v>3969.84</v>
      </c>
      <c r="L640" s="869">
        <v>582</v>
      </c>
      <c r="M640" s="869">
        <v>140349</v>
      </c>
      <c r="N640" s="869">
        <v>0</v>
      </c>
      <c r="O640" s="869">
        <v>100</v>
      </c>
      <c r="P640" s="869">
        <v>4707</v>
      </c>
      <c r="Q640" s="869">
        <v>0</v>
      </c>
      <c r="R640" s="869">
        <v>12</v>
      </c>
      <c r="S640" s="869">
        <v>13</v>
      </c>
      <c r="T640" s="869">
        <v>19</v>
      </c>
      <c r="U640" s="869">
        <v>1</v>
      </c>
      <c r="V640" s="869">
        <v>1</v>
      </c>
      <c r="W640" s="869">
        <v>3</v>
      </c>
      <c r="X640" s="869">
        <v>3</v>
      </c>
      <c r="Y640" s="869">
        <v>0</v>
      </c>
      <c r="Z640" s="869">
        <v>0</v>
      </c>
      <c r="AA640" s="869">
        <v>9</v>
      </c>
      <c r="AB640" s="869">
        <v>15</v>
      </c>
      <c r="AC640" s="869">
        <v>0</v>
      </c>
      <c r="AD640" s="869">
        <v>5</v>
      </c>
      <c r="AE640" s="869">
        <v>0</v>
      </c>
      <c r="AF640" s="345">
        <v>768578</v>
      </c>
      <c r="AG640" s="345">
        <v>496255</v>
      </c>
      <c r="AH640" s="345">
        <v>74780</v>
      </c>
      <c r="AI640" s="345">
        <v>197543</v>
      </c>
      <c r="AJ640" s="345">
        <v>265667</v>
      </c>
      <c r="AK640" s="345">
        <v>196084</v>
      </c>
    </row>
    <row r="641" spans="1:37">
      <c r="A641" s="869">
        <v>606</v>
      </c>
      <c r="B641" s="869" t="s">
        <v>111</v>
      </c>
      <c r="C641" s="869" t="s">
        <v>1732</v>
      </c>
      <c r="D641" s="869" t="s">
        <v>13033</v>
      </c>
      <c r="E641" s="869" t="s">
        <v>15250</v>
      </c>
      <c r="F641" s="870" t="s">
        <v>15251</v>
      </c>
      <c r="G641" s="869" t="s">
        <v>15252</v>
      </c>
      <c r="H641" s="869" t="s">
        <v>15253</v>
      </c>
      <c r="I641" s="869">
        <v>2016</v>
      </c>
      <c r="J641" s="869">
        <v>5467</v>
      </c>
      <c r="K641" s="869">
        <v>3611</v>
      </c>
      <c r="L641" s="869">
        <v>354</v>
      </c>
      <c r="M641" s="869">
        <v>85979</v>
      </c>
      <c r="N641" s="869">
        <v>0</v>
      </c>
      <c r="O641" s="869">
        <v>123</v>
      </c>
      <c r="P641" s="869">
        <v>4512</v>
      </c>
      <c r="Q641" s="869">
        <v>0</v>
      </c>
      <c r="R641" s="869">
        <v>6</v>
      </c>
      <c r="S641" s="869">
        <v>13</v>
      </c>
      <c r="T641" s="869">
        <v>16</v>
      </c>
      <c r="U641" s="869">
        <v>0</v>
      </c>
      <c r="V641" s="869">
        <v>0</v>
      </c>
      <c r="W641" s="869">
        <v>4</v>
      </c>
      <c r="X641" s="869">
        <v>4</v>
      </c>
      <c r="Y641" s="869">
        <v>0</v>
      </c>
      <c r="Z641" s="869">
        <v>0</v>
      </c>
      <c r="AA641" s="869">
        <v>9</v>
      </c>
      <c r="AB641" s="869">
        <v>12</v>
      </c>
      <c r="AC641" s="869">
        <v>0</v>
      </c>
      <c r="AD641" s="869">
        <v>4</v>
      </c>
      <c r="AE641" s="869">
        <v>0</v>
      </c>
      <c r="AF641" s="345">
        <v>819677</v>
      </c>
      <c r="AG641" s="345">
        <v>501606</v>
      </c>
      <c r="AH641" s="345">
        <v>74780</v>
      </c>
      <c r="AI641" s="345">
        <v>243291</v>
      </c>
      <c r="AJ641" s="345">
        <v>174850</v>
      </c>
      <c r="AK641" s="345">
        <v>159657</v>
      </c>
    </row>
    <row r="642" spans="1:37">
      <c r="A642" s="869">
        <v>607</v>
      </c>
      <c r="B642" s="869" t="s">
        <v>111</v>
      </c>
      <c r="C642" s="869" t="s">
        <v>1732</v>
      </c>
      <c r="D642" s="869" t="s">
        <v>13033</v>
      </c>
      <c r="E642" s="869" t="s">
        <v>15254</v>
      </c>
      <c r="F642" s="870" t="s">
        <v>15255</v>
      </c>
      <c r="G642" s="869" t="s">
        <v>15256</v>
      </c>
      <c r="H642" s="869" t="s">
        <v>15257</v>
      </c>
      <c r="I642" s="869">
        <v>2018</v>
      </c>
      <c r="J642" s="869">
        <v>22086</v>
      </c>
      <c r="K642" s="869">
        <v>4577</v>
      </c>
      <c r="L642" s="869">
        <v>632</v>
      </c>
      <c r="M642" s="869">
        <v>64217</v>
      </c>
      <c r="N642" s="869">
        <v>0</v>
      </c>
      <c r="O642" s="869">
        <v>76</v>
      </c>
      <c r="P642" s="869">
        <v>5078</v>
      </c>
      <c r="Q642" s="869">
        <v>0</v>
      </c>
      <c r="R642" s="869">
        <v>6</v>
      </c>
      <c r="S642" s="869">
        <v>15</v>
      </c>
      <c r="T642" s="869">
        <v>15</v>
      </c>
      <c r="U642" s="869">
        <v>1</v>
      </c>
      <c r="V642" s="869">
        <v>1</v>
      </c>
      <c r="W642" s="869">
        <v>4</v>
      </c>
      <c r="X642" s="869">
        <v>4</v>
      </c>
      <c r="Y642" s="869">
        <v>0</v>
      </c>
      <c r="Z642" s="869">
        <v>0</v>
      </c>
      <c r="AA642" s="869">
        <v>10</v>
      </c>
      <c r="AB642" s="869">
        <v>10</v>
      </c>
      <c r="AC642" s="869">
        <v>0</v>
      </c>
      <c r="AD642" s="869">
        <v>3</v>
      </c>
      <c r="AE642" s="869">
        <v>1</v>
      </c>
      <c r="AF642" s="345">
        <v>876654</v>
      </c>
      <c r="AG642" s="345">
        <v>551669</v>
      </c>
      <c r="AH642" s="345">
        <v>74780</v>
      </c>
      <c r="AI642" s="345">
        <v>250205</v>
      </c>
      <c r="AJ642" s="345">
        <v>290928</v>
      </c>
      <c r="AK642" s="345">
        <v>227799</v>
      </c>
    </row>
    <row r="643" spans="1:37">
      <c r="A643" s="869">
        <v>608</v>
      </c>
      <c r="B643" s="869" t="s">
        <v>111</v>
      </c>
      <c r="C643" s="869" t="s">
        <v>1732</v>
      </c>
      <c r="D643" s="869" t="s">
        <v>13033</v>
      </c>
      <c r="E643" s="869" t="s">
        <v>15258</v>
      </c>
      <c r="F643" s="870" t="s">
        <v>15259</v>
      </c>
      <c r="G643" s="869" t="s">
        <v>15260</v>
      </c>
      <c r="H643" s="869" t="s">
        <v>15261</v>
      </c>
      <c r="I643" s="869">
        <v>2000</v>
      </c>
      <c r="J643" s="869">
        <v>55661</v>
      </c>
      <c r="K643" s="869">
        <v>648</v>
      </c>
      <c r="L643" s="869">
        <v>65</v>
      </c>
      <c r="M643" s="869">
        <v>42552</v>
      </c>
      <c r="N643" s="869">
        <v>10</v>
      </c>
      <c r="O643" s="869">
        <v>31</v>
      </c>
      <c r="P643" s="869">
        <v>283</v>
      </c>
      <c r="Q643" s="869">
        <v>0</v>
      </c>
      <c r="R643" s="869">
        <v>0</v>
      </c>
      <c r="S643" s="869">
        <v>3</v>
      </c>
      <c r="T643" s="869">
        <v>3</v>
      </c>
      <c r="U643" s="869">
        <v>0</v>
      </c>
      <c r="V643" s="869">
        <v>0</v>
      </c>
      <c r="W643" s="869">
        <v>1</v>
      </c>
      <c r="X643" s="869">
        <v>1</v>
      </c>
      <c r="Y643" s="869">
        <v>0</v>
      </c>
      <c r="Z643" s="869">
        <v>0</v>
      </c>
      <c r="AA643" s="869">
        <v>2</v>
      </c>
      <c r="AB643" s="869">
        <v>2</v>
      </c>
      <c r="AC643" s="869">
        <v>0</v>
      </c>
      <c r="AD643" s="869">
        <v>0</v>
      </c>
      <c r="AE643" s="869">
        <v>1</v>
      </c>
      <c r="AF643" s="345">
        <v>121490</v>
      </c>
      <c r="AG643" s="345">
        <v>105000</v>
      </c>
      <c r="AH643" s="345">
        <v>5000</v>
      </c>
      <c r="AI643" s="345">
        <v>11490</v>
      </c>
      <c r="AJ643" s="345">
        <v>94299</v>
      </c>
      <c r="AK643" s="345">
        <v>17053</v>
      </c>
    </row>
    <row r="644" spans="1:37">
      <c r="A644" s="869">
        <v>609</v>
      </c>
      <c r="B644" s="869" t="s">
        <v>111</v>
      </c>
      <c r="C644" s="869" t="s">
        <v>1732</v>
      </c>
      <c r="D644" s="869" t="s">
        <v>13033</v>
      </c>
      <c r="E644" s="869" t="s">
        <v>15262</v>
      </c>
      <c r="F644" s="870" t="s">
        <v>15263</v>
      </c>
      <c r="G644" s="869" t="s">
        <v>15264</v>
      </c>
      <c r="H644" s="869" t="s">
        <v>15265</v>
      </c>
      <c r="I644" s="869">
        <v>2004</v>
      </c>
      <c r="J644" s="869">
        <v>15042</v>
      </c>
      <c r="K644" s="869">
        <v>427</v>
      </c>
      <c r="L644" s="869">
        <v>120</v>
      </c>
      <c r="M644" s="869">
        <v>34596</v>
      </c>
      <c r="N644" s="869">
        <v>0</v>
      </c>
      <c r="O644" s="869">
        <v>5</v>
      </c>
      <c r="P644" s="869">
        <v>993</v>
      </c>
      <c r="Q644" s="869">
        <v>0</v>
      </c>
      <c r="R644" s="869">
        <v>5</v>
      </c>
      <c r="S644" s="869">
        <v>1</v>
      </c>
      <c r="T644" s="869">
        <v>3</v>
      </c>
      <c r="U644" s="869">
        <v>0</v>
      </c>
      <c r="V644" s="869">
        <v>0</v>
      </c>
      <c r="W644" s="869">
        <v>1</v>
      </c>
      <c r="X644" s="869">
        <v>3</v>
      </c>
      <c r="Y644" s="869">
        <v>0</v>
      </c>
      <c r="Z644" s="869">
        <v>0</v>
      </c>
      <c r="AA644" s="869">
        <v>0</v>
      </c>
      <c r="AB644" s="869">
        <v>0</v>
      </c>
      <c r="AC644" s="869">
        <v>0</v>
      </c>
      <c r="AD644" s="869">
        <v>1</v>
      </c>
      <c r="AE644" s="869">
        <v>0</v>
      </c>
      <c r="AF644" s="345">
        <v>56971</v>
      </c>
      <c r="AG644" s="345">
        <v>45000</v>
      </c>
      <c r="AH644" s="345">
        <v>10471</v>
      </c>
      <c r="AI644" s="345">
        <v>1500</v>
      </c>
      <c r="AJ644" s="345">
        <v>25689</v>
      </c>
      <c r="AK644" s="345">
        <v>9875</v>
      </c>
    </row>
    <row r="645" spans="1:37">
      <c r="A645" s="869">
        <v>610</v>
      </c>
      <c r="B645" s="869" t="s">
        <v>111</v>
      </c>
      <c r="C645" s="869" t="s">
        <v>1732</v>
      </c>
      <c r="D645" s="869" t="s">
        <v>13033</v>
      </c>
      <c r="E645" s="869" t="s">
        <v>15266</v>
      </c>
      <c r="F645" s="870" t="s">
        <v>15267</v>
      </c>
      <c r="G645" s="869" t="s">
        <v>15268</v>
      </c>
      <c r="H645" s="869" t="s">
        <v>15269</v>
      </c>
      <c r="I645" s="869">
        <v>2005</v>
      </c>
      <c r="J645" s="869">
        <v>1612.5</v>
      </c>
      <c r="K645" s="869">
        <v>2666</v>
      </c>
      <c r="L645" s="869">
        <v>324</v>
      </c>
      <c r="M645" s="869">
        <v>117456</v>
      </c>
      <c r="N645" s="869">
        <v>3541</v>
      </c>
      <c r="O645" s="869">
        <v>49</v>
      </c>
      <c r="P645" s="869">
        <v>1281</v>
      </c>
      <c r="Q645" s="869">
        <v>0</v>
      </c>
      <c r="R645" s="869">
        <v>0</v>
      </c>
      <c r="S645" s="869">
        <v>5</v>
      </c>
      <c r="T645" s="869">
        <v>5</v>
      </c>
      <c r="U645" s="869">
        <v>1</v>
      </c>
      <c r="V645" s="869">
        <v>1</v>
      </c>
      <c r="W645" s="869">
        <v>3</v>
      </c>
      <c r="X645" s="869">
        <v>3</v>
      </c>
      <c r="Y645" s="869">
        <v>0</v>
      </c>
      <c r="Z645" s="869">
        <v>0</v>
      </c>
      <c r="AA645" s="869">
        <v>1</v>
      </c>
      <c r="AB645" s="869">
        <v>1</v>
      </c>
      <c r="AC645" s="869">
        <v>0</v>
      </c>
      <c r="AD645" s="869">
        <v>5</v>
      </c>
      <c r="AE645" s="869">
        <v>0</v>
      </c>
      <c r="AF645" s="345">
        <v>729144</v>
      </c>
      <c r="AG645" s="345">
        <v>609074</v>
      </c>
      <c r="AH645" s="345">
        <v>20700</v>
      </c>
      <c r="AI645" s="345">
        <v>99370</v>
      </c>
      <c r="AJ645" s="345">
        <v>136756</v>
      </c>
      <c r="AK645" s="345">
        <v>105325</v>
      </c>
    </row>
    <row r="646" spans="1:37">
      <c r="A646" s="869">
        <v>611</v>
      </c>
      <c r="B646" s="869" t="s">
        <v>111</v>
      </c>
      <c r="C646" s="869" t="s">
        <v>1732</v>
      </c>
      <c r="D646" s="869" t="s">
        <v>13033</v>
      </c>
      <c r="E646" s="869" t="s">
        <v>15270</v>
      </c>
      <c r="F646" s="870" t="s">
        <v>15271</v>
      </c>
      <c r="G646" s="869" t="s">
        <v>15272</v>
      </c>
      <c r="H646" s="869" t="s">
        <v>15273</v>
      </c>
      <c r="I646" s="869">
        <v>2005</v>
      </c>
      <c r="J646" s="869">
        <v>5100</v>
      </c>
      <c r="K646" s="869">
        <v>2565</v>
      </c>
      <c r="L646" s="869">
        <v>314</v>
      </c>
      <c r="M646" s="869">
        <v>117190</v>
      </c>
      <c r="N646" s="869">
        <v>4264</v>
      </c>
      <c r="O646" s="869">
        <v>43</v>
      </c>
      <c r="P646" s="869">
        <v>1262</v>
      </c>
      <c r="Q646" s="869">
        <v>2</v>
      </c>
      <c r="R646" s="869">
        <v>0</v>
      </c>
      <c r="S646" s="869">
        <v>5</v>
      </c>
      <c r="T646" s="869">
        <v>6</v>
      </c>
      <c r="U646" s="869">
        <v>1</v>
      </c>
      <c r="V646" s="869">
        <v>2</v>
      </c>
      <c r="W646" s="869">
        <v>3</v>
      </c>
      <c r="X646" s="869">
        <v>3</v>
      </c>
      <c r="Y646" s="869">
        <v>0</v>
      </c>
      <c r="Z646" s="869">
        <v>0</v>
      </c>
      <c r="AA646" s="869">
        <v>1</v>
      </c>
      <c r="AB646" s="869">
        <v>1</v>
      </c>
      <c r="AC646" s="869">
        <v>1</v>
      </c>
      <c r="AD646" s="869">
        <v>6</v>
      </c>
      <c r="AE646" s="869">
        <v>0</v>
      </c>
      <c r="AF646" s="345">
        <v>689023</v>
      </c>
      <c r="AG646" s="345">
        <v>568919</v>
      </c>
      <c r="AH646" s="345">
        <v>14592</v>
      </c>
      <c r="AI646" s="345">
        <v>105512</v>
      </c>
      <c r="AJ646" s="345">
        <v>120363</v>
      </c>
      <c r="AK646" s="345">
        <v>78505</v>
      </c>
    </row>
    <row r="647" spans="1:37">
      <c r="A647" s="869">
        <v>612</v>
      </c>
      <c r="B647" s="869" t="s">
        <v>111</v>
      </c>
      <c r="C647" s="869" t="s">
        <v>1732</v>
      </c>
      <c r="D647" s="869" t="s">
        <v>13033</v>
      </c>
      <c r="E647" s="869" t="s">
        <v>15274</v>
      </c>
      <c r="F647" s="870" t="s">
        <v>15275</v>
      </c>
      <c r="G647" s="869" t="s">
        <v>15276</v>
      </c>
      <c r="H647" s="869" t="s">
        <v>15277</v>
      </c>
      <c r="I647" s="869">
        <v>2005</v>
      </c>
      <c r="J647" s="869">
        <v>4107</v>
      </c>
      <c r="K647" s="869">
        <v>2447</v>
      </c>
      <c r="L647" s="869">
        <v>303</v>
      </c>
      <c r="M647" s="869">
        <v>127792</v>
      </c>
      <c r="N647" s="869">
        <v>3755</v>
      </c>
      <c r="O647" s="869">
        <v>43</v>
      </c>
      <c r="P647" s="869">
        <v>1023</v>
      </c>
      <c r="Q647" s="869">
        <v>0</v>
      </c>
      <c r="R647" s="869">
        <v>0</v>
      </c>
      <c r="S647" s="869">
        <v>3</v>
      </c>
      <c r="T647" s="869">
        <v>5</v>
      </c>
      <c r="U647" s="869">
        <v>1</v>
      </c>
      <c r="V647" s="869">
        <v>2</v>
      </c>
      <c r="W647" s="869">
        <v>1</v>
      </c>
      <c r="X647" s="869">
        <v>2</v>
      </c>
      <c r="Y647" s="869">
        <v>0</v>
      </c>
      <c r="Z647" s="869">
        <v>0</v>
      </c>
      <c r="AA647" s="869">
        <v>1</v>
      </c>
      <c r="AB647" s="869">
        <v>1</v>
      </c>
      <c r="AC647" s="869">
        <v>0</v>
      </c>
      <c r="AD647" s="869">
        <v>5</v>
      </c>
      <c r="AE647" s="869">
        <v>0</v>
      </c>
      <c r="AF647" s="345">
        <v>692696</v>
      </c>
      <c r="AG647" s="345">
        <v>355913</v>
      </c>
      <c r="AH647" s="345">
        <v>14592</v>
      </c>
      <c r="AI647" s="345">
        <v>322191</v>
      </c>
      <c r="AJ647" s="345">
        <v>156770</v>
      </c>
      <c r="AK647" s="345">
        <v>126043</v>
      </c>
    </row>
    <row r="648" spans="1:37">
      <c r="A648" s="869">
        <v>613</v>
      </c>
      <c r="B648" s="869" t="s">
        <v>111</v>
      </c>
      <c r="C648" s="869" t="s">
        <v>15278</v>
      </c>
      <c r="D648" s="869" t="s">
        <v>13033</v>
      </c>
      <c r="E648" s="869" t="s">
        <v>15279</v>
      </c>
      <c r="F648" s="870" t="s">
        <v>15280</v>
      </c>
      <c r="G648" s="869" t="s">
        <v>15281</v>
      </c>
      <c r="H648" s="869" t="s">
        <v>15282</v>
      </c>
      <c r="I648" s="869">
        <v>2013</v>
      </c>
      <c r="J648" s="869">
        <v>2260.84</v>
      </c>
      <c r="K648" s="869">
        <v>1607.84</v>
      </c>
      <c r="L648" s="869">
        <v>280</v>
      </c>
      <c r="M648" s="869">
        <v>43032</v>
      </c>
      <c r="N648" s="869">
        <v>245</v>
      </c>
      <c r="O648" s="869">
        <v>21</v>
      </c>
      <c r="P648" s="869">
        <v>2714</v>
      </c>
      <c r="Q648" s="869">
        <v>0</v>
      </c>
      <c r="R648" s="869">
        <v>0</v>
      </c>
      <c r="S648" s="869">
        <v>5</v>
      </c>
      <c r="T648" s="869">
        <v>5</v>
      </c>
      <c r="U648" s="869">
        <v>1</v>
      </c>
      <c r="V648" s="869">
        <v>1</v>
      </c>
      <c r="W648" s="869">
        <v>2</v>
      </c>
      <c r="X648" s="869">
        <v>2</v>
      </c>
      <c r="Y648" s="869">
        <v>0</v>
      </c>
      <c r="Z648" s="869">
        <v>0</v>
      </c>
      <c r="AA648" s="869">
        <v>2</v>
      </c>
      <c r="AB648" s="869">
        <v>2</v>
      </c>
      <c r="AC648" s="869">
        <v>0</v>
      </c>
      <c r="AD648" s="869">
        <v>4</v>
      </c>
      <c r="AE648" s="869">
        <v>1</v>
      </c>
      <c r="AF648" s="345">
        <v>950350</v>
      </c>
      <c r="AG648" s="345">
        <v>543317</v>
      </c>
      <c r="AH648" s="345">
        <v>41947</v>
      </c>
      <c r="AI648" s="345">
        <v>365086</v>
      </c>
      <c r="AJ648" s="345">
        <v>73226</v>
      </c>
      <c r="AK648" s="345">
        <v>81137</v>
      </c>
    </row>
    <row r="649" spans="1:37">
      <c r="A649" s="869">
        <v>614</v>
      </c>
      <c r="B649" s="869" t="s">
        <v>111</v>
      </c>
      <c r="C649" s="869" t="s">
        <v>15278</v>
      </c>
      <c r="D649" s="869" t="s">
        <v>13033</v>
      </c>
      <c r="E649" s="869" t="s">
        <v>15283</v>
      </c>
      <c r="F649" s="870" t="s">
        <v>15284</v>
      </c>
      <c r="G649" s="869" t="s">
        <v>15285</v>
      </c>
      <c r="H649" s="869" t="s">
        <v>15286</v>
      </c>
      <c r="I649" s="869">
        <v>2010</v>
      </c>
      <c r="J649" s="869">
        <v>1305</v>
      </c>
      <c r="K649" s="869">
        <v>1499</v>
      </c>
      <c r="L649" s="869">
        <v>167</v>
      </c>
      <c r="M649" s="869">
        <v>78476</v>
      </c>
      <c r="N649" s="869">
        <v>1325</v>
      </c>
      <c r="O649" s="869">
        <v>18</v>
      </c>
      <c r="P649" s="869">
        <v>2250</v>
      </c>
      <c r="Q649" s="869">
        <v>0</v>
      </c>
      <c r="R649" s="869">
        <v>5</v>
      </c>
      <c r="S649" s="869">
        <v>4</v>
      </c>
      <c r="T649" s="869">
        <v>4</v>
      </c>
      <c r="U649" s="869">
        <v>2</v>
      </c>
      <c r="V649" s="869">
        <v>2</v>
      </c>
      <c r="W649" s="869">
        <v>1</v>
      </c>
      <c r="X649" s="869">
        <v>1</v>
      </c>
      <c r="Y649" s="869">
        <v>0</v>
      </c>
      <c r="Z649" s="869">
        <v>0</v>
      </c>
      <c r="AA649" s="869">
        <v>1</v>
      </c>
      <c r="AB649" s="869">
        <v>1</v>
      </c>
      <c r="AC649" s="869">
        <v>0</v>
      </c>
      <c r="AD649" s="869">
        <v>1</v>
      </c>
      <c r="AE649" s="869">
        <v>0</v>
      </c>
      <c r="AF649" s="345">
        <v>1163604</v>
      </c>
      <c r="AG649" s="345">
        <v>544712</v>
      </c>
      <c r="AH649" s="345">
        <v>54699</v>
      </c>
      <c r="AI649" s="345">
        <v>564193</v>
      </c>
      <c r="AJ649" s="345">
        <v>79521</v>
      </c>
      <c r="AK649" s="345">
        <v>66885</v>
      </c>
    </row>
    <row r="650" spans="1:37">
      <c r="A650" s="869">
        <v>615</v>
      </c>
      <c r="B650" s="869" t="s">
        <v>111</v>
      </c>
      <c r="C650" s="869" t="s">
        <v>15278</v>
      </c>
      <c r="D650" s="869" t="s">
        <v>13033</v>
      </c>
      <c r="E650" s="869" t="s">
        <v>15287</v>
      </c>
      <c r="F650" s="870" t="s">
        <v>15288</v>
      </c>
      <c r="G650" s="869" t="s">
        <v>15289</v>
      </c>
      <c r="H650" s="869" t="s">
        <v>15282</v>
      </c>
      <c r="I650" s="869">
        <v>2010</v>
      </c>
      <c r="J650" s="869">
        <v>1500</v>
      </c>
      <c r="K650" s="869">
        <v>3561</v>
      </c>
      <c r="L650" s="869">
        <v>324</v>
      </c>
      <c r="M650" s="869">
        <v>96393</v>
      </c>
      <c r="N650" s="869">
        <v>1744</v>
      </c>
      <c r="O650" s="869">
        <v>24</v>
      </c>
      <c r="P650" s="869">
        <v>3944</v>
      </c>
      <c r="Q650" s="869">
        <v>0</v>
      </c>
      <c r="R650" s="869">
        <v>3</v>
      </c>
      <c r="S650" s="869">
        <v>4</v>
      </c>
      <c r="T650" s="869">
        <v>4</v>
      </c>
      <c r="U650" s="869">
        <v>2</v>
      </c>
      <c r="V650" s="869">
        <v>2</v>
      </c>
      <c r="W650" s="869">
        <v>1</v>
      </c>
      <c r="X650" s="869">
        <v>1</v>
      </c>
      <c r="Y650" s="869">
        <v>0</v>
      </c>
      <c r="Z650" s="869">
        <v>0</v>
      </c>
      <c r="AA650" s="869">
        <v>1</v>
      </c>
      <c r="AB650" s="869">
        <v>1</v>
      </c>
      <c r="AC650" s="869">
        <v>0</v>
      </c>
      <c r="AD650" s="869">
        <v>2</v>
      </c>
      <c r="AE650" s="869">
        <v>0</v>
      </c>
      <c r="AF650" s="345">
        <v>450257</v>
      </c>
      <c r="AG650" s="345">
        <v>358313</v>
      </c>
      <c r="AH650" s="345">
        <v>59936</v>
      </c>
      <c r="AI650" s="345">
        <v>32008</v>
      </c>
      <c r="AJ650" s="345">
        <v>155405</v>
      </c>
      <c r="AK650" s="345">
        <v>223851</v>
      </c>
    </row>
    <row r="651" spans="1:37">
      <c r="A651" s="869">
        <v>616</v>
      </c>
      <c r="B651" s="869" t="s">
        <v>111</v>
      </c>
      <c r="C651" s="869" t="s">
        <v>15278</v>
      </c>
      <c r="D651" s="869" t="s">
        <v>13033</v>
      </c>
      <c r="E651" s="869" t="s">
        <v>15290</v>
      </c>
      <c r="F651" s="870" t="s">
        <v>15291</v>
      </c>
      <c r="G651" s="869" t="s">
        <v>15292</v>
      </c>
      <c r="H651" s="869" t="s">
        <v>15293</v>
      </c>
      <c r="I651" s="869">
        <v>1996</v>
      </c>
      <c r="J651" s="869">
        <v>4146</v>
      </c>
      <c r="K651" s="869">
        <v>1528.8</v>
      </c>
      <c r="L651" s="869">
        <v>281</v>
      </c>
      <c r="M651" s="869">
        <v>84422</v>
      </c>
      <c r="N651" s="869">
        <v>3664</v>
      </c>
      <c r="O651" s="869">
        <v>19</v>
      </c>
      <c r="P651" s="869">
        <v>3864</v>
      </c>
      <c r="Q651" s="869">
        <v>0</v>
      </c>
      <c r="R651" s="869">
        <v>0</v>
      </c>
      <c r="S651" s="869">
        <v>5</v>
      </c>
      <c r="T651" s="869">
        <v>5</v>
      </c>
      <c r="U651" s="869">
        <v>2</v>
      </c>
      <c r="V651" s="869">
        <v>2</v>
      </c>
      <c r="W651" s="869">
        <v>1</v>
      </c>
      <c r="X651" s="869">
        <v>1</v>
      </c>
      <c r="Y651" s="869">
        <v>0</v>
      </c>
      <c r="Z651" s="869">
        <v>0</v>
      </c>
      <c r="AA651" s="869">
        <v>2</v>
      </c>
      <c r="AB651" s="869">
        <v>2</v>
      </c>
      <c r="AC651" s="869">
        <v>0</v>
      </c>
      <c r="AD651" s="869">
        <v>2</v>
      </c>
      <c r="AE651" s="869">
        <v>0</v>
      </c>
      <c r="AF651" s="345">
        <v>482276</v>
      </c>
      <c r="AG651" s="345">
        <v>168873</v>
      </c>
      <c r="AH651" s="345">
        <v>64597</v>
      </c>
      <c r="AI651" s="345">
        <v>248806</v>
      </c>
      <c r="AJ651" s="345">
        <v>157624</v>
      </c>
      <c r="AK651" s="345">
        <v>141290</v>
      </c>
    </row>
    <row r="652" spans="1:37">
      <c r="A652" s="869">
        <v>617</v>
      </c>
      <c r="B652" s="869" t="s">
        <v>111</v>
      </c>
      <c r="C652" s="869" t="s">
        <v>15278</v>
      </c>
      <c r="D652" s="869" t="s">
        <v>13033</v>
      </c>
      <c r="E652" s="869" t="s">
        <v>15294</v>
      </c>
      <c r="F652" s="870" t="s">
        <v>15295</v>
      </c>
      <c r="G652" s="869" t="s">
        <v>15296</v>
      </c>
      <c r="H652" s="869" t="s">
        <v>15286</v>
      </c>
      <c r="I652" s="869">
        <v>2012</v>
      </c>
      <c r="J652" s="869">
        <v>859</v>
      </c>
      <c r="K652" s="869">
        <v>797</v>
      </c>
      <c r="L652" s="869">
        <v>37</v>
      </c>
      <c r="M652" s="869">
        <v>42877</v>
      </c>
      <c r="N652" s="869">
        <v>479</v>
      </c>
      <c r="O652" s="869">
        <v>13</v>
      </c>
      <c r="P652" s="869">
        <v>1092</v>
      </c>
      <c r="Q652" s="869">
        <v>0</v>
      </c>
      <c r="R652" s="869">
        <v>0</v>
      </c>
      <c r="S652" s="869">
        <v>0</v>
      </c>
      <c r="T652" s="869">
        <v>0</v>
      </c>
      <c r="U652" s="869">
        <v>0</v>
      </c>
      <c r="V652" s="869">
        <v>0</v>
      </c>
      <c r="W652" s="869">
        <v>0</v>
      </c>
      <c r="X652" s="869">
        <v>0</v>
      </c>
      <c r="Y652" s="869">
        <v>0</v>
      </c>
      <c r="Z652" s="869">
        <v>0</v>
      </c>
      <c r="AA652" s="869">
        <v>0</v>
      </c>
      <c r="AB652" s="869">
        <v>0</v>
      </c>
      <c r="AC652" s="869">
        <v>0</v>
      </c>
      <c r="AD652" s="869">
        <v>1</v>
      </c>
      <c r="AE652" s="869">
        <v>0</v>
      </c>
      <c r="AF652" s="345">
        <v>393497</v>
      </c>
      <c r="AG652" s="345">
        <v>125989</v>
      </c>
      <c r="AH652" s="345">
        <v>17702</v>
      </c>
      <c r="AI652" s="345">
        <v>249806</v>
      </c>
      <c r="AJ652" s="345">
        <v>35742</v>
      </c>
      <c r="AK652" s="345">
        <v>21289</v>
      </c>
    </row>
    <row r="653" spans="1:37">
      <c r="A653" s="869">
        <v>618</v>
      </c>
      <c r="B653" s="869" t="s">
        <v>111</v>
      </c>
      <c r="C653" s="869" t="s">
        <v>15278</v>
      </c>
      <c r="D653" s="869" t="s">
        <v>13033</v>
      </c>
      <c r="E653" s="869" t="s">
        <v>15297</v>
      </c>
      <c r="F653" s="870" t="s">
        <v>15298</v>
      </c>
      <c r="G653" s="869" t="s">
        <v>15299</v>
      </c>
      <c r="H653" s="869" t="s">
        <v>15286</v>
      </c>
      <c r="I653" s="869">
        <v>2020</v>
      </c>
      <c r="J653" s="869">
        <v>5580</v>
      </c>
      <c r="K653" s="869">
        <v>3896</v>
      </c>
      <c r="L653" s="869">
        <v>666</v>
      </c>
      <c r="M653" s="869">
        <v>69389</v>
      </c>
      <c r="N653" s="869">
        <v>43</v>
      </c>
      <c r="O653" s="869">
        <v>30</v>
      </c>
      <c r="P653" s="869">
        <v>6731</v>
      </c>
      <c r="Q653" s="869">
        <v>0</v>
      </c>
      <c r="R653" s="869">
        <v>7</v>
      </c>
      <c r="S653" s="869">
        <v>4</v>
      </c>
      <c r="T653" s="869">
        <v>4</v>
      </c>
      <c r="U653" s="869">
        <v>1</v>
      </c>
      <c r="V653" s="869">
        <v>1</v>
      </c>
      <c r="W653" s="869">
        <v>2</v>
      </c>
      <c r="X653" s="869">
        <v>2</v>
      </c>
      <c r="Y653" s="869">
        <v>0</v>
      </c>
      <c r="Z653" s="869">
        <v>0</v>
      </c>
      <c r="AA653" s="869">
        <v>1</v>
      </c>
      <c r="AB653" s="869">
        <v>1</v>
      </c>
      <c r="AC653" s="869">
        <v>0</v>
      </c>
      <c r="AD653" s="869">
        <v>2</v>
      </c>
      <c r="AE653" s="869">
        <v>1</v>
      </c>
      <c r="AF653" s="345">
        <v>883431</v>
      </c>
      <c r="AG653" s="345">
        <v>546995</v>
      </c>
      <c r="AH653" s="345">
        <v>105300</v>
      </c>
      <c r="AI653" s="345">
        <v>231136</v>
      </c>
      <c r="AJ653" s="345">
        <v>286013</v>
      </c>
      <c r="AK653" s="345">
        <v>417580</v>
      </c>
    </row>
    <row r="654" spans="1:37">
      <c r="A654" s="869">
        <v>619</v>
      </c>
      <c r="B654" s="869" t="s">
        <v>111</v>
      </c>
      <c r="C654" s="869" t="s">
        <v>15278</v>
      </c>
      <c r="D654" s="869" t="s">
        <v>13033</v>
      </c>
      <c r="E654" s="869" t="s">
        <v>15300</v>
      </c>
      <c r="F654" s="870" t="s">
        <v>15301</v>
      </c>
      <c r="G654" s="869" t="s">
        <v>15302</v>
      </c>
      <c r="H654" s="869" t="s">
        <v>15286</v>
      </c>
      <c r="I654" s="869">
        <v>2012</v>
      </c>
      <c r="J654" s="869">
        <v>746</v>
      </c>
      <c r="K654" s="869">
        <v>666</v>
      </c>
      <c r="L654" s="869">
        <v>87</v>
      </c>
      <c r="M654" s="869">
        <v>47843</v>
      </c>
      <c r="N654" s="869">
        <v>558</v>
      </c>
      <c r="O654" s="869">
        <v>11</v>
      </c>
      <c r="P654" s="869">
        <v>931</v>
      </c>
      <c r="Q654" s="869">
        <v>0</v>
      </c>
      <c r="R654" s="869">
        <v>0</v>
      </c>
      <c r="S654" s="869">
        <v>0</v>
      </c>
      <c r="T654" s="869">
        <v>0</v>
      </c>
      <c r="U654" s="869">
        <v>0</v>
      </c>
      <c r="V654" s="869">
        <v>0</v>
      </c>
      <c r="W654" s="869">
        <v>0</v>
      </c>
      <c r="X654" s="869">
        <v>0</v>
      </c>
      <c r="Y654" s="869">
        <v>0</v>
      </c>
      <c r="Z654" s="869">
        <v>0</v>
      </c>
      <c r="AA654" s="869">
        <v>0</v>
      </c>
      <c r="AB654" s="869">
        <v>0</v>
      </c>
      <c r="AC654" s="869">
        <v>0</v>
      </c>
      <c r="AD654" s="869">
        <v>0</v>
      </c>
      <c r="AE654" s="869">
        <v>0</v>
      </c>
      <c r="AF654" s="345">
        <v>392139</v>
      </c>
      <c r="AG654" s="345">
        <v>125989</v>
      </c>
      <c r="AH654" s="345">
        <v>16344</v>
      </c>
      <c r="AI654" s="345">
        <v>249806</v>
      </c>
      <c r="AJ654" s="345">
        <v>32048</v>
      </c>
      <c r="AK654" s="345">
        <v>27399</v>
      </c>
    </row>
    <row r="655" spans="1:37">
      <c r="A655" s="869">
        <v>620</v>
      </c>
      <c r="B655" s="869" t="s">
        <v>111</v>
      </c>
      <c r="C655" s="869" t="s">
        <v>15278</v>
      </c>
      <c r="D655" s="869" t="s">
        <v>13033</v>
      </c>
      <c r="E655" s="869" t="s">
        <v>15303</v>
      </c>
      <c r="F655" s="870" t="s">
        <v>15304</v>
      </c>
      <c r="G655" s="869" t="s">
        <v>15305</v>
      </c>
      <c r="H655" s="869" t="s">
        <v>15286</v>
      </c>
      <c r="I655" s="869">
        <v>2024</v>
      </c>
      <c r="J655" s="869">
        <v>3786.8</v>
      </c>
      <c r="K655" s="869">
        <v>2003.95</v>
      </c>
      <c r="L655" s="869">
        <v>261</v>
      </c>
      <c r="M655" s="869">
        <v>19142</v>
      </c>
      <c r="N655" s="869">
        <v>0</v>
      </c>
      <c r="O655" s="869">
        <v>34</v>
      </c>
      <c r="P655" s="869">
        <v>19142</v>
      </c>
      <c r="Q655" s="869">
        <v>0</v>
      </c>
      <c r="R655" s="869">
        <v>34</v>
      </c>
      <c r="S655" s="869">
        <v>4</v>
      </c>
      <c r="T655" s="869">
        <v>4</v>
      </c>
      <c r="U655" s="869">
        <v>0</v>
      </c>
      <c r="V655" s="869">
        <v>0</v>
      </c>
      <c r="W655" s="869">
        <v>4</v>
      </c>
      <c r="X655" s="869">
        <v>4</v>
      </c>
      <c r="Y655" s="869">
        <v>0</v>
      </c>
      <c r="Z655" s="869">
        <v>0</v>
      </c>
      <c r="AA655" s="869">
        <v>0</v>
      </c>
      <c r="AB655" s="869">
        <v>0</v>
      </c>
      <c r="AC655" s="869">
        <v>0</v>
      </c>
      <c r="AD655" s="869">
        <v>5</v>
      </c>
      <c r="AE655" s="869">
        <v>0</v>
      </c>
      <c r="AF655" s="345">
        <v>745994</v>
      </c>
      <c r="AG655" s="345">
        <v>353946</v>
      </c>
      <c r="AH655" s="345">
        <v>139042</v>
      </c>
      <c r="AI655" s="345">
        <v>253006</v>
      </c>
      <c r="AJ655" s="345">
        <v>68357</v>
      </c>
      <c r="AK655" s="345">
        <v>78785</v>
      </c>
    </row>
    <row r="656" spans="1:37">
      <c r="A656" s="869">
        <v>621</v>
      </c>
      <c r="B656" s="869" t="s">
        <v>111</v>
      </c>
      <c r="C656" s="869" t="s">
        <v>15278</v>
      </c>
      <c r="D656" s="869" t="s">
        <v>13033</v>
      </c>
      <c r="E656" s="869" t="s">
        <v>15306</v>
      </c>
      <c r="F656" s="870" t="s">
        <v>15307</v>
      </c>
      <c r="G656" s="869" t="s">
        <v>15308</v>
      </c>
      <c r="H656" s="869" t="s">
        <v>15309</v>
      </c>
      <c r="I656" s="869">
        <v>2015</v>
      </c>
      <c r="J656" s="869">
        <v>859.1</v>
      </c>
      <c r="K656" s="869">
        <v>1920</v>
      </c>
      <c r="L656" s="869">
        <v>170</v>
      </c>
      <c r="M656" s="869">
        <v>46089</v>
      </c>
      <c r="N656" s="869">
        <v>132</v>
      </c>
      <c r="O656" s="869">
        <v>22</v>
      </c>
      <c r="P656" s="869">
        <v>3132</v>
      </c>
      <c r="Q656" s="869">
        <v>0</v>
      </c>
      <c r="R656" s="869">
        <v>8</v>
      </c>
      <c r="S656" s="869">
        <v>3</v>
      </c>
      <c r="T656" s="869">
        <v>3</v>
      </c>
      <c r="U656" s="869">
        <v>0</v>
      </c>
      <c r="V656" s="869">
        <v>0</v>
      </c>
      <c r="W656" s="869">
        <v>2</v>
      </c>
      <c r="X656" s="869">
        <v>2</v>
      </c>
      <c r="Y656" s="869">
        <v>0</v>
      </c>
      <c r="Z656" s="869">
        <v>0</v>
      </c>
      <c r="AA656" s="869">
        <v>1</v>
      </c>
      <c r="AB656" s="869">
        <v>1</v>
      </c>
      <c r="AC656" s="869">
        <v>0</v>
      </c>
      <c r="AD656" s="869">
        <v>5</v>
      </c>
      <c r="AE656" s="869">
        <v>0</v>
      </c>
      <c r="AF656" s="345">
        <v>515805</v>
      </c>
      <c r="AG656" s="345">
        <v>217400</v>
      </c>
      <c r="AH656" s="345">
        <v>49599</v>
      </c>
      <c r="AI656" s="345">
        <v>248806</v>
      </c>
      <c r="AJ656" s="345">
        <v>115162</v>
      </c>
      <c r="AK656" s="345">
        <v>108062</v>
      </c>
    </row>
    <row r="657" spans="1:37">
      <c r="A657" s="869">
        <v>622</v>
      </c>
      <c r="B657" s="869" t="s">
        <v>111</v>
      </c>
      <c r="C657" s="869" t="s">
        <v>15278</v>
      </c>
      <c r="D657" s="869" t="s">
        <v>13033</v>
      </c>
      <c r="E657" s="869" t="s">
        <v>15310</v>
      </c>
      <c r="F657" s="870" t="s">
        <v>15311</v>
      </c>
      <c r="G657" s="869" t="s">
        <v>15312</v>
      </c>
      <c r="H657" s="869" t="s">
        <v>15282</v>
      </c>
      <c r="I657" s="869">
        <v>2002</v>
      </c>
      <c r="J657" s="869">
        <v>5013</v>
      </c>
      <c r="K657" s="869">
        <v>3904</v>
      </c>
      <c r="L657" s="869">
        <v>730</v>
      </c>
      <c r="M657" s="869">
        <v>280562</v>
      </c>
      <c r="N657" s="869">
        <v>3428</v>
      </c>
      <c r="O657" s="869">
        <v>32</v>
      </c>
      <c r="P657" s="869">
        <v>5024</v>
      </c>
      <c r="Q657" s="869">
        <v>0</v>
      </c>
      <c r="R657" s="869">
        <v>9</v>
      </c>
      <c r="S657" s="869">
        <v>15</v>
      </c>
      <c r="T657" s="869">
        <v>15</v>
      </c>
      <c r="U657" s="869">
        <v>1</v>
      </c>
      <c r="V657" s="869">
        <v>1</v>
      </c>
      <c r="W657" s="869">
        <v>10</v>
      </c>
      <c r="X657" s="869">
        <v>10</v>
      </c>
      <c r="Y657" s="869">
        <v>1</v>
      </c>
      <c r="Z657" s="869">
        <v>1</v>
      </c>
      <c r="AA657" s="869">
        <v>3</v>
      </c>
      <c r="AB657" s="869">
        <v>3</v>
      </c>
      <c r="AC657" s="869">
        <v>0</v>
      </c>
      <c r="AD657" s="869">
        <v>7</v>
      </c>
      <c r="AE657" s="869">
        <v>4</v>
      </c>
      <c r="AF657" s="345">
        <v>2073417</v>
      </c>
      <c r="AG657" s="345">
        <v>1391633</v>
      </c>
      <c r="AH657" s="345">
        <v>104791</v>
      </c>
      <c r="AI657" s="345">
        <v>576993</v>
      </c>
      <c r="AJ657" s="345">
        <v>203685</v>
      </c>
      <c r="AK657" s="345">
        <v>289429</v>
      </c>
    </row>
    <row r="658" spans="1:37">
      <c r="A658" s="869">
        <v>623</v>
      </c>
      <c r="B658" s="869" t="s">
        <v>111</v>
      </c>
      <c r="C658" s="869" t="s">
        <v>15278</v>
      </c>
      <c r="D658" s="869" t="s">
        <v>13033</v>
      </c>
      <c r="E658" s="869" t="s">
        <v>15313</v>
      </c>
      <c r="F658" s="870" t="s">
        <v>15314</v>
      </c>
      <c r="G658" s="869" t="s">
        <v>15296</v>
      </c>
      <c r="H658" s="869" t="s">
        <v>15293</v>
      </c>
      <c r="I658" s="869">
        <v>2019</v>
      </c>
      <c r="J658" s="869">
        <v>1073</v>
      </c>
      <c r="K658" s="869">
        <v>2983</v>
      </c>
      <c r="L658" s="869">
        <v>418</v>
      </c>
      <c r="M658" s="869">
        <v>67127</v>
      </c>
      <c r="N658" s="869">
        <v>0</v>
      </c>
      <c r="O658" s="869">
        <v>16</v>
      </c>
      <c r="P658" s="869">
        <v>4822</v>
      </c>
      <c r="Q658" s="869">
        <v>0</v>
      </c>
      <c r="R658" s="869">
        <v>16</v>
      </c>
      <c r="S658" s="869">
        <v>4</v>
      </c>
      <c r="T658" s="869">
        <v>4</v>
      </c>
      <c r="U658" s="869">
        <v>1</v>
      </c>
      <c r="V658" s="869">
        <v>1</v>
      </c>
      <c r="W658" s="869">
        <v>2</v>
      </c>
      <c r="X658" s="869">
        <v>2</v>
      </c>
      <c r="Y658" s="869">
        <v>0</v>
      </c>
      <c r="Z658" s="869">
        <v>0</v>
      </c>
      <c r="AA658" s="869">
        <v>1</v>
      </c>
      <c r="AB658" s="869">
        <v>1</v>
      </c>
      <c r="AC658" s="869">
        <v>0</v>
      </c>
      <c r="AD658" s="869">
        <v>2</v>
      </c>
      <c r="AE658" s="869">
        <v>0</v>
      </c>
      <c r="AF658" s="345">
        <v>629019</v>
      </c>
      <c r="AG658" s="345">
        <v>310043</v>
      </c>
      <c r="AH658" s="345">
        <v>68920</v>
      </c>
      <c r="AI658" s="345">
        <v>250056</v>
      </c>
      <c r="AJ658" s="345">
        <v>195349</v>
      </c>
      <c r="AK658" s="345">
        <v>200018</v>
      </c>
    </row>
    <row r="659" spans="1:37">
      <c r="A659" s="869">
        <v>624</v>
      </c>
      <c r="B659" s="869" t="s">
        <v>111</v>
      </c>
      <c r="C659" s="869" t="s">
        <v>15278</v>
      </c>
      <c r="D659" s="869" t="s">
        <v>13033</v>
      </c>
      <c r="E659" s="869" t="s">
        <v>15315</v>
      </c>
      <c r="F659" s="870" t="s">
        <v>15316</v>
      </c>
      <c r="G659" s="869" t="s">
        <v>15317</v>
      </c>
      <c r="H659" s="869" t="s">
        <v>15282</v>
      </c>
      <c r="I659" s="869">
        <v>2021</v>
      </c>
      <c r="J659" s="869">
        <v>1597</v>
      </c>
      <c r="K659" s="869">
        <v>2993</v>
      </c>
      <c r="L659" s="869">
        <v>363</v>
      </c>
      <c r="M659" s="869">
        <v>107899</v>
      </c>
      <c r="N659" s="869">
        <v>1432</v>
      </c>
      <c r="O659" s="869">
        <v>31</v>
      </c>
      <c r="P659" s="869">
        <v>5257</v>
      </c>
      <c r="Q659" s="869">
        <v>0</v>
      </c>
      <c r="R659" s="869">
        <v>0</v>
      </c>
      <c r="S659" s="869">
        <v>13</v>
      </c>
      <c r="T659" s="869">
        <v>13</v>
      </c>
      <c r="U659" s="869">
        <v>2</v>
      </c>
      <c r="V659" s="869">
        <v>2</v>
      </c>
      <c r="W659" s="869">
        <v>9</v>
      </c>
      <c r="X659" s="869">
        <v>9</v>
      </c>
      <c r="Y659" s="869">
        <v>0</v>
      </c>
      <c r="Z659" s="869">
        <v>0</v>
      </c>
      <c r="AA659" s="869">
        <v>2</v>
      </c>
      <c r="AB659" s="869">
        <v>2</v>
      </c>
      <c r="AC659" s="869">
        <v>0</v>
      </c>
      <c r="AD659" s="869">
        <v>10</v>
      </c>
      <c r="AE659" s="869">
        <v>0</v>
      </c>
      <c r="AF659" s="345">
        <v>1459820</v>
      </c>
      <c r="AG659" s="345">
        <v>1067038</v>
      </c>
      <c r="AH659" s="345">
        <v>71134</v>
      </c>
      <c r="AI659" s="345">
        <v>321648</v>
      </c>
      <c r="AJ659" s="345">
        <v>181826</v>
      </c>
      <c r="AK659" s="345">
        <v>231119</v>
      </c>
    </row>
    <row r="660" spans="1:37">
      <c r="A660" s="869">
        <v>625</v>
      </c>
      <c r="B660" s="869" t="s">
        <v>111</v>
      </c>
      <c r="C660" s="869" t="s">
        <v>15278</v>
      </c>
      <c r="D660" s="869" t="s">
        <v>13033</v>
      </c>
      <c r="E660" s="869" t="s">
        <v>15318</v>
      </c>
      <c r="F660" s="870" t="s">
        <v>15319</v>
      </c>
      <c r="G660" s="869" t="s">
        <v>15320</v>
      </c>
      <c r="H660" s="869" t="s">
        <v>15282</v>
      </c>
      <c r="I660" s="869">
        <v>2009</v>
      </c>
      <c r="J660" s="869">
        <v>1030</v>
      </c>
      <c r="K660" s="869">
        <v>997</v>
      </c>
      <c r="L660" s="869">
        <v>85</v>
      </c>
      <c r="M660" s="869">
        <v>69722</v>
      </c>
      <c r="N660" s="869">
        <v>1209</v>
      </c>
      <c r="O660" s="869">
        <v>12</v>
      </c>
      <c r="P660" s="869">
        <v>358</v>
      </c>
      <c r="Q660" s="869">
        <v>0</v>
      </c>
      <c r="R660" s="869">
        <v>0</v>
      </c>
      <c r="S660" s="869">
        <v>3</v>
      </c>
      <c r="T660" s="869">
        <v>3</v>
      </c>
      <c r="U660" s="869">
        <v>1</v>
      </c>
      <c r="V660" s="869">
        <v>1</v>
      </c>
      <c r="W660" s="869">
        <v>2</v>
      </c>
      <c r="X660" s="869">
        <v>2</v>
      </c>
      <c r="Y660" s="869">
        <v>0</v>
      </c>
      <c r="Z660" s="869">
        <v>0</v>
      </c>
      <c r="AA660" s="869">
        <v>0</v>
      </c>
      <c r="AB660" s="869">
        <v>0</v>
      </c>
      <c r="AC660" s="869">
        <v>0</v>
      </c>
      <c r="AD660" s="869">
        <v>2</v>
      </c>
      <c r="AE660" s="869">
        <v>0</v>
      </c>
      <c r="AF660" s="345">
        <v>830047</v>
      </c>
      <c r="AG660" s="345">
        <v>573981</v>
      </c>
      <c r="AH660" s="345">
        <v>27280</v>
      </c>
      <c r="AI660" s="345">
        <v>228786</v>
      </c>
      <c r="AJ660" s="345">
        <v>63922</v>
      </c>
      <c r="AK660" s="345">
        <v>50205</v>
      </c>
    </row>
    <row r="661" spans="1:37">
      <c r="A661" s="869">
        <v>626</v>
      </c>
      <c r="B661" s="869" t="s">
        <v>111</v>
      </c>
      <c r="C661" s="869" t="s">
        <v>5366</v>
      </c>
      <c r="D661" s="869" t="s">
        <v>13033</v>
      </c>
      <c r="E661" s="869" t="s">
        <v>15321</v>
      </c>
      <c r="F661" s="870" t="s">
        <v>15322</v>
      </c>
      <c r="G661" s="869" t="s">
        <v>15323</v>
      </c>
      <c r="H661" s="869" t="s">
        <v>15324</v>
      </c>
      <c r="I661" s="869">
        <v>1997</v>
      </c>
      <c r="J661" s="869">
        <v>12169</v>
      </c>
      <c r="K661" s="869">
        <v>3351</v>
      </c>
      <c r="L661" s="869">
        <v>508</v>
      </c>
      <c r="M661" s="869">
        <v>166426</v>
      </c>
      <c r="N661" s="869">
        <v>5295</v>
      </c>
      <c r="O661" s="869">
        <v>108</v>
      </c>
      <c r="P661" s="869">
        <v>5157</v>
      </c>
      <c r="Q661" s="869">
        <v>70</v>
      </c>
      <c r="R661" s="869">
        <v>5</v>
      </c>
      <c r="S661" s="869">
        <v>10</v>
      </c>
      <c r="T661" s="869">
        <v>10</v>
      </c>
      <c r="U661" s="869">
        <v>1</v>
      </c>
      <c r="V661" s="869">
        <v>1</v>
      </c>
      <c r="W661" s="869">
        <v>8</v>
      </c>
      <c r="X661" s="869">
        <v>8</v>
      </c>
      <c r="Y661" s="869">
        <v>0</v>
      </c>
      <c r="Z661" s="869">
        <v>0</v>
      </c>
      <c r="AA661" s="869">
        <v>1</v>
      </c>
      <c r="AB661" s="869">
        <v>1</v>
      </c>
      <c r="AC661" s="869">
        <v>1</v>
      </c>
      <c r="AD661" s="869">
        <v>10</v>
      </c>
      <c r="AE661" s="869">
        <v>2</v>
      </c>
      <c r="AF661" s="345">
        <v>2758763</v>
      </c>
      <c r="AG661" s="345">
        <v>1195088</v>
      </c>
      <c r="AH661" s="345">
        <v>1047100</v>
      </c>
      <c r="AI661" s="345">
        <v>516575</v>
      </c>
      <c r="AJ661" s="345">
        <v>159161</v>
      </c>
      <c r="AK661" s="345">
        <v>132771</v>
      </c>
    </row>
    <row r="662" spans="1:37">
      <c r="A662" s="869">
        <v>627</v>
      </c>
      <c r="B662" s="869" t="s">
        <v>111</v>
      </c>
      <c r="C662" s="869" t="s">
        <v>5366</v>
      </c>
      <c r="D662" s="869" t="s">
        <v>13033</v>
      </c>
      <c r="E662" s="869" t="s">
        <v>15325</v>
      </c>
      <c r="F662" s="870" t="s">
        <v>15326</v>
      </c>
      <c r="G662" s="869" t="s">
        <v>15327</v>
      </c>
      <c r="H662" s="869" t="s">
        <v>15328</v>
      </c>
      <c r="I662" s="869">
        <v>2016</v>
      </c>
      <c r="J662" s="869">
        <v>2091</v>
      </c>
      <c r="K662" s="869">
        <v>997.25</v>
      </c>
      <c r="L662" s="869">
        <v>99</v>
      </c>
      <c r="M662" s="869">
        <v>45561</v>
      </c>
      <c r="N662" s="869">
        <v>1738</v>
      </c>
      <c r="O662" s="869">
        <v>25</v>
      </c>
      <c r="P662" s="869">
        <v>1500</v>
      </c>
      <c r="Q662" s="869">
        <v>0</v>
      </c>
      <c r="R662" s="869">
        <v>25</v>
      </c>
      <c r="S662" s="869">
        <v>2</v>
      </c>
      <c r="T662" s="869">
        <v>3</v>
      </c>
      <c r="U662" s="869">
        <v>0</v>
      </c>
      <c r="V662" s="869">
        <v>0</v>
      </c>
      <c r="W662" s="869">
        <v>1</v>
      </c>
      <c r="X662" s="869">
        <v>2</v>
      </c>
      <c r="Y662" s="869">
        <v>0</v>
      </c>
      <c r="Z662" s="869">
        <v>0</v>
      </c>
      <c r="AA662" s="869">
        <v>1</v>
      </c>
      <c r="AB662" s="869">
        <v>1</v>
      </c>
      <c r="AC662" s="869">
        <v>0</v>
      </c>
      <c r="AD662" s="869">
        <v>1</v>
      </c>
      <c r="AE662" s="869">
        <v>1</v>
      </c>
      <c r="AF662" s="345">
        <v>428023</v>
      </c>
      <c r="AG662" s="345">
        <v>308814</v>
      </c>
      <c r="AH662" s="345">
        <v>29600</v>
      </c>
      <c r="AI662" s="345">
        <v>89609</v>
      </c>
      <c r="AJ662" s="345">
        <v>17846</v>
      </c>
      <c r="AK662" s="345">
        <v>9585</v>
      </c>
    </row>
    <row r="663" spans="1:37">
      <c r="A663" s="869">
        <v>628</v>
      </c>
      <c r="B663" s="869" t="s">
        <v>111</v>
      </c>
      <c r="C663" s="869" t="s">
        <v>5366</v>
      </c>
      <c r="D663" s="869" t="s">
        <v>13033</v>
      </c>
      <c r="E663" s="869" t="s">
        <v>15329</v>
      </c>
      <c r="F663" s="870" t="s">
        <v>15330</v>
      </c>
      <c r="G663" s="869" t="s">
        <v>15331</v>
      </c>
      <c r="H663" s="869" t="s">
        <v>15332</v>
      </c>
      <c r="I663" s="869">
        <v>2018</v>
      </c>
      <c r="J663" s="869">
        <v>2446</v>
      </c>
      <c r="K663" s="869">
        <v>956.06</v>
      </c>
      <c r="L663" s="869">
        <v>276</v>
      </c>
      <c r="M663" s="869">
        <v>40172</v>
      </c>
      <c r="N663" s="869">
        <v>1778</v>
      </c>
      <c r="O663" s="869">
        <v>26</v>
      </c>
      <c r="P663" s="869">
        <v>1445</v>
      </c>
      <c r="Q663" s="869">
        <v>40</v>
      </c>
      <c r="R663" s="869">
        <v>0</v>
      </c>
      <c r="S663" s="869">
        <v>1</v>
      </c>
      <c r="T663" s="869">
        <v>2</v>
      </c>
      <c r="U663" s="869">
        <v>0</v>
      </c>
      <c r="V663" s="869">
        <v>0</v>
      </c>
      <c r="W663" s="869">
        <v>1</v>
      </c>
      <c r="X663" s="869">
        <v>2</v>
      </c>
      <c r="Y663" s="869">
        <v>0</v>
      </c>
      <c r="Z663" s="869">
        <v>0</v>
      </c>
      <c r="AA663" s="869">
        <v>0</v>
      </c>
      <c r="AB663" s="869">
        <v>0</v>
      </c>
      <c r="AC663" s="869">
        <v>0</v>
      </c>
      <c r="AD663" s="869">
        <v>1</v>
      </c>
      <c r="AE663" s="869">
        <v>0</v>
      </c>
      <c r="AF663" s="345">
        <v>406873</v>
      </c>
      <c r="AG663" s="345">
        <v>296000</v>
      </c>
      <c r="AH663" s="345">
        <v>29524</v>
      </c>
      <c r="AI663" s="345">
        <v>81349</v>
      </c>
      <c r="AJ663" s="345">
        <v>50999</v>
      </c>
      <c r="AK663" s="345">
        <v>34347</v>
      </c>
    </row>
    <row r="664" spans="1:37">
      <c r="A664" s="869">
        <v>629</v>
      </c>
      <c r="B664" s="869" t="s">
        <v>111</v>
      </c>
      <c r="C664" s="869" t="s">
        <v>5366</v>
      </c>
      <c r="D664" s="869" t="s">
        <v>13033</v>
      </c>
      <c r="E664" s="869" t="s">
        <v>15333</v>
      </c>
      <c r="F664" s="870" t="s">
        <v>15334</v>
      </c>
      <c r="G664" s="869" t="s">
        <v>15335</v>
      </c>
      <c r="H664" s="869" t="s">
        <v>15336</v>
      </c>
      <c r="I664" s="869">
        <v>2014</v>
      </c>
      <c r="J664" s="869">
        <v>480.1</v>
      </c>
      <c r="K664" s="869">
        <v>740.2</v>
      </c>
      <c r="L664" s="869">
        <v>104</v>
      </c>
      <c r="M664" s="869">
        <v>35816</v>
      </c>
      <c r="N664" s="869">
        <v>511</v>
      </c>
      <c r="O664" s="869">
        <v>26</v>
      </c>
      <c r="P664" s="869">
        <v>1502</v>
      </c>
      <c r="Q664" s="869">
        <v>21</v>
      </c>
      <c r="R664" s="869">
        <v>1</v>
      </c>
      <c r="S664" s="869">
        <v>2</v>
      </c>
      <c r="T664" s="869">
        <v>2</v>
      </c>
      <c r="U664" s="869">
        <v>0</v>
      </c>
      <c r="V664" s="869">
        <v>0</v>
      </c>
      <c r="W664" s="869">
        <v>2</v>
      </c>
      <c r="X664" s="869">
        <v>2</v>
      </c>
      <c r="Y664" s="869">
        <v>0</v>
      </c>
      <c r="Z664" s="869">
        <v>0</v>
      </c>
      <c r="AA664" s="869">
        <v>0</v>
      </c>
      <c r="AB664" s="869">
        <v>0</v>
      </c>
      <c r="AC664" s="869">
        <v>0</v>
      </c>
      <c r="AD664" s="869">
        <v>3</v>
      </c>
      <c r="AE664" s="869">
        <v>0</v>
      </c>
      <c r="AF664" s="345">
        <v>204027</v>
      </c>
      <c r="AG664" s="345">
        <v>110769</v>
      </c>
      <c r="AH664" s="345">
        <v>25500</v>
      </c>
      <c r="AI664" s="345">
        <v>67758</v>
      </c>
      <c r="AJ664" s="345">
        <v>25890</v>
      </c>
      <c r="AK664" s="345">
        <v>24857</v>
      </c>
    </row>
    <row r="665" spans="1:37">
      <c r="A665" s="869">
        <v>630</v>
      </c>
      <c r="B665" s="869" t="s">
        <v>111</v>
      </c>
      <c r="C665" s="869" t="s">
        <v>5366</v>
      </c>
      <c r="D665" s="869" t="s">
        <v>13033</v>
      </c>
      <c r="E665" s="869" t="s">
        <v>15337</v>
      </c>
      <c r="F665" s="870" t="s">
        <v>15338</v>
      </c>
      <c r="G665" s="869" t="s">
        <v>15339</v>
      </c>
      <c r="H665" s="869" t="s">
        <v>15340</v>
      </c>
      <c r="I665" s="869">
        <v>2015</v>
      </c>
      <c r="J665" s="869">
        <v>2470</v>
      </c>
      <c r="K665" s="869">
        <v>1082.57</v>
      </c>
      <c r="L665" s="869">
        <v>262</v>
      </c>
      <c r="M665" s="869">
        <v>55329</v>
      </c>
      <c r="N665" s="869">
        <v>1859</v>
      </c>
      <c r="O665" s="869">
        <v>60</v>
      </c>
      <c r="P665" s="869">
        <v>1633</v>
      </c>
      <c r="Q665" s="869">
        <v>0</v>
      </c>
      <c r="R665" s="869">
        <v>0</v>
      </c>
      <c r="S665" s="869">
        <v>1</v>
      </c>
      <c r="T665" s="869">
        <v>1</v>
      </c>
      <c r="U665" s="869">
        <v>0</v>
      </c>
      <c r="V665" s="869">
        <v>0</v>
      </c>
      <c r="W665" s="869">
        <v>1</v>
      </c>
      <c r="X665" s="869">
        <v>1</v>
      </c>
      <c r="Y665" s="869">
        <v>0</v>
      </c>
      <c r="Z665" s="869">
        <v>0</v>
      </c>
      <c r="AA665" s="869">
        <v>0</v>
      </c>
      <c r="AB665" s="869">
        <v>0</v>
      </c>
      <c r="AC665" s="869">
        <v>0</v>
      </c>
      <c r="AD665" s="869">
        <v>2</v>
      </c>
      <c r="AE665" s="869">
        <v>1</v>
      </c>
      <c r="AF665" s="345">
        <v>470464</v>
      </c>
      <c r="AG665" s="345">
        <v>255143</v>
      </c>
      <c r="AH665" s="345">
        <v>35960</v>
      </c>
      <c r="AI665" s="345">
        <v>179361</v>
      </c>
      <c r="AJ665" s="345">
        <v>59462</v>
      </c>
      <c r="AK665" s="345">
        <v>33923</v>
      </c>
    </row>
    <row r="666" spans="1:37">
      <c r="A666" s="869">
        <v>631</v>
      </c>
      <c r="B666" s="869" t="s">
        <v>111</v>
      </c>
      <c r="C666" s="869" t="s">
        <v>5366</v>
      </c>
      <c r="D666" s="869" t="s">
        <v>13033</v>
      </c>
      <c r="E666" s="869" t="s">
        <v>15341</v>
      </c>
      <c r="F666" s="870" t="s">
        <v>15342</v>
      </c>
      <c r="G666" s="869" t="s">
        <v>15343</v>
      </c>
      <c r="H666" s="869" t="s">
        <v>15344</v>
      </c>
      <c r="I666" s="869">
        <v>2017</v>
      </c>
      <c r="J666" s="869">
        <v>497.4</v>
      </c>
      <c r="K666" s="869">
        <v>546.78</v>
      </c>
      <c r="L666" s="869">
        <v>133</v>
      </c>
      <c r="M666" s="869">
        <v>25980</v>
      </c>
      <c r="N666" s="869">
        <v>1637</v>
      </c>
      <c r="O666" s="869">
        <v>19</v>
      </c>
      <c r="P666" s="869">
        <v>1487</v>
      </c>
      <c r="Q666" s="869">
        <v>163</v>
      </c>
      <c r="R666" s="869">
        <v>0</v>
      </c>
      <c r="S666" s="869">
        <v>4</v>
      </c>
      <c r="T666" s="869">
        <v>4</v>
      </c>
      <c r="U666" s="869">
        <v>0</v>
      </c>
      <c r="V666" s="869">
        <v>0</v>
      </c>
      <c r="W666" s="869">
        <v>2</v>
      </c>
      <c r="X666" s="869">
        <v>2</v>
      </c>
      <c r="Y666" s="869">
        <v>0</v>
      </c>
      <c r="Z666" s="869">
        <v>0</v>
      </c>
      <c r="AA666" s="869">
        <v>2</v>
      </c>
      <c r="AB666" s="869">
        <v>2</v>
      </c>
      <c r="AC666" s="869">
        <v>0</v>
      </c>
      <c r="AD666" s="869">
        <v>3</v>
      </c>
      <c r="AE666" s="869">
        <v>0</v>
      </c>
      <c r="AF666" s="345">
        <v>392800</v>
      </c>
      <c r="AG666" s="345">
        <v>210500</v>
      </c>
      <c r="AH666" s="345">
        <v>24600</v>
      </c>
      <c r="AI666" s="345">
        <v>157700</v>
      </c>
      <c r="AJ666" s="345">
        <v>16344</v>
      </c>
      <c r="AK666" s="345">
        <v>22388</v>
      </c>
    </row>
    <row r="667" spans="1:37">
      <c r="A667" s="869">
        <v>632</v>
      </c>
      <c r="B667" s="869" t="s">
        <v>111</v>
      </c>
      <c r="C667" s="869" t="s">
        <v>5366</v>
      </c>
      <c r="D667" s="869" t="s">
        <v>13033</v>
      </c>
      <c r="E667" s="869" t="s">
        <v>15345</v>
      </c>
      <c r="F667" s="870" t="s">
        <v>15346</v>
      </c>
      <c r="G667" s="869" t="s">
        <v>15347</v>
      </c>
      <c r="H667" s="869" t="s">
        <v>15348</v>
      </c>
      <c r="I667" s="869">
        <v>2023</v>
      </c>
      <c r="J667" s="869">
        <v>643.29999999999995</v>
      </c>
      <c r="K667" s="869">
        <v>997.05</v>
      </c>
      <c r="L667" s="869">
        <v>142</v>
      </c>
      <c r="M667" s="869">
        <v>20782</v>
      </c>
      <c r="N667" s="869">
        <v>0</v>
      </c>
      <c r="O667" s="869">
        <v>40</v>
      </c>
      <c r="P667" s="869">
        <v>2953</v>
      </c>
      <c r="Q667" s="869">
        <v>0</v>
      </c>
      <c r="R667" s="869">
        <v>40</v>
      </c>
      <c r="S667" s="869">
        <v>2</v>
      </c>
      <c r="T667" s="869">
        <v>2</v>
      </c>
      <c r="U667" s="869">
        <v>0</v>
      </c>
      <c r="V667" s="869">
        <v>0</v>
      </c>
      <c r="W667" s="869">
        <v>2</v>
      </c>
      <c r="X667" s="869">
        <v>2</v>
      </c>
      <c r="Y667" s="869">
        <v>0</v>
      </c>
      <c r="Z667" s="869">
        <v>0</v>
      </c>
      <c r="AA667" s="869">
        <v>0</v>
      </c>
      <c r="AB667" s="869">
        <v>0</v>
      </c>
      <c r="AC667" s="869">
        <v>0</v>
      </c>
      <c r="AD667" s="869">
        <v>5</v>
      </c>
      <c r="AE667" s="869">
        <v>0</v>
      </c>
      <c r="AF667" s="345">
        <v>405632</v>
      </c>
      <c r="AG667" s="345">
        <v>309649</v>
      </c>
      <c r="AH667" s="345">
        <v>28096</v>
      </c>
      <c r="AI667" s="345">
        <v>67887</v>
      </c>
      <c r="AJ667" s="345">
        <v>65864</v>
      </c>
      <c r="AK667" s="345">
        <v>104251</v>
      </c>
    </row>
    <row r="668" spans="1:37">
      <c r="A668" s="869">
        <v>633</v>
      </c>
      <c r="B668" s="869" t="s">
        <v>111</v>
      </c>
      <c r="C668" s="869" t="s">
        <v>5366</v>
      </c>
      <c r="D668" s="869" t="s">
        <v>13033</v>
      </c>
      <c r="E668" s="869" t="s">
        <v>15349</v>
      </c>
      <c r="F668" s="870" t="s">
        <v>15350</v>
      </c>
      <c r="G668" s="869" t="s">
        <v>15351</v>
      </c>
      <c r="H668" s="869" t="s">
        <v>15352</v>
      </c>
      <c r="I668" s="869">
        <v>2014</v>
      </c>
      <c r="J668" s="869">
        <v>861</v>
      </c>
      <c r="K668" s="869">
        <v>783.28</v>
      </c>
      <c r="L668" s="869">
        <v>194</v>
      </c>
      <c r="M668" s="869">
        <v>42071</v>
      </c>
      <c r="N668" s="869">
        <v>0</v>
      </c>
      <c r="O668" s="869">
        <v>29</v>
      </c>
      <c r="P668" s="869">
        <v>1446</v>
      </c>
      <c r="Q668" s="869">
        <v>0</v>
      </c>
      <c r="R668" s="869">
        <v>0</v>
      </c>
      <c r="S668" s="869">
        <v>1</v>
      </c>
      <c r="T668" s="869">
        <v>1</v>
      </c>
      <c r="U668" s="869">
        <v>0</v>
      </c>
      <c r="V668" s="869">
        <v>0</v>
      </c>
      <c r="W668" s="869">
        <v>1</v>
      </c>
      <c r="X668" s="869">
        <v>1</v>
      </c>
      <c r="Y668" s="869">
        <v>0</v>
      </c>
      <c r="Z668" s="869">
        <v>0</v>
      </c>
      <c r="AA668" s="869">
        <v>0</v>
      </c>
      <c r="AB668" s="869">
        <v>0</v>
      </c>
      <c r="AC668" s="869">
        <v>0</v>
      </c>
      <c r="AD668" s="869">
        <v>1</v>
      </c>
      <c r="AE668" s="869">
        <v>0</v>
      </c>
      <c r="AF668" s="345">
        <v>475874</v>
      </c>
      <c r="AG668" s="345">
        <v>382256</v>
      </c>
      <c r="AH668" s="345">
        <v>30280</v>
      </c>
      <c r="AI668" s="345">
        <v>63338</v>
      </c>
      <c r="AJ668" s="345">
        <v>36767</v>
      </c>
      <c r="AK668" s="345">
        <v>27691</v>
      </c>
    </row>
    <row r="669" spans="1:37">
      <c r="A669" s="869">
        <v>634</v>
      </c>
      <c r="B669" s="869" t="s">
        <v>111</v>
      </c>
      <c r="C669" s="869" t="s">
        <v>5366</v>
      </c>
      <c r="D669" s="869" t="s">
        <v>13033</v>
      </c>
      <c r="E669" s="869" t="s">
        <v>15353</v>
      </c>
      <c r="F669" s="870" t="s">
        <v>15354</v>
      </c>
      <c r="G669" s="869" t="s">
        <v>15355</v>
      </c>
      <c r="H669" s="869" t="s">
        <v>15356</v>
      </c>
      <c r="I669" s="869">
        <v>2006</v>
      </c>
      <c r="J669" s="869">
        <v>9975.7000000000007</v>
      </c>
      <c r="K669" s="869">
        <v>7314.12</v>
      </c>
      <c r="L669" s="869">
        <v>902</v>
      </c>
      <c r="M669" s="869">
        <v>317238</v>
      </c>
      <c r="N669" s="869">
        <v>5966</v>
      </c>
      <c r="O669" s="869">
        <v>123</v>
      </c>
      <c r="P669" s="869">
        <v>6310</v>
      </c>
      <c r="Q669" s="869">
        <v>0</v>
      </c>
      <c r="R669" s="869">
        <v>0</v>
      </c>
      <c r="S669" s="869">
        <v>19</v>
      </c>
      <c r="T669" s="869">
        <v>19</v>
      </c>
      <c r="U669" s="869">
        <v>2</v>
      </c>
      <c r="V669" s="869">
        <v>2</v>
      </c>
      <c r="W669" s="869">
        <v>13</v>
      </c>
      <c r="X669" s="869">
        <v>13</v>
      </c>
      <c r="Y669" s="869">
        <v>1</v>
      </c>
      <c r="Z669" s="869">
        <v>1</v>
      </c>
      <c r="AA669" s="869">
        <v>3</v>
      </c>
      <c r="AB669" s="869">
        <v>3</v>
      </c>
      <c r="AC669" s="869">
        <v>0</v>
      </c>
      <c r="AD669" s="869">
        <v>16</v>
      </c>
      <c r="AE669" s="869">
        <v>2</v>
      </c>
      <c r="AF669" s="345">
        <v>3078286</v>
      </c>
      <c r="AG669" s="345">
        <v>1739763</v>
      </c>
      <c r="AH669" s="345">
        <v>121300</v>
      </c>
      <c r="AI669" s="345">
        <v>1217223</v>
      </c>
      <c r="AJ669" s="345">
        <v>311855</v>
      </c>
      <c r="AK669" s="345">
        <v>22518</v>
      </c>
    </row>
    <row r="670" spans="1:37">
      <c r="A670" s="869">
        <v>635</v>
      </c>
      <c r="B670" s="869" t="s">
        <v>111</v>
      </c>
      <c r="C670" s="869" t="s">
        <v>5366</v>
      </c>
      <c r="D670" s="869" t="s">
        <v>13033</v>
      </c>
      <c r="E670" s="869" t="s">
        <v>15357</v>
      </c>
      <c r="F670" s="870" t="s">
        <v>15358</v>
      </c>
      <c r="G670" s="869" t="s">
        <v>15359</v>
      </c>
      <c r="H670" s="869" t="s">
        <v>15356</v>
      </c>
      <c r="I670" s="869">
        <v>2023</v>
      </c>
      <c r="J670" s="869">
        <v>1721</v>
      </c>
      <c r="K670" s="869">
        <v>3205</v>
      </c>
      <c r="L670" s="869">
        <v>400</v>
      </c>
      <c r="M670" s="869">
        <v>24611</v>
      </c>
      <c r="N670" s="869">
        <v>395</v>
      </c>
      <c r="O670" s="869">
        <v>121</v>
      </c>
      <c r="P670" s="869">
        <v>3179</v>
      </c>
      <c r="Q670" s="869">
        <v>395</v>
      </c>
      <c r="R670" s="869">
        <v>0</v>
      </c>
      <c r="S670" s="869">
        <v>5</v>
      </c>
      <c r="T670" s="869">
        <v>5</v>
      </c>
      <c r="U670" s="869">
        <v>0</v>
      </c>
      <c r="V670" s="869">
        <v>0</v>
      </c>
      <c r="W670" s="869">
        <v>4</v>
      </c>
      <c r="X670" s="869">
        <v>4</v>
      </c>
      <c r="Y670" s="869">
        <v>0</v>
      </c>
      <c r="Z670" s="869">
        <v>0</v>
      </c>
      <c r="AA670" s="869">
        <v>1</v>
      </c>
      <c r="AB670" s="869">
        <v>1</v>
      </c>
      <c r="AC670" s="869">
        <v>0</v>
      </c>
      <c r="AD670" s="869">
        <v>3</v>
      </c>
      <c r="AE670" s="869">
        <v>2</v>
      </c>
      <c r="AF670" s="345">
        <v>1059479</v>
      </c>
      <c r="AG670" s="345">
        <v>577570</v>
      </c>
      <c r="AH670" s="345">
        <v>103688</v>
      </c>
      <c r="AI670" s="345">
        <v>378221</v>
      </c>
      <c r="AJ670" s="345">
        <v>54691</v>
      </c>
      <c r="AK670" s="345">
        <v>47338</v>
      </c>
    </row>
    <row r="671" spans="1:37">
      <c r="A671" s="869">
        <v>636</v>
      </c>
      <c r="B671" s="869" t="s">
        <v>111</v>
      </c>
      <c r="C671" s="869" t="s">
        <v>5366</v>
      </c>
      <c r="D671" s="869" t="s">
        <v>13033</v>
      </c>
      <c r="E671" s="869" t="s">
        <v>15360</v>
      </c>
      <c r="F671" s="870" t="s">
        <v>15361</v>
      </c>
      <c r="G671" s="869" t="s">
        <v>15362</v>
      </c>
      <c r="H671" s="869" t="s">
        <v>15363</v>
      </c>
      <c r="I671" s="869">
        <v>2016</v>
      </c>
      <c r="J671" s="869">
        <v>4000</v>
      </c>
      <c r="K671" s="869">
        <v>2830</v>
      </c>
      <c r="L671" s="869">
        <v>474</v>
      </c>
      <c r="M671" s="869">
        <v>43476</v>
      </c>
      <c r="N671" s="869">
        <v>8058</v>
      </c>
      <c r="O671" s="869">
        <v>79</v>
      </c>
      <c r="P671" s="869">
        <v>1487</v>
      </c>
      <c r="Q671" s="869">
        <v>163</v>
      </c>
      <c r="R671" s="869">
        <v>0</v>
      </c>
      <c r="S671" s="869">
        <v>5</v>
      </c>
      <c r="T671" s="869">
        <v>5</v>
      </c>
      <c r="U671" s="869">
        <v>0</v>
      </c>
      <c r="V671" s="869">
        <v>0</v>
      </c>
      <c r="W671" s="869">
        <v>4</v>
      </c>
      <c r="X671" s="869">
        <v>4</v>
      </c>
      <c r="Y671" s="869">
        <v>0</v>
      </c>
      <c r="Z671" s="869">
        <v>0</v>
      </c>
      <c r="AA671" s="869">
        <v>1</v>
      </c>
      <c r="AB671" s="869">
        <v>1</v>
      </c>
      <c r="AC671" s="869">
        <v>0</v>
      </c>
      <c r="AD671" s="869">
        <v>6</v>
      </c>
      <c r="AE671" s="869">
        <v>2</v>
      </c>
      <c r="AF671" s="345">
        <v>1222102</v>
      </c>
      <c r="AG671" s="345">
        <v>800068</v>
      </c>
      <c r="AH671" s="345">
        <v>151600</v>
      </c>
      <c r="AI671" s="345">
        <v>270434</v>
      </c>
      <c r="AJ671" s="345">
        <v>62912</v>
      </c>
      <c r="AK671" s="345">
        <v>47343</v>
      </c>
    </row>
    <row r="672" spans="1:37">
      <c r="A672" s="869">
        <v>637</v>
      </c>
      <c r="B672" s="869" t="s">
        <v>111</v>
      </c>
      <c r="C672" s="869" t="s">
        <v>5366</v>
      </c>
      <c r="D672" s="869" t="s">
        <v>13033</v>
      </c>
      <c r="E672" s="869" t="s">
        <v>15364</v>
      </c>
      <c r="F672" s="870" t="s">
        <v>15365</v>
      </c>
      <c r="G672" s="869" t="s">
        <v>15366</v>
      </c>
      <c r="H672" s="869" t="s">
        <v>15367</v>
      </c>
      <c r="I672" s="869">
        <v>1993</v>
      </c>
      <c r="J672" s="869">
        <v>6916</v>
      </c>
      <c r="K672" s="869">
        <v>3737</v>
      </c>
      <c r="L672" s="869">
        <v>466</v>
      </c>
      <c r="M672" s="869">
        <v>204394</v>
      </c>
      <c r="N672" s="869">
        <v>5092</v>
      </c>
      <c r="O672" s="869">
        <v>114</v>
      </c>
      <c r="P672" s="869">
        <v>4225</v>
      </c>
      <c r="Q672" s="869">
        <v>160</v>
      </c>
      <c r="R672" s="869">
        <v>0</v>
      </c>
      <c r="S672" s="869">
        <v>5</v>
      </c>
      <c r="T672" s="869">
        <v>5</v>
      </c>
      <c r="U672" s="869">
        <v>1</v>
      </c>
      <c r="V672" s="869">
        <v>1</v>
      </c>
      <c r="W672" s="869">
        <v>3</v>
      </c>
      <c r="X672" s="869">
        <v>3</v>
      </c>
      <c r="Y672" s="869">
        <v>0</v>
      </c>
      <c r="Z672" s="869">
        <v>0</v>
      </c>
      <c r="AA672" s="869">
        <v>1</v>
      </c>
      <c r="AB672" s="869">
        <v>1</v>
      </c>
      <c r="AC672" s="869">
        <v>0</v>
      </c>
      <c r="AD672" s="869">
        <v>5</v>
      </c>
      <c r="AE672" s="869">
        <v>0</v>
      </c>
      <c r="AF672" s="345">
        <v>901868</v>
      </c>
      <c r="AG672" s="345">
        <v>493595</v>
      </c>
      <c r="AH672" s="345">
        <v>105520</v>
      </c>
      <c r="AI672" s="345">
        <v>302753</v>
      </c>
      <c r="AJ672" s="345">
        <v>103150</v>
      </c>
      <c r="AK672" s="345">
        <v>94970</v>
      </c>
    </row>
    <row r="673" spans="1:37">
      <c r="A673" s="869">
        <v>638</v>
      </c>
      <c r="B673" s="869" t="s">
        <v>111</v>
      </c>
      <c r="C673" s="869" t="s">
        <v>5366</v>
      </c>
      <c r="D673" s="869" t="s">
        <v>13033</v>
      </c>
      <c r="E673" s="869" t="s">
        <v>15368</v>
      </c>
      <c r="F673" s="870" t="s">
        <v>15369</v>
      </c>
      <c r="G673" s="869" t="s">
        <v>15370</v>
      </c>
      <c r="H673" s="869" t="s">
        <v>15371</v>
      </c>
      <c r="I673" s="869">
        <v>1997</v>
      </c>
      <c r="J673" s="869">
        <v>4400</v>
      </c>
      <c r="K673" s="869">
        <v>2811</v>
      </c>
      <c r="L673" s="869">
        <v>527</v>
      </c>
      <c r="M673" s="869">
        <v>143670</v>
      </c>
      <c r="N673" s="869">
        <v>4079</v>
      </c>
      <c r="O673" s="869">
        <v>105</v>
      </c>
      <c r="P673" s="869">
        <v>2830</v>
      </c>
      <c r="Q673" s="869">
        <v>89</v>
      </c>
      <c r="R673" s="869">
        <v>0</v>
      </c>
      <c r="S673" s="869">
        <v>5</v>
      </c>
      <c r="T673" s="869">
        <v>5</v>
      </c>
      <c r="U673" s="869">
        <v>2</v>
      </c>
      <c r="V673" s="869">
        <v>2</v>
      </c>
      <c r="W673" s="869">
        <v>2</v>
      </c>
      <c r="X673" s="869">
        <v>2</v>
      </c>
      <c r="Y673" s="869">
        <v>0</v>
      </c>
      <c r="Z673" s="869">
        <v>0</v>
      </c>
      <c r="AA673" s="869">
        <v>1</v>
      </c>
      <c r="AB673" s="869">
        <v>1</v>
      </c>
      <c r="AC673" s="869">
        <v>0</v>
      </c>
      <c r="AD673" s="869">
        <v>3</v>
      </c>
      <c r="AE673" s="869">
        <v>1</v>
      </c>
      <c r="AF673" s="345">
        <v>1125957</v>
      </c>
      <c r="AG673" s="345">
        <v>725240</v>
      </c>
      <c r="AH673" s="345">
        <v>72088</v>
      </c>
      <c r="AI673" s="345">
        <v>328629</v>
      </c>
      <c r="AJ673" s="345">
        <v>75151</v>
      </c>
      <c r="AK673" s="345">
        <v>94204</v>
      </c>
    </row>
    <row r="674" spans="1:37">
      <c r="A674" s="869">
        <v>639</v>
      </c>
      <c r="B674" s="869" t="s">
        <v>111</v>
      </c>
      <c r="C674" s="869" t="s">
        <v>5366</v>
      </c>
      <c r="D674" s="869" t="s">
        <v>13033</v>
      </c>
      <c r="E674" s="869" t="s">
        <v>15372</v>
      </c>
      <c r="F674" s="870" t="s">
        <v>15373</v>
      </c>
      <c r="G674" s="869" t="s">
        <v>15374</v>
      </c>
      <c r="H674" s="869" t="s">
        <v>15375</v>
      </c>
      <c r="I674" s="869">
        <v>2010</v>
      </c>
      <c r="J674" s="869">
        <v>408</v>
      </c>
      <c r="K674" s="869">
        <v>428</v>
      </c>
      <c r="L674" s="869">
        <v>86</v>
      </c>
      <c r="M674" s="869">
        <v>27684</v>
      </c>
      <c r="N674" s="869">
        <v>1243</v>
      </c>
      <c r="O674" s="869">
        <v>21</v>
      </c>
      <c r="P674" s="869">
        <v>894</v>
      </c>
      <c r="Q674" s="869">
        <v>40</v>
      </c>
      <c r="R674" s="869">
        <v>0</v>
      </c>
      <c r="S674" s="869">
        <v>1</v>
      </c>
      <c r="T674" s="869">
        <v>1</v>
      </c>
      <c r="U674" s="869">
        <v>0</v>
      </c>
      <c r="V674" s="869">
        <v>0</v>
      </c>
      <c r="W674" s="869">
        <v>1</v>
      </c>
      <c r="X674" s="869">
        <v>1</v>
      </c>
      <c r="Y674" s="869">
        <v>0</v>
      </c>
      <c r="Z674" s="869">
        <v>0</v>
      </c>
      <c r="AA674" s="869">
        <v>0</v>
      </c>
      <c r="AB674" s="869">
        <v>0</v>
      </c>
      <c r="AC674" s="869">
        <v>0</v>
      </c>
      <c r="AD674" s="869">
        <v>1</v>
      </c>
      <c r="AE674" s="869">
        <v>0</v>
      </c>
      <c r="AF674" s="345">
        <v>231574</v>
      </c>
      <c r="AG674" s="345">
        <v>162080</v>
      </c>
      <c r="AH674" s="345">
        <v>18940</v>
      </c>
      <c r="AI674" s="345">
        <v>50554</v>
      </c>
      <c r="AJ674" s="345">
        <v>23423</v>
      </c>
      <c r="AK674" s="345">
        <v>20171</v>
      </c>
    </row>
    <row r="675" spans="1:37">
      <c r="A675" s="869">
        <v>640</v>
      </c>
      <c r="B675" s="869" t="s">
        <v>111</v>
      </c>
      <c r="C675" s="869" t="s">
        <v>5366</v>
      </c>
      <c r="D675" s="869" t="s">
        <v>13033</v>
      </c>
      <c r="E675" s="869" t="s">
        <v>15376</v>
      </c>
      <c r="F675" s="870" t="s">
        <v>15377</v>
      </c>
      <c r="G675" s="869" t="s">
        <v>15378</v>
      </c>
      <c r="H675" s="869" t="s">
        <v>15379</v>
      </c>
      <c r="I675" s="869">
        <v>2007</v>
      </c>
      <c r="J675" s="869">
        <v>3192</v>
      </c>
      <c r="K675" s="869">
        <v>2018</v>
      </c>
      <c r="L675" s="869">
        <v>250</v>
      </c>
      <c r="M675" s="869">
        <v>123297</v>
      </c>
      <c r="N675" s="869">
        <v>3918</v>
      </c>
      <c r="O675" s="869">
        <v>60</v>
      </c>
      <c r="P675" s="869">
        <v>5457</v>
      </c>
      <c r="Q675" s="869">
        <v>85</v>
      </c>
      <c r="R675" s="869">
        <v>0</v>
      </c>
      <c r="S675" s="869">
        <v>4.5</v>
      </c>
      <c r="T675" s="869">
        <v>5</v>
      </c>
      <c r="U675" s="869">
        <v>1</v>
      </c>
      <c r="V675" s="869">
        <v>1</v>
      </c>
      <c r="W675" s="869">
        <v>2.5</v>
      </c>
      <c r="X675" s="869">
        <v>3</v>
      </c>
      <c r="Y675" s="869">
        <v>0</v>
      </c>
      <c r="Z675" s="869">
        <v>0</v>
      </c>
      <c r="AA675" s="869">
        <v>1</v>
      </c>
      <c r="AB675" s="869">
        <v>1</v>
      </c>
      <c r="AC675" s="869">
        <v>0</v>
      </c>
      <c r="AD675" s="869">
        <v>3</v>
      </c>
      <c r="AE675" s="869">
        <v>1</v>
      </c>
      <c r="AF675" s="345">
        <v>678648</v>
      </c>
      <c r="AG675" s="345">
        <v>398787</v>
      </c>
      <c r="AH675" s="345">
        <v>49133</v>
      </c>
      <c r="AI675" s="345">
        <v>230728</v>
      </c>
      <c r="AJ675" s="345">
        <v>50641</v>
      </c>
      <c r="AK675" s="345">
        <v>87636</v>
      </c>
    </row>
    <row r="676" spans="1:37">
      <c r="A676" s="869">
        <v>641</v>
      </c>
      <c r="B676" s="869" t="s">
        <v>111</v>
      </c>
      <c r="C676" s="869" t="s">
        <v>5366</v>
      </c>
      <c r="D676" s="869" t="s">
        <v>13033</v>
      </c>
      <c r="E676" s="869" t="s">
        <v>15380</v>
      </c>
      <c r="F676" s="870" t="s">
        <v>15381</v>
      </c>
      <c r="G676" s="869" t="s">
        <v>15382</v>
      </c>
      <c r="H676" s="869" t="s">
        <v>15383</v>
      </c>
      <c r="I676" s="869">
        <v>2007</v>
      </c>
      <c r="J676" s="869">
        <v>3730</v>
      </c>
      <c r="K676" s="869">
        <v>2196</v>
      </c>
      <c r="L676" s="869">
        <v>441</v>
      </c>
      <c r="M676" s="869">
        <v>124157</v>
      </c>
      <c r="N676" s="869">
        <v>3461</v>
      </c>
      <c r="O676" s="869">
        <v>52</v>
      </c>
      <c r="P676" s="869">
        <v>10416</v>
      </c>
      <c r="Q676" s="869">
        <v>765</v>
      </c>
      <c r="R676" s="869">
        <v>0</v>
      </c>
      <c r="S676" s="869">
        <v>5.5</v>
      </c>
      <c r="T676" s="869">
        <v>5.5</v>
      </c>
      <c r="U676" s="869">
        <v>1</v>
      </c>
      <c r="V676" s="869">
        <v>1</v>
      </c>
      <c r="W676" s="869">
        <v>3.5</v>
      </c>
      <c r="X676" s="869">
        <v>3.5</v>
      </c>
      <c r="Y676" s="869">
        <v>0</v>
      </c>
      <c r="Z676" s="869">
        <v>0</v>
      </c>
      <c r="AA676" s="869">
        <v>1</v>
      </c>
      <c r="AB676" s="869">
        <v>1</v>
      </c>
      <c r="AC676" s="869">
        <v>0</v>
      </c>
      <c r="AD676" s="869">
        <v>6</v>
      </c>
      <c r="AE676" s="869">
        <v>0</v>
      </c>
      <c r="AF676" s="345">
        <v>925605</v>
      </c>
      <c r="AG676" s="345">
        <v>486296</v>
      </c>
      <c r="AH676" s="345">
        <v>45050</v>
      </c>
      <c r="AI676" s="345">
        <v>394259</v>
      </c>
      <c r="AJ676" s="345">
        <v>37008</v>
      </c>
      <c r="AK676" s="345">
        <v>58026</v>
      </c>
    </row>
    <row r="677" spans="1:37">
      <c r="A677" s="869">
        <v>642</v>
      </c>
      <c r="B677" s="869" t="s">
        <v>111</v>
      </c>
      <c r="C677" s="869" t="s">
        <v>1766</v>
      </c>
      <c r="D677" s="869" t="s">
        <v>13033</v>
      </c>
      <c r="E677" s="869" t="s">
        <v>15384</v>
      </c>
      <c r="F677" s="870" t="s">
        <v>15385</v>
      </c>
      <c r="G677" s="869" t="s">
        <v>15386</v>
      </c>
      <c r="H677" s="869" t="s">
        <v>15387</v>
      </c>
      <c r="I677" s="869">
        <v>2010</v>
      </c>
      <c r="J677" s="869">
        <v>1085</v>
      </c>
      <c r="K677" s="869">
        <v>4021</v>
      </c>
      <c r="L677" s="869">
        <v>262</v>
      </c>
      <c r="M677" s="869">
        <v>177491</v>
      </c>
      <c r="N677" s="869">
        <v>1708</v>
      </c>
      <c r="O677" s="869">
        <v>74</v>
      </c>
      <c r="P677" s="869">
        <v>7559</v>
      </c>
      <c r="Q677" s="869">
        <v>23</v>
      </c>
      <c r="R677" s="869">
        <v>17</v>
      </c>
      <c r="S677" s="869">
        <v>5</v>
      </c>
      <c r="T677" s="869">
        <v>5</v>
      </c>
      <c r="U677" s="869">
        <v>2</v>
      </c>
      <c r="V677" s="869">
        <v>2</v>
      </c>
      <c r="W677" s="869">
        <v>3</v>
      </c>
      <c r="X677" s="869">
        <v>3</v>
      </c>
      <c r="Y677" s="869">
        <v>0</v>
      </c>
      <c r="Z677" s="869">
        <v>0</v>
      </c>
      <c r="AA677" s="869">
        <v>0</v>
      </c>
      <c r="AB677" s="869">
        <v>0</v>
      </c>
      <c r="AC677" s="869">
        <v>0</v>
      </c>
      <c r="AD677" s="869">
        <v>3</v>
      </c>
      <c r="AE677" s="869">
        <v>1</v>
      </c>
      <c r="AF677" s="345">
        <v>774407</v>
      </c>
      <c r="AG677" s="345">
        <v>533623</v>
      </c>
      <c r="AH677" s="345">
        <v>98471</v>
      </c>
      <c r="AI677" s="345">
        <v>142313</v>
      </c>
      <c r="AJ677" s="345">
        <v>276303</v>
      </c>
      <c r="AK677" s="345">
        <v>195867</v>
      </c>
    </row>
    <row r="678" spans="1:37">
      <c r="A678" s="869">
        <v>643</v>
      </c>
      <c r="B678" s="869" t="s">
        <v>111</v>
      </c>
      <c r="C678" s="869" t="s">
        <v>1766</v>
      </c>
      <c r="D678" s="869" t="s">
        <v>13033</v>
      </c>
      <c r="E678" s="869" t="s">
        <v>15388</v>
      </c>
      <c r="F678" s="870" t="s">
        <v>15389</v>
      </c>
      <c r="G678" s="869" t="s">
        <v>15390</v>
      </c>
      <c r="H678" s="869" t="s">
        <v>15391</v>
      </c>
      <c r="I678" s="869">
        <v>1996</v>
      </c>
      <c r="J678" s="869">
        <v>18098</v>
      </c>
      <c r="K678" s="869">
        <v>1769</v>
      </c>
      <c r="L678" s="869">
        <v>196</v>
      </c>
      <c r="M678" s="869">
        <v>94063</v>
      </c>
      <c r="N678" s="869">
        <v>2177</v>
      </c>
      <c r="O678" s="869">
        <v>41</v>
      </c>
      <c r="P678" s="869">
        <v>4326</v>
      </c>
      <c r="Q678" s="869">
        <v>9</v>
      </c>
      <c r="R678" s="869">
        <v>0</v>
      </c>
      <c r="S678" s="869">
        <v>3.5</v>
      </c>
      <c r="T678" s="869">
        <v>3.5</v>
      </c>
      <c r="U678" s="869">
        <v>1</v>
      </c>
      <c r="V678" s="869">
        <v>1</v>
      </c>
      <c r="W678" s="869">
        <v>2.5</v>
      </c>
      <c r="X678" s="869">
        <v>2.5</v>
      </c>
      <c r="Y678" s="869">
        <v>0</v>
      </c>
      <c r="Z678" s="869">
        <v>0</v>
      </c>
      <c r="AA678" s="869">
        <v>0</v>
      </c>
      <c r="AB678" s="869">
        <v>0</v>
      </c>
      <c r="AC678" s="869">
        <v>0</v>
      </c>
      <c r="AD678" s="869">
        <v>5</v>
      </c>
      <c r="AE678" s="869">
        <v>0</v>
      </c>
      <c r="AF678" s="345">
        <v>669930</v>
      </c>
      <c r="AG678" s="345">
        <v>382868</v>
      </c>
      <c r="AH678" s="345">
        <v>64015</v>
      </c>
      <c r="AI678" s="345">
        <v>223047</v>
      </c>
      <c r="AJ678" s="345">
        <v>108062</v>
      </c>
      <c r="AK678" s="345">
        <v>85646</v>
      </c>
    </row>
    <row r="679" spans="1:37">
      <c r="A679" s="869">
        <v>644</v>
      </c>
      <c r="B679" s="869" t="s">
        <v>111</v>
      </c>
      <c r="C679" s="869" t="s">
        <v>1766</v>
      </c>
      <c r="D679" s="869" t="s">
        <v>13033</v>
      </c>
      <c r="E679" s="869" t="s">
        <v>15392</v>
      </c>
      <c r="F679" s="870" t="s">
        <v>15393</v>
      </c>
      <c r="G679" s="869" t="s">
        <v>15394</v>
      </c>
      <c r="H679" s="869" t="s">
        <v>15395</v>
      </c>
      <c r="I679" s="869">
        <v>2020</v>
      </c>
      <c r="J679" s="869">
        <v>2400</v>
      </c>
      <c r="K679" s="869">
        <v>2765</v>
      </c>
      <c r="L679" s="869">
        <v>166</v>
      </c>
      <c r="M679" s="869">
        <v>74680</v>
      </c>
      <c r="N679" s="869">
        <v>846</v>
      </c>
      <c r="O679" s="869">
        <v>50</v>
      </c>
      <c r="P679" s="869">
        <v>5837</v>
      </c>
      <c r="Q679" s="869">
        <v>30</v>
      </c>
      <c r="R679" s="869">
        <v>0</v>
      </c>
      <c r="S679" s="869">
        <v>4</v>
      </c>
      <c r="T679" s="869">
        <v>4</v>
      </c>
      <c r="U679" s="869">
        <v>1</v>
      </c>
      <c r="V679" s="869">
        <v>1</v>
      </c>
      <c r="W679" s="869">
        <v>3</v>
      </c>
      <c r="X679" s="869">
        <v>3</v>
      </c>
      <c r="Y679" s="869">
        <v>0</v>
      </c>
      <c r="Z679" s="869">
        <v>0</v>
      </c>
      <c r="AA679" s="869">
        <v>0</v>
      </c>
      <c r="AB679" s="869">
        <v>0</v>
      </c>
      <c r="AC679" s="869">
        <v>0</v>
      </c>
      <c r="AD679" s="869">
        <v>3</v>
      </c>
      <c r="AE679" s="869">
        <v>1</v>
      </c>
      <c r="AF679" s="345">
        <v>734689</v>
      </c>
      <c r="AG679" s="345">
        <v>387301</v>
      </c>
      <c r="AH679" s="345">
        <v>103830</v>
      </c>
      <c r="AI679" s="345">
        <v>243558</v>
      </c>
      <c r="AJ679" s="345">
        <v>338568</v>
      </c>
      <c r="AK679" s="345">
        <v>118723</v>
      </c>
    </row>
    <row r="680" spans="1:37">
      <c r="A680" s="869">
        <v>645</v>
      </c>
      <c r="B680" s="869" t="s">
        <v>111</v>
      </c>
      <c r="C680" s="869" t="s">
        <v>1766</v>
      </c>
      <c r="D680" s="869" t="s">
        <v>13033</v>
      </c>
      <c r="E680" s="869" t="s">
        <v>15396</v>
      </c>
      <c r="F680" s="870" t="s">
        <v>15397</v>
      </c>
      <c r="G680" s="869" t="s">
        <v>15398</v>
      </c>
      <c r="H680" s="869" t="s">
        <v>15391</v>
      </c>
      <c r="I680" s="869">
        <v>2015</v>
      </c>
      <c r="J680" s="869">
        <v>3188</v>
      </c>
      <c r="K680" s="869">
        <v>1265</v>
      </c>
      <c r="L680" s="869">
        <v>54</v>
      </c>
      <c r="M680" s="869">
        <v>35427</v>
      </c>
      <c r="N680" s="869">
        <v>924</v>
      </c>
      <c r="O680" s="869">
        <v>25</v>
      </c>
      <c r="P680" s="869">
        <v>2071</v>
      </c>
      <c r="Q680" s="869">
        <v>9</v>
      </c>
      <c r="R680" s="869">
        <v>0</v>
      </c>
      <c r="S680" s="869">
        <v>3</v>
      </c>
      <c r="T680" s="869">
        <v>3</v>
      </c>
      <c r="U680" s="869">
        <v>0</v>
      </c>
      <c r="V680" s="869">
        <v>0</v>
      </c>
      <c r="W680" s="869">
        <v>3</v>
      </c>
      <c r="X680" s="869">
        <v>3</v>
      </c>
      <c r="Y680" s="869">
        <v>0</v>
      </c>
      <c r="Z680" s="869">
        <v>0</v>
      </c>
      <c r="AA680" s="869">
        <v>0</v>
      </c>
      <c r="AB680" s="869">
        <v>0</v>
      </c>
      <c r="AC680" s="869">
        <v>0</v>
      </c>
      <c r="AD680" s="869">
        <v>3</v>
      </c>
      <c r="AE680" s="869">
        <v>0</v>
      </c>
      <c r="AF680" s="345">
        <v>305645</v>
      </c>
      <c r="AG680" s="345">
        <v>136109</v>
      </c>
      <c r="AH680" s="345">
        <v>32212</v>
      </c>
      <c r="AI680" s="345">
        <v>137324</v>
      </c>
      <c r="AJ680" s="345">
        <v>10740</v>
      </c>
      <c r="AK680" s="345">
        <v>12104</v>
      </c>
    </row>
    <row r="681" spans="1:37">
      <c r="A681" s="869">
        <v>646</v>
      </c>
      <c r="B681" s="869" t="s">
        <v>111</v>
      </c>
      <c r="C681" s="869" t="s">
        <v>1766</v>
      </c>
      <c r="D681" s="869" t="s">
        <v>13033</v>
      </c>
      <c r="E681" s="869" t="s">
        <v>15399</v>
      </c>
      <c r="F681" s="870" t="s">
        <v>15400</v>
      </c>
      <c r="G681" s="869" t="s">
        <v>15401</v>
      </c>
      <c r="H681" s="869" t="s">
        <v>15395</v>
      </c>
      <c r="I681" s="869">
        <v>2008</v>
      </c>
      <c r="J681" s="869">
        <v>6800</v>
      </c>
      <c r="K681" s="869">
        <v>6249</v>
      </c>
      <c r="L681" s="869">
        <v>456</v>
      </c>
      <c r="M681" s="869">
        <v>462952</v>
      </c>
      <c r="N681" s="869">
        <v>7964</v>
      </c>
      <c r="O681" s="869">
        <v>105</v>
      </c>
      <c r="P681" s="869">
        <v>26022</v>
      </c>
      <c r="Q681" s="869">
        <v>1845</v>
      </c>
      <c r="R681" s="869">
        <v>0</v>
      </c>
      <c r="S681" s="869">
        <v>16.5</v>
      </c>
      <c r="T681" s="869">
        <v>16.5</v>
      </c>
      <c r="U681" s="869">
        <v>2</v>
      </c>
      <c r="V681" s="869">
        <v>2</v>
      </c>
      <c r="W681" s="869">
        <v>11.5</v>
      </c>
      <c r="X681" s="869">
        <v>11.5</v>
      </c>
      <c r="Y681" s="869">
        <v>1</v>
      </c>
      <c r="Z681" s="869">
        <v>1</v>
      </c>
      <c r="AA681" s="869">
        <v>2</v>
      </c>
      <c r="AB681" s="869">
        <v>2</v>
      </c>
      <c r="AC681" s="869">
        <v>1</v>
      </c>
      <c r="AD681" s="869">
        <v>11</v>
      </c>
      <c r="AE681" s="869">
        <v>2</v>
      </c>
      <c r="AF681" s="345">
        <v>3003413</v>
      </c>
      <c r="AG681" s="345">
        <v>1219921</v>
      </c>
      <c r="AH681" s="345">
        <v>220538</v>
      </c>
      <c r="AI681" s="345">
        <v>1562954</v>
      </c>
      <c r="AJ681" s="345">
        <v>271683</v>
      </c>
      <c r="AK681" s="345">
        <v>181018</v>
      </c>
    </row>
    <row r="682" spans="1:37">
      <c r="A682" s="869">
        <v>647</v>
      </c>
      <c r="B682" s="869" t="s">
        <v>111</v>
      </c>
      <c r="C682" s="869" t="s">
        <v>1766</v>
      </c>
      <c r="D682" s="869" t="s">
        <v>13033</v>
      </c>
      <c r="E682" s="869" t="s">
        <v>15402</v>
      </c>
      <c r="F682" s="870" t="s">
        <v>15403</v>
      </c>
      <c r="G682" s="869" t="s">
        <v>15404</v>
      </c>
      <c r="H682" s="869" t="s">
        <v>15391</v>
      </c>
      <c r="I682" s="869">
        <v>2014</v>
      </c>
      <c r="J682" s="869">
        <v>7240</v>
      </c>
      <c r="K682" s="869">
        <v>1526</v>
      </c>
      <c r="L682" s="869">
        <v>190</v>
      </c>
      <c r="M682" s="869">
        <v>100933</v>
      </c>
      <c r="N682" s="869">
        <v>1416</v>
      </c>
      <c r="O682" s="869">
        <v>45</v>
      </c>
      <c r="P682" s="869">
        <v>4866</v>
      </c>
      <c r="Q682" s="869">
        <v>23</v>
      </c>
      <c r="R682" s="869">
        <v>0</v>
      </c>
      <c r="S682" s="869">
        <v>3.5</v>
      </c>
      <c r="T682" s="869">
        <v>3.5</v>
      </c>
      <c r="U682" s="869">
        <v>2</v>
      </c>
      <c r="V682" s="869">
        <v>2</v>
      </c>
      <c r="W682" s="869">
        <v>1.5</v>
      </c>
      <c r="X682" s="869">
        <v>1.5</v>
      </c>
      <c r="Y682" s="869">
        <v>0</v>
      </c>
      <c r="Z682" s="869">
        <v>0</v>
      </c>
      <c r="AA682" s="869">
        <v>0</v>
      </c>
      <c r="AB682" s="869">
        <v>0</v>
      </c>
      <c r="AC682" s="869">
        <v>0</v>
      </c>
      <c r="AD682" s="869">
        <v>2</v>
      </c>
      <c r="AE682" s="869">
        <v>0</v>
      </c>
      <c r="AF682" s="345">
        <v>446685</v>
      </c>
      <c r="AG682" s="345">
        <v>316115</v>
      </c>
      <c r="AH682" s="345">
        <v>71820</v>
      </c>
      <c r="AI682" s="345">
        <v>58750</v>
      </c>
      <c r="AJ682" s="345">
        <v>138755</v>
      </c>
      <c r="AK682" s="345">
        <v>128102</v>
      </c>
    </row>
    <row r="683" spans="1:37">
      <c r="A683" s="869">
        <v>648</v>
      </c>
      <c r="B683" s="869" t="s">
        <v>111</v>
      </c>
      <c r="C683" s="869" t="s">
        <v>1653</v>
      </c>
      <c r="D683" s="869" t="s">
        <v>13033</v>
      </c>
      <c r="E683" s="869" t="s">
        <v>15405</v>
      </c>
      <c r="F683" s="870" t="s">
        <v>15406</v>
      </c>
      <c r="G683" s="869" t="s">
        <v>15407</v>
      </c>
      <c r="H683" s="869" t="s">
        <v>15408</v>
      </c>
      <c r="I683" s="869">
        <v>1992</v>
      </c>
      <c r="J683" s="869">
        <v>11475</v>
      </c>
      <c r="K683" s="869">
        <v>4190</v>
      </c>
      <c r="L683" s="869">
        <v>389</v>
      </c>
      <c r="M683" s="869">
        <v>249464</v>
      </c>
      <c r="N683" s="869">
        <v>7001</v>
      </c>
      <c r="O683" s="869">
        <v>121</v>
      </c>
      <c r="P683" s="869">
        <v>6079</v>
      </c>
      <c r="Q683" s="869">
        <v>88</v>
      </c>
      <c r="R683" s="869">
        <v>6</v>
      </c>
      <c r="S683" s="869">
        <v>6</v>
      </c>
      <c r="T683" s="869">
        <v>6</v>
      </c>
      <c r="U683" s="869">
        <v>0</v>
      </c>
      <c r="V683" s="869">
        <v>0</v>
      </c>
      <c r="W683" s="869">
        <v>4</v>
      </c>
      <c r="X683" s="869">
        <v>4</v>
      </c>
      <c r="Y683" s="869">
        <v>0</v>
      </c>
      <c r="Z683" s="869">
        <v>0</v>
      </c>
      <c r="AA683" s="869">
        <v>2</v>
      </c>
      <c r="AB683" s="869">
        <v>2</v>
      </c>
      <c r="AC683" s="869">
        <v>0</v>
      </c>
      <c r="AD683" s="869">
        <v>2</v>
      </c>
      <c r="AE683" s="869">
        <v>4</v>
      </c>
      <c r="AF683" s="345">
        <v>1131763</v>
      </c>
      <c r="AG683" s="345">
        <v>789751</v>
      </c>
      <c r="AH683" s="345">
        <v>102120</v>
      </c>
      <c r="AI683" s="345">
        <v>239892</v>
      </c>
      <c r="AJ683" s="345">
        <v>194139</v>
      </c>
      <c r="AK683" s="345">
        <v>214747</v>
      </c>
    </row>
    <row r="684" spans="1:37">
      <c r="A684" s="869">
        <v>649</v>
      </c>
      <c r="B684" s="869" t="s">
        <v>111</v>
      </c>
      <c r="C684" s="869" t="s">
        <v>1653</v>
      </c>
      <c r="D684" s="869" t="s">
        <v>13033</v>
      </c>
      <c r="E684" s="869" t="s">
        <v>15409</v>
      </c>
      <c r="F684" s="870" t="s">
        <v>15410</v>
      </c>
      <c r="G684" s="869" t="s">
        <v>15411</v>
      </c>
      <c r="H684" s="869" t="s">
        <v>15412</v>
      </c>
      <c r="I684" s="869">
        <v>2006</v>
      </c>
      <c r="J684" s="869">
        <v>674</v>
      </c>
      <c r="K684" s="869">
        <v>2504</v>
      </c>
      <c r="L684" s="869">
        <v>400</v>
      </c>
      <c r="M684" s="869">
        <v>98576</v>
      </c>
      <c r="N684" s="869">
        <v>6241</v>
      </c>
      <c r="O684" s="869">
        <v>106</v>
      </c>
      <c r="P684" s="869">
        <v>5898</v>
      </c>
      <c r="Q684" s="869">
        <v>89</v>
      </c>
      <c r="R684" s="869">
        <v>0</v>
      </c>
      <c r="S684" s="869">
        <v>5</v>
      </c>
      <c r="T684" s="869">
        <v>5</v>
      </c>
      <c r="U684" s="869">
        <v>2</v>
      </c>
      <c r="V684" s="869">
        <v>2</v>
      </c>
      <c r="W684" s="869">
        <v>3</v>
      </c>
      <c r="X684" s="869">
        <v>3</v>
      </c>
      <c r="Y684" s="869">
        <v>0</v>
      </c>
      <c r="Z684" s="869">
        <v>0</v>
      </c>
      <c r="AA684" s="869">
        <v>0</v>
      </c>
      <c r="AB684" s="869">
        <v>0</v>
      </c>
      <c r="AC684" s="869">
        <v>0</v>
      </c>
      <c r="AD684" s="869">
        <v>5</v>
      </c>
      <c r="AE684" s="869">
        <v>1</v>
      </c>
      <c r="AF684" s="345">
        <v>929175</v>
      </c>
      <c r="AG684" s="345">
        <v>684272</v>
      </c>
      <c r="AH684" s="345">
        <v>100000</v>
      </c>
      <c r="AI684" s="345">
        <v>144903</v>
      </c>
      <c r="AJ684" s="345">
        <v>191024</v>
      </c>
      <c r="AK684" s="345">
        <v>121292</v>
      </c>
    </row>
    <row r="685" spans="1:37">
      <c r="A685" s="869">
        <v>650</v>
      </c>
      <c r="B685" s="869" t="s">
        <v>111</v>
      </c>
      <c r="C685" s="869" t="s">
        <v>1653</v>
      </c>
      <c r="D685" s="869" t="s">
        <v>13033</v>
      </c>
      <c r="E685" s="869" t="s">
        <v>15413</v>
      </c>
      <c r="F685" s="870" t="s">
        <v>15414</v>
      </c>
      <c r="G685" s="869" t="s">
        <v>15415</v>
      </c>
      <c r="H685" s="869" t="s">
        <v>15416</v>
      </c>
      <c r="I685" s="869">
        <v>2014</v>
      </c>
      <c r="J685" s="869">
        <v>448</v>
      </c>
      <c r="K685" s="869">
        <v>753</v>
      </c>
      <c r="L685" s="869">
        <v>97</v>
      </c>
      <c r="M685" s="869">
        <v>64376</v>
      </c>
      <c r="N685" s="869">
        <v>1689</v>
      </c>
      <c r="O685" s="869">
        <v>52</v>
      </c>
      <c r="P685" s="869">
        <v>5033</v>
      </c>
      <c r="Q685" s="869">
        <v>88</v>
      </c>
      <c r="R685" s="869">
        <v>5</v>
      </c>
      <c r="S685" s="869">
        <v>3.5</v>
      </c>
      <c r="T685" s="869">
        <v>4</v>
      </c>
      <c r="U685" s="869">
        <v>1</v>
      </c>
      <c r="V685" s="869">
        <v>1</v>
      </c>
      <c r="W685" s="869">
        <v>2.5</v>
      </c>
      <c r="X685" s="869">
        <v>3</v>
      </c>
      <c r="Y685" s="869">
        <v>0</v>
      </c>
      <c r="Z685" s="869">
        <v>0</v>
      </c>
      <c r="AA685" s="869">
        <v>0</v>
      </c>
      <c r="AB685" s="869">
        <v>0</v>
      </c>
      <c r="AC685" s="869">
        <v>0</v>
      </c>
      <c r="AD685" s="869">
        <v>4</v>
      </c>
      <c r="AE685" s="869">
        <v>2</v>
      </c>
      <c r="AF685" s="345">
        <v>630962</v>
      </c>
      <c r="AG685" s="345">
        <v>440257</v>
      </c>
      <c r="AH685" s="345">
        <v>85000</v>
      </c>
      <c r="AI685" s="345">
        <v>105705</v>
      </c>
      <c r="AJ685" s="345">
        <v>124280</v>
      </c>
      <c r="AK685" s="345">
        <v>117980</v>
      </c>
    </row>
    <row r="686" spans="1:37">
      <c r="A686" s="869">
        <v>651</v>
      </c>
      <c r="B686" s="869" t="s">
        <v>111</v>
      </c>
      <c r="C686" s="869" t="s">
        <v>1653</v>
      </c>
      <c r="D686" s="869" t="s">
        <v>13033</v>
      </c>
      <c r="E686" s="869" t="s">
        <v>15417</v>
      </c>
      <c r="F686" s="870" t="s">
        <v>15418</v>
      </c>
      <c r="G686" s="869" t="s">
        <v>15419</v>
      </c>
      <c r="H686" s="869" t="s">
        <v>15420</v>
      </c>
      <c r="I686" s="869">
        <v>2003</v>
      </c>
      <c r="J686" s="869">
        <v>13713</v>
      </c>
      <c r="K686" s="869">
        <v>10652</v>
      </c>
      <c r="L686" s="869">
        <v>1200</v>
      </c>
      <c r="M686" s="869">
        <v>442830</v>
      </c>
      <c r="N686" s="869">
        <v>6615</v>
      </c>
      <c r="O686" s="869">
        <v>204</v>
      </c>
      <c r="P686" s="869">
        <v>8858</v>
      </c>
      <c r="Q686" s="869">
        <v>158</v>
      </c>
      <c r="R686" s="869">
        <v>16</v>
      </c>
      <c r="S686" s="869">
        <v>22</v>
      </c>
      <c r="T686" s="869">
        <v>22</v>
      </c>
      <c r="U686" s="869">
        <v>2</v>
      </c>
      <c r="V686" s="869">
        <v>2</v>
      </c>
      <c r="W686" s="869">
        <v>14</v>
      </c>
      <c r="X686" s="869">
        <v>14</v>
      </c>
      <c r="Y686" s="869">
        <v>3</v>
      </c>
      <c r="Z686" s="869">
        <v>3</v>
      </c>
      <c r="AA686" s="869">
        <v>3</v>
      </c>
      <c r="AB686" s="869">
        <v>3</v>
      </c>
      <c r="AC686" s="869">
        <v>1</v>
      </c>
      <c r="AD686" s="869">
        <v>11</v>
      </c>
      <c r="AE686" s="869">
        <v>4</v>
      </c>
      <c r="AF686" s="345">
        <v>3427153</v>
      </c>
      <c r="AG686" s="345">
        <v>2107102</v>
      </c>
      <c r="AH686" s="345">
        <v>276725</v>
      </c>
      <c r="AI686" s="345">
        <v>1043326</v>
      </c>
      <c r="AJ686" s="345">
        <v>345238</v>
      </c>
      <c r="AK686" s="345">
        <v>199114</v>
      </c>
    </row>
    <row r="687" spans="1:37">
      <c r="A687" s="869">
        <v>652</v>
      </c>
      <c r="B687" s="869" t="s">
        <v>111</v>
      </c>
      <c r="C687" s="869" t="s">
        <v>1653</v>
      </c>
      <c r="D687" s="869" t="s">
        <v>13033</v>
      </c>
      <c r="E687" s="869" t="s">
        <v>15421</v>
      </c>
      <c r="F687" s="870" t="s">
        <v>15422</v>
      </c>
      <c r="G687" s="869" t="s">
        <v>15423</v>
      </c>
      <c r="H687" s="869" t="s">
        <v>15424</v>
      </c>
      <c r="I687" s="869">
        <v>1994</v>
      </c>
      <c r="J687" s="869">
        <v>3280</v>
      </c>
      <c r="K687" s="869">
        <v>279</v>
      </c>
      <c r="L687" s="869">
        <v>30</v>
      </c>
      <c r="M687" s="869">
        <v>200502</v>
      </c>
      <c r="N687" s="869">
        <v>10064</v>
      </c>
      <c r="O687" s="869">
        <v>0</v>
      </c>
      <c r="P687" s="869">
        <v>5243</v>
      </c>
      <c r="Q687" s="869">
        <v>0</v>
      </c>
      <c r="R687" s="869">
        <v>0</v>
      </c>
      <c r="S687" s="869">
        <v>11</v>
      </c>
      <c r="T687" s="869">
        <v>11</v>
      </c>
      <c r="U687" s="869">
        <v>1</v>
      </c>
      <c r="V687" s="869">
        <v>1</v>
      </c>
      <c r="W687" s="869">
        <v>9</v>
      </c>
      <c r="X687" s="869">
        <v>9</v>
      </c>
      <c r="Y687" s="869">
        <v>0</v>
      </c>
      <c r="Z687" s="869">
        <v>0</v>
      </c>
      <c r="AA687" s="869">
        <v>1</v>
      </c>
      <c r="AB687" s="869">
        <v>1</v>
      </c>
      <c r="AC687" s="869">
        <v>1</v>
      </c>
      <c r="AD687" s="869">
        <v>10</v>
      </c>
      <c r="AE687" s="869">
        <v>3</v>
      </c>
      <c r="AF687" s="345">
        <v>1027379</v>
      </c>
      <c r="AG687" s="345">
        <v>808952</v>
      </c>
      <c r="AH687" s="345">
        <v>85000</v>
      </c>
      <c r="AI687" s="345">
        <v>133427</v>
      </c>
      <c r="AJ687" s="345">
        <v>112857</v>
      </c>
      <c r="AK687" s="345">
        <v>108144</v>
      </c>
    </row>
    <row r="688" spans="1:37">
      <c r="A688" s="869">
        <v>653</v>
      </c>
      <c r="B688" s="869" t="s">
        <v>111</v>
      </c>
      <c r="C688" s="869" t="s">
        <v>1653</v>
      </c>
      <c r="D688" s="869" t="s">
        <v>13033</v>
      </c>
      <c r="E688" s="869" t="s">
        <v>15425</v>
      </c>
      <c r="F688" s="870" t="s">
        <v>15426</v>
      </c>
      <c r="G688" s="869" t="s">
        <v>15427</v>
      </c>
      <c r="H688" s="869" t="s">
        <v>15428</v>
      </c>
      <c r="I688" s="869">
        <v>1998</v>
      </c>
      <c r="J688" s="869">
        <v>5220</v>
      </c>
      <c r="K688" s="869">
        <v>2951</v>
      </c>
      <c r="L688" s="869">
        <v>65</v>
      </c>
      <c r="M688" s="869">
        <v>158001</v>
      </c>
      <c r="N688" s="869">
        <v>9690</v>
      </c>
      <c r="O688" s="869">
        <v>163</v>
      </c>
      <c r="P688" s="869">
        <v>6578</v>
      </c>
      <c r="Q688" s="869">
        <v>96</v>
      </c>
      <c r="R688" s="869">
        <v>3</v>
      </c>
      <c r="S688" s="869">
        <v>5</v>
      </c>
      <c r="T688" s="869">
        <v>5</v>
      </c>
      <c r="U688" s="869">
        <v>0</v>
      </c>
      <c r="V688" s="869">
        <v>0</v>
      </c>
      <c r="W688" s="869">
        <v>4</v>
      </c>
      <c r="X688" s="869">
        <v>4</v>
      </c>
      <c r="Y688" s="869">
        <v>0</v>
      </c>
      <c r="Z688" s="869">
        <v>0</v>
      </c>
      <c r="AA688" s="869">
        <v>1</v>
      </c>
      <c r="AB688" s="869">
        <v>1</v>
      </c>
      <c r="AC688" s="869">
        <v>0</v>
      </c>
      <c r="AD688" s="869">
        <v>5</v>
      </c>
      <c r="AE688" s="869">
        <v>1</v>
      </c>
      <c r="AF688" s="345">
        <v>1152825</v>
      </c>
      <c r="AG688" s="345">
        <v>814729</v>
      </c>
      <c r="AH688" s="345">
        <v>111400</v>
      </c>
      <c r="AI688" s="345">
        <v>226696</v>
      </c>
      <c r="AJ688" s="345">
        <v>254067</v>
      </c>
      <c r="AK688" s="345">
        <v>188770</v>
      </c>
    </row>
    <row r="689" spans="1:37">
      <c r="A689" s="869">
        <v>654</v>
      </c>
      <c r="B689" s="869" t="s">
        <v>111</v>
      </c>
      <c r="C689" s="869" t="s">
        <v>1653</v>
      </c>
      <c r="D689" s="869" t="s">
        <v>13033</v>
      </c>
      <c r="E689" s="869" t="s">
        <v>15429</v>
      </c>
      <c r="F689" s="870" t="s">
        <v>15430</v>
      </c>
      <c r="G689" s="869" t="s">
        <v>15431</v>
      </c>
      <c r="H689" s="869" t="s">
        <v>15432</v>
      </c>
      <c r="I689" s="869">
        <v>2016</v>
      </c>
      <c r="J689" s="869">
        <v>1933</v>
      </c>
      <c r="K689" s="869">
        <v>3889.63</v>
      </c>
      <c r="L689" s="869">
        <v>419</v>
      </c>
      <c r="M689" s="869">
        <v>97412</v>
      </c>
      <c r="N689" s="869">
        <v>2229</v>
      </c>
      <c r="O689" s="869">
        <v>104</v>
      </c>
      <c r="P689" s="869">
        <v>6371</v>
      </c>
      <c r="Q689" s="869">
        <v>96</v>
      </c>
      <c r="R689" s="869">
        <v>5</v>
      </c>
      <c r="S689" s="869">
        <v>4.5</v>
      </c>
      <c r="T689" s="869">
        <v>5</v>
      </c>
      <c r="U689" s="869">
        <v>0</v>
      </c>
      <c r="V689" s="869">
        <v>0</v>
      </c>
      <c r="W689" s="869">
        <v>4.5</v>
      </c>
      <c r="X689" s="869">
        <v>5</v>
      </c>
      <c r="Y689" s="869">
        <v>0</v>
      </c>
      <c r="Z689" s="869">
        <v>0</v>
      </c>
      <c r="AA689" s="869">
        <v>0</v>
      </c>
      <c r="AB689" s="869">
        <v>0</v>
      </c>
      <c r="AC689" s="869">
        <v>0</v>
      </c>
      <c r="AD689" s="869">
        <v>5</v>
      </c>
      <c r="AE689" s="869">
        <v>2</v>
      </c>
      <c r="AF689" s="345">
        <v>1158790</v>
      </c>
      <c r="AG689" s="345">
        <v>820223</v>
      </c>
      <c r="AH689" s="345">
        <v>110830</v>
      </c>
      <c r="AI689" s="345">
        <v>227737</v>
      </c>
      <c r="AJ689" s="345">
        <v>296866</v>
      </c>
      <c r="AK689" s="345">
        <v>331190</v>
      </c>
    </row>
    <row r="690" spans="1:37">
      <c r="A690" s="869">
        <v>655</v>
      </c>
      <c r="B690" s="869" t="s">
        <v>111</v>
      </c>
      <c r="C690" s="869" t="s">
        <v>1653</v>
      </c>
      <c r="D690" s="869" t="s">
        <v>13033</v>
      </c>
      <c r="E690" s="869" t="s">
        <v>15433</v>
      </c>
      <c r="F690" s="870" t="s">
        <v>15434</v>
      </c>
      <c r="G690" s="869" t="s">
        <v>15435</v>
      </c>
      <c r="H690" s="869" t="s">
        <v>15436</v>
      </c>
      <c r="I690" s="869">
        <v>2010</v>
      </c>
      <c r="J690" s="869">
        <v>1000</v>
      </c>
      <c r="K690" s="869">
        <v>3244</v>
      </c>
      <c r="L690" s="869">
        <v>590</v>
      </c>
      <c r="M690" s="869">
        <v>102137</v>
      </c>
      <c r="N690" s="869">
        <v>4839</v>
      </c>
      <c r="O690" s="869">
        <v>118</v>
      </c>
      <c r="P690" s="869">
        <v>6713</v>
      </c>
      <c r="Q690" s="869">
        <v>89</v>
      </c>
      <c r="R690" s="869">
        <v>0</v>
      </c>
      <c r="S690" s="869">
        <v>4.5</v>
      </c>
      <c r="T690" s="869">
        <v>5</v>
      </c>
      <c r="U690" s="869">
        <v>0</v>
      </c>
      <c r="V690" s="869">
        <v>0</v>
      </c>
      <c r="W690" s="869">
        <v>4.5</v>
      </c>
      <c r="X690" s="869">
        <v>5</v>
      </c>
      <c r="Y690" s="869">
        <v>0</v>
      </c>
      <c r="Z690" s="869">
        <v>0</v>
      </c>
      <c r="AA690" s="869">
        <v>0</v>
      </c>
      <c r="AB690" s="869">
        <v>0</v>
      </c>
      <c r="AC690" s="869">
        <v>0</v>
      </c>
      <c r="AD690" s="869">
        <v>8</v>
      </c>
      <c r="AE690" s="869">
        <v>3</v>
      </c>
      <c r="AF690" s="345">
        <v>1062214</v>
      </c>
      <c r="AG690" s="345">
        <v>719192</v>
      </c>
      <c r="AH690" s="345">
        <v>112000</v>
      </c>
      <c r="AI690" s="345">
        <v>231022</v>
      </c>
      <c r="AJ690" s="345">
        <v>351479</v>
      </c>
      <c r="AK690" s="345">
        <v>248431</v>
      </c>
    </row>
    <row r="691" spans="1:37">
      <c r="A691" s="869">
        <v>656</v>
      </c>
      <c r="B691" s="869" t="s">
        <v>111</v>
      </c>
      <c r="C691" s="869" t="s">
        <v>1653</v>
      </c>
      <c r="D691" s="869" t="s">
        <v>13033</v>
      </c>
      <c r="E691" s="869" t="s">
        <v>15437</v>
      </c>
      <c r="F691" s="870" t="s">
        <v>15438</v>
      </c>
      <c r="G691" s="869" t="s">
        <v>15439</v>
      </c>
      <c r="H691" s="869" t="s">
        <v>15440</v>
      </c>
      <c r="I691" s="869">
        <v>2016</v>
      </c>
      <c r="J691" s="869">
        <v>1047</v>
      </c>
      <c r="K691" s="869">
        <v>2688</v>
      </c>
      <c r="L691" s="869">
        <v>289</v>
      </c>
      <c r="M691" s="869">
        <v>83440</v>
      </c>
      <c r="N691" s="869">
        <v>1904</v>
      </c>
      <c r="O691" s="869">
        <v>103</v>
      </c>
      <c r="P691" s="869">
        <v>5823</v>
      </c>
      <c r="Q691" s="869">
        <v>93</v>
      </c>
      <c r="R691" s="869">
        <v>13</v>
      </c>
      <c r="S691" s="869">
        <v>8.5</v>
      </c>
      <c r="T691" s="869">
        <v>9</v>
      </c>
      <c r="U691" s="869">
        <v>2</v>
      </c>
      <c r="V691" s="869">
        <v>2</v>
      </c>
      <c r="W691" s="869">
        <v>2.5</v>
      </c>
      <c r="X691" s="869">
        <v>3</v>
      </c>
      <c r="Y691" s="869">
        <v>0</v>
      </c>
      <c r="Z691" s="869">
        <v>0</v>
      </c>
      <c r="AA691" s="869">
        <v>4</v>
      </c>
      <c r="AB691" s="869">
        <v>4</v>
      </c>
      <c r="AC691" s="869">
        <v>0</v>
      </c>
      <c r="AD691" s="869">
        <v>6</v>
      </c>
      <c r="AE691" s="869">
        <v>1</v>
      </c>
      <c r="AF691" s="345">
        <v>923733</v>
      </c>
      <c r="AG691" s="345">
        <v>675752</v>
      </c>
      <c r="AH691" s="345">
        <v>100000</v>
      </c>
      <c r="AI691" s="345">
        <v>147981</v>
      </c>
      <c r="AJ691" s="345">
        <v>227780</v>
      </c>
      <c r="AK691" s="345">
        <v>124787</v>
      </c>
    </row>
    <row r="692" spans="1:37">
      <c r="A692" s="869">
        <v>657</v>
      </c>
      <c r="B692" s="869" t="s">
        <v>111</v>
      </c>
      <c r="C692" s="869" t="s">
        <v>1653</v>
      </c>
      <c r="D692" s="869" t="s">
        <v>13033</v>
      </c>
      <c r="E692" s="869" t="s">
        <v>15441</v>
      </c>
      <c r="F692" s="870" t="s">
        <v>15442</v>
      </c>
      <c r="G692" s="869" t="s">
        <v>15443</v>
      </c>
      <c r="H692" s="869" t="s">
        <v>15444</v>
      </c>
      <c r="I692" s="869">
        <v>2007</v>
      </c>
      <c r="J692" s="869">
        <v>1398</v>
      </c>
      <c r="K692" s="869">
        <v>3280</v>
      </c>
      <c r="L692" s="869">
        <v>230</v>
      </c>
      <c r="M692" s="869">
        <v>105556</v>
      </c>
      <c r="N692" s="869">
        <v>8286</v>
      </c>
      <c r="O692" s="869">
        <v>55</v>
      </c>
      <c r="P692" s="869">
        <v>6087</v>
      </c>
      <c r="Q692" s="869">
        <v>236</v>
      </c>
      <c r="R692" s="869">
        <v>7</v>
      </c>
      <c r="S692" s="869">
        <v>5</v>
      </c>
      <c r="T692" s="869">
        <v>5</v>
      </c>
      <c r="U692" s="869">
        <v>1</v>
      </c>
      <c r="V692" s="869">
        <v>1</v>
      </c>
      <c r="W692" s="869">
        <v>4</v>
      </c>
      <c r="X692" s="869">
        <v>4</v>
      </c>
      <c r="Y692" s="869">
        <v>0</v>
      </c>
      <c r="Z692" s="869">
        <v>0</v>
      </c>
      <c r="AA692" s="869">
        <v>0</v>
      </c>
      <c r="AB692" s="869">
        <v>0</v>
      </c>
      <c r="AC692" s="869">
        <v>0</v>
      </c>
      <c r="AD692" s="869">
        <v>6</v>
      </c>
      <c r="AE692" s="869">
        <v>1</v>
      </c>
      <c r="AF692" s="345">
        <v>1486193</v>
      </c>
      <c r="AG692" s="345">
        <v>677335</v>
      </c>
      <c r="AH692" s="345">
        <v>105500</v>
      </c>
      <c r="AI692" s="345">
        <v>703358</v>
      </c>
      <c r="AJ692" s="345">
        <v>333432</v>
      </c>
      <c r="AK692" s="345">
        <v>428344</v>
      </c>
    </row>
    <row r="693" spans="1:37">
      <c r="A693" s="869">
        <v>658</v>
      </c>
      <c r="B693" s="869" t="s">
        <v>111</v>
      </c>
      <c r="C693" s="869" t="s">
        <v>1653</v>
      </c>
      <c r="D693" s="869" t="s">
        <v>13033</v>
      </c>
      <c r="E693" s="869" t="s">
        <v>15445</v>
      </c>
      <c r="F693" s="870" t="s">
        <v>15446</v>
      </c>
      <c r="G693" s="869" t="s">
        <v>15447</v>
      </c>
      <c r="H693" s="869" t="s">
        <v>15448</v>
      </c>
      <c r="I693" s="869">
        <v>2024</v>
      </c>
      <c r="J693" s="869">
        <v>520</v>
      </c>
      <c r="K693" s="869">
        <v>1782</v>
      </c>
      <c r="L693" s="869">
        <v>204</v>
      </c>
      <c r="M693" s="869">
        <v>16301</v>
      </c>
      <c r="N693" s="869">
        <v>182</v>
      </c>
      <c r="O693" s="869">
        <v>29</v>
      </c>
      <c r="P693" s="869">
        <v>16301</v>
      </c>
      <c r="Q693" s="869">
        <v>182</v>
      </c>
      <c r="R693" s="869">
        <v>29</v>
      </c>
      <c r="S693" s="869">
        <v>4</v>
      </c>
      <c r="T693" s="869">
        <v>4</v>
      </c>
      <c r="U693" s="869">
        <v>0</v>
      </c>
      <c r="V693" s="869">
        <v>0</v>
      </c>
      <c r="W693" s="869">
        <v>4</v>
      </c>
      <c r="X693" s="869">
        <v>4</v>
      </c>
      <c r="Y693" s="869">
        <v>0</v>
      </c>
      <c r="Z693" s="869">
        <v>0</v>
      </c>
      <c r="AA693" s="869">
        <v>0</v>
      </c>
      <c r="AB693" s="869">
        <v>0</v>
      </c>
      <c r="AC693" s="869">
        <v>1</v>
      </c>
      <c r="AD693" s="869">
        <v>5</v>
      </c>
      <c r="AE693" s="869">
        <v>3</v>
      </c>
      <c r="AF693" s="345">
        <v>1072880</v>
      </c>
      <c r="AG693" s="345">
        <v>306748</v>
      </c>
      <c r="AH693" s="345">
        <v>200800</v>
      </c>
      <c r="AI693" s="345">
        <v>565332</v>
      </c>
      <c r="AJ693" s="345">
        <v>15317</v>
      </c>
      <c r="AK693" s="345">
        <v>21035</v>
      </c>
    </row>
    <row r="694" spans="1:37">
      <c r="A694" s="869">
        <v>659</v>
      </c>
      <c r="B694" s="869" t="s">
        <v>111</v>
      </c>
      <c r="C694" s="869" t="s">
        <v>1780</v>
      </c>
      <c r="D694" s="869" t="s">
        <v>13033</v>
      </c>
      <c r="E694" s="869" t="s">
        <v>15449</v>
      </c>
      <c r="F694" s="870" t="s">
        <v>15450</v>
      </c>
      <c r="G694" s="869" t="s">
        <v>15451</v>
      </c>
      <c r="H694" s="869" t="s">
        <v>15452</v>
      </c>
      <c r="I694" s="869">
        <v>2011</v>
      </c>
      <c r="J694" s="869">
        <v>1650</v>
      </c>
      <c r="K694" s="869">
        <v>1347</v>
      </c>
      <c r="L694" s="869">
        <v>200</v>
      </c>
      <c r="M694" s="869">
        <v>66061</v>
      </c>
      <c r="N694" s="869">
        <v>1301</v>
      </c>
      <c r="O694" s="869">
        <v>25</v>
      </c>
      <c r="P694" s="869">
        <v>1686</v>
      </c>
      <c r="Q694" s="869">
        <v>0</v>
      </c>
      <c r="R694" s="869">
        <v>0</v>
      </c>
      <c r="S694" s="869">
        <v>2</v>
      </c>
      <c r="T694" s="869">
        <v>2</v>
      </c>
      <c r="U694" s="869">
        <v>0</v>
      </c>
      <c r="V694" s="869">
        <v>0</v>
      </c>
      <c r="W694" s="869">
        <v>2</v>
      </c>
      <c r="X694" s="869">
        <v>2</v>
      </c>
      <c r="Y694" s="869">
        <v>0</v>
      </c>
      <c r="Z694" s="869">
        <v>0</v>
      </c>
      <c r="AA694" s="869">
        <v>0</v>
      </c>
      <c r="AB694" s="869">
        <v>0</v>
      </c>
      <c r="AC694" s="869">
        <v>0</v>
      </c>
      <c r="AD694" s="869">
        <v>5</v>
      </c>
      <c r="AE694" s="869">
        <v>1</v>
      </c>
      <c r="AF694" s="345">
        <v>629800</v>
      </c>
      <c r="AG694" s="345">
        <v>399412</v>
      </c>
      <c r="AH694" s="345">
        <v>26149</v>
      </c>
      <c r="AI694" s="345">
        <v>204239</v>
      </c>
      <c r="AJ694" s="345">
        <v>144874</v>
      </c>
      <c r="AK694" s="345">
        <v>76859</v>
      </c>
    </row>
    <row r="695" spans="1:37">
      <c r="A695" s="869">
        <v>660</v>
      </c>
      <c r="B695" s="869" t="s">
        <v>111</v>
      </c>
      <c r="C695" s="869" t="s">
        <v>1780</v>
      </c>
      <c r="D695" s="869" t="s">
        <v>13033</v>
      </c>
      <c r="E695" s="869" t="s">
        <v>15453</v>
      </c>
      <c r="F695" s="870" t="s">
        <v>15454</v>
      </c>
      <c r="G695" s="869" t="s">
        <v>15455</v>
      </c>
      <c r="H695" s="869" t="s">
        <v>15456</v>
      </c>
      <c r="I695" s="869">
        <v>2016</v>
      </c>
      <c r="J695" s="869">
        <v>1022</v>
      </c>
      <c r="K695" s="869">
        <v>958</v>
      </c>
      <c r="L695" s="869">
        <v>100</v>
      </c>
      <c r="M695" s="869">
        <v>45005</v>
      </c>
      <c r="N695" s="869">
        <v>499</v>
      </c>
      <c r="O695" s="869">
        <v>15</v>
      </c>
      <c r="P695" s="869">
        <v>776</v>
      </c>
      <c r="Q695" s="869">
        <v>0</v>
      </c>
      <c r="R695" s="869">
        <v>0</v>
      </c>
      <c r="S695" s="869">
        <v>6</v>
      </c>
      <c r="T695" s="869">
        <v>6</v>
      </c>
      <c r="U695" s="869">
        <v>0</v>
      </c>
      <c r="V695" s="869">
        <v>0</v>
      </c>
      <c r="W695" s="869">
        <v>4</v>
      </c>
      <c r="X695" s="869">
        <v>4</v>
      </c>
      <c r="Y695" s="869">
        <v>0</v>
      </c>
      <c r="Z695" s="869">
        <v>0</v>
      </c>
      <c r="AA695" s="869">
        <v>2</v>
      </c>
      <c r="AB695" s="869">
        <v>2</v>
      </c>
      <c r="AC695" s="869">
        <v>0</v>
      </c>
      <c r="AD695" s="869">
        <v>3</v>
      </c>
      <c r="AE695" s="869">
        <v>2</v>
      </c>
      <c r="AF695" s="345">
        <v>515772</v>
      </c>
      <c r="AG695" s="345">
        <v>271574</v>
      </c>
      <c r="AH695" s="345">
        <v>41810</v>
      </c>
      <c r="AI695" s="345">
        <v>202388</v>
      </c>
      <c r="AJ695" s="345">
        <v>25218</v>
      </c>
      <c r="AK695" s="345">
        <v>23212</v>
      </c>
    </row>
    <row r="696" spans="1:37">
      <c r="A696" s="869">
        <v>661</v>
      </c>
      <c r="B696" s="869" t="s">
        <v>111</v>
      </c>
      <c r="C696" s="869" t="s">
        <v>1780</v>
      </c>
      <c r="D696" s="869" t="s">
        <v>13033</v>
      </c>
      <c r="E696" s="869" t="s">
        <v>15457</v>
      </c>
      <c r="F696" s="870" t="s">
        <v>15458</v>
      </c>
      <c r="G696" s="869" t="s">
        <v>15459</v>
      </c>
      <c r="H696" s="869" t="s">
        <v>15460</v>
      </c>
      <c r="I696" s="869">
        <v>2014</v>
      </c>
      <c r="J696" s="869">
        <v>1499</v>
      </c>
      <c r="K696" s="869">
        <v>1370</v>
      </c>
      <c r="L696" s="869">
        <v>125</v>
      </c>
      <c r="M696" s="869">
        <v>87021</v>
      </c>
      <c r="N696" s="869">
        <v>871</v>
      </c>
      <c r="O696" s="869">
        <v>28</v>
      </c>
      <c r="P696" s="869">
        <v>976</v>
      </c>
      <c r="Q696" s="869">
        <v>0</v>
      </c>
      <c r="R696" s="869">
        <v>0</v>
      </c>
      <c r="S696" s="869">
        <v>8</v>
      </c>
      <c r="T696" s="869">
        <v>8</v>
      </c>
      <c r="U696" s="869">
        <v>0</v>
      </c>
      <c r="V696" s="869">
        <v>0</v>
      </c>
      <c r="W696" s="869">
        <v>3</v>
      </c>
      <c r="X696" s="869">
        <v>3</v>
      </c>
      <c r="Y696" s="869">
        <v>0</v>
      </c>
      <c r="Z696" s="869">
        <v>0</v>
      </c>
      <c r="AA696" s="869">
        <v>5</v>
      </c>
      <c r="AB696" s="869">
        <v>5</v>
      </c>
      <c r="AC696" s="869">
        <v>0</v>
      </c>
      <c r="AD696" s="869">
        <v>1</v>
      </c>
      <c r="AE696" s="869">
        <v>2</v>
      </c>
      <c r="AF696" s="345">
        <v>367669</v>
      </c>
      <c r="AG696" s="345">
        <v>309274</v>
      </c>
      <c r="AH696" s="345">
        <v>14250</v>
      </c>
      <c r="AI696" s="345">
        <v>44145</v>
      </c>
      <c r="AJ696" s="345">
        <v>174893</v>
      </c>
      <c r="AK696" s="345">
        <v>64093</v>
      </c>
    </row>
    <row r="697" spans="1:37">
      <c r="A697" s="869">
        <v>662</v>
      </c>
      <c r="B697" s="869" t="s">
        <v>111</v>
      </c>
      <c r="C697" s="869" t="s">
        <v>1780</v>
      </c>
      <c r="D697" s="869" t="s">
        <v>13033</v>
      </c>
      <c r="E697" s="869" t="s">
        <v>15461</v>
      </c>
      <c r="F697" s="870" t="s">
        <v>15462</v>
      </c>
      <c r="G697" s="869" t="s">
        <v>15463</v>
      </c>
      <c r="H697" s="869" t="s">
        <v>15464</v>
      </c>
      <c r="I697" s="869">
        <v>1994</v>
      </c>
      <c r="J697" s="869">
        <v>949</v>
      </c>
      <c r="K697" s="869">
        <v>1826</v>
      </c>
      <c r="L697" s="869">
        <v>140</v>
      </c>
      <c r="M697" s="869">
        <v>76204</v>
      </c>
      <c r="N697" s="869">
        <v>3643</v>
      </c>
      <c r="O697" s="869">
        <v>27</v>
      </c>
      <c r="P697" s="869">
        <v>1832</v>
      </c>
      <c r="Q697" s="869">
        <v>0</v>
      </c>
      <c r="R697" s="869">
        <v>27</v>
      </c>
      <c r="S697" s="869">
        <v>8</v>
      </c>
      <c r="T697" s="869">
        <v>8</v>
      </c>
      <c r="U697" s="869">
        <v>0</v>
      </c>
      <c r="V697" s="869">
        <v>0</v>
      </c>
      <c r="W697" s="869">
        <v>4</v>
      </c>
      <c r="X697" s="869">
        <v>4</v>
      </c>
      <c r="Y697" s="869">
        <v>0</v>
      </c>
      <c r="Z697" s="869">
        <v>0</v>
      </c>
      <c r="AA697" s="869">
        <v>4</v>
      </c>
      <c r="AB697" s="869">
        <v>4</v>
      </c>
      <c r="AC697" s="869">
        <v>0</v>
      </c>
      <c r="AD697" s="869">
        <v>6</v>
      </c>
      <c r="AE697" s="869">
        <v>2</v>
      </c>
      <c r="AF697" s="345">
        <v>793544</v>
      </c>
      <c r="AG697" s="345">
        <v>518108</v>
      </c>
      <c r="AH697" s="345">
        <v>12675</v>
      </c>
      <c r="AI697" s="345">
        <v>262761</v>
      </c>
      <c r="AJ697" s="345">
        <v>59611</v>
      </c>
      <c r="AK697" s="345">
        <v>20725</v>
      </c>
    </row>
    <row r="698" spans="1:37">
      <c r="A698" s="869">
        <v>663</v>
      </c>
      <c r="B698" s="869" t="s">
        <v>111</v>
      </c>
      <c r="C698" s="869" t="s">
        <v>1780</v>
      </c>
      <c r="D698" s="869" t="s">
        <v>13033</v>
      </c>
      <c r="E698" s="869" t="s">
        <v>15465</v>
      </c>
      <c r="F698" s="870" t="s">
        <v>15466</v>
      </c>
      <c r="G698" s="869" t="s">
        <v>15467</v>
      </c>
      <c r="H698" s="869" t="s">
        <v>15468</v>
      </c>
      <c r="I698" s="869">
        <v>2015</v>
      </c>
      <c r="J698" s="869">
        <v>3388</v>
      </c>
      <c r="K698" s="869">
        <v>2299</v>
      </c>
      <c r="L698" s="869">
        <v>230</v>
      </c>
      <c r="M698" s="869">
        <v>67337</v>
      </c>
      <c r="N698" s="869">
        <v>545</v>
      </c>
      <c r="O698" s="869">
        <v>25</v>
      </c>
      <c r="P698" s="869">
        <v>1688</v>
      </c>
      <c r="Q698" s="869">
        <v>0</v>
      </c>
      <c r="R698" s="869">
        <v>0</v>
      </c>
      <c r="S698" s="869">
        <v>3</v>
      </c>
      <c r="T698" s="869">
        <v>3</v>
      </c>
      <c r="U698" s="869">
        <v>0</v>
      </c>
      <c r="V698" s="869">
        <v>0</v>
      </c>
      <c r="W698" s="869">
        <v>3</v>
      </c>
      <c r="X698" s="869">
        <v>3</v>
      </c>
      <c r="Y698" s="869">
        <v>0</v>
      </c>
      <c r="Z698" s="869">
        <v>0</v>
      </c>
      <c r="AA698" s="869">
        <v>0</v>
      </c>
      <c r="AB698" s="869">
        <v>0</v>
      </c>
      <c r="AC698" s="869">
        <v>0</v>
      </c>
      <c r="AD698" s="869">
        <v>4</v>
      </c>
      <c r="AE698" s="869">
        <v>3</v>
      </c>
      <c r="AF698" s="345">
        <v>481301</v>
      </c>
      <c r="AG698" s="345">
        <v>434688</v>
      </c>
      <c r="AH698" s="345">
        <v>26033</v>
      </c>
      <c r="AI698" s="345">
        <v>20580</v>
      </c>
      <c r="AJ698" s="345">
        <v>161788</v>
      </c>
      <c r="AK698" s="345">
        <v>62551</v>
      </c>
    </row>
    <row r="699" spans="1:37">
      <c r="A699" s="869">
        <v>664</v>
      </c>
      <c r="B699" s="869" t="s">
        <v>111</v>
      </c>
      <c r="C699" s="869" t="s">
        <v>1780</v>
      </c>
      <c r="D699" s="869" t="s">
        <v>13033</v>
      </c>
      <c r="E699" s="869" t="s">
        <v>15469</v>
      </c>
      <c r="F699" s="870" t="s">
        <v>15470</v>
      </c>
      <c r="G699" s="869" t="s">
        <v>15471</v>
      </c>
      <c r="H699" s="869" t="s">
        <v>15472</v>
      </c>
      <c r="I699" s="869">
        <v>2019</v>
      </c>
      <c r="J699" s="869">
        <v>22510</v>
      </c>
      <c r="K699" s="869">
        <v>4938</v>
      </c>
      <c r="L699" s="869">
        <v>300</v>
      </c>
      <c r="M699" s="869">
        <v>94574</v>
      </c>
      <c r="N699" s="869">
        <v>1981</v>
      </c>
      <c r="O699" s="869">
        <v>62</v>
      </c>
      <c r="P699" s="869">
        <v>3195</v>
      </c>
      <c r="Q699" s="869">
        <v>0</v>
      </c>
      <c r="R699" s="869">
        <v>0</v>
      </c>
      <c r="S699" s="869">
        <v>12</v>
      </c>
      <c r="T699" s="869">
        <v>12</v>
      </c>
      <c r="U699" s="869">
        <v>1</v>
      </c>
      <c r="V699" s="869">
        <v>1</v>
      </c>
      <c r="W699" s="869">
        <v>3</v>
      </c>
      <c r="X699" s="869">
        <v>3</v>
      </c>
      <c r="Y699" s="869">
        <v>1</v>
      </c>
      <c r="Z699" s="869">
        <v>1</v>
      </c>
      <c r="AA699" s="869">
        <v>7</v>
      </c>
      <c r="AB699" s="869">
        <v>7</v>
      </c>
      <c r="AC699" s="869">
        <v>1</v>
      </c>
      <c r="AD699" s="869">
        <v>3</v>
      </c>
      <c r="AE699" s="869">
        <v>1</v>
      </c>
      <c r="AF699" s="345">
        <v>954411</v>
      </c>
      <c r="AG699" s="345">
        <v>402294</v>
      </c>
      <c r="AH699" s="345">
        <v>62597</v>
      </c>
      <c r="AI699" s="345">
        <v>489520</v>
      </c>
      <c r="AJ699" s="345">
        <v>330518</v>
      </c>
      <c r="AK699" s="345">
        <v>264493</v>
      </c>
    </row>
    <row r="700" spans="1:37">
      <c r="A700" s="869">
        <v>665</v>
      </c>
      <c r="B700" s="869" t="s">
        <v>111</v>
      </c>
      <c r="C700" s="869" t="s">
        <v>1780</v>
      </c>
      <c r="D700" s="869" t="s">
        <v>13033</v>
      </c>
      <c r="E700" s="869" t="s">
        <v>15473</v>
      </c>
      <c r="F700" s="870" t="s">
        <v>15474</v>
      </c>
      <c r="G700" s="869" t="s">
        <v>15455</v>
      </c>
      <c r="H700" s="869" t="s">
        <v>15475</v>
      </c>
      <c r="I700" s="869">
        <v>2009</v>
      </c>
      <c r="J700" s="869">
        <v>2252</v>
      </c>
      <c r="K700" s="869">
        <v>789</v>
      </c>
      <c r="L700" s="869">
        <v>140</v>
      </c>
      <c r="M700" s="869">
        <v>65898</v>
      </c>
      <c r="N700" s="869">
        <v>1695</v>
      </c>
      <c r="O700" s="869">
        <v>12</v>
      </c>
      <c r="P700" s="869">
        <v>742</v>
      </c>
      <c r="Q700" s="869">
        <v>0</v>
      </c>
      <c r="R700" s="869">
        <v>0</v>
      </c>
      <c r="S700" s="869">
        <v>2</v>
      </c>
      <c r="T700" s="869">
        <v>2</v>
      </c>
      <c r="U700" s="869">
        <v>0</v>
      </c>
      <c r="V700" s="869">
        <v>0</v>
      </c>
      <c r="W700" s="869">
        <v>0</v>
      </c>
      <c r="X700" s="869">
        <v>0</v>
      </c>
      <c r="Y700" s="869">
        <v>0</v>
      </c>
      <c r="Z700" s="869">
        <v>0</v>
      </c>
      <c r="AA700" s="869">
        <v>2</v>
      </c>
      <c r="AB700" s="869">
        <v>2</v>
      </c>
      <c r="AC700" s="869">
        <v>0</v>
      </c>
      <c r="AD700" s="869">
        <v>0</v>
      </c>
      <c r="AE700" s="869">
        <v>0</v>
      </c>
      <c r="AF700" s="345">
        <v>152834</v>
      </c>
      <c r="AG700" s="345">
        <v>120436</v>
      </c>
      <c r="AH700" s="345">
        <v>13898</v>
      </c>
      <c r="AI700" s="345">
        <v>18500</v>
      </c>
      <c r="AJ700" s="345">
        <v>33837</v>
      </c>
      <c r="AK700" s="345">
        <v>17748</v>
      </c>
    </row>
    <row r="701" spans="1:37">
      <c r="A701" s="869">
        <v>666</v>
      </c>
      <c r="B701" s="869" t="s">
        <v>111</v>
      </c>
      <c r="C701" s="869" t="s">
        <v>1780</v>
      </c>
      <c r="D701" s="869" t="s">
        <v>13033</v>
      </c>
      <c r="E701" s="869" t="s">
        <v>15476</v>
      </c>
      <c r="F701" s="870" t="s">
        <v>15477</v>
      </c>
      <c r="G701" s="869" t="s">
        <v>15455</v>
      </c>
      <c r="H701" s="869" t="s">
        <v>15478</v>
      </c>
      <c r="I701" s="869">
        <v>2006</v>
      </c>
      <c r="J701" s="869">
        <v>6073</v>
      </c>
      <c r="K701" s="869">
        <v>2606</v>
      </c>
      <c r="L701" s="869">
        <v>200</v>
      </c>
      <c r="M701" s="869">
        <v>174431</v>
      </c>
      <c r="N701" s="869">
        <v>3064</v>
      </c>
      <c r="O701" s="869">
        <v>20</v>
      </c>
      <c r="P701" s="869">
        <v>2735</v>
      </c>
      <c r="Q701" s="869">
        <v>0</v>
      </c>
      <c r="R701" s="869">
        <v>0</v>
      </c>
      <c r="S701" s="869">
        <v>6</v>
      </c>
      <c r="T701" s="869">
        <v>6</v>
      </c>
      <c r="U701" s="869">
        <v>1</v>
      </c>
      <c r="V701" s="869">
        <v>1</v>
      </c>
      <c r="W701" s="869">
        <v>2</v>
      </c>
      <c r="X701" s="869">
        <v>2</v>
      </c>
      <c r="Y701" s="869">
        <v>0</v>
      </c>
      <c r="Z701" s="869">
        <v>0</v>
      </c>
      <c r="AA701" s="869">
        <v>3</v>
      </c>
      <c r="AB701" s="869">
        <v>3</v>
      </c>
      <c r="AC701" s="869">
        <v>0</v>
      </c>
      <c r="AD701" s="869">
        <v>2</v>
      </c>
      <c r="AE701" s="869">
        <v>0</v>
      </c>
      <c r="AF701" s="345">
        <v>542510</v>
      </c>
      <c r="AG701" s="345">
        <v>331880</v>
      </c>
      <c r="AH701" s="345">
        <v>22570</v>
      </c>
      <c r="AI701" s="345">
        <v>188060</v>
      </c>
      <c r="AJ701" s="345">
        <v>176601</v>
      </c>
      <c r="AK701" s="345">
        <v>170155</v>
      </c>
    </row>
    <row r="702" spans="1:37">
      <c r="A702" s="869">
        <v>667</v>
      </c>
      <c r="B702" s="869" t="s">
        <v>111</v>
      </c>
      <c r="C702" s="869" t="s">
        <v>1681</v>
      </c>
      <c r="D702" s="869" t="s">
        <v>13033</v>
      </c>
      <c r="E702" s="869" t="s">
        <v>15479</v>
      </c>
      <c r="F702" s="870" t="s">
        <v>15480</v>
      </c>
      <c r="G702" s="869" t="s">
        <v>15481</v>
      </c>
      <c r="H702" s="869" t="s">
        <v>15482</v>
      </c>
      <c r="I702" s="869">
        <v>1993</v>
      </c>
      <c r="J702" s="869">
        <v>7320.9</v>
      </c>
      <c r="K702" s="869">
        <v>3183.92</v>
      </c>
      <c r="L702" s="869">
        <v>200</v>
      </c>
      <c r="M702" s="869">
        <v>152011</v>
      </c>
      <c r="N702" s="869">
        <v>1130</v>
      </c>
      <c r="O702" s="869">
        <v>69</v>
      </c>
      <c r="P702" s="869">
        <v>6534</v>
      </c>
      <c r="Q702" s="869">
        <v>0</v>
      </c>
      <c r="R702" s="869">
        <v>69</v>
      </c>
      <c r="S702" s="869">
        <v>17</v>
      </c>
      <c r="T702" s="869">
        <v>17</v>
      </c>
      <c r="U702" s="869">
        <v>1</v>
      </c>
      <c r="V702" s="869">
        <v>1</v>
      </c>
      <c r="W702" s="869">
        <v>10</v>
      </c>
      <c r="X702" s="869">
        <v>10</v>
      </c>
      <c r="Y702" s="869">
        <v>2</v>
      </c>
      <c r="Z702" s="869">
        <v>2</v>
      </c>
      <c r="AA702" s="869">
        <v>4</v>
      </c>
      <c r="AB702" s="869">
        <v>4</v>
      </c>
      <c r="AC702" s="869">
        <v>0</v>
      </c>
      <c r="AD702" s="869">
        <v>9</v>
      </c>
      <c r="AE702" s="869">
        <v>4</v>
      </c>
      <c r="AF702" s="345">
        <v>1877219</v>
      </c>
      <c r="AG702" s="345">
        <v>1202027</v>
      </c>
      <c r="AH702" s="345">
        <v>179442</v>
      </c>
      <c r="AI702" s="345">
        <v>495750</v>
      </c>
      <c r="AJ702" s="345">
        <v>354197</v>
      </c>
      <c r="AK702" s="345">
        <v>172834</v>
      </c>
    </row>
    <row r="703" spans="1:37">
      <c r="A703" s="869">
        <v>668</v>
      </c>
      <c r="B703" s="869" t="s">
        <v>111</v>
      </c>
      <c r="C703" s="869" t="s">
        <v>1681</v>
      </c>
      <c r="D703" s="869" t="s">
        <v>13033</v>
      </c>
      <c r="E703" s="869" t="s">
        <v>15483</v>
      </c>
      <c r="F703" s="870" t="s">
        <v>15484</v>
      </c>
      <c r="G703" s="869" t="s">
        <v>15485</v>
      </c>
      <c r="H703" s="869" t="s">
        <v>15482</v>
      </c>
      <c r="I703" s="869">
        <v>2003</v>
      </c>
      <c r="J703" s="869">
        <v>1655</v>
      </c>
      <c r="K703" s="869">
        <v>1451</v>
      </c>
      <c r="L703" s="869">
        <v>150</v>
      </c>
      <c r="M703" s="869">
        <v>92765</v>
      </c>
      <c r="N703" s="869">
        <v>3231</v>
      </c>
      <c r="O703" s="869">
        <v>30</v>
      </c>
      <c r="P703" s="869">
        <v>1314</v>
      </c>
      <c r="Q703" s="869">
        <v>0</v>
      </c>
      <c r="R703" s="869">
        <v>0</v>
      </c>
      <c r="S703" s="869">
        <v>5</v>
      </c>
      <c r="T703" s="869">
        <v>5</v>
      </c>
      <c r="U703" s="869">
        <v>0</v>
      </c>
      <c r="V703" s="869">
        <v>0</v>
      </c>
      <c r="W703" s="869">
        <v>2</v>
      </c>
      <c r="X703" s="869">
        <v>2</v>
      </c>
      <c r="Y703" s="869">
        <v>0</v>
      </c>
      <c r="Z703" s="869">
        <v>0</v>
      </c>
      <c r="AA703" s="869">
        <v>3</v>
      </c>
      <c r="AB703" s="869">
        <v>3</v>
      </c>
      <c r="AC703" s="869">
        <v>0</v>
      </c>
      <c r="AD703" s="869">
        <v>1</v>
      </c>
      <c r="AE703" s="869">
        <v>1</v>
      </c>
      <c r="AF703" s="345">
        <v>626346</v>
      </c>
      <c r="AG703" s="345">
        <v>428526</v>
      </c>
      <c r="AH703" s="345">
        <v>43136</v>
      </c>
      <c r="AI703" s="345">
        <v>154684</v>
      </c>
      <c r="AJ703" s="345">
        <v>114667</v>
      </c>
      <c r="AK703" s="345">
        <v>61700</v>
      </c>
    </row>
    <row r="704" spans="1:37">
      <c r="A704" s="869">
        <v>669</v>
      </c>
      <c r="B704" s="869" t="s">
        <v>111</v>
      </c>
      <c r="C704" s="869" t="s">
        <v>1681</v>
      </c>
      <c r="D704" s="869" t="s">
        <v>13033</v>
      </c>
      <c r="E704" s="869" t="s">
        <v>15486</v>
      </c>
      <c r="F704" s="870" t="s">
        <v>15487</v>
      </c>
      <c r="G704" s="869" t="s">
        <v>15488</v>
      </c>
      <c r="H704" s="869" t="s">
        <v>15482</v>
      </c>
      <c r="I704" s="869">
        <v>2013</v>
      </c>
      <c r="J704" s="869">
        <v>1314.55</v>
      </c>
      <c r="K704" s="869">
        <v>499.81</v>
      </c>
      <c r="L704" s="869">
        <v>110</v>
      </c>
      <c r="M704" s="869">
        <v>57752</v>
      </c>
      <c r="N704" s="869">
        <v>2669</v>
      </c>
      <c r="O704" s="869">
        <v>7</v>
      </c>
      <c r="P704" s="869">
        <v>13817</v>
      </c>
      <c r="Q704" s="869">
        <v>0</v>
      </c>
      <c r="R704" s="869">
        <v>0</v>
      </c>
      <c r="S704" s="869">
        <v>5</v>
      </c>
      <c r="T704" s="869">
        <v>5</v>
      </c>
      <c r="U704" s="869">
        <v>0</v>
      </c>
      <c r="V704" s="869">
        <v>0</v>
      </c>
      <c r="W704" s="869">
        <v>1</v>
      </c>
      <c r="X704" s="869">
        <v>1</v>
      </c>
      <c r="Y704" s="869">
        <v>0</v>
      </c>
      <c r="Z704" s="869">
        <v>0</v>
      </c>
      <c r="AA704" s="869">
        <v>4</v>
      </c>
      <c r="AB704" s="869">
        <v>4</v>
      </c>
      <c r="AC704" s="869">
        <v>0</v>
      </c>
      <c r="AD704" s="869">
        <v>1</v>
      </c>
      <c r="AE704" s="869">
        <v>0</v>
      </c>
      <c r="AF704" s="345">
        <v>468108</v>
      </c>
      <c r="AG704" s="345">
        <v>272000</v>
      </c>
      <c r="AH704" s="345">
        <v>28000</v>
      </c>
      <c r="AI704" s="345">
        <v>168108</v>
      </c>
      <c r="AJ704" s="345">
        <v>10500</v>
      </c>
      <c r="AK704" s="345">
        <v>8128</v>
      </c>
    </row>
    <row r="705" spans="1:37">
      <c r="A705" s="869">
        <v>670</v>
      </c>
      <c r="B705" s="869" t="s">
        <v>111</v>
      </c>
      <c r="C705" s="869" t="s">
        <v>1681</v>
      </c>
      <c r="D705" s="869" t="s">
        <v>13033</v>
      </c>
      <c r="E705" s="869" t="s">
        <v>15489</v>
      </c>
      <c r="F705" s="870" t="s">
        <v>15490</v>
      </c>
      <c r="G705" s="869" t="s">
        <v>15491</v>
      </c>
      <c r="H705" s="869" t="s">
        <v>15482</v>
      </c>
      <c r="I705" s="869">
        <v>2013</v>
      </c>
      <c r="J705" s="869">
        <v>2215</v>
      </c>
      <c r="K705" s="869">
        <v>1045</v>
      </c>
      <c r="L705" s="869">
        <v>119</v>
      </c>
      <c r="M705" s="869">
        <v>37614</v>
      </c>
      <c r="N705" s="869">
        <v>561</v>
      </c>
      <c r="O705" s="869">
        <v>24</v>
      </c>
      <c r="P705" s="869">
        <v>1077</v>
      </c>
      <c r="Q705" s="869">
        <v>0</v>
      </c>
      <c r="R705" s="869">
        <v>0</v>
      </c>
      <c r="S705" s="869">
        <v>7</v>
      </c>
      <c r="T705" s="869">
        <v>7</v>
      </c>
      <c r="U705" s="869">
        <v>0</v>
      </c>
      <c r="V705" s="869">
        <v>0</v>
      </c>
      <c r="W705" s="869">
        <v>2</v>
      </c>
      <c r="X705" s="869">
        <v>2</v>
      </c>
      <c r="Y705" s="869">
        <v>0</v>
      </c>
      <c r="Z705" s="869">
        <v>0</v>
      </c>
      <c r="AA705" s="869">
        <v>5</v>
      </c>
      <c r="AB705" s="869">
        <v>5</v>
      </c>
      <c r="AC705" s="869">
        <v>0</v>
      </c>
      <c r="AD705" s="869">
        <v>1</v>
      </c>
      <c r="AE705" s="869">
        <v>1</v>
      </c>
      <c r="AF705" s="345">
        <v>356772</v>
      </c>
      <c r="AG705" s="345">
        <v>213532</v>
      </c>
      <c r="AH705" s="345">
        <v>36736</v>
      </c>
      <c r="AI705" s="345">
        <v>106504</v>
      </c>
      <c r="AJ705" s="345">
        <v>18830</v>
      </c>
      <c r="AK705" s="345">
        <v>9738</v>
      </c>
    </row>
    <row r="706" spans="1:37">
      <c r="A706" s="869">
        <v>671</v>
      </c>
      <c r="B706" s="869" t="s">
        <v>111</v>
      </c>
      <c r="C706" s="869" t="s">
        <v>1681</v>
      </c>
      <c r="D706" s="869" t="s">
        <v>13033</v>
      </c>
      <c r="E706" s="869" t="s">
        <v>15492</v>
      </c>
      <c r="F706" s="870" t="s">
        <v>15493</v>
      </c>
      <c r="G706" s="869" t="s">
        <v>15494</v>
      </c>
      <c r="H706" s="869" t="s">
        <v>15482</v>
      </c>
      <c r="I706" s="869">
        <v>2009</v>
      </c>
      <c r="J706" s="869">
        <v>2934</v>
      </c>
      <c r="K706" s="869">
        <v>1497</v>
      </c>
      <c r="L706" s="869">
        <v>167</v>
      </c>
      <c r="M706" s="869">
        <v>54196</v>
      </c>
      <c r="N706" s="869">
        <v>30</v>
      </c>
      <c r="O706" s="869">
        <v>32</v>
      </c>
      <c r="P706" s="869">
        <v>2439</v>
      </c>
      <c r="Q706" s="869">
        <v>0</v>
      </c>
      <c r="R706" s="869">
        <v>0</v>
      </c>
      <c r="S706" s="869">
        <v>2</v>
      </c>
      <c r="T706" s="869">
        <v>2</v>
      </c>
      <c r="U706" s="869">
        <v>0</v>
      </c>
      <c r="V706" s="869">
        <v>0</v>
      </c>
      <c r="W706" s="869">
        <v>2</v>
      </c>
      <c r="X706" s="869">
        <v>2</v>
      </c>
      <c r="Y706" s="869">
        <v>0</v>
      </c>
      <c r="Z706" s="869">
        <v>0</v>
      </c>
      <c r="AA706" s="869">
        <v>0</v>
      </c>
      <c r="AB706" s="869">
        <v>0</v>
      </c>
      <c r="AC706" s="869">
        <v>0</v>
      </c>
      <c r="AD706" s="869">
        <v>1</v>
      </c>
      <c r="AE706" s="869">
        <v>1</v>
      </c>
      <c r="AF706" s="345">
        <v>467099</v>
      </c>
      <c r="AG706" s="345">
        <v>286479</v>
      </c>
      <c r="AH706" s="345">
        <v>64416</v>
      </c>
      <c r="AI706" s="345">
        <v>116204</v>
      </c>
      <c r="AJ706" s="345">
        <v>129868</v>
      </c>
      <c r="AK706" s="345">
        <v>57243</v>
      </c>
    </row>
    <row r="707" spans="1:37">
      <c r="A707" s="869">
        <v>672</v>
      </c>
      <c r="B707" s="869" t="s">
        <v>111</v>
      </c>
      <c r="C707" s="869" t="s">
        <v>1674</v>
      </c>
      <c r="D707" s="869" t="s">
        <v>13033</v>
      </c>
      <c r="E707" s="869" t="s">
        <v>15495</v>
      </c>
      <c r="F707" s="870" t="s">
        <v>15496</v>
      </c>
      <c r="G707" s="869" t="s">
        <v>15497</v>
      </c>
      <c r="H707" s="869" t="s">
        <v>15498</v>
      </c>
      <c r="I707" s="869">
        <v>2021</v>
      </c>
      <c r="J707" s="869">
        <v>6987</v>
      </c>
      <c r="K707" s="869">
        <v>481</v>
      </c>
      <c r="L707" s="869">
        <v>63</v>
      </c>
      <c r="M707" s="869">
        <v>16829</v>
      </c>
      <c r="N707" s="869">
        <v>830</v>
      </c>
      <c r="O707" s="869">
        <v>45</v>
      </c>
      <c r="P707" s="869">
        <v>1268</v>
      </c>
      <c r="Q707" s="869">
        <v>68</v>
      </c>
      <c r="R707" s="869">
        <v>17</v>
      </c>
      <c r="S707" s="869">
        <v>1</v>
      </c>
      <c r="T707" s="869">
        <v>1</v>
      </c>
      <c r="U707" s="869">
        <v>0</v>
      </c>
      <c r="V707" s="869">
        <v>0</v>
      </c>
      <c r="W707" s="869">
        <v>1</v>
      </c>
      <c r="X707" s="869">
        <v>1</v>
      </c>
      <c r="Y707" s="869">
        <v>0</v>
      </c>
      <c r="Z707" s="869">
        <v>0</v>
      </c>
      <c r="AA707" s="869">
        <v>0</v>
      </c>
      <c r="AB707" s="869">
        <v>0</v>
      </c>
      <c r="AC707" s="869">
        <v>0</v>
      </c>
      <c r="AD707" s="869">
        <v>2</v>
      </c>
      <c r="AE707" s="869">
        <v>0</v>
      </c>
      <c r="AF707" s="345">
        <v>160360</v>
      </c>
      <c r="AG707" s="345">
        <v>84504</v>
      </c>
      <c r="AH707" s="345">
        <v>20000</v>
      </c>
      <c r="AI707" s="345">
        <v>55856</v>
      </c>
      <c r="AJ707" s="345">
        <v>24224</v>
      </c>
      <c r="AK707" s="345">
        <v>2917</v>
      </c>
    </row>
    <row r="708" spans="1:37">
      <c r="A708" s="869">
        <v>673</v>
      </c>
      <c r="B708" s="869" t="s">
        <v>111</v>
      </c>
      <c r="C708" s="869" t="s">
        <v>1674</v>
      </c>
      <c r="D708" s="869" t="s">
        <v>13033</v>
      </c>
      <c r="E708" s="869" t="s">
        <v>15499</v>
      </c>
      <c r="F708" s="870" t="s">
        <v>15500</v>
      </c>
      <c r="G708" s="869" t="s">
        <v>15501</v>
      </c>
      <c r="H708" s="869" t="s">
        <v>15498</v>
      </c>
      <c r="I708" s="869">
        <v>2019</v>
      </c>
      <c r="J708" s="869">
        <v>9141</v>
      </c>
      <c r="K708" s="869">
        <v>995</v>
      </c>
      <c r="L708" s="869">
        <v>108</v>
      </c>
      <c r="M708" s="869">
        <v>31046</v>
      </c>
      <c r="N708" s="869">
        <v>1340</v>
      </c>
      <c r="O708" s="869">
        <v>72</v>
      </c>
      <c r="P708" s="869">
        <v>2296</v>
      </c>
      <c r="Q708" s="869">
        <v>78</v>
      </c>
      <c r="R708" s="869">
        <v>2</v>
      </c>
      <c r="S708" s="869">
        <v>2</v>
      </c>
      <c r="T708" s="869">
        <v>2</v>
      </c>
      <c r="U708" s="869">
        <v>0</v>
      </c>
      <c r="V708" s="869">
        <v>0</v>
      </c>
      <c r="W708" s="869">
        <v>2</v>
      </c>
      <c r="X708" s="869">
        <v>2</v>
      </c>
      <c r="Y708" s="869">
        <v>0</v>
      </c>
      <c r="Z708" s="869">
        <v>0</v>
      </c>
      <c r="AA708" s="869">
        <v>0</v>
      </c>
      <c r="AB708" s="869">
        <v>0</v>
      </c>
      <c r="AC708" s="869">
        <v>0</v>
      </c>
      <c r="AD708" s="869">
        <v>2</v>
      </c>
      <c r="AE708" s="869">
        <v>0</v>
      </c>
      <c r="AF708" s="345">
        <v>496894</v>
      </c>
      <c r="AG708" s="345">
        <v>238270</v>
      </c>
      <c r="AH708" s="345">
        <v>29000</v>
      </c>
      <c r="AI708" s="345">
        <v>229624</v>
      </c>
      <c r="AJ708" s="345">
        <v>46121</v>
      </c>
      <c r="AK708" s="345">
        <v>44818</v>
      </c>
    </row>
    <row r="709" spans="1:37">
      <c r="A709" s="869">
        <v>674</v>
      </c>
      <c r="B709" s="869" t="s">
        <v>111</v>
      </c>
      <c r="C709" s="869" t="s">
        <v>1674</v>
      </c>
      <c r="D709" s="869" t="s">
        <v>13033</v>
      </c>
      <c r="E709" s="869" t="s">
        <v>15502</v>
      </c>
      <c r="F709" s="870" t="s">
        <v>15503</v>
      </c>
      <c r="G709" s="869" t="s">
        <v>15504</v>
      </c>
      <c r="H709" s="869" t="s">
        <v>15498</v>
      </c>
      <c r="I709" s="869">
        <v>1999</v>
      </c>
      <c r="J709" s="869">
        <v>9557</v>
      </c>
      <c r="K709" s="869">
        <v>2071</v>
      </c>
      <c r="L709" s="869">
        <v>148</v>
      </c>
      <c r="M709" s="869">
        <v>153650</v>
      </c>
      <c r="N709" s="869">
        <v>11317</v>
      </c>
      <c r="O709" s="869">
        <v>130</v>
      </c>
      <c r="P709" s="869">
        <v>4167</v>
      </c>
      <c r="Q709" s="869">
        <v>73</v>
      </c>
      <c r="R709" s="869">
        <v>4</v>
      </c>
      <c r="S709" s="869">
        <v>8</v>
      </c>
      <c r="T709" s="869">
        <v>8</v>
      </c>
      <c r="U709" s="869">
        <v>2</v>
      </c>
      <c r="V709" s="869">
        <v>2</v>
      </c>
      <c r="W709" s="869">
        <v>4</v>
      </c>
      <c r="X709" s="869">
        <v>4</v>
      </c>
      <c r="Y709" s="869">
        <v>0</v>
      </c>
      <c r="Z709" s="869">
        <v>0</v>
      </c>
      <c r="AA709" s="869">
        <v>2</v>
      </c>
      <c r="AB709" s="869">
        <v>2</v>
      </c>
      <c r="AC709" s="869">
        <v>0</v>
      </c>
      <c r="AD709" s="869">
        <v>4</v>
      </c>
      <c r="AE709" s="869">
        <v>1</v>
      </c>
      <c r="AF709" s="345">
        <v>967406</v>
      </c>
      <c r="AG709" s="345">
        <v>734451</v>
      </c>
      <c r="AH709" s="345">
        <v>73091</v>
      </c>
      <c r="AI709" s="345">
        <v>159864</v>
      </c>
      <c r="AJ709" s="345">
        <v>137928</v>
      </c>
      <c r="AK709" s="345">
        <v>73369</v>
      </c>
    </row>
    <row r="710" spans="1:37">
      <c r="A710" s="869">
        <v>675</v>
      </c>
      <c r="B710" s="869" t="s">
        <v>111</v>
      </c>
      <c r="C710" s="869" t="s">
        <v>1674</v>
      </c>
      <c r="D710" s="869" t="s">
        <v>13033</v>
      </c>
      <c r="E710" s="869" t="s">
        <v>15505</v>
      </c>
      <c r="F710" s="870" t="s">
        <v>15506</v>
      </c>
      <c r="G710" s="869" t="s">
        <v>15507</v>
      </c>
      <c r="H710" s="869" t="s">
        <v>15498</v>
      </c>
      <c r="I710" s="869">
        <v>2012</v>
      </c>
      <c r="J710" s="869">
        <v>5000</v>
      </c>
      <c r="K710" s="869">
        <v>4245</v>
      </c>
      <c r="L710" s="869">
        <v>326</v>
      </c>
      <c r="M710" s="869">
        <v>158944</v>
      </c>
      <c r="N710" s="869">
        <v>5600</v>
      </c>
      <c r="O710" s="869">
        <v>79</v>
      </c>
      <c r="P710" s="869">
        <v>4646</v>
      </c>
      <c r="Q710" s="869">
        <v>0</v>
      </c>
      <c r="R710" s="869">
        <v>1</v>
      </c>
      <c r="S710" s="869">
        <v>8</v>
      </c>
      <c r="T710" s="869">
        <v>9</v>
      </c>
      <c r="U710" s="869">
        <v>1</v>
      </c>
      <c r="V710" s="869">
        <v>1</v>
      </c>
      <c r="W710" s="869">
        <v>5</v>
      </c>
      <c r="X710" s="869">
        <v>6</v>
      </c>
      <c r="Y710" s="869">
        <v>1</v>
      </c>
      <c r="Z710" s="869">
        <v>1</v>
      </c>
      <c r="AA710" s="869">
        <v>1</v>
      </c>
      <c r="AB710" s="869">
        <v>1</v>
      </c>
      <c r="AC710" s="869">
        <v>0</v>
      </c>
      <c r="AD710" s="869">
        <v>3</v>
      </c>
      <c r="AE710" s="869">
        <v>7</v>
      </c>
      <c r="AF710" s="345">
        <v>1949509</v>
      </c>
      <c r="AG710" s="345">
        <v>898628</v>
      </c>
      <c r="AH710" s="345">
        <v>120064</v>
      </c>
      <c r="AI710" s="345">
        <v>930817</v>
      </c>
      <c r="AJ710" s="345">
        <v>196630</v>
      </c>
      <c r="AK710" s="345">
        <v>152431</v>
      </c>
    </row>
    <row r="711" spans="1:37">
      <c r="A711" s="869">
        <v>676</v>
      </c>
      <c r="B711" s="869" t="s">
        <v>111</v>
      </c>
      <c r="C711" s="869" t="s">
        <v>1674</v>
      </c>
      <c r="D711" s="869" t="s">
        <v>13033</v>
      </c>
      <c r="E711" s="869" t="s">
        <v>15508</v>
      </c>
      <c r="F711" s="870" t="s">
        <v>15509</v>
      </c>
      <c r="G711" s="869" t="s">
        <v>15510</v>
      </c>
      <c r="H711" s="869" t="s">
        <v>15498</v>
      </c>
      <c r="I711" s="869">
        <v>2018</v>
      </c>
      <c r="J711" s="869">
        <v>2151</v>
      </c>
      <c r="K711" s="869">
        <v>1287</v>
      </c>
      <c r="L711" s="869">
        <v>121</v>
      </c>
      <c r="M711" s="869">
        <v>37584</v>
      </c>
      <c r="N711" s="869">
        <v>1946</v>
      </c>
      <c r="O711" s="869">
        <v>62</v>
      </c>
      <c r="P711" s="869">
        <v>2060</v>
      </c>
      <c r="Q711" s="869">
        <v>0</v>
      </c>
      <c r="R711" s="869">
        <v>0</v>
      </c>
      <c r="S711" s="869">
        <v>2</v>
      </c>
      <c r="T711" s="869">
        <v>2</v>
      </c>
      <c r="U711" s="869">
        <v>0</v>
      </c>
      <c r="V711" s="869">
        <v>0</v>
      </c>
      <c r="W711" s="869">
        <v>2</v>
      </c>
      <c r="X711" s="869">
        <v>2</v>
      </c>
      <c r="Y711" s="869">
        <v>0</v>
      </c>
      <c r="Z711" s="869">
        <v>0</v>
      </c>
      <c r="AA711" s="869">
        <v>0</v>
      </c>
      <c r="AB711" s="869">
        <v>0</v>
      </c>
      <c r="AC711" s="869">
        <v>0</v>
      </c>
      <c r="AD711" s="869">
        <v>2</v>
      </c>
      <c r="AE711" s="869">
        <v>1</v>
      </c>
      <c r="AF711" s="345">
        <v>403409</v>
      </c>
      <c r="AG711" s="345">
        <v>228487</v>
      </c>
      <c r="AH711" s="345">
        <v>29000</v>
      </c>
      <c r="AI711" s="345">
        <v>145922</v>
      </c>
      <c r="AJ711" s="345">
        <v>40293</v>
      </c>
      <c r="AK711" s="345">
        <v>21982</v>
      </c>
    </row>
    <row r="712" spans="1:37">
      <c r="A712" s="869">
        <v>677</v>
      </c>
      <c r="B712" s="869" t="s">
        <v>111</v>
      </c>
      <c r="C712" s="869" t="s">
        <v>1674</v>
      </c>
      <c r="D712" s="869" t="s">
        <v>13033</v>
      </c>
      <c r="E712" s="869" t="s">
        <v>15511</v>
      </c>
      <c r="F712" s="870" t="s">
        <v>15512</v>
      </c>
      <c r="G712" s="869" t="s">
        <v>15513</v>
      </c>
      <c r="H712" s="869" t="s">
        <v>15498</v>
      </c>
      <c r="I712" s="869">
        <v>2023</v>
      </c>
      <c r="J712" s="869">
        <v>2215</v>
      </c>
      <c r="K712" s="869">
        <v>872.35</v>
      </c>
      <c r="L712" s="869">
        <v>148</v>
      </c>
      <c r="M712" s="869">
        <v>14494</v>
      </c>
      <c r="N712" s="869">
        <v>0</v>
      </c>
      <c r="O712" s="869">
        <v>46</v>
      </c>
      <c r="P712" s="869">
        <v>14494</v>
      </c>
      <c r="Q712" s="869">
        <v>0</v>
      </c>
      <c r="R712" s="869">
        <v>2</v>
      </c>
      <c r="S712" s="869">
        <v>1</v>
      </c>
      <c r="T712" s="869">
        <v>2</v>
      </c>
      <c r="U712" s="869">
        <v>0</v>
      </c>
      <c r="V712" s="869">
        <v>0</v>
      </c>
      <c r="W712" s="869">
        <v>1</v>
      </c>
      <c r="X712" s="869">
        <v>2</v>
      </c>
      <c r="Y712" s="869">
        <v>0</v>
      </c>
      <c r="Z712" s="869">
        <v>0</v>
      </c>
      <c r="AA712" s="869">
        <v>0</v>
      </c>
      <c r="AB712" s="869">
        <v>0</v>
      </c>
      <c r="AC712" s="869">
        <v>0</v>
      </c>
      <c r="AD712" s="869">
        <v>1</v>
      </c>
      <c r="AE712" s="869">
        <v>1</v>
      </c>
      <c r="AF712" s="345">
        <v>283274</v>
      </c>
      <c r="AG712" s="345">
        <v>135292</v>
      </c>
      <c r="AH712" s="345">
        <v>36416</v>
      </c>
      <c r="AI712" s="345">
        <v>111566</v>
      </c>
      <c r="AJ712" s="345">
        <v>22170</v>
      </c>
      <c r="AK712" s="345">
        <v>19166</v>
      </c>
    </row>
    <row r="713" spans="1:37">
      <c r="A713" s="869">
        <v>678</v>
      </c>
      <c r="B713" s="869" t="s">
        <v>111</v>
      </c>
      <c r="C713" s="869" t="s">
        <v>1674</v>
      </c>
      <c r="D713" s="869" t="s">
        <v>13033</v>
      </c>
      <c r="E713" s="869" t="s">
        <v>15514</v>
      </c>
      <c r="F713" s="870" t="s">
        <v>15515</v>
      </c>
      <c r="G713" s="869" t="s">
        <v>15516</v>
      </c>
      <c r="H713" s="869" t="s">
        <v>15517</v>
      </c>
      <c r="I713" s="869">
        <v>2022</v>
      </c>
      <c r="J713" s="869">
        <v>1781</v>
      </c>
      <c r="K713" s="869">
        <v>1058</v>
      </c>
      <c r="L713" s="869">
        <v>133</v>
      </c>
      <c r="M713" s="869">
        <v>19226</v>
      </c>
      <c r="N713" s="869">
        <v>0</v>
      </c>
      <c r="O713" s="869">
        <v>61</v>
      </c>
      <c r="P713" s="869">
        <v>2246</v>
      </c>
      <c r="Q713" s="869">
        <v>0</v>
      </c>
      <c r="R713" s="869">
        <v>61</v>
      </c>
      <c r="S713" s="869">
        <v>2</v>
      </c>
      <c r="T713" s="869">
        <v>2</v>
      </c>
      <c r="U713" s="869">
        <v>0</v>
      </c>
      <c r="V713" s="869">
        <v>0</v>
      </c>
      <c r="W713" s="869">
        <v>2</v>
      </c>
      <c r="X713" s="869">
        <v>2</v>
      </c>
      <c r="Y713" s="869">
        <v>0</v>
      </c>
      <c r="Z713" s="869">
        <v>0</v>
      </c>
      <c r="AA713" s="869">
        <v>0</v>
      </c>
      <c r="AB713" s="869">
        <v>0</v>
      </c>
      <c r="AC713" s="869">
        <v>0</v>
      </c>
      <c r="AD713" s="869">
        <v>3</v>
      </c>
      <c r="AE713" s="869">
        <v>0</v>
      </c>
      <c r="AF713" s="345">
        <v>377494</v>
      </c>
      <c r="AG713" s="345">
        <v>194661</v>
      </c>
      <c r="AH713" s="345">
        <v>38078</v>
      </c>
      <c r="AI713" s="345">
        <v>144755</v>
      </c>
      <c r="AJ713" s="345">
        <v>44462</v>
      </c>
      <c r="AK713" s="345">
        <v>22497</v>
      </c>
    </row>
    <row r="714" spans="1:37">
      <c r="A714" s="869">
        <v>679</v>
      </c>
      <c r="B714" s="869" t="s">
        <v>111</v>
      </c>
      <c r="C714" s="869" t="s">
        <v>2095</v>
      </c>
      <c r="D714" s="869" t="s">
        <v>13033</v>
      </c>
      <c r="E714" s="869" t="s">
        <v>15518</v>
      </c>
      <c r="F714" s="870" t="s">
        <v>15519</v>
      </c>
      <c r="G714" s="869" t="s">
        <v>15520</v>
      </c>
      <c r="H714" s="869" t="s">
        <v>15521</v>
      </c>
      <c r="I714" s="869">
        <v>2007</v>
      </c>
      <c r="J714" s="869">
        <v>4247</v>
      </c>
      <c r="K714" s="869">
        <v>1321</v>
      </c>
      <c r="L714" s="869">
        <v>85</v>
      </c>
      <c r="M714" s="869">
        <v>67108</v>
      </c>
      <c r="N714" s="869">
        <v>1468</v>
      </c>
      <c r="O714" s="869">
        <v>15</v>
      </c>
      <c r="P714" s="869">
        <v>1676</v>
      </c>
      <c r="Q714" s="869">
        <v>0</v>
      </c>
      <c r="R714" s="869">
        <v>0</v>
      </c>
      <c r="S714" s="869">
        <v>3.5</v>
      </c>
      <c r="T714" s="869">
        <v>2.5</v>
      </c>
      <c r="U714" s="869">
        <v>1</v>
      </c>
      <c r="V714" s="869">
        <v>1</v>
      </c>
      <c r="W714" s="869">
        <v>1.5</v>
      </c>
      <c r="X714" s="869">
        <v>1.5</v>
      </c>
      <c r="Y714" s="869">
        <v>0</v>
      </c>
      <c r="Z714" s="869">
        <v>0</v>
      </c>
      <c r="AA714" s="869">
        <v>1</v>
      </c>
      <c r="AB714" s="869">
        <v>0</v>
      </c>
      <c r="AC714" s="869">
        <v>0</v>
      </c>
      <c r="AD714" s="869">
        <v>2</v>
      </c>
      <c r="AE714" s="869">
        <v>2</v>
      </c>
      <c r="AF714" s="345">
        <v>408318</v>
      </c>
      <c r="AG714" s="345">
        <v>358238</v>
      </c>
      <c r="AH714" s="345">
        <v>27880</v>
      </c>
      <c r="AI714" s="345">
        <v>22200</v>
      </c>
      <c r="AJ714" s="345">
        <v>90508</v>
      </c>
      <c r="AK714" s="345">
        <v>38821</v>
      </c>
    </row>
    <row r="715" spans="1:37">
      <c r="A715" s="869">
        <v>680</v>
      </c>
      <c r="B715" s="869" t="s">
        <v>111</v>
      </c>
      <c r="C715" s="869" t="s">
        <v>2095</v>
      </c>
      <c r="D715" s="869" t="s">
        <v>13033</v>
      </c>
      <c r="E715" s="869" t="s">
        <v>15522</v>
      </c>
      <c r="F715" s="870" t="s">
        <v>15523</v>
      </c>
      <c r="G715" s="869" t="s">
        <v>15524</v>
      </c>
      <c r="H715" s="869" t="s">
        <v>15521</v>
      </c>
      <c r="I715" s="869">
        <v>2007</v>
      </c>
      <c r="J715" s="869">
        <v>3306</v>
      </c>
      <c r="K715" s="869">
        <v>2057</v>
      </c>
      <c r="L715" s="869">
        <v>263</v>
      </c>
      <c r="M715" s="869">
        <v>100781</v>
      </c>
      <c r="N715" s="869">
        <v>693</v>
      </c>
      <c r="O715" s="869">
        <v>16</v>
      </c>
      <c r="P715" s="869">
        <v>2469</v>
      </c>
      <c r="Q715" s="869">
        <v>0</v>
      </c>
      <c r="R715" s="869">
        <v>0</v>
      </c>
      <c r="S715" s="869">
        <v>4.5</v>
      </c>
      <c r="T715" s="869">
        <v>4.5</v>
      </c>
      <c r="U715" s="869">
        <v>0</v>
      </c>
      <c r="V715" s="869">
        <v>0</v>
      </c>
      <c r="W715" s="869">
        <v>2.5</v>
      </c>
      <c r="X715" s="869">
        <v>2.5</v>
      </c>
      <c r="Y715" s="869">
        <v>1</v>
      </c>
      <c r="Z715" s="869">
        <v>1</v>
      </c>
      <c r="AA715" s="869">
        <v>1</v>
      </c>
      <c r="AB715" s="869">
        <v>1</v>
      </c>
      <c r="AC715" s="869">
        <v>0</v>
      </c>
      <c r="AD715" s="869">
        <v>4</v>
      </c>
      <c r="AE715" s="869">
        <v>4</v>
      </c>
      <c r="AF715" s="345">
        <v>764190</v>
      </c>
      <c r="AG715" s="345">
        <v>358240</v>
      </c>
      <c r="AH715" s="345">
        <v>27880</v>
      </c>
      <c r="AI715" s="345">
        <v>378070</v>
      </c>
      <c r="AJ715" s="345">
        <v>197278</v>
      </c>
      <c r="AK715" s="345">
        <v>51729</v>
      </c>
    </row>
    <row r="716" spans="1:37">
      <c r="A716" s="869">
        <v>681</v>
      </c>
      <c r="B716" s="869" t="s">
        <v>111</v>
      </c>
      <c r="C716" s="869" t="s">
        <v>1810</v>
      </c>
      <c r="D716" s="869" t="s">
        <v>13033</v>
      </c>
      <c r="E716" s="869" t="s">
        <v>14437</v>
      </c>
      <c r="F716" s="870" t="s">
        <v>15525</v>
      </c>
      <c r="G716" s="869" t="s">
        <v>15526</v>
      </c>
      <c r="H716" s="869" t="s">
        <v>15527</v>
      </c>
      <c r="I716" s="869">
        <v>2010</v>
      </c>
      <c r="J716" s="869">
        <v>1113.4000000000001</v>
      </c>
      <c r="K716" s="869">
        <v>2184.77</v>
      </c>
      <c r="L716" s="869">
        <v>231</v>
      </c>
      <c r="M716" s="869">
        <v>57221</v>
      </c>
      <c r="N716" s="869">
        <v>974</v>
      </c>
      <c r="O716" s="869">
        <v>34</v>
      </c>
      <c r="P716" s="869">
        <v>1932</v>
      </c>
      <c r="Q716" s="869">
        <v>33</v>
      </c>
      <c r="R716" s="869">
        <v>0</v>
      </c>
      <c r="S716" s="869">
        <v>3.5</v>
      </c>
      <c r="T716" s="869">
        <v>3.5</v>
      </c>
      <c r="U716" s="869">
        <v>0.5</v>
      </c>
      <c r="V716" s="869">
        <v>0.5</v>
      </c>
      <c r="W716" s="869">
        <v>1</v>
      </c>
      <c r="X716" s="869">
        <v>1</v>
      </c>
      <c r="Y716" s="869">
        <v>0</v>
      </c>
      <c r="Z716" s="869">
        <v>0</v>
      </c>
      <c r="AA716" s="869">
        <v>2</v>
      </c>
      <c r="AB716" s="869">
        <v>2</v>
      </c>
      <c r="AC716" s="869">
        <v>0</v>
      </c>
      <c r="AD716" s="869">
        <v>2</v>
      </c>
      <c r="AE716" s="869">
        <v>1</v>
      </c>
      <c r="AF716" s="345">
        <v>531097</v>
      </c>
      <c r="AG716" s="345">
        <v>329981</v>
      </c>
      <c r="AH716" s="345">
        <v>36689</v>
      </c>
      <c r="AI716" s="345">
        <v>164427</v>
      </c>
      <c r="AJ716" s="345">
        <v>128246</v>
      </c>
      <c r="AK716" s="345">
        <v>46714</v>
      </c>
    </row>
    <row r="717" spans="1:37">
      <c r="A717" s="869">
        <v>682</v>
      </c>
      <c r="B717" s="869" t="s">
        <v>111</v>
      </c>
      <c r="C717" s="869" t="s">
        <v>1810</v>
      </c>
      <c r="D717" s="869" t="s">
        <v>13033</v>
      </c>
      <c r="E717" s="869" t="s">
        <v>15528</v>
      </c>
      <c r="F717" s="870" t="s">
        <v>15529</v>
      </c>
      <c r="G717" s="869" t="s">
        <v>15530</v>
      </c>
      <c r="H717" s="869" t="s">
        <v>15531</v>
      </c>
      <c r="I717" s="869">
        <v>2019</v>
      </c>
      <c r="J717" s="869">
        <v>4624</v>
      </c>
      <c r="K717" s="869">
        <v>2999</v>
      </c>
      <c r="L717" s="869">
        <v>81</v>
      </c>
      <c r="M717" s="869">
        <v>35552</v>
      </c>
      <c r="N717" s="869">
        <v>2213</v>
      </c>
      <c r="O717" s="869">
        <v>17</v>
      </c>
      <c r="P717" s="869">
        <v>2502</v>
      </c>
      <c r="Q717" s="869">
        <v>52</v>
      </c>
      <c r="R717" s="869">
        <v>0</v>
      </c>
      <c r="S717" s="869">
        <v>7</v>
      </c>
      <c r="T717" s="869">
        <v>7</v>
      </c>
      <c r="U717" s="869">
        <v>0</v>
      </c>
      <c r="V717" s="869">
        <v>0</v>
      </c>
      <c r="W717" s="869">
        <v>3</v>
      </c>
      <c r="X717" s="869">
        <v>3</v>
      </c>
      <c r="Y717" s="869">
        <v>0</v>
      </c>
      <c r="Z717" s="869">
        <v>0</v>
      </c>
      <c r="AA717" s="869">
        <v>4</v>
      </c>
      <c r="AB717" s="869">
        <v>4</v>
      </c>
      <c r="AC717" s="869">
        <v>0</v>
      </c>
      <c r="AD717" s="869">
        <v>3</v>
      </c>
      <c r="AE717" s="869">
        <v>0</v>
      </c>
      <c r="AF717" s="345">
        <v>806462</v>
      </c>
      <c r="AG717" s="345">
        <v>478812</v>
      </c>
      <c r="AH717" s="345">
        <v>42653</v>
      </c>
      <c r="AI717" s="345">
        <v>284997</v>
      </c>
      <c r="AJ717" s="345">
        <v>128871</v>
      </c>
      <c r="AK717" s="345">
        <v>69252</v>
      </c>
    </row>
    <row r="718" spans="1:37">
      <c r="A718" s="869">
        <v>683</v>
      </c>
      <c r="B718" s="869" t="s">
        <v>111</v>
      </c>
      <c r="C718" s="869" t="s">
        <v>1810</v>
      </c>
      <c r="D718" s="869" t="s">
        <v>13033</v>
      </c>
      <c r="E718" s="869" t="s">
        <v>15532</v>
      </c>
      <c r="F718" s="870" t="s">
        <v>15533</v>
      </c>
      <c r="G718" s="869" t="s">
        <v>15534</v>
      </c>
      <c r="H718" s="869" t="s">
        <v>15535</v>
      </c>
      <c r="I718" s="869">
        <v>2014</v>
      </c>
      <c r="J718" s="869">
        <v>1751</v>
      </c>
      <c r="K718" s="869">
        <v>1291</v>
      </c>
      <c r="L718" s="869">
        <v>230</v>
      </c>
      <c r="M718" s="869">
        <v>52507</v>
      </c>
      <c r="N718" s="869">
        <v>804</v>
      </c>
      <c r="O718" s="869">
        <v>18</v>
      </c>
      <c r="P718" s="869">
        <v>1980</v>
      </c>
      <c r="Q718" s="869">
        <v>0</v>
      </c>
      <c r="R718" s="869">
        <v>0</v>
      </c>
      <c r="S718" s="869">
        <v>3.5</v>
      </c>
      <c r="T718" s="869">
        <v>3.5</v>
      </c>
      <c r="U718" s="869">
        <v>0</v>
      </c>
      <c r="V718" s="869">
        <v>0</v>
      </c>
      <c r="W718" s="869">
        <v>1.5</v>
      </c>
      <c r="X718" s="869">
        <v>1.5</v>
      </c>
      <c r="Y718" s="869">
        <v>0</v>
      </c>
      <c r="Z718" s="869">
        <v>0</v>
      </c>
      <c r="AA718" s="869">
        <v>2</v>
      </c>
      <c r="AB718" s="869">
        <v>2</v>
      </c>
      <c r="AC718" s="869">
        <v>0</v>
      </c>
      <c r="AD718" s="869">
        <v>3</v>
      </c>
      <c r="AE718" s="869">
        <v>0</v>
      </c>
      <c r="AF718" s="345">
        <v>620667</v>
      </c>
      <c r="AG718" s="345">
        <v>425912</v>
      </c>
      <c r="AH718" s="345">
        <v>37731</v>
      </c>
      <c r="AI718" s="345">
        <v>157024</v>
      </c>
      <c r="AJ718" s="345">
        <v>79391</v>
      </c>
      <c r="AK718" s="345">
        <v>190070</v>
      </c>
    </row>
    <row r="719" spans="1:37">
      <c r="A719" s="869">
        <v>684</v>
      </c>
      <c r="B719" s="869" t="s">
        <v>111</v>
      </c>
      <c r="C719" s="869" t="s">
        <v>1810</v>
      </c>
      <c r="D719" s="869" t="s">
        <v>13033</v>
      </c>
      <c r="E719" s="869" t="s">
        <v>15536</v>
      </c>
      <c r="F719" s="870" t="s">
        <v>15537</v>
      </c>
      <c r="G719" s="869" t="s">
        <v>15538</v>
      </c>
      <c r="H719" s="869" t="s">
        <v>15539</v>
      </c>
      <c r="I719" s="869">
        <v>2008</v>
      </c>
      <c r="J719" s="869">
        <v>2970.1</v>
      </c>
      <c r="K719" s="869">
        <v>6421.36</v>
      </c>
      <c r="L719" s="869">
        <v>442</v>
      </c>
      <c r="M719" s="869">
        <v>243403</v>
      </c>
      <c r="N719" s="869">
        <v>2460</v>
      </c>
      <c r="O719" s="869">
        <v>62</v>
      </c>
      <c r="P719" s="869">
        <v>5424</v>
      </c>
      <c r="Q719" s="869">
        <v>51</v>
      </c>
      <c r="R719" s="869">
        <v>29</v>
      </c>
      <c r="S719" s="869">
        <v>16</v>
      </c>
      <c r="T719" s="869">
        <v>16</v>
      </c>
      <c r="U719" s="869">
        <v>1</v>
      </c>
      <c r="V719" s="869">
        <v>1</v>
      </c>
      <c r="W719" s="869">
        <v>7</v>
      </c>
      <c r="X719" s="869">
        <v>7</v>
      </c>
      <c r="Y719" s="869">
        <v>1</v>
      </c>
      <c r="Z719" s="869">
        <v>1</v>
      </c>
      <c r="AA719" s="869">
        <v>7</v>
      </c>
      <c r="AB719" s="869">
        <v>7</v>
      </c>
      <c r="AC719" s="869">
        <v>0</v>
      </c>
      <c r="AD719" s="869">
        <v>8</v>
      </c>
      <c r="AE719" s="869">
        <v>2</v>
      </c>
      <c r="AF719" s="345">
        <v>2313509</v>
      </c>
      <c r="AG719" s="345">
        <v>1562851</v>
      </c>
      <c r="AH719" s="345">
        <v>119070</v>
      </c>
      <c r="AI719" s="345">
        <v>631588</v>
      </c>
      <c r="AJ719" s="345">
        <v>285664</v>
      </c>
      <c r="AK719" s="345">
        <v>190070</v>
      </c>
    </row>
    <row r="720" spans="1:37">
      <c r="A720" s="869">
        <v>685</v>
      </c>
      <c r="B720" s="869" t="s">
        <v>111</v>
      </c>
      <c r="C720" s="869" t="s">
        <v>1810</v>
      </c>
      <c r="D720" s="869" t="s">
        <v>13033</v>
      </c>
      <c r="E720" s="869" t="s">
        <v>15540</v>
      </c>
      <c r="F720" s="870" t="s">
        <v>15541</v>
      </c>
      <c r="G720" s="869" t="s">
        <v>15542</v>
      </c>
      <c r="H720" s="869" t="s">
        <v>15543</v>
      </c>
      <c r="I720" s="869">
        <v>1992</v>
      </c>
      <c r="J720" s="869">
        <v>4005</v>
      </c>
      <c r="K720" s="869">
        <v>1715</v>
      </c>
      <c r="L720" s="869">
        <v>271</v>
      </c>
      <c r="M720" s="869">
        <v>47351</v>
      </c>
      <c r="N720" s="869">
        <v>566</v>
      </c>
      <c r="O720" s="869">
        <v>29</v>
      </c>
      <c r="P720" s="869">
        <v>1116</v>
      </c>
      <c r="Q720" s="869">
        <v>0</v>
      </c>
      <c r="R720" s="869">
        <v>14</v>
      </c>
      <c r="S720" s="869">
        <v>4</v>
      </c>
      <c r="T720" s="869">
        <v>2</v>
      </c>
      <c r="U720" s="869">
        <v>1</v>
      </c>
      <c r="V720" s="869">
        <v>1</v>
      </c>
      <c r="W720" s="869">
        <v>1</v>
      </c>
      <c r="X720" s="869">
        <v>1</v>
      </c>
      <c r="Y720" s="869">
        <v>0</v>
      </c>
      <c r="Z720" s="869">
        <v>0</v>
      </c>
      <c r="AA720" s="869">
        <v>2</v>
      </c>
      <c r="AB720" s="869">
        <v>0</v>
      </c>
      <c r="AC720" s="869">
        <v>0</v>
      </c>
      <c r="AD720" s="869">
        <v>1</v>
      </c>
      <c r="AE720" s="869">
        <v>0</v>
      </c>
      <c r="AF720" s="345">
        <v>543611</v>
      </c>
      <c r="AG720" s="345">
        <v>388772</v>
      </c>
      <c r="AH720" s="345">
        <v>23254</v>
      </c>
      <c r="AI720" s="345">
        <v>131585</v>
      </c>
      <c r="AJ720" s="345">
        <v>32997</v>
      </c>
      <c r="AK720" s="345">
        <v>15467</v>
      </c>
    </row>
    <row r="721" spans="1:37">
      <c r="A721" s="869">
        <v>686</v>
      </c>
      <c r="B721" s="869" t="s">
        <v>111</v>
      </c>
      <c r="C721" s="869" t="s">
        <v>1810</v>
      </c>
      <c r="D721" s="869" t="s">
        <v>13033</v>
      </c>
      <c r="E721" s="869" t="s">
        <v>15544</v>
      </c>
      <c r="F721" s="870" t="s">
        <v>15545</v>
      </c>
      <c r="G721" s="869" t="s">
        <v>15546</v>
      </c>
      <c r="H721" s="869" t="s">
        <v>15547</v>
      </c>
      <c r="I721" s="869">
        <v>2014</v>
      </c>
      <c r="J721" s="869">
        <v>8342.9</v>
      </c>
      <c r="K721" s="869">
        <v>5317.14</v>
      </c>
      <c r="L721" s="869">
        <v>370</v>
      </c>
      <c r="M721" s="869">
        <v>134137</v>
      </c>
      <c r="N721" s="869">
        <v>1107</v>
      </c>
      <c r="O721" s="869">
        <v>49</v>
      </c>
      <c r="P721" s="869">
        <v>3448</v>
      </c>
      <c r="Q721" s="869">
        <v>28</v>
      </c>
      <c r="R721" s="869">
        <v>0</v>
      </c>
      <c r="S721" s="869">
        <v>6.5</v>
      </c>
      <c r="T721" s="869">
        <v>7</v>
      </c>
      <c r="U721" s="869">
        <v>0</v>
      </c>
      <c r="V721" s="869">
        <v>0</v>
      </c>
      <c r="W721" s="869">
        <v>2.5</v>
      </c>
      <c r="X721" s="869">
        <v>3</v>
      </c>
      <c r="Y721" s="869">
        <v>0</v>
      </c>
      <c r="Z721" s="869">
        <v>0</v>
      </c>
      <c r="AA721" s="869">
        <v>4</v>
      </c>
      <c r="AB721" s="869">
        <v>4</v>
      </c>
      <c r="AC721" s="869">
        <v>0</v>
      </c>
      <c r="AD721" s="869">
        <v>2</v>
      </c>
      <c r="AE721" s="869">
        <v>1</v>
      </c>
      <c r="AF721" s="345">
        <v>1149156</v>
      </c>
      <c r="AG721" s="345">
        <v>796906</v>
      </c>
      <c r="AH721" s="345">
        <v>58252</v>
      </c>
      <c r="AI721" s="345">
        <v>293998</v>
      </c>
      <c r="AJ721" s="345">
        <v>301159</v>
      </c>
      <c r="AK721" s="345">
        <v>208244</v>
      </c>
    </row>
    <row r="722" spans="1:37">
      <c r="A722" s="869">
        <v>687</v>
      </c>
      <c r="B722" s="869" t="s">
        <v>111</v>
      </c>
      <c r="C722" s="869" t="s">
        <v>1810</v>
      </c>
      <c r="D722" s="869" t="s">
        <v>13033</v>
      </c>
      <c r="E722" s="869" t="s">
        <v>15548</v>
      </c>
      <c r="F722" s="870" t="s">
        <v>15549</v>
      </c>
      <c r="G722" s="869" t="s">
        <v>15550</v>
      </c>
      <c r="H722" s="869" t="s">
        <v>15551</v>
      </c>
      <c r="I722" s="869">
        <v>2007</v>
      </c>
      <c r="J722" s="869">
        <v>1508.6</v>
      </c>
      <c r="K722" s="869">
        <v>999.02</v>
      </c>
      <c r="L722" s="869">
        <v>72</v>
      </c>
      <c r="M722" s="869">
        <v>48152</v>
      </c>
      <c r="N722" s="869">
        <v>0</v>
      </c>
      <c r="O722" s="869">
        <v>13</v>
      </c>
      <c r="P722" s="869">
        <v>2029</v>
      </c>
      <c r="Q722" s="869">
        <v>0</v>
      </c>
      <c r="R722" s="869">
        <v>0</v>
      </c>
      <c r="S722" s="869">
        <v>2</v>
      </c>
      <c r="T722" s="869">
        <v>2</v>
      </c>
      <c r="U722" s="869">
        <v>0</v>
      </c>
      <c r="V722" s="869">
        <v>0</v>
      </c>
      <c r="W722" s="869">
        <v>1</v>
      </c>
      <c r="X722" s="869">
        <v>1</v>
      </c>
      <c r="Y722" s="869">
        <v>0</v>
      </c>
      <c r="Z722" s="869">
        <v>0</v>
      </c>
      <c r="AA722" s="869">
        <v>1</v>
      </c>
      <c r="AB722" s="869">
        <v>1</v>
      </c>
      <c r="AC722" s="869">
        <v>0</v>
      </c>
      <c r="AD722" s="869">
        <v>2</v>
      </c>
      <c r="AE722" s="869">
        <v>0</v>
      </c>
      <c r="AF722" s="345">
        <v>374919</v>
      </c>
      <c r="AG722" s="345">
        <v>214041</v>
      </c>
      <c r="AH722" s="345">
        <v>34653</v>
      </c>
      <c r="AI722" s="345">
        <v>126225</v>
      </c>
      <c r="AJ722" s="345">
        <v>60741</v>
      </c>
      <c r="AK722" s="345">
        <v>40126</v>
      </c>
    </row>
    <row r="723" spans="1:37">
      <c r="A723" s="869">
        <v>688</v>
      </c>
      <c r="B723" s="869" t="s">
        <v>111</v>
      </c>
      <c r="C723" s="869" t="s">
        <v>1607</v>
      </c>
      <c r="D723" s="869" t="s">
        <v>13033</v>
      </c>
      <c r="E723" s="869" t="s">
        <v>15552</v>
      </c>
      <c r="F723" s="870" t="s">
        <v>15553</v>
      </c>
      <c r="G723" s="869" t="s">
        <v>15554</v>
      </c>
      <c r="H723" s="869" t="s">
        <v>15555</v>
      </c>
      <c r="I723" s="869">
        <v>2018</v>
      </c>
      <c r="J723" s="869">
        <v>20322</v>
      </c>
      <c r="K723" s="869">
        <v>3382</v>
      </c>
      <c r="L723" s="869">
        <v>341</v>
      </c>
      <c r="M723" s="869">
        <v>88933</v>
      </c>
      <c r="N723" s="869">
        <v>848</v>
      </c>
      <c r="O723" s="869">
        <v>105</v>
      </c>
      <c r="P723" s="869">
        <v>6000</v>
      </c>
      <c r="Q723" s="869">
        <v>0</v>
      </c>
      <c r="R723" s="869">
        <v>5</v>
      </c>
      <c r="S723" s="869">
        <v>6</v>
      </c>
      <c r="T723" s="869">
        <v>6</v>
      </c>
      <c r="U723" s="869">
        <v>2</v>
      </c>
      <c r="V723" s="869">
        <v>2</v>
      </c>
      <c r="W723" s="869">
        <v>3</v>
      </c>
      <c r="X723" s="869">
        <v>3</v>
      </c>
      <c r="Y723" s="869">
        <v>0</v>
      </c>
      <c r="Z723" s="869">
        <v>0</v>
      </c>
      <c r="AA723" s="869">
        <v>1</v>
      </c>
      <c r="AB723" s="869">
        <v>1</v>
      </c>
      <c r="AC723" s="869">
        <v>0</v>
      </c>
      <c r="AD723" s="869">
        <v>4</v>
      </c>
      <c r="AE723" s="869">
        <v>0</v>
      </c>
      <c r="AF723" s="345">
        <v>900571</v>
      </c>
      <c r="AG723" s="345">
        <v>535709</v>
      </c>
      <c r="AH723" s="345">
        <v>98518</v>
      </c>
      <c r="AI723" s="345">
        <v>266344</v>
      </c>
      <c r="AJ723" s="345">
        <v>193954</v>
      </c>
      <c r="AK723" s="345">
        <v>170074</v>
      </c>
    </row>
    <row r="724" spans="1:37">
      <c r="A724" s="869">
        <v>689</v>
      </c>
      <c r="B724" s="869" t="s">
        <v>111</v>
      </c>
      <c r="C724" s="869" t="s">
        <v>1607</v>
      </c>
      <c r="D724" s="869" t="s">
        <v>13033</v>
      </c>
      <c r="E724" s="869" t="s">
        <v>15556</v>
      </c>
      <c r="F724" s="870" t="s">
        <v>15557</v>
      </c>
      <c r="G724" s="869" t="s">
        <v>15558</v>
      </c>
      <c r="H724" s="869" t="s">
        <v>15559</v>
      </c>
      <c r="I724" s="869">
        <v>2024</v>
      </c>
      <c r="J724" s="869">
        <v>4083</v>
      </c>
      <c r="K724" s="869">
        <v>3780</v>
      </c>
      <c r="L724" s="869">
        <v>227</v>
      </c>
      <c r="M724" s="869">
        <v>35952</v>
      </c>
      <c r="N724" s="869">
        <v>0</v>
      </c>
      <c r="O724" s="869">
        <v>102</v>
      </c>
      <c r="P724" s="869">
        <v>35952</v>
      </c>
      <c r="Q724" s="869">
        <v>0</v>
      </c>
      <c r="R724" s="869">
        <v>102</v>
      </c>
      <c r="S724" s="869">
        <v>6.5</v>
      </c>
      <c r="T724" s="869">
        <v>6.5</v>
      </c>
      <c r="U724" s="869">
        <v>1</v>
      </c>
      <c r="V724" s="869">
        <v>1</v>
      </c>
      <c r="W724" s="869">
        <v>4.5</v>
      </c>
      <c r="X724" s="869">
        <v>4.5</v>
      </c>
      <c r="Y724" s="869">
        <v>0</v>
      </c>
      <c r="Z724" s="869">
        <v>0</v>
      </c>
      <c r="AA724" s="869">
        <v>1</v>
      </c>
      <c r="AB724" s="869">
        <v>1</v>
      </c>
      <c r="AC724" s="869">
        <v>1</v>
      </c>
      <c r="AD724" s="869">
        <v>7</v>
      </c>
      <c r="AE724" s="869">
        <v>1</v>
      </c>
      <c r="AF724" s="345">
        <v>933667</v>
      </c>
      <c r="AG724" s="345">
        <v>216843</v>
      </c>
      <c r="AH724" s="345">
        <v>451201</v>
      </c>
      <c r="AI724" s="345">
        <v>265623</v>
      </c>
      <c r="AJ724" s="345">
        <v>79476</v>
      </c>
      <c r="AK724" s="345">
        <v>83126</v>
      </c>
    </row>
    <row r="725" spans="1:37">
      <c r="A725" s="869">
        <v>690</v>
      </c>
      <c r="B725" s="869" t="s">
        <v>111</v>
      </c>
      <c r="C725" s="869" t="s">
        <v>1607</v>
      </c>
      <c r="D725" s="869" t="s">
        <v>13033</v>
      </c>
      <c r="E725" s="869" t="s">
        <v>15560</v>
      </c>
      <c r="F725" s="870" t="s">
        <v>15561</v>
      </c>
      <c r="G725" s="869" t="s">
        <v>15562</v>
      </c>
      <c r="H725" s="869" t="s">
        <v>15563</v>
      </c>
      <c r="I725" s="869">
        <v>2012</v>
      </c>
      <c r="J725" s="869">
        <v>87722</v>
      </c>
      <c r="K725" s="869">
        <v>4323.4399999999996</v>
      </c>
      <c r="L725" s="869">
        <v>437</v>
      </c>
      <c r="M725" s="869">
        <v>152754</v>
      </c>
      <c r="N725" s="869">
        <v>1964</v>
      </c>
      <c r="O725" s="869">
        <v>104</v>
      </c>
      <c r="P725" s="869">
        <v>5747</v>
      </c>
      <c r="Q725" s="869">
        <v>0</v>
      </c>
      <c r="R725" s="869">
        <v>2</v>
      </c>
      <c r="S725" s="869">
        <v>6</v>
      </c>
      <c r="T725" s="869">
        <v>6</v>
      </c>
      <c r="U725" s="869">
        <v>2</v>
      </c>
      <c r="V725" s="869">
        <v>2</v>
      </c>
      <c r="W725" s="869">
        <v>3</v>
      </c>
      <c r="X725" s="869">
        <v>3</v>
      </c>
      <c r="Y725" s="869">
        <v>0</v>
      </c>
      <c r="Z725" s="869">
        <v>0</v>
      </c>
      <c r="AA725" s="869">
        <v>1</v>
      </c>
      <c r="AB725" s="869">
        <v>1</v>
      </c>
      <c r="AC725" s="869">
        <v>0</v>
      </c>
      <c r="AD725" s="869">
        <v>7</v>
      </c>
      <c r="AE725" s="869">
        <v>0</v>
      </c>
      <c r="AF725" s="345">
        <v>863615</v>
      </c>
      <c r="AG725" s="345">
        <v>520090</v>
      </c>
      <c r="AH725" s="345">
        <v>96893</v>
      </c>
      <c r="AI725" s="345">
        <v>246632</v>
      </c>
      <c r="AJ725" s="345">
        <v>315188</v>
      </c>
      <c r="AK725" s="345">
        <v>268908</v>
      </c>
    </row>
    <row r="726" spans="1:37">
      <c r="A726" s="869">
        <v>691</v>
      </c>
      <c r="B726" s="869" t="s">
        <v>111</v>
      </c>
      <c r="C726" s="869" t="s">
        <v>1607</v>
      </c>
      <c r="D726" s="869" t="s">
        <v>13033</v>
      </c>
      <c r="E726" s="869" t="s">
        <v>15564</v>
      </c>
      <c r="F726" s="870" t="s">
        <v>15565</v>
      </c>
      <c r="G726" s="869" t="s">
        <v>15566</v>
      </c>
      <c r="H726" s="869" t="s">
        <v>15567</v>
      </c>
      <c r="I726" s="869">
        <v>2015</v>
      </c>
      <c r="J726" s="869">
        <v>5435</v>
      </c>
      <c r="K726" s="869">
        <v>6813</v>
      </c>
      <c r="L726" s="869">
        <v>480</v>
      </c>
      <c r="M726" s="869">
        <v>164077</v>
      </c>
      <c r="N726" s="869">
        <v>1856</v>
      </c>
      <c r="O726" s="869">
        <v>78</v>
      </c>
      <c r="P726" s="869">
        <v>7693</v>
      </c>
      <c r="Q726" s="869">
        <v>0</v>
      </c>
      <c r="R726" s="869">
        <v>2</v>
      </c>
      <c r="S726" s="869">
        <v>6.5</v>
      </c>
      <c r="T726" s="869">
        <v>7</v>
      </c>
      <c r="U726" s="869">
        <v>2</v>
      </c>
      <c r="V726" s="869">
        <v>2</v>
      </c>
      <c r="W726" s="869">
        <v>3.5</v>
      </c>
      <c r="X726" s="869">
        <v>4</v>
      </c>
      <c r="Y726" s="869">
        <v>0</v>
      </c>
      <c r="Z726" s="869">
        <v>0</v>
      </c>
      <c r="AA726" s="869">
        <v>1</v>
      </c>
      <c r="AB726" s="869">
        <v>1</v>
      </c>
      <c r="AC726" s="869">
        <v>0</v>
      </c>
      <c r="AD726" s="869">
        <v>10</v>
      </c>
      <c r="AE726" s="869">
        <v>0</v>
      </c>
      <c r="AF726" s="345">
        <v>1212363</v>
      </c>
      <c r="AG726" s="345">
        <v>667712</v>
      </c>
      <c r="AH726" s="345">
        <v>139847</v>
      </c>
      <c r="AI726" s="345">
        <v>404804</v>
      </c>
      <c r="AJ726" s="345">
        <v>553954</v>
      </c>
      <c r="AK726" s="345">
        <v>495767</v>
      </c>
    </row>
    <row r="727" spans="1:37">
      <c r="A727" s="869">
        <v>692</v>
      </c>
      <c r="B727" s="869" t="s">
        <v>111</v>
      </c>
      <c r="C727" s="869" t="s">
        <v>1607</v>
      </c>
      <c r="D727" s="869" t="s">
        <v>13033</v>
      </c>
      <c r="E727" s="869" t="s">
        <v>15568</v>
      </c>
      <c r="F727" s="870" t="s">
        <v>15569</v>
      </c>
      <c r="G727" s="869" t="s">
        <v>15570</v>
      </c>
      <c r="H727" s="869" t="s">
        <v>15571</v>
      </c>
      <c r="I727" s="869">
        <v>2021</v>
      </c>
      <c r="J727" s="869">
        <v>8609</v>
      </c>
      <c r="K727" s="869">
        <v>2887</v>
      </c>
      <c r="L727" s="869">
        <v>339</v>
      </c>
      <c r="M727" s="869">
        <v>67565</v>
      </c>
      <c r="N727" s="869">
        <v>0</v>
      </c>
      <c r="O727" s="869">
        <v>94</v>
      </c>
      <c r="P727" s="869">
        <v>8407</v>
      </c>
      <c r="Q727" s="869">
        <v>0</v>
      </c>
      <c r="R727" s="869">
        <v>0</v>
      </c>
      <c r="S727" s="869">
        <v>6</v>
      </c>
      <c r="T727" s="869">
        <v>6</v>
      </c>
      <c r="U727" s="869">
        <v>2</v>
      </c>
      <c r="V727" s="869">
        <v>1</v>
      </c>
      <c r="W727" s="869">
        <v>3</v>
      </c>
      <c r="X727" s="869">
        <v>4</v>
      </c>
      <c r="Y727" s="869">
        <v>0</v>
      </c>
      <c r="Z727" s="869">
        <v>0</v>
      </c>
      <c r="AA727" s="869">
        <v>1</v>
      </c>
      <c r="AB727" s="869">
        <v>1</v>
      </c>
      <c r="AC727" s="869">
        <v>0</v>
      </c>
      <c r="AD727" s="869">
        <v>6</v>
      </c>
      <c r="AE727" s="869">
        <v>0</v>
      </c>
      <c r="AF727" s="345">
        <v>842114</v>
      </c>
      <c r="AG727" s="345">
        <v>520090</v>
      </c>
      <c r="AH727" s="345">
        <v>136676</v>
      </c>
      <c r="AI727" s="345">
        <v>185348</v>
      </c>
      <c r="AJ727" s="345">
        <v>407452</v>
      </c>
      <c r="AK727" s="345">
        <v>344845</v>
      </c>
    </row>
    <row r="728" spans="1:37">
      <c r="A728" s="869">
        <v>693</v>
      </c>
      <c r="B728" s="869" t="s">
        <v>111</v>
      </c>
      <c r="C728" s="869" t="s">
        <v>1607</v>
      </c>
      <c r="D728" s="869" t="s">
        <v>13033</v>
      </c>
      <c r="E728" s="869" t="s">
        <v>15572</v>
      </c>
      <c r="F728" s="870" t="s">
        <v>15573</v>
      </c>
      <c r="G728" s="869" t="s">
        <v>15574</v>
      </c>
      <c r="H728" s="869" t="s">
        <v>15575</v>
      </c>
      <c r="I728" s="869">
        <v>2021</v>
      </c>
      <c r="J728" s="869">
        <v>10628</v>
      </c>
      <c r="K728" s="869">
        <v>2592</v>
      </c>
      <c r="L728" s="869">
        <v>158</v>
      </c>
      <c r="M728" s="869">
        <v>56907</v>
      </c>
      <c r="N728" s="869">
        <v>0</v>
      </c>
      <c r="O728" s="869">
        <v>80</v>
      </c>
      <c r="P728" s="869">
        <v>8838</v>
      </c>
      <c r="Q728" s="869">
        <v>0</v>
      </c>
      <c r="R728" s="869">
        <v>9</v>
      </c>
      <c r="S728" s="869">
        <v>5.5</v>
      </c>
      <c r="T728" s="869">
        <v>6</v>
      </c>
      <c r="U728" s="869">
        <v>1</v>
      </c>
      <c r="V728" s="869">
        <v>1</v>
      </c>
      <c r="W728" s="869">
        <v>4.5</v>
      </c>
      <c r="X728" s="869">
        <v>4</v>
      </c>
      <c r="Y728" s="869">
        <v>0</v>
      </c>
      <c r="Z728" s="869">
        <v>0</v>
      </c>
      <c r="AA728" s="869">
        <v>0</v>
      </c>
      <c r="AB728" s="869">
        <v>1</v>
      </c>
      <c r="AC728" s="869">
        <v>0</v>
      </c>
      <c r="AD728" s="869">
        <v>6</v>
      </c>
      <c r="AE728" s="869">
        <v>2</v>
      </c>
      <c r="AF728" s="345">
        <v>966414</v>
      </c>
      <c r="AG728" s="345">
        <v>524342</v>
      </c>
      <c r="AH728" s="345">
        <v>159763</v>
      </c>
      <c r="AI728" s="345">
        <v>282309</v>
      </c>
      <c r="AJ728" s="345">
        <v>393094</v>
      </c>
      <c r="AK728" s="345">
        <v>383293</v>
      </c>
    </row>
    <row r="729" spans="1:37">
      <c r="A729" s="869">
        <v>694</v>
      </c>
      <c r="B729" s="869" t="s">
        <v>111</v>
      </c>
      <c r="C729" s="869" t="s">
        <v>1607</v>
      </c>
      <c r="D729" s="869" t="s">
        <v>13033</v>
      </c>
      <c r="E729" s="869" t="s">
        <v>15576</v>
      </c>
      <c r="F729" s="870" t="s">
        <v>15577</v>
      </c>
      <c r="G729" s="869" t="s">
        <v>15578</v>
      </c>
      <c r="H729" s="869" t="s">
        <v>15579</v>
      </c>
      <c r="I729" s="869">
        <v>2023</v>
      </c>
      <c r="J729" s="869">
        <v>808</v>
      </c>
      <c r="K729" s="869">
        <v>2307</v>
      </c>
      <c r="L729" s="869">
        <v>140</v>
      </c>
      <c r="M729" s="869">
        <v>31114</v>
      </c>
      <c r="N729" s="869">
        <v>0</v>
      </c>
      <c r="O729" s="869">
        <v>99</v>
      </c>
      <c r="P729" s="869">
        <v>7851</v>
      </c>
      <c r="Q729" s="869">
        <v>0</v>
      </c>
      <c r="R729" s="869">
        <v>7</v>
      </c>
      <c r="S729" s="869">
        <v>5</v>
      </c>
      <c r="T729" s="869">
        <v>6</v>
      </c>
      <c r="U729" s="869">
        <v>2</v>
      </c>
      <c r="V729" s="869">
        <v>0</v>
      </c>
      <c r="W729" s="869">
        <v>3</v>
      </c>
      <c r="X729" s="869">
        <v>6</v>
      </c>
      <c r="Y729" s="869">
        <v>0</v>
      </c>
      <c r="Z729" s="869">
        <v>0</v>
      </c>
      <c r="AA729" s="869">
        <v>0</v>
      </c>
      <c r="AB729" s="869">
        <v>0</v>
      </c>
      <c r="AC729" s="869">
        <v>0</v>
      </c>
      <c r="AD729" s="869">
        <v>5</v>
      </c>
      <c r="AE729" s="869">
        <v>0</v>
      </c>
      <c r="AF729" s="345">
        <v>697835</v>
      </c>
      <c r="AG729" s="345">
        <v>434427</v>
      </c>
      <c r="AH729" s="345">
        <v>122431</v>
      </c>
      <c r="AI729" s="345">
        <v>140977</v>
      </c>
      <c r="AJ729" s="345">
        <v>208309</v>
      </c>
      <c r="AK729" s="345">
        <v>193914</v>
      </c>
    </row>
    <row r="730" spans="1:37">
      <c r="A730" s="869">
        <v>695</v>
      </c>
      <c r="B730" s="869" t="s">
        <v>111</v>
      </c>
      <c r="C730" s="869" t="s">
        <v>1607</v>
      </c>
      <c r="D730" s="869" t="s">
        <v>13033</v>
      </c>
      <c r="E730" s="869" t="s">
        <v>15580</v>
      </c>
      <c r="F730" s="870" t="s">
        <v>15581</v>
      </c>
      <c r="G730" s="869" t="s">
        <v>15582</v>
      </c>
      <c r="H730" s="869" t="s">
        <v>15583</v>
      </c>
      <c r="I730" s="869">
        <v>1993</v>
      </c>
      <c r="J730" s="869">
        <v>8643</v>
      </c>
      <c r="K730" s="869">
        <v>4461</v>
      </c>
      <c r="L730" s="869">
        <v>511</v>
      </c>
      <c r="M730" s="869">
        <v>270266</v>
      </c>
      <c r="N730" s="869">
        <v>10039</v>
      </c>
      <c r="O730" s="869">
        <v>111</v>
      </c>
      <c r="P730" s="869">
        <v>6635</v>
      </c>
      <c r="Q730" s="869">
        <v>0</v>
      </c>
      <c r="R730" s="869">
        <v>7</v>
      </c>
      <c r="S730" s="869">
        <v>10</v>
      </c>
      <c r="T730" s="869">
        <v>10</v>
      </c>
      <c r="U730" s="869">
        <v>2</v>
      </c>
      <c r="V730" s="869">
        <v>2</v>
      </c>
      <c r="W730" s="869">
        <v>6</v>
      </c>
      <c r="X730" s="869">
        <v>6</v>
      </c>
      <c r="Y730" s="869">
        <v>0</v>
      </c>
      <c r="Z730" s="869">
        <v>0</v>
      </c>
      <c r="AA730" s="869">
        <v>2</v>
      </c>
      <c r="AB730" s="869">
        <v>2</v>
      </c>
      <c r="AC730" s="869">
        <v>0</v>
      </c>
      <c r="AD730" s="869">
        <v>7</v>
      </c>
      <c r="AE730" s="869">
        <v>1</v>
      </c>
      <c r="AF730" s="345">
        <v>1458264</v>
      </c>
      <c r="AG730" s="345">
        <v>809386</v>
      </c>
      <c r="AH730" s="345">
        <v>127804</v>
      </c>
      <c r="AI730" s="345">
        <v>521074</v>
      </c>
      <c r="AJ730" s="345">
        <v>425009</v>
      </c>
      <c r="AK730" s="345">
        <v>346681</v>
      </c>
    </row>
    <row r="731" spans="1:37">
      <c r="A731" s="869">
        <v>696</v>
      </c>
      <c r="B731" s="869" t="s">
        <v>111</v>
      </c>
      <c r="C731" s="869" t="s">
        <v>1607</v>
      </c>
      <c r="D731" s="869" t="s">
        <v>13033</v>
      </c>
      <c r="E731" s="869" t="s">
        <v>15584</v>
      </c>
      <c r="F731" s="870" t="s">
        <v>15585</v>
      </c>
      <c r="G731" s="869" t="s">
        <v>15586</v>
      </c>
      <c r="H731" s="869" t="s">
        <v>15587</v>
      </c>
      <c r="I731" s="869">
        <v>2017</v>
      </c>
      <c r="J731" s="869">
        <v>2000</v>
      </c>
      <c r="K731" s="869">
        <v>792</v>
      </c>
      <c r="L731" s="869">
        <v>116</v>
      </c>
      <c r="M731" s="869">
        <v>34930</v>
      </c>
      <c r="N731" s="869">
        <v>418</v>
      </c>
      <c r="O731" s="869">
        <v>20</v>
      </c>
      <c r="P731" s="869">
        <v>596</v>
      </c>
      <c r="Q731" s="869">
        <v>0</v>
      </c>
      <c r="R731" s="869">
        <v>1</v>
      </c>
      <c r="S731" s="869">
        <v>0.5</v>
      </c>
      <c r="T731" s="869">
        <v>1</v>
      </c>
      <c r="U731" s="869">
        <v>0</v>
      </c>
      <c r="V731" s="869">
        <v>0</v>
      </c>
      <c r="W731" s="869">
        <v>0.5</v>
      </c>
      <c r="X731" s="869">
        <v>1</v>
      </c>
      <c r="Y731" s="869">
        <v>0</v>
      </c>
      <c r="Z731" s="869">
        <v>0</v>
      </c>
      <c r="AA731" s="869">
        <v>0</v>
      </c>
      <c r="AB731" s="869">
        <v>0</v>
      </c>
      <c r="AC731" s="869">
        <v>0</v>
      </c>
      <c r="AD731" s="869">
        <v>1</v>
      </c>
      <c r="AE731" s="869">
        <v>1</v>
      </c>
      <c r="AF731" s="345">
        <v>302285</v>
      </c>
      <c r="AG731" s="345">
        <v>146401</v>
      </c>
      <c r="AH731" s="345">
        <v>19922</v>
      </c>
      <c r="AI731" s="345">
        <v>135962</v>
      </c>
      <c r="AJ731" s="345">
        <v>27480</v>
      </c>
      <c r="AK731" s="345">
        <v>19288</v>
      </c>
    </row>
    <row r="732" spans="1:37">
      <c r="A732" s="869">
        <v>697</v>
      </c>
      <c r="B732" s="869" t="s">
        <v>111</v>
      </c>
      <c r="C732" s="869" t="s">
        <v>1607</v>
      </c>
      <c r="D732" s="869" t="s">
        <v>13033</v>
      </c>
      <c r="E732" s="869" t="s">
        <v>15588</v>
      </c>
      <c r="F732" s="870" t="s">
        <v>15589</v>
      </c>
      <c r="G732" s="869" t="s">
        <v>15590</v>
      </c>
      <c r="H732" s="869" t="s">
        <v>15591</v>
      </c>
      <c r="I732" s="869">
        <v>2007</v>
      </c>
      <c r="J732" s="869">
        <v>8937</v>
      </c>
      <c r="K732" s="869">
        <v>2775</v>
      </c>
      <c r="L732" s="869">
        <v>453</v>
      </c>
      <c r="M732" s="869">
        <v>142322</v>
      </c>
      <c r="N732" s="869">
        <v>4289</v>
      </c>
      <c r="O732" s="869">
        <v>100</v>
      </c>
      <c r="P732" s="869">
        <v>5691</v>
      </c>
      <c r="Q732" s="869">
        <v>0</v>
      </c>
      <c r="R732" s="869">
        <v>5</v>
      </c>
      <c r="S732" s="869">
        <v>5.5</v>
      </c>
      <c r="T732" s="869">
        <v>6</v>
      </c>
      <c r="U732" s="869">
        <v>1</v>
      </c>
      <c r="V732" s="869">
        <v>1</v>
      </c>
      <c r="W732" s="869">
        <v>3.5</v>
      </c>
      <c r="X732" s="869">
        <v>4</v>
      </c>
      <c r="Y732" s="869">
        <v>0</v>
      </c>
      <c r="Z732" s="869">
        <v>0</v>
      </c>
      <c r="AA732" s="869">
        <v>1</v>
      </c>
      <c r="AB732" s="869">
        <v>1</v>
      </c>
      <c r="AC732" s="869">
        <v>0</v>
      </c>
      <c r="AD732" s="869">
        <v>5</v>
      </c>
      <c r="AE732" s="869">
        <v>1</v>
      </c>
      <c r="AF732" s="345">
        <v>3425740</v>
      </c>
      <c r="AG732" s="345">
        <v>545828</v>
      </c>
      <c r="AH732" s="345">
        <v>96587</v>
      </c>
      <c r="AI732" s="345">
        <v>2783325</v>
      </c>
      <c r="AJ732" s="345">
        <v>357519</v>
      </c>
      <c r="AK732" s="345">
        <v>314079</v>
      </c>
    </row>
    <row r="733" spans="1:37">
      <c r="A733" s="869">
        <v>698</v>
      </c>
      <c r="B733" s="869" t="s">
        <v>111</v>
      </c>
      <c r="C733" s="869" t="s">
        <v>1607</v>
      </c>
      <c r="D733" s="869" t="s">
        <v>13033</v>
      </c>
      <c r="E733" s="869" t="s">
        <v>15592</v>
      </c>
      <c r="F733" s="870" t="s">
        <v>15593</v>
      </c>
      <c r="G733" s="869" t="s">
        <v>15594</v>
      </c>
      <c r="H733" s="869" t="s">
        <v>15595</v>
      </c>
      <c r="I733" s="869">
        <v>2004</v>
      </c>
      <c r="J733" s="869">
        <v>15538</v>
      </c>
      <c r="K733" s="869">
        <v>5059</v>
      </c>
      <c r="L733" s="869">
        <v>580</v>
      </c>
      <c r="M733" s="869">
        <v>263300</v>
      </c>
      <c r="N733" s="869">
        <v>3695</v>
      </c>
      <c r="O733" s="869">
        <v>116</v>
      </c>
      <c r="P733" s="869">
        <v>10322</v>
      </c>
      <c r="Q733" s="869">
        <v>0</v>
      </c>
      <c r="R733" s="869">
        <v>12</v>
      </c>
      <c r="S733" s="869">
        <v>11</v>
      </c>
      <c r="T733" s="869">
        <v>11</v>
      </c>
      <c r="U733" s="869">
        <v>1</v>
      </c>
      <c r="V733" s="869">
        <v>1</v>
      </c>
      <c r="W733" s="869">
        <v>9</v>
      </c>
      <c r="X733" s="869">
        <v>9</v>
      </c>
      <c r="Y733" s="869">
        <v>0</v>
      </c>
      <c r="Z733" s="869">
        <v>0</v>
      </c>
      <c r="AA733" s="869">
        <v>1</v>
      </c>
      <c r="AB733" s="869">
        <v>1</v>
      </c>
      <c r="AC733" s="869">
        <v>0</v>
      </c>
      <c r="AD733" s="869">
        <v>13</v>
      </c>
      <c r="AE733" s="869">
        <v>1</v>
      </c>
      <c r="AF733" s="345">
        <v>1808695</v>
      </c>
      <c r="AG733" s="345">
        <v>940666</v>
      </c>
      <c r="AH733" s="345">
        <v>184807</v>
      </c>
      <c r="AI733" s="345">
        <v>683222</v>
      </c>
      <c r="AJ733" s="345">
        <v>1438741</v>
      </c>
      <c r="AK733" s="345">
        <v>910884</v>
      </c>
    </row>
    <row r="734" spans="1:37">
      <c r="A734" s="869">
        <v>699</v>
      </c>
      <c r="B734" s="869" t="s">
        <v>111</v>
      </c>
      <c r="C734" s="869" t="s">
        <v>1607</v>
      </c>
      <c r="D734" s="869" t="s">
        <v>13033</v>
      </c>
      <c r="E734" s="869" t="s">
        <v>15596</v>
      </c>
      <c r="F734" s="870" t="s">
        <v>15597</v>
      </c>
      <c r="G734" s="869" t="s">
        <v>15598</v>
      </c>
      <c r="H734" s="869" t="s">
        <v>15599</v>
      </c>
      <c r="I734" s="869">
        <v>2008</v>
      </c>
      <c r="J734" s="869">
        <v>6490</v>
      </c>
      <c r="K734" s="869">
        <v>4965</v>
      </c>
      <c r="L734" s="869">
        <v>470</v>
      </c>
      <c r="M734" s="869">
        <v>192254</v>
      </c>
      <c r="N734" s="869">
        <v>3443</v>
      </c>
      <c r="O734" s="869">
        <v>92</v>
      </c>
      <c r="P734" s="869">
        <v>7243</v>
      </c>
      <c r="Q734" s="869">
        <v>3443</v>
      </c>
      <c r="R734" s="869">
        <v>2</v>
      </c>
      <c r="S734" s="869">
        <v>7</v>
      </c>
      <c r="T734" s="869">
        <v>7</v>
      </c>
      <c r="U734" s="869">
        <v>2</v>
      </c>
      <c r="V734" s="869">
        <v>2</v>
      </c>
      <c r="W734" s="869">
        <v>4</v>
      </c>
      <c r="X734" s="869">
        <v>4</v>
      </c>
      <c r="Y734" s="869">
        <v>0</v>
      </c>
      <c r="Z734" s="869">
        <v>0</v>
      </c>
      <c r="AA734" s="869">
        <v>1</v>
      </c>
      <c r="AB734" s="869">
        <v>1</v>
      </c>
      <c r="AC734" s="869">
        <v>0</v>
      </c>
      <c r="AD734" s="869">
        <v>7</v>
      </c>
      <c r="AE734" s="869">
        <v>0</v>
      </c>
      <c r="AF734" s="345">
        <v>1149589</v>
      </c>
      <c r="AG734" s="345">
        <v>612941</v>
      </c>
      <c r="AH734" s="345">
        <v>133955</v>
      </c>
      <c r="AI734" s="345">
        <v>402693</v>
      </c>
      <c r="AJ734" s="345">
        <v>509580</v>
      </c>
      <c r="AK734" s="345">
        <v>415609</v>
      </c>
    </row>
    <row r="735" spans="1:37">
      <c r="A735" s="869">
        <v>700</v>
      </c>
      <c r="B735" s="869" t="s">
        <v>111</v>
      </c>
      <c r="C735" s="869" t="s">
        <v>1607</v>
      </c>
      <c r="D735" s="869" t="s">
        <v>13033</v>
      </c>
      <c r="E735" s="869" t="s">
        <v>15600</v>
      </c>
      <c r="F735" s="870" t="s">
        <v>15601</v>
      </c>
      <c r="G735" s="869" t="s">
        <v>15602</v>
      </c>
      <c r="H735" s="869" t="s">
        <v>15603</v>
      </c>
      <c r="I735" s="869">
        <v>2006</v>
      </c>
      <c r="J735" s="869">
        <v>2747</v>
      </c>
      <c r="K735" s="869">
        <v>2733</v>
      </c>
      <c r="L735" s="869">
        <v>266</v>
      </c>
      <c r="M735" s="869">
        <v>168363</v>
      </c>
      <c r="N735" s="869">
        <v>3729</v>
      </c>
      <c r="O735" s="869">
        <v>88</v>
      </c>
      <c r="P735" s="869">
        <v>5334</v>
      </c>
      <c r="Q735" s="869">
        <v>0</v>
      </c>
      <c r="R735" s="869">
        <v>3</v>
      </c>
      <c r="S735" s="869">
        <v>6</v>
      </c>
      <c r="T735" s="869">
        <v>6</v>
      </c>
      <c r="U735" s="869">
        <v>2</v>
      </c>
      <c r="V735" s="869">
        <v>2</v>
      </c>
      <c r="W735" s="869">
        <v>3</v>
      </c>
      <c r="X735" s="869">
        <v>3</v>
      </c>
      <c r="Y735" s="869">
        <v>0</v>
      </c>
      <c r="Z735" s="869">
        <v>0</v>
      </c>
      <c r="AA735" s="869">
        <v>1</v>
      </c>
      <c r="AB735" s="869">
        <v>1</v>
      </c>
      <c r="AC735" s="869">
        <v>0</v>
      </c>
      <c r="AD735" s="869">
        <v>4</v>
      </c>
      <c r="AE735" s="869">
        <v>0</v>
      </c>
      <c r="AF735" s="345">
        <v>990765</v>
      </c>
      <c r="AG735" s="345">
        <v>566479</v>
      </c>
      <c r="AH735" s="345">
        <v>106828</v>
      </c>
      <c r="AI735" s="345">
        <v>317458</v>
      </c>
      <c r="AJ735" s="345">
        <v>204941</v>
      </c>
      <c r="AK735" s="345">
        <v>165061</v>
      </c>
    </row>
    <row r="736" spans="1:37">
      <c r="A736" s="869">
        <v>701</v>
      </c>
      <c r="B736" s="869" t="s">
        <v>111</v>
      </c>
      <c r="C736" s="869" t="s">
        <v>1607</v>
      </c>
      <c r="D736" s="869" t="s">
        <v>13033</v>
      </c>
      <c r="E736" s="869" t="s">
        <v>15604</v>
      </c>
      <c r="F736" s="870" t="s">
        <v>15605</v>
      </c>
      <c r="G736" s="869" t="s">
        <v>15606</v>
      </c>
      <c r="H736" s="869" t="s">
        <v>15607</v>
      </c>
      <c r="I736" s="869">
        <v>2010</v>
      </c>
      <c r="J736" s="869">
        <v>13200</v>
      </c>
      <c r="K736" s="869">
        <v>6607</v>
      </c>
      <c r="L736" s="869">
        <v>563</v>
      </c>
      <c r="M736" s="869">
        <v>194516</v>
      </c>
      <c r="N736" s="869">
        <v>3579</v>
      </c>
      <c r="O736" s="869">
        <v>91</v>
      </c>
      <c r="P736" s="869">
        <v>7363</v>
      </c>
      <c r="Q736" s="869">
        <v>0</v>
      </c>
      <c r="R736" s="869">
        <v>7</v>
      </c>
      <c r="S736" s="869">
        <v>9</v>
      </c>
      <c r="T736" s="869">
        <v>9</v>
      </c>
      <c r="U736" s="869">
        <v>1</v>
      </c>
      <c r="V736" s="869">
        <v>1</v>
      </c>
      <c r="W736" s="869">
        <v>7</v>
      </c>
      <c r="X736" s="869">
        <v>7</v>
      </c>
      <c r="Y736" s="869">
        <v>0</v>
      </c>
      <c r="Z736" s="869">
        <v>0</v>
      </c>
      <c r="AA736" s="869">
        <v>1</v>
      </c>
      <c r="AB736" s="869">
        <v>1</v>
      </c>
      <c r="AC736" s="869">
        <v>1</v>
      </c>
      <c r="AD736" s="869">
        <v>8</v>
      </c>
      <c r="AE736" s="869">
        <v>0</v>
      </c>
      <c r="AF736" s="345">
        <v>1296391</v>
      </c>
      <c r="AG736" s="345">
        <v>761033</v>
      </c>
      <c r="AH736" s="345">
        <v>125340</v>
      </c>
      <c r="AI736" s="345">
        <v>410018</v>
      </c>
      <c r="AJ736" s="345">
        <v>506207</v>
      </c>
      <c r="AK736" s="345">
        <v>413211</v>
      </c>
    </row>
    <row r="737" spans="1:37">
      <c r="A737" s="869">
        <v>702</v>
      </c>
      <c r="B737" s="869" t="s">
        <v>111</v>
      </c>
      <c r="C737" s="869" t="s">
        <v>1607</v>
      </c>
      <c r="D737" s="869" t="s">
        <v>13033</v>
      </c>
      <c r="E737" s="869" t="s">
        <v>15608</v>
      </c>
      <c r="F737" s="870" t="s">
        <v>15609</v>
      </c>
      <c r="G737" s="869" t="s">
        <v>15610</v>
      </c>
      <c r="H737" s="869" t="s">
        <v>15611</v>
      </c>
      <c r="I737" s="869">
        <v>2009</v>
      </c>
      <c r="J737" s="869">
        <v>41326</v>
      </c>
      <c r="K737" s="869">
        <v>5560</v>
      </c>
      <c r="L737" s="869">
        <v>480</v>
      </c>
      <c r="M737" s="869">
        <v>152985</v>
      </c>
      <c r="N737" s="869">
        <v>4269</v>
      </c>
      <c r="O737" s="869">
        <v>104</v>
      </c>
      <c r="P737" s="869">
        <v>6677</v>
      </c>
      <c r="Q737" s="869">
        <v>0</v>
      </c>
      <c r="R737" s="869">
        <v>4</v>
      </c>
      <c r="S737" s="869">
        <v>7</v>
      </c>
      <c r="T737" s="869">
        <v>7</v>
      </c>
      <c r="U737" s="869">
        <v>1</v>
      </c>
      <c r="V737" s="869">
        <v>1</v>
      </c>
      <c r="W737" s="869">
        <v>5</v>
      </c>
      <c r="X737" s="869">
        <v>5</v>
      </c>
      <c r="Y737" s="869">
        <v>0</v>
      </c>
      <c r="Z737" s="869">
        <v>0</v>
      </c>
      <c r="AA737" s="869">
        <v>1</v>
      </c>
      <c r="AB737" s="869">
        <v>1</v>
      </c>
      <c r="AC737" s="869">
        <v>1</v>
      </c>
      <c r="AD737" s="869">
        <v>5</v>
      </c>
      <c r="AE737" s="869">
        <v>1</v>
      </c>
      <c r="AF737" s="345">
        <v>1209954</v>
      </c>
      <c r="AG737" s="345">
        <v>714371</v>
      </c>
      <c r="AH737" s="345">
        <v>127526</v>
      </c>
      <c r="AI737" s="345">
        <v>368057</v>
      </c>
      <c r="AJ737" s="345">
        <v>495199</v>
      </c>
      <c r="AK737" s="345">
        <v>388704</v>
      </c>
    </row>
    <row r="738" spans="1:37">
      <c r="A738" s="869">
        <v>703</v>
      </c>
      <c r="B738" s="869" t="s">
        <v>111</v>
      </c>
      <c r="C738" s="869" t="s">
        <v>1607</v>
      </c>
      <c r="D738" s="869" t="s">
        <v>13033</v>
      </c>
      <c r="E738" s="869" t="s">
        <v>15612</v>
      </c>
      <c r="F738" s="870" t="s">
        <v>15613</v>
      </c>
      <c r="G738" s="869" t="s">
        <v>15614</v>
      </c>
      <c r="H738" s="869" t="s">
        <v>15615</v>
      </c>
      <c r="I738" s="869">
        <v>2012</v>
      </c>
      <c r="J738" s="869">
        <v>1627</v>
      </c>
      <c r="K738" s="869">
        <v>2728</v>
      </c>
      <c r="L738" s="869">
        <v>270</v>
      </c>
      <c r="M738" s="869">
        <v>131561</v>
      </c>
      <c r="N738" s="869">
        <v>5681</v>
      </c>
      <c r="O738" s="869">
        <v>86</v>
      </c>
      <c r="P738" s="869">
        <v>5230</v>
      </c>
      <c r="Q738" s="869">
        <v>0</v>
      </c>
      <c r="R738" s="869">
        <v>5</v>
      </c>
      <c r="S738" s="869">
        <v>4.5</v>
      </c>
      <c r="T738" s="869">
        <v>5</v>
      </c>
      <c r="U738" s="869">
        <v>1</v>
      </c>
      <c r="V738" s="869">
        <v>1</v>
      </c>
      <c r="W738" s="869">
        <v>2.5</v>
      </c>
      <c r="X738" s="869">
        <v>3</v>
      </c>
      <c r="Y738" s="869">
        <v>0</v>
      </c>
      <c r="Z738" s="869">
        <v>0</v>
      </c>
      <c r="AA738" s="869">
        <v>1</v>
      </c>
      <c r="AB738" s="869">
        <v>1</v>
      </c>
      <c r="AC738" s="869">
        <v>0</v>
      </c>
      <c r="AD738" s="869">
        <v>3</v>
      </c>
      <c r="AE738" s="869">
        <v>1</v>
      </c>
      <c r="AF738" s="345">
        <v>862911</v>
      </c>
      <c r="AG738" s="345">
        <v>498060</v>
      </c>
      <c r="AH738" s="345">
        <v>97231</v>
      </c>
      <c r="AI738" s="345">
        <v>267620</v>
      </c>
      <c r="AJ738" s="345">
        <v>133541</v>
      </c>
      <c r="AK738" s="345">
        <v>100519</v>
      </c>
    </row>
    <row r="739" spans="1:37">
      <c r="A739" s="869">
        <v>704</v>
      </c>
      <c r="B739" s="869" t="s">
        <v>111</v>
      </c>
      <c r="C739" s="869" t="s">
        <v>1607</v>
      </c>
      <c r="D739" s="869" t="s">
        <v>13033</v>
      </c>
      <c r="E739" s="869" t="s">
        <v>15616</v>
      </c>
      <c r="F739" s="870" t="s">
        <v>15617</v>
      </c>
      <c r="G739" s="869" t="s">
        <v>15618</v>
      </c>
      <c r="H739" s="869" t="s">
        <v>15619</v>
      </c>
      <c r="I739" s="869">
        <v>2016</v>
      </c>
      <c r="J739" s="869">
        <v>4328</v>
      </c>
      <c r="K739" s="869">
        <v>1981</v>
      </c>
      <c r="L739" s="869">
        <v>216</v>
      </c>
      <c r="M739" s="869">
        <v>116294</v>
      </c>
      <c r="N739" s="869">
        <v>1527</v>
      </c>
      <c r="O739" s="869">
        <v>88</v>
      </c>
      <c r="P739" s="869">
        <v>6030</v>
      </c>
      <c r="Q739" s="869">
        <v>0</v>
      </c>
      <c r="R739" s="869">
        <v>5</v>
      </c>
      <c r="S739" s="869">
        <v>5</v>
      </c>
      <c r="T739" s="869">
        <v>5</v>
      </c>
      <c r="U739" s="869">
        <v>2</v>
      </c>
      <c r="V739" s="869">
        <v>2</v>
      </c>
      <c r="W739" s="869">
        <v>3</v>
      </c>
      <c r="X739" s="869">
        <v>3</v>
      </c>
      <c r="Y739" s="869">
        <v>0</v>
      </c>
      <c r="Z739" s="869">
        <v>0</v>
      </c>
      <c r="AA739" s="869">
        <v>0</v>
      </c>
      <c r="AB739" s="869">
        <v>0</v>
      </c>
      <c r="AC739" s="869">
        <v>0</v>
      </c>
      <c r="AD739" s="869">
        <v>3</v>
      </c>
      <c r="AE739" s="869">
        <v>2</v>
      </c>
      <c r="AF739" s="345">
        <v>927503</v>
      </c>
      <c r="AG739" s="345">
        <v>528831</v>
      </c>
      <c r="AH739" s="345">
        <v>115609</v>
      </c>
      <c r="AI739" s="345">
        <v>283063</v>
      </c>
      <c r="AJ739" s="345">
        <v>286623</v>
      </c>
      <c r="AK739" s="345">
        <v>282506</v>
      </c>
    </row>
    <row r="740" spans="1:37">
      <c r="A740" s="869">
        <v>705</v>
      </c>
      <c r="B740" s="869" t="s">
        <v>111</v>
      </c>
      <c r="C740" s="869" t="s">
        <v>1607</v>
      </c>
      <c r="D740" s="869" t="s">
        <v>13033</v>
      </c>
      <c r="E740" s="869" t="s">
        <v>15620</v>
      </c>
      <c r="F740" s="870" t="s">
        <v>15621</v>
      </c>
      <c r="G740" s="869" t="s">
        <v>15622</v>
      </c>
      <c r="H740" s="869" t="s">
        <v>15623</v>
      </c>
      <c r="I740" s="869">
        <v>2014</v>
      </c>
      <c r="J740" s="869">
        <v>3674</v>
      </c>
      <c r="K740" s="869">
        <v>4494</v>
      </c>
      <c r="L740" s="869">
        <v>447</v>
      </c>
      <c r="M740" s="869">
        <v>140350</v>
      </c>
      <c r="N740" s="869">
        <v>1344</v>
      </c>
      <c r="O740" s="869">
        <v>85</v>
      </c>
      <c r="P740" s="869">
        <v>6914</v>
      </c>
      <c r="Q740" s="869">
        <v>0</v>
      </c>
      <c r="R740" s="869">
        <v>4</v>
      </c>
      <c r="S740" s="869">
        <v>5</v>
      </c>
      <c r="T740" s="869">
        <v>5</v>
      </c>
      <c r="U740" s="869">
        <v>1</v>
      </c>
      <c r="V740" s="869">
        <v>1</v>
      </c>
      <c r="W740" s="869">
        <v>3</v>
      </c>
      <c r="X740" s="869">
        <v>3</v>
      </c>
      <c r="Y740" s="869">
        <v>0</v>
      </c>
      <c r="Z740" s="869">
        <v>0</v>
      </c>
      <c r="AA740" s="869">
        <v>1</v>
      </c>
      <c r="AB740" s="869">
        <v>1</v>
      </c>
      <c r="AC740" s="869">
        <v>0</v>
      </c>
      <c r="AD740" s="869">
        <v>4</v>
      </c>
      <c r="AE740" s="869">
        <v>2</v>
      </c>
      <c r="AF740" s="345">
        <v>962037</v>
      </c>
      <c r="AG740" s="345">
        <v>565658</v>
      </c>
      <c r="AH740" s="345">
        <v>115684</v>
      </c>
      <c r="AI740" s="345">
        <v>280695</v>
      </c>
      <c r="AJ740" s="345">
        <v>339695</v>
      </c>
      <c r="AK740" s="345">
        <v>299633</v>
      </c>
    </row>
    <row r="741" spans="1:37">
      <c r="A741" s="869">
        <v>706</v>
      </c>
      <c r="B741" s="869" t="s">
        <v>111</v>
      </c>
      <c r="C741" s="869" t="s">
        <v>1607</v>
      </c>
      <c r="D741" s="869" t="s">
        <v>13033</v>
      </c>
      <c r="E741" s="869" t="s">
        <v>15624</v>
      </c>
      <c r="F741" s="870" t="s">
        <v>15625</v>
      </c>
      <c r="G741" s="869" t="s">
        <v>15626</v>
      </c>
      <c r="H741" s="869" t="s">
        <v>15627</v>
      </c>
      <c r="I741" s="869">
        <v>2016</v>
      </c>
      <c r="J741" s="869">
        <v>3248</v>
      </c>
      <c r="K741" s="869">
        <v>706</v>
      </c>
      <c r="L741" s="869">
        <v>67</v>
      </c>
      <c r="M741" s="869">
        <v>47772</v>
      </c>
      <c r="N741" s="869">
        <v>0</v>
      </c>
      <c r="O741" s="869">
        <v>25</v>
      </c>
      <c r="P741" s="869">
        <v>1283</v>
      </c>
      <c r="Q741" s="869">
        <v>0</v>
      </c>
      <c r="R741" s="869">
        <v>4</v>
      </c>
      <c r="S741" s="869">
        <v>1</v>
      </c>
      <c r="T741" s="869">
        <v>1</v>
      </c>
      <c r="U741" s="869">
        <v>0</v>
      </c>
      <c r="V741" s="869">
        <v>0</v>
      </c>
      <c r="W741" s="869">
        <v>1</v>
      </c>
      <c r="X741" s="869">
        <v>1</v>
      </c>
      <c r="Y741" s="869">
        <v>0</v>
      </c>
      <c r="Z741" s="869">
        <v>0</v>
      </c>
      <c r="AA741" s="869">
        <v>0</v>
      </c>
      <c r="AB741" s="869">
        <v>0</v>
      </c>
      <c r="AC741" s="869">
        <v>0</v>
      </c>
      <c r="AD741" s="869">
        <v>1</v>
      </c>
      <c r="AE741" s="869">
        <v>0</v>
      </c>
      <c r="AF741" s="345">
        <v>307244</v>
      </c>
      <c r="AG741" s="345">
        <v>146401</v>
      </c>
      <c r="AH741" s="345">
        <v>30427</v>
      </c>
      <c r="AI741" s="345">
        <v>130416</v>
      </c>
      <c r="AJ741" s="345">
        <v>43573</v>
      </c>
      <c r="AK741" s="345">
        <v>40142</v>
      </c>
    </row>
    <row r="742" spans="1:37">
      <c r="A742" s="869">
        <v>707</v>
      </c>
      <c r="B742" s="869" t="s">
        <v>111</v>
      </c>
      <c r="C742" s="869" t="s">
        <v>1607</v>
      </c>
      <c r="D742" s="869" t="s">
        <v>13033</v>
      </c>
      <c r="E742" s="869" t="s">
        <v>15628</v>
      </c>
      <c r="F742" s="870" t="s">
        <v>15629</v>
      </c>
      <c r="G742" s="869" t="s">
        <v>15630</v>
      </c>
      <c r="H742" s="869" t="s">
        <v>15631</v>
      </c>
      <c r="I742" s="869">
        <v>2006</v>
      </c>
      <c r="J742" s="869">
        <v>357</v>
      </c>
      <c r="K742" s="869">
        <v>264</v>
      </c>
      <c r="L742" s="869">
        <v>64</v>
      </c>
      <c r="M742" s="869">
        <v>41695</v>
      </c>
      <c r="N742" s="869">
        <v>0</v>
      </c>
      <c r="O742" s="869">
        <v>17</v>
      </c>
      <c r="P742" s="869">
        <v>922</v>
      </c>
      <c r="Q742" s="869">
        <v>0</v>
      </c>
      <c r="R742" s="869">
        <v>1</v>
      </c>
      <c r="S742" s="869">
        <v>1</v>
      </c>
      <c r="T742" s="869">
        <v>1</v>
      </c>
      <c r="U742" s="869">
        <v>1</v>
      </c>
      <c r="V742" s="869">
        <v>0</v>
      </c>
      <c r="W742" s="869">
        <v>0</v>
      </c>
      <c r="X742" s="869">
        <v>1</v>
      </c>
      <c r="Y742" s="869">
        <v>0</v>
      </c>
      <c r="Z742" s="869">
        <v>0</v>
      </c>
      <c r="AA742" s="869">
        <v>0</v>
      </c>
      <c r="AB742" s="869">
        <v>0</v>
      </c>
      <c r="AC742" s="869">
        <v>0</v>
      </c>
      <c r="AD742" s="869">
        <v>1</v>
      </c>
      <c r="AE742" s="869">
        <v>0</v>
      </c>
      <c r="AF742" s="345">
        <v>140535</v>
      </c>
      <c r="AG742" s="345">
        <v>97688</v>
      </c>
      <c r="AH742" s="345">
        <v>22676</v>
      </c>
      <c r="AI742" s="345">
        <v>20171</v>
      </c>
      <c r="AJ742" s="345">
        <v>58239</v>
      </c>
      <c r="AK742" s="345">
        <v>64406</v>
      </c>
    </row>
    <row r="743" spans="1:37">
      <c r="A743" s="869">
        <v>708</v>
      </c>
      <c r="B743" s="869" t="s">
        <v>111</v>
      </c>
      <c r="C743" s="869" t="s">
        <v>1816</v>
      </c>
      <c r="D743" s="869" t="s">
        <v>13033</v>
      </c>
      <c r="E743" s="869" t="s">
        <v>15632</v>
      </c>
      <c r="F743" s="870" t="s">
        <v>15633</v>
      </c>
      <c r="G743" s="869" t="s">
        <v>15634</v>
      </c>
      <c r="H743" s="869" t="s">
        <v>15635</v>
      </c>
      <c r="I743" s="869">
        <v>1993</v>
      </c>
      <c r="J743" s="869">
        <v>6761.9</v>
      </c>
      <c r="K743" s="869">
        <v>6904.75</v>
      </c>
      <c r="L743" s="869">
        <v>507</v>
      </c>
      <c r="M743" s="869">
        <v>220971</v>
      </c>
      <c r="N743" s="869">
        <v>14445</v>
      </c>
      <c r="O743" s="869">
        <v>133</v>
      </c>
      <c r="P743" s="869">
        <v>7191</v>
      </c>
      <c r="Q743" s="869">
        <v>122</v>
      </c>
      <c r="R743" s="869">
        <v>0</v>
      </c>
      <c r="S743" s="869">
        <v>10</v>
      </c>
      <c r="T743" s="869">
        <v>11</v>
      </c>
      <c r="U743" s="869">
        <v>6</v>
      </c>
      <c r="V743" s="869">
        <v>5</v>
      </c>
      <c r="W743" s="869">
        <v>2</v>
      </c>
      <c r="X743" s="869">
        <v>3</v>
      </c>
      <c r="Y743" s="869">
        <v>0</v>
      </c>
      <c r="Z743" s="869">
        <v>0</v>
      </c>
      <c r="AA743" s="869">
        <v>2</v>
      </c>
      <c r="AB743" s="869">
        <v>3</v>
      </c>
      <c r="AC743" s="869">
        <v>0</v>
      </c>
      <c r="AD743" s="869">
        <v>10</v>
      </c>
      <c r="AE743" s="869">
        <v>3</v>
      </c>
      <c r="AF743" s="345">
        <v>2333138</v>
      </c>
      <c r="AG743" s="345">
        <v>1656169</v>
      </c>
      <c r="AH743" s="345">
        <v>103500</v>
      </c>
      <c r="AI743" s="345">
        <v>573469</v>
      </c>
      <c r="AJ743" s="345">
        <v>567310</v>
      </c>
      <c r="AK743" s="345">
        <v>320507</v>
      </c>
    </row>
    <row r="744" spans="1:37">
      <c r="A744" s="869">
        <v>709</v>
      </c>
      <c r="B744" s="869" t="s">
        <v>111</v>
      </c>
      <c r="C744" s="869" t="s">
        <v>1816</v>
      </c>
      <c r="D744" s="869" t="s">
        <v>13033</v>
      </c>
      <c r="E744" s="869" t="s">
        <v>15636</v>
      </c>
      <c r="F744" s="870" t="s">
        <v>15637</v>
      </c>
      <c r="G744" s="869" t="s">
        <v>15638</v>
      </c>
      <c r="H744" s="869" t="s">
        <v>15639</v>
      </c>
      <c r="I744" s="869">
        <v>2007</v>
      </c>
      <c r="J744" s="869">
        <v>7529</v>
      </c>
      <c r="K744" s="869">
        <v>7268</v>
      </c>
      <c r="L744" s="869">
        <v>410</v>
      </c>
      <c r="M744" s="869">
        <v>193477</v>
      </c>
      <c r="N744" s="869">
        <v>7827</v>
      </c>
      <c r="O744" s="869">
        <v>122</v>
      </c>
      <c r="P744" s="869">
        <v>6764</v>
      </c>
      <c r="Q744" s="869">
        <v>0</v>
      </c>
      <c r="R744" s="869">
        <v>39</v>
      </c>
      <c r="S744" s="869">
        <v>16</v>
      </c>
      <c r="T744" s="869">
        <v>16</v>
      </c>
      <c r="U744" s="869">
        <v>5</v>
      </c>
      <c r="V744" s="869">
        <v>5</v>
      </c>
      <c r="W744" s="869">
        <v>8</v>
      </c>
      <c r="X744" s="869">
        <v>8</v>
      </c>
      <c r="Y744" s="869">
        <v>1</v>
      </c>
      <c r="Z744" s="869">
        <v>1</v>
      </c>
      <c r="AA744" s="869">
        <v>2</v>
      </c>
      <c r="AB744" s="869">
        <v>2</v>
      </c>
      <c r="AC744" s="869">
        <v>0</v>
      </c>
      <c r="AD744" s="869">
        <v>12</v>
      </c>
      <c r="AE744" s="869">
        <v>3</v>
      </c>
      <c r="AF744" s="345">
        <v>5055873</v>
      </c>
      <c r="AG744" s="345">
        <v>1836304</v>
      </c>
      <c r="AH744" s="345">
        <v>131505</v>
      </c>
      <c r="AI744" s="345">
        <v>3088064</v>
      </c>
      <c r="AJ744" s="345">
        <v>384584</v>
      </c>
      <c r="AK744" s="345">
        <v>207164</v>
      </c>
    </row>
    <row r="745" spans="1:37">
      <c r="A745" s="869">
        <v>710</v>
      </c>
      <c r="B745" s="869" t="s">
        <v>111</v>
      </c>
      <c r="C745" s="869" t="s">
        <v>1816</v>
      </c>
      <c r="D745" s="869" t="s">
        <v>13033</v>
      </c>
      <c r="E745" s="869" t="s">
        <v>15640</v>
      </c>
      <c r="F745" s="870" t="s">
        <v>15641</v>
      </c>
      <c r="G745" s="869" t="s">
        <v>15642</v>
      </c>
      <c r="H745" s="869" t="s">
        <v>15643</v>
      </c>
      <c r="I745" s="869">
        <v>2022</v>
      </c>
      <c r="J745" s="869">
        <v>2204</v>
      </c>
      <c r="K745" s="869">
        <v>704</v>
      </c>
      <c r="L745" s="869">
        <v>104</v>
      </c>
      <c r="M745" s="869">
        <v>18697</v>
      </c>
      <c r="N745" s="869">
        <v>0</v>
      </c>
      <c r="O745" s="869">
        <v>29</v>
      </c>
      <c r="P745" s="869">
        <v>2527</v>
      </c>
      <c r="Q745" s="869">
        <v>0</v>
      </c>
      <c r="R745" s="869">
        <v>2</v>
      </c>
      <c r="S745" s="869">
        <v>4</v>
      </c>
      <c r="T745" s="869">
        <v>4</v>
      </c>
      <c r="U745" s="869">
        <v>1</v>
      </c>
      <c r="V745" s="869">
        <v>1</v>
      </c>
      <c r="W745" s="869">
        <v>3</v>
      </c>
      <c r="X745" s="869">
        <v>3</v>
      </c>
      <c r="Y745" s="869">
        <v>0</v>
      </c>
      <c r="Z745" s="869">
        <v>0</v>
      </c>
      <c r="AA745" s="869">
        <v>0</v>
      </c>
      <c r="AB745" s="869">
        <v>0</v>
      </c>
      <c r="AC745" s="869">
        <v>0</v>
      </c>
      <c r="AD745" s="869">
        <v>6</v>
      </c>
      <c r="AE745" s="869">
        <v>1</v>
      </c>
      <c r="AF745" s="345">
        <v>493103</v>
      </c>
      <c r="AG745" s="345">
        <v>368120</v>
      </c>
      <c r="AH745" s="345">
        <v>63189</v>
      </c>
      <c r="AI745" s="345">
        <v>61794</v>
      </c>
      <c r="AJ745" s="345">
        <v>81992</v>
      </c>
      <c r="AK745" s="345">
        <v>59587</v>
      </c>
    </row>
    <row r="746" spans="1:37">
      <c r="A746" s="869">
        <v>711</v>
      </c>
      <c r="B746" s="869" t="s">
        <v>111</v>
      </c>
      <c r="C746" s="869" t="s">
        <v>1816</v>
      </c>
      <c r="D746" s="869" t="s">
        <v>13033</v>
      </c>
      <c r="E746" s="869" t="s">
        <v>15644</v>
      </c>
      <c r="F746" s="870" t="s">
        <v>15645</v>
      </c>
      <c r="G746" s="869" t="s">
        <v>15646</v>
      </c>
      <c r="H746" s="869" t="s">
        <v>15647</v>
      </c>
      <c r="I746" s="869">
        <v>2021</v>
      </c>
      <c r="J746" s="869">
        <v>8086</v>
      </c>
      <c r="K746" s="869">
        <v>818</v>
      </c>
      <c r="L746" s="869">
        <v>127</v>
      </c>
      <c r="M746" s="869">
        <v>24461</v>
      </c>
      <c r="N746" s="869">
        <v>342</v>
      </c>
      <c r="O746" s="869">
        <v>20</v>
      </c>
      <c r="P746" s="869">
        <v>2520</v>
      </c>
      <c r="Q746" s="869">
        <v>0</v>
      </c>
      <c r="R746" s="869">
        <v>10</v>
      </c>
      <c r="S746" s="869">
        <v>3</v>
      </c>
      <c r="T746" s="869">
        <v>3</v>
      </c>
      <c r="U746" s="869">
        <v>0</v>
      </c>
      <c r="V746" s="869">
        <v>0</v>
      </c>
      <c r="W746" s="869">
        <v>3</v>
      </c>
      <c r="X746" s="869">
        <v>3</v>
      </c>
      <c r="Y746" s="869">
        <v>0</v>
      </c>
      <c r="Z746" s="869">
        <v>0</v>
      </c>
      <c r="AA746" s="869">
        <v>0</v>
      </c>
      <c r="AB746" s="869">
        <v>0</v>
      </c>
      <c r="AC746" s="869">
        <v>0</v>
      </c>
      <c r="AD746" s="869">
        <v>6</v>
      </c>
      <c r="AE746" s="869">
        <v>0</v>
      </c>
      <c r="AF746" s="345">
        <v>451834</v>
      </c>
      <c r="AG746" s="345">
        <v>314546</v>
      </c>
      <c r="AH746" s="345">
        <v>40311</v>
      </c>
      <c r="AI746" s="345">
        <v>96977</v>
      </c>
      <c r="AJ746" s="345">
        <v>163982</v>
      </c>
      <c r="AK746" s="345">
        <v>116594</v>
      </c>
    </row>
    <row r="747" spans="1:37">
      <c r="A747" s="869">
        <v>712</v>
      </c>
      <c r="B747" s="869" t="s">
        <v>111</v>
      </c>
      <c r="C747" s="869" t="s">
        <v>1816</v>
      </c>
      <c r="D747" s="869" t="s">
        <v>13033</v>
      </c>
      <c r="E747" s="869" t="s">
        <v>15648</v>
      </c>
      <c r="F747" s="870" t="s">
        <v>15649</v>
      </c>
      <c r="G747" s="869" t="s">
        <v>15650</v>
      </c>
      <c r="H747" s="869" t="s">
        <v>15651</v>
      </c>
      <c r="I747" s="869">
        <v>2010</v>
      </c>
      <c r="J747" s="869">
        <v>6392</v>
      </c>
      <c r="K747" s="869">
        <v>3539</v>
      </c>
      <c r="L747" s="869">
        <v>200</v>
      </c>
      <c r="M747" s="869">
        <v>88810</v>
      </c>
      <c r="N747" s="869">
        <v>5137</v>
      </c>
      <c r="O747" s="869">
        <v>44</v>
      </c>
      <c r="P747" s="869">
        <v>3297</v>
      </c>
      <c r="Q747" s="869">
        <v>0</v>
      </c>
      <c r="R747" s="869">
        <v>2</v>
      </c>
      <c r="S747" s="869">
        <v>5</v>
      </c>
      <c r="T747" s="869">
        <v>5</v>
      </c>
      <c r="U747" s="869">
        <v>2</v>
      </c>
      <c r="V747" s="869">
        <v>2</v>
      </c>
      <c r="W747" s="869">
        <v>2</v>
      </c>
      <c r="X747" s="869">
        <v>2</v>
      </c>
      <c r="Y747" s="869">
        <v>0</v>
      </c>
      <c r="Z747" s="869">
        <v>0</v>
      </c>
      <c r="AA747" s="869">
        <v>1</v>
      </c>
      <c r="AB747" s="869">
        <v>1</v>
      </c>
      <c r="AC747" s="869">
        <v>0</v>
      </c>
      <c r="AD747" s="869">
        <v>5</v>
      </c>
      <c r="AE747" s="869">
        <v>3</v>
      </c>
      <c r="AF747" s="345">
        <v>907014</v>
      </c>
      <c r="AG747" s="345">
        <v>618309</v>
      </c>
      <c r="AH747" s="345">
        <v>71156</v>
      </c>
      <c r="AI747" s="345">
        <v>217549</v>
      </c>
      <c r="AJ747" s="345">
        <v>287374</v>
      </c>
      <c r="AK747" s="345">
        <v>171841</v>
      </c>
    </row>
    <row r="748" spans="1:37">
      <c r="A748" s="869">
        <v>713</v>
      </c>
      <c r="B748" s="869" t="s">
        <v>111</v>
      </c>
      <c r="C748" s="869" t="s">
        <v>5497</v>
      </c>
      <c r="D748" s="869" t="s">
        <v>13033</v>
      </c>
      <c r="E748" s="869" t="s">
        <v>15652</v>
      </c>
      <c r="F748" s="870" t="s">
        <v>15653</v>
      </c>
      <c r="G748" s="869" t="s">
        <v>15654</v>
      </c>
      <c r="H748" s="869" t="s">
        <v>15655</v>
      </c>
      <c r="I748" s="869">
        <v>2018</v>
      </c>
      <c r="J748" s="869">
        <v>1128</v>
      </c>
      <c r="K748" s="869">
        <v>1942</v>
      </c>
      <c r="L748" s="869">
        <v>200</v>
      </c>
      <c r="M748" s="869">
        <v>31961</v>
      </c>
      <c r="N748" s="869">
        <v>53</v>
      </c>
      <c r="O748" s="869">
        <v>10</v>
      </c>
      <c r="P748" s="869">
        <v>1189</v>
      </c>
      <c r="Q748" s="869">
        <v>0</v>
      </c>
      <c r="R748" s="869">
        <v>1</v>
      </c>
      <c r="S748" s="869">
        <v>3</v>
      </c>
      <c r="T748" s="869">
        <v>4</v>
      </c>
      <c r="U748" s="869">
        <v>0</v>
      </c>
      <c r="V748" s="869">
        <v>0</v>
      </c>
      <c r="W748" s="869">
        <v>3</v>
      </c>
      <c r="X748" s="869">
        <v>4</v>
      </c>
      <c r="Y748" s="869">
        <v>0</v>
      </c>
      <c r="Z748" s="869">
        <v>0</v>
      </c>
      <c r="AA748" s="869">
        <v>0</v>
      </c>
      <c r="AB748" s="869">
        <v>0</v>
      </c>
      <c r="AC748" s="869">
        <v>0</v>
      </c>
      <c r="AD748" s="869">
        <v>3</v>
      </c>
      <c r="AE748" s="869">
        <v>0</v>
      </c>
      <c r="AF748" s="345">
        <v>409488</v>
      </c>
      <c r="AG748" s="345">
        <v>299000</v>
      </c>
      <c r="AH748" s="345">
        <v>16200</v>
      </c>
      <c r="AI748" s="345">
        <v>94288</v>
      </c>
      <c r="AJ748" s="345">
        <v>51770</v>
      </c>
      <c r="AK748" s="345">
        <v>35789</v>
      </c>
    </row>
    <row r="749" spans="1:37">
      <c r="A749" s="869">
        <v>714</v>
      </c>
      <c r="B749" s="869" t="s">
        <v>111</v>
      </c>
      <c r="C749" s="869" t="s">
        <v>5497</v>
      </c>
      <c r="D749" s="869" t="s">
        <v>13033</v>
      </c>
      <c r="E749" s="869" t="s">
        <v>15656</v>
      </c>
      <c r="F749" s="870" t="s">
        <v>15657</v>
      </c>
      <c r="G749" s="869" t="s">
        <v>15658</v>
      </c>
      <c r="H749" s="869" t="s">
        <v>15659</v>
      </c>
      <c r="I749" s="869">
        <v>2007</v>
      </c>
      <c r="J749" s="869">
        <v>9455</v>
      </c>
      <c r="K749" s="869">
        <v>6961</v>
      </c>
      <c r="L749" s="869">
        <v>270</v>
      </c>
      <c r="M749" s="869">
        <v>178078</v>
      </c>
      <c r="N749" s="869">
        <v>7708</v>
      </c>
      <c r="O749" s="869">
        <v>33</v>
      </c>
      <c r="P749" s="869">
        <v>2719</v>
      </c>
      <c r="Q749" s="869">
        <v>0</v>
      </c>
      <c r="R749" s="869">
        <v>17</v>
      </c>
      <c r="S749" s="869">
        <v>12</v>
      </c>
      <c r="T749" s="869">
        <v>12</v>
      </c>
      <c r="U749" s="869">
        <v>0</v>
      </c>
      <c r="V749" s="869">
        <v>0</v>
      </c>
      <c r="W749" s="869">
        <v>6</v>
      </c>
      <c r="X749" s="869">
        <v>6</v>
      </c>
      <c r="Y749" s="869">
        <v>1</v>
      </c>
      <c r="Z749" s="869">
        <v>1</v>
      </c>
      <c r="AA749" s="869">
        <v>5</v>
      </c>
      <c r="AB749" s="869">
        <v>5</v>
      </c>
      <c r="AC749" s="869">
        <v>0</v>
      </c>
      <c r="AD749" s="869">
        <v>9</v>
      </c>
      <c r="AE749" s="869">
        <v>0</v>
      </c>
      <c r="AF749" s="345">
        <v>804521</v>
      </c>
      <c r="AG749" s="345">
        <v>735155</v>
      </c>
      <c r="AH749" s="345">
        <v>37400</v>
      </c>
      <c r="AI749" s="345">
        <v>31966</v>
      </c>
      <c r="AJ749" s="345">
        <v>313729</v>
      </c>
      <c r="AK749" s="345">
        <v>192751</v>
      </c>
    </row>
    <row r="750" spans="1:37">
      <c r="A750" s="869">
        <v>715</v>
      </c>
      <c r="B750" s="869" t="s">
        <v>111</v>
      </c>
      <c r="C750" s="869" t="s">
        <v>5497</v>
      </c>
      <c r="D750" s="869" t="s">
        <v>13033</v>
      </c>
      <c r="E750" s="869" t="s">
        <v>15660</v>
      </c>
      <c r="F750" s="870" t="s">
        <v>15661</v>
      </c>
      <c r="G750" s="869" t="s">
        <v>15662</v>
      </c>
      <c r="H750" s="869" t="s">
        <v>15663</v>
      </c>
      <c r="I750" s="869">
        <v>2019</v>
      </c>
      <c r="J750" s="869">
        <v>2645</v>
      </c>
      <c r="K750" s="869">
        <v>6565.2</v>
      </c>
      <c r="L750" s="869">
        <v>350</v>
      </c>
      <c r="M750" s="869">
        <v>55553</v>
      </c>
      <c r="N750" s="869">
        <v>0</v>
      </c>
      <c r="O750" s="869">
        <v>14</v>
      </c>
      <c r="P750" s="869">
        <v>1562</v>
      </c>
      <c r="Q750" s="869">
        <v>0</v>
      </c>
      <c r="R750" s="869">
        <v>0</v>
      </c>
      <c r="S750" s="869">
        <v>9</v>
      </c>
      <c r="T750" s="869">
        <v>9</v>
      </c>
      <c r="U750" s="869">
        <v>2</v>
      </c>
      <c r="V750" s="869">
        <v>2</v>
      </c>
      <c r="W750" s="869">
        <v>5</v>
      </c>
      <c r="X750" s="869">
        <v>5</v>
      </c>
      <c r="Y750" s="869">
        <v>0</v>
      </c>
      <c r="Z750" s="869">
        <v>0</v>
      </c>
      <c r="AA750" s="869">
        <v>2</v>
      </c>
      <c r="AB750" s="869">
        <v>2</v>
      </c>
      <c r="AC750" s="869">
        <v>0</v>
      </c>
      <c r="AD750" s="869">
        <v>4</v>
      </c>
      <c r="AE750" s="869">
        <v>2</v>
      </c>
      <c r="AF750" s="345">
        <v>1099752</v>
      </c>
      <c r="AG750" s="345">
        <v>667345</v>
      </c>
      <c r="AH750" s="345">
        <v>37400</v>
      </c>
      <c r="AI750" s="345">
        <v>395007</v>
      </c>
      <c r="AJ750" s="345">
        <v>494113</v>
      </c>
      <c r="AK750" s="345">
        <v>135628</v>
      </c>
    </row>
    <row r="751" spans="1:37">
      <c r="A751" s="869">
        <v>716</v>
      </c>
      <c r="B751" s="869" t="s">
        <v>111</v>
      </c>
      <c r="C751" s="869" t="s">
        <v>5497</v>
      </c>
      <c r="D751" s="869" t="s">
        <v>13033</v>
      </c>
      <c r="E751" s="869" t="s">
        <v>15664</v>
      </c>
      <c r="F751" s="870" t="s">
        <v>15665</v>
      </c>
      <c r="G751" s="869" t="s">
        <v>15666</v>
      </c>
      <c r="H751" s="869" t="s">
        <v>15667</v>
      </c>
      <c r="I751" s="869">
        <v>2022</v>
      </c>
      <c r="J751" s="869">
        <v>1978</v>
      </c>
      <c r="K751" s="869">
        <v>2185</v>
      </c>
      <c r="L751" s="869">
        <v>139</v>
      </c>
      <c r="M751" s="869">
        <v>55443</v>
      </c>
      <c r="N751" s="869">
        <v>1402</v>
      </c>
      <c r="O751" s="869">
        <v>11</v>
      </c>
      <c r="P751" s="869">
        <v>2653</v>
      </c>
      <c r="Q751" s="869">
        <v>10</v>
      </c>
      <c r="R751" s="869">
        <v>0</v>
      </c>
      <c r="S751" s="869">
        <v>5</v>
      </c>
      <c r="T751" s="869">
        <v>5</v>
      </c>
      <c r="U751" s="869">
        <v>1</v>
      </c>
      <c r="V751" s="869">
        <v>1</v>
      </c>
      <c r="W751" s="869">
        <v>3</v>
      </c>
      <c r="X751" s="869">
        <v>3</v>
      </c>
      <c r="Y751" s="869">
        <v>0</v>
      </c>
      <c r="Z751" s="869">
        <v>0</v>
      </c>
      <c r="AA751" s="869">
        <v>1</v>
      </c>
      <c r="AB751" s="869">
        <v>1</v>
      </c>
      <c r="AC751" s="869">
        <v>0</v>
      </c>
      <c r="AD751" s="869">
        <v>5</v>
      </c>
      <c r="AE751" s="869">
        <v>1</v>
      </c>
      <c r="AF751" s="345">
        <v>790073</v>
      </c>
      <c r="AG751" s="345">
        <v>358000</v>
      </c>
      <c r="AH751" s="345">
        <v>35000</v>
      </c>
      <c r="AI751" s="345">
        <v>397073</v>
      </c>
      <c r="AJ751" s="345">
        <v>210902</v>
      </c>
      <c r="AK751" s="345">
        <v>141940</v>
      </c>
    </row>
    <row r="752" spans="1:37">
      <c r="A752" s="869">
        <v>717</v>
      </c>
      <c r="B752" s="869" t="s">
        <v>111</v>
      </c>
      <c r="C752" s="869" t="s">
        <v>5497</v>
      </c>
      <c r="D752" s="869" t="s">
        <v>13033</v>
      </c>
      <c r="E752" s="869" t="s">
        <v>15668</v>
      </c>
      <c r="F752" s="870" t="s">
        <v>15669</v>
      </c>
      <c r="G752" s="869" t="s">
        <v>15670</v>
      </c>
      <c r="H752" s="869" t="s">
        <v>15671</v>
      </c>
      <c r="I752" s="869">
        <v>2021</v>
      </c>
      <c r="J752" s="869">
        <v>10368.200000000001</v>
      </c>
      <c r="K752" s="869">
        <v>1691.27</v>
      </c>
      <c r="L752" s="869">
        <v>243</v>
      </c>
      <c r="M752" s="869">
        <v>12994</v>
      </c>
      <c r="N752" s="869">
        <v>16221</v>
      </c>
      <c r="O752" s="869">
        <v>19</v>
      </c>
      <c r="P752" s="869">
        <v>941</v>
      </c>
      <c r="Q752" s="869">
        <v>479</v>
      </c>
      <c r="R752" s="869">
        <v>8</v>
      </c>
      <c r="S752" s="869">
        <v>5.5</v>
      </c>
      <c r="T752" s="869">
        <v>6</v>
      </c>
      <c r="U752" s="869">
        <v>1</v>
      </c>
      <c r="V752" s="869">
        <v>1</v>
      </c>
      <c r="W752" s="869">
        <v>4.5</v>
      </c>
      <c r="X752" s="869">
        <v>5</v>
      </c>
      <c r="Y752" s="869">
        <v>0</v>
      </c>
      <c r="Z752" s="869">
        <v>0</v>
      </c>
      <c r="AA752" s="869">
        <v>0</v>
      </c>
      <c r="AB752" s="869">
        <v>0</v>
      </c>
      <c r="AC752" s="869">
        <v>0</v>
      </c>
      <c r="AD752" s="869">
        <v>5</v>
      </c>
      <c r="AE752" s="869">
        <v>1</v>
      </c>
      <c r="AF752" s="345">
        <v>537433</v>
      </c>
      <c r="AG752" s="345">
        <v>358529</v>
      </c>
      <c r="AH752" s="345">
        <v>35000</v>
      </c>
      <c r="AI752" s="345">
        <v>143904</v>
      </c>
      <c r="AJ752" s="345">
        <v>253170</v>
      </c>
      <c r="AK752" s="345">
        <v>51356</v>
      </c>
    </row>
    <row r="753" spans="1:37">
      <c r="A753" s="869">
        <v>718</v>
      </c>
      <c r="B753" s="869" t="s">
        <v>111</v>
      </c>
      <c r="C753" s="869" t="s">
        <v>5497</v>
      </c>
      <c r="D753" s="869" t="s">
        <v>13033</v>
      </c>
      <c r="E753" s="869" t="s">
        <v>15672</v>
      </c>
      <c r="F753" s="870" t="s">
        <v>15673</v>
      </c>
      <c r="G753" s="869" t="s">
        <v>15674</v>
      </c>
      <c r="H753" s="869" t="s">
        <v>15675</v>
      </c>
      <c r="I753" s="869">
        <v>2003</v>
      </c>
      <c r="J753" s="869">
        <v>16685</v>
      </c>
      <c r="K753" s="869">
        <v>5310</v>
      </c>
      <c r="L753" s="869">
        <v>824</v>
      </c>
      <c r="M753" s="869">
        <v>171832</v>
      </c>
      <c r="N753" s="869">
        <v>9999</v>
      </c>
      <c r="O753" s="869">
        <v>13</v>
      </c>
      <c r="P753" s="869">
        <v>2601</v>
      </c>
      <c r="Q753" s="869">
        <v>96</v>
      </c>
      <c r="R753" s="869">
        <v>0</v>
      </c>
      <c r="S753" s="869">
        <v>27</v>
      </c>
      <c r="T753" s="869">
        <v>27</v>
      </c>
      <c r="U753" s="869">
        <v>0</v>
      </c>
      <c r="V753" s="869">
        <v>0</v>
      </c>
      <c r="W753" s="869">
        <v>17</v>
      </c>
      <c r="X753" s="869">
        <v>17</v>
      </c>
      <c r="Y753" s="869">
        <v>0</v>
      </c>
      <c r="Z753" s="869">
        <v>0</v>
      </c>
      <c r="AA753" s="869">
        <v>10</v>
      </c>
      <c r="AB753" s="869">
        <v>10</v>
      </c>
      <c r="AC753" s="869">
        <v>1</v>
      </c>
      <c r="AD753" s="869">
        <v>18</v>
      </c>
      <c r="AE753" s="869">
        <v>0</v>
      </c>
      <c r="AF753" s="345">
        <v>1116183</v>
      </c>
      <c r="AG753" s="345">
        <v>925227</v>
      </c>
      <c r="AH753" s="345">
        <v>41250</v>
      </c>
      <c r="AI753" s="345">
        <v>149706</v>
      </c>
      <c r="AJ753" s="345">
        <v>231505</v>
      </c>
      <c r="AK753" s="345">
        <v>137130</v>
      </c>
    </row>
    <row r="754" spans="1:37">
      <c r="A754" s="869">
        <v>719</v>
      </c>
      <c r="B754" s="869" t="s">
        <v>111</v>
      </c>
      <c r="C754" s="869" t="s">
        <v>2154</v>
      </c>
      <c r="D754" s="869" t="s">
        <v>13033</v>
      </c>
      <c r="E754" s="869" t="s">
        <v>15676</v>
      </c>
      <c r="F754" s="870" t="s">
        <v>15677</v>
      </c>
      <c r="G754" s="869" t="s">
        <v>15678</v>
      </c>
      <c r="H754" s="869" t="s">
        <v>15679</v>
      </c>
      <c r="I754" s="869">
        <v>1997</v>
      </c>
      <c r="J754" s="869">
        <v>5711</v>
      </c>
      <c r="K754" s="869">
        <v>3296</v>
      </c>
      <c r="L754" s="869">
        <v>473</v>
      </c>
      <c r="M754" s="869">
        <v>163277</v>
      </c>
      <c r="N754" s="869">
        <v>5219</v>
      </c>
      <c r="O754" s="869">
        <v>64</v>
      </c>
      <c r="P754" s="869">
        <v>5518</v>
      </c>
      <c r="Q754" s="869">
        <v>0</v>
      </c>
      <c r="R754" s="869">
        <v>0</v>
      </c>
      <c r="S754" s="869">
        <v>12</v>
      </c>
      <c r="T754" s="869">
        <v>12</v>
      </c>
      <c r="U754" s="869">
        <v>2</v>
      </c>
      <c r="V754" s="869">
        <v>2</v>
      </c>
      <c r="W754" s="869">
        <v>6</v>
      </c>
      <c r="X754" s="869">
        <v>6</v>
      </c>
      <c r="Y754" s="869">
        <v>1</v>
      </c>
      <c r="Z754" s="869">
        <v>1</v>
      </c>
      <c r="AA754" s="869">
        <v>3</v>
      </c>
      <c r="AB754" s="869">
        <v>3</v>
      </c>
      <c r="AC754" s="869">
        <v>0</v>
      </c>
      <c r="AD754" s="869">
        <v>4</v>
      </c>
      <c r="AE754" s="869">
        <v>3</v>
      </c>
      <c r="AF754" s="345">
        <v>2639891</v>
      </c>
      <c r="AG754" s="345">
        <v>1035423</v>
      </c>
      <c r="AH754" s="345">
        <v>176205</v>
      </c>
      <c r="AI754" s="345">
        <v>1428263</v>
      </c>
      <c r="AJ754" s="345">
        <v>130392</v>
      </c>
      <c r="AK754" s="345">
        <v>85943</v>
      </c>
    </row>
    <row r="755" spans="1:37">
      <c r="A755" s="869">
        <v>720</v>
      </c>
      <c r="B755" s="869" t="s">
        <v>111</v>
      </c>
      <c r="C755" s="869" t="s">
        <v>2154</v>
      </c>
      <c r="D755" s="869" t="s">
        <v>13033</v>
      </c>
      <c r="E755" s="869" t="s">
        <v>15680</v>
      </c>
      <c r="F755" s="870" t="s">
        <v>15681</v>
      </c>
      <c r="G755" s="869" t="s">
        <v>15682</v>
      </c>
      <c r="H755" s="869" t="s">
        <v>15679</v>
      </c>
      <c r="I755" s="869">
        <v>2002</v>
      </c>
      <c r="J755" s="869">
        <v>3305.8</v>
      </c>
      <c r="K755" s="869">
        <v>1941.2</v>
      </c>
      <c r="L755" s="869">
        <v>174</v>
      </c>
      <c r="M755" s="869">
        <v>113964</v>
      </c>
      <c r="N755" s="869">
        <v>3945</v>
      </c>
      <c r="O755" s="869">
        <v>42</v>
      </c>
      <c r="P755" s="869">
        <v>2882</v>
      </c>
      <c r="Q755" s="869">
        <v>0</v>
      </c>
      <c r="R755" s="869">
        <v>0</v>
      </c>
      <c r="S755" s="869">
        <v>4</v>
      </c>
      <c r="T755" s="869">
        <v>4</v>
      </c>
      <c r="U755" s="869">
        <v>0</v>
      </c>
      <c r="V755" s="869">
        <v>0</v>
      </c>
      <c r="W755" s="869">
        <v>3</v>
      </c>
      <c r="X755" s="869">
        <v>3</v>
      </c>
      <c r="Y755" s="869">
        <v>0</v>
      </c>
      <c r="Z755" s="869">
        <v>0</v>
      </c>
      <c r="AA755" s="869">
        <v>1</v>
      </c>
      <c r="AB755" s="869">
        <v>1</v>
      </c>
      <c r="AC755" s="869">
        <v>0</v>
      </c>
      <c r="AD755" s="869">
        <v>1</v>
      </c>
      <c r="AE755" s="869">
        <v>3</v>
      </c>
      <c r="AF755" s="345">
        <v>564775</v>
      </c>
      <c r="AG755" s="345">
        <v>354500</v>
      </c>
      <c r="AH755" s="345">
        <v>48000</v>
      </c>
      <c r="AI755" s="345">
        <v>162275</v>
      </c>
      <c r="AJ755" s="345">
        <v>43623</v>
      </c>
      <c r="AK755" s="345">
        <v>42823</v>
      </c>
    </row>
    <row r="756" spans="1:37">
      <c r="A756" s="869">
        <v>721</v>
      </c>
      <c r="B756" s="869" t="s">
        <v>111</v>
      </c>
      <c r="C756" s="869" t="s">
        <v>2154</v>
      </c>
      <c r="D756" s="869" t="s">
        <v>13033</v>
      </c>
      <c r="E756" s="869" t="s">
        <v>15683</v>
      </c>
      <c r="F756" s="870" t="s">
        <v>15684</v>
      </c>
      <c r="G756" s="869" t="s">
        <v>15685</v>
      </c>
      <c r="H756" s="869" t="s">
        <v>15686</v>
      </c>
      <c r="I756" s="869">
        <v>2018</v>
      </c>
      <c r="J756" s="869">
        <v>2000</v>
      </c>
      <c r="K756" s="869">
        <v>1385.95</v>
      </c>
      <c r="L756" s="869">
        <v>230</v>
      </c>
      <c r="M756" s="869">
        <v>50638</v>
      </c>
      <c r="N756" s="869">
        <v>0</v>
      </c>
      <c r="O756" s="869">
        <v>41</v>
      </c>
      <c r="P756" s="869">
        <v>3762</v>
      </c>
      <c r="Q756" s="869">
        <v>0</v>
      </c>
      <c r="R756" s="869">
        <v>0</v>
      </c>
      <c r="S756" s="869">
        <v>3</v>
      </c>
      <c r="T756" s="869">
        <v>3</v>
      </c>
      <c r="U756" s="869">
        <v>0</v>
      </c>
      <c r="V756" s="869">
        <v>0</v>
      </c>
      <c r="W756" s="869">
        <v>3</v>
      </c>
      <c r="X756" s="869">
        <v>3</v>
      </c>
      <c r="Y756" s="869">
        <v>0</v>
      </c>
      <c r="Z756" s="869">
        <v>0</v>
      </c>
      <c r="AA756" s="869">
        <v>0</v>
      </c>
      <c r="AB756" s="869">
        <v>0</v>
      </c>
      <c r="AC756" s="869">
        <v>0</v>
      </c>
      <c r="AD756" s="869">
        <v>4</v>
      </c>
      <c r="AE756" s="869">
        <v>1</v>
      </c>
      <c r="AF756" s="345">
        <v>629322</v>
      </c>
      <c r="AG756" s="345">
        <v>439386</v>
      </c>
      <c r="AH756" s="345">
        <v>58172</v>
      </c>
      <c r="AI756" s="345">
        <v>131764</v>
      </c>
      <c r="AJ756" s="345">
        <v>178433</v>
      </c>
      <c r="AK756" s="345">
        <v>78663</v>
      </c>
    </row>
    <row r="757" spans="1:37">
      <c r="A757" s="869">
        <v>722</v>
      </c>
      <c r="B757" s="869" t="s">
        <v>111</v>
      </c>
      <c r="C757" s="869" t="s">
        <v>2154</v>
      </c>
      <c r="D757" s="869" t="s">
        <v>13033</v>
      </c>
      <c r="E757" s="869" t="s">
        <v>15687</v>
      </c>
      <c r="F757" s="870" t="s">
        <v>15688</v>
      </c>
      <c r="G757" s="869" t="s">
        <v>15689</v>
      </c>
      <c r="H757" s="869" t="s">
        <v>15690</v>
      </c>
      <c r="I757" s="869">
        <v>2014</v>
      </c>
      <c r="J757" s="869">
        <v>4515</v>
      </c>
      <c r="K757" s="869">
        <v>3484</v>
      </c>
      <c r="L757" s="869">
        <v>517</v>
      </c>
      <c r="M757" s="869">
        <v>141241</v>
      </c>
      <c r="N757" s="869">
        <v>3258</v>
      </c>
      <c r="O757" s="869">
        <v>62</v>
      </c>
      <c r="P757" s="869">
        <v>6101</v>
      </c>
      <c r="Q757" s="869">
        <v>41</v>
      </c>
      <c r="R757" s="869">
        <v>0</v>
      </c>
      <c r="S757" s="869">
        <v>5</v>
      </c>
      <c r="T757" s="869">
        <v>5</v>
      </c>
      <c r="U757" s="869">
        <v>1</v>
      </c>
      <c r="V757" s="869">
        <v>1</v>
      </c>
      <c r="W757" s="869">
        <v>3</v>
      </c>
      <c r="X757" s="869">
        <v>3</v>
      </c>
      <c r="Y757" s="869">
        <v>0</v>
      </c>
      <c r="Z757" s="869">
        <v>0</v>
      </c>
      <c r="AA757" s="869">
        <v>1</v>
      </c>
      <c r="AB757" s="869">
        <v>1</v>
      </c>
      <c r="AC757" s="869">
        <v>0</v>
      </c>
      <c r="AD757" s="869">
        <v>3</v>
      </c>
      <c r="AE757" s="869">
        <v>2</v>
      </c>
      <c r="AF757" s="345">
        <v>1207615</v>
      </c>
      <c r="AG757" s="345">
        <v>573063</v>
      </c>
      <c r="AH757" s="345">
        <v>94401</v>
      </c>
      <c r="AI757" s="345">
        <v>540151</v>
      </c>
      <c r="AJ757" s="345">
        <v>195892</v>
      </c>
      <c r="AK757" s="345">
        <v>184170</v>
      </c>
    </row>
    <row r="758" spans="1:37">
      <c r="A758" s="869">
        <v>723</v>
      </c>
      <c r="B758" s="869" t="s">
        <v>111</v>
      </c>
      <c r="C758" s="869" t="s">
        <v>2154</v>
      </c>
      <c r="D758" s="869" t="s">
        <v>13033</v>
      </c>
      <c r="E758" s="869" t="s">
        <v>15691</v>
      </c>
      <c r="F758" s="870" t="s">
        <v>15692</v>
      </c>
      <c r="G758" s="869" t="s">
        <v>15693</v>
      </c>
      <c r="H758" s="869" t="s">
        <v>15694</v>
      </c>
      <c r="I758" s="869">
        <v>2009</v>
      </c>
      <c r="J758" s="869">
        <v>11168</v>
      </c>
      <c r="K758" s="869">
        <v>2158</v>
      </c>
      <c r="L758" s="869">
        <v>280</v>
      </c>
      <c r="M758" s="869">
        <v>102481</v>
      </c>
      <c r="N758" s="869">
        <v>5788</v>
      </c>
      <c r="O758" s="869">
        <v>38</v>
      </c>
      <c r="P758" s="869">
        <v>5249</v>
      </c>
      <c r="Q758" s="869">
        <v>0</v>
      </c>
      <c r="R758" s="869">
        <v>0</v>
      </c>
      <c r="S758" s="869">
        <v>4</v>
      </c>
      <c r="T758" s="869">
        <v>4</v>
      </c>
      <c r="U758" s="869">
        <v>1</v>
      </c>
      <c r="V758" s="869">
        <v>1</v>
      </c>
      <c r="W758" s="869">
        <v>2</v>
      </c>
      <c r="X758" s="869">
        <v>2</v>
      </c>
      <c r="Y758" s="869">
        <v>0</v>
      </c>
      <c r="Z758" s="869">
        <v>0</v>
      </c>
      <c r="AA758" s="869">
        <v>1</v>
      </c>
      <c r="AB758" s="869">
        <v>1</v>
      </c>
      <c r="AC758" s="869">
        <v>0</v>
      </c>
      <c r="AD758" s="869">
        <v>4</v>
      </c>
      <c r="AE758" s="869">
        <v>3</v>
      </c>
      <c r="AF758" s="345">
        <v>611833</v>
      </c>
      <c r="AG758" s="345">
        <v>425494</v>
      </c>
      <c r="AH758" s="345">
        <v>62009</v>
      </c>
      <c r="AI758" s="345">
        <v>124330</v>
      </c>
      <c r="AJ758" s="345">
        <v>170890</v>
      </c>
      <c r="AK758" s="345">
        <v>210490</v>
      </c>
    </row>
    <row r="759" spans="1:37">
      <c r="A759" s="869">
        <v>724</v>
      </c>
      <c r="B759" s="869" t="s">
        <v>111</v>
      </c>
      <c r="C759" s="869" t="s">
        <v>112</v>
      </c>
      <c r="D759" s="869" t="s">
        <v>13033</v>
      </c>
      <c r="E759" s="869" t="s">
        <v>15695</v>
      </c>
      <c r="F759" s="870" t="s">
        <v>15696</v>
      </c>
      <c r="G759" s="869" t="s">
        <v>15697</v>
      </c>
      <c r="H759" s="869" t="s">
        <v>15698</v>
      </c>
      <c r="I759" s="869">
        <v>2014</v>
      </c>
      <c r="J759" s="869">
        <v>7160</v>
      </c>
      <c r="K759" s="869">
        <v>3078</v>
      </c>
      <c r="L759" s="869">
        <v>136</v>
      </c>
      <c r="M759" s="869">
        <v>61090</v>
      </c>
      <c r="N759" s="869">
        <v>10707</v>
      </c>
      <c r="O759" s="869">
        <v>107</v>
      </c>
      <c r="P759" s="869">
        <v>2401</v>
      </c>
      <c r="Q759" s="869">
        <v>216</v>
      </c>
      <c r="R759" s="869">
        <v>4</v>
      </c>
      <c r="S759" s="869">
        <v>7</v>
      </c>
      <c r="T759" s="869">
        <v>7</v>
      </c>
      <c r="U759" s="869">
        <v>0</v>
      </c>
      <c r="V759" s="869">
        <v>0</v>
      </c>
      <c r="W759" s="869">
        <v>7</v>
      </c>
      <c r="X759" s="869">
        <v>7</v>
      </c>
      <c r="Y759" s="869">
        <v>0</v>
      </c>
      <c r="Z759" s="869">
        <v>0</v>
      </c>
      <c r="AA759" s="869">
        <v>0</v>
      </c>
      <c r="AB759" s="869">
        <v>0</v>
      </c>
      <c r="AC759" s="869">
        <v>2</v>
      </c>
      <c r="AD759" s="869">
        <v>7</v>
      </c>
      <c r="AE759" s="869">
        <v>1</v>
      </c>
      <c r="AF759" s="345">
        <v>1140357</v>
      </c>
      <c r="AG759" s="345">
        <v>557495</v>
      </c>
      <c r="AH759" s="345">
        <v>72716</v>
      </c>
      <c r="AI759" s="345">
        <v>510146</v>
      </c>
      <c r="AJ759" s="345">
        <v>248159</v>
      </c>
      <c r="AK759" s="345">
        <v>129682</v>
      </c>
    </row>
    <row r="760" spans="1:37">
      <c r="A760" s="869">
        <v>725</v>
      </c>
      <c r="B760" s="869" t="s">
        <v>111</v>
      </c>
      <c r="C760" s="869" t="s">
        <v>112</v>
      </c>
      <c r="D760" s="869" t="s">
        <v>13033</v>
      </c>
      <c r="E760" s="869" t="s">
        <v>15699</v>
      </c>
      <c r="F760" s="870" t="s">
        <v>15700</v>
      </c>
      <c r="G760" s="869" t="s">
        <v>15701</v>
      </c>
      <c r="H760" s="869" t="s">
        <v>15702</v>
      </c>
      <c r="I760" s="869">
        <v>2008</v>
      </c>
      <c r="J760" s="869">
        <v>7000</v>
      </c>
      <c r="K760" s="869">
        <v>8547</v>
      </c>
      <c r="L760" s="869">
        <v>568</v>
      </c>
      <c r="M760" s="869">
        <v>202491</v>
      </c>
      <c r="N760" s="869">
        <v>9654</v>
      </c>
      <c r="O760" s="869">
        <v>193</v>
      </c>
      <c r="P760" s="869">
        <v>6712</v>
      </c>
      <c r="Q760" s="869">
        <v>302</v>
      </c>
      <c r="R760" s="869">
        <v>11</v>
      </c>
      <c r="S760" s="869">
        <v>14</v>
      </c>
      <c r="T760" s="869">
        <v>14</v>
      </c>
      <c r="U760" s="869">
        <v>0</v>
      </c>
      <c r="V760" s="869">
        <v>0</v>
      </c>
      <c r="W760" s="869">
        <v>12</v>
      </c>
      <c r="X760" s="869">
        <v>12</v>
      </c>
      <c r="Y760" s="869">
        <v>0</v>
      </c>
      <c r="Z760" s="869">
        <v>0</v>
      </c>
      <c r="AA760" s="869">
        <v>2</v>
      </c>
      <c r="AB760" s="869">
        <v>2</v>
      </c>
      <c r="AC760" s="869">
        <v>3</v>
      </c>
      <c r="AD760" s="869">
        <v>15</v>
      </c>
      <c r="AE760" s="869">
        <v>3</v>
      </c>
      <c r="AF760" s="345">
        <v>3139168</v>
      </c>
      <c r="AG760" s="345">
        <v>1399527</v>
      </c>
      <c r="AH760" s="345">
        <v>149903</v>
      </c>
      <c r="AI760" s="345">
        <v>1589738</v>
      </c>
      <c r="AJ760" s="345">
        <v>452944</v>
      </c>
      <c r="AK760" s="345">
        <v>261008</v>
      </c>
    </row>
    <row r="761" spans="1:37">
      <c r="A761" s="869">
        <v>726</v>
      </c>
      <c r="B761" s="869" t="s">
        <v>111</v>
      </c>
      <c r="C761" s="869" t="s">
        <v>112</v>
      </c>
      <c r="D761" s="869" t="s">
        <v>13033</v>
      </c>
      <c r="E761" s="869" t="s">
        <v>15703</v>
      </c>
      <c r="F761" s="870" t="s">
        <v>15704</v>
      </c>
      <c r="G761" s="869" t="s">
        <v>15705</v>
      </c>
      <c r="H761" s="869" t="s">
        <v>15706</v>
      </c>
      <c r="I761" s="869">
        <v>2019</v>
      </c>
      <c r="J761" s="869">
        <v>3938</v>
      </c>
      <c r="K761" s="869">
        <v>304</v>
      </c>
      <c r="L761" s="869">
        <v>58</v>
      </c>
      <c r="M761" s="869">
        <v>13060</v>
      </c>
      <c r="N761" s="869">
        <v>0</v>
      </c>
      <c r="O761" s="869">
        <v>29</v>
      </c>
      <c r="P761" s="869">
        <v>846</v>
      </c>
      <c r="Q761" s="869">
        <v>0</v>
      </c>
      <c r="R761" s="869">
        <v>25</v>
      </c>
      <c r="S761" s="869">
        <v>2</v>
      </c>
      <c r="T761" s="869">
        <v>2</v>
      </c>
      <c r="U761" s="869">
        <v>0</v>
      </c>
      <c r="V761" s="869">
        <v>0</v>
      </c>
      <c r="W761" s="869">
        <v>2</v>
      </c>
      <c r="X761" s="869">
        <v>2</v>
      </c>
      <c r="Y761" s="869">
        <v>0</v>
      </c>
      <c r="Z761" s="869">
        <v>0</v>
      </c>
      <c r="AA761" s="869">
        <v>0</v>
      </c>
      <c r="AB761" s="869">
        <v>0</v>
      </c>
      <c r="AC761" s="869">
        <v>0</v>
      </c>
      <c r="AD761" s="869">
        <v>1</v>
      </c>
      <c r="AE761" s="869">
        <v>1</v>
      </c>
      <c r="AF761" s="345">
        <v>190103</v>
      </c>
      <c r="AG761" s="345">
        <v>81101</v>
      </c>
      <c r="AH761" s="345">
        <v>17404</v>
      </c>
      <c r="AI761" s="345">
        <v>91598</v>
      </c>
      <c r="AJ761" s="345">
        <v>13943</v>
      </c>
      <c r="AK761" s="345">
        <v>10601</v>
      </c>
    </row>
    <row r="762" spans="1:37">
      <c r="A762" s="869">
        <v>727</v>
      </c>
      <c r="B762" s="869" t="s">
        <v>111</v>
      </c>
      <c r="C762" s="869" t="s">
        <v>112</v>
      </c>
      <c r="D762" s="869" t="s">
        <v>13033</v>
      </c>
      <c r="E762" s="869" t="s">
        <v>15707</v>
      </c>
      <c r="F762" s="870" t="s">
        <v>15708</v>
      </c>
      <c r="G762" s="869" t="s">
        <v>15709</v>
      </c>
      <c r="H762" s="869" t="s">
        <v>15710</v>
      </c>
      <c r="I762" s="869">
        <v>2010</v>
      </c>
      <c r="J762" s="869">
        <v>4543</v>
      </c>
      <c r="K762" s="869">
        <v>1483.1</v>
      </c>
      <c r="L762" s="869">
        <v>86</v>
      </c>
      <c r="M762" s="869">
        <v>45282</v>
      </c>
      <c r="N762" s="869">
        <v>1708</v>
      </c>
      <c r="O762" s="869">
        <v>71</v>
      </c>
      <c r="P762" s="869">
        <v>1535</v>
      </c>
      <c r="Q762" s="869">
        <v>0</v>
      </c>
      <c r="R762" s="869">
        <v>1</v>
      </c>
      <c r="S762" s="869">
        <v>4</v>
      </c>
      <c r="T762" s="869">
        <v>4</v>
      </c>
      <c r="U762" s="869">
        <v>2</v>
      </c>
      <c r="V762" s="869">
        <v>2</v>
      </c>
      <c r="W762" s="869">
        <v>2</v>
      </c>
      <c r="X762" s="869">
        <v>2</v>
      </c>
      <c r="Y762" s="869">
        <v>0</v>
      </c>
      <c r="Z762" s="869">
        <v>0</v>
      </c>
      <c r="AA762" s="869">
        <v>0</v>
      </c>
      <c r="AB762" s="869">
        <v>0</v>
      </c>
      <c r="AC762" s="869">
        <v>0</v>
      </c>
      <c r="AD762" s="869">
        <v>2</v>
      </c>
      <c r="AE762" s="869">
        <v>0</v>
      </c>
      <c r="AF762" s="345">
        <v>219944</v>
      </c>
      <c r="AG762" s="345">
        <v>172944</v>
      </c>
      <c r="AH762" s="345">
        <v>38000</v>
      </c>
      <c r="AI762" s="345">
        <v>9000</v>
      </c>
      <c r="AJ762" s="345">
        <v>13544</v>
      </c>
      <c r="AK762" s="345">
        <v>12352</v>
      </c>
    </row>
    <row r="763" spans="1:37">
      <c r="A763" s="869">
        <v>728</v>
      </c>
      <c r="B763" s="869" t="s">
        <v>111</v>
      </c>
      <c r="C763" s="869" t="s">
        <v>112</v>
      </c>
      <c r="D763" s="869" t="s">
        <v>13033</v>
      </c>
      <c r="E763" s="869" t="s">
        <v>15711</v>
      </c>
      <c r="F763" s="870" t="s">
        <v>15712</v>
      </c>
      <c r="G763" s="869" t="s">
        <v>15713</v>
      </c>
      <c r="H763" s="869" t="s">
        <v>15714</v>
      </c>
      <c r="I763" s="869">
        <v>2010</v>
      </c>
      <c r="J763" s="869">
        <v>1295</v>
      </c>
      <c r="K763" s="869">
        <v>942</v>
      </c>
      <c r="L763" s="869">
        <v>113</v>
      </c>
      <c r="M763" s="869">
        <v>44245</v>
      </c>
      <c r="N763" s="869">
        <v>0</v>
      </c>
      <c r="O763" s="869">
        <v>31</v>
      </c>
      <c r="P763" s="869">
        <v>1096</v>
      </c>
      <c r="Q763" s="869">
        <v>0</v>
      </c>
      <c r="R763" s="869">
        <v>0</v>
      </c>
      <c r="S763" s="869">
        <v>3</v>
      </c>
      <c r="T763" s="869">
        <v>3</v>
      </c>
      <c r="U763" s="869">
        <v>0</v>
      </c>
      <c r="V763" s="869">
        <v>0</v>
      </c>
      <c r="W763" s="869">
        <v>3</v>
      </c>
      <c r="X763" s="869">
        <v>3</v>
      </c>
      <c r="Y763" s="869">
        <v>0</v>
      </c>
      <c r="Z763" s="869">
        <v>0</v>
      </c>
      <c r="AA763" s="869">
        <v>0</v>
      </c>
      <c r="AB763" s="869">
        <v>0</v>
      </c>
      <c r="AC763" s="869">
        <v>0</v>
      </c>
      <c r="AD763" s="869">
        <v>5</v>
      </c>
      <c r="AE763" s="869">
        <v>0</v>
      </c>
      <c r="AF763" s="345">
        <v>390644</v>
      </c>
      <c r="AG763" s="345">
        <v>253200</v>
      </c>
      <c r="AH763" s="345">
        <v>19660</v>
      </c>
      <c r="AI763" s="345">
        <v>117784</v>
      </c>
      <c r="AJ763" s="345">
        <v>53661</v>
      </c>
      <c r="AK763" s="345">
        <v>30439</v>
      </c>
    </row>
    <row r="764" spans="1:37">
      <c r="A764" s="869">
        <v>729</v>
      </c>
      <c r="B764" s="869" t="s">
        <v>111</v>
      </c>
      <c r="C764" s="869" t="s">
        <v>112</v>
      </c>
      <c r="D764" s="869" t="s">
        <v>13033</v>
      </c>
      <c r="E764" s="869" t="s">
        <v>15715</v>
      </c>
      <c r="F764" s="870" t="s">
        <v>15716</v>
      </c>
      <c r="G764" s="869" t="s">
        <v>15717</v>
      </c>
      <c r="H764" s="869" t="s">
        <v>15718</v>
      </c>
      <c r="I764" s="869">
        <v>2016</v>
      </c>
      <c r="J764" s="869">
        <v>3939</v>
      </c>
      <c r="K764" s="869">
        <v>271</v>
      </c>
      <c r="L764" s="869">
        <v>66</v>
      </c>
      <c r="M764" s="869">
        <v>20537</v>
      </c>
      <c r="N764" s="869">
        <v>0</v>
      </c>
      <c r="O764" s="869">
        <v>35</v>
      </c>
      <c r="P764" s="869">
        <v>1141</v>
      </c>
      <c r="Q764" s="869">
        <v>0</v>
      </c>
      <c r="R764" s="869">
        <v>0</v>
      </c>
      <c r="S764" s="869">
        <v>1</v>
      </c>
      <c r="T764" s="869">
        <v>1</v>
      </c>
      <c r="U764" s="869">
        <v>0</v>
      </c>
      <c r="V764" s="869">
        <v>0</v>
      </c>
      <c r="W764" s="869">
        <v>1</v>
      </c>
      <c r="X764" s="869">
        <v>1</v>
      </c>
      <c r="Y764" s="869">
        <v>0</v>
      </c>
      <c r="Z764" s="869">
        <v>0</v>
      </c>
      <c r="AA764" s="869">
        <v>0</v>
      </c>
      <c r="AB764" s="869">
        <v>0</v>
      </c>
      <c r="AC764" s="869">
        <v>0</v>
      </c>
      <c r="AD764" s="869">
        <v>1</v>
      </c>
      <c r="AE764" s="869">
        <v>0</v>
      </c>
      <c r="AF764" s="345">
        <v>246613</v>
      </c>
      <c r="AG764" s="345">
        <v>116033</v>
      </c>
      <c r="AH764" s="345">
        <v>24884</v>
      </c>
      <c r="AI764" s="345">
        <v>105696</v>
      </c>
      <c r="AJ764" s="345">
        <v>41398</v>
      </c>
      <c r="AK764" s="345">
        <v>16239</v>
      </c>
    </row>
    <row r="765" spans="1:37">
      <c r="A765" s="869">
        <v>730</v>
      </c>
      <c r="B765" s="869" t="s">
        <v>111</v>
      </c>
      <c r="C765" s="869" t="s">
        <v>112</v>
      </c>
      <c r="D765" s="869" t="s">
        <v>13033</v>
      </c>
      <c r="E765" s="869" t="s">
        <v>15719</v>
      </c>
      <c r="F765" s="870" t="s">
        <v>15720</v>
      </c>
      <c r="G765" s="869" t="s">
        <v>15721</v>
      </c>
      <c r="H765" s="869" t="s">
        <v>15722</v>
      </c>
      <c r="I765" s="869">
        <v>2018</v>
      </c>
      <c r="J765" s="869">
        <v>3870</v>
      </c>
      <c r="K765" s="869">
        <v>279</v>
      </c>
      <c r="L765" s="869">
        <v>60</v>
      </c>
      <c r="M765" s="869">
        <v>13214</v>
      </c>
      <c r="N765" s="869">
        <v>0</v>
      </c>
      <c r="O765" s="869">
        <v>24</v>
      </c>
      <c r="P765" s="869">
        <v>836</v>
      </c>
      <c r="Q765" s="869">
        <v>0</v>
      </c>
      <c r="R765" s="869">
        <v>0</v>
      </c>
      <c r="S765" s="869">
        <v>2</v>
      </c>
      <c r="T765" s="869">
        <v>2</v>
      </c>
      <c r="U765" s="869">
        <v>0</v>
      </c>
      <c r="V765" s="869">
        <v>0</v>
      </c>
      <c r="W765" s="869">
        <v>1</v>
      </c>
      <c r="X765" s="869">
        <v>1</v>
      </c>
      <c r="Y765" s="869">
        <v>0</v>
      </c>
      <c r="Z765" s="869">
        <v>0</v>
      </c>
      <c r="AA765" s="869">
        <v>1</v>
      </c>
      <c r="AB765" s="869">
        <v>1</v>
      </c>
      <c r="AC765" s="869">
        <v>0</v>
      </c>
      <c r="AD765" s="869">
        <v>1</v>
      </c>
      <c r="AE765" s="869">
        <v>0</v>
      </c>
      <c r="AF765" s="345">
        <v>170540</v>
      </c>
      <c r="AG765" s="345">
        <v>63507</v>
      </c>
      <c r="AH765" s="345">
        <v>13300</v>
      </c>
      <c r="AI765" s="345">
        <v>93733</v>
      </c>
      <c r="AJ765" s="345">
        <v>2658</v>
      </c>
      <c r="AK765" s="345">
        <v>5031</v>
      </c>
    </row>
    <row r="766" spans="1:37">
      <c r="A766" s="869">
        <v>731</v>
      </c>
      <c r="B766" s="869" t="s">
        <v>111</v>
      </c>
      <c r="C766" s="869" t="s">
        <v>112</v>
      </c>
      <c r="D766" s="869" t="s">
        <v>13033</v>
      </c>
      <c r="E766" s="869" t="s">
        <v>15723</v>
      </c>
      <c r="F766" s="870" t="s">
        <v>15724</v>
      </c>
      <c r="G766" s="869" t="s">
        <v>15725</v>
      </c>
      <c r="H766" s="869" t="s">
        <v>15726</v>
      </c>
      <c r="I766" s="869">
        <v>2013</v>
      </c>
      <c r="J766" s="869">
        <v>2382</v>
      </c>
      <c r="K766" s="869">
        <v>1654</v>
      </c>
      <c r="L766" s="869">
        <v>230</v>
      </c>
      <c r="M766" s="869">
        <v>112992</v>
      </c>
      <c r="N766" s="869">
        <v>0</v>
      </c>
      <c r="O766" s="869">
        <v>101</v>
      </c>
      <c r="P766" s="869">
        <v>6774</v>
      </c>
      <c r="Q766" s="869">
        <v>0</v>
      </c>
      <c r="R766" s="869">
        <v>0</v>
      </c>
      <c r="S766" s="869">
        <v>7</v>
      </c>
      <c r="T766" s="869">
        <v>7</v>
      </c>
      <c r="U766" s="869">
        <v>0</v>
      </c>
      <c r="V766" s="869">
        <v>0</v>
      </c>
      <c r="W766" s="869">
        <v>3</v>
      </c>
      <c r="X766" s="869">
        <v>3</v>
      </c>
      <c r="Y766" s="869">
        <v>0</v>
      </c>
      <c r="Z766" s="869">
        <v>0</v>
      </c>
      <c r="AA766" s="869">
        <v>4</v>
      </c>
      <c r="AB766" s="869">
        <v>4</v>
      </c>
      <c r="AC766" s="869">
        <v>0</v>
      </c>
      <c r="AD766" s="869">
        <v>5</v>
      </c>
      <c r="AE766" s="869">
        <v>1</v>
      </c>
      <c r="AF766" s="345">
        <v>967625</v>
      </c>
      <c r="AG766" s="345">
        <v>605683</v>
      </c>
      <c r="AH766" s="345">
        <v>135672</v>
      </c>
      <c r="AI766" s="345">
        <v>226270</v>
      </c>
      <c r="AJ766" s="345">
        <v>316209</v>
      </c>
      <c r="AK766" s="345">
        <v>275447</v>
      </c>
    </row>
    <row r="767" spans="1:37">
      <c r="A767" s="869">
        <v>732</v>
      </c>
      <c r="B767" s="869" t="s">
        <v>111</v>
      </c>
      <c r="C767" s="869" t="s">
        <v>112</v>
      </c>
      <c r="D767" s="869" t="s">
        <v>13033</v>
      </c>
      <c r="E767" s="869" t="s">
        <v>15727</v>
      </c>
      <c r="F767" s="870" t="s">
        <v>15728</v>
      </c>
      <c r="G767" s="869" t="s">
        <v>15729</v>
      </c>
      <c r="H767" s="869" t="s">
        <v>15730</v>
      </c>
      <c r="I767" s="869">
        <v>2018</v>
      </c>
      <c r="J767" s="869">
        <v>6204</v>
      </c>
      <c r="K767" s="869">
        <v>2053</v>
      </c>
      <c r="L767" s="869">
        <v>219</v>
      </c>
      <c r="M767" s="869">
        <v>71987</v>
      </c>
      <c r="N767" s="869">
        <v>2349</v>
      </c>
      <c r="O767" s="869">
        <v>133</v>
      </c>
      <c r="P767" s="869">
        <v>5560</v>
      </c>
      <c r="Q767" s="869">
        <v>319</v>
      </c>
      <c r="R767" s="869">
        <v>0</v>
      </c>
      <c r="S767" s="869">
        <v>10</v>
      </c>
      <c r="T767" s="869">
        <v>10</v>
      </c>
      <c r="U767" s="869">
        <v>2</v>
      </c>
      <c r="V767" s="869">
        <v>2</v>
      </c>
      <c r="W767" s="869">
        <v>4</v>
      </c>
      <c r="X767" s="869">
        <v>4</v>
      </c>
      <c r="Y767" s="869">
        <v>0</v>
      </c>
      <c r="Z767" s="869">
        <v>0</v>
      </c>
      <c r="AA767" s="869">
        <v>4</v>
      </c>
      <c r="AB767" s="869">
        <v>4</v>
      </c>
      <c r="AC767" s="869">
        <v>0</v>
      </c>
      <c r="AD767" s="869">
        <v>6</v>
      </c>
      <c r="AE767" s="869">
        <v>0</v>
      </c>
      <c r="AF767" s="345">
        <v>880618</v>
      </c>
      <c r="AG767" s="345">
        <v>586738</v>
      </c>
      <c r="AH767" s="345">
        <v>126732</v>
      </c>
      <c r="AI767" s="345">
        <v>167148</v>
      </c>
      <c r="AJ767" s="345">
        <v>424140</v>
      </c>
      <c r="AK767" s="345">
        <v>233290</v>
      </c>
    </row>
    <row r="768" spans="1:37">
      <c r="A768" s="869">
        <v>733</v>
      </c>
      <c r="B768" s="869" t="s">
        <v>111</v>
      </c>
      <c r="C768" s="869" t="s">
        <v>112</v>
      </c>
      <c r="D768" s="869" t="s">
        <v>13033</v>
      </c>
      <c r="E768" s="869" t="s">
        <v>15731</v>
      </c>
      <c r="F768" s="870" t="s">
        <v>15732</v>
      </c>
      <c r="G768" s="869" t="s">
        <v>15733</v>
      </c>
      <c r="H768" s="869" t="s">
        <v>15734</v>
      </c>
      <c r="I768" s="869">
        <v>2011</v>
      </c>
      <c r="J768" s="869">
        <v>3606</v>
      </c>
      <c r="K768" s="869">
        <v>1998</v>
      </c>
      <c r="L768" s="869">
        <v>145</v>
      </c>
      <c r="M768" s="869">
        <v>77866</v>
      </c>
      <c r="N768" s="869">
        <v>0</v>
      </c>
      <c r="O768" s="869">
        <v>96</v>
      </c>
      <c r="P768" s="869">
        <v>4035</v>
      </c>
      <c r="Q768" s="869">
        <v>0</v>
      </c>
      <c r="R768" s="869">
        <v>12</v>
      </c>
      <c r="S768" s="869">
        <v>5</v>
      </c>
      <c r="T768" s="869">
        <v>5</v>
      </c>
      <c r="U768" s="869">
        <v>1</v>
      </c>
      <c r="V768" s="869">
        <v>1</v>
      </c>
      <c r="W768" s="869">
        <v>4</v>
      </c>
      <c r="X768" s="869">
        <v>4</v>
      </c>
      <c r="Y768" s="869">
        <v>0</v>
      </c>
      <c r="Z768" s="869">
        <v>0</v>
      </c>
      <c r="AA768" s="869">
        <v>0</v>
      </c>
      <c r="AB768" s="869">
        <v>0</v>
      </c>
      <c r="AC768" s="869">
        <v>0</v>
      </c>
      <c r="AD768" s="869">
        <v>6</v>
      </c>
      <c r="AE768" s="869">
        <v>0</v>
      </c>
      <c r="AF768" s="345">
        <v>849113</v>
      </c>
      <c r="AG768" s="345">
        <v>550879</v>
      </c>
      <c r="AH768" s="345">
        <v>66000</v>
      </c>
      <c r="AI768" s="345">
        <v>232234</v>
      </c>
      <c r="AJ768" s="345">
        <v>235706</v>
      </c>
      <c r="AK768" s="345">
        <v>172662</v>
      </c>
    </row>
    <row r="769" spans="1:37">
      <c r="A769" s="869">
        <v>734</v>
      </c>
      <c r="B769" s="869" t="s">
        <v>111</v>
      </c>
      <c r="C769" s="869" t="s">
        <v>112</v>
      </c>
      <c r="D769" s="869" t="s">
        <v>13033</v>
      </c>
      <c r="E769" s="869" t="s">
        <v>15735</v>
      </c>
      <c r="F769" s="870" t="s">
        <v>15736</v>
      </c>
      <c r="G769" s="869" t="s">
        <v>15737</v>
      </c>
      <c r="H769" s="869" t="s">
        <v>15738</v>
      </c>
      <c r="I769" s="869">
        <v>2012</v>
      </c>
      <c r="J769" s="869">
        <v>1808</v>
      </c>
      <c r="K769" s="869">
        <v>944</v>
      </c>
      <c r="L769" s="869">
        <v>125</v>
      </c>
      <c r="M769" s="869">
        <v>47769</v>
      </c>
      <c r="N769" s="869">
        <v>0</v>
      </c>
      <c r="O769" s="869">
        <v>39</v>
      </c>
      <c r="P769" s="869">
        <v>1385</v>
      </c>
      <c r="Q769" s="869">
        <v>0</v>
      </c>
      <c r="R769" s="869">
        <v>5</v>
      </c>
      <c r="S769" s="869">
        <v>3</v>
      </c>
      <c r="T769" s="869">
        <v>3</v>
      </c>
      <c r="U769" s="869">
        <v>0</v>
      </c>
      <c r="V769" s="869">
        <v>0</v>
      </c>
      <c r="W769" s="869">
        <v>3</v>
      </c>
      <c r="X769" s="869">
        <v>3</v>
      </c>
      <c r="Y769" s="869">
        <v>0</v>
      </c>
      <c r="Z769" s="869">
        <v>0</v>
      </c>
      <c r="AA769" s="869">
        <v>0</v>
      </c>
      <c r="AB769" s="869">
        <v>0</v>
      </c>
      <c r="AC769" s="869">
        <v>0</v>
      </c>
      <c r="AD769" s="869">
        <v>4</v>
      </c>
      <c r="AE769" s="869">
        <v>0</v>
      </c>
      <c r="AF769" s="345">
        <v>365608</v>
      </c>
      <c r="AG769" s="345">
        <v>220873</v>
      </c>
      <c r="AH769" s="345">
        <v>15000</v>
      </c>
      <c r="AI769" s="345">
        <v>129735</v>
      </c>
      <c r="AJ769" s="345">
        <v>49214</v>
      </c>
      <c r="AK769" s="345">
        <v>53410</v>
      </c>
    </row>
    <row r="770" spans="1:37">
      <c r="A770" s="869">
        <v>735</v>
      </c>
      <c r="B770" s="869" t="s">
        <v>111</v>
      </c>
      <c r="C770" s="869" t="s">
        <v>112</v>
      </c>
      <c r="D770" s="869" t="s">
        <v>13033</v>
      </c>
      <c r="E770" s="869" t="s">
        <v>15739</v>
      </c>
      <c r="F770" s="870" t="s">
        <v>15740</v>
      </c>
      <c r="G770" s="869" t="s">
        <v>15741</v>
      </c>
      <c r="H770" s="869" t="s">
        <v>15742</v>
      </c>
      <c r="I770" s="869">
        <v>2020</v>
      </c>
      <c r="J770" s="869">
        <v>5919</v>
      </c>
      <c r="K770" s="869">
        <v>398</v>
      </c>
      <c r="L770" s="869">
        <v>46</v>
      </c>
      <c r="M770" s="869">
        <v>16166</v>
      </c>
      <c r="N770" s="869">
        <v>0</v>
      </c>
      <c r="O770" s="869">
        <v>36</v>
      </c>
      <c r="P770" s="869">
        <v>767</v>
      </c>
      <c r="Q770" s="869">
        <v>0</v>
      </c>
      <c r="R770" s="869">
        <v>0</v>
      </c>
      <c r="S770" s="869">
        <v>1</v>
      </c>
      <c r="T770" s="869">
        <v>1</v>
      </c>
      <c r="U770" s="869">
        <v>0</v>
      </c>
      <c r="V770" s="869">
        <v>0</v>
      </c>
      <c r="W770" s="869">
        <v>1</v>
      </c>
      <c r="X770" s="869">
        <v>1</v>
      </c>
      <c r="Y770" s="869">
        <v>0</v>
      </c>
      <c r="Z770" s="869">
        <v>0</v>
      </c>
      <c r="AA770" s="869">
        <v>0</v>
      </c>
      <c r="AB770" s="869">
        <v>0</v>
      </c>
      <c r="AC770" s="869">
        <v>0</v>
      </c>
      <c r="AD770" s="869">
        <v>1</v>
      </c>
      <c r="AE770" s="869">
        <v>0</v>
      </c>
      <c r="AF770" s="345">
        <v>168695</v>
      </c>
      <c r="AG770" s="345">
        <v>63797</v>
      </c>
      <c r="AH770" s="345">
        <v>13300</v>
      </c>
      <c r="AI770" s="345">
        <v>91598</v>
      </c>
      <c r="AJ770" s="345">
        <v>6729</v>
      </c>
      <c r="AK770" s="345">
        <v>9518</v>
      </c>
    </row>
    <row r="771" spans="1:37">
      <c r="A771" s="869">
        <v>736</v>
      </c>
      <c r="B771" s="869" t="s">
        <v>111</v>
      </c>
      <c r="C771" s="869" t="s">
        <v>112</v>
      </c>
      <c r="D771" s="869" t="s">
        <v>13033</v>
      </c>
      <c r="E771" s="869" t="s">
        <v>15743</v>
      </c>
      <c r="F771" s="870" t="s">
        <v>15744</v>
      </c>
      <c r="G771" s="869" t="s">
        <v>15745</v>
      </c>
      <c r="H771" s="869" t="s">
        <v>15746</v>
      </c>
      <c r="I771" s="869">
        <v>2005</v>
      </c>
      <c r="J771" s="869">
        <v>2030</v>
      </c>
      <c r="K771" s="869">
        <v>6516</v>
      </c>
      <c r="L771" s="869">
        <v>520</v>
      </c>
      <c r="M771" s="869">
        <v>207426</v>
      </c>
      <c r="N771" s="869">
        <v>7279</v>
      </c>
      <c r="O771" s="869">
        <v>207</v>
      </c>
      <c r="P771" s="869">
        <v>7720</v>
      </c>
      <c r="Q771" s="869">
        <v>76</v>
      </c>
      <c r="R771" s="869">
        <v>0</v>
      </c>
      <c r="S771" s="869">
        <v>25</v>
      </c>
      <c r="T771" s="869">
        <v>39</v>
      </c>
      <c r="U771" s="869">
        <v>1</v>
      </c>
      <c r="V771" s="869">
        <v>2</v>
      </c>
      <c r="W771" s="869">
        <v>19</v>
      </c>
      <c r="X771" s="869">
        <v>32</v>
      </c>
      <c r="Y771" s="869">
        <v>1</v>
      </c>
      <c r="Z771" s="869">
        <v>1</v>
      </c>
      <c r="AA771" s="869">
        <v>4</v>
      </c>
      <c r="AB771" s="869">
        <v>4</v>
      </c>
      <c r="AC771" s="869">
        <v>0</v>
      </c>
      <c r="AD771" s="869">
        <v>14</v>
      </c>
      <c r="AE771" s="869">
        <v>7</v>
      </c>
      <c r="AF771" s="345">
        <v>3298415</v>
      </c>
      <c r="AG771" s="345">
        <v>2165639</v>
      </c>
      <c r="AH771" s="345">
        <v>216792</v>
      </c>
      <c r="AI771" s="345">
        <v>915984</v>
      </c>
      <c r="AJ771" s="345">
        <v>344813</v>
      </c>
      <c r="AK771" s="345">
        <v>164986</v>
      </c>
    </row>
    <row r="772" spans="1:37">
      <c r="A772" s="869">
        <v>737</v>
      </c>
      <c r="B772" s="869" t="s">
        <v>111</v>
      </c>
      <c r="C772" s="869" t="s">
        <v>112</v>
      </c>
      <c r="D772" s="869" t="s">
        <v>13033</v>
      </c>
      <c r="E772" s="869" t="s">
        <v>15747</v>
      </c>
      <c r="F772" s="870" t="s">
        <v>15748</v>
      </c>
      <c r="G772" s="869" t="s">
        <v>15749</v>
      </c>
      <c r="H772" s="869" t="s">
        <v>15750</v>
      </c>
      <c r="I772" s="869">
        <v>2011</v>
      </c>
      <c r="J772" s="869">
        <v>32784</v>
      </c>
      <c r="K772" s="869">
        <v>330</v>
      </c>
      <c r="L772" s="869">
        <v>82</v>
      </c>
      <c r="M772" s="869">
        <v>29013</v>
      </c>
      <c r="N772" s="869">
        <v>0</v>
      </c>
      <c r="O772" s="869">
        <v>46</v>
      </c>
      <c r="P772" s="869">
        <v>791</v>
      </c>
      <c r="Q772" s="869">
        <v>0</v>
      </c>
      <c r="R772" s="869">
        <v>0</v>
      </c>
      <c r="S772" s="869">
        <v>1.5</v>
      </c>
      <c r="T772" s="869">
        <v>2</v>
      </c>
      <c r="U772" s="869">
        <v>0</v>
      </c>
      <c r="V772" s="869">
        <v>0</v>
      </c>
      <c r="W772" s="869">
        <v>1.5</v>
      </c>
      <c r="X772" s="869">
        <v>2</v>
      </c>
      <c r="Y772" s="869">
        <v>0</v>
      </c>
      <c r="Z772" s="869">
        <v>0</v>
      </c>
      <c r="AA772" s="869">
        <v>0</v>
      </c>
      <c r="AB772" s="869">
        <v>0</v>
      </c>
      <c r="AC772" s="869">
        <v>0</v>
      </c>
      <c r="AD772" s="869">
        <v>2</v>
      </c>
      <c r="AE772" s="869">
        <v>0</v>
      </c>
      <c r="AF772" s="345">
        <v>185190</v>
      </c>
      <c r="AG772" s="345">
        <v>75124</v>
      </c>
      <c r="AH772" s="345">
        <v>18468</v>
      </c>
      <c r="AI772" s="345">
        <v>91598</v>
      </c>
      <c r="AJ772" s="345">
        <v>24821</v>
      </c>
      <c r="AK772" s="345">
        <v>21355</v>
      </c>
    </row>
    <row r="773" spans="1:37">
      <c r="A773" s="869">
        <v>738</v>
      </c>
      <c r="B773" s="869" t="s">
        <v>111</v>
      </c>
      <c r="C773" s="869" t="s">
        <v>112</v>
      </c>
      <c r="D773" s="869" t="s">
        <v>13033</v>
      </c>
      <c r="E773" s="869" t="s">
        <v>15751</v>
      </c>
      <c r="F773" s="870" t="s">
        <v>15752</v>
      </c>
      <c r="G773" s="869" t="s">
        <v>15753</v>
      </c>
      <c r="H773" s="869" t="s">
        <v>15754</v>
      </c>
      <c r="I773" s="869">
        <v>2012</v>
      </c>
      <c r="J773" s="869">
        <v>5380</v>
      </c>
      <c r="K773" s="869">
        <v>741</v>
      </c>
      <c r="L773" s="869">
        <v>131</v>
      </c>
      <c r="M773" s="869">
        <v>55586</v>
      </c>
      <c r="N773" s="869">
        <v>0</v>
      </c>
      <c r="O773" s="869">
        <v>56</v>
      </c>
      <c r="P773" s="869">
        <v>1330</v>
      </c>
      <c r="Q773" s="869">
        <v>0</v>
      </c>
      <c r="R773" s="869">
        <v>1</v>
      </c>
      <c r="S773" s="869">
        <v>3</v>
      </c>
      <c r="T773" s="869">
        <v>3</v>
      </c>
      <c r="U773" s="869">
        <v>0</v>
      </c>
      <c r="V773" s="869">
        <v>0</v>
      </c>
      <c r="W773" s="869">
        <v>3</v>
      </c>
      <c r="X773" s="869">
        <v>3</v>
      </c>
      <c r="Y773" s="869">
        <v>0</v>
      </c>
      <c r="Z773" s="869">
        <v>0</v>
      </c>
      <c r="AA773" s="869">
        <v>0</v>
      </c>
      <c r="AB773" s="869">
        <v>0</v>
      </c>
      <c r="AC773" s="869">
        <v>0</v>
      </c>
      <c r="AD773" s="869">
        <v>4</v>
      </c>
      <c r="AE773" s="869">
        <v>0</v>
      </c>
      <c r="AF773" s="345">
        <v>328100</v>
      </c>
      <c r="AG773" s="345">
        <v>241655</v>
      </c>
      <c r="AH773" s="345">
        <v>23085</v>
      </c>
      <c r="AI773" s="345">
        <v>63360</v>
      </c>
      <c r="AJ773" s="345">
        <v>93213</v>
      </c>
      <c r="AK773" s="345">
        <v>38039</v>
      </c>
    </row>
    <row r="774" spans="1:37">
      <c r="A774" s="869">
        <v>739</v>
      </c>
      <c r="B774" s="869" t="s">
        <v>111</v>
      </c>
      <c r="C774" s="869" t="s">
        <v>112</v>
      </c>
      <c r="D774" s="869" t="s">
        <v>13033</v>
      </c>
      <c r="E774" s="869" t="s">
        <v>15755</v>
      </c>
      <c r="F774" s="870" t="s">
        <v>15756</v>
      </c>
      <c r="G774" s="869" t="s">
        <v>15757</v>
      </c>
      <c r="H774" s="869" t="s">
        <v>7937</v>
      </c>
      <c r="I774" s="869">
        <v>2022</v>
      </c>
      <c r="J774" s="869">
        <v>1630</v>
      </c>
      <c r="K774" s="869">
        <v>1859</v>
      </c>
      <c r="L774" s="869">
        <v>250</v>
      </c>
      <c r="M774" s="869">
        <v>32823</v>
      </c>
      <c r="N774" s="869">
        <v>0</v>
      </c>
      <c r="O774" s="869">
        <v>67</v>
      </c>
      <c r="P774" s="869">
        <v>2135</v>
      </c>
      <c r="Q774" s="869">
        <v>0</v>
      </c>
      <c r="R774" s="869">
        <v>0</v>
      </c>
      <c r="S774" s="869">
        <v>2</v>
      </c>
      <c r="T774" s="869">
        <v>2</v>
      </c>
      <c r="U774" s="869">
        <v>0</v>
      </c>
      <c r="V774" s="869">
        <v>0</v>
      </c>
      <c r="W774" s="869">
        <v>2</v>
      </c>
      <c r="X774" s="869">
        <v>2</v>
      </c>
      <c r="Y774" s="869">
        <v>0</v>
      </c>
      <c r="Z774" s="869">
        <v>0</v>
      </c>
      <c r="AA774" s="869">
        <v>0</v>
      </c>
      <c r="AB774" s="869">
        <v>0</v>
      </c>
      <c r="AC774" s="869">
        <v>0</v>
      </c>
      <c r="AD774" s="869">
        <v>4</v>
      </c>
      <c r="AE774" s="869">
        <v>0</v>
      </c>
      <c r="AF774" s="345">
        <v>693528</v>
      </c>
      <c r="AG774" s="345">
        <v>420933</v>
      </c>
      <c r="AH774" s="345">
        <v>43599</v>
      </c>
      <c r="AI774" s="345">
        <v>228996</v>
      </c>
      <c r="AJ774" s="345">
        <v>59166</v>
      </c>
      <c r="AK774" s="345">
        <v>18730</v>
      </c>
    </row>
    <row r="775" spans="1:37">
      <c r="A775" s="869">
        <v>740</v>
      </c>
      <c r="B775" s="869" t="s">
        <v>111</v>
      </c>
      <c r="C775" s="869" t="s">
        <v>112</v>
      </c>
      <c r="D775" s="869" t="s">
        <v>13033</v>
      </c>
      <c r="E775" s="869" t="s">
        <v>15758</v>
      </c>
      <c r="F775" s="870" t="s">
        <v>15759</v>
      </c>
      <c r="G775" s="869" t="s">
        <v>15760</v>
      </c>
      <c r="H775" s="869" t="s">
        <v>15761</v>
      </c>
      <c r="I775" s="869">
        <v>1994</v>
      </c>
      <c r="J775" s="869">
        <v>1387</v>
      </c>
      <c r="K775" s="869">
        <v>447</v>
      </c>
      <c r="L775" s="869">
        <v>54</v>
      </c>
      <c r="M775" s="869">
        <v>51254</v>
      </c>
      <c r="N775" s="869">
        <v>757</v>
      </c>
      <c r="O775" s="869">
        <v>52</v>
      </c>
      <c r="P775" s="869">
        <v>727</v>
      </c>
      <c r="Q775" s="869">
        <v>0</v>
      </c>
      <c r="R775" s="869">
        <v>0</v>
      </c>
      <c r="S775" s="869">
        <v>1</v>
      </c>
      <c r="T775" s="869">
        <v>1</v>
      </c>
      <c r="U775" s="869">
        <v>0</v>
      </c>
      <c r="V775" s="869">
        <v>0</v>
      </c>
      <c r="W775" s="869">
        <v>1</v>
      </c>
      <c r="X775" s="869">
        <v>1</v>
      </c>
      <c r="Y775" s="869">
        <v>0</v>
      </c>
      <c r="Z775" s="869">
        <v>0</v>
      </c>
      <c r="AA775" s="869">
        <v>0</v>
      </c>
      <c r="AB775" s="869">
        <v>0</v>
      </c>
      <c r="AC775" s="869">
        <v>0</v>
      </c>
      <c r="AD775" s="869">
        <v>1</v>
      </c>
      <c r="AE775" s="869">
        <v>0</v>
      </c>
      <c r="AF775" s="345">
        <v>239179</v>
      </c>
      <c r="AG775" s="345">
        <v>131222</v>
      </c>
      <c r="AH775" s="345">
        <v>20596</v>
      </c>
      <c r="AI775" s="345">
        <v>87361</v>
      </c>
      <c r="AJ775" s="345">
        <v>18841</v>
      </c>
      <c r="AK775" s="345">
        <v>9761</v>
      </c>
    </row>
    <row r="776" spans="1:37">
      <c r="A776" s="869">
        <v>741</v>
      </c>
      <c r="B776" s="869" t="s">
        <v>111</v>
      </c>
      <c r="C776" s="869" t="s">
        <v>112</v>
      </c>
      <c r="D776" s="869" t="s">
        <v>13033</v>
      </c>
      <c r="E776" s="869" t="s">
        <v>15762</v>
      </c>
      <c r="F776" s="870" t="s">
        <v>15763</v>
      </c>
      <c r="G776" s="869" t="s">
        <v>15764</v>
      </c>
      <c r="H776" s="869" t="s">
        <v>15765</v>
      </c>
      <c r="I776" s="869">
        <v>1994</v>
      </c>
      <c r="J776" s="869">
        <v>2593</v>
      </c>
      <c r="K776" s="869">
        <v>1163</v>
      </c>
      <c r="L776" s="869">
        <v>85</v>
      </c>
      <c r="M776" s="869">
        <v>78185</v>
      </c>
      <c r="N776" s="869">
        <v>2143</v>
      </c>
      <c r="O776" s="869">
        <v>112</v>
      </c>
      <c r="P776" s="869">
        <v>3375</v>
      </c>
      <c r="Q776" s="869">
        <v>47</v>
      </c>
      <c r="R776" s="869">
        <v>0</v>
      </c>
      <c r="S776" s="869">
        <v>5.5</v>
      </c>
      <c r="T776" s="869">
        <v>5.5</v>
      </c>
      <c r="U776" s="869">
        <v>0</v>
      </c>
      <c r="V776" s="869">
        <v>0</v>
      </c>
      <c r="W776" s="869">
        <v>3</v>
      </c>
      <c r="X776" s="869">
        <v>3</v>
      </c>
      <c r="Y776" s="869">
        <v>0</v>
      </c>
      <c r="Z776" s="869">
        <v>0</v>
      </c>
      <c r="AA776" s="869">
        <v>2.5</v>
      </c>
      <c r="AB776" s="869">
        <v>2.5</v>
      </c>
      <c r="AC776" s="869">
        <v>1</v>
      </c>
      <c r="AD776" s="869">
        <v>2</v>
      </c>
      <c r="AE776" s="869">
        <v>0</v>
      </c>
      <c r="AF776" s="345">
        <v>706761</v>
      </c>
      <c r="AG776" s="345">
        <v>403123</v>
      </c>
      <c r="AH776" s="345">
        <v>74642</v>
      </c>
      <c r="AI776" s="345">
        <v>228996</v>
      </c>
      <c r="AJ776" s="345">
        <v>165697</v>
      </c>
      <c r="AK776" s="345">
        <v>71073</v>
      </c>
    </row>
    <row r="777" spans="1:37">
      <c r="A777" s="869">
        <v>742</v>
      </c>
      <c r="B777" s="869" t="s">
        <v>111</v>
      </c>
      <c r="C777" s="869" t="s">
        <v>112</v>
      </c>
      <c r="D777" s="869" t="s">
        <v>13033</v>
      </c>
      <c r="E777" s="869" t="s">
        <v>15766</v>
      </c>
      <c r="F777" s="870" t="s">
        <v>15767</v>
      </c>
      <c r="G777" s="869" t="s">
        <v>15768</v>
      </c>
      <c r="H777" s="869" t="s">
        <v>15769</v>
      </c>
      <c r="I777" s="869">
        <v>1997</v>
      </c>
      <c r="J777" s="869">
        <v>2238</v>
      </c>
      <c r="K777" s="869">
        <v>1080</v>
      </c>
      <c r="L777" s="869">
        <v>152</v>
      </c>
      <c r="M777" s="869">
        <v>62520</v>
      </c>
      <c r="N777" s="869">
        <v>1961</v>
      </c>
      <c r="O777" s="869">
        <v>69</v>
      </c>
      <c r="P777" s="869">
        <v>1184</v>
      </c>
      <c r="Q777" s="869">
        <v>47</v>
      </c>
      <c r="R777" s="869">
        <v>0</v>
      </c>
      <c r="S777" s="869">
        <v>3</v>
      </c>
      <c r="T777" s="869">
        <v>3</v>
      </c>
      <c r="U777" s="869">
        <v>1</v>
      </c>
      <c r="V777" s="869">
        <v>1</v>
      </c>
      <c r="W777" s="869">
        <v>2</v>
      </c>
      <c r="X777" s="869">
        <v>2</v>
      </c>
      <c r="Y777" s="869">
        <v>0</v>
      </c>
      <c r="Z777" s="869">
        <v>0</v>
      </c>
      <c r="AA777" s="869">
        <v>0</v>
      </c>
      <c r="AB777" s="869">
        <v>0</v>
      </c>
      <c r="AC777" s="869">
        <v>0</v>
      </c>
      <c r="AD777" s="869">
        <v>3</v>
      </c>
      <c r="AE777" s="869">
        <v>0</v>
      </c>
      <c r="AF777" s="345">
        <v>513241</v>
      </c>
      <c r="AG777" s="345">
        <v>253021</v>
      </c>
      <c r="AH777" s="345">
        <v>31224</v>
      </c>
      <c r="AI777" s="345">
        <v>228996</v>
      </c>
      <c r="AJ777" s="345">
        <v>32215</v>
      </c>
      <c r="AK777" s="345">
        <v>16763</v>
      </c>
    </row>
    <row r="778" spans="1:37">
      <c r="A778" s="869">
        <v>743</v>
      </c>
      <c r="B778" s="869" t="s">
        <v>111</v>
      </c>
      <c r="C778" s="869" t="s">
        <v>14743</v>
      </c>
      <c r="D778" s="869" t="s">
        <v>13033</v>
      </c>
      <c r="E778" s="869" t="s">
        <v>15770</v>
      </c>
      <c r="F778" s="870" t="s">
        <v>15771</v>
      </c>
      <c r="G778" s="869" t="s">
        <v>15772</v>
      </c>
      <c r="H778" s="869" t="s">
        <v>15773</v>
      </c>
      <c r="I778" s="869">
        <v>2018</v>
      </c>
      <c r="J778" s="869">
        <v>4041.8</v>
      </c>
      <c r="K778" s="869">
        <v>1116.97</v>
      </c>
      <c r="L778" s="869">
        <v>215</v>
      </c>
      <c r="M778" s="869">
        <v>54781</v>
      </c>
      <c r="N778" s="869">
        <v>1486</v>
      </c>
      <c r="O778" s="869">
        <v>36</v>
      </c>
      <c r="P778" s="869">
        <v>4591</v>
      </c>
      <c r="Q778" s="869">
        <v>0</v>
      </c>
      <c r="R778" s="869">
        <v>5</v>
      </c>
      <c r="S778" s="869">
        <v>6</v>
      </c>
      <c r="T778" s="869">
        <v>7</v>
      </c>
      <c r="U778" s="869">
        <v>0</v>
      </c>
      <c r="V778" s="869">
        <v>0</v>
      </c>
      <c r="W778" s="869">
        <v>2</v>
      </c>
      <c r="X778" s="869">
        <v>2</v>
      </c>
      <c r="Y778" s="869">
        <v>0</v>
      </c>
      <c r="Z778" s="869">
        <v>0</v>
      </c>
      <c r="AA778" s="869">
        <v>4</v>
      </c>
      <c r="AB778" s="869">
        <v>5</v>
      </c>
      <c r="AC778" s="869">
        <v>0</v>
      </c>
      <c r="AD778" s="869">
        <v>3</v>
      </c>
      <c r="AE778" s="869">
        <v>0</v>
      </c>
      <c r="AF778" s="345">
        <v>406445</v>
      </c>
      <c r="AG778" s="345">
        <v>198211</v>
      </c>
      <c r="AH778" s="345">
        <v>63994</v>
      </c>
      <c r="AI778" s="345">
        <v>144240</v>
      </c>
      <c r="AJ778" s="345">
        <v>142051</v>
      </c>
      <c r="AK778" s="345">
        <v>163401</v>
      </c>
    </row>
    <row r="779" spans="1:37">
      <c r="A779" s="869">
        <v>744</v>
      </c>
      <c r="B779" s="869" t="s">
        <v>111</v>
      </c>
      <c r="C779" s="869" t="s">
        <v>14743</v>
      </c>
      <c r="D779" s="869" t="s">
        <v>13033</v>
      </c>
      <c r="E779" s="869" t="s">
        <v>15774</v>
      </c>
      <c r="F779" s="870" t="s">
        <v>15775</v>
      </c>
      <c r="G779" s="869" t="s">
        <v>15776</v>
      </c>
      <c r="H779" s="869" t="s">
        <v>15777</v>
      </c>
      <c r="I779" s="869">
        <v>2005</v>
      </c>
      <c r="J779" s="869">
        <v>4841</v>
      </c>
      <c r="K779" s="869">
        <v>4200</v>
      </c>
      <c r="L779" s="869">
        <v>676</v>
      </c>
      <c r="M779" s="869">
        <v>169064</v>
      </c>
      <c r="N779" s="869">
        <v>9100</v>
      </c>
      <c r="O779" s="869">
        <v>58</v>
      </c>
      <c r="P779" s="869">
        <v>4163</v>
      </c>
      <c r="Q779" s="869">
        <v>1</v>
      </c>
      <c r="R779" s="869">
        <v>0</v>
      </c>
      <c r="S779" s="869">
        <v>17</v>
      </c>
      <c r="T779" s="869">
        <v>17</v>
      </c>
      <c r="U779" s="869">
        <v>0</v>
      </c>
      <c r="V779" s="869">
        <v>0</v>
      </c>
      <c r="W779" s="869">
        <v>10</v>
      </c>
      <c r="X779" s="869">
        <v>10</v>
      </c>
      <c r="Y779" s="869">
        <v>1</v>
      </c>
      <c r="Z779" s="869">
        <v>1</v>
      </c>
      <c r="AA779" s="869">
        <v>6</v>
      </c>
      <c r="AB779" s="869">
        <v>6</v>
      </c>
      <c r="AC779" s="869">
        <v>0</v>
      </c>
      <c r="AD779" s="869">
        <v>10</v>
      </c>
      <c r="AE779" s="869">
        <v>0</v>
      </c>
      <c r="AF779" s="345">
        <v>1863590</v>
      </c>
      <c r="AG779" s="345">
        <v>833224</v>
      </c>
      <c r="AH779" s="345">
        <v>79500</v>
      </c>
      <c r="AI779" s="345">
        <v>950866</v>
      </c>
      <c r="AJ779" s="345">
        <v>214699</v>
      </c>
      <c r="AK779" s="345">
        <v>199716</v>
      </c>
    </row>
    <row r="780" spans="1:37">
      <c r="A780" s="869">
        <v>745</v>
      </c>
      <c r="B780" s="869" t="s">
        <v>111</v>
      </c>
      <c r="C780" s="869" t="s">
        <v>14743</v>
      </c>
      <c r="D780" s="869" t="s">
        <v>13033</v>
      </c>
      <c r="E780" s="869" t="s">
        <v>15778</v>
      </c>
      <c r="F780" s="870" t="s">
        <v>15779</v>
      </c>
      <c r="G780" s="869" t="s">
        <v>15780</v>
      </c>
      <c r="H780" s="869" t="s">
        <v>15781</v>
      </c>
      <c r="I780" s="869">
        <v>2013</v>
      </c>
      <c r="J780" s="869">
        <v>853</v>
      </c>
      <c r="K780" s="869">
        <v>729</v>
      </c>
      <c r="L780" s="869">
        <v>90</v>
      </c>
      <c r="M780" s="869">
        <v>44724</v>
      </c>
      <c r="N780" s="869">
        <v>2502</v>
      </c>
      <c r="O780" s="869">
        <v>24</v>
      </c>
      <c r="P780" s="869">
        <v>611</v>
      </c>
      <c r="Q780" s="869">
        <v>0</v>
      </c>
      <c r="R780" s="869">
        <v>0</v>
      </c>
      <c r="S780" s="869">
        <v>0.5</v>
      </c>
      <c r="T780" s="869">
        <v>0.5</v>
      </c>
      <c r="U780" s="869">
        <v>0</v>
      </c>
      <c r="V780" s="869">
        <v>0</v>
      </c>
      <c r="W780" s="869">
        <v>0.5</v>
      </c>
      <c r="X780" s="869">
        <v>0.5</v>
      </c>
      <c r="Y780" s="869">
        <v>0</v>
      </c>
      <c r="Z780" s="869">
        <v>0</v>
      </c>
      <c r="AA780" s="869">
        <v>0</v>
      </c>
      <c r="AB780" s="869">
        <v>0</v>
      </c>
      <c r="AC780" s="869">
        <v>0</v>
      </c>
      <c r="AD780" s="869">
        <v>1</v>
      </c>
      <c r="AE780" s="869">
        <v>0</v>
      </c>
      <c r="AF780" s="345">
        <v>137848</v>
      </c>
      <c r="AG780" s="345">
        <v>96990</v>
      </c>
      <c r="AH780" s="345">
        <v>28187</v>
      </c>
      <c r="AI780" s="345">
        <v>12671</v>
      </c>
      <c r="AJ780" s="345">
        <v>15183</v>
      </c>
      <c r="AK780" s="345">
        <v>15500</v>
      </c>
    </row>
    <row r="781" spans="1:37">
      <c r="A781" s="869">
        <v>746</v>
      </c>
      <c r="B781" s="869" t="s">
        <v>111</v>
      </c>
      <c r="C781" s="869" t="s">
        <v>14743</v>
      </c>
      <c r="D781" s="869" t="s">
        <v>13033</v>
      </c>
      <c r="E781" s="869" t="s">
        <v>15782</v>
      </c>
      <c r="F781" s="870" t="s">
        <v>15783</v>
      </c>
      <c r="G781" s="869" t="s">
        <v>15784</v>
      </c>
      <c r="H781" s="869" t="s">
        <v>15785</v>
      </c>
      <c r="I781" s="869">
        <v>2014</v>
      </c>
      <c r="J781" s="869">
        <v>5914</v>
      </c>
      <c r="K781" s="869">
        <v>2813</v>
      </c>
      <c r="L781" s="869">
        <v>571</v>
      </c>
      <c r="M781" s="869">
        <v>116019</v>
      </c>
      <c r="N781" s="869">
        <v>6897</v>
      </c>
      <c r="O781" s="869">
        <v>77</v>
      </c>
      <c r="P781" s="869">
        <v>5556</v>
      </c>
      <c r="Q781" s="869">
        <v>44</v>
      </c>
      <c r="R781" s="869">
        <v>0</v>
      </c>
      <c r="S781" s="869">
        <v>13</v>
      </c>
      <c r="T781" s="869">
        <v>13</v>
      </c>
      <c r="U781" s="869">
        <v>1</v>
      </c>
      <c r="V781" s="869">
        <v>1</v>
      </c>
      <c r="W781" s="869">
        <v>5</v>
      </c>
      <c r="X781" s="869">
        <v>5</v>
      </c>
      <c r="Y781" s="869">
        <v>0</v>
      </c>
      <c r="Z781" s="869">
        <v>0</v>
      </c>
      <c r="AA781" s="869">
        <v>7</v>
      </c>
      <c r="AB781" s="869">
        <v>7</v>
      </c>
      <c r="AC781" s="869">
        <v>0</v>
      </c>
      <c r="AD781" s="869">
        <v>4</v>
      </c>
      <c r="AE781" s="869">
        <v>2</v>
      </c>
      <c r="AF781" s="345">
        <v>1213577</v>
      </c>
      <c r="AG781" s="345">
        <v>473357</v>
      </c>
      <c r="AH781" s="345">
        <v>81079</v>
      </c>
      <c r="AI781" s="345">
        <v>659141</v>
      </c>
      <c r="AJ781" s="345">
        <v>235546</v>
      </c>
      <c r="AK781" s="345">
        <v>215415</v>
      </c>
    </row>
    <row r="782" spans="1:37">
      <c r="A782" s="869">
        <v>747</v>
      </c>
      <c r="B782" s="869" t="s">
        <v>111</v>
      </c>
      <c r="C782" s="869" t="s">
        <v>14743</v>
      </c>
      <c r="D782" s="869" t="s">
        <v>13033</v>
      </c>
      <c r="E782" s="869" t="s">
        <v>15786</v>
      </c>
      <c r="F782" s="870" t="s">
        <v>15787</v>
      </c>
      <c r="G782" s="869" t="s">
        <v>15788</v>
      </c>
      <c r="H782" s="869" t="s">
        <v>15789</v>
      </c>
      <c r="I782" s="869">
        <v>2015</v>
      </c>
      <c r="J782" s="869">
        <v>75770</v>
      </c>
      <c r="K782" s="869">
        <v>999</v>
      </c>
      <c r="L782" s="869">
        <v>148</v>
      </c>
      <c r="M782" s="869">
        <v>44012</v>
      </c>
      <c r="N782" s="869">
        <v>2218</v>
      </c>
      <c r="O782" s="869">
        <v>8</v>
      </c>
      <c r="P782" s="869">
        <v>1499</v>
      </c>
      <c r="Q782" s="869">
        <v>22</v>
      </c>
      <c r="R782" s="869">
        <v>8</v>
      </c>
      <c r="S782" s="869">
        <v>1</v>
      </c>
      <c r="T782" s="869">
        <v>1</v>
      </c>
      <c r="U782" s="869">
        <v>0</v>
      </c>
      <c r="V782" s="869">
        <v>0</v>
      </c>
      <c r="W782" s="869">
        <v>1</v>
      </c>
      <c r="X782" s="869">
        <v>1</v>
      </c>
      <c r="Y782" s="869">
        <v>0</v>
      </c>
      <c r="Z782" s="869">
        <v>0</v>
      </c>
      <c r="AA782" s="869">
        <v>0</v>
      </c>
      <c r="AB782" s="869">
        <v>0</v>
      </c>
      <c r="AC782" s="869">
        <v>0</v>
      </c>
      <c r="AD782" s="869">
        <v>0</v>
      </c>
      <c r="AE782" s="869">
        <v>1</v>
      </c>
      <c r="AF782" s="345">
        <v>168229</v>
      </c>
      <c r="AG782" s="345">
        <v>92686</v>
      </c>
      <c r="AH782" s="345">
        <v>36364</v>
      </c>
      <c r="AI782" s="345">
        <v>39179</v>
      </c>
      <c r="AJ782" s="345">
        <v>59321</v>
      </c>
      <c r="AK782" s="345">
        <v>64289</v>
      </c>
    </row>
    <row r="783" spans="1:37">
      <c r="A783" s="869">
        <v>748</v>
      </c>
      <c r="B783" s="869" t="s">
        <v>111</v>
      </c>
      <c r="C783" s="869" t="s">
        <v>14743</v>
      </c>
      <c r="D783" s="869" t="s">
        <v>13033</v>
      </c>
      <c r="E783" s="869" t="s">
        <v>15790</v>
      </c>
      <c r="F783" s="870" t="s">
        <v>15791</v>
      </c>
      <c r="G783" s="869" t="s">
        <v>15792</v>
      </c>
      <c r="H783" s="869" t="s">
        <v>15793</v>
      </c>
      <c r="I783" s="869">
        <v>1994</v>
      </c>
      <c r="J783" s="869">
        <v>2000</v>
      </c>
      <c r="K783" s="869">
        <v>969</v>
      </c>
      <c r="L783" s="869">
        <v>215</v>
      </c>
      <c r="M783" s="869">
        <v>76287</v>
      </c>
      <c r="N783" s="869">
        <v>6573</v>
      </c>
      <c r="O783" s="869">
        <v>52</v>
      </c>
      <c r="P783" s="869">
        <v>2525</v>
      </c>
      <c r="Q783" s="869">
        <v>2</v>
      </c>
      <c r="R783" s="869">
        <v>9</v>
      </c>
      <c r="S783" s="869">
        <v>5</v>
      </c>
      <c r="T783" s="869">
        <v>5</v>
      </c>
      <c r="U783" s="869">
        <v>0</v>
      </c>
      <c r="V783" s="869">
        <v>0</v>
      </c>
      <c r="W783" s="869">
        <v>4</v>
      </c>
      <c r="X783" s="869">
        <v>4</v>
      </c>
      <c r="Y783" s="869">
        <v>0</v>
      </c>
      <c r="Z783" s="869">
        <v>0</v>
      </c>
      <c r="AA783" s="869">
        <v>1</v>
      </c>
      <c r="AB783" s="869">
        <v>1</v>
      </c>
      <c r="AC783" s="869">
        <v>0</v>
      </c>
      <c r="AD783" s="869">
        <v>5</v>
      </c>
      <c r="AE783" s="869">
        <v>0</v>
      </c>
      <c r="AF783" s="345">
        <v>407273</v>
      </c>
      <c r="AG783" s="345">
        <v>275643</v>
      </c>
      <c r="AH783" s="345">
        <v>51996</v>
      </c>
      <c r="AI783" s="345">
        <v>79634</v>
      </c>
      <c r="AJ783" s="345">
        <v>85290</v>
      </c>
      <c r="AK783" s="345">
        <v>61631</v>
      </c>
    </row>
    <row r="784" spans="1:37">
      <c r="A784" s="869">
        <v>749</v>
      </c>
      <c r="B784" s="869" t="s">
        <v>111</v>
      </c>
      <c r="C784" s="869" t="s">
        <v>14743</v>
      </c>
      <c r="D784" s="869" t="s">
        <v>13033</v>
      </c>
      <c r="E784" s="869" t="s">
        <v>15794</v>
      </c>
      <c r="F784" s="870" t="s">
        <v>15795</v>
      </c>
      <c r="G784" s="869" t="s">
        <v>15796</v>
      </c>
      <c r="H784" s="869" t="s">
        <v>15797</v>
      </c>
      <c r="I784" s="869">
        <v>1992</v>
      </c>
      <c r="J784" s="869">
        <v>2210</v>
      </c>
      <c r="K784" s="869">
        <v>2616</v>
      </c>
      <c r="L784" s="869">
        <v>460</v>
      </c>
      <c r="M784" s="869">
        <v>125678</v>
      </c>
      <c r="N784" s="869">
        <v>3997</v>
      </c>
      <c r="O784" s="869">
        <v>70</v>
      </c>
      <c r="P784" s="869">
        <v>4247</v>
      </c>
      <c r="Q784" s="869">
        <v>29</v>
      </c>
      <c r="R784" s="869">
        <v>0</v>
      </c>
      <c r="S784" s="869">
        <v>6</v>
      </c>
      <c r="T784" s="869">
        <v>6</v>
      </c>
      <c r="U784" s="869">
        <v>0</v>
      </c>
      <c r="V784" s="869">
        <v>0</v>
      </c>
      <c r="W784" s="869">
        <v>5</v>
      </c>
      <c r="X784" s="869">
        <v>5</v>
      </c>
      <c r="Y784" s="869">
        <v>0</v>
      </c>
      <c r="Z784" s="869">
        <v>0</v>
      </c>
      <c r="AA784" s="869">
        <v>1</v>
      </c>
      <c r="AB784" s="869">
        <v>1</v>
      </c>
      <c r="AC784" s="869">
        <v>0</v>
      </c>
      <c r="AD784" s="869">
        <v>6</v>
      </c>
      <c r="AE784" s="869">
        <v>0</v>
      </c>
      <c r="AF784" s="345">
        <v>1350723</v>
      </c>
      <c r="AG784" s="345">
        <v>1023908</v>
      </c>
      <c r="AH784" s="345">
        <v>64000</v>
      </c>
      <c r="AI784" s="345">
        <v>262815</v>
      </c>
      <c r="AJ784" s="345">
        <v>231121</v>
      </c>
      <c r="AK784" s="345">
        <v>130022</v>
      </c>
    </row>
    <row r="785" spans="1:37">
      <c r="A785" s="869">
        <v>750</v>
      </c>
      <c r="B785" s="869" t="s">
        <v>111</v>
      </c>
      <c r="C785" s="869" t="s">
        <v>14743</v>
      </c>
      <c r="D785" s="869" t="s">
        <v>13033</v>
      </c>
      <c r="E785" s="869" t="s">
        <v>15798</v>
      </c>
      <c r="F785" s="870" t="s">
        <v>15799</v>
      </c>
      <c r="G785" s="869" t="s">
        <v>15800</v>
      </c>
      <c r="H785" s="869" t="s">
        <v>15801</v>
      </c>
      <c r="I785" s="869">
        <v>2017</v>
      </c>
      <c r="J785" s="869">
        <v>3842</v>
      </c>
      <c r="K785" s="869">
        <v>1209</v>
      </c>
      <c r="L785" s="869">
        <v>130</v>
      </c>
      <c r="M785" s="869">
        <v>48421</v>
      </c>
      <c r="N785" s="869">
        <v>1138</v>
      </c>
      <c r="O785" s="869">
        <v>28</v>
      </c>
      <c r="P785" s="869">
        <v>1060</v>
      </c>
      <c r="Q785" s="869">
        <v>0</v>
      </c>
      <c r="R785" s="869">
        <v>1</v>
      </c>
      <c r="S785" s="869">
        <v>2</v>
      </c>
      <c r="T785" s="869">
        <v>2</v>
      </c>
      <c r="U785" s="869">
        <v>0</v>
      </c>
      <c r="V785" s="869">
        <v>0</v>
      </c>
      <c r="W785" s="869">
        <v>0</v>
      </c>
      <c r="X785" s="869">
        <v>0</v>
      </c>
      <c r="Y785" s="869">
        <v>0</v>
      </c>
      <c r="Z785" s="869">
        <v>0</v>
      </c>
      <c r="AA785" s="869">
        <v>2</v>
      </c>
      <c r="AB785" s="869">
        <v>2</v>
      </c>
      <c r="AC785" s="869">
        <v>0</v>
      </c>
      <c r="AD785" s="869">
        <v>0</v>
      </c>
      <c r="AE785" s="869">
        <v>0</v>
      </c>
      <c r="AF785" s="345">
        <v>242360</v>
      </c>
      <c r="AG785" s="345">
        <v>137519</v>
      </c>
      <c r="AH785" s="345">
        <v>10000</v>
      </c>
      <c r="AI785" s="345">
        <v>94841</v>
      </c>
      <c r="AJ785" s="345">
        <v>19443</v>
      </c>
      <c r="AK785" s="345">
        <v>19785</v>
      </c>
    </row>
    <row r="786" spans="1:37">
      <c r="A786" s="869">
        <v>751</v>
      </c>
      <c r="B786" s="869" t="s">
        <v>111</v>
      </c>
      <c r="C786" s="869" t="s">
        <v>14743</v>
      </c>
      <c r="D786" s="869" t="s">
        <v>13033</v>
      </c>
      <c r="E786" s="869" t="s">
        <v>15802</v>
      </c>
      <c r="F786" s="870" t="s">
        <v>15803</v>
      </c>
      <c r="G786" s="869" t="s">
        <v>15804</v>
      </c>
      <c r="H786" s="869" t="s">
        <v>15805</v>
      </c>
      <c r="I786" s="869">
        <v>2018</v>
      </c>
      <c r="J786" s="869">
        <v>13046</v>
      </c>
      <c r="K786" s="869">
        <v>5132</v>
      </c>
      <c r="L786" s="869">
        <v>755</v>
      </c>
      <c r="M786" s="869">
        <v>251238</v>
      </c>
      <c r="N786" s="869">
        <v>10321</v>
      </c>
      <c r="O786" s="869">
        <v>108</v>
      </c>
      <c r="P786" s="869">
        <v>17218</v>
      </c>
      <c r="Q786" s="869">
        <v>92</v>
      </c>
      <c r="R786" s="869">
        <v>5</v>
      </c>
      <c r="S786" s="869">
        <v>25</v>
      </c>
      <c r="T786" s="869">
        <v>25</v>
      </c>
      <c r="U786" s="869">
        <v>1</v>
      </c>
      <c r="V786" s="869">
        <v>1</v>
      </c>
      <c r="W786" s="869">
        <v>12</v>
      </c>
      <c r="X786" s="869">
        <v>12</v>
      </c>
      <c r="Y786" s="869">
        <v>0</v>
      </c>
      <c r="Z786" s="869">
        <v>0</v>
      </c>
      <c r="AA786" s="869">
        <v>12</v>
      </c>
      <c r="AB786" s="869">
        <v>12</v>
      </c>
      <c r="AC786" s="869">
        <v>1</v>
      </c>
      <c r="AD786" s="869">
        <v>11</v>
      </c>
      <c r="AE786" s="869">
        <v>0</v>
      </c>
      <c r="AF786" s="345">
        <v>1692359</v>
      </c>
      <c r="AG786" s="345">
        <v>755295</v>
      </c>
      <c r="AH786" s="345">
        <v>300400</v>
      </c>
      <c r="AI786" s="345">
        <v>636664</v>
      </c>
      <c r="AJ786" s="345">
        <v>588160</v>
      </c>
      <c r="AK786" s="345">
        <v>639251</v>
      </c>
    </row>
    <row r="787" spans="1:37">
      <c r="A787" s="869">
        <v>752</v>
      </c>
      <c r="B787" s="869" t="s">
        <v>111</v>
      </c>
      <c r="C787" s="869" t="s">
        <v>14743</v>
      </c>
      <c r="D787" s="869" t="s">
        <v>13033</v>
      </c>
      <c r="E787" s="869" t="s">
        <v>15806</v>
      </c>
      <c r="F787" s="870" t="s">
        <v>15807</v>
      </c>
      <c r="G787" s="869" t="s">
        <v>15808</v>
      </c>
      <c r="H787" s="869" t="s">
        <v>15809</v>
      </c>
      <c r="I787" s="869">
        <v>2006</v>
      </c>
      <c r="J787" s="869">
        <v>1796</v>
      </c>
      <c r="K787" s="869">
        <v>2187</v>
      </c>
      <c r="L787" s="869">
        <v>209</v>
      </c>
      <c r="M787" s="869">
        <v>154834</v>
      </c>
      <c r="N787" s="869">
        <v>8252</v>
      </c>
      <c r="O787" s="869">
        <v>73</v>
      </c>
      <c r="P787" s="869">
        <v>3442</v>
      </c>
      <c r="Q787" s="869">
        <v>0</v>
      </c>
      <c r="R787" s="869">
        <v>3</v>
      </c>
      <c r="S787" s="869">
        <v>10</v>
      </c>
      <c r="T787" s="869">
        <v>10</v>
      </c>
      <c r="U787" s="869">
        <v>1</v>
      </c>
      <c r="V787" s="869">
        <v>1</v>
      </c>
      <c r="W787" s="869">
        <v>3</v>
      </c>
      <c r="X787" s="869">
        <v>3</v>
      </c>
      <c r="Y787" s="869">
        <v>0</v>
      </c>
      <c r="Z787" s="869">
        <v>0</v>
      </c>
      <c r="AA787" s="869">
        <v>6</v>
      </c>
      <c r="AB787" s="869">
        <v>6</v>
      </c>
      <c r="AC787" s="869">
        <v>0</v>
      </c>
      <c r="AD787" s="869">
        <v>4</v>
      </c>
      <c r="AE787" s="869">
        <v>0</v>
      </c>
      <c r="AF787" s="345">
        <v>801919</v>
      </c>
      <c r="AG787" s="345">
        <v>420781</v>
      </c>
      <c r="AH787" s="345">
        <v>65000</v>
      </c>
      <c r="AI787" s="345">
        <v>316138</v>
      </c>
      <c r="AJ787" s="345">
        <v>96405</v>
      </c>
      <c r="AK787" s="345">
        <v>89905</v>
      </c>
    </row>
    <row r="788" spans="1:37">
      <c r="A788" s="869">
        <v>753</v>
      </c>
      <c r="B788" s="869" t="s">
        <v>111</v>
      </c>
      <c r="C788" s="869" t="s">
        <v>1571</v>
      </c>
      <c r="D788" s="869" t="s">
        <v>13033</v>
      </c>
      <c r="E788" s="869" t="s">
        <v>15810</v>
      </c>
      <c r="F788" s="870" t="s">
        <v>15811</v>
      </c>
      <c r="G788" s="869" t="s">
        <v>15812</v>
      </c>
      <c r="H788" s="869" t="s">
        <v>15813</v>
      </c>
      <c r="I788" s="869">
        <v>2014</v>
      </c>
      <c r="J788" s="869">
        <v>6648</v>
      </c>
      <c r="K788" s="869">
        <v>1078</v>
      </c>
      <c r="L788" s="869">
        <v>85</v>
      </c>
      <c r="M788" s="869">
        <v>36534</v>
      </c>
      <c r="N788" s="869">
        <v>0</v>
      </c>
      <c r="O788" s="869">
        <v>16</v>
      </c>
      <c r="P788" s="869">
        <v>1165</v>
      </c>
      <c r="Q788" s="869">
        <v>0</v>
      </c>
      <c r="R788" s="869">
        <v>0</v>
      </c>
      <c r="S788" s="869">
        <v>0</v>
      </c>
      <c r="T788" s="869">
        <v>0</v>
      </c>
      <c r="U788" s="869">
        <v>0</v>
      </c>
      <c r="V788" s="869">
        <v>0</v>
      </c>
      <c r="W788" s="869">
        <v>0</v>
      </c>
      <c r="X788" s="869">
        <v>0</v>
      </c>
      <c r="Y788" s="869">
        <v>0</v>
      </c>
      <c r="Z788" s="869">
        <v>0</v>
      </c>
      <c r="AA788" s="869">
        <v>0</v>
      </c>
      <c r="AB788" s="869">
        <v>0</v>
      </c>
      <c r="AC788" s="869">
        <v>0</v>
      </c>
      <c r="AD788" s="869">
        <v>2</v>
      </c>
      <c r="AE788" s="869">
        <v>0</v>
      </c>
      <c r="AF788" s="345">
        <v>303317</v>
      </c>
      <c r="AG788" s="345">
        <v>167035</v>
      </c>
      <c r="AH788" s="345">
        <v>19830</v>
      </c>
      <c r="AI788" s="345">
        <v>116452</v>
      </c>
      <c r="AJ788" s="345">
        <v>21336</v>
      </c>
      <c r="AK788" s="345">
        <v>7420</v>
      </c>
    </row>
    <row r="789" spans="1:37">
      <c r="A789" s="869">
        <v>754</v>
      </c>
      <c r="B789" s="869" t="s">
        <v>111</v>
      </c>
      <c r="C789" s="869" t="s">
        <v>1571</v>
      </c>
      <c r="D789" s="869" t="s">
        <v>13033</v>
      </c>
      <c r="E789" s="869" t="s">
        <v>15814</v>
      </c>
      <c r="F789" s="870" t="s">
        <v>15815</v>
      </c>
      <c r="G789" s="869" t="s">
        <v>15816</v>
      </c>
      <c r="H789" s="869" t="s">
        <v>15817</v>
      </c>
      <c r="I789" s="869">
        <v>2021</v>
      </c>
      <c r="J789" s="869">
        <v>1998</v>
      </c>
      <c r="K789" s="869">
        <v>998.34</v>
      </c>
      <c r="L789" s="869">
        <v>61</v>
      </c>
      <c r="M789" s="869">
        <v>27977</v>
      </c>
      <c r="N789" s="869">
        <v>174</v>
      </c>
      <c r="O789" s="869">
        <v>21</v>
      </c>
      <c r="P789" s="869">
        <v>2119</v>
      </c>
      <c r="Q789" s="869">
        <v>0</v>
      </c>
      <c r="R789" s="869">
        <v>21</v>
      </c>
      <c r="S789" s="869">
        <v>2</v>
      </c>
      <c r="T789" s="869">
        <v>2</v>
      </c>
      <c r="U789" s="869">
        <v>0</v>
      </c>
      <c r="V789" s="869">
        <v>0</v>
      </c>
      <c r="W789" s="869">
        <v>1</v>
      </c>
      <c r="X789" s="869">
        <v>1</v>
      </c>
      <c r="Y789" s="869">
        <v>0</v>
      </c>
      <c r="Z789" s="869">
        <v>0</v>
      </c>
      <c r="AA789" s="869">
        <v>1</v>
      </c>
      <c r="AB789" s="869">
        <v>1</v>
      </c>
      <c r="AC789" s="869">
        <v>0</v>
      </c>
      <c r="AD789" s="869">
        <v>3</v>
      </c>
      <c r="AE789" s="869">
        <v>1</v>
      </c>
      <c r="AF789" s="345">
        <v>481055</v>
      </c>
      <c r="AG789" s="345">
        <v>276746</v>
      </c>
      <c r="AH789" s="345">
        <v>32666</v>
      </c>
      <c r="AI789" s="345">
        <v>171643</v>
      </c>
      <c r="AJ789" s="345">
        <v>57886</v>
      </c>
      <c r="AK789" s="345">
        <v>20143</v>
      </c>
    </row>
    <row r="790" spans="1:37">
      <c r="A790" s="869">
        <v>755</v>
      </c>
      <c r="B790" s="869" t="s">
        <v>111</v>
      </c>
      <c r="C790" s="869" t="s">
        <v>1571</v>
      </c>
      <c r="D790" s="869" t="s">
        <v>13033</v>
      </c>
      <c r="E790" s="869" t="s">
        <v>15818</v>
      </c>
      <c r="F790" s="870" t="s">
        <v>15819</v>
      </c>
      <c r="G790" s="869" t="s">
        <v>15820</v>
      </c>
      <c r="H790" s="869" t="s">
        <v>15821</v>
      </c>
      <c r="I790" s="869">
        <v>2010</v>
      </c>
      <c r="J790" s="869">
        <v>3992</v>
      </c>
      <c r="K790" s="869">
        <v>1985</v>
      </c>
      <c r="L790" s="869">
        <v>291</v>
      </c>
      <c r="M790" s="869">
        <v>57784</v>
      </c>
      <c r="N790" s="869">
        <v>1782</v>
      </c>
      <c r="O790" s="869">
        <v>41</v>
      </c>
      <c r="P790" s="869">
        <v>3546</v>
      </c>
      <c r="Q790" s="869">
        <v>100</v>
      </c>
      <c r="R790" s="869">
        <v>2</v>
      </c>
      <c r="S790" s="869">
        <v>3</v>
      </c>
      <c r="T790" s="869">
        <v>3</v>
      </c>
      <c r="U790" s="869">
        <v>0</v>
      </c>
      <c r="V790" s="869">
        <v>0</v>
      </c>
      <c r="W790" s="869">
        <v>3</v>
      </c>
      <c r="X790" s="869">
        <v>3</v>
      </c>
      <c r="Y790" s="869">
        <v>0</v>
      </c>
      <c r="Z790" s="869">
        <v>0</v>
      </c>
      <c r="AA790" s="869">
        <v>0</v>
      </c>
      <c r="AB790" s="869">
        <v>0</v>
      </c>
      <c r="AC790" s="869">
        <v>1</v>
      </c>
      <c r="AD790" s="869">
        <v>4</v>
      </c>
      <c r="AE790" s="869">
        <v>3</v>
      </c>
      <c r="AF790" s="345">
        <v>893974</v>
      </c>
      <c r="AG790" s="345">
        <v>581066</v>
      </c>
      <c r="AH790" s="345">
        <v>49136</v>
      </c>
      <c r="AI790" s="345">
        <v>263772</v>
      </c>
      <c r="AJ790" s="345">
        <v>260411</v>
      </c>
      <c r="AK790" s="345">
        <v>59129</v>
      </c>
    </row>
    <row r="791" spans="1:37">
      <c r="A791" s="869">
        <v>756</v>
      </c>
      <c r="B791" s="869" t="s">
        <v>111</v>
      </c>
      <c r="C791" s="869" t="s">
        <v>1571</v>
      </c>
      <c r="D791" s="869" t="s">
        <v>13033</v>
      </c>
      <c r="E791" s="869" t="s">
        <v>15822</v>
      </c>
      <c r="F791" s="870" t="s">
        <v>15823</v>
      </c>
      <c r="G791" s="869" t="s">
        <v>15824</v>
      </c>
      <c r="H791" s="869" t="s">
        <v>15825</v>
      </c>
      <c r="I791" s="869">
        <v>2013</v>
      </c>
      <c r="J791" s="869">
        <v>1610</v>
      </c>
      <c r="K791" s="869">
        <v>1127</v>
      </c>
      <c r="L791" s="869">
        <v>137</v>
      </c>
      <c r="M791" s="869">
        <v>47087</v>
      </c>
      <c r="N791" s="869">
        <v>1370</v>
      </c>
      <c r="O791" s="869">
        <v>48</v>
      </c>
      <c r="P791" s="869">
        <v>2249</v>
      </c>
      <c r="Q791" s="869">
        <v>0</v>
      </c>
      <c r="R791" s="869">
        <v>7</v>
      </c>
      <c r="S791" s="869">
        <v>0.5</v>
      </c>
      <c r="T791" s="869">
        <v>0.5</v>
      </c>
      <c r="U791" s="869">
        <v>0</v>
      </c>
      <c r="V791" s="869">
        <v>0</v>
      </c>
      <c r="W791" s="869">
        <v>0.5</v>
      </c>
      <c r="X791" s="869">
        <v>0.5</v>
      </c>
      <c r="Y791" s="869">
        <v>0</v>
      </c>
      <c r="Z791" s="869">
        <v>0</v>
      </c>
      <c r="AA791" s="869">
        <v>0</v>
      </c>
      <c r="AB791" s="869">
        <v>0</v>
      </c>
      <c r="AC791" s="869">
        <v>0</v>
      </c>
      <c r="AD791" s="869">
        <v>1</v>
      </c>
      <c r="AE791" s="869">
        <v>0</v>
      </c>
      <c r="AF791" s="345">
        <v>352172</v>
      </c>
      <c r="AG791" s="345">
        <v>201254</v>
      </c>
      <c r="AH791" s="345">
        <v>32072</v>
      </c>
      <c r="AI791" s="345">
        <v>118846</v>
      </c>
      <c r="AJ791" s="345">
        <v>70558</v>
      </c>
      <c r="AK791" s="345">
        <v>20947</v>
      </c>
    </row>
    <row r="792" spans="1:37">
      <c r="A792" s="869">
        <v>757</v>
      </c>
      <c r="B792" s="869" t="s">
        <v>111</v>
      </c>
      <c r="C792" s="869" t="s">
        <v>1571</v>
      </c>
      <c r="D792" s="869" t="s">
        <v>13033</v>
      </c>
      <c r="E792" s="869" t="s">
        <v>15826</v>
      </c>
      <c r="F792" s="870" t="s">
        <v>15827</v>
      </c>
      <c r="G792" s="869" t="s">
        <v>15828</v>
      </c>
      <c r="H792" s="869" t="s">
        <v>15829</v>
      </c>
      <c r="I792" s="869">
        <v>2006</v>
      </c>
      <c r="J792" s="869">
        <v>1745</v>
      </c>
      <c r="K792" s="869">
        <v>1999</v>
      </c>
      <c r="L792" s="869">
        <v>164</v>
      </c>
      <c r="M792" s="869">
        <v>80241</v>
      </c>
      <c r="N792" s="869">
        <v>3004</v>
      </c>
      <c r="O792" s="869">
        <v>39</v>
      </c>
      <c r="P792" s="869">
        <v>2667</v>
      </c>
      <c r="Q792" s="869">
        <v>27</v>
      </c>
      <c r="R792" s="869">
        <v>38</v>
      </c>
      <c r="S792" s="869">
        <v>3</v>
      </c>
      <c r="T792" s="869">
        <v>3</v>
      </c>
      <c r="U792" s="869">
        <v>1</v>
      </c>
      <c r="V792" s="869">
        <v>1</v>
      </c>
      <c r="W792" s="869">
        <v>2</v>
      </c>
      <c r="X792" s="869">
        <v>2</v>
      </c>
      <c r="Y792" s="869">
        <v>0</v>
      </c>
      <c r="Z792" s="869">
        <v>0</v>
      </c>
      <c r="AA792" s="869">
        <v>0</v>
      </c>
      <c r="AB792" s="869">
        <v>0</v>
      </c>
      <c r="AC792" s="869">
        <v>0</v>
      </c>
      <c r="AD792" s="869">
        <v>5</v>
      </c>
      <c r="AE792" s="869">
        <v>0</v>
      </c>
      <c r="AF792" s="345">
        <v>751964</v>
      </c>
      <c r="AG792" s="345">
        <v>487992</v>
      </c>
      <c r="AH792" s="345">
        <v>35518</v>
      </c>
      <c r="AI792" s="345">
        <v>228454</v>
      </c>
      <c r="AJ792" s="345">
        <v>157894</v>
      </c>
      <c r="AK792" s="345">
        <v>28008</v>
      </c>
    </row>
    <row r="793" spans="1:37">
      <c r="A793" s="869">
        <v>758</v>
      </c>
      <c r="B793" s="869" t="s">
        <v>111</v>
      </c>
      <c r="C793" s="869" t="s">
        <v>1571</v>
      </c>
      <c r="D793" s="869" t="s">
        <v>13033</v>
      </c>
      <c r="E793" s="869" t="s">
        <v>15830</v>
      </c>
      <c r="F793" s="870" t="s">
        <v>15831</v>
      </c>
      <c r="G793" s="869" t="s">
        <v>15832</v>
      </c>
      <c r="H793" s="869" t="s">
        <v>15833</v>
      </c>
      <c r="I793" s="869">
        <v>2012</v>
      </c>
      <c r="J793" s="869">
        <v>6815</v>
      </c>
      <c r="K793" s="869">
        <v>4919</v>
      </c>
      <c r="L793" s="869">
        <v>561</v>
      </c>
      <c r="M793" s="869">
        <v>111057</v>
      </c>
      <c r="N793" s="869">
        <v>951</v>
      </c>
      <c r="O793" s="869">
        <v>49</v>
      </c>
      <c r="P793" s="869">
        <v>3347</v>
      </c>
      <c r="Q793" s="869">
        <v>29</v>
      </c>
      <c r="R793" s="869">
        <v>0</v>
      </c>
      <c r="S793" s="869">
        <v>9</v>
      </c>
      <c r="T793" s="869">
        <v>9</v>
      </c>
      <c r="U793" s="869">
        <v>1</v>
      </c>
      <c r="V793" s="869">
        <v>1</v>
      </c>
      <c r="W793" s="869">
        <v>6</v>
      </c>
      <c r="X793" s="869">
        <v>6</v>
      </c>
      <c r="Y793" s="869">
        <v>1</v>
      </c>
      <c r="Z793" s="869">
        <v>1</v>
      </c>
      <c r="AA793" s="869">
        <v>1</v>
      </c>
      <c r="AB793" s="869">
        <v>1</v>
      </c>
      <c r="AC793" s="869">
        <v>0</v>
      </c>
      <c r="AD793" s="869">
        <v>9</v>
      </c>
      <c r="AE793" s="869">
        <v>1</v>
      </c>
      <c r="AF793" s="345">
        <v>1820449</v>
      </c>
      <c r="AG793" s="345">
        <v>957668</v>
      </c>
      <c r="AH793" s="345">
        <v>60843</v>
      </c>
      <c r="AI793" s="345">
        <v>801938</v>
      </c>
      <c r="AJ793" s="345">
        <v>251239</v>
      </c>
      <c r="AK793" s="345">
        <v>55749</v>
      </c>
    </row>
    <row r="794" spans="1:37">
      <c r="A794" s="869">
        <v>759</v>
      </c>
      <c r="B794" s="869" t="s">
        <v>111</v>
      </c>
      <c r="C794" s="869" t="s">
        <v>1571</v>
      </c>
      <c r="D794" s="869" t="s">
        <v>13033</v>
      </c>
      <c r="E794" s="869" t="s">
        <v>15834</v>
      </c>
      <c r="F794" s="870" t="s">
        <v>15835</v>
      </c>
      <c r="G794" s="869" t="s">
        <v>15836</v>
      </c>
      <c r="H794" s="869" t="s">
        <v>15837</v>
      </c>
      <c r="I794" s="869">
        <v>2006</v>
      </c>
      <c r="J794" s="869">
        <v>6600</v>
      </c>
      <c r="K794" s="869">
        <v>611</v>
      </c>
      <c r="L794" s="869">
        <v>68</v>
      </c>
      <c r="M794" s="869">
        <v>11683</v>
      </c>
      <c r="N794" s="869">
        <v>1777</v>
      </c>
      <c r="O794" s="869">
        <v>0</v>
      </c>
      <c r="P794" s="869">
        <v>768</v>
      </c>
      <c r="Q794" s="869">
        <v>0</v>
      </c>
      <c r="R794" s="869">
        <v>0</v>
      </c>
      <c r="S794" s="869">
        <v>0</v>
      </c>
      <c r="T794" s="869">
        <v>1</v>
      </c>
      <c r="U794" s="869">
        <v>0</v>
      </c>
      <c r="V794" s="869">
        <v>0</v>
      </c>
      <c r="W794" s="869">
        <v>0</v>
      </c>
      <c r="X794" s="869">
        <v>0</v>
      </c>
      <c r="Y794" s="869">
        <v>0</v>
      </c>
      <c r="Z794" s="869">
        <v>0</v>
      </c>
      <c r="AA794" s="869">
        <v>0</v>
      </c>
      <c r="AB794" s="869">
        <v>1</v>
      </c>
      <c r="AC794" s="869">
        <v>0</v>
      </c>
      <c r="AD794" s="869">
        <v>0</v>
      </c>
      <c r="AE794" s="869">
        <v>0</v>
      </c>
      <c r="AF794" s="345">
        <v>364510</v>
      </c>
      <c r="AG794" s="345">
        <v>69775</v>
      </c>
      <c r="AH794" s="345">
        <v>11296</v>
      </c>
      <c r="AI794" s="345">
        <v>283439</v>
      </c>
      <c r="AJ794" s="345">
        <v>3459</v>
      </c>
      <c r="AK794" s="345">
        <v>4527</v>
      </c>
    </row>
    <row r="795" spans="1:37">
      <c r="A795" s="869">
        <v>760</v>
      </c>
      <c r="B795" s="869" t="s">
        <v>111</v>
      </c>
      <c r="C795" s="869" t="s">
        <v>15838</v>
      </c>
      <c r="D795" s="869" t="s">
        <v>13033</v>
      </c>
      <c r="E795" s="869" t="s">
        <v>15839</v>
      </c>
      <c r="F795" s="870" t="s">
        <v>15840</v>
      </c>
      <c r="G795" s="869" t="s">
        <v>15841</v>
      </c>
      <c r="H795" s="869" t="s">
        <v>15842</v>
      </c>
      <c r="I795" s="869">
        <v>2020</v>
      </c>
      <c r="J795" s="869">
        <v>4000</v>
      </c>
      <c r="K795" s="869">
        <v>6450</v>
      </c>
      <c r="L795" s="869">
        <v>813</v>
      </c>
      <c r="M795" s="869">
        <v>148719</v>
      </c>
      <c r="N795" s="869">
        <v>4979</v>
      </c>
      <c r="O795" s="869">
        <v>105</v>
      </c>
      <c r="P795" s="869">
        <v>7944</v>
      </c>
      <c r="Q795" s="869">
        <v>380</v>
      </c>
      <c r="R795" s="869">
        <v>9</v>
      </c>
      <c r="S795" s="869">
        <v>13</v>
      </c>
      <c r="T795" s="869">
        <v>13</v>
      </c>
      <c r="U795" s="869">
        <v>3</v>
      </c>
      <c r="V795" s="869">
        <v>3</v>
      </c>
      <c r="W795" s="869">
        <v>6</v>
      </c>
      <c r="X795" s="869">
        <v>6</v>
      </c>
      <c r="Y795" s="869">
        <v>1</v>
      </c>
      <c r="Z795" s="869">
        <v>1</v>
      </c>
      <c r="AA795" s="869">
        <v>3</v>
      </c>
      <c r="AB795" s="869">
        <v>3</v>
      </c>
      <c r="AC795" s="869">
        <v>1</v>
      </c>
      <c r="AD795" s="869">
        <v>11</v>
      </c>
      <c r="AE795" s="869">
        <v>7</v>
      </c>
      <c r="AF795" s="345">
        <v>2808792</v>
      </c>
      <c r="AG795" s="345">
        <v>1905125</v>
      </c>
      <c r="AH795" s="345">
        <v>135290</v>
      </c>
      <c r="AI795" s="345">
        <v>768377</v>
      </c>
      <c r="AJ795" s="345">
        <v>601021</v>
      </c>
      <c r="AK795" s="345">
        <v>553068</v>
      </c>
    </row>
    <row r="796" spans="1:37">
      <c r="A796" s="869">
        <v>761</v>
      </c>
      <c r="B796" s="869" t="s">
        <v>111</v>
      </c>
      <c r="C796" s="869" t="s">
        <v>15838</v>
      </c>
      <c r="D796" s="869" t="s">
        <v>13033</v>
      </c>
      <c r="E796" s="869" t="s">
        <v>15843</v>
      </c>
      <c r="F796" s="870" t="s">
        <v>15844</v>
      </c>
      <c r="G796" s="869" t="s">
        <v>15845</v>
      </c>
      <c r="H796" s="869" t="s">
        <v>15846</v>
      </c>
      <c r="I796" s="869">
        <v>2018</v>
      </c>
      <c r="J796" s="869">
        <v>660</v>
      </c>
      <c r="K796" s="869">
        <v>1322.72</v>
      </c>
      <c r="L796" s="869">
        <v>210</v>
      </c>
      <c r="M796" s="869">
        <v>34492</v>
      </c>
      <c r="N796" s="869">
        <v>1355</v>
      </c>
      <c r="O796" s="869">
        <v>30</v>
      </c>
      <c r="P796" s="869">
        <v>2411</v>
      </c>
      <c r="Q796" s="869">
        <v>142</v>
      </c>
      <c r="R796" s="869">
        <v>8</v>
      </c>
      <c r="S796" s="869">
        <v>6</v>
      </c>
      <c r="T796" s="869">
        <v>6</v>
      </c>
      <c r="U796" s="869">
        <v>1</v>
      </c>
      <c r="V796" s="869">
        <v>1</v>
      </c>
      <c r="W796" s="869">
        <v>1</v>
      </c>
      <c r="X796" s="869">
        <v>1</v>
      </c>
      <c r="Y796" s="869">
        <v>0</v>
      </c>
      <c r="Z796" s="869">
        <v>0</v>
      </c>
      <c r="AA796" s="869">
        <v>4</v>
      </c>
      <c r="AB796" s="869">
        <v>4</v>
      </c>
      <c r="AC796" s="869">
        <v>0</v>
      </c>
      <c r="AD796" s="869">
        <v>1</v>
      </c>
      <c r="AE796" s="869">
        <v>1</v>
      </c>
      <c r="AF796" s="345">
        <v>627601</v>
      </c>
      <c r="AG796" s="345">
        <v>483490</v>
      </c>
      <c r="AH796" s="345">
        <v>38644</v>
      </c>
      <c r="AI796" s="345">
        <v>105467</v>
      </c>
      <c r="AJ796" s="345">
        <v>69418</v>
      </c>
      <c r="AK796" s="345">
        <v>64727</v>
      </c>
    </row>
    <row r="797" spans="1:37">
      <c r="A797" s="869">
        <v>762</v>
      </c>
      <c r="B797" s="869" t="s">
        <v>111</v>
      </c>
      <c r="C797" s="869" t="s">
        <v>15838</v>
      </c>
      <c r="D797" s="869" t="s">
        <v>13033</v>
      </c>
      <c r="E797" s="869" t="s">
        <v>15847</v>
      </c>
      <c r="F797" s="870" t="s">
        <v>15848</v>
      </c>
      <c r="G797" s="869" t="s">
        <v>15849</v>
      </c>
      <c r="H797" s="869" t="s">
        <v>15850</v>
      </c>
      <c r="I797" s="869">
        <v>1996</v>
      </c>
      <c r="J797" s="869">
        <v>4000</v>
      </c>
      <c r="K797" s="869">
        <v>2201.85</v>
      </c>
      <c r="L797" s="869">
        <v>400</v>
      </c>
      <c r="M797" s="869">
        <v>143081</v>
      </c>
      <c r="N797" s="869">
        <v>9584</v>
      </c>
      <c r="O797" s="869">
        <v>61</v>
      </c>
      <c r="P797" s="869">
        <v>6622</v>
      </c>
      <c r="Q797" s="869">
        <v>193</v>
      </c>
      <c r="R797" s="869">
        <v>0</v>
      </c>
      <c r="S797" s="869">
        <v>14</v>
      </c>
      <c r="T797" s="869">
        <v>14</v>
      </c>
      <c r="U797" s="869">
        <v>1</v>
      </c>
      <c r="V797" s="869">
        <v>1</v>
      </c>
      <c r="W797" s="869">
        <v>6</v>
      </c>
      <c r="X797" s="869">
        <v>6</v>
      </c>
      <c r="Y797" s="869">
        <v>0</v>
      </c>
      <c r="Z797" s="869">
        <v>0</v>
      </c>
      <c r="AA797" s="869">
        <v>7</v>
      </c>
      <c r="AB797" s="869">
        <v>7</v>
      </c>
      <c r="AC797" s="869">
        <v>0</v>
      </c>
      <c r="AD797" s="869">
        <v>8</v>
      </c>
      <c r="AE797" s="869">
        <v>2</v>
      </c>
      <c r="AF797" s="345">
        <v>1289173</v>
      </c>
      <c r="AG797" s="345">
        <v>941333</v>
      </c>
      <c r="AH797" s="345">
        <v>70439</v>
      </c>
      <c r="AI797" s="345">
        <v>277401</v>
      </c>
      <c r="AJ797" s="345">
        <v>228042</v>
      </c>
      <c r="AK797" s="345">
        <v>137924</v>
      </c>
    </row>
    <row r="798" spans="1:37">
      <c r="A798" s="869">
        <v>763</v>
      </c>
      <c r="B798" s="869" t="s">
        <v>111</v>
      </c>
      <c r="C798" s="869" t="s">
        <v>15838</v>
      </c>
      <c r="D798" s="869" t="s">
        <v>13033</v>
      </c>
      <c r="E798" s="869" t="s">
        <v>15851</v>
      </c>
      <c r="F798" s="870" t="s">
        <v>15852</v>
      </c>
      <c r="G798" s="869" t="s">
        <v>15853</v>
      </c>
      <c r="H798" s="869" t="s">
        <v>15854</v>
      </c>
      <c r="I798" s="869">
        <v>2021</v>
      </c>
      <c r="J798" s="869">
        <v>1500</v>
      </c>
      <c r="K798" s="869">
        <v>2218.4499999999998</v>
      </c>
      <c r="L798" s="869">
        <v>392</v>
      </c>
      <c r="M798" s="869">
        <v>59119</v>
      </c>
      <c r="N798" s="869">
        <v>0</v>
      </c>
      <c r="O798" s="869">
        <v>50</v>
      </c>
      <c r="P798" s="869">
        <v>6865</v>
      </c>
      <c r="Q798" s="869">
        <v>0</v>
      </c>
      <c r="R798" s="869">
        <v>0</v>
      </c>
      <c r="S798" s="869">
        <v>8</v>
      </c>
      <c r="T798" s="869">
        <v>9</v>
      </c>
      <c r="U798" s="869">
        <v>0</v>
      </c>
      <c r="V798" s="869">
        <v>0</v>
      </c>
      <c r="W798" s="869">
        <v>4</v>
      </c>
      <c r="X798" s="869">
        <v>4</v>
      </c>
      <c r="Y798" s="869">
        <v>0</v>
      </c>
      <c r="Z798" s="869">
        <v>0</v>
      </c>
      <c r="AA798" s="869">
        <v>4</v>
      </c>
      <c r="AB798" s="869">
        <v>5</v>
      </c>
      <c r="AC798" s="869">
        <v>0</v>
      </c>
      <c r="AD798" s="869">
        <v>9</v>
      </c>
      <c r="AE798" s="869">
        <v>2</v>
      </c>
      <c r="AF798" s="345">
        <v>947417</v>
      </c>
      <c r="AG798" s="345">
        <v>724379</v>
      </c>
      <c r="AH798" s="345">
        <v>88000</v>
      </c>
      <c r="AI798" s="345">
        <v>135038</v>
      </c>
      <c r="AJ798" s="345">
        <v>374895</v>
      </c>
      <c r="AK798" s="345">
        <v>379724</v>
      </c>
    </row>
    <row r="799" spans="1:37">
      <c r="A799" s="869">
        <v>764</v>
      </c>
      <c r="B799" s="869" t="s">
        <v>111</v>
      </c>
      <c r="C799" s="869" t="s">
        <v>15838</v>
      </c>
      <c r="D799" s="869" t="s">
        <v>13033</v>
      </c>
      <c r="E799" s="869" t="s">
        <v>15855</v>
      </c>
      <c r="F799" s="870" t="s">
        <v>15856</v>
      </c>
      <c r="G799" s="869" t="s">
        <v>15857</v>
      </c>
      <c r="H799" s="869" t="s">
        <v>15858</v>
      </c>
      <c r="I799" s="869">
        <v>2022</v>
      </c>
      <c r="J799" s="869">
        <v>6912</v>
      </c>
      <c r="K799" s="869">
        <v>844.15</v>
      </c>
      <c r="L799" s="869">
        <v>110</v>
      </c>
      <c r="M799" s="869">
        <v>31975</v>
      </c>
      <c r="N799" s="869">
        <v>11</v>
      </c>
      <c r="O799" s="869">
        <v>26</v>
      </c>
      <c r="P799" s="869">
        <v>3760</v>
      </c>
      <c r="Q799" s="869">
        <v>0</v>
      </c>
      <c r="R799" s="869">
        <v>3</v>
      </c>
      <c r="S799" s="869">
        <v>3</v>
      </c>
      <c r="T799" s="869">
        <v>3</v>
      </c>
      <c r="U799" s="869">
        <v>0</v>
      </c>
      <c r="V799" s="869">
        <v>0</v>
      </c>
      <c r="W799" s="869">
        <v>2</v>
      </c>
      <c r="X799" s="869">
        <v>2</v>
      </c>
      <c r="Y799" s="869">
        <v>0</v>
      </c>
      <c r="Z799" s="869">
        <v>0</v>
      </c>
      <c r="AA799" s="869">
        <v>1</v>
      </c>
      <c r="AB799" s="869">
        <v>1</v>
      </c>
      <c r="AC799" s="869">
        <v>0</v>
      </c>
      <c r="AD799" s="869">
        <v>2</v>
      </c>
      <c r="AE799" s="869">
        <v>0</v>
      </c>
      <c r="AF799" s="345">
        <v>628806</v>
      </c>
      <c r="AG799" s="345">
        <v>421409</v>
      </c>
      <c r="AH799" s="345">
        <v>56000</v>
      </c>
      <c r="AI799" s="345">
        <v>151397</v>
      </c>
      <c r="AJ799" s="345">
        <v>218109</v>
      </c>
      <c r="AK799" s="345">
        <v>89453</v>
      </c>
    </row>
    <row r="800" spans="1:37">
      <c r="A800" s="869">
        <v>765</v>
      </c>
      <c r="B800" s="869" t="s">
        <v>111</v>
      </c>
      <c r="C800" s="869" t="s">
        <v>15838</v>
      </c>
      <c r="D800" s="869" t="s">
        <v>13033</v>
      </c>
      <c r="E800" s="869" t="s">
        <v>15859</v>
      </c>
      <c r="F800" s="870" t="s">
        <v>15860</v>
      </c>
      <c r="G800" s="869" t="s">
        <v>15861</v>
      </c>
      <c r="H800" s="869" t="s">
        <v>15862</v>
      </c>
      <c r="I800" s="869">
        <v>2009</v>
      </c>
      <c r="J800" s="869">
        <v>67983</v>
      </c>
      <c r="K800" s="869">
        <v>3486</v>
      </c>
      <c r="L800" s="869">
        <v>329</v>
      </c>
      <c r="M800" s="869">
        <v>234211</v>
      </c>
      <c r="N800" s="869">
        <v>11941</v>
      </c>
      <c r="O800" s="869">
        <v>93</v>
      </c>
      <c r="P800" s="869">
        <v>5145</v>
      </c>
      <c r="Q800" s="869">
        <v>163</v>
      </c>
      <c r="R800" s="869">
        <v>0</v>
      </c>
      <c r="S800" s="869">
        <v>13.5</v>
      </c>
      <c r="T800" s="869">
        <v>13.5</v>
      </c>
      <c r="U800" s="869">
        <v>1</v>
      </c>
      <c r="V800" s="869">
        <v>1</v>
      </c>
      <c r="W800" s="869">
        <v>4.5</v>
      </c>
      <c r="X800" s="869">
        <v>4.5</v>
      </c>
      <c r="Y800" s="869">
        <v>0</v>
      </c>
      <c r="Z800" s="869">
        <v>0</v>
      </c>
      <c r="AA800" s="869">
        <v>8</v>
      </c>
      <c r="AB800" s="869">
        <v>8</v>
      </c>
      <c r="AC800" s="869">
        <v>0</v>
      </c>
      <c r="AD800" s="869">
        <v>9</v>
      </c>
      <c r="AE800" s="869">
        <v>0</v>
      </c>
      <c r="AF800" s="345">
        <v>1534278</v>
      </c>
      <c r="AG800" s="345">
        <v>1094454</v>
      </c>
      <c r="AH800" s="345">
        <v>110196</v>
      </c>
      <c r="AI800" s="345">
        <v>329628</v>
      </c>
      <c r="AJ800" s="345">
        <v>564625</v>
      </c>
      <c r="AK800" s="345">
        <v>326036</v>
      </c>
    </row>
    <row r="801" spans="1:37">
      <c r="A801" s="869">
        <v>766</v>
      </c>
      <c r="B801" s="869" t="s">
        <v>111</v>
      </c>
      <c r="C801" s="869" t="s">
        <v>15838</v>
      </c>
      <c r="D801" s="869" t="s">
        <v>13033</v>
      </c>
      <c r="E801" s="869" t="s">
        <v>15863</v>
      </c>
      <c r="F801" s="870" t="s">
        <v>15864</v>
      </c>
      <c r="G801" s="869" t="s">
        <v>15865</v>
      </c>
      <c r="H801" s="869" t="s">
        <v>15866</v>
      </c>
      <c r="I801" s="869">
        <v>2016</v>
      </c>
      <c r="J801" s="869">
        <v>436</v>
      </c>
      <c r="K801" s="869">
        <v>719.29</v>
      </c>
      <c r="L801" s="869">
        <v>170</v>
      </c>
      <c r="M801" s="869">
        <v>28474</v>
      </c>
      <c r="N801" s="869">
        <v>0</v>
      </c>
      <c r="O801" s="869">
        <v>27</v>
      </c>
      <c r="P801" s="869">
        <v>2234</v>
      </c>
      <c r="Q801" s="869">
        <v>0</v>
      </c>
      <c r="R801" s="869">
        <v>9</v>
      </c>
      <c r="S801" s="869">
        <v>5</v>
      </c>
      <c r="T801" s="869">
        <v>5</v>
      </c>
      <c r="U801" s="869">
        <v>0</v>
      </c>
      <c r="V801" s="869">
        <v>0</v>
      </c>
      <c r="W801" s="869">
        <v>1</v>
      </c>
      <c r="X801" s="869">
        <v>1</v>
      </c>
      <c r="Y801" s="869">
        <v>0</v>
      </c>
      <c r="Z801" s="869">
        <v>0</v>
      </c>
      <c r="AA801" s="869">
        <v>4</v>
      </c>
      <c r="AB801" s="869">
        <v>4</v>
      </c>
      <c r="AC801" s="869">
        <v>0</v>
      </c>
      <c r="AD801" s="869">
        <v>1</v>
      </c>
      <c r="AE801" s="869">
        <v>0</v>
      </c>
      <c r="AF801" s="345">
        <v>481721</v>
      </c>
      <c r="AG801" s="345">
        <v>348457</v>
      </c>
      <c r="AH801" s="345">
        <v>30018</v>
      </c>
      <c r="AI801" s="345">
        <v>103246</v>
      </c>
      <c r="AJ801" s="345">
        <v>87023</v>
      </c>
      <c r="AK801" s="345">
        <v>33587</v>
      </c>
    </row>
    <row r="802" spans="1:37">
      <c r="A802" s="869">
        <v>767</v>
      </c>
      <c r="B802" s="869" t="s">
        <v>111</v>
      </c>
      <c r="C802" s="869" t="s">
        <v>15838</v>
      </c>
      <c r="D802" s="869" t="s">
        <v>13033</v>
      </c>
      <c r="E802" s="869" t="s">
        <v>15867</v>
      </c>
      <c r="F802" s="870" t="s">
        <v>15868</v>
      </c>
      <c r="G802" s="869" t="s">
        <v>15869</v>
      </c>
      <c r="H802" s="869" t="s">
        <v>15870</v>
      </c>
      <c r="I802" s="869">
        <v>2022</v>
      </c>
      <c r="J802" s="869">
        <v>508.74</v>
      </c>
      <c r="K802" s="869">
        <v>1526.24</v>
      </c>
      <c r="L802" s="869">
        <v>400</v>
      </c>
      <c r="M802" s="869">
        <v>0</v>
      </c>
      <c r="N802" s="869">
        <v>1705</v>
      </c>
      <c r="O802" s="869">
        <v>0</v>
      </c>
      <c r="P802" s="869">
        <v>0</v>
      </c>
      <c r="Q802" s="869">
        <v>152</v>
      </c>
      <c r="R802" s="869">
        <v>0</v>
      </c>
      <c r="S802" s="869">
        <v>1.5</v>
      </c>
      <c r="T802" s="869">
        <v>1.5</v>
      </c>
      <c r="U802" s="869">
        <v>0</v>
      </c>
      <c r="V802" s="869">
        <v>0</v>
      </c>
      <c r="W802" s="869">
        <v>1.5</v>
      </c>
      <c r="X802" s="869">
        <v>1.5</v>
      </c>
      <c r="Y802" s="869">
        <v>0</v>
      </c>
      <c r="Z802" s="869">
        <v>0</v>
      </c>
      <c r="AA802" s="869">
        <v>0</v>
      </c>
      <c r="AB802" s="869">
        <v>0</v>
      </c>
      <c r="AC802" s="869">
        <v>1</v>
      </c>
      <c r="AD802" s="869">
        <v>2</v>
      </c>
      <c r="AE802" s="869">
        <v>0</v>
      </c>
      <c r="AF802" s="345">
        <v>314598</v>
      </c>
      <c r="AG802" s="345">
        <v>122145</v>
      </c>
      <c r="AH802" s="345">
        <v>79370</v>
      </c>
      <c r="AI802" s="345">
        <v>113083</v>
      </c>
      <c r="AJ802" s="345">
        <v>75582</v>
      </c>
      <c r="AK802" s="345">
        <v>0</v>
      </c>
    </row>
    <row r="803" spans="1:37">
      <c r="A803" s="869">
        <v>768</v>
      </c>
      <c r="B803" s="869" t="s">
        <v>111</v>
      </c>
      <c r="C803" s="869" t="s">
        <v>1877</v>
      </c>
      <c r="D803" s="869" t="s">
        <v>13033</v>
      </c>
      <c r="E803" s="869" t="s">
        <v>15871</v>
      </c>
      <c r="F803" s="870" t="s">
        <v>15872</v>
      </c>
      <c r="G803" s="869" t="s">
        <v>15873</v>
      </c>
      <c r="H803" s="869" t="s">
        <v>15874</v>
      </c>
      <c r="I803" s="869">
        <v>1994</v>
      </c>
      <c r="J803" s="869">
        <v>4556</v>
      </c>
      <c r="K803" s="869">
        <v>4499</v>
      </c>
      <c r="L803" s="869">
        <v>756</v>
      </c>
      <c r="M803" s="869">
        <v>122968</v>
      </c>
      <c r="N803" s="869">
        <v>0</v>
      </c>
      <c r="O803" s="869">
        <v>66</v>
      </c>
      <c r="P803" s="869">
        <v>4728</v>
      </c>
      <c r="Q803" s="869">
        <v>0</v>
      </c>
      <c r="R803" s="869">
        <v>4</v>
      </c>
      <c r="S803" s="869">
        <v>12.5</v>
      </c>
      <c r="T803" s="869">
        <v>12.5</v>
      </c>
      <c r="U803" s="869">
        <v>2</v>
      </c>
      <c r="V803" s="869">
        <v>2</v>
      </c>
      <c r="W803" s="869">
        <v>3</v>
      </c>
      <c r="X803" s="869">
        <v>3</v>
      </c>
      <c r="Y803" s="869">
        <v>0</v>
      </c>
      <c r="Z803" s="869">
        <v>0</v>
      </c>
      <c r="AA803" s="869">
        <v>7.5</v>
      </c>
      <c r="AB803" s="869">
        <v>7.5</v>
      </c>
      <c r="AC803" s="869">
        <v>0</v>
      </c>
      <c r="AD803" s="869">
        <v>11</v>
      </c>
      <c r="AE803" s="869">
        <v>1</v>
      </c>
      <c r="AF803" s="345">
        <v>1246977</v>
      </c>
      <c r="AG803" s="345">
        <v>759265</v>
      </c>
      <c r="AH803" s="345">
        <v>89059</v>
      </c>
      <c r="AI803" s="345">
        <v>398653</v>
      </c>
      <c r="AJ803" s="345">
        <v>172062</v>
      </c>
      <c r="AK803" s="345">
        <v>182132</v>
      </c>
    </row>
    <row r="804" spans="1:37">
      <c r="A804" s="869">
        <v>769</v>
      </c>
      <c r="B804" s="869" t="s">
        <v>111</v>
      </c>
      <c r="C804" s="869" t="s">
        <v>1877</v>
      </c>
      <c r="D804" s="869" t="s">
        <v>13033</v>
      </c>
      <c r="E804" s="869" t="s">
        <v>15875</v>
      </c>
      <c r="F804" s="870" t="s">
        <v>15876</v>
      </c>
      <c r="G804" s="869" t="s">
        <v>15877</v>
      </c>
      <c r="H804" s="869" t="s">
        <v>15878</v>
      </c>
      <c r="I804" s="869">
        <v>2005</v>
      </c>
      <c r="J804" s="869">
        <v>49171</v>
      </c>
      <c r="K804" s="869">
        <v>2620</v>
      </c>
      <c r="L804" s="869">
        <v>309</v>
      </c>
      <c r="M804" s="869">
        <v>132985</v>
      </c>
      <c r="N804" s="869">
        <v>4860</v>
      </c>
      <c r="O804" s="869">
        <v>59</v>
      </c>
      <c r="P804" s="869">
        <v>4088</v>
      </c>
      <c r="Q804" s="869">
        <v>0</v>
      </c>
      <c r="R804" s="869">
        <v>1</v>
      </c>
      <c r="S804" s="869">
        <v>10</v>
      </c>
      <c r="T804" s="869">
        <v>13</v>
      </c>
      <c r="U804" s="869">
        <v>1</v>
      </c>
      <c r="V804" s="869">
        <v>1</v>
      </c>
      <c r="W804" s="869">
        <v>4</v>
      </c>
      <c r="X804" s="869">
        <v>6</v>
      </c>
      <c r="Y804" s="869">
        <v>0</v>
      </c>
      <c r="Z804" s="869">
        <v>0</v>
      </c>
      <c r="AA804" s="869">
        <v>5</v>
      </c>
      <c r="AB804" s="869">
        <v>6</v>
      </c>
      <c r="AC804" s="869">
        <v>1</v>
      </c>
      <c r="AD804" s="869">
        <v>6</v>
      </c>
      <c r="AE804" s="869">
        <v>0</v>
      </c>
      <c r="AF804" s="345">
        <v>1139652</v>
      </c>
      <c r="AG804" s="345">
        <v>841270</v>
      </c>
      <c r="AH804" s="345">
        <v>72851</v>
      </c>
      <c r="AI804" s="345">
        <v>225531</v>
      </c>
      <c r="AJ804" s="345">
        <v>205490</v>
      </c>
      <c r="AK804" s="345">
        <v>142894</v>
      </c>
    </row>
    <row r="805" spans="1:37">
      <c r="A805" s="869">
        <v>770</v>
      </c>
      <c r="B805" s="869" t="s">
        <v>111</v>
      </c>
      <c r="C805" s="869" t="s">
        <v>1877</v>
      </c>
      <c r="D805" s="869" t="s">
        <v>13033</v>
      </c>
      <c r="E805" s="869" t="s">
        <v>15879</v>
      </c>
      <c r="F805" s="870" t="s">
        <v>15880</v>
      </c>
      <c r="G805" s="869" t="s">
        <v>15881</v>
      </c>
      <c r="H805" s="869" t="s">
        <v>15882</v>
      </c>
      <c r="I805" s="869">
        <v>2009</v>
      </c>
      <c r="J805" s="869">
        <v>2394</v>
      </c>
      <c r="K805" s="869">
        <v>4574</v>
      </c>
      <c r="L805" s="869">
        <v>737</v>
      </c>
      <c r="M805" s="869">
        <v>131172</v>
      </c>
      <c r="N805" s="869">
        <v>4014</v>
      </c>
      <c r="O805" s="869">
        <v>75</v>
      </c>
      <c r="P805" s="869">
        <v>4344</v>
      </c>
      <c r="Q805" s="869">
        <v>0</v>
      </c>
      <c r="R805" s="869">
        <v>75</v>
      </c>
      <c r="S805" s="869">
        <v>14</v>
      </c>
      <c r="T805" s="869">
        <v>14</v>
      </c>
      <c r="U805" s="869">
        <v>0</v>
      </c>
      <c r="V805" s="869">
        <v>0</v>
      </c>
      <c r="W805" s="869">
        <v>6</v>
      </c>
      <c r="X805" s="869">
        <v>6</v>
      </c>
      <c r="Y805" s="869">
        <v>1</v>
      </c>
      <c r="Z805" s="869">
        <v>1</v>
      </c>
      <c r="AA805" s="869">
        <v>7</v>
      </c>
      <c r="AB805" s="869">
        <v>7</v>
      </c>
      <c r="AC805" s="869">
        <v>0</v>
      </c>
      <c r="AD805" s="869">
        <v>9</v>
      </c>
      <c r="AE805" s="869">
        <v>1</v>
      </c>
      <c r="AF805" s="345">
        <v>1494503</v>
      </c>
      <c r="AG805" s="345">
        <v>994636</v>
      </c>
      <c r="AH805" s="345">
        <v>83240</v>
      </c>
      <c r="AI805" s="345">
        <v>416627</v>
      </c>
      <c r="AJ805" s="345">
        <v>213085</v>
      </c>
      <c r="AK805" s="345">
        <v>222515</v>
      </c>
    </row>
    <row r="806" spans="1:37">
      <c r="A806" s="869">
        <v>771</v>
      </c>
      <c r="B806" s="869" t="s">
        <v>111</v>
      </c>
      <c r="C806" s="869" t="s">
        <v>1877</v>
      </c>
      <c r="D806" s="869" t="s">
        <v>13033</v>
      </c>
      <c r="E806" s="869" t="s">
        <v>15883</v>
      </c>
      <c r="F806" s="870" t="s">
        <v>15884</v>
      </c>
      <c r="G806" s="869" t="s">
        <v>15885</v>
      </c>
      <c r="H806" s="869" t="s">
        <v>15886</v>
      </c>
      <c r="I806" s="869">
        <v>2004</v>
      </c>
      <c r="J806" s="869">
        <v>6612</v>
      </c>
      <c r="K806" s="869">
        <v>1965</v>
      </c>
      <c r="L806" s="869">
        <v>186</v>
      </c>
      <c r="M806" s="869">
        <v>86775</v>
      </c>
      <c r="N806" s="869">
        <v>4063</v>
      </c>
      <c r="O806" s="869">
        <v>52</v>
      </c>
      <c r="P806" s="869">
        <v>1762</v>
      </c>
      <c r="Q806" s="869">
        <v>0</v>
      </c>
      <c r="R806" s="869">
        <v>3</v>
      </c>
      <c r="S806" s="869">
        <v>7</v>
      </c>
      <c r="T806" s="869">
        <v>8</v>
      </c>
      <c r="U806" s="869">
        <v>1</v>
      </c>
      <c r="V806" s="869">
        <v>1</v>
      </c>
      <c r="W806" s="869">
        <v>4</v>
      </c>
      <c r="X806" s="869">
        <v>4</v>
      </c>
      <c r="Y806" s="869">
        <v>0</v>
      </c>
      <c r="Z806" s="869">
        <v>0</v>
      </c>
      <c r="AA806" s="869">
        <v>2</v>
      </c>
      <c r="AB806" s="869">
        <v>3</v>
      </c>
      <c r="AC806" s="869">
        <v>0</v>
      </c>
      <c r="AD806" s="869">
        <v>4</v>
      </c>
      <c r="AE806" s="869">
        <v>0</v>
      </c>
      <c r="AF806" s="345">
        <v>824451</v>
      </c>
      <c r="AG806" s="345">
        <v>519719</v>
      </c>
      <c r="AH806" s="345">
        <v>39572</v>
      </c>
      <c r="AI806" s="345">
        <v>265160</v>
      </c>
      <c r="AJ806" s="345">
        <v>60531</v>
      </c>
      <c r="AK806" s="345">
        <v>23172</v>
      </c>
    </row>
    <row r="807" spans="1:37">
      <c r="A807" s="869">
        <v>772</v>
      </c>
      <c r="B807" s="869" t="s">
        <v>111</v>
      </c>
      <c r="C807" s="869" t="s">
        <v>1877</v>
      </c>
      <c r="D807" s="869" t="s">
        <v>13033</v>
      </c>
      <c r="E807" s="869" t="s">
        <v>15887</v>
      </c>
      <c r="F807" s="870" t="s">
        <v>15888</v>
      </c>
      <c r="G807" s="869" t="s">
        <v>15889</v>
      </c>
      <c r="H807" s="869" t="s">
        <v>15890</v>
      </c>
      <c r="I807" s="869">
        <v>2012</v>
      </c>
      <c r="J807" s="869">
        <v>8070</v>
      </c>
      <c r="K807" s="869">
        <v>3907</v>
      </c>
      <c r="L807" s="869">
        <v>362</v>
      </c>
      <c r="M807" s="869">
        <v>89332</v>
      </c>
      <c r="N807" s="869">
        <v>3083</v>
      </c>
      <c r="O807" s="869">
        <v>38</v>
      </c>
      <c r="P807" s="869">
        <v>4996</v>
      </c>
      <c r="Q807" s="869">
        <v>0</v>
      </c>
      <c r="R807" s="869">
        <v>0</v>
      </c>
      <c r="S807" s="869">
        <v>12</v>
      </c>
      <c r="T807" s="869">
        <v>12</v>
      </c>
      <c r="U807" s="869">
        <v>0</v>
      </c>
      <c r="V807" s="869">
        <v>0</v>
      </c>
      <c r="W807" s="869">
        <v>7</v>
      </c>
      <c r="X807" s="869">
        <v>7</v>
      </c>
      <c r="Y807" s="869">
        <v>1</v>
      </c>
      <c r="Z807" s="869">
        <v>1</v>
      </c>
      <c r="AA807" s="869">
        <v>4</v>
      </c>
      <c r="AB807" s="869">
        <v>4</v>
      </c>
      <c r="AC807" s="869">
        <v>0</v>
      </c>
      <c r="AD807" s="869">
        <v>8</v>
      </c>
      <c r="AE807" s="869">
        <v>0</v>
      </c>
      <c r="AF807" s="345">
        <v>1151902</v>
      </c>
      <c r="AG807" s="345">
        <v>721689</v>
      </c>
      <c r="AH807" s="345">
        <v>80624</v>
      </c>
      <c r="AI807" s="345">
        <v>349589</v>
      </c>
      <c r="AJ807" s="345">
        <v>61767</v>
      </c>
      <c r="AK807" s="345">
        <v>63577</v>
      </c>
    </row>
    <row r="808" spans="1:37">
      <c r="A808" s="869">
        <v>773</v>
      </c>
      <c r="B808" s="869" t="s">
        <v>111</v>
      </c>
      <c r="C808" s="869" t="s">
        <v>1877</v>
      </c>
      <c r="D808" s="869" t="s">
        <v>13033</v>
      </c>
      <c r="E808" s="869" t="s">
        <v>15891</v>
      </c>
      <c r="F808" s="870" t="s">
        <v>15892</v>
      </c>
      <c r="G808" s="869" t="s">
        <v>15893</v>
      </c>
      <c r="H808" s="869" t="s">
        <v>15894</v>
      </c>
      <c r="I808" s="869">
        <v>2013</v>
      </c>
      <c r="J808" s="869">
        <v>1713</v>
      </c>
      <c r="K808" s="869">
        <v>567</v>
      </c>
      <c r="L808" s="869">
        <v>83</v>
      </c>
      <c r="M808" s="869">
        <v>45396</v>
      </c>
      <c r="N808" s="869">
        <v>1632</v>
      </c>
      <c r="O808" s="869">
        <v>42</v>
      </c>
      <c r="P808" s="869">
        <v>2449</v>
      </c>
      <c r="Q808" s="869">
        <v>0</v>
      </c>
      <c r="R808" s="869">
        <v>42</v>
      </c>
      <c r="S808" s="869">
        <v>5</v>
      </c>
      <c r="T808" s="869">
        <v>5</v>
      </c>
      <c r="U808" s="869">
        <v>1</v>
      </c>
      <c r="V808" s="869">
        <v>1</v>
      </c>
      <c r="W808" s="869">
        <v>2</v>
      </c>
      <c r="X808" s="869">
        <v>2</v>
      </c>
      <c r="Y808" s="869">
        <v>0</v>
      </c>
      <c r="Z808" s="869">
        <v>0</v>
      </c>
      <c r="AA808" s="869">
        <v>2</v>
      </c>
      <c r="AB808" s="869">
        <v>2</v>
      </c>
      <c r="AC808" s="869">
        <v>0</v>
      </c>
      <c r="AD808" s="869">
        <v>2</v>
      </c>
      <c r="AE808" s="869">
        <v>0</v>
      </c>
      <c r="AF808" s="345">
        <v>545674</v>
      </c>
      <c r="AG808" s="345">
        <v>373936</v>
      </c>
      <c r="AH808" s="345">
        <v>45053</v>
      </c>
      <c r="AI808" s="345">
        <v>126685</v>
      </c>
      <c r="AJ808" s="345">
        <v>42645</v>
      </c>
      <c r="AK808" s="345">
        <v>38453</v>
      </c>
    </row>
    <row r="809" spans="1:37">
      <c r="A809" s="869">
        <v>774</v>
      </c>
      <c r="B809" s="869" t="s">
        <v>111</v>
      </c>
      <c r="C809" s="869" t="s">
        <v>1877</v>
      </c>
      <c r="D809" s="869" t="s">
        <v>13033</v>
      </c>
      <c r="E809" s="869" t="s">
        <v>15895</v>
      </c>
      <c r="F809" s="870" t="s">
        <v>15896</v>
      </c>
      <c r="G809" s="869" t="s">
        <v>15897</v>
      </c>
      <c r="H809" s="869" t="s">
        <v>15898</v>
      </c>
      <c r="I809" s="869">
        <v>2016</v>
      </c>
      <c r="J809" s="869">
        <v>43268</v>
      </c>
      <c r="K809" s="869">
        <v>2931</v>
      </c>
      <c r="L809" s="869">
        <v>131</v>
      </c>
      <c r="M809" s="869">
        <v>95397</v>
      </c>
      <c r="N809" s="869">
        <v>2427</v>
      </c>
      <c r="O809" s="869">
        <v>78</v>
      </c>
      <c r="P809" s="869">
        <v>3780</v>
      </c>
      <c r="Q809" s="869">
        <v>0</v>
      </c>
      <c r="R809" s="869">
        <v>17</v>
      </c>
      <c r="S809" s="869">
        <v>9</v>
      </c>
      <c r="T809" s="869">
        <v>10</v>
      </c>
      <c r="U809" s="869">
        <v>0</v>
      </c>
      <c r="V809" s="869">
        <v>0</v>
      </c>
      <c r="W809" s="869">
        <v>3</v>
      </c>
      <c r="X809" s="869">
        <v>4</v>
      </c>
      <c r="Y809" s="869">
        <v>1</v>
      </c>
      <c r="Z809" s="869">
        <v>1</v>
      </c>
      <c r="AA809" s="869">
        <v>5</v>
      </c>
      <c r="AB809" s="869">
        <v>5</v>
      </c>
      <c r="AC809" s="869">
        <v>0</v>
      </c>
      <c r="AD809" s="869">
        <v>5</v>
      </c>
      <c r="AE809" s="869">
        <v>0</v>
      </c>
      <c r="AF809" s="345">
        <v>1035865</v>
      </c>
      <c r="AG809" s="345">
        <v>695487</v>
      </c>
      <c r="AH809" s="345">
        <v>66570</v>
      </c>
      <c r="AI809" s="345">
        <v>273808</v>
      </c>
      <c r="AJ809" s="345">
        <v>101073</v>
      </c>
      <c r="AK809" s="345">
        <v>111925</v>
      </c>
    </row>
    <row r="810" spans="1:37">
      <c r="A810" s="869">
        <v>775</v>
      </c>
      <c r="B810" s="869" t="s">
        <v>111</v>
      </c>
      <c r="C810" s="869" t="s">
        <v>1877</v>
      </c>
      <c r="D810" s="869" t="s">
        <v>13033</v>
      </c>
      <c r="E810" s="869" t="s">
        <v>15899</v>
      </c>
      <c r="F810" s="870" t="s">
        <v>15900</v>
      </c>
      <c r="G810" s="869" t="s">
        <v>15901</v>
      </c>
      <c r="H810" s="869" t="s">
        <v>15902</v>
      </c>
      <c r="I810" s="869">
        <v>1998</v>
      </c>
      <c r="J810" s="869">
        <v>4423</v>
      </c>
      <c r="K810" s="869">
        <v>4506</v>
      </c>
      <c r="L810" s="869">
        <v>359</v>
      </c>
      <c r="M810" s="869">
        <v>115287</v>
      </c>
      <c r="N810" s="869">
        <v>4629</v>
      </c>
      <c r="O810" s="869">
        <v>48</v>
      </c>
      <c r="P810" s="869">
        <v>4674</v>
      </c>
      <c r="Q810" s="869">
        <v>0</v>
      </c>
      <c r="R810" s="869">
        <v>7</v>
      </c>
      <c r="S810" s="869">
        <v>12</v>
      </c>
      <c r="T810" s="869">
        <v>12</v>
      </c>
      <c r="U810" s="869">
        <v>1</v>
      </c>
      <c r="V810" s="869">
        <v>1</v>
      </c>
      <c r="W810" s="869">
        <v>5</v>
      </c>
      <c r="X810" s="869">
        <v>5</v>
      </c>
      <c r="Y810" s="869">
        <v>0</v>
      </c>
      <c r="Z810" s="869">
        <v>0</v>
      </c>
      <c r="AA810" s="869">
        <v>6</v>
      </c>
      <c r="AB810" s="869">
        <v>6</v>
      </c>
      <c r="AC810" s="869">
        <v>1</v>
      </c>
      <c r="AD810" s="869">
        <v>4</v>
      </c>
      <c r="AE810" s="869">
        <v>2</v>
      </c>
      <c r="AF810" s="345">
        <v>1258359</v>
      </c>
      <c r="AG810" s="345">
        <v>871255</v>
      </c>
      <c r="AH810" s="345">
        <v>71873</v>
      </c>
      <c r="AI810" s="345">
        <v>315231</v>
      </c>
      <c r="AJ810" s="345">
        <v>137428</v>
      </c>
      <c r="AK810" s="345">
        <v>111690</v>
      </c>
    </row>
    <row r="811" spans="1:37">
      <c r="A811" s="869">
        <v>776</v>
      </c>
      <c r="B811" s="869" t="s">
        <v>111</v>
      </c>
      <c r="C811" s="869" t="s">
        <v>1877</v>
      </c>
      <c r="D811" s="869" t="s">
        <v>13033</v>
      </c>
      <c r="E811" s="869" t="s">
        <v>15903</v>
      </c>
      <c r="F811" s="870" t="s">
        <v>15904</v>
      </c>
      <c r="G811" s="869" t="s">
        <v>15905</v>
      </c>
      <c r="H811" s="869" t="s">
        <v>15906</v>
      </c>
      <c r="I811" s="869">
        <v>2021</v>
      </c>
      <c r="J811" s="869">
        <v>12946</v>
      </c>
      <c r="K811" s="869">
        <v>739</v>
      </c>
      <c r="L811" s="869">
        <v>122</v>
      </c>
      <c r="M811" s="869">
        <v>33680</v>
      </c>
      <c r="N811" s="869">
        <v>0</v>
      </c>
      <c r="O811" s="869">
        <v>39</v>
      </c>
      <c r="P811" s="869">
        <v>4300</v>
      </c>
      <c r="Q811" s="869">
        <v>0</v>
      </c>
      <c r="R811" s="869">
        <v>11</v>
      </c>
      <c r="S811" s="869">
        <v>6</v>
      </c>
      <c r="T811" s="869">
        <v>6</v>
      </c>
      <c r="U811" s="869">
        <v>1</v>
      </c>
      <c r="V811" s="869">
        <v>1</v>
      </c>
      <c r="W811" s="869">
        <v>3</v>
      </c>
      <c r="X811" s="869">
        <v>3</v>
      </c>
      <c r="Y811" s="869">
        <v>0</v>
      </c>
      <c r="Z811" s="869">
        <v>0</v>
      </c>
      <c r="AA811" s="869">
        <v>2</v>
      </c>
      <c r="AB811" s="869">
        <v>2</v>
      </c>
      <c r="AC811" s="869">
        <v>0</v>
      </c>
      <c r="AD811" s="869">
        <v>3</v>
      </c>
      <c r="AE811" s="869">
        <v>0</v>
      </c>
      <c r="AF811" s="345">
        <v>684831</v>
      </c>
      <c r="AG811" s="345">
        <v>501110</v>
      </c>
      <c r="AH811" s="345">
        <v>75479</v>
      </c>
      <c r="AI811" s="345">
        <v>108242</v>
      </c>
      <c r="AJ811" s="345">
        <v>69391</v>
      </c>
      <c r="AK811" s="345">
        <v>103106</v>
      </c>
    </row>
    <row r="812" spans="1:37">
      <c r="A812" s="869">
        <v>777</v>
      </c>
      <c r="B812" s="869" t="s">
        <v>111</v>
      </c>
      <c r="C812" s="869" t="s">
        <v>1877</v>
      </c>
      <c r="D812" s="869" t="s">
        <v>13033</v>
      </c>
      <c r="E812" s="869" t="s">
        <v>15907</v>
      </c>
      <c r="F812" s="870" t="s">
        <v>15908</v>
      </c>
      <c r="G812" s="869" t="s">
        <v>15909</v>
      </c>
      <c r="H812" s="869" t="s">
        <v>15910</v>
      </c>
      <c r="I812" s="869">
        <v>2019</v>
      </c>
      <c r="J812" s="869">
        <v>13002</v>
      </c>
      <c r="K812" s="869">
        <v>1696</v>
      </c>
      <c r="L812" s="869">
        <v>343</v>
      </c>
      <c r="M812" s="869">
        <v>89153</v>
      </c>
      <c r="N812" s="869">
        <v>2630</v>
      </c>
      <c r="O812" s="869">
        <v>62</v>
      </c>
      <c r="P812" s="869">
        <v>4193</v>
      </c>
      <c r="Q812" s="869">
        <v>0</v>
      </c>
      <c r="R812" s="869">
        <v>0</v>
      </c>
      <c r="S812" s="869">
        <v>9</v>
      </c>
      <c r="T812" s="869">
        <v>13</v>
      </c>
      <c r="U812" s="869">
        <v>1</v>
      </c>
      <c r="V812" s="869">
        <v>1</v>
      </c>
      <c r="W812" s="869">
        <v>4</v>
      </c>
      <c r="X812" s="869">
        <v>6</v>
      </c>
      <c r="Y812" s="869">
        <v>0</v>
      </c>
      <c r="Z812" s="869">
        <v>0</v>
      </c>
      <c r="AA812" s="869">
        <v>4</v>
      </c>
      <c r="AB812" s="869">
        <v>6</v>
      </c>
      <c r="AC812" s="869">
        <v>0</v>
      </c>
      <c r="AD812" s="869">
        <v>9</v>
      </c>
      <c r="AE812" s="869">
        <v>2</v>
      </c>
      <c r="AF812" s="345">
        <v>814395</v>
      </c>
      <c r="AG812" s="345">
        <v>539081</v>
      </c>
      <c r="AH812" s="345">
        <v>81913</v>
      </c>
      <c r="AI812" s="345">
        <v>193401</v>
      </c>
      <c r="AJ812" s="345">
        <v>186745</v>
      </c>
      <c r="AK812" s="345">
        <v>305383</v>
      </c>
    </row>
    <row r="813" spans="1:37">
      <c r="A813" s="869">
        <v>778</v>
      </c>
      <c r="B813" s="869" t="s">
        <v>111</v>
      </c>
      <c r="C813" s="869" t="s">
        <v>1877</v>
      </c>
      <c r="D813" s="869" t="s">
        <v>13033</v>
      </c>
      <c r="E813" s="869" t="s">
        <v>15911</v>
      </c>
      <c r="F813" s="870" t="s">
        <v>15912</v>
      </c>
      <c r="G813" s="869" t="s">
        <v>15913</v>
      </c>
      <c r="H813" s="869" t="s">
        <v>15914</v>
      </c>
      <c r="I813" s="869">
        <v>2021</v>
      </c>
      <c r="J813" s="869">
        <v>12344</v>
      </c>
      <c r="K813" s="869">
        <v>1790</v>
      </c>
      <c r="L813" s="869">
        <v>280</v>
      </c>
      <c r="M813" s="869">
        <v>50334</v>
      </c>
      <c r="N813" s="869">
        <v>0</v>
      </c>
      <c r="O813" s="869">
        <v>57</v>
      </c>
      <c r="P813" s="869">
        <v>5001</v>
      </c>
      <c r="Q813" s="869">
        <v>0</v>
      </c>
      <c r="R813" s="869">
        <v>0</v>
      </c>
      <c r="S813" s="869">
        <v>9</v>
      </c>
      <c r="T813" s="869">
        <v>11</v>
      </c>
      <c r="U813" s="869">
        <v>0</v>
      </c>
      <c r="V813" s="869">
        <v>0</v>
      </c>
      <c r="W813" s="869">
        <v>4</v>
      </c>
      <c r="X813" s="869">
        <v>5</v>
      </c>
      <c r="Y813" s="869">
        <v>0</v>
      </c>
      <c r="Z813" s="869">
        <v>0</v>
      </c>
      <c r="AA813" s="869">
        <v>5</v>
      </c>
      <c r="AB813" s="869">
        <v>6</v>
      </c>
      <c r="AC813" s="869">
        <v>0</v>
      </c>
      <c r="AD813" s="869">
        <v>7</v>
      </c>
      <c r="AE813" s="869">
        <v>3</v>
      </c>
      <c r="AF813" s="345">
        <v>658679</v>
      </c>
      <c r="AG813" s="345">
        <v>457316</v>
      </c>
      <c r="AH813" s="345">
        <v>104244</v>
      </c>
      <c r="AI813" s="345">
        <v>97119</v>
      </c>
      <c r="AJ813" s="345">
        <v>179934</v>
      </c>
      <c r="AK813" s="345">
        <v>283622</v>
      </c>
    </row>
    <row r="814" spans="1:37">
      <c r="A814" s="869">
        <v>779</v>
      </c>
      <c r="B814" s="869" t="s">
        <v>111</v>
      </c>
      <c r="C814" s="869" t="s">
        <v>1877</v>
      </c>
      <c r="D814" s="869" t="s">
        <v>13033</v>
      </c>
      <c r="E814" s="869" t="s">
        <v>15915</v>
      </c>
      <c r="F814" s="870" t="s">
        <v>15916</v>
      </c>
      <c r="G814" s="869" t="s">
        <v>15917</v>
      </c>
      <c r="H814" s="869" t="s">
        <v>15918</v>
      </c>
      <c r="I814" s="869">
        <v>2019</v>
      </c>
      <c r="J814" s="869">
        <v>14844</v>
      </c>
      <c r="K814" s="869">
        <v>1330</v>
      </c>
      <c r="L814" s="869">
        <v>204</v>
      </c>
      <c r="M814" s="869">
        <v>68158</v>
      </c>
      <c r="N814" s="869">
        <v>0</v>
      </c>
      <c r="O814" s="869">
        <v>60</v>
      </c>
      <c r="P814" s="869">
        <v>7296</v>
      </c>
      <c r="Q814" s="869">
        <v>0</v>
      </c>
      <c r="R814" s="869">
        <v>11</v>
      </c>
      <c r="S814" s="869">
        <v>7</v>
      </c>
      <c r="T814" s="869">
        <v>10</v>
      </c>
      <c r="U814" s="869">
        <v>1</v>
      </c>
      <c r="V814" s="869">
        <v>1</v>
      </c>
      <c r="W814" s="869">
        <v>1</v>
      </c>
      <c r="X814" s="869">
        <v>4</v>
      </c>
      <c r="Y814" s="869">
        <v>0</v>
      </c>
      <c r="Z814" s="869">
        <v>0</v>
      </c>
      <c r="AA814" s="869">
        <v>5</v>
      </c>
      <c r="AB814" s="869">
        <v>5</v>
      </c>
      <c r="AC814" s="869">
        <v>0</v>
      </c>
      <c r="AD814" s="869">
        <v>2</v>
      </c>
      <c r="AE814" s="869">
        <v>0</v>
      </c>
      <c r="AF814" s="345">
        <v>789740</v>
      </c>
      <c r="AG814" s="345">
        <v>538329</v>
      </c>
      <c r="AH814" s="345">
        <v>118111</v>
      </c>
      <c r="AI814" s="345">
        <v>133300</v>
      </c>
      <c r="AJ814" s="345">
        <v>103422</v>
      </c>
      <c r="AK814" s="345">
        <v>209176</v>
      </c>
    </row>
    <row r="815" spans="1:37">
      <c r="A815" s="869">
        <v>780</v>
      </c>
      <c r="B815" s="869" t="s">
        <v>111</v>
      </c>
      <c r="C815" s="869" t="s">
        <v>1877</v>
      </c>
      <c r="D815" s="869" t="s">
        <v>13033</v>
      </c>
      <c r="E815" s="869" t="s">
        <v>15919</v>
      </c>
      <c r="F815" s="870" t="s">
        <v>15920</v>
      </c>
      <c r="G815" s="869" t="s">
        <v>15921</v>
      </c>
      <c r="H815" s="869" t="s">
        <v>15922</v>
      </c>
      <c r="I815" s="869">
        <v>2021</v>
      </c>
      <c r="J815" s="869">
        <v>282284</v>
      </c>
      <c r="K815" s="869">
        <v>2192</v>
      </c>
      <c r="L815" s="869">
        <v>218</v>
      </c>
      <c r="M815" s="869">
        <v>61000</v>
      </c>
      <c r="N815" s="869">
        <v>0</v>
      </c>
      <c r="O815" s="869">
        <v>42</v>
      </c>
      <c r="P815" s="869">
        <v>7528</v>
      </c>
      <c r="Q815" s="869">
        <v>0</v>
      </c>
      <c r="R815" s="869">
        <v>2</v>
      </c>
      <c r="S815" s="869">
        <v>12</v>
      </c>
      <c r="T815" s="869">
        <v>13</v>
      </c>
      <c r="U815" s="869">
        <v>1</v>
      </c>
      <c r="V815" s="869">
        <v>1</v>
      </c>
      <c r="W815" s="869">
        <v>5</v>
      </c>
      <c r="X815" s="869">
        <v>6</v>
      </c>
      <c r="Y815" s="869">
        <v>0</v>
      </c>
      <c r="Z815" s="869">
        <v>0</v>
      </c>
      <c r="AA815" s="869">
        <v>6</v>
      </c>
      <c r="AB815" s="869">
        <v>6</v>
      </c>
      <c r="AC815" s="869">
        <v>2</v>
      </c>
      <c r="AD815" s="869">
        <v>4</v>
      </c>
      <c r="AE815" s="869">
        <v>0</v>
      </c>
      <c r="AF815" s="345">
        <v>1371707</v>
      </c>
      <c r="AG815" s="345">
        <v>945990</v>
      </c>
      <c r="AH815" s="345">
        <v>136960</v>
      </c>
      <c r="AI815" s="345">
        <v>288757</v>
      </c>
      <c r="AJ815" s="345">
        <v>227638</v>
      </c>
      <c r="AK815" s="345">
        <v>359916</v>
      </c>
    </row>
    <row r="816" spans="1:37">
      <c r="A816" s="869">
        <v>781</v>
      </c>
      <c r="B816" s="869" t="s">
        <v>111</v>
      </c>
      <c r="C816" s="869" t="s">
        <v>1877</v>
      </c>
      <c r="D816" s="869" t="s">
        <v>13033</v>
      </c>
      <c r="E816" s="869" t="s">
        <v>15923</v>
      </c>
      <c r="F816" s="870" t="s">
        <v>15924</v>
      </c>
      <c r="G816" s="869" t="s">
        <v>15925</v>
      </c>
      <c r="H816" s="869" t="s">
        <v>15926</v>
      </c>
      <c r="I816" s="869">
        <v>2020</v>
      </c>
      <c r="J816" s="869">
        <v>11515</v>
      </c>
      <c r="K816" s="869">
        <v>1774</v>
      </c>
      <c r="L816" s="869">
        <v>168</v>
      </c>
      <c r="M816" s="869">
        <v>81677</v>
      </c>
      <c r="N816" s="869">
        <v>8221</v>
      </c>
      <c r="O816" s="869">
        <v>17</v>
      </c>
      <c r="P816" s="869">
        <v>6053</v>
      </c>
      <c r="Q816" s="869">
        <v>325</v>
      </c>
      <c r="R816" s="869">
        <v>0</v>
      </c>
      <c r="S816" s="869">
        <v>11</v>
      </c>
      <c r="T816" s="869">
        <v>11</v>
      </c>
      <c r="U816" s="869">
        <v>0</v>
      </c>
      <c r="V816" s="869">
        <v>0</v>
      </c>
      <c r="W816" s="869">
        <v>6</v>
      </c>
      <c r="X816" s="869">
        <v>6</v>
      </c>
      <c r="Y816" s="869">
        <v>0</v>
      </c>
      <c r="Z816" s="869">
        <v>0</v>
      </c>
      <c r="AA816" s="869">
        <v>5</v>
      </c>
      <c r="AB816" s="869">
        <v>5</v>
      </c>
      <c r="AC816" s="869">
        <v>1</v>
      </c>
      <c r="AD816" s="869">
        <v>10</v>
      </c>
      <c r="AE816" s="869">
        <v>0</v>
      </c>
      <c r="AF816" s="345">
        <v>625599</v>
      </c>
      <c r="AG816" s="345">
        <v>389335</v>
      </c>
      <c r="AH816" s="345">
        <v>102847</v>
      </c>
      <c r="AI816" s="345">
        <v>133417</v>
      </c>
      <c r="AJ816" s="345">
        <v>150353</v>
      </c>
      <c r="AK816" s="345">
        <v>298540</v>
      </c>
    </row>
    <row r="817" spans="1:37">
      <c r="A817" s="869">
        <v>782</v>
      </c>
      <c r="B817" s="869" t="s">
        <v>111</v>
      </c>
      <c r="C817" s="869" t="s">
        <v>1877</v>
      </c>
      <c r="D817" s="869" t="s">
        <v>13033</v>
      </c>
      <c r="E817" s="869" t="s">
        <v>15927</v>
      </c>
      <c r="F817" s="870" t="s">
        <v>15928</v>
      </c>
      <c r="G817" s="869" t="s">
        <v>15929</v>
      </c>
      <c r="H817" s="869" t="s">
        <v>15930</v>
      </c>
      <c r="I817" s="869">
        <v>2016</v>
      </c>
      <c r="J817" s="869">
        <v>11002</v>
      </c>
      <c r="K817" s="869">
        <v>2965</v>
      </c>
      <c r="L817" s="869">
        <v>464</v>
      </c>
      <c r="M817" s="869">
        <v>117198</v>
      </c>
      <c r="N817" s="869">
        <v>2150</v>
      </c>
      <c r="O817" s="869">
        <v>74</v>
      </c>
      <c r="P817" s="869">
        <v>5751</v>
      </c>
      <c r="Q817" s="869">
        <v>0</v>
      </c>
      <c r="R817" s="869">
        <v>0</v>
      </c>
      <c r="S817" s="869">
        <v>14</v>
      </c>
      <c r="T817" s="869">
        <v>16</v>
      </c>
      <c r="U817" s="869">
        <v>1</v>
      </c>
      <c r="V817" s="869">
        <v>1</v>
      </c>
      <c r="W817" s="869">
        <v>5</v>
      </c>
      <c r="X817" s="869">
        <v>6</v>
      </c>
      <c r="Y817" s="869">
        <v>0</v>
      </c>
      <c r="Z817" s="869">
        <v>0</v>
      </c>
      <c r="AA817" s="869">
        <v>8</v>
      </c>
      <c r="AB817" s="869">
        <v>9</v>
      </c>
      <c r="AC817" s="869">
        <v>2</v>
      </c>
      <c r="AD817" s="869">
        <v>5</v>
      </c>
      <c r="AE817" s="869">
        <v>0</v>
      </c>
      <c r="AF817" s="345">
        <v>1218068</v>
      </c>
      <c r="AG817" s="345">
        <v>908474</v>
      </c>
      <c r="AH817" s="345">
        <v>106958</v>
      </c>
      <c r="AI817" s="345">
        <v>202636</v>
      </c>
      <c r="AJ817" s="345">
        <v>284213</v>
      </c>
      <c r="AK817" s="345">
        <v>371232</v>
      </c>
    </row>
    <row r="818" spans="1:37">
      <c r="A818" s="869">
        <v>783</v>
      </c>
      <c r="B818" s="869" t="s">
        <v>111</v>
      </c>
      <c r="C818" s="869" t="s">
        <v>1877</v>
      </c>
      <c r="D818" s="869" t="s">
        <v>13033</v>
      </c>
      <c r="E818" s="869" t="s">
        <v>15931</v>
      </c>
      <c r="F818" s="870" t="s">
        <v>15932</v>
      </c>
      <c r="G818" s="869" t="s">
        <v>15933</v>
      </c>
      <c r="H818" s="869" t="s">
        <v>15934</v>
      </c>
      <c r="I818" s="869">
        <v>2011</v>
      </c>
      <c r="J818" s="869">
        <v>40397</v>
      </c>
      <c r="K818" s="869">
        <v>6464</v>
      </c>
      <c r="L818" s="869">
        <v>1066</v>
      </c>
      <c r="M818" s="869">
        <v>199993</v>
      </c>
      <c r="N818" s="869">
        <v>4285</v>
      </c>
      <c r="O818" s="869">
        <v>83</v>
      </c>
      <c r="P818" s="869">
        <v>8845</v>
      </c>
      <c r="Q818" s="869">
        <v>0</v>
      </c>
      <c r="R818" s="869">
        <v>83</v>
      </c>
      <c r="S818" s="869">
        <v>18</v>
      </c>
      <c r="T818" s="869">
        <v>18</v>
      </c>
      <c r="U818" s="869">
        <v>0</v>
      </c>
      <c r="V818" s="869">
        <v>0</v>
      </c>
      <c r="W818" s="869">
        <v>7</v>
      </c>
      <c r="X818" s="869">
        <v>7</v>
      </c>
      <c r="Y818" s="869">
        <v>1</v>
      </c>
      <c r="Z818" s="869">
        <v>1</v>
      </c>
      <c r="AA818" s="869">
        <v>10</v>
      </c>
      <c r="AB818" s="869">
        <v>10</v>
      </c>
      <c r="AC818" s="869">
        <v>2</v>
      </c>
      <c r="AD818" s="869">
        <v>7</v>
      </c>
      <c r="AE818" s="869">
        <v>3</v>
      </c>
      <c r="AF818" s="345">
        <v>1847216</v>
      </c>
      <c r="AG818" s="345">
        <v>1031856</v>
      </c>
      <c r="AH818" s="345">
        <v>156131</v>
      </c>
      <c r="AI818" s="345">
        <v>659229</v>
      </c>
      <c r="AJ818" s="345">
        <v>473160</v>
      </c>
      <c r="AK818" s="345">
        <v>580628</v>
      </c>
    </row>
    <row r="819" spans="1:37">
      <c r="A819" s="869">
        <v>784</v>
      </c>
      <c r="B819" s="869" t="s">
        <v>111</v>
      </c>
      <c r="C819" s="869" t="s">
        <v>1877</v>
      </c>
      <c r="D819" s="869" t="s">
        <v>13033</v>
      </c>
      <c r="E819" s="869" t="s">
        <v>15935</v>
      </c>
      <c r="F819" s="870" t="s">
        <v>15936</v>
      </c>
      <c r="G819" s="869" t="s">
        <v>15937</v>
      </c>
      <c r="H819" s="869" t="s">
        <v>15938</v>
      </c>
      <c r="I819" s="869">
        <v>2024</v>
      </c>
      <c r="J819" s="869">
        <v>170312</v>
      </c>
      <c r="K819" s="869">
        <v>3317</v>
      </c>
      <c r="L819" s="869">
        <v>347</v>
      </c>
      <c r="M819" s="869">
        <v>36465</v>
      </c>
      <c r="N819" s="869">
        <v>0</v>
      </c>
      <c r="O819" s="869">
        <v>50</v>
      </c>
      <c r="P819" s="869">
        <v>36465</v>
      </c>
      <c r="Q819" s="869">
        <v>0</v>
      </c>
      <c r="R819" s="869">
        <v>50</v>
      </c>
      <c r="S819" s="869">
        <v>12</v>
      </c>
      <c r="T819" s="869">
        <v>12</v>
      </c>
      <c r="U819" s="869">
        <v>1</v>
      </c>
      <c r="V819" s="869">
        <v>1</v>
      </c>
      <c r="W819" s="869">
        <v>5</v>
      </c>
      <c r="X819" s="869">
        <v>5</v>
      </c>
      <c r="Y819" s="869">
        <v>0</v>
      </c>
      <c r="Z819" s="869">
        <v>0</v>
      </c>
      <c r="AA819" s="869">
        <v>6</v>
      </c>
      <c r="AB819" s="869">
        <v>6</v>
      </c>
      <c r="AC819" s="869">
        <v>1</v>
      </c>
      <c r="AD819" s="869">
        <v>4</v>
      </c>
      <c r="AE819" s="869">
        <v>2</v>
      </c>
      <c r="AF819" s="345">
        <v>1071059</v>
      </c>
      <c r="AG819" s="345">
        <v>897447</v>
      </c>
      <c r="AH819" s="345">
        <v>3435</v>
      </c>
      <c r="AI819" s="345">
        <v>170177</v>
      </c>
      <c r="AJ819" s="345">
        <v>8441</v>
      </c>
      <c r="AK819" s="345">
        <v>15375</v>
      </c>
    </row>
    <row r="820" spans="1:37">
      <c r="A820" s="869">
        <v>785</v>
      </c>
      <c r="B820" s="869" t="s">
        <v>111</v>
      </c>
      <c r="C820" s="869" t="s">
        <v>1877</v>
      </c>
      <c r="D820" s="869" t="s">
        <v>13033</v>
      </c>
      <c r="E820" s="869" t="s">
        <v>15939</v>
      </c>
      <c r="F820" s="870" t="s">
        <v>15940</v>
      </c>
      <c r="G820" s="869" t="s">
        <v>15941</v>
      </c>
      <c r="H820" s="869" t="s">
        <v>15942</v>
      </c>
      <c r="I820" s="869">
        <v>2023</v>
      </c>
      <c r="J820" s="869">
        <v>10222</v>
      </c>
      <c r="K820" s="869">
        <v>729</v>
      </c>
      <c r="L820" s="869">
        <v>100</v>
      </c>
      <c r="M820" s="869">
        <v>24289</v>
      </c>
      <c r="N820" s="869">
        <v>0</v>
      </c>
      <c r="O820" s="869">
        <v>27</v>
      </c>
      <c r="P820" s="869">
        <v>3641</v>
      </c>
      <c r="Q820" s="869">
        <v>0</v>
      </c>
      <c r="R820" s="869">
        <v>0</v>
      </c>
      <c r="S820" s="869">
        <v>5</v>
      </c>
      <c r="T820" s="869">
        <v>5</v>
      </c>
      <c r="U820" s="869">
        <v>1</v>
      </c>
      <c r="V820" s="869">
        <v>1</v>
      </c>
      <c r="W820" s="869">
        <v>2</v>
      </c>
      <c r="X820" s="869">
        <v>2</v>
      </c>
      <c r="Y820" s="869">
        <v>0</v>
      </c>
      <c r="Z820" s="869">
        <v>0</v>
      </c>
      <c r="AA820" s="869">
        <v>2</v>
      </c>
      <c r="AB820" s="869">
        <v>2</v>
      </c>
      <c r="AC820" s="869">
        <v>0</v>
      </c>
      <c r="AD820" s="869">
        <v>3</v>
      </c>
      <c r="AE820" s="869">
        <v>1</v>
      </c>
      <c r="AF820" s="345">
        <v>602802</v>
      </c>
      <c r="AG820" s="345">
        <v>396337</v>
      </c>
      <c r="AH820" s="345">
        <v>54206</v>
      </c>
      <c r="AI820" s="345">
        <v>152259</v>
      </c>
      <c r="AJ820" s="345">
        <v>93840</v>
      </c>
      <c r="AK820" s="345">
        <v>186503</v>
      </c>
    </row>
    <row r="821" spans="1:37">
      <c r="A821" s="869">
        <v>786</v>
      </c>
      <c r="B821" s="869" t="s">
        <v>111</v>
      </c>
      <c r="C821" s="869" t="s">
        <v>1877</v>
      </c>
      <c r="D821" s="869" t="s">
        <v>13033</v>
      </c>
      <c r="E821" s="869" t="s">
        <v>15943</v>
      </c>
      <c r="F821" s="870" t="s">
        <v>15944</v>
      </c>
      <c r="G821" s="869" t="s">
        <v>15945</v>
      </c>
      <c r="H821" s="869" t="s">
        <v>15946</v>
      </c>
      <c r="I821" s="869">
        <v>2009</v>
      </c>
      <c r="J821" s="869">
        <v>13593</v>
      </c>
      <c r="K821" s="869">
        <v>1628</v>
      </c>
      <c r="L821" s="869">
        <v>100</v>
      </c>
      <c r="M821" s="869">
        <v>72335</v>
      </c>
      <c r="N821" s="869">
        <v>2197</v>
      </c>
      <c r="O821" s="869">
        <v>33</v>
      </c>
      <c r="P821" s="869">
        <v>3033</v>
      </c>
      <c r="Q821" s="869">
        <v>0</v>
      </c>
      <c r="R821" s="869">
        <v>33</v>
      </c>
      <c r="S821" s="869">
        <v>9</v>
      </c>
      <c r="T821" s="869">
        <v>9</v>
      </c>
      <c r="U821" s="869">
        <v>2</v>
      </c>
      <c r="V821" s="869">
        <v>2</v>
      </c>
      <c r="W821" s="869">
        <v>3</v>
      </c>
      <c r="X821" s="869">
        <v>3</v>
      </c>
      <c r="Y821" s="869">
        <v>0</v>
      </c>
      <c r="Z821" s="869">
        <v>0</v>
      </c>
      <c r="AA821" s="869">
        <v>4</v>
      </c>
      <c r="AB821" s="869">
        <v>4</v>
      </c>
      <c r="AC821" s="869">
        <v>0</v>
      </c>
      <c r="AD821" s="869">
        <v>6</v>
      </c>
      <c r="AE821" s="869">
        <v>0</v>
      </c>
      <c r="AF821" s="345">
        <v>811706</v>
      </c>
      <c r="AG821" s="345">
        <v>568314</v>
      </c>
      <c r="AH821" s="345">
        <v>44629</v>
      </c>
      <c r="AI821" s="345">
        <v>198763</v>
      </c>
      <c r="AJ821" s="345">
        <v>71486</v>
      </c>
      <c r="AK821" s="345">
        <v>193060</v>
      </c>
    </row>
    <row r="822" spans="1:37">
      <c r="A822" s="869">
        <v>787</v>
      </c>
      <c r="B822" s="869" t="s">
        <v>111</v>
      </c>
      <c r="C822" s="869" t="s">
        <v>1877</v>
      </c>
      <c r="D822" s="869" t="s">
        <v>13033</v>
      </c>
      <c r="E822" s="869" t="s">
        <v>15947</v>
      </c>
      <c r="F822" s="870" t="s">
        <v>15948</v>
      </c>
      <c r="G822" s="869" t="s">
        <v>15949</v>
      </c>
      <c r="H822" s="869" t="s">
        <v>15950</v>
      </c>
      <c r="I822" s="869">
        <v>2010</v>
      </c>
      <c r="J822" s="869">
        <v>47003</v>
      </c>
      <c r="K822" s="869">
        <v>1619</v>
      </c>
      <c r="L822" s="869">
        <v>78</v>
      </c>
      <c r="M822" s="869">
        <v>79310</v>
      </c>
      <c r="N822" s="869">
        <v>2084</v>
      </c>
      <c r="O822" s="869">
        <v>46</v>
      </c>
      <c r="P822" s="869">
        <v>2111</v>
      </c>
      <c r="Q822" s="869">
        <v>0</v>
      </c>
      <c r="R822" s="869">
        <v>46</v>
      </c>
      <c r="S822" s="869">
        <v>8</v>
      </c>
      <c r="T822" s="869">
        <v>8</v>
      </c>
      <c r="U822" s="869">
        <v>2</v>
      </c>
      <c r="V822" s="869">
        <v>2</v>
      </c>
      <c r="W822" s="869">
        <v>3</v>
      </c>
      <c r="X822" s="869">
        <v>3</v>
      </c>
      <c r="Y822" s="869">
        <v>0</v>
      </c>
      <c r="Z822" s="869">
        <v>0</v>
      </c>
      <c r="AA822" s="869">
        <v>3</v>
      </c>
      <c r="AB822" s="869">
        <v>3</v>
      </c>
      <c r="AC822" s="869">
        <v>0</v>
      </c>
      <c r="AD822" s="869">
        <v>5</v>
      </c>
      <c r="AE822" s="869">
        <v>0</v>
      </c>
      <c r="AF822" s="345">
        <v>806848</v>
      </c>
      <c r="AG822" s="345">
        <v>579719</v>
      </c>
      <c r="AH822" s="345">
        <v>31918</v>
      </c>
      <c r="AI822" s="345">
        <v>195211</v>
      </c>
      <c r="AJ822" s="345">
        <v>52273</v>
      </c>
      <c r="AK822" s="345">
        <v>111234</v>
      </c>
    </row>
    <row r="823" spans="1:37" s="878" customFormat="1">
      <c r="A823" s="1712" t="s">
        <v>13734</v>
      </c>
      <c r="B823" s="1713"/>
      <c r="C823" s="1714"/>
      <c r="D823" s="872"/>
      <c r="E823" s="873">
        <v>307</v>
      </c>
      <c r="F823" s="874"/>
      <c r="G823" s="872"/>
      <c r="H823" s="872"/>
      <c r="I823" s="872"/>
      <c r="J823" s="875"/>
      <c r="K823" s="875"/>
      <c r="L823" s="875"/>
      <c r="M823" s="875"/>
      <c r="N823" s="875"/>
      <c r="O823" s="875"/>
      <c r="P823" s="875"/>
      <c r="Q823" s="875"/>
      <c r="R823" s="875"/>
      <c r="S823" s="876"/>
      <c r="T823" s="876"/>
      <c r="U823" s="876"/>
      <c r="V823" s="876"/>
      <c r="W823" s="876"/>
      <c r="X823" s="876"/>
      <c r="Y823" s="876"/>
      <c r="Z823" s="875"/>
      <c r="AA823" s="876"/>
      <c r="AB823" s="876"/>
      <c r="AC823" s="875"/>
      <c r="AD823" s="875"/>
      <c r="AE823" s="875"/>
      <c r="AF823" s="877"/>
      <c r="AG823" s="875"/>
      <c r="AH823" s="875"/>
      <c r="AI823" s="875"/>
      <c r="AJ823" s="875"/>
      <c r="AK823" s="875"/>
    </row>
    <row r="824" spans="1:37" s="885" customFormat="1">
      <c r="A824" s="1715" t="s">
        <v>15951</v>
      </c>
      <c r="B824" s="1716"/>
      <c r="C824" s="1717"/>
      <c r="D824" s="879"/>
      <c r="E824" s="880">
        <v>323</v>
      </c>
      <c r="F824" s="881"/>
      <c r="G824" s="879"/>
      <c r="H824" s="879"/>
      <c r="I824" s="879"/>
      <c r="J824" s="882"/>
      <c r="K824" s="882"/>
      <c r="L824" s="882"/>
      <c r="M824" s="882"/>
      <c r="N824" s="882"/>
      <c r="O824" s="882"/>
      <c r="P824" s="882"/>
      <c r="Q824" s="882"/>
      <c r="R824" s="882"/>
      <c r="S824" s="883"/>
      <c r="T824" s="883"/>
      <c r="U824" s="883"/>
      <c r="V824" s="883"/>
      <c r="W824" s="883"/>
      <c r="X824" s="883"/>
      <c r="Y824" s="883"/>
      <c r="Z824" s="882"/>
      <c r="AA824" s="883"/>
      <c r="AB824" s="883"/>
      <c r="AC824" s="882"/>
      <c r="AD824" s="882"/>
      <c r="AE824" s="882"/>
      <c r="AF824" s="884"/>
      <c r="AG824" s="882"/>
      <c r="AH824" s="882"/>
      <c r="AI824" s="882"/>
      <c r="AJ824" s="882"/>
      <c r="AK824" s="882"/>
    </row>
    <row r="825" spans="1:37">
      <c r="A825" s="869">
        <v>788</v>
      </c>
      <c r="B825" s="869" t="s">
        <v>2276</v>
      </c>
      <c r="C825" s="869" t="s">
        <v>2317</v>
      </c>
      <c r="D825" s="869" t="s">
        <v>12915</v>
      </c>
      <c r="E825" s="869" t="s">
        <v>15952</v>
      </c>
      <c r="F825" s="870" t="s">
        <v>15953</v>
      </c>
      <c r="G825" s="869" t="s">
        <v>15954</v>
      </c>
      <c r="H825" s="869" t="s">
        <v>15955</v>
      </c>
      <c r="I825" s="869">
        <v>1990</v>
      </c>
      <c r="J825" s="869">
        <v>8678</v>
      </c>
      <c r="K825" s="869">
        <v>5226</v>
      </c>
      <c r="L825" s="869">
        <v>521</v>
      </c>
      <c r="M825" s="869">
        <v>179518</v>
      </c>
      <c r="N825" s="869">
        <v>6165</v>
      </c>
      <c r="O825" s="869">
        <v>227</v>
      </c>
      <c r="P825" s="869">
        <v>6234</v>
      </c>
      <c r="Q825" s="869">
        <v>72</v>
      </c>
      <c r="R825" s="869">
        <v>227</v>
      </c>
      <c r="S825" s="869">
        <v>23</v>
      </c>
      <c r="T825" s="869">
        <v>24</v>
      </c>
      <c r="U825" s="869">
        <v>5</v>
      </c>
      <c r="V825" s="869">
        <v>5</v>
      </c>
      <c r="W825" s="869">
        <v>10</v>
      </c>
      <c r="X825" s="869">
        <v>10</v>
      </c>
      <c r="Y825" s="869">
        <v>0</v>
      </c>
      <c r="Z825" s="869">
        <v>0</v>
      </c>
      <c r="AA825" s="869">
        <v>8</v>
      </c>
      <c r="AB825" s="869">
        <v>9</v>
      </c>
      <c r="AC825" s="869">
        <v>1</v>
      </c>
      <c r="AD825" s="869">
        <v>6</v>
      </c>
      <c r="AE825" s="869">
        <v>3</v>
      </c>
      <c r="AF825" s="345">
        <v>1932057</v>
      </c>
      <c r="AG825" s="345">
        <v>1214152</v>
      </c>
      <c r="AH825" s="345">
        <v>100640</v>
      </c>
      <c r="AI825" s="345">
        <v>617265</v>
      </c>
      <c r="AJ825" s="345">
        <v>330747</v>
      </c>
      <c r="AK825" s="345">
        <v>120336</v>
      </c>
    </row>
    <row r="826" spans="1:37">
      <c r="A826" s="869">
        <v>789</v>
      </c>
      <c r="B826" s="869" t="s">
        <v>2276</v>
      </c>
      <c r="C826" s="869" t="s">
        <v>2317</v>
      </c>
      <c r="D826" s="869" t="s">
        <v>12915</v>
      </c>
      <c r="E826" s="869" t="s">
        <v>15956</v>
      </c>
      <c r="F826" s="870" t="s">
        <v>15957</v>
      </c>
      <c r="G826" s="869" t="s">
        <v>15958</v>
      </c>
      <c r="H826" s="869" t="s">
        <v>15959</v>
      </c>
      <c r="I826" s="869">
        <v>1992</v>
      </c>
      <c r="J826" s="869">
        <v>609.4</v>
      </c>
      <c r="K826" s="869">
        <v>1604.4</v>
      </c>
      <c r="L826" s="869">
        <v>160</v>
      </c>
      <c r="M826" s="869">
        <v>99483</v>
      </c>
      <c r="N826" s="869">
        <v>4696</v>
      </c>
      <c r="O826" s="869">
        <v>23</v>
      </c>
      <c r="P826" s="869">
        <v>3138</v>
      </c>
      <c r="Q826" s="869">
        <v>0</v>
      </c>
      <c r="R826" s="869">
        <v>0</v>
      </c>
      <c r="S826" s="869">
        <v>6</v>
      </c>
      <c r="T826" s="869">
        <v>6</v>
      </c>
      <c r="U826" s="869">
        <v>1</v>
      </c>
      <c r="V826" s="869">
        <v>1</v>
      </c>
      <c r="W826" s="869">
        <v>3</v>
      </c>
      <c r="X826" s="869">
        <v>3</v>
      </c>
      <c r="Y826" s="869">
        <v>0</v>
      </c>
      <c r="Z826" s="869">
        <v>0</v>
      </c>
      <c r="AA826" s="869">
        <v>2</v>
      </c>
      <c r="AB826" s="869">
        <v>2</v>
      </c>
      <c r="AC826" s="869">
        <v>0</v>
      </c>
      <c r="AD826" s="869">
        <v>1</v>
      </c>
      <c r="AE826" s="869">
        <v>2</v>
      </c>
      <c r="AF826" s="345">
        <v>617128</v>
      </c>
      <c r="AG826" s="345">
        <v>341778</v>
      </c>
      <c r="AH826" s="345">
        <v>49140</v>
      </c>
      <c r="AI826" s="345">
        <v>226210</v>
      </c>
      <c r="AJ826" s="345">
        <v>122165</v>
      </c>
      <c r="AK826" s="345">
        <v>43499</v>
      </c>
    </row>
    <row r="827" spans="1:37">
      <c r="A827" s="869">
        <v>790</v>
      </c>
      <c r="B827" s="869" t="s">
        <v>2276</v>
      </c>
      <c r="C827" s="869" t="s">
        <v>2299</v>
      </c>
      <c r="D827" s="869" t="s">
        <v>12915</v>
      </c>
      <c r="E827" s="869" t="s">
        <v>15960</v>
      </c>
      <c r="F827" s="870" t="s">
        <v>15961</v>
      </c>
      <c r="G827" s="869" t="s">
        <v>15962</v>
      </c>
      <c r="H827" s="869" t="s">
        <v>15963</v>
      </c>
      <c r="I827" s="869">
        <v>1991</v>
      </c>
      <c r="J827" s="869">
        <v>1481</v>
      </c>
      <c r="K827" s="869">
        <v>707.71</v>
      </c>
      <c r="L827" s="869">
        <v>86</v>
      </c>
      <c r="M827" s="869">
        <v>44518</v>
      </c>
      <c r="N827" s="869">
        <v>4820</v>
      </c>
      <c r="O827" s="869">
        <v>29</v>
      </c>
      <c r="P827" s="869">
        <v>2293</v>
      </c>
      <c r="Q827" s="869">
        <v>142</v>
      </c>
      <c r="R827" s="869">
        <v>6</v>
      </c>
      <c r="S827" s="869">
        <v>7</v>
      </c>
      <c r="T827" s="869">
        <v>7</v>
      </c>
      <c r="U827" s="869">
        <v>1</v>
      </c>
      <c r="V827" s="869">
        <v>1</v>
      </c>
      <c r="W827" s="869">
        <v>3</v>
      </c>
      <c r="X827" s="869">
        <v>3</v>
      </c>
      <c r="Y827" s="869">
        <v>0</v>
      </c>
      <c r="Z827" s="869">
        <v>0</v>
      </c>
      <c r="AA827" s="869">
        <v>3</v>
      </c>
      <c r="AB827" s="869">
        <v>3</v>
      </c>
      <c r="AC827" s="869">
        <v>0</v>
      </c>
      <c r="AD827" s="869">
        <v>4</v>
      </c>
      <c r="AE827" s="869">
        <v>0</v>
      </c>
      <c r="AF827" s="345">
        <v>497412</v>
      </c>
      <c r="AG827" s="345">
        <v>338249</v>
      </c>
      <c r="AH827" s="345">
        <v>43180</v>
      </c>
      <c r="AI827" s="345">
        <v>115983</v>
      </c>
      <c r="AJ827" s="345">
        <v>45521</v>
      </c>
      <c r="AK827" s="345">
        <v>17235</v>
      </c>
    </row>
    <row r="828" spans="1:37">
      <c r="A828" s="869">
        <v>791</v>
      </c>
      <c r="B828" s="869" t="s">
        <v>2276</v>
      </c>
      <c r="C828" s="869" t="s">
        <v>15964</v>
      </c>
      <c r="D828" s="869" t="s">
        <v>12915</v>
      </c>
      <c r="E828" s="869" t="s">
        <v>15965</v>
      </c>
      <c r="F828" s="870" t="s">
        <v>15966</v>
      </c>
      <c r="G828" s="869" t="s">
        <v>15967</v>
      </c>
      <c r="H828" s="869" t="s">
        <v>15968</v>
      </c>
      <c r="I828" s="869">
        <v>1988</v>
      </c>
      <c r="J828" s="869">
        <v>4085</v>
      </c>
      <c r="K828" s="869">
        <v>2904.3</v>
      </c>
      <c r="L828" s="869">
        <v>211</v>
      </c>
      <c r="M828" s="869">
        <v>114621</v>
      </c>
      <c r="N828" s="869">
        <v>4731</v>
      </c>
      <c r="O828" s="869">
        <v>82</v>
      </c>
      <c r="P828" s="869">
        <v>4152</v>
      </c>
      <c r="Q828" s="869">
        <v>0</v>
      </c>
      <c r="R828" s="869">
        <v>62</v>
      </c>
      <c r="S828" s="869">
        <v>8</v>
      </c>
      <c r="T828" s="869">
        <v>8</v>
      </c>
      <c r="U828" s="869">
        <v>2</v>
      </c>
      <c r="V828" s="869">
        <v>2</v>
      </c>
      <c r="W828" s="869">
        <v>5</v>
      </c>
      <c r="X828" s="869">
        <v>5</v>
      </c>
      <c r="Y828" s="869">
        <v>0</v>
      </c>
      <c r="Z828" s="869">
        <v>0</v>
      </c>
      <c r="AA828" s="869">
        <v>1</v>
      </c>
      <c r="AB828" s="869">
        <v>1</v>
      </c>
      <c r="AC828" s="869">
        <v>0</v>
      </c>
      <c r="AD828" s="869">
        <v>3</v>
      </c>
      <c r="AE828" s="869">
        <v>2</v>
      </c>
      <c r="AF828" s="345">
        <v>920561</v>
      </c>
      <c r="AG828" s="345">
        <v>535442</v>
      </c>
      <c r="AH828" s="345">
        <v>63600</v>
      </c>
      <c r="AI828" s="345">
        <v>321519</v>
      </c>
      <c r="AJ828" s="345">
        <v>108210</v>
      </c>
      <c r="AK828" s="345">
        <v>49213</v>
      </c>
    </row>
    <row r="829" spans="1:37">
      <c r="A829" s="869">
        <v>792</v>
      </c>
      <c r="B829" s="869" t="s">
        <v>2276</v>
      </c>
      <c r="C829" s="869" t="s">
        <v>2374</v>
      </c>
      <c r="D829" s="869" t="s">
        <v>12915</v>
      </c>
      <c r="E829" s="869" t="s">
        <v>15969</v>
      </c>
      <c r="F829" s="870" t="s">
        <v>15970</v>
      </c>
      <c r="G829" s="869" t="s">
        <v>15971</v>
      </c>
      <c r="H829" s="869" t="s">
        <v>15972</v>
      </c>
      <c r="I829" s="869">
        <v>1974</v>
      </c>
      <c r="J829" s="869">
        <v>5002</v>
      </c>
      <c r="K829" s="869">
        <v>3682</v>
      </c>
      <c r="L829" s="869">
        <v>199</v>
      </c>
      <c r="M829" s="869">
        <v>173194</v>
      </c>
      <c r="N829" s="869">
        <v>6945</v>
      </c>
      <c r="O829" s="869">
        <v>61</v>
      </c>
      <c r="P829" s="869">
        <v>6680</v>
      </c>
      <c r="Q829" s="869">
        <v>142</v>
      </c>
      <c r="R829" s="869">
        <v>5</v>
      </c>
      <c r="S829" s="869">
        <v>16</v>
      </c>
      <c r="T829" s="869">
        <v>16</v>
      </c>
      <c r="U829" s="869">
        <v>5</v>
      </c>
      <c r="V829" s="869">
        <v>5</v>
      </c>
      <c r="W829" s="869">
        <v>10</v>
      </c>
      <c r="X829" s="869">
        <v>10</v>
      </c>
      <c r="Y829" s="869">
        <v>0</v>
      </c>
      <c r="Z829" s="869">
        <v>0</v>
      </c>
      <c r="AA829" s="869">
        <v>1</v>
      </c>
      <c r="AB829" s="869">
        <v>1</v>
      </c>
      <c r="AC829" s="869">
        <v>1</v>
      </c>
      <c r="AD829" s="869">
        <v>8</v>
      </c>
      <c r="AE829" s="869">
        <v>1</v>
      </c>
      <c r="AF829" s="345">
        <v>2363908</v>
      </c>
      <c r="AG829" s="345">
        <v>1107650</v>
      </c>
      <c r="AH829" s="345">
        <v>118080</v>
      </c>
      <c r="AI829" s="345">
        <v>1138178</v>
      </c>
      <c r="AJ829" s="345">
        <v>238275</v>
      </c>
      <c r="AK829" s="345">
        <v>101085</v>
      </c>
    </row>
    <row r="830" spans="1:37">
      <c r="A830" s="869">
        <v>793</v>
      </c>
      <c r="B830" s="869" t="s">
        <v>2276</v>
      </c>
      <c r="C830" s="869" t="s">
        <v>2291</v>
      </c>
      <c r="D830" s="869" t="s">
        <v>12915</v>
      </c>
      <c r="E830" s="869" t="s">
        <v>15973</v>
      </c>
      <c r="F830" s="870" t="s">
        <v>15974</v>
      </c>
      <c r="G830" s="869" t="s">
        <v>15975</v>
      </c>
      <c r="H830" s="869" t="s">
        <v>15976</v>
      </c>
      <c r="I830" s="869">
        <v>1986</v>
      </c>
      <c r="J830" s="869">
        <v>2757.3</v>
      </c>
      <c r="K830" s="869">
        <v>1603.84</v>
      </c>
      <c r="L830" s="869">
        <v>192</v>
      </c>
      <c r="M830" s="869">
        <v>79511</v>
      </c>
      <c r="N830" s="869">
        <v>7165</v>
      </c>
      <c r="O830" s="869">
        <v>43</v>
      </c>
      <c r="P830" s="869">
        <v>2715</v>
      </c>
      <c r="Q830" s="869">
        <v>0</v>
      </c>
      <c r="R830" s="869">
        <v>4</v>
      </c>
      <c r="S830" s="869">
        <v>6</v>
      </c>
      <c r="T830" s="869">
        <v>6</v>
      </c>
      <c r="U830" s="869">
        <v>1</v>
      </c>
      <c r="V830" s="869">
        <v>1</v>
      </c>
      <c r="W830" s="869">
        <v>3</v>
      </c>
      <c r="X830" s="869">
        <v>3</v>
      </c>
      <c r="Y830" s="869">
        <v>0</v>
      </c>
      <c r="Z830" s="869">
        <v>0</v>
      </c>
      <c r="AA830" s="869">
        <v>2</v>
      </c>
      <c r="AB830" s="869">
        <v>2</v>
      </c>
      <c r="AC830" s="869">
        <v>0</v>
      </c>
      <c r="AD830" s="869">
        <v>2</v>
      </c>
      <c r="AE830" s="869">
        <v>1</v>
      </c>
      <c r="AF830" s="345">
        <v>546745</v>
      </c>
      <c r="AG830" s="345">
        <v>348792</v>
      </c>
      <c r="AH830" s="345">
        <v>42000</v>
      </c>
      <c r="AI830" s="345">
        <v>155953</v>
      </c>
      <c r="AJ830" s="345">
        <v>85301</v>
      </c>
      <c r="AK830" s="345">
        <v>29397</v>
      </c>
    </row>
    <row r="831" spans="1:37">
      <c r="A831" s="869">
        <v>794</v>
      </c>
      <c r="B831" s="869" t="s">
        <v>2276</v>
      </c>
      <c r="C831" s="869" t="s">
        <v>2291</v>
      </c>
      <c r="D831" s="869" t="s">
        <v>12915</v>
      </c>
      <c r="E831" s="869" t="s">
        <v>15977</v>
      </c>
      <c r="F831" s="870" t="s">
        <v>15978</v>
      </c>
      <c r="G831" s="869" t="s">
        <v>15979</v>
      </c>
      <c r="H831" s="869" t="s">
        <v>15980</v>
      </c>
      <c r="I831" s="869">
        <v>1987</v>
      </c>
      <c r="J831" s="869">
        <v>7642</v>
      </c>
      <c r="K831" s="869">
        <v>3049</v>
      </c>
      <c r="L831" s="869">
        <v>166</v>
      </c>
      <c r="M831" s="869">
        <v>120248</v>
      </c>
      <c r="N831" s="869">
        <v>8366</v>
      </c>
      <c r="O831" s="869">
        <v>25</v>
      </c>
      <c r="P831" s="869">
        <v>6137</v>
      </c>
      <c r="Q831" s="869">
        <v>147</v>
      </c>
      <c r="R831" s="869">
        <v>3</v>
      </c>
      <c r="S831" s="869">
        <v>22</v>
      </c>
      <c r="T831" s="869">
        <v>22</v>
      </c>
      <c r="U831" s="869">
        <v>6</v>
      </c>
      <c r="V831" s="869">
        <v>6</v>
      </c>
      <c r="W831" s="869">
        <v>10</v>
      </c>
      <c r="X831" s="869">
        <v>10</v>
      </c>
      <c r="Y831" s="869">
        <v>0</v>
      </c>
      <c r="Z831" s="869">
        <v>0</v>
      </c>
      <c r="AA831" s="869">
        <v>6</v>
      </c>
      <c r="AB831" s="869">
        <v>6</v>
      </c>
      <c r="AC831" s="869">
        <v>0</v>
      </c>
      <c r="AD831" s="869">
        <v>8</v>
      </c>
      <c r="AE831" s="869">
        <v>2</v>
      </c>
      <c r="AF831" s="345">
        <v>1989885</v>
      </c>
      <c r="AG831" s="345">
        <v>1389927</v>
      </c>
      <c r="AH831" s="345">
        <v>94800</v>
      </c>
      <c r="AI831" s="345">
        <v>505158</v>
      </c>
      <c r="AJ831" s="345">
        <v>265377</v>
      </c>
      <c r="AK831" s="345">
        <v>81188</v>
      </c>
    </row>
    <row r="832" spans="1:37">
      <c r="A832" s="869">
        <v>795</v>
      </c>
      <c r="B832" s="869" t="s">
        <v>2276</v>
      </c>
      <c r="C832" s="869" t="s">
        <v>2403</v>
      </c>
      <c r="D832" s="869" t="s">
        <v>12915</v>
      </c>
      <c r="E832" s="869" t="s">
        <v>15981</v>
      </c>
      <c r="F832" s="870" t="s">
        <v>15982</v>
      </c>
      <c r="G832" s="869" t="s">
        <v>15983</v>
      </c>
      <c r="H832" s="869" t="s">
        <v>15984</v>
      </c>
      <c r="I832" s="869">
        <v>1992</v>
      </c>
      <c r="J832" s="869">
        <v>2901</v>
      </c>
      <c r="K832" s="869">
        <v>2565</v>
      </c>
      <c r="L832" s="869">
        <v>658</v>
      </c>
      <c r="M832" s="869">
        <v>101081</v>
      </c>
      <c r="N832" s="869">
        <v>4541</v>
      </c>
      <c r="O832" s="869">
        <v>136</v>
      </c>
      <c r="P832" s="869">
        <v>3526</v>
      </c>
      <c r="Q832" s="869">
        <v>30</v>
      </c>
      <c r="R832" s="869">
        <v>28</v>
      </c>
      <c r="S832" s="869">
        <v>5</v>
      </c>
      <c r="T832" s="869">
        <v>5</v>
      </c>
      <c r="U832" s="869">
        <v>2</v>
      </c>
      <c r="V832" s="869">
        <v>2</v>
      </c>
      <c r="W832" s="869">
        <v>3</v>
      </c>
      <c r="X832" s="869">
        <v>3</v>
      </c>
      <c r="Y832" s="869">
        <v>0</v>
      </c>
      <c r="Z832" s="869">
        <v>0</v>
      </c>
      <c r="AA832" s="869">
        <v>0</v>
      </c>
      <c r="AB832" s="869">
        <v>0</v>
      </c>
      <c r="AC832" s="869">
        <v>0</v>
      </c>
      <c r="AD832" s="869">
        <v>1</v>
      </c>
      <c r="AE832" s="869">
        <v>2</v>
      </c>
      <c r="AF832" s="345">
        <v>704185</v>
      </c>
      <c r="AG832" s="345">
        <v>309838</v>
      </c>
      <c r="AH832" s="345">
        <v>60983</v>
      </c>
      <c r="AI832" s="345">
        <v>333364</v>
      </c>
      <c r="AJ832" s="345">
        <v>92528</v>
      </c>
      <c r="AK832" s="345">
        <v>42260</v>
      </c>
    </row>
    <row r="833" spans="1:37">
      <c r="A833" s="869">
        <v>796</v>
      </c>
      <c r="B833" s="869" t="s">
        <v>2276</v>
      </c>
      <c r="C833" s="869" t="s">
        <v>2448</v>
      </c>
      <c r="D833" s="869" t="s">
        <v>12915</v>
      </c>
      <c r="E833" s="869" t="s">
        <v>15985</v>
      </c>
      <c r="F833" s="870" t="s">
        <v>15986</v>
      </c>
      <c r="G833" s="869" t="s">
        <v>15987</v>
      </c>
      <c r="H833" s="869" t="s">
        <v>15988</v>
      </c>
      <c r="I833" s="869">
        <v>1991</v>
      </c>
      <c r="J833" s="869">
        <v>4598</v>
      </c>
      <c r="K833" s="869">
        <v>1525</v>
      </c>
      <c r="L833" s="869">
        <v>189</v>
      </c>
      <c r="M833" s="869">
        <v>71097</v>
      </c>
      <c r="N833" s="869">
        <v>4237</v>
      </c>
      <c r="O833" s="869">
        <v>172</v>
      </c>
      <c r="P833" s="869">
        <v>3539</v>
      </c>
      <c r="Q833" s="869">
        <v>61</v>
      </c>
      <c r="R833" s="869">
        <v>0</v>
      </c>
      <c r="S833" s="869">
        <v>6</v>
      </c>
      <c r="T833" s="869">
        <v>6</v>
      </c>
      <c r="U833" s="869">
        <v>2</v>
      </c>
      <c r="V833" s="869">
        <v>2</v>
      </c>
      <c r="W833" s="869">
        <v>3</v>
      </c>
      <c r="X833" s="869">
        <v>3</v>
      </c>
      <c r="Y833" s="869">
        <v>0</v>
      </c>
      <c r="Z833" s="869">
        <v>0</v>
      </c>
      <c r="AA833" s="869">
        <v>1</v>
      </c>
      <c r="AB833" s="869">
        <v>1</v>
      </c>
      <c r="AC833" s="869">
        <v>0</v>
      </c>
      <c r="AD833" s="869">
        <v>3</v>
      </c>
      <c r="AE833" s="869">
        <v>0</v>
      </c>
      <c r="AF833" s="345">
        <v>613758</v>
      </c>
      <c r="AG833" s="345">
        <v>345165</v>
      </c>
      <c r="AH833" s="345">
        <v>45000</v>
      </c>
      <c r="AI833" s="345">
        <v>223593</v>
      </c>
      <c r="AJ833" s="345">
        <v>92251</v>
      </c>
      <c r="AK833" s="345">
        <v>47328</v>
      </c>
    </row>
    <row r="834" spans="1:37">
      <c r="A834" s="869">
        <v>797</v>
      </c>
      <c r="B834" s="869" t="s">
        <v>2276</v>
      </c>
      <c r="C834" s="869" t="s">
        <v>2312</v>
      </c>
      <c r="D834" s="869" t="s">
        <v>12915</v>
      </c>
      <c r="E834" s="869" t="s">
        <v>15989</v>
      </c>
      <c r="F834" s="870" t="s">
        <v>15990</v>
      </c>
      <c r="G834" s="869" t="s">
        <v>15991</v>
      </c>
      <c r="H834" s="869" t="s">
        <v>15992</v>
      </c>
      <c r="I834" s="869">
        <v>1974</v>
      </c>
      <c r="J834" s="869">
        <v>1600</v>
      </c>
      <c r="K834" s="869">
        <v>1454</v>
      </c>
      <c r="L834" s="869">
        <v>96</v>
      </c>
      <c r="M834" s="869">
        <v>109746</v>
      </c>
      <c r="N834" s="869">
        <v>4224</v>
      </c>
      <c r="O834" s="869">
        <v>27</v>
      </c>
      <c r="P834" s="869">
        <v>3566</v>
      </c>
      <c r="Q834" s="869">
        <v>0</v>
      </c>
      <c r="R834" s="869">
        <v>27</v>
      </c>
      <c r="S834" s="869">
        <v>6</v>
      </c>
      <c r="T834" s="869">
        <v>6</v>
      </c>
      <c r="U834" s="869">
        <v>2</v>
      </c>
      <c r="V834" s="869">
        <v>2</v>
      </c>
      <c r="W834" s="869">
        <v>3</v>
      </c>
      <c r="X834" s="869">
        <v>3</v>
      </c>
      <c r="Y834" s="869">
        <v>0</v>
      </c>
      <c r="Z834" s="869">
        <v>0</v>
      </c>
      <c r="AA834" s="869">
        <v>1</v>
      </c>
      <c r="AB834" s="869">
        <v>1</v>
      </c>
      <c r="AC834" s="869">
        <v>0</v>
      </c>
      <c r="AD834" s="869">
        <v>3</v>
      </c>
      <c r="AE834" s="869">
        <v>0</v>
      </c>
      <c r="AF834" s="345">
        <v>499206</v>
      </c>
      <c r="AG834" s="345">
        <v>300880</v>
      </c>
      <c r="AH834" s="345">
        <v>54570</v>
      </c>
      <c r="AI834" s="345">
        <v>143756</v>
      </c>
      <c r="AJ834" s="345">
        <v>67936</v>
      </c>
      <c r="AK834" s="345">
        <v>34995</v>
      </c>
    </row>
    <row r="835" spans="1:37">
      <c r="A835" s="869">
        <v>798</v>
      </c>
      <c r="B835" s="869" t="s">
        <v>2276</v>
      </c>
      <c r="C835" s="869" t="s">
        <v>2461</v>
      </c>
      <c r="D835" s="869" t="s">
        <v>12915</v>
      </c>
      <c r="E835" s="869" t="s">
        <v>15993</v>
      </c>
      <c r="F835" s="870" t="s">
        <v>15994</v>
      </c>
      <c r="G835" s="869" t="s">
        <v>15995</v>
      </c>
      <c r="H835" s="869" t="s">
        <v>15996</v>
      </c>
      <c r="I835" s="869">
        <v>1991</v>
      </c>
      <c r="J835" s="869">
        <v>859</v>
      </c>
      <c r="K835" s="869">
        <v>797.35</v>
      </c>
      <c r="L835" s="869">
        <v>139</v>
      </c>
      <c r="M835" s="869">
        <v>82700</v>
      </c>
      <c r="N835" s="869">
        <v>2307</v>
      </c>
      <c r="O835" s="869">
        <v>25</v>
      </c>
      <c r="P835" s="869">
        <v>2519</v>
      </c>
      <c r="Q835" s="869">
        <v>0</v>
      </c>
      <c r="R835" s="869">
        <v>0</v>
      </c>
      <c r="S835" s="869">
        <v>6</v>
      </c>
      <c r="T835" s="869">
        <v>6</v>
      </c>
      <c r="U835" s="869">
        <v>2</v>
      </c>
      <c r="V835" s="869">
        <v>2</v>
      </c>
      <c r="W835" s="869">
        <v>3</v>
      </c>
      <c r="X835" s="869">
        <v>3</v>
      </c>
      <c r="Y835" s="869">
        <v>0</v>
      </c>
      <c r="Z835" s="869">
        <v>0</v>
      </c>
      <c r="AA835" s="869">
        <v>1</v>
      </c>
      <c r="AB835" s="869">
        <v>1</v>
      </c>
      <c r="AC835" s="869">
        <v>1</v>
      </c>
      <c r="AD835" s="869">
        <v>2</v>
      </c>
      <c r="AE835" s="869">
        <v>0</v>
      </c>
      <c r="AF835" s="345">
        <v>394333</v>
      </c>
      <c r="AG835" s="345">
        <v>287231</v>
      </c>
      <c r="AH835" s="345">
        <v>43000</v>
      </c>
      <c r="AI835" s="345">
        <v>64102</v>
      </c>
      <c r="AJ835" s="345">
        <v>37133</v>
      </c>
      <c r="AK835" s="345">
        <v>22597</v>
      </c>
    </row>
    <row r="836" spans="1:37">
      <c r="A836" s="869">
        <v>799</v>
      </c>
      <c r="B836" s="869" t="s">
        <v>2276</v>
      </c>
      <c r="C836" s="869" t="s">
        <v>2461</v>
      </c>
      <c r="D836" s="869" t="s">
        <v>12915</v>
      </c>
      <c r="E836" s="869" t="s">
        <v>15997</v>
      </c>
      <c r="F836" s="870" t="s">
        <v>15998</v>
      </c>
      <c r="G836" s="869" t="s">
        <v>15999</v>
      </c>
      <c r="H836" s="869" t="s">
        <v>16000</v>
      </c>
      <c r="I836" s="869">
        <v>1985</v>
      </c>
      <c r="J836" s="869">
        <v>22613</v>
      </c>
      <c r="K836" s="869">
        <v>10997.04</v>
      </c>
      <c r="L836" s="869">
        <v>807</v>
      </c>
      <c r="M836" s="869">
        <v>275069</v>
      </c>
      <c r="N836" s="869">
        <v>4875</v>
      </c>
      <c r="O836" s="869">
        <v>54</v>
      </c>
      <c r="P836" s="869">
        <v>10586</v>
      </c>
      <c r="Q836" s="869">
        <v>0</v>
      </c>
      <c r="R836" s="869">
        <v>4</v>
      </c>
      <c r="S836" s="869">
        <v>21</v>
      </c>
      <c r="T836" s="869">
        <v>22</v>
      </c>
      <c r="U836" s="869">
        <v>6</v>
      </c>
      <c r="V836" s="869">
        <v>6</v>
      </c>
      <c r="W836" s="869">
        <v>10</v>
      </c>
      <c r="X836" s="869">
        <v>11</v>
      </c>
      <c r="Y836" s="869">
        <v>0</v>
      </c>
      <c r="Z836" s="869">
        <v>0</v>
      </c>
      <c r="AA836" s="869">
        <v>5</v>
      </c>
      <c r="AB836" s="869">
        <v>5</v>
      </c>
      <c r="AC836" s="869">
        <v>0</v>
      </c>
      <c r="AD836" s="869">
        <v>5</v>
      </c>
      <c r="AE836" s="869">
        <v>5</v>
      </c>
      <c r="AF836" s="345">
        <v>2692970</v>
      </c>
      <c r="AG836" s="345">
        <v>1316460</v>
      </c>
      <c r="AH836" s="345">
        <v>160665</v>
      </c>
      <c r="AI836" s="345">
        <v>1215845</v>
      </c>
      <c r="AJ836" s="345">
        <v>640205</v>
      </c>
      <c r="AK836" s="345">
        <v>192945</v>
      </c>
    </row>
    <row r="837" spans="1:37">
      <c r="A837" s="869">
        <v>800</v>
      </c>
      <c r="B837" s="869" t="s">
        <v>2276</v>
      </c>
      <c r="C837" s="869" t="s">
        <v>2363</v>
      </c>
      <c r="D837" s="869" t="s">
        <v>12915</v>
      </c>
      <c r="E837" s="869" t="s">
        <v>16001</v>
      </c>
      <c r="F837" s="870" t="s">
        <v>16002</v>
      </c>
      <c r="G837" s="869" t="s">
        <v>16003</v>
      </c>
      <c r="H837" s="869" t="s">
        <v>16004</v>
      </c>
      <c r="I837" s="869">
        <v>1989</v>
      </c>
      <c r="J837" s="869">
        <v>496</v>
      </c>
      <c r="K837" s="869">
        <v>1116</v>
      </c>
      <c r="L837" s="869">
        <v>93</v>
      </c>
      <c r="M837" s="869">
        <v>68587</v>
      </c>
      <c r="N837" s="869">
        <v>4958</v>
      </c>
      <c r="O837" s="869">
        <v>186</v>
      </c>
      <c r="P837" s="869">
        <v>2660</v>
      </c>
      <c r="Q837" s="869">
        <v>0</v>
      </c>
      <c r="R837" s="869">
        <v>170</v>
      </c>
      <c r="S837" s="869">
        <v>6</v>
      </c>
      <c r="T837" s="869">
        <v>6</v>
      </c>
      <c r="U837" s="869">
        <v>2</v>
      </c>
      <c r="V837" s="869">
        <v>2</v>
      </c>
      <c r="W837" s="869">
        <v>3</v>
      </c>
      <c r="X837" s="869">
        <v>3</v>
      </c>
      <c r="Y837" s="869">
        <v>0</v>
      </c>
      <c r="Z837" s="869">
        <v>0</v>
      </c>
      <c r="AA837" s="869">
        <v>1</v>
      </c>
      <c r="AB837" s="869">
        <v>1</v>
      </c>
      <c r="AC837" s="869">
        <v>0</v>
      </c>
      <c r="AD837" s="869">
        <v>1</v>
      </c>
      <c r="AE837" s="869">
        <v>2</v>
      </c>
      <c r="AF837" s="345">
        <v>522587</v>
      </c>
      <c r="AG837" s="345">
        <v>322080</v>
      </c>
      <c r="AH837" s="345">
        <v>43530</v>
      </c>
      <c r="AI837" s="345">
        <v>156977</v>
      </c>
      <c r="AJ837" s="345">
        <v>59317</v>
      </c>
      <c r="AK837" s="345">
        <v>18106</v>
      </c>
    </row>
    <row r="838" spans="1:37">
      <c r="A838" s="869">
        <v>801</v>
      </c>
      <c r="B838" s="869" t="s">
        <v>2276</v>
      </c>
      <c r="C838" s="869" t="s">
        <v>2391</v>
      </c>
      <c r="D838" s="869" t="s">
        <v>12915</v>
      </c>
      <c r="E838" s="869" t="s">
        <v>16005</v>
      </c>
      <c r="F838" s="870" t="s">
        <v>16006</v>
      </c>
      <c r="G838" s="869" t="s">
        <v>16007</v>
      </c>
      <c r="H838" s="869" t="s">
        <v>16008</v>
      </c>
      <c r="I838" s="869">
        <v>1989</v>
      </c>
      <c r="J838" s="869">
        <v>905</v>
      </c>
      <c r="K838" s="869">
        <v>1403</v>
      </c>
      <c r="L838" s="869">
        <v>109</v>
      </c>
      <c r="M838" s="869">
        <v>76316</v>
      </c>
      <c r="N838" s="869">
        <v>3765</v>
      </c>
      <c r="O838" s="869">
        <v>202</v>
      </c>
      <c r="P838" s="869">
        <v>2524</v>
      </c>
      <c r="Q838" s="869">
        <v>94</v>
      </c>
      <c r="R838" s="869">
        <v>30</v>
      </c>
      <c r="S838" s="869">
        <v>4</v>
      </c>
      <c r="T838" s="869">
        <v>5</v>
      </c>
      <c r="U838" s="869">
        <v>1</v>
      </c>
      <c r="V838" s="869">
        <v>1</v>
      </c>
      <c r="W838" s="869">
        <v>3</v>
      </c>
      <c r="X838" s="869">
        <v>3</v>
      </c>
      <c r="Y838" s="869">
        <v>0</v>
      </c>
      <c r="Z838" s="869">
        <v>0</v>
      </c>
      <c r="AA838" s="869">
        <v>0</v>
      </c>
      <c r="AB838" s="869">
        <v>1</v>
      </c>
      <c r="AC838" s="869">
        <v>0</v>
      </c>
      <c r="AD838" s="869">
        <v>2</v>
      </c>
      <c r="AE838" s="869">
        <v>1</v>
      </c>
      <c r="AF838" s="345">
        <v>519749</v>
      </c>
      <c r="AG838" s="345">
        <v>334945</v>
      </c>
      <c r="AH838" s="345">
        <v>50178</v>
      </c>
      <c r="AI838" s="345">
        <v>134626</v>
      </c>
      <c r="AJ838" s="345">
        <v>53065</v>
      </c>
      <c r="AK838" s="345">
        <v>14577</v>
      </c>
    </row>
    <row r="839" spans="1:37">
      <c r="A839" s="869">
        <v>802</v>
      </c>
      <c r="B839" s="869" t="s">
        <v>2276</v>
      </c>
      <c r="C839" s="869" t="s">
        <v>16009</v>
      </c>
      <c r="D839" s="869" t="s">
        <v>12915</v>
      </c>
      <c r="E839" s="869" t="s">
        <v>16010</v>
      </c>
      <c r="F839" s="870" t="s">
        <v>16011</v>
      </c>
      <c r="G839" s="869" t="s">
        <v>16012</v>
      </c>
      <c r="H839" s="869" t="s">
        <v>16013</v>
      </c>
      <c r="I839" s="869">
        <v>1988</v>
      </c>
      <c r="J839" s="869">
        <v>4320</v>
      </c>
      <c r="K839" s="869">
        <v>1140</v>
      </c>
      <c r="L839" s="869">
        <v>124</v>
      </c>
      <c r="M839" s="869">
        <v>63084</v>
      </c>
      <c r="N839" s="869">
        <v>2270</v>
      </c>
      <c r="O839" s="869">
        <v>181</v>
      </c>
      <c r="P839" s="869">
        <v>2906</v>
      </c>
      <c r="Q839" s="869">
        <v>0</v>
      </c>
      <c r="R839" s="869">
        <v>181</v>
      </c>
      <c r="S839" s="869">
        <v>8</v>
      </c>
      <c r="T839" s="869">
        <v>8</v>
      </c>
      <c r="U839" s="869">
        <v>1</v>
      </c>
      <c r="V839" s="869">
        <v>1</v>
      </c>
      <c r="W839" s="869">
        <v>3</v>
      </c>
      <c r="X839" s="869">
        <v>3</v>
      </c>
      <c r="Y839" s="869">
        <v>0</v>
      </c>
      <c r="Z839" s="869">
        <v>0</v>
      </c>
      <c r="AA839" s="869">
        <v>4</v>
      </c>
      <c r="AB839" s="869">
        <v>4</v>
      </c>
      <c r="AC839" s="869">
        <v>0</v>
      </c>
      <c r="AD839" s="869">
        <v>2</v>
      </c>
      <c r="AE839" s="869">
        <v>1</v>
      </c>
      <c r="AF839" s="345">
        <v>644201</v>
      </c>
      <c r="AG839" s="345">
        <v>385556</v>
      </c>
      <c r="AH839" s="345">
        <v>53644</v>
      </c>
      <c r="AI839" s="345">
        <v>205001</v>
      </c>
      <c r="AJ839" s="345">
        <v>64477</v>
      </c>
      <c r="AK839" s="345">
        <v>24875</v>
      </c>
    </row>
    <row r="840" spans="1:37">
      <c r="A840" s="869">
        <v>803</v>
      </c>
      <c r="B840" s="869" t="s">
        <v>2276</v>
      </c>
      <c r="C840" s="869" t="s">
        <v>2286</v>
      </c>
      <c r="D840" s="869" t="s">
        <v>12915</v>
      </c>
      <c r="E840" s="869" t="s">
        <v>16014</v>
      </c>
      <c r="F840" s="870" t="s">
        <v>16015</v>
      </c>
      <c r="G840" s="869" t="s">
        <v>16016</v>
      </c>
      <c r="H840" s="869" t="s">
        <v>16017</v>
      </c>
      <c r="I840" s="869">
        <v>1991</v>
      </c>
      <c r="J840" s="869">
        <v>1300</v>
      </c>
      <c r="K840" s="869">
        <v>1147</v>
      </c>
      <c r="L840" s="869">
        <v>213</v>
      </c>
      <c r="M840" s="869">
        <v>66692</v>
      </c>
      <c r="N840" s="869">
        <v>3618</v>
      </c>
      <c r="O840" s="869">
        <v>22</v>
      </c>
      <c r="P840" s="869">
        <v>1019</v>
      </c>
      <c r="Q840" s="869">
        <v>0</v>
      </c>
      <c r="R840" s="869">
        <v>0</v>
      </c>
      <c r="S840" s="869">
        <v>6</v>
      </c>
      <c r="T840" s="869">
        <v>6</v>
      </c>
      <c r="U840" s="869">
        <v>2</v>
      </c>
      <c r="V840" s="869">
        <v>2</v>
      </c>
      <c r="W840" s="869">
        <v>3</v>
      </c>
      <c r="X840" s="869">
        <v>3</v>
      </c>
      <c r="Y840" s="869">
        <v>0</v>
      </c>
      <c r="Z840" s="869">
        <v>0</v>
      </c>
      <c r="AA840" s="869">
        <v>1</v>
      </c>
      <c r="AB840" s="869">
        <v>1</v>
      </c>
      <c r="AC840" s="869">
        <v>1</v>
      </c>
      <c r="AD840" s="869">
        <v>0</v>
      </c>
      <c r="AE840" s="869">
        <v>2</v>
      </c>
      <c r="AF840" s="345">
        <v>621334</v>
      </c>
      <c r="AG840" s="345">
        <v>418133</v>
      </c>
      <c r="AH840" s="345">
        <v>57278</v>
      </c>
      <c r="AI840" s="345">
        <v>145923</v>
      </c>
      <c r="AJ840" s="345">
        <v>50541</v>
      </c>
      <c r="AK840" s="345">
        <v>19619</v>
      </c>
    </row>
    <row r="841" spans="1:37">
      <c r="A841" s="869">
        <v>804</v>
      </c>
      <c r="B841" s="869" t="s">
        <v>2276</v>
      </c>
      <c r="C841" s="869" t="s">
        <v>2286</v>
      </c>
      <c r="D841" s="869" t="s">
        <v>12915</v>
      </c>
      <c r="E841" s="869" t="s">
        <v>16018</v>
      </c>
      <c r="F841" s="870" t="s">
        <v>16019</v>
      </c>
      <c r="G841" s="869" t="s">
        <v>16020</v>
      </c>
      <c r="H841" s="869" t="s">
        <v>16021</v>
      </c>
      <c r="I841" s="869">
        <v>1985</v>
      </c>
      <c r="J841" s="869">
        <v>8180.2</v>
      </c>
      <c r="K841" s="869">
        <v>11643</v>
      </c>
      <c r="L841" s="869">
        <v>289</v>
      </c>
      <c r="M841" s="869">
        <v>138794</v>
      </c>
      <c r="N841" s="869">
        <v>4095</v>
      </c>
      <c r="O841" s="869">
        <v>53</v>
      </c>
      <c r="P841" s="869">
        <v>7234</v>
      </c>
      <c r="Q841" s="869">
        <v>93</v>
      </c>
      <c r="R841" s="869">
        <v>7</v>
      </c>
      <c r="S841" s="869">
        <v>20</v>
      </c>
      <c r="T841" s="869">
        <v>20</v>
      </c>
      <c r="U841" s="869">
        <v>6</v>
      </c>
      <c r="V841" s="869">
        <v>6</v>
      </c>
      <c r="W841" s="869">
        <v>11</v>
      </c>
      <c r="X841" s="869">
        <v>11</v>
      </c>
      <c r="Y841" s="869">
        <v>0</v>
      </c>
      <c r="Z841" s="869">
        <v>0</v>
      </c>
      <c r="AA841" s="869">
        <v>3</v>
      </c>
      <c r="AB841" s="869">
        <v>3</v>
      </c>
      <c r="AC841" s="869">
        <v>0</v>
      </c>
      <c r="AD841" s="869">
        <v>5</v>
      </c>
      <c r="AE841" s="869">
        <v>6</v>
      </c>
      <c r="AF841" s="345">
        <v>2249340</v>
      </c>
      <c r="AG841" s="345">
        <v>1279046</v>
      </c>
      <c r="AH841" s="345">
        <v>106000</v>
      </c>
      <c r="AI841" s="345">
        <v>864294</v>
      </c>
      <c r="AJ841" s="345">
        <v>274193</v>
      </c>
      <c r="AK841" s="345">
        <v>81160</v>
      </c>
    </row>
    <row r="842" spans="1:37">
      <c r="A842" s="869">
        <v>805</v>
      </c>
      <c r="B842" s="869" t="s">
        <v>2276</v>
      </c>
      <c r="C842" s="869" t="s">
        <v>2477</v>
      </c>
      <c r="D842" s="869" t="s">
        <v>12915</v>
      </c>
      <c r="E842" s="869" t="s">
        <v>16022</v>
      </c>
      <c r="F842" s="870" t="s">
        <v>16023</v>
      </c>
      <c r="G842" s="869" t="s">
        <v>16024</v>
      </c>
      <c r="H842" s="869" t="s">
        <v>16025</v>
      </c>
      <c r="I842" s="869">
        <v>1991</v>
      </c>
      <c r="J842" s="869">
        <v>2568</v>
      </c>
      <c r="K842" s="869">
        <v>1068.74</v>
      </c>
      <c r="L842" s="869">
        <v>126</v>
      </c>
      <c r="M842" s="869">
        <v>84448</v>
      </c>
      <c r="N842" s="869">
        <v>2904</v>
      </c>
      <c r="O842" s="869">
        <v>23</v>
      </c>
      <c r="P842" s="869">
        <v>3480</v>
      </c>
      <c r="Q842" s="869">
        <v>0</v>
      </c>
      <c r="R842" s="869">
        <v>23</v>
      </c>
      <c r="S842" s="869">
        <v>6</v>
      </c>
      <c r="T842" s="869">
        <v>6</v>
      </c>
      <c r="U842" s="869">
        <v>2</v>
      </c>
      <c r="V842" s="869">
        <v>2</v>
      </c>
      <c r="W842" s="869">
        <v>3</v>
      </c>
      <c r="X842" s="869">
        <v>3</v>
      </c>
      <c r="Y842" s="869">
        <v>0</v>
      </c>
      <c r="Z842" s="869">
        <v>0</v>
      </c>
      <c r="AA842" s="869">
        <v>1</v>
      </c>
      <c r="AB842" s="869">
        <v>1</v>
      </c>
      <c r="AC842" s="869">
        <v>0</v>
      </c>
      <c r="AD842" s="869">
        <v>2</v>
      </c>
      <c r="AE842" s="869">
        <v>1</v>
      </c>
      <c r="AF842" s="345">
        <v>531520</v>
      </c>
      <c r="AG842" s="345">
        <v>294904</v>
      </c>
      <c r="AH842" s="345">
        <v>53768</v>
      </c>
      <c r="AI842" s="345">
        <v>182848</v>
      </c>
      <c r="AJ842" s="345">
        <v>91791</v>
      </c>
      <c r="AK842" s="345">
        <v>38819</v>
      </c>
    </row>
    <row r="843" spans="1:37">
      <c r="A843" s="869">
        <v>806</v>
      </c>
      <c r="B843" s="869" t="s">
        <v>2276</v>
      </c>
      <c r="C843" s="869" t="s">
        <v>2555</v>
      </c>
      <c r="D843" s="869" t="s">
        <v>12915</v>
      </c>
      <c r="E843" s="869" t="s">
        <v>16026</v>
      </c>
      <c r="F843" s="870" t="s">
        <v>16027</v>
      </c>
      <c r="G843" s="869" t="s">
        <v>16028</v>
      </c>
      <c r="H843" s="869" t="s">
        <v>16029</v>
      </c>
      <c r="I843" s="869">
        <v>1974</v>
      </c>
      <c r="J843" s="869">
        <v>1289</v>
      </c>
      <c r="K843" s="869">
        <v>911.94</v>
      </c>
      <c r="L843" s="869">
        <v>73</v>
      </c>
      <c r="M843" s="869">
        <v>61692</v>
      </c>
      <c r="N843" s="869">
        <v>5006</v>
      </c>
      <c r="O843" s="869">
        <v>175</v>
      </c>
      <c r="P843" s="869">
        <v>2834</v>
      </c>
      <c r="Q843" s="869">
        <v>144</v>
      </c>
      <c r="R843" s="869">
        <v>156</v>
      </c>
      <c r="S843" s="869">
        <v>6</v>
      </c>
      <c r="T843" s="869">
        <v>6</v>
      </c>
      <c r="U843" s="869">
        <v>1</v>
      </c>
      <c r="V843" s="869">
        <v>1</v>
      </c>
      <c r="W843" s="869">
        <v>3</v>
      </c>
      <c r="X843" s="869">
        <v>3</v>
      </c>
      <c r="Y843" s="869">
        <v>0</v>
      </c>
      <c r="Z843" s="869">
        <v>0</v>
      </c>
      <c r="AA843" s="869">
        <v>2</v>
      </c>
      <c r="AB843" s="869">
        <v>2</v>
      </c>
      <c r="AC843" s="869">
        <v>0</v>
      </c>
      <c r="AD843" s="869">
        <v>1</v>
      </c>
      <c r="AE843" s="869">
        <v>2</v>
      </c>
      <c r="AF843" s="345">
        <v>508793</v>
      </c>
      <c r="AG843" s="345">
        <v>339000</v>
      </c>
      <c r="AH843" s="345">
        <v>40000</v>
      </c>
      <c r="AI843" s="345">
        <v>129793</v>
      </c>
      <c r="AJ843" s="345">
        <v>23324</v>
      </c>
      <c r="AK843" s="345">
        <v>21785</v>
      </c>
    </row>
    <row r="844" spans="1:37">
      <c r="A844" s="869">
        <v>807</v>
      </c>
      <c r="B844" s="869" t="s">
        <v>2276</v>
      </c>
      <c r="C844" s="869" t="s">
        <v>2356</v>
      </c>
      <c r="D844" s="869" t="s">
        <v>12915</v>
      </c>
      <c r="E844" s="869" t="s">
        <v>16030</v>
      </c>
      <c r="F844" s="870" t="s">
        <v>16031</v>
      </c>
      <c r="G844" s="869" t="s">
        <v>16032</v>
      </c>
      <c r="H844" s="869" t="s">
        <v>16033</v>
      </c>
      <c r="I844" s="869">
        <v>1970</v>
      </c>
      <c r="J844" s="869">
        <v>1440</v>
      </c>
      <c r="K844" s="869">
        <v>1874.7</v>
      </c>
      <c r="L844" s="869">
        <v>266</v>
      </c>
      <c r="M844" s="869">
        <v>83469</v>
      </c>
      <c r="N844" s="869">
        <v>3678</v>
      </c>
      <c r="O844" s="869">
        <v>28</v>
      </c>
      <c r="P844" s="869">
        <v>3031</v>
      </c>
      <c r="Q844" s="869">
        <v>0</v>
      </c>
      <c r="R844" s="869">
        <v>0</v>
      </c>
      <c r="S844" s="869">
        <v>8</v>
      </c>
      <c r="T844" s="869">
        <v>8</v>
      </c>
      <c r="U844" s="869">
        <v>2</v>
      </c>
      <c r="V844" s="869">
        <v>2</v>
      </c>
      <c r="W844" s="869">
        <v>3</v>
      </c>
      <c r="X844" s="869">
        <v>3</v>
      </c>
      <c r="Y844" s="869">
        <v>0</v>
      </c>
      <c r="Z844" s="869">
        <v>0</v>
      </c>
      <c r="AA844" s="869">
        <v>3</v>
      </c>
      <c r="AB844" s="869">
        <v>3</v>
      </c>
      <c r="AC844" s="869">
        <v>1</v>
      </c>
      <c r="AD844" s="869">
        <v>1</v>
      </c>
      <c r="AE844" s="869">
        <v>1</v>
      </c>
      <c r="AF844" s="345">
        <v>662684</v>
      </c>
      <c r="AG844" s="345">
        <v>344992</v>
      </c>
      <c r="AH844" s="345">
        <v>37500</v>
      </c>
      <c r="AI844" s="345">
        <v>280192</v>
      </c>
      <c r="AJ844" s="345">
        <v>93394</v>
      </c>
      <c r="AK844" s="345">
        <v>27847</v>
      </c>
    </row>
    <row r="845" spans="1:37">
      <c r="A845" s="869">
        <v>808</v>
      </c>
      <c r="B845" s="869" t="s">
        <v>2276</v>
      </c>
      <c r="C845" s="869" t="s">
        <v>16034</v>
      </c>
      <c r="D845" s="869" t="s">
        <v>12915</v>
      </c>
      <c r="E845" s="869" t="s">
        <v>16035</v>
      </c>
      <c r="F845" s="870" t="s">
        <v>16036</v>
      </c>
      <c r="G845" s="869" t="s">
        <v>16037</v>
      </c>
      <c r="H845" s="869" t="s">
        <v>16038</v>
      </c>
      <c r="I845" s="869">
        <v>1990</v>
      </c>
      <c r="J845" s="869">
        <v>1050</v>
      </c>
      <c r="K845" s="869">
        <v>1635</v>
      </c>
      <c r="L845" s="869">
        <v>109</v>
      </c>
      <c r="M845" s="869">
        <v>52010</v>
      </c>
      <c r="N845" s="869">
        <v>3764</v>
      </c>
      <c r="O845" s="869">
        <v>32</v>
      </c>
      <c r="P845" s="869">
        <v>2971</v>
      </c>
      <c r="Q845" s="869">
        <v>0</v>
      </c>
      <c r="R845" s="869">
        <v>14</v>
      </c>
      <c r="S845" s="869">
        <v>6</v>
      </c>
      <c r="T845" s="869">
        <v>6</v>
      </c>
      <c r="U845" s="869">
        <v>2</v>
      </c>
      <c r="V845" s="869">
        <v>2</v>
      </c>
      <c r="W845" s="869">
        <v>3</v>
      </c>
      <c r="X845" s="869">
        <v>3</v>
      </c>
      <c r="Y845" s="869">
        <v>0</v>
      </c>
      <c r="Z845" s="869">
        <v>0</v>
      </c>
      <c r="AA845" s="869">
        <v>1</v>
      </c>
      <c r="AB845" s="869">
        <v>1</v>
      </c>
      <c r="AC845" s="869">
        <v>0</v>
      </c>
      <c r="AD845" s="869">
        <v>1</v>
      </c>
      <c r="AE845" s="869">
        <v>2</v>
      </c>
      <c r="AF845" s="345">
        <v>557317</v>
      </c>
      <c r="AG845" s="345">
        <v>358350</v>
      </c>
      <c r="AH845" s="345">
        <v>45000</v>
      </c>
      <c r="AI845" s="345">
        <v>153967</v>
      </c>
      <c r="AJ845" s="345">
        <v>62004</v>
      </c>
      <c r="AK845" s="345">
        <v>18658</v>
      </c>
    </row>
    <row r="846" spans="1:37">
      <c r="A846" s="869">
        <v>809</v>
      </c>
      <c r="B846" s="869" t="s">
        <v>2276</v>
      </c>
      <c r="C846" s="869" t="s">
        <v>2741</v>
      </c>
      <c r="D846" s="869" t="s">
        <v>12915</v>
      </c>
      <c r="E846" s="869" t="s">
        <v>16039</v>
      </c>
      <c r="F846" s="870" t="s">
        <v>16040</v>
      </c>
      <c r="G846" s="869" t="s">
        <v>16041</v>
      </c>
      <c r="H846" s="869" t="s">
        <v>16042</v>
      </c>
      <c r="I846" s="869">
        <v>1989</v>
      </c>
      <c r="J846" s="869">
        <v>2330</v>
      </c>
      <c r="K846" s="869">
        <v>1047.26</v>
      </c>
      <c r="L846" s="869">
        <v>143</v>
      </c>
      <c r="M846" s="869">
        <v>91304</v>
      </c>
      <c r="N846" s="869">
        <v>3894</v>
      </c>
      <c r="O846" s="869">
        <v>137</v>
      </c>
      <c r="P846" s="869">
        <v>2696</v>
      </c>
      <c r="Q846" s="869">
        <v>0</v>
      </c>
      <c r="R846" s="869">
        <v>108</v>
      </c>
      <c r="S846" s="869">
        <v>6</v>
      </c>
      <c r="T846" s="869">
        <v>6</v>
      </c>
      <c r="U846" s="869">
        <v>1</v>
      </c>
      <c r="V846" s="869">
        <v>1</v>
      </c>
      <c r="W846" s="869">
        <v>3</v>
      </c>
      <c r="X846" s="869">
        <v>3</v>
      </c>
      <c r="Y846" s="869">
        <v>0</v>
      </c>
      <c r="Z846" s="869">
        <v>0</v>
      </c>
      <c r="AA846" s="869">
        <v>2</v>
      </c>
      <c r="AB846" s="869">
        <v>2</v>
      </c>
      <c r="AC846" s="869">
        <v>0</v>
      </c>
      <c r="AD846" s="869">
        <v>2</v>
      </c>
      <c r="AE846" s="869">
        <v>1</v>
      </c>
      <c r="AF846" s="345">
        <v>587824</v>
      </c>
      <c r="AG846" s="345">
        <v>361979</v>
      </c>
      <c r="AH846" s="345">
        <v>41760</v>
      </c>
      <c r="AI846" s="345">
        <v>184085</v>
      </c>
      <c r="AJ846" s="345">
        <v>68087</v>
      </c>
      <c r="AK846" s="345">
        <v>15851</v>
      </c>
    </row>
    <row r="847" spans="1:37" s="878" customFormat="1">
      <c r="A847" s="1712" t="s">
        <v>13795</v>
      </c>
      <c r="B847" s="1713"/>
      <c r="C847" s="1714"/>
      <c r="D847" s="872"/>
      <c r="E847" s="873">
        <v>22</v>
      </c>
      <c r="F847" s="874"/>
      <c r="G847" s="872"/>
      <c r="H847" s="872"/>
      <c r="I847" s="872"/>
      <c r="J847" s="875"/>
      <c r="K847" s="875"/>
      <c r="L847" s="875"/>
      <c r="M847" s="875"/>
      <c r="N847" s="875"/>
      <c r="O847" s="875"/>
      <c r="P847" s="875"/>
      <c r="Q847" s="875"/>
      <c r="R847" s="875"/>
      <c r="S847" s="876"/>
      <c r="T847" s="876"/>
      <c r="U847" s="876"/>
      <c r="V847" s="876"/>
      <c r="W847" s="876"/>
      <c r="X847" s="876"/>
      <c r="Y847" s="876"/>
      <c r="Z847" s="875"/>
      <c r="AA847" s="876"/>
      <c r="AB847" s="876"/>
      <c r="AC847" s="875"/>
      <c r="AD847" s="875"/>
      <c r="AE847" s="875"/>
      <c r="AF847" s="877"/>
      <c r="AG847" s="875"/>
      <c r="AH847" s="875"/>
      <c r="AI847" s="875"/>
      <c r="AJ847" s="875"/>
      <c r="AK847" s="875"/>
    </row>
    <row r="848" spans="1:37">
      <c r="A848" s="869">
        <v>810</v>
      </c>
      <c r="B848" s="869" t="s">
        <v>2276</v>
      </c>
      <c r="C848" s="869" t="s">
        <v>2477</v>
      </c>
      <c r="D848" s="869" t="s">
        <v>350</v>
      </c>
      <c r="E848" s="869" t="s">
        <v>16043</v>
      </c>
      <c r="F848" s="870" t="s">
        <v>16044</v>
      </c>
      <c r="G848" s="869" t="s">
        <v>16045</v>
      </c>
      <c r="H848" s="869" t="s">
        <v>16046</v>
      </c>
      <c r="I848" s="869">
        <v>2023</v>
      </c>
      <c r="J848" s="869">
        <v>323.39999999999998</v>
      </c>
      <c r="K848" s="869">
        <v>270.77999999999997</v>
      </c>
      <c r="L848" s="869">
        <v>60</v>
      </c>
      <c r="M848" s="869">
        <v>17754</v>
      </c>
      <c r="N848" s="869">
        <v>55</v>
      </c>
      <c r="O848" s="869">
        <v>16</v>
      </c>
      <c r="P848" s="869">
        <v>620</v>
      </c>
      <c r="Q848" s="869">
        <v>0</v>
      </c>
      <c r="R848" s="869">
        <v>0</v>
      </c>
      <c r="S848" s="869">
        <v>2</v>
      </c>
      <c r="T848" s="869">
        <v>2</v>
      </c>
      <c r="U848" s="869">
        <v>1</v>
      </c>
      <c r="V848" s="869">
        <v>1</v>
      </c>
      <c r="W848" s="869">
        <v>1</v>
      </c>
      <c r="X848" s="869">
        <v>1</v>
      </c>
      <c r="Y848" s="869">
        <v>0</v>
      </c>
      <c r="Z848" s="869">
        <v>0</v>
      </c>
      <c r="AA848" s="869">
        <v>0</v>
      </c>
      <c r="AB848" s="869">
        <v>0</v>
      </c>
      <c r="AC848" s="869">
        <v>0</v>
      </c>
      <c r="AD848" s="869">
        <v>0</v>
      </c>
      <c r="AE848" s="869">
        <v>0</v>
      </c>
      <c r="AF848" s="345">
        <v>24841</v>
      </c>
      <c r="AG848" s="345">
        <v>17744</v>
      </c>
      <c r="AH848" s="345">
        <v>1500</v>
      </c>
      <c r="AI848" s="345">
        <v>5597</v>
      </c>
      <c r="AJ848" s="345">
        <v>4000</v>
      </c>
      <c r="AK848" s="345">
        <v>480</v>
      </c>
    </row>
    <row r="849" spans="1:37" s="878" customFormat="1">
      <c r="A849" s="1712" t="s">
        <v>13032</v>
      </c>
      <c r="B849" s="1713"/>
      <c r="C849" s="1714"/>
      <c r="D849" s="872"/>
      <c r="E849" s="873">
        <v>1</v>
      </c>
      <c r="F849" s="874"/>
      <c r="G849" s="872"/>
      <c r="H849" s="872"/>
      <c r="I849" s="872"/>
      <c r="J849" s="875"/>
      <c r="K849" s="875"/>
      <c r="L849" s="875"/>
      <c r="M849" s="875"/>
      <c r="N849" s="875"/>
      <c r="O849" s="875"/>
      <c r="P849" s="875"/>
      <c r="Q849" s="875"/>
      <c r="R849" s="875"/>
      <c r="S849" s="876"/>
      <c r="T849" s="876"/>
      <c r="U849" s="876"/>
      <c r="V849" s="876"/>
      <c r="W849" s="876"/>
      <c r="X849" s="876"/>
      <c r="Y849" s="876"/>
      <c r="Z849" s="875"/>
      <c r="AA849" s="876"/>
      <c r="AB849" s="876"/>
      <c r="AC849" s="875"/>
      <c r="AD849" s="875"/>
      <c r="AE849" s="875"/>
      <c r="AF849" s="877"/>
      <c r="AG849" s="875"/>
      <c r="AH849" s="875"/>
      <c r="AI849" s="875"/>
      <c r="AJ849" s="875"/>
      <c r="AK849" s="875"/>
    </row>
    <row r="850" spans="1:37">
      <c r="A850" s="869">
        <v>811</v>
      </c>
      <c r="B850" s="869" t="s">
        <v>2276</v>
      </c>
      <c r="C850" s="869" t="s">
        <v>2317</v>
      </c>
      <c r="D850" s="869" t="s">
        <v>13033</v>
      </c>
      <c r="E850" s="869" t="s">
        <v>16047</v>
      </c>
      <c r="F850" s="870" t="s">
        <v>16048</v>
      </c>
      <c r="G850" s="869" t="s">
        <v>16049</v>
      </c>
      <c r="H850" s="869" t="s">
        <v>16050</v>
      </c>
      <c r="I850" s="869">
        <v>2009</v>
      </c>
      <c r="J850" s="869">
        <v>11639</v>
      </c>
      <c r="K850" s="869">
        <v>3859.32</v>
      </c>
      <c r="L850" s="869">
        <v>401</v>
      </c>
      <c r="M850" s="869">
        <v>75703</v>
      </c>
      <c r="N850" s="869">
        <v>0</v>
      </c>
      <c r="O850" s="869">
        <v>39</v>
      </c>
      <c r="P850" s="869">
        <v>5778</v>
      </c>
      <c r="Q850" s="869">
        <v>0</v>
      </c>
      <c r="R850" s="869">
        <v>27</v>
      </c>
      <c r="S850" s="869">
        <v>5</v>
      </c>
      <c r="T850" s="869">
        <v>5</v>
      </c>
      <c r="U850" s="869">
        <v>3</v>
      </c>
      <c r="V850" s="869">
        <v>3</v>
      </c>
      <c r="W850" s="869">
        <v>2</v>
      </c>
      <c r="X850" s="869">
        <v>2</v>
      </c>
      <c r="Y850" s="869">
        <v>0</v>
      </c>
      <c r="Z850" s="869">
        <v>0</v>
      </c>
      <c r="AA850" s="869">
        <v>0</v>
      </c>
      <c r="AB850" s="869">
        <v>0</v>
      </c>
      <c r="AC850" s="869">
        <v>0</v>
      </c>
      <c r="AD850" s="869">
        <v>2</v>
      </c>
      <c r="AE850" s="869">
        <v>0</v>
      </c>
      <c r="AF850" s="345">
        <v>1736498</v>
      </c>
      <c r="AG850" s="345">
        <v>1108516</v>
      </c>
      <c r="AH850" s="345">
        <v>90234</v>
      </c>
      <c r="AI850" s="345">
        <v>537748</v>
      </c>
      <c r="AJ850" s="345">
        <v>160304</v>
      </c>
      <c r="AK850" s="345">
        <v>105074</v>
      </c>
    </row>
    <row r="851" spans="1:37">
      <c r="A851" s="869">
        <v>812</v>
      </c>
      <c r="B851" s="869" t="s">
        <v>2276</v>
      </c>
      <c r="C851" s="869" t="s">
        <v>2317</v>
      </c>
      <c r="D851" s="869" t="s">
        <v>13033</v>
      </c>
      <c r="E851" s="869" t="s">
        <v>16051</v>
      </c>
      <c r="F851" s="870" t="s">
        <v>16052</v>
      </c>
      <c r="G851" s="869" t="s">
        <v>16053</v>
      </c>
      <c r="H851" s="869" t="s">
        <v>16050</v>
      </c>
      <c r="I851" s="869">
        <v>1969</v>
      </c>
      <c r="J851" s="869">
        <v>4067</v>
      </c>
      <c r="K851" s="869">
        <v>2583</v>
      </c>
      <c r="L851" s="869">
        <v>264</v>
      </c>
      <c r="M851" s="869">
        <v>91003</v>
      </c>
      <c r="N851" s="869">
        <v>2938</v>
      </c>
      <c r="O851" s="869">
        <v>35</v>
      </c>
      <c r="P851" s="869">
        <v>4933</v>
      </c>
      <c r="Q851" s="869">
        <v>0</v>
      </c>
      <c r="R851" s="869">
        <v>26</v>
      </c>
      <c r="S851" s="869">
        <v>6</v>
      </c>
      <c r="T851" s="869">
        <v>6</v>
      </c>
      <c r="U851" s="869">
        <v>0</v>
      </c>
      <c r="V851" s="869">
        <v>0</v>
      </c>
      <c r="W851" s="869">
        <v>5</v>
      </c>
      <c r="X851" s="869">
        <v>5</v>
      </c>
      <c r="Y851" s="869">
        <v>0</v>
      </c>
      <c r="Z851" s="869">
        <v>0</v>
      </c>
      <c r="AA851" s="869">
        <v>1</v>
      </c>
      <c r="AB851" s="869">
        <v>1</v>
      </c>
      <c r="AC851" s="869">
        <v>1</v>
      </c>
      <c r="AD851" s="869">
        <v>4</v>
      </c>
      <c r="AE851" s="869">
        <v>0</v>
      </c>
      <c r="AF851" s="345">
        <v>1918223</v>
      </c>
      <c r="AG851" s="345">
        <v>1304625</v>
      </c>
      <c r="AH851" s="345">
        <v>75850</v>
      </c>
      <c r="AI851" s="345">
        <v>537748</v>
      </c>
      <c r="AJ851" s="345">
        <v>124792</v>
      </c>
      <c r="AK851" s="345">
        <v>74836</v>
      </c>
    </row>
    <row r="852" spans="1:37">
      <c r="A852" s="869">
        <v>813</v>
      </c>
      <c r="B852" s="869" t="s">
        <v>2276</v>
      </c>
      <c r="C852" s="869" t="s">
        <v>2299</v>
      </c>
      <c r="D852" s="869" t="s">
        <v>13033</v>
      </c>
      <c r="E852" s="869" t="s">
        <v>16054</v>
      </c>
      <c r="F852" s="870" t="s">
        <v>16055</v>
      </c>
      <c r="G852" s="869" t="s">
        <v>16056</v>
      </c>
      <c r="H852" s="869" t="s">
        <v>16057</v>
      </c>
      <c r="I852" s="869">
        <v>2000</v>
      </c>
      <c r="J852" s="869">
        <v>3820</v>
      </c>
      <c r="K852" s="869">
        <v>1499.62</v>
      </c>
      <c r="L852" s="869">
        <v>190</v>
      </c>
      <c r="M852" s="869">
        <v>59225</v>
      </c>
      <c r="N852" s="869">
        <v>0</v>
      </c>
      <c r="O852" s="869">
        <v>18</v>
      </c>
      <c r="P852" s="869">
        <v>2461</v>
      </c>
      <c r="Q852" s="869">
        <v>0</v>
      </c>
      <c r="R852" s="869">
        <v>0</v>
      </c>
      <c r="S852" s="869">
        <v>3</v>
      </c>
      <c r="T852" s="869">
        <v>3</v>
      </c>
      <c r="U852" s="869">
        <v>1</v>
      </c>
      <c r="V852" s="869">
        <v>1</v>
      </c>
      <c r="W852" s="869">
        <v>1</v>
      </c>
      <c r="X852" s="869">
        <v>1</v>
      </c>
      <c r="Y852" s="869">
        <v>0</v>
      </c>
      <c r="Z852" s="869">
        <v>0</v>
      </c>
      <c r="AA852" s="869">
        <v>1</v>
      </c>
      <c r="AB852" s="869">
        <v>1</v>
      </c>
      <c r="AC852" s="869">
        <v>0</v>
      </c>
      <c r="AD852" s="869">
        <v>0</v>
      </c>
      <c r="AE852" s="869">
        <v>1</v>
      </c>
      <c r="AF852" s="345">
        <v>287629</v>
      </c>
      <c r="AG852" s="345">
        <v>170171</v>
      </c>
      <c r="AH852" s="345">
        <v>20000</v>
      </c>
      <c r="AI852" s="345">
        <v>97458</v>
      </c>
      <c r="AJ852" s="345">
        <v>16715</v>
      </c>
      <c r="AK852" s="345">
        <v>13618</v>
      </c>
    </row>
    <row r="853" spans="1:37">
      <c r="A853" s="869">
        <v>814</v>
      </c>
      <c r="B853" s="869" t="s">
        <v>2276</v>
      </c>
      <c r="C853" s="869" t="s">
        <v>2299</v>
      </c>
      <c r="D853" s="869" t="s">
        <v>13033</v>
      </c>
      <c r="E853" s="869" t="s">
        <v>16058</v>
      </c>
      <c r="F853" s="870" t="s">
        <v>16059</v>
      </c>
      <c r="G853" s="869" t="s">
        <v>16060</v>
      </c>
      <c r="H853" s="869" t="s">
        <v>16061</v>
      </c>
      <c r="I853" s="869">
        <v>2008</v>
      </c>
      <c r="J853" s="869">
        <v>1974</v>
      </c>
      <c r="K853" s="869">
        <v>1261.92</v>
      </c>
      <c r="L853" s="869">
        <v>130</v>
      </c>
      <c r="M853" s="869">
        <v>43288</v>
      </c>
      <c r="N853" s="869">
        <v>1650</v>
      </c>
      <c r="O853" s="869">
        <v>18</v>
      </c>
      <c r="P853" s="869">
        <v>2011</v>
      </c>
      <c r="Q853" s="869">
        <v>0</v>
      </c>
      <c r="R853" s="869">
        <v>0</v>
      </c>
      <c r="S853" s="869">
        <v>2</v>
      </c>
      <c r="T853" s="869">
        <v>2</v>
      </c>
      <c r="U853" s="869">
        <v>0</v>
      </c>
      <c r="V853" s="869">
        <v>0</v>
      </c>
      <c r="W853" s="869">
        <v>1</v>
      </c>
      <c r="X853" s="869">
        <v>1</v>
      </c>
      <c r="Y853" s="869">
        <v>0</v>
      </c>
      <c r="Z853" s="869">
        <v>0</v>
      </c>
      <c r="AA853" s="869">
        <v>1</v>
      </c>
      <c r="AB853" s="869">
        <v>1</v>
      </c>
      <c r="AC853" s="869">
        <v>0</v>
      </c>
      <c r="AD853" s="869">
        <v>1</v>
      </c>
      <c r="AE853" s="869">
        <v>0</v>
      </c>
      <c r="AF853" s="345">
        <v>230716</v>
      </c>
      <c r="AG853" s="345">
        <v>109706</v>
      </c>
      <c r="AH853" s="345">
        <v>20000</v>
      </c>
      <c r="AI853" s="345">
        <v>101010</v>
      </c>
      <c r="AJ853" s="345">
        <v>19084</v>
      </c>
      <c r="AK853" s="345">
        <v>15868</v>
      </c>
    </row>
    <row r="854" spans="1:37">
      <c r="A854" s="869">
        <v>815</v>
      </c>
      <c r="B854" s="869" t="s">
        <v>2276</v>
      </c>
      <c r="C854" s="869" t="s">
        <v>15964</v>
      </c>
      <c r="D854" s="869" t="s">
        <v>13033</v>
      </c>
      <c r="E854" s="869" t="s">
        <v>16062</v>
      </c>
      <c r="F854" s="870" t="s">
        <v>16063</v>
      </c>
      <c r="G854" s="869" t="s">
        <v>16064</v>
      </c>
      <c r="H854" s="869" t="s">
        <v>16065</v>
      </c>
      <c r="I854" s="869">
        <v>2023</v>
      </c>
      <c r="J854" s="869">
        <v>2706.3</v>
      </c>
      <c r="K854" s="869">
        <v>3511.58</v>
      </c>
      <c r="L854" s="869">
        <v>357</v>
      </c>
      <c r="M854" s="869">
        <v>31468</v>
      </c>
      <c r="N854" s="869">
        <v>0</v>
      </c>
      <c r="O854" s="869">
        <v>23</v>
      </c>
      <c r="P854" s="869">
        <v>5889</v>
      </c>
      <c r="Q854" s="869">
        <v>0</v>
      </c>
      <c r="R854" s="869">
        <v>6</v>
      </c>
      <c r="S854" s="869">
        <v>5</v>
      </c>
      <c r="T854" s="869">
        <v>8</v>
      </c>
      <c r="U854" s="869">
        <v>1</v>
      </c>
      <c r="V854" s="869">
        <v>1</v>
      </c>
      <c r="W854" s="869">
        <v>3</v>
      </c>
      <c r="X854" s="869">
        <v>6</v>
      </c>
      <c r="Y854" s="869">
        <v>0</v>
      </c>
      <c r="Z854" s="869">
        <v>0</v>
      </c>
      <c r="AA854" s="869">
        <v>1</v>
      </c>
      <c r="AB854" s="869">
        <v>1</v>
      </c>
      <c r="AC854" s="869">
        <v>0</v>
      </c>
      <c r="AD854" s="869">
        <v>4</v>
      </c>
      <c r="AE854" s="869">
        <v>1</v>
      </c>
      <c r="AF854" s="345">
        <v>1225270</v>
      </c>
      <c r="AG854" s="345">
        <v>461922</v>
      </c>
      <c r="AH854" s="345">
        <v>76615</v>
      </c>
      <c r="AI854" s="345">
        <v>686733</v>
      </c>
      <c r="AJ854" s="345">
        <v>212341</v>
      </c>
      <c r="AK854" s="345">
        <v>104649</v>
      </c>
    </row>
    <row r="855" spans="1:37">
      <c r="A855" s="869">
        <v>816</v>
      </c>
      <c r="B855" s="869" t="s">
        <v>2276</v>
      </c>
      <c r="C855" s="869" t="s">
        <v>15964</v>
      </c>
      <c r="D855" s="869" t="s">
        <v>13033</v>
      </c>
      <c r="E855" s="869" t="s">
        <v>16066</v>
      </c>
      <c r="F855" s="870" t="s">
        <v>16067</v>
      </c>
      <c r="G855" s="869" t="s">
        <v>16068</v>
      </c>
      <c r="H855" s="869" t="s">
        <v>16069</v>
      </c>
      <c r="I855" s="869">
        <v>1998</v>
      </c>
      <c r="J855" s="869">
        <v>12112</v>
      </c>
      <c r="K855" s="869">
        <v>2018.39</v>
      </c>
      <c r="L855" s="869">
        <v>306</v>
      </c>
      <c r="M855" s="869">
        <v>119090</v>
      </c>
      <c r="N855" s="869">
        <v>3683</v>
      </c>
      <c r="O855" s="869">
        <v>18</v>
      </c>
      <c r="P855" s="869">
        <v>5637</v>
      </c>
      <c r="Q855" s="869">
        <v>0</v>
      </c>
      <c r="R855" s="869">
        <v>1</v>
      </c>
      <c r="S855" s="869">
        <v>3</v>
      </c>
      <c r="T855" s="869">
        <v>5</v>
      </c>
      <c r="U855" s="869">
        <v>0</v>
      </c>
      <c r="V855" s="869">
        <v>0</v>
      </c>
      <c r="W855" s="869">
        <v>3</v>
      </c>
      <c r="X855" s="869">
        <v>5</v>
      </c>
      <c r="Y855" s="869">
        <v>0</v>
      </c>
      <c r="Z855" s="869">
        <v>0</v>
      </c>
      <c r="AA855" s="869">
        <v>0</v>
      </c>
      <c r="AB855" s="869">
        <v>0</v>
      </c>
      <c r="AC855" s="869">
        <v>0</v>
      </c>
      <c r="AD855" s="869">
        <v>5</v>
      </c>
      <c r="AE855" s="869">
        <v>0</v>
      </c>
      <c r="AF855" s="345">
        <v>862486</v>
      </c>
      <c r="AG855" s="345">
        <v>329838</v>
      </c>
      <c r="AH855" s="345">
        <v>76615</v>
      </c>
      <c r="AI855" s="345">
        <v>456033</v>
      </c>
      <c r="AJ855" s="345">
        <v>83674</v>
      </c>
      <c r="AK855" s="345">
        <v>50382</v>
      </c>
    </row>
    <row r="856" spans="1:37">
      <c r="A856" s="869">
        <v>817</v>
      </c>
      <c r="B856" s="869" t="s">
        <v>2276</v>
      </c>
      <c r="C856" s="869" t="s">
        <v>15964</v>
      </c>
      <c r="D856" s="869" t="s">
        <v>13033</v>
      </c>
      <c r="E856" s="869" t="s">
        <v>16070</v>
      </c>
      <c r="F856" s="870" t="s">
        <v>16071</v>
      </c>
      <c r="G856" s="869" t="s">
        <v>16072</v>
      </c>
      <c r="H856" s="869" t="s">
        <v>16069</v>
      </c>
      <c r="I856" s="869">
        <v>2002</v>
      </c>
      <c r="J856" s="869">
        <v>4694.42</v>
      </c>
      <c r="K856" s="869">
        <v>2344.31</v>
      </c>
      <c r="L856" s="869">
        <v>151</v>
      </c>
      <c r="M856" s="869">
        <v>117421</v>
      </c>
      <c r="N856" s="869">
        <v>7675</v>
      </c>
      <c r="O856" s="869">
        <v>39</v>
      </c>
      <c r="P856" s="869">
        <v>5032</v>
      </c>
      <c r="Q856" s="869">
        <v>8</v>
      </c>
      <c r="R856" s="869">
        <v>0</v>
      </c>
      <c r="S856" s="869">
        <v>3</v>
      </c>
      <c r="T856" s="869">
        <v>6</v>
      </c>
      <c r="U856" s="869">
        <v>0</v>
      </c>
      <c r="V856" s="869">
        <v>0</v>
      </c>
      <c r="W856" s="869">
        <v>2</v>
      </c>
      <c r="X856" s="869">
        <v>5</v>
      </c>
      <c r="Y856" s="869">
        <v>1</v>
      </c>
      <c r="Z856" s="869">
        <v>1</v>
      </c>
      <c r="AA856" s="869">
        <v>0</v>
      </c>
      <c r="AB856" s="869">
        <v>0</v>
      </c>
      <c r="AC856" s="869">
        <v>0</v>
      </c>
      <c r="AD856" s="869">
        <v>4</v>
      </c>
      <c r="AE856" s="869">
        <v>2</v>
      </c>
      <c r="AF856" s="345">
        <v>1514800</v>
      </c>
      <c r="AG856" s="345">
        <v>366922</v>
      </c>
      <c r="AH856" s="345">
        <v>76615</v>
      </c>
      <c r="AI856" s="345">
        <v>1071263</v>
      </c>
      <c r="AJ856" s="345">
        <v>195236</v>
      </c>
      <c r="AK856" s="345">
        <v>110424</v>
      </c>
    </row>
    <row r="857" spans="1:37">
      <c r="A857" s="869">
        <v>818</v>
      </c>
      <c r="B857" s="869" t="s">
        <v>2276</v>
      </c>
      <c r="C857" s="869" t="s">
        <v>2374</v>
      </c>
      <c r="D857" s="869" t="s">
        <v>13033</v>
      </c>
      <c r="E857" s="869" t="s">
        <v>16073</v>
      </c>
      <c r="F857" s="870" t="s">
        <v>16074</v>
      </c>
      <c r="G857" s="869" t="s">
        <v>16075</v>
      </c>
      <c r="H857" s="869" t="s">
        <v>7937</v>
      </c>
      <c r="I857" s="869">
        <v>1994</v>
      </c>
      <c r="J857" s="869">
        <v>3280</v>
      </c>
      <c r="K857" s="869">
        <v>1160</v>
      </c>
      <c r="L857" s="869">
        <v>170</v>
      </c>
      <c r="M857" s="869">
        <v>85146</v>
      </c>
      <c r="N857" s="869">
        <v>0</v>
      </c>
      <c r="O857" s="869">
        <v>0</v>
      </c>
      <c r="P857" s="869">
        <v>1507</v>
      </c>
      <c r="Q857" s="869">
        <v>0</v>
      </c>
      <c r="R857" s="869">
        <v>0</v>
      </c>
      <c r="S857" s="869">
        <v>3</v>
      </c>
      <c r="T857" s="869">
        <v>3</v>
      </c>
      <c r="U857" s="869">
        <v>0</v>
      </c>
      <c r="V857" s="869">
        <v>0</v>
      </c>
      <c r="W857" s="869">
        <v>2</v>
      </c>
      <c r="X857" s="869">
        <v>2</v>
      </c>
      <c r="Y857" s="869">
        <v>0</v>
      </c>
      <c r="Z857" s="869">
        <v>0</v>
      </c>
      <c r="AA857" s="869">
        <v>1</v>
      </c>
      <c r="AB857" s="869">
        <v>1</v>
      </c>
      <c r="AC857" s="869">
        <v>0</v>
      </c>
      <c r="AD857" s="869">
        <v>2</v>
      </c>
      <c r="AE857" s="869">
        <v>0</v>
      </c>
      <c r="AF857" s="345">
        <v>301945</v>
      </c>
      <c r="AG857" s="345">
        <v>160000</v>
      </c>
      <c r="AH857" s="345">
        <v>23650</v>
      </c>
      <c r="AI857" s="345">
        <v>118295</v>
      </c>
      <c r="AJ857" s="345">
        <v>12716</v>
      </c>
      <c r="AK857" s="345">
        <v>11284</v>
      </c>
    </row>
    <row r="858" spans="1:37">
      <c r="A858" s="869">
        <v>819</v>
      </c>
      <c r="B858" s="869" t="s">
        <v>2276</v>
      </c>
      <c r="C858" s="869" t="s">
        <v>2374</v>
      </c>
      <c r="D858" s="869" t="s">
        <v>13033</v>
      </c>
      <c r="E858" s="869" t="s">
        <v>16076</v>
      </c>
      <c r="F858" s="870" t="s">
        <v>16077</v>
      </c>
      <c r="G858" s="869" t="s">
        <v>16078</v>
      </c>
      <c r="H858" s="869" t="s">
        <v>7937</v>
      </c>
      <c r="I858" s="869">
        <v>1996</v>
      </c>
      <c r="J858" s="869">
        <v>2635</v>
      </c>
      <c r="K858" s="869">
        <v>1732</v>
      </c>
      <c r="L858" s="869">
        <v>239</v>
      </c>
      <c r="M858" s="869">
        <v>79609</v>
      </c>
      <c r="N858" s="869">
        <v>160</v>
      </c>
      <c r="O858" s="869">
        <v>50</v>
      </c>
      <c r="P858" s="869">
        <v>1803</v>
      </c>
      <c r="Q858" s="869">
        <v>0</v>
      </c>
      <c r="R858" s="869">
        <v>0</v>
      </c>
      <c r="S858" s="869">
        <v>3</v>
      </c>
      <c r="T858" s="869">
        <v>3</v>
      </c>
      <c r="U858" s="869">
        <v>0</v>
      </c>
      <c r="V858" s="869">
        <v>0</v>
      </c>
      <c r="W858" s="869">
        <v>2</v>
      </c>
      <c r="X858" s="869">
        <v>2</v>
      </c>
      <c r="Y858" s="869">
        <v>0</v>
      </c>
      <c r="Z858" s="869">
        <v>0</v>
      </c>
      <c r="AA858" s="869">
        <v>1</v>
      </c>
      <c r="AB858" s="869">
        <v>1</v>
      </c>
      <c r="AC858" s="869">
        <v>0</v>
      </c>
      <c r="AD858" s="869">
        <v>2</v>
      </c>
      <c r="AE858" s="869">
        <v>0</v>
      </c>
      <c r="AF858" s="345">
        <v>376212</v>
      </c>
      <c r="AG858" s="345">
        <v>155319</v>
      </c>
      <c r="AH858" s="345">
        <v>23650</v>
      </c>
      <c r="AI858" s="345">
        <v>197243</v>
      </c>
      <c r="AJ858" s="345">
        <v>8211</v>
      </c>
      <c r="AK858" s="345">
        <v>5004</v>
      </c>
    </row>
    <row r="859" spans="1:37">
      <c r="A859" s="869">
        <v>820</v>
      </c>
      <c r="B859" s="869" t="s">
        <v>2276</v>
      </c>
      <c r="C859" s="869" t="s">
        <v>2291</v>
      </c>
      <c r="D859" s="869" t="s">
        <v>13033</v>
      </c>
      <c r="E859" s="869" t="s">
        <v>16079</v>
      </c>
      <c r="F859" s="870" t="s">
        <v>16080</v>
      </c>
      <c r="G859" s="869" t="s">
        <v>16081</v>
      </c>
      <c r="H859" s="869" t="s">
        <v>16082</v>
      </c>
      <c r="I859" s="869">
        <v>2015</v>
      </c>
      <c r="J859" s="869">
        <v>4400</v>
      </c>
      <c r="K859" s="869">
        <v>2651</v>
      </c>
      <c r="L859" s="869">
        <v>240</v>
      </c>
      <c r="M859" s="869">
        <v>69010</v>
      </c>
      <c r="N859" s="869">
        <v>723</v>
      </c>
      <c r="O859" s="869">
        <v>21</v>
      </c>
      <c r="P859" s="869">
        <v>2956</v>
      </c>
      <c r="Q859" s="869">
        <v>17</v>
      </c>
      <c r="R859" s="869">
        <v>21</v>
      </c>
      <c r="S859" s="869">
        <v>4</v>
      </c>
      <c r="T859" s="869">
        <v>4</v>
      </c>
      <c r="U859" s="869">
        <v>1</v>
      </c>
      <c r="V859" s="869">
        <v>1</v>
      </c>
      <c r="W859" s="869">
        <v>3</v>
      </c>
      <c r="X859" s="869">
        <v>3</v>
      </c>
      <c r="Y859" s="869">
        <v>0</v>
      </c>
      <c r="Z859" s="869">
        <v>0</v>
      </c>
      <c r="AA859" s="869">
        <v>0</v>
      </c>
      <c r="AB859" s="869">
        <v>0</v>
      </c>
      <c r="AC859" s="869">
        <v>0</v>
      </c>
      <c r="AD859" s="869">
        <v>4</v>
      </c>
      <c r="AE859" s="869">
        <v>0</v>
      </c>
      <c r="AF859" s="345">
        <v>680091</v>
      </c>
      <c r="AG859" s="345">
        <v>400969</v>
      </c>
      <c r="AH859" s="345">
        <v>50000</v>
      </c>
      <c r="AI859" s="345">
        <v>229122</v>
      </c>
      <c r="AJ859" s="345">
        <v>101590</v>
      </c>
      <c r="AK859" s="345">
        <v>69783</v>
      </c>
    </row>
    <row r="860" spans="1:37">
      <c r="A860" s="869">
        <v>821</v>
      </c>
      <c r="B860" s="869" t="s">
        <v>2276</v>
      </c>
      <c r="C860" s="869" t="s">
        <v>2312</v>
      </c>
      <c r="D860" s="869" t="s">
        <v>13033</v>
      </c>
      <c r="E860" s="869" t="s">
        <v>16083</v>
      </c>
      <c r="F860" s="870" t="s">
        <v>16084</v>
      </c>
      <c r="G860" s="869" t="s">
        <v>16085</v>
      </c>
      <c r="H860" s="869" t="s">
        <v>16086</v>
      </c>
      <c r="I860" s="869">
        <v>2006</v>
      </c>
      <c r="J860" s="869">
        <v>2049</v>
      </c>
      <c r="K860" s="869">
        <v>694.8</v>
      </c>
      <c r="L860" s="869">
        <v>67</v>
      </c>
      <c r="M860" s="869">
        <v>30156</v>
      </c>
      <c r="N860" s="869">
        <v>0</v>
      </c>
      <c r="O860" s="869">
        <v>0</v>
      </c>
      <c r="P860" s="869">
        <v>611</v>
      </c>
      <c r="Q860" s="869">
        <v>0</v>
      </c>
      <c r="R860" s="869">
        <v>0</v>
      </c>
      <c r="S860" s="869">
        <v>2</v>
      </c>
      <c r="T860" s="869">
        <v>2</v>
      </c>
      <c r="U860" s="869">
        <v>0</v>
      </c>
      <c r="V860" s="869">
        <v>0</v>
      </c>
      <c r="W860" s="869">
        <v>0</v>
      </c>
      <c r="X860" s="869">
        <v>0</v>
      </c>
      <c r="Y860" s="869">
        <v>0</v>
      </c>
      <c r="Z860" s="869">
        <v>0</v>
      </c>
      <c r="AA860" s="869">
        <v>2</v>
      </c>
      <c r="AB860" s="869">
        <v>2</v>
      </c>
      <c r="AC860" s="869">
        <v>0</v>
      </c>
      <c r="AD860" s="869">
        <v>0</v>
      </c>
      <c r="AE860" s="869">
        <v>1</v>
      </c>
      <c r="AF860" s="345">
        <v>141569</v>
      </c>
      <c r="AG860" s="345">
        <v>98572</v>
      </c>
      <c r="AH860" s="345">
        <v>10000</v>
      </c>
      <c r="AI860" s="345">
        <v>32997</v>
      </c>
      <c r="AJ860" s="345">
        <v>8071</v>
      </c>
      <c r="AK860" s="345">
        <v>2990</v>
      </c>
    </row>
    <row r="861" spans="1:37">
      <c r="A861" s="869">
        <v>822</v>
      </c>
      <c r="B861" s="869" t="s">
        <v>2276</v>
      </c>
      <c r="C861" s="869" t="s">
        <v>2461</v>
      </c>
      <c r="D861" s="869" t="s">
        <v>13033</v>
      </c>
      <c r="E861" s="869" t="s">
        <v>16087</v>
      </c>
      <c r="F861" s="870" t="s">
        <v>16088</v>
      </c>
      <c r="G861" s="869" t="s">
        <v>16089</v>
      </c>
      <c r="H861" s="869" t="s">
        <v>16090</v>
      </c>
      <c r="I861" s="869">
        <v>2024</v>
      </c>
      <c r="J861" s="869">
        <v>1683.67</v>
      </c>
      <c r="K861" s="869">
        <v>1481.78</v>
      </c>
      <c r="L861" s="869">
        <v>188</v>
      </c>
      <c r="M861" s="869">
        <v>42976</v>
      </c>
      <c r="N861" s="869">
        <v>474</v>
      </c>
      <c r="O861" s="869">
        <v>24</v>
      </c>
      <c r="P861" s="869">
        <v>2803</v>
      </c>
      <c r="Q861" s="869">
        <v>0</v>
      </c>
      <c r="R861" s="869">
        <v>12</v>
      </c>
      <c r="S861" s="869">
        <v>4</v>
      </c>
      <c r="T861" s="869">
        <v>4</v>
      </c>
      <c r="U861" s="869">
        <v>1</v>
      </c>
      <c r="V861" s="869">
        <v>1</v>
      </c>
      <c r="W861" s="869">
        <v>3</v>
      </c>
      <c r="X861" s="869">
        <v>3</v>
      </c>
      <c r="Y861" s="869">
        <v>0</v>
      </c>
      <c r="Z861" s="869">
        <v>0</v>
      </c>
      <c r="AA861" s="869">
        <v>0</v>
      </c>
      <c r="AB861" s="869">
        <v>0</v>
      </c>
      <c r="AC861" s="869">
        <v>0</v>
      </c>
      <c r="AD861" s="869">
        <v>3</v>
      </c>
      <c r="AE861" s="869">
        <v>0</v>
      </c>
      <c r="AF861" s="345">
        <v>522259</v>
      </c>
      <c r="AG861" s="345">
        <v>280075</v>
      </c>
      <c r="AH861" s="345">
        <v>39998</v>
      </c>
      <c r="AI861" s="345">
        <v>202186</v>
      </c>
      <c r="AJ861" s="345">
        <v>39913</v>
      </c>
      <c r="AK861" s="345">
        <v>37765</v>
      </c>
    </row>
    <row r="862" spans="1:37">
      <c r="A862" s="869">
        <v>823</v>
      </c>
      <c r="B862" s="869" t="s">
        <v>2276</v>
      </c>
      <c r="C862" s="869" t="s">
        <v>2461</v>
      </c>
      <c r="D862" s="869" t="s">
        <v>13033</v>
      </c>
      <c r="E862" s="869" t="s">
        <v>16091</v>
      </c>
      <c r="F862" s="870" t="s">
        <v>16092</v>
      </c>
      <c r="G862" s="869" t="s">
        <v>16093</v>
      </c>
      <c r="H862" s="869" t="s">
        <v>16094</v>
      </c>
      <c r="I862" s="869">
        <v>2021</v>
      </c>
      <c r="J862" s="869">
        <v>30315.9</v>
      </c>
      <c r="K862" s="869">
        <v>2979.28</v>
      </c>
      <c r="L862" s="869">
        <v>380</v>
      </c>
      <c r="M862" s="869">
        <v>49628</v>
      </c>
      <c r="N862" s="869">
        <v>1173</v>
      </c>
      <c r="O862" s="869">
        <v>65</v>
      </c>
      <c r="P862" s="869">
        <v>6779</v>
      </c>
      <c r="Q862" s="869">
        <v>0</v>
      </c>
      <c r="R862" s="869">
        <v>7</v>
      </c>
      <c r="S862" s="869">
        <v>13</v>
      </c>
      <c r="T862" s="869">
        <v>15</v>
      </c>
      <c r="U862" s="869">
        <v>3</v>
      </c>
      <c r="V862" s="869">
        <v>1</v>
      </c>
      <c r="W862" s="869">
        <v>6</v>
      </c>
      <c r="X862" s="869">
        <v>12</v>
      </c>
      <c r="Y862" s="869">
        <v>0</v>
      </c>
      <c r="Z862" s="869">
        <v>0</v>
      </c>
      <c r="AA862" s="869">
        <v>4</v>
      </c>
      <c r="AB862" s="869">
        <v>2</v>
      </c>
      <c r="AC862" s="869">
        <v>1</v>
      </c>
      <c r="AD862" s="869">
        <v>3</v>
      </c>
      <c r="AE862" s="869">
        <v>2</v>
      </c>
      <c r="AF862" s="345">
        <v>1382171</v>
      </c>
      <c r="AG862" s="345">
        <v>732786</v>
      </c>
      <c r="AH862" s="345">
        <v>109519</v>
      </c>
      <c r="AI862" s="345">
        <v>539866</v>
      </c>
      <c r="AJ862" s="345">
        <v>218276</v>
      </c>
      <c r="AK862" s="345">
        <v>189641</v>
      </c>
    </row>
    <row r="863" spans="1:37">
      <c r="A863" s="869">
        <v>824</v>
      </c>
      <c r="B863" s="869" t="s">
        <v>2276</v>
      </c>
      <c r="C863" s="869" t="s">
        <v>2461</v>
      </c>
      <c r="D863" s="869" t="s">
        <v>13033</v>
      </c>
      <c r="E863" s="869" t="s">
        <v>16095</v>
      </c>
      <c r="F863" s="870" t="s">
        <v>16096</v>
      </c>
      <c r="G863" s="869" t="s">
        <v>16097</v>
      </c>
      <c r="H863" s="869" t="s">
        <v>16098</v>
      </c>
      <c r="I863" s="869">
        <v>2023</v>
      </c>
      <c r="J863" s="869">
        <v>3015</v>
      </c>
      <c r="K863" s="869">
        <v>2815.83</v>
      </c>
      <c r="L863" s="869">
        <v>365</v>
      </c>
      <c r="M863" s="869">
        <v>28440</v>
      </c>
      <c r="N863" s="869">
        <v>0</v>
      </c>
      <c r="O863" s="869">
        <v>49</v>
      </c>
      <c r="P863" s="869">
        <v>4671</v>
      </c>
      <c r="Q863" s="869">
        <v>0</v>
      </c>
      <c r="R863" s="869">
        <v>42</v>
      </c>
      <c r="S863" s="869">
        <v>6</v>
      </c>
      <c r="T863" s="869">
        <v>9</v>
      </c>
      <c r="U863" s="869">
        <v>0</v>
      </c>
      <c r="V863" s="869">
        <v>0</v>
      </c>
      <c r="W863" s="869">
        <v>6</v>
      </c>
      <c r="X863" s="869">
        <v>9</v>
      </c>
      <c r="Y863" s="869">
        <v>0</v>
      </c>
      <c r="Z863" s="869">
        <v>0</v>
      </c>
      <c r="AA863" s="869">
        <v>0</v>
      </c>
      <c r="AB863" s="869">
        <v>0</v>
      </c>
      <c r="AC863" s="869">
        <v>0</v>
      </c>
      <c r="AD863" s="869">
        <v>4</v>
      </c>
      <c r="AE863" s="869">
        <v>2</v>
      </c>
      <c r="AF863" s="345">
        <v>876333</v>
      </c>
      <c r="AG863" s="345">
        <v>397380</v>
      </c>
      <c r="AH863" s="345">
        <v>80000</v>
      </c>
      <c r="AI863" s="345">
        <v>398953</v>
      </c>
      <c r="AJ863" s="345">
        <v>202055</v>
      </c>
      <c r="AK863" s="345">
        <v>148772</v>
      </c>
    </row>
    <row r="864" spans="1:37">
      <c r="A864" s="869">
        <v>825</v>
      </c>
      <c r="B864" s="869" t="s">
        <v>2276</v>
      </c>
      <c r="C864" s="869" t="s">
        <v>2461</v>
      </c>
      <c r="D864" s="869" t="s">
        <v>13033</v>
      </c>
      <c r="E864" s="869" t="s">
        <v>16099</v>
      </c>
      <c r="F864" s="870" t="s">
        <v>16100</v>
      </c>
      <c r="G864" s="869" t="s">
        <v>16101</v>
      </c>
      <c r="H864" s="869" t="s">
        <v>16102</v>
      </c>
      <c r="I864" s="869">
        <v>2015</v>
      </c>
      <c r="J864" s="869">
        <v>2458</v>
      </c>
      <c r="K864" s="869">
        <v>889.41</v>
      </c>
      <c r="L864" s="869">
        <v>60</v>
      </c>
      <c r="M864" s="869">
        <v>42747</v>
      </c>
      <c r="N864" s="869">
        <v>0</v>
      </c>
      <c r="O864" s="869">
        <v>45</v>
      </c>
      <c r="P864" s="869">
        <v>1265</v>
      </c>
      <c r="Q864" s="869">
        <v>0</v>
      </c>
      <c r="R864" s="869">
        <v>0</v>
      </c>
      <c r="S864" s="869">
        <v>3</v>
      </c>
      <c r="T864" s="869">
        <v>3</v>
      </c>
      <c r="U864" s="869">
        <v>0</v>
      </c>
      <c r="V864" s="869">
        <v>0</v>
      </c>
      <c r="W864" s="869">
        <v>2</v>
      </c>
      <c r="X864" s="869">
        <v>2</v>
      </c>
      <c r="Y864" s="869">
        <v>0</v>
      </c>
      <c r="Z864" s="869">
        <v>0</v>
      </c>
      <c r="AA864" s="869">
        <v>1</v>
      </c>
      <c r="AB864" s="869">
        <v>1</v>
      </c>
      <c r="AC864" s="869">
        <v>0</v>
      </c>
      <c r="AD864" s="869">
        <v>1</v>
      </c>
      <c r="AE864" s="869">
        <v>1</v>
      </c>
      <c r="AF864" s="345">
        <v>189910</v>
      </c>
      <c r="AG864" s="345">
        <v>52956</v>
      </c>
      <c r="AH864" s="345">
        <v>19956</v>
      </c>
      <c r="AI864" s="345">
        <v>116998</v>
      </c>
      <c r="AJ864" s="345">
        <v>19961</v>
      </c>
      <c r="AK864" s="345">
        <v>24568</v>
      </c>
    </row>
    <row r="865" spans="1:37">
      <c r="A865" s="869">
        <v>826</v>
      </c>
      <c r="B865" s="869" t="s">
        <v>2276</v>
      </c>
      <c r="C865" s="869" t="s">
        <v>2461</v>
      </c>
      <c r="D865" s="869" t="s">
        <v>13033</v>
      </c>
      <c r="E865" s="869" t="s">
        <v>16103</v>
      </c>
      <c r="F865" s="870" t="s">
        <v>16104</v>
      </c>
      <c r="G865" s="869" t="s">
        <v>16105</v>
      </c>
      <c r="H865" s="869" t="s">
        <v>16106</v>
      </c>
      <c r="I865" s="869">
        <v>1968</v>
      </c>
      <c r="J865" s="869">
        <v>17438</v>
      </c>
      <c r="K865" s="869">
        <v>9890</v>
      </c>
      <c r="L865" s="869">
        <v>1350</v>
      </c>
      <c r="M865" s="869">
        <v>389692</v>
      </c>
      <c r="N865" s="869">
        <v>5536</v>
      </c>
      <c r="O865" s="869">
        <v>125</v>
      </c>
      <c r="P865" s="869">
        <v>12613</v>
      </c>
      <c r="Q865" s="869">
        <v>0</v>
      </c>
      <c r="R865" s="869">
        <v>13</v>
      </c>
      <c r="S865" s="869">
        <v>25</v>
      </c>
      <c r="T865" s="869">
        <v>21</v>
      </c>
      <c r="U865" s="869">
        <v>5</v>
      </c>
      <c r="V865" s="869">
        <v>1</v>
      </c>
      <c r="W865" s="869">
        <v>13</v>
      </c>
      <c r="X865" s="869">
        <v>13</v>
      </c>
      <c r="Y865" s="869">
        <v>1</v>
      </c>
      <c r="Z865" s="869">
        <v>1</v>
      </c>
      <c r="AA865" s="869">
        <v>6</v>
      </c>
      <c r="AB865" s="869">
        <v>6</v>
      </c>
      <c r="AC865" s="869">
        <v>0</v>
      </c>
      <c r="AD865" s="869">
        <v>11</v>
      </c>
      <c r="AE865" s="869">
        <v>6</v>
      </c>
      <c r="AF865" s="345">
        <v>6270285</v>
      </c>
      <c r="AG865" s="345">
        <v>2220887</v>
      </c>
      <c r="AH865" s="345">
        <v>278368</v>
      </c>
      <c r="AI865" s="345">
        <v>3771030</v>
      </c>
      <c r="AJ865" s="345">
        <v>469127</v>
      </c>
      <c r="AK865" s="345">
        <v>313436</v>
      </c>
    </row>
    <row r="866" spans="1:37">
      <c r="A866" s="869">
        <v>827</v>
      </c>
      <c r="B866" s="869" t="s">
        <v>2276</v>
      </c>
      <c r="C866" s="869" t="s">
        <v>2461</v>
      </c>
      <c r="D866" s="869" t="s">
        <v>13033</v>
      </c>
      <c r="E866" s="869" t="s">
        <v>16107</v>
      </c>
      <c r="F866" s="870" t="s">
        <v>16108</v>
      </c>
      <c r="G866" s="869" t="s">
        <v>16109</v>
      </c>
      <c r="H866" s="869" t="s">
        <v>16110</v>
      </c>
      <c r="I866" s="869">
        <v>2024</v>
      </c>
      <c r="J866" s="869">
        <v>2179</v>
      </c>
      <c r="K866" s="869">
        <v>1506</v>
      </c>
      <c r="L866" s="869">
        <v>204</v>
      </c>
      <c r="M866" s="869">
        <v>17133</v>
      </c>
      <c r="N866" s="869">
        <v>0</v>
      </c>
      <c r="O866" s="869">
        <v>0</v>
      </c>
      <c r="P866" s="869">
        <v>17133</v>
      </c>
      <c r="Q866" s="869">
        <v>0</v>
      </c>
      <c r="R866" s="869">
        <v>0</v>
      </c>
      <c r="S866" s="869">
        <v>4</v>
      </c>
      <c r="T866" s="869">
        <v>4</v>
      </c>
      <c r="U866" s="869">
        <v>1</v>
      </c>
      <c r="V866" s="869">
        <v>1</v>
      </c>
      <c r="W866" s="869">
        <v>3</v>
      </c>
      <c r="X866" s="869">
        <v>3</v>
      </c>
      <c r="Y866" s="869">
        <v>0</v>
      </c>
      <c r="Z866" s="869">
        <v>0</v>
      </c>
      <c r="AA866" s="869">
        <v>0</v>
      </c>
      <c r="AB866" s="869">
        <v>0</v>
      </c>
      <c r="AC866" s="869">
        <v>0</v>
      </c>
      <c r="AD866" s="869">
        <v>3</v>
      </c>
      <c r="AE866" s="869">
        <v>0</v>
      </c>
      <c r="AF866" s="345">
        <v>1340726</v>
      </c>
      <c r="AG866" s="345">
        <v>202387</v>
      </c>
      <c r="AH866" s="345">
        <v>6593</v>
      </c>
      <c r="AI866" s="345">
        <v>1131746</v>
      </c>
      <c r="AJ866" s="345">
        <v>47348</v>
      </c>
      <c r="AK866" s="345">
        <v>31357</v>
      </c>
    </row>
    <row r="867" spans="1:37">
      <c r="A867" s="869">
        <v>828</v>
      </c>
      <c r="B867" s="869" t="s">
        <v>2276</v>
      </c>
      <c r="C867" s="869" t="s">
        <v>2363</v>
      </c>
      <c r="D867" s="869" t="s">
        <v>13033</v>
      </c>
      <c r="E867" s="869" t="s">
        <v>16111</v>
      </c>
      <c r="F867" s="870" t="s">
        <v>16112</v>
      </c>
      <c r="G867" s="869" t="s">
        <v>16113</v>
      </c>
      <c r="H867" s="869" t="s">
        <v>16114</v>
      </c>
      <c r="I867" s="869">
        <v>2009</v>
      </c>
      <c r="J867" s="869">
        <v>4695</v>
      </c>
      <c r="K867" s="869">
        <v>821.99</v>
      </c>
      <c r="L867" s="869">
        <v>136</v>
      </c>
      <c r="M867" s="869">
        <v>30233</v>
      </c>
      <c r="N867" s="869">
        <v>3589</v>
      </c>
      <c r="O867" s="869">
        <v>4</v>
      </c>
      <c r="P867" s="869">
        <v>1439</v>
      </c>
      <c r="Q867" s="869">
        <v>0</v>
      </c>
      <c r="R867" s="869">
        <v>0</v>
      </c>
      <c r="S867" s="869">
        <v>4</v>
      </c>
      <c r="T867" s="869">
        <v>4</v>
      </c>
      <c r="U867" s="869">
        <v>0</v>
      </c>
      <c r="V867" s="869">
        <v>0</v>
      </c>
      <c r="W867" s="869">
        <v>0</v>
      </c>
      <c r="X867" s="869">
        <v>0</v>
      </c>
      <c r="Y867" s="869">
        <v>0</v>
      </c>
      <c r="Z867" s="869">
        <v>0</v>
      </c>
      <c r="AA867" s="869">
        <v>4</v>
      </c>
      <c r="AB867" s="869">
        <v>4</v>
      </c>
      <c r="AC867" s="869">
        <v>0</v>
      </c>
      <c r="AD867" s="869">
        <v>0</v>
      </c>
      <c r="AE867" s="869">
        <v>0</v>
      </c>
      <c r="AF867" s="345">
        <v>0</v>
      </c>
      <c r="AG867" s="345">
        <v>0</v>
      </c>
      <c r="AH867" s="345">
        <v>0</v>
      </c>
      <c r="AI867" s="345">
        <v>0</v>
      </c>
      <c r="AJ867" s="345">
        <v>16594</v>
      </c>
      <c r="AK867" s="345">
        <v>15626</v>
      </c>
    </row>
    <row r="868" spans="1:37">
      <c r="A868" s="869">
        <v>829</v>
      </c>
      <c r="B868" s="869" t="s">
        <v>2276</v>
      </c>
      <c r="C868" s="869" t="s">
        <v>2363</v>
      </c>
      <c r="D868" s="869" t="s">
        <v>13033</v>
      </c>
      <c r="E868" s="869" t="s">
        <v>16115</v>
      </c>
      <c r="F868" s="870" t="s">
        <v>16116</v>
      </c>
      <c r="G868" s="869" t="s">
        <v>16117</v>
      </c>
      <c r="H868" s="869" t="s">
        <v>16118</v>
      </c>
      <c r="I868" s="869">
        <v>2023</v>
      </c>
      <c r="J868" s="869">
        <v>11211.8</v>
      </c>
      <c r="K868" s="869">
        <v>2996.4</v>
      </c>
      <c r="L868" s="869">
        <v>209</v>
      </c>
      <c r="M868" s="869">
        <v>26099</v>
      </c>
      <c r="N868" s="869">
        <v>0</v>
      </c>
      <c r="O868" s="869">
        <v>37</v>
      </c>
      <c r="P868" s="869">
        <v>2814</v>
      </c>
      <c r="Q868" s="869">
        <v>0</v>
      </c>
      <c r="R868" s="869">
        <v>0</v>
      </c>
      <c r="S868" s="869">
        <v>8</v>
      </c>
      <c r="T868" s="869">
        <v>8</v>
      </c>
      <c r="U868" s="869">
        <v>1</v>
      </c>
      <c r="V868" s="869">
        <v>1</v>
      </c>
      <c r="W868" s="869">
        <v>3</v>
      </c>
      <c r="X868" s="869">
        <v>3</v>
      </c>
      <c r="Y868" s="869">
        <v>0</v>
      </c>
      <c r="Z868" s="869">
        <v>0</v>
      </c>
      <c r="AA868" s="869">
        <v>4</v>
      </c>
      <c r="AB868" s="869">
        <v>4</v>
      </c>
      <c r="AC868" s="869">
        <v>1</v>
      </c>
      <c r="AD868" s="869">
        <v>4</v>
      </c>
      <c r="AE868" s="869">
        <v>0</v>
      </c>
      <c r="AF868" s="345">
        <v>1538307</v>
      </c>
      <c r="AG868" s="345">
        <v>870753</v>
      </c>
      <c r="AH868" s="345">
        <v>182554</v>
      </c>
      <c r="AI868" s="345">
        <v>485000</v>
      </c>
      <c r="AJ868" s="345">
        <v>114769</v>
      </c>
      <c r="AK868" s="345">
        <v>40263</v>
      </c>
    </row>
    <row r="869" spans="1:37">
      <c r="A869" s="869">
        <v>830</v>
      </c>
      <c r="B869" s="869" t="s">
        <v>2276</v>
      </c>
      <c r="C869" s="869" t="s">
        <v>2391</v>
      </c>
      <c r="D869" s="869" t="s">
        <v>13033</v>
      </c>
      <c r="E869" s="869" t="s">
        <v>16119</v>
      </c>
      <c r="F869" s="870" t="s">
        <v>16120</v>
      </c>
      <c r="G869" s="869" t="s">
        <v>16121</v>
      </c>
      <c r="H869" s="869" t="s">
        <v>16122</v>
      </c>
      <c r="I869" s="869">
        <v>1998</v>
      </c>
      <c r="J869" s="869">
        <v>1358</v>
      </c>
      <c r="K869" s="869">
        <v>1327.97</v>
      </c>
      <c r="L869" s="869">
        <v>187</v>
      </c>
      <c r="M869" s="869">
        <v>47010</v>
      </c>
      <c r="N869" s="869">
        <v>375</v>
      </c>
      <c r="O869" s="869">
        <v>31</v>
      </c>
      <c r="P869" s="869">
        <v>2008</v>
      </c>
      <c r="Q869" s="869">
        <v>0</v>
      </c>
      <c r="R869" s="869">
        <v>1</v>
      </c>
      <c r="S869" s="869">
        <v>6</v>
      </c>
      <c r="T869" s="869">
        <v>6</v>
      </c>
      <c r="U869" s="869">
        <v>2</v>
      </c>
      <c r="V869" s="869">
        <v>2</v>
      </c>
      <c r="W869" s="869">
        <v>4</v>
      </c>
      <c r="X869" s="869">
        <v>4</v>
      </c>
      <c r="Y869" s="869">
        <v>0</v>
      </c>
      <c r="Z869" s="869">
        <v>0</v>
      </c>
      <c r="AA869" s="869">
        <v>0</v>
      </c>
      <c r="AB869" s="869">
        <v>0</v>
      </c>
      <c r="AC869" s="869">
        <v>0</v>
      </c>
      <c r="AD869" s="869">
        <v>5</v>
      </c>
      <c r="AE869" s="869">
        <v>0</v>
      </c>
      <c r="AF869" s="345">
        <v>733643</v>
      </c>
      <c r="AG869" s="345">
        <v>472392</v>
      </c>
      <c r="AH869" s="345">
        <v>39924</v>
      </c>
      <c r="AI869" s="345">
        <v>221327</v>
      </c>
      <c r="AJ869" s="345">
        <v>36297</v>
      </c>
      <c r="AK869" s="345">
        <v>13846</v>
      </c>
    </row>
    <row r="870" spans="1:37">
      <c r="A870" s="869">
        <v>831</v>
      </c>
      <c r="B870" s="869" t="s">
        <v>2276</v>
      </c>
      <c r="C870" s="869" t="s">
        <v>2391</v>
      </c>
      <c r="D870" s="869" t="s">
        <v>13033</v>
      </c>
      <c r="E870" s="869" t="s">
        <v>16123</v>
      </c>
      <c r="F870" s="870" t="s">
        <v>16124</v>
      </c>
      <c r="G870" s="869" t="s">
        <v>16125</v>
      </c>
      <c r="H870" s="869" t="s">
        <v>16126</v>
      </c>
      <c r="I870" s="869">
        <v>2024</v>
      </c>
      <c r="J870" s="869">
        <v>9434</v>
      </c>
      <c r="K870" s="869">
        <v>3119</v>
      </c>
      <c r="L870" s="869">
        <v>22</v>
      </c>
      <c r="M870" s="869">
        <v>17273</v>
      </c>
      <c r="N870" s="869">
        <v>100</v>
      </c>
      <c r="O870" s="869">
        <v>24</v>
      </c>
      <c r="P870" s="869">
        <v>17273</v>
      </c>
      <c r="Q870" s="869">
        <v>100</v>
      </c>
      <c r="R870" s="869">
        <v>24</v>
      </c>
      <c r="S870" s="869">
        <v>7</v>
      </c>
      <c r="T870" s="869">
        <v>5</v>
      </c>
      <c r="U870" s="869">
        <v>1</v>
      </c>
      <c r="V870" s="869">
        <v>1</v>
      </c>
      <c r="W870" s="869">
        <v>5</v>
      </c>
      <c r="X870" s="869">
        <v>4</v>
      </c>
      <c r="Y870" s="869">
        <v>0</v>
      </c>
      <c r="Z870" s="869">
        <v>0</v>
      </c>
      <c r="AA870" s="869">
        <v>1</v>
      </c>
      <c r="AB870" s="869">
        <v>0</v>
      </c>
      <c r="AC870" s="869">
        <v>0</v>
      </c>
      <c r="AD870" s="869">
        <v>5</v>
      </c>
      <c r="AE870" s="869">
        <v>0</v>
      </c>
      <c r="AF870" s="345">
        <v>806759</v>
      </c>
      <c r="AG870" s="345">
        <v>94884</v>
      </c>
      <c r="AH870" s="345">
        <v>285404</v>
      </c>
      <c r="AI870" s="345">
        <v>426471</v>
      </c>
      <c r="AJ870" s="345">
        <v>59684</v>
      </c>
      <c r="AK870" s="345">
        <v>17553</v>
      </c>
    </row>
    <row r="871" spans="1:37">
      <c r="A871" s="869">
        <v>832</v>
      </c>
      <c r="B871" s="869" t="s">
        <v>2276</v>
      </c>
      <c r="C871" s="869" t="s">
        <v>16009</v>
      </c>
      <c r="D871" s="869" t="s">
        <v>13033</v>
      </c>
      <c r="E871" s="869" t="s">
        <v>16127</v>
      </c>
      <c r="F871" s="870" t="s">
        <v>16128</v>
      </c>
      <c r="G871" s="869" t="s">
        <v>16129</v>
      </c>
      <c r="H871" s="869" t="s">
        <v>16130</v>
      </c>
      <c r="I871" s="869">
        <v>2007</v>
      </c>
      <c r="J871" s="869">
        <v>2990</v>
      </c>
      <c r="K871" s="869">
        <v>917</v>
      </c>
      <c r="L871" s="869">
        <v>120</v>
      </c>
      <c r="M871" s="869">
        <v>36139</v>
      </c>
      <c r="N871" s="869">
        <v>0</v>
      </c>
      <c r="O871" s="869">
        <v>10</v>
      </c>
      <c r="P871" s="869">
        <v>1183</v>
      </c>
      <c r="Q871" s="869">
        <v>0</v>
      </c>
      <c r="R871" s="869">
        <v>10</v>
      </c>
      <c r="S871" s="869">
        <v>1</v>
      </c>
      <c r="T871" s="869">
        <v>1</v>
      </c>
      <c r="U871" s="869">
        <v>0</v>
      </c>
      <c r="V871" s="869">
        <v>0</v>
      </c>
      <c r="W871" s="869">
        <v>1</v>
      </c>
      <c r="X871" s="869">
        <v>1</v>
      </c>
      <c r="Y871" s="869">
        <v>0</v>
      </c>
      <c r="Z871" s="869">
        <v>0</v>
      </c>
      <c r="AA871" s="869">
        <v>0</v>
      </c>
      <c r="AB871" s="869">
        <v>0</v>
      </c>
      <c r="AC871" s="869">
        <v>0</v>
      </c>
      <c r="AD871" s="869">
        <v>1</v>
      </c>
      <c r="AE871" s="869">
        <v>0</v>
      </c>
      <c r="AF871" s="345">
        <v>110000</v>
      </c>
      <c r="AG871" s="345">
        <v>50000</v>
      </c>
      <c r="AH871" s="345">
        <v>20000</v>
      </c>
      <c r="AI871" s="345">
        <v>40000</v>
      </c>
      <c r="AJ871" s="345">
        <v>3839</v>
      </c>
      <c r="AK871" s="345">
        <v>4152</v>
      </c>
    </row>
    <row r="872" spans="1:37">
      <c r="A872" s="869">
        <v>833</v>
      </c>
      <c r="B872" s="869" t="s">
        <v>2276</v>
      </c>
      <c r="C872" s="869" t="s">
        <v>16009</v>
      </c>
      <c r="D872" s="869" t="s">
        <v>13033</v>
      </c>
      <c r="E872" s="869" t="s">
        <v>16131</v>
      </c>
      <c r="F872" s="870" t="s">
        <v>16132</v>
      </c>
      <c r="G872" s="869" t="s">
        <v>16133</v>
      </c>
      <c r="H872" s="869" t="s">
        <v>16134</v>
      </c>
      <c r="I872" s="869">
        <v>1998</v>
      </c>
      <c r="J872" s="869">
        <v>2633</v>
      </c>
      <c r="K872" s="869">
        <v>1568.5</v>
      </c>
      <c r="L872" s="869">
        <v>305</v>
      </c>
      <c r="M872" s="869">
        <v>65384</v>
      </c>
      <c r="N872" s="869">
        <v>1746</v>
      </c>
      <c r="O872" s="869">
        <v>27</v>
      </c>
      <c r="P872" s="869">
        <v>3443</v>
      </c>
      <c r="Q872" s="869">
        <v>0</v>
      </c>
      <c r="R872" s="869">
        <v>0</v>
      </c>
      <c r="S872" s="869">
        <v>3</v>
      </c>
      <c r="T872" s="869">
        <v>3</v>
      </c>
      <c r="U872" s="869">
        <v>0</v>
      </c>
      <c r="V872" s="869">
        <v>0</v>
      </c>
      <c r="W872" s="869">
        <v>2</v>
      </c>
      <c r="X872" s="869">
        <v>2</v>
      </c>
      <c r="Y872" s="869">
        <v>0</v>
      </c>
      <c r="Z872" s="869">
        <v>0</v>
      </c>
      <c r="AA872" s="869">
        <v>1</v>
      </c>
      <c r="AB872" s="869">
        <v>1</v>
      </c>
      <c r="AC872" s="869">
        <v>0</v>
      </c>
      <c r="AD872" s="869">
        <v>2</v>
      </c>
      <c r="AE872" s="869">
        <v>1</v>
      </c>
      <c r="AF872" s="345">
        <v>443961</v>
      </c>
      <c r="AG872" s="345">
        <v>166000</v>
      </c>
      <c r="AH872" s="345">
        <v>50000</v>
      </c>
      <c r="AI872" s="345">
        <v>227961</v>
      </c>
      <c r="AJ872" s="345">
        <v>61253</v>
      </c>
      <c r="AK872" s="345">
        <v>32468</v>
      </c>
    </row>
    <row r="873" spans="1:37">
      <c r="A873" s="869">
        <v>834</v>
      </c>
      <c r="B873" s="869" t="s">
        <v>2276</v>
      </c>
      <c r="C873" s="869" t="s">
        <v>16009</v>
      </c>
      <c r="D873" s="869" t="s">
        <v>13033</v>
      </c>
      <c r="E873" s="869" t="s">
        <v>16135</v>
      </c>
      <c r="F873" s="870" t="s">
        <v>16136</v>
      </c>
      <c r="G873" s="869" t="s">
        <v>16137</v>
      </c>
      <c r="H873" s="869" t="s">
        <v>16138</v>
      </c>
      <c r="I873" s="869">
        <v>1993</v>
      </c>
      <c r="J873" s="869">
        <v>1919.94</v>
      </c>
      <c r="K873" s="869">
        <v>1579.36</v>
      </c>
      <c r="L873" s="869">
        <v>164</v>
      </c>
      <c r="M873" s="869">
        <v>69115</v>
      </c>
      <c r="N873" s="869">
        <v>1628</v>
      </c>
      <c r="O873" s="869">
        <v>16</v>
      </c>
      <c r="P873" s="869">
        <v>2697</v>
      </c>
      <c r="Q873" s="869">
        <v>868</v>
      </c>
      <c r="R873" s="869">
        <v>0</v>
      </c>
      <c r="S873" s="869">
        <v>3</v>
      </c>
      <c r="T873" s="869">
        <v>3</v>
      </c>
      <c r="U873" s="869">
        <v>0</v>
      </c>
      <c r="V873" s="869">
        <v>0</v>
      </c>
      <c r="W873" s="869">
        <v>2</v>
      </c>
      <c r="X873" s="869">
        <v>2</v>
      </c>
      <c r="Y873" s="869">
        <v>0</v>
      </c>
      <c r="Z873" s="869">
        <v>0</v>
      </c>
      <c r="AA873" s="869">
        <v>1</v>
      </c>
      <c r="AB873" s="869">
        <v>1</v>
      </c>
      <c r="AC873" s="869">
        <v>0</v>
      </c>
      <c r="AD873" s="869">
        <v>2</v>
      </c>
      <c r="AE873" s="869">
        <v>1</v>
      </c>
      <c r="AF873" s="345">
        <v>344714</v>
      </c>
      <c r="AG873" s="345">
        <v>48755</v>
      </c>
      <c r="AH873" s="345">
        <v>50000</v>
      </c>
      <c r="AI873" s="345">
        <v>245959</v>
      </c>
      <c r="AJ873" s="345">
        <v>54854</v>
      </c>
      <c r="AK873" s="345">
        <v>27821</v>
      </c>
    </row>
    <row r="874" spans="1:37">
      <c r="A874" s="869">
        <v>835</v>
      </c>
      <c r="B874" s="869" t="s">
        <v>2276</v>
      </c>
      <c r="C874" s="869" t="s">
        <v>2286</v>
      </c>
      <c r="D874" s="869" t="s">
        <v>13033</v>
      </c>
      <c r="E874" s="869" t="s">
        <v>16139</v>
      </c>
      <c r="F874" s="870" t="s">
        <v>16140</v>
      </c>
      <c r="G874" s="869" t="s">
        <v>16141</v>
      </c>
      <c r="H874" s="869" t="s">
        <v>16142</v>
      </c>
      <c r="I874" s="869">
        <v>2001</v>
      </c>
      <c r="J874" s="869">
        <v>2401</v>
      </c>
      <c r="K874" s="869">
        <v>968</v>
      </c>
      <c r="L874" s="869">
        <v>89</v>
      </c>
      <c r="M874" s="869">
        <v>30581</v>
      </c>
      <c r="N874" s="869">
        <v>13182</v>
      </c>
      <c r="O874" s="869">
        <v>20</v>
      </c>
      <c r="P874" s="869">
        <v>1417</v>
      </c>
      <c r="Q874" s="869">
        <v>323</v>
      </c>
      <c r="R874" s="869">
        <v>0</v>
      </c>
      <c r="S874" s="869">
        <v>1</v>
      </c>
      <c r="T874" s="869">
        <v>1</v>
      </c>
      <c r="U874" s="869">
        <v>1</v>
      </c>
      <c r="V874" s="869">
        <v>1</v>
      </c>
      <c r="W874" s="869">
        <v>0</v>
      </c>
      <c r="X874" s="869">
        <v>0</v>
      </c>
      <c r="Y874" s="869">
        <v>0</v>
      </c>
      <c r="Z874" s="869">
        <v>0</v>
      </c>
      <c r="AA874" s="869">
        <v>0</v>
      </c>
      <c r="AB874" s="869">
        <v>0</v>
      </c>
      <c r="AC874" s="869">
        <v>0</v>
      </c>
      <c r="AD874" s="869">
        <v>1</v>
      </c>
      <c r="AE874" s="869">
        <v>0</v>
      </c>
      <c r="AF874" s="345">
        <v>291414</v>
      </c>
      <c r="AG874" s="345">
        <v>142719</v>
      </c>
      <c r="AH874" s="345">
        <v>37492</v>
      </c>
      <c r="AI874" s="345">
        <v>111203</v>
      </c>
      <c r="AJ874" s="345">
        <v>15323</v>
      </c>
      <c r="AK874" s="345">
        <v>19788</v>
      </c>
    </row>
    <row r="875" spans="1:37">
      <c r="A875" s="869">
        <v>836</v>
      </c>
      <c r="B875" s="869" t="s">
        <v>2276</v>
      </c>
      <c r="C875" s="869" t="s">
        <v>2286</v>
      </c>
      <c r="D875" s="869" t="s">
        <v>13033</v>
      </c>
      <c r="E875" s="869" t="s">
        <v>16143</v>
      </c>
      <c r="F875" s="870" t="s">
        <v>16144</v>
      </c>
      <c r="G875" s="869" t="s">
        <v>16145</v>
      </c>
      <c r="H875" s="869" t="s">
        <v>16146</v>
      </c>
      <c r="I875" s="869">
        <v>2001</v>
      </c>
      <c r="J875" s="869">
        <v>2809</v>
      </c>
      <c r="K875" s="869">
        <v>1041</v>
      </c>
      <c r="L875" s="869">
        <v>76</v>
      </c>
      <c r="M875" s="869">
        <v>37801</v>
      </c>
      <c r="N875" s="869">
        <v>0</v>
      </c>
      <c r="O875" s="869">
        <v>29</v>
      </c>
      <c r="P875" s="869">
        <v>1295</v>
      </c>
      <c r="Q875" s="869">
        <v>0</v>
      </c>
      <c r="R875" s="869">
        <v>0</v>
      </c>
      <c r="S875" s="869">
        <v>1</v>
      </c>
      <c r="T875" s="869">
        <v>1</v>
      </c>
      <c r="U875" s="869">
        <v>0</v>
      </c>
      <c r="V875" s="869">
        <v>0</v>
      </c>
      <c r="W875" s="869">
        <v>1</v>
      </c>
      <c r="X875" s="869">
        <v>1</v>
      </c>
      <c r="Y875" s="869">
        <v>0</v>
      </c>
      <c r="Z875" s="869">
        <v>0</v>
      </c>
      <c r="AA875" s="869">
        <v>0</v>
      </c>
      <c r="AB875" s="869">
        <v>0</v>
      </c>
      <c r="AC875" s="869">
        <v>0</v>
      </c>
      <c r="AD875" s="869">
        <v>1</v>
      </c>
      <c r="AE875" s="869">
        <v>0</v>
      </c>
      <c r="AF875" s="345">
        <v>229507</v>
      </c>
      <c r="AG875" s="345">
        <v>98861</v>
      </c>
      <c r="AH875" s="345">
        <v>27299</v>
      </c>
      <c r="AI875" s="345">
        <v>103347</v>
      </c>
      <c r="AJ875" s="345">
        <v>10977</v>
      </c>
      <c r="AK875" s="345">
        <v>12414</v>
      </c>
    </row>
    <row r="876" spans="1:37">
      <c r="A876" s="869">
        <v>837</v>
      </c>
      <c r="B876" s="869" t="s">
        <v>2276</v>
      </c>
      <c r="C876" s="869" t="s">
        <v>2286</v>
      </c>
      <c r="D876" s="869" t="s">
        <v>13033</v>
      </c>
      <c r="E876" s="869" t="s">
        <v>16147</v>
      </c>
      <c r="F876" s="870" t="s">
        <v>16148</v>
      </c>
      <c r="G876" s="869" t="s">
        <v>16149</v>
      </c>
      <c r="H876" s="869" t="s">
        <v>16150</v>
      </c>
      <c r="I876" s="869">
        <v>2003</v>
      </c>
      <c r="J876" s="869">
        <v>2572</v>
      </c>
      <c r="K876" s="869">
        <v>1097</v>
      </c>
      <c r="L876" s="869">
        <v>88</v>
      </c>
      <c r="M876" s="869">
        <v>49112</v>
      </c>
      <c r="N876" s="869">
        <v>0</v>
      </c>
      <c r="O876" s="869">
        <v>32</v>
      </c>
      <c r="P876" s="869">
        <v>1260</v>
      </c>
      <c r="Q876" s="869">
        <v>0</v>
      </c>
      <c r="R876" s="869">
        <v>5</v>
      </c>
      <c r="S876" s="869">
        <v>1</v>
      </c>
      <c r="T876" s="869">
        <v>1</v>
      </c>
      <c r="U876" s="869">
        <v>0</v>
      </c>
      <c r="V876" s="869">
        <v>0</v>
      </c>
      <c r="W876" s="869">
        <v>1</v>
      </c>
      <c r="X876" s="869">
        <v>1</v>
      </c>
      <c r="Y876" s="869">
        <v>0</v>
      </c>
      <c r="Z876" s="869">
        <v>0</v>
      </c>
      <c r="AA876" s="869">
        <v>0</v>
      </c>
      <c r="AB876" s="869">
        <v>0</v>
      </c>
      <c r="AC876" s="869">
        <v>0</v>
      </c>
      <c r="AD876" s="869">
        <v>2</v>
      </c>
      <c r="AE876" s="869">
        <v>0</v>
      </c>
      <c r="AF876" s="345">
        <v>266631</v>
      </c>
      <c r="AG876" s="345">
        <v>135878</v>
      </c>
      <c r="AH876" s="345">
        <v>21105</v>
      </c>
      <c r="AI876" s="345">
        <v>109648</v>
      </c>
      <c r="AJ876" s="345">
        <v>18174</v>
      </c>
      <c r="AK876" s="345">
        <v>9919</v>
      </c>
    </row>
    <row r="877" spans="1:37">
      <c r="A877" s="869">
        <v>838</v>
      </c>
      <c r="B877" s="869" t="s">
        <v>2276</v>
      </c>
      <c r="C877" s="869" t="s">
        <v>2286</v>
      </c>
      <c r="D877" s="869" t="s">
        <v>13033</v>
      </c>
      <c r="E877" s="869" t="s">
        <v>16151</v>
      </c>
      <c r="F877" s="870" t="s">
        <v>16152</v>
      </c>
      <c r="G877" s="869" t="s">
        <v>16153</v>
      </c>
      <c r="H877" s="869" t="s">
        <v>16154</v>
      </c>
      <c r="I877" s="869">
        <v>2006</v>
      </c>
      <c r="J877" s="869">
        <v>2700</v>
      </c>
      <c r="K877" s="869">
        <v>973.12</v>
      </c>
      <c r="L877" s="869">
        <v>40</v>
      </c>
      <c r="M877" s="869">
        <v>22753</v>
      </c>
      <c r="N877" s="869">
        <v>0</v>
      </c>
      <c r="O877" s="869">
        <v>29</v>
      </c>
      <c r="P877" s="869">
        <v>1242</v>
      </c>
      <c r="Q877" s="869">
        <v>0</v>
      </c>
      <c r="R877" s="869">
        <v>0</v>
      </c>
      <c r="S877" s="869">
        <v>1</v>
      </c>
      <c r="T877" s="869">
        <v>2</v>
      </c>
      <c r="U877" s="869">
        <v>0</v>
      </c>
      <c r="V877" s="869">
        <v>0</v>
      </c>
      <c r="W877" s="869">
        <v>1</v>
      </c>
      <c r="X877" s="869">
        <v>2</v>
      </c>
      <c r="Y877" s="869">
        <v>0</v>
      </c>
      <c r="Z877" s="869">
        <v>0</v>
      </c>
      <c r="AA877" s="869">
        <v>0</v>
      </c>
      <c r="AB877" s="869">
        <v>0</v>
      </c>
      <c r="AC877" s="869">
        <v>0</v>
      </c>
      <c r="AD877" s="869">
        <v>1</v>
      </c>
      <c r="AE877" s="869">
        <v>1</v>
      </c>
      <c r="AF877" s="345">
        <v>285416</v>
      </c>
      <c r="AG877" s="345">
        <v>142719</v>
      </c>
      <c r="AH877" s="345">
        <v>25072</v>
      </c>
      <c r="AI877" s="345">
        <v>117625</v>
      </c>
      <c r="AJ877" s="345">
        <v>8943</v>
      </c>
      <c r="AK877" s="345">
        <v>6040</v>
      </c>
    </row>
    <row r="878" spans="1:37">
      <c r="A878" s="869">
        <v>839</v>
      </c>
      <c r="B878" s="869" t="s">
        <v>2276</v>
      </c>
      <c r="C878" s="869" t="s">
        <v>2286</v>
      </c>
      <c r="D878" s="869" t="s">
        <v>13033</v>
      </c>
      <c r="E878" s="869" t="s">
        <v>16155</v>
      </c>
      <c r="F878" s="870" t="s">
        <v>16156</v>
      </c>
      <c r="G878" s="869" t="s">
        <v>16157</v>
      </c>
      <c r="H878" s="869" t="s">
        <v>16146</v>
      </c>
      <c r="I878" s="869">
        <v>1960</v>
      </c>
      <c r="J878" s="869">
        <v>19040</v>
      </c>
      <c r="K878" s="869">
        <v>7701.63</v>
      </c>
      <c r="L878" s="869">
        <v>539</v>
      </c>
      <c r="M878" s="869">
        <v>260093</v>
      </c>
      <c r="N878" s="869">
        <v>7607</v>
      </c>
      <c r="O878" s="869">
        <v>53</v>
      </c>
      <c r="P878" s="869">
        <v>14023</v>
      </c>
      <c r="Q878" s="869">
        <v>149</v>
      </c>
      <c r="R878" s="869">
        <v>3</v>
      </c>
      <c r="S878" s="869">
        <v>20</v>
      </c>
      <c r="T878" s="869">
        <v>24</v>
      </c>
      <c r="U878" s="869">
        <v>4</v>
      </c>
      <c r="V878" s="869">
        <v>8</v>
      </c>
      <c r="W878" s="869">
        <v>12</v>
      </c>
      <c r="X878" s="869">
        <v>12</v>
      </c>
      <c r="Y878" s="869">
        <v>1</v>
      </c>
      <c r="Z878" s="869">
        <v>1</v>
      </c>
      <c r="AA878" s="869">
        <v>3</v>
      </c>
      <c r="AB878" s="869">
        <v>3</v>
      </c>
      <c r="AC878" s="869">
        <v>1</v>
      </c>
      <c r="AD878" s="869">
        <v>15</v>
      </c>
      <c r="AE878" s="869">
        <v>4</v>
      </c>
      <c r="AF878" s="345">
        <v>4873791</v>
      </c>
      <c r="AG878" s="345">
        <v>2021314</v>
      </c>
      <c r="AH878" s="345">
        <v>398569</v>
      </c>
      <c r="AI878" s="345">
        <v>2453908</v>
      </c>
      <c r="AJ878" s="345">
        <v>536840</v>
      </c>
      <c r="AK878" s="345">
        <v>357805</v>
      </c>
    </row>
    <row r="879" spans="1:37">
      <c r="A879" s="869">
        <v>840</v>
      </c>
      <c r="B879" s="869" t="s">
        <v>2276</v>
      </c>
      <c r="C879" s="869" t="s">
        <v>2286</v>
      </c>
      <c r="D879" s="869" t="s">
        <v>13033</v>
      </c>
      <c r="E879" s="869" t="s">
        <v>16158</v>
      </c>
      <c r="F879" s="870" t="s">
        <v>16159</v>
      </c>
      <c r="G879" s="869" t="s">
        <v>16160</v>
      </c>
      <c r="H879" s="869" t="s">
        <v>16154</v>
      </c>
      <c r="I879" s="869">
        <v>2005</v>
      </c>
      <c r="J879" s="869">
        <v>5134</v>
      </c>
      <c r="K879" s="869">
        <v>1570</v>
      </c>
      <c r="L879" s="869">
        <v>194</v>
      </c>
      <c r="M879" s="869">
        <v>80102</v>
      </c>
      <c r="N879" s="869">
        <v>0</v>
      </c>
      <c r="O879" s="869">
        <v>33</v>
      </c>
      <c r="P879" s="869">
        <v>4174</v>
      </c>
      <c r="Q879" s="869">
        <v>0</v>
      </c>
      <c r="R879" s="869">
        <v>0</v>
      </c>
      <c r="S879" s="869">
        <v>3</v>
      </c>
      <c r="T879" s="869">
        <v>3</v>
      </c>
      <c r="U879" s="869">
        <v>1</v>
      </c>
      <c r="V879" s="869">
        <v>1</v>
      </c>
      <c r="W879" s="869">
        <v>2</v>
      </c>
      <c r="X879" s="869">
        <v>2</v>
      </c>
      <c r="Y879" s="869">
        <v>0</v>
      </c>
      <c r="Z879" s="869">
        <v>0</v>
      </c>
      <c r="AA879" s="869">
        <v>0</v>
      </c>
      <c r="AB879" s="869">
        <v>0</v>
      </c>
      <c r="AC879" s="869">
        <v>0</v>
      </c>
      <c r="AD879" s="869">
        <v>2</v>
      </c>
      <c r="AE879" s="869">
        <v>1</v>
      </c>
      <c r="AF879" s="345">
        <v>411340</v>
      </c>
      <c r="AG879" s="345">
        <v>190623</v>
      </c>
      <c r="AH879" s="345">
        <v>68527</v>
      </c>
      <c r="AI879" s="345">
        <v>152190</v>
      </c>
      <c r="AJ879" s="345">
        <v>67926</v>
      </c>
      <c r="AK879" s="345">
        <v>85967</v>
      </c>
    </row>
    <row r="880" spans="1:37">
      <c r="A880" s="869">
        <v>841</v>
      </c>
      <c r="B880" s="869" t="s">
        <v>2276</v>
      </c>
      <c r="C880" s="869" t="s">
        <v>2286</v>
      </c>
      <c r="D880" s="869" t="s">
        <v>13033</v>
      </c>
      <c r="E880" s="869" t="s">
        <v>16161</v>
      </c>
      <c r="F880" s="870" t="s">
        <v>16162</v>
      </c>
      <c r="G880" s="869" t="s">
        <v>16163</v>
      </c>
      <c r="H880" s="869" t="s">
        <v>16146</v>
      </c>
      <c r="I880" s="869">
        <v>2017</v>
      </c>
      <c r="J880" s="869">
        <v>12662</v>
      </c>
      <c r="K880" s="869">
        <v>4676.2</v>
      </c>
      <c r="L880" s="869">
        <v>479</v>
      </c>
      <c r="M880" s="869">
        <v>70949</v>
      </c>
      <c r="N880" s="869">
        <v>0</v>
      </c>
      <c r="O880" s="869">
        <v>38</v>
      </c>
      <c r="P880" s="869">
        <v>10467</v>
      </c>
      <c r="Q880" s="869">
        <v>0</v>
      </c>
      <c r="R880" s="869">
        <v>0</v>
      </c>
      <c r="S880" s="869">
        <v>8</v>
      </c>
      <c r="T880" s="869">
        <v>8</v>
      </c>
      <c r="U880" s="869">
        <v>1</v>
      </c>
      <c r="V880" s="869">
        <v>3</v>
      </c>
      <c r="W880" s="869">
        <v>6</v>
      </c>
      <c r="X880" s="869">
        <v>4</v>
      </c>
      <c r="Y880" s="869">
        <v>0</v>
      </c>
      <c r="Z880" s="869">
        <v>0</v>
      </c>
      <c r="AA880" s="869">
        <v>1</v>
      </c>
      <c r="AB880" s="869">
        <v>1</v>
      </c>
      <c r="AC880" s="869">
        <v>1</v>
      </c>
      <c r="AD880" s="869">
        <v>4</v>
      </c>
      <c r="AE880" s="869">
        <v>2</v>
      </c>
      <c r="AF880" s="345">
        <v>1400243</v>
      </c>
      <c r="AG880" s="345">
        <v>791005</v>
      </c>
      <c r="AH880" s="345">
        <v>172104</v>
      </c>
      <c r="AI880" s="345">
        <v>437134</v>
      </c>
      <c r="AJ880" s="345">
        <v>169175</v>
      </c>
      <c r="AK880" s="345">
        <v>160603</v>
      </c>
    </row>
    <row r="881" spans="1:37">
      <c r="A881" s="869">
        <v>842</v>
      </c>
      <c r="B881" s="869" t="s">
        <v>2276</v>
      </c>
      <c r="C881" s="869" t="s">
        <v>2286</v>
      </c>
      <c r="D881" s="869" t="s">
        <v>13033</v>
      </c>
      <c r="E881" s="869" t="s">
        <v>16164</v>
      </c>
      <c r="F881" s="870" t="s">
        <v>16165</v>
      </c>
      <c r="G881" s="869" t="s">
        <v>16166</v>
      </c>
      <c r="H881" s="869" t="s">
        <v>16167</v>
      </c>
      <c r="I881" s="869">
        <v>2008</v>
      </c>
      <c r="J881" s="869">
        <v>459</v>
      </c>
      <c r="K881" s="869">
        <v>501.61</v>
      </c>
      <c r="L881" s="869">
        <v>70</v>
      </c>
      <c r="M881" s="869">
        <v>26983</v>
      </c>
      <c r="N881" s="869">
        <v>807</v>
      </c>
      <c r="O881" s="869">
        <v>0</v>
      </c>
      <c r="P881" s="869">
        <v>735</v>
      </c>
      <c r="Q881" s="869">
        <v>21</v>
      </c>
      <c r="R881" s="869">
        <v>0</v>
      </c>
      <c r="S881" s="869">
        <v>4</v>
      </c>
      <c r="T881" s="869">
        <v>4</v>
      </c>
      <c r="U881" s="869">
        <v>0</v>
      </c>
      <c r="V881" s="869">
        <v>0</v>
      </c>
      <c r="W881" s="869">
        <v>4</v>
      </c>
      <c r="X881" s="869">
        <v>4</v>
      </c>
      <c r="Y881" s="869">
        <v>0</v>
      </c>
      <c r="Z881" s="869">
        <v>0</v>
      </c>
      <c r="AA881" s="869">
        <v>0</v>
      </c>
      <c r="AB881" s="869">
        <v>0</v>
      </c>
      <c r="AC881" s="869">
        <v>0</v>
      </c>
      <c r="AD881" s="869">
        <v>3</v>
      </c>
      <c r="AE881" s="869">
        <v>1</v>
      </c>
      <c r="AF881" s="345">
        <v>450000</v>
      </c>
      <c r="AG881" s="345">
        <v>214768</v>
      </c>
      <c r="AH881" s="345">
        <v>40334</v>
      </c>
      <c r="AI881" s="345">
        <v>194898</v>
      </c>
      <c r="AJ881" s="345">
        <v>30320</v>
      </c>
      <c r="AK881" s="345">
        <v>32142</v>
      </c>
    </row>
    <row r="882" spans="1:37">
      <c r="A882" s="869">
        <v>843</v>
      </c>
      <c r="B882" s="869" t="s">
        <v>2276</v>
      </c>
      <c r="C882" s="869" t="s">
        <v>2477</v>
      </c>
      <c r="D882" s="869" t="s">
        <v>13033</v>
      </c>
      <c r="E882" s="869" t="s">
        <v>16168</v>
      </c>
      <c r="F882" s="870" t="s">
        <v>16169</v>
      </c>
      <c r="G882" s="869" t="s">
        <v>16170</v>
      </c>
      <c r="H882" s="869" t="s">
        <v>16171</v>
      </c>
      <c r="I882" s="869">
        <v>1996</v>
      </c>
      <c r="J882" s="869">
        <v>1293</v>
      </c>
      <c r="K882" s="869">
        <v>1159.6400000000001</v>
      </c>
      <c r="L882" s="869">
        <v>184</v>
      </c>
      <c r="M882" s="869">
        <v>110044</v>
      </c>
      <c r="N882" s="869">
        <v>0</v>
      </c>
      <c r="O882" s="869">
        <v>32</v>
      </c>
      <c r="P882" s="869">
        <v>5046</v>
      </c>
      <c r="Q882" s="869">
        <v>0</v>
      </c>
      <c r="R882" s="869">
        <v>32</v>
      </c>
      <c r="S882" s="869">
        <v>3</v>
      </c>
      <c r="T882" s="869">
        <v>3</v>
      </c>
      <c r="U882" s="869">
        <v>0</v>
      </c>
      <c r="V882" s="869">
        <v>0</v>
      </c>
      <c r="W882" s="869">
        <v>3</v>
      </c>
      <c r="X882" s="869">
        <v>3</v>
      </c>
      <c r="Y882" s="869">
        <v>0</v>
      </c>
      <c r="Z882" s="869">
        <v>0</v>
      </c>
      <c r="AA882" s="869">
        <v>0</v>
      </c>
      <c r="AB882" s="869">
        <v>0</v>
      </c>
      <c r="AC882" s="869">
        <v>0</v>
      </c>
      <c r="AD882" s="869">
        <v>1</v>
      </c>
      <c r="AE882" s="869">
        <v>2</v>
      </c>
      <c r="AF882" s="345">
        <v>506161</v>
      </c>
      <c r="AG882" s="345">
        <v>245469</v>
      </c>
      <c r="AH882" s="345">
        <v>90000</v>
      </c>
      <c r="AI882" s="345">
        <v>170692</v>
      </c>
      <c r="AJ882" s="345">
        <v>108114</v>
      </c>
      <c r="AK882" s="345">
        <v>23392</v>
      </c>
    </row>
    <row r="883" spans="1:37">
      <c r="A883" s="869">
        <v>844</v>
      </c>
      <c r="B883" s="869" t="s">
        <v>2276</v>
      </c>
      <c r="C883" s="869" t="s">
        <v>2477</v>
      </c>
      <c r="D883" s="869" t="s">
        <v>13033</v>
      </c>
      <c r="E883" s="869" t="s">
        <v>16172</v>
      </c>
      <c r="F883" s="870" t="s">
        <v>16173</v>
      </c>
      <c r="G883" s="869" t="s">
        <v>16174</v>
      </c>
      <c r="H883" s="869" t="s">
        <v>16175</v>
      </c>
      <c r="I883" s="869">
        <v>2017</v>
      </c>
      <c r="J883" s="869">
        <v>1361</v>
      </c>
      <c r="K883" s="869">
        <v>908.29</v>
      </c>
      <c r="L883" s="869">
        <v>160</v>
      </c>
      <c r="M883" s="869">
        <v>49086</v>
      </c>
      <c r="N883" s="869">
        <v>746</v>
      </c>
      <c r="O883" s="869">
        <v>28</v>
      </c>
      <c r="P883" s="869">
        <v>5292</v>
      </c>
      <c r="Q883" s="869">
        <v>0</v>
      </c>
      <c r="R883" s="869">
        <v>0</v>
      </c>
      <c r="S883" s="869">
        <v>4</v>
      </c>
      <c r="T883" s="869">
        <v>5</v>
      </c>
      <c r="U883" s="869">
        <v>0</v>
      </c>
      <c r="V883" s="869">
        <v>0</v>
      </c>
      <c r="W883" s="869">
        <v>2</v>
      </c>
      <c r="X883" s="869">
        <v>3</v>
      </c>
      <c r="Y883" s="869">
        <v>0</v>
      </c>
      <c r="Z883" s="869">
        <v>0</v>
      </c>
      <c r="AA883" s="869">
        <v>2</v>
      </c>
      <c r="AB883" s="869">
        <v>2</v>
      </c>
      <c r="AC883" s="869">
        <v>0</v>
      </c>
      <c r="AD883" s="869">
        <v>2</v>
      </c>
      <c r="AE883" s="869">
        <v>0</v>
      </c>
      <c r="AF883" s="345">
        <v>425010</v>
      </c>
      <c r="AG883" s="345">
        <v>248624</v>
      </c>
      <c r="AH883" s="345">
        <v>60000</v>
      </c>
      <c r="AI883" s="345">
        <v>116386</v>
      </c>
      <c r="AJ883" s="345">
        <v>162081</v>
      </c>
      <c r="AK883" s="345">
        <v>32936</v>
      </c>
    </row>
    <row r="884" spans="1:37">
      <c r="A884" s="869">
        <v>845</v>
      </c>
      <c r="B884" s="869" t="s">
        <v>2276</v>
      </c>
      <c r="C884" s="869" t="s">
        <v>2555</v>
      </c>
      <c r="D884" s="869" t="s">
        <v>13033</v>
      </c>
      <c r="E884" s="869" t="s">
        <v>16176</v>
      </c>
      <c r="F884" s="870" t="s">
        <v>16177</v>
      </c>
      <c r="G884" s="869" t="s">
        <v>16178</v>
      </c>
      <c r="H884" s="869" t="s">
        <v>16179</v>
      </c>
      <c r="I884" s="869">
        <v>2004</v>
      </c>
      <c r="J884" s="869">
        <v>1516</v>
      </c>
      <c r="K884" s="869">
        <v>1618</v>
      </c>
      <c r="L884" s="869">
        <v>80</v>
      </c>
      <c r="M884" s="869">
        <v>49513</v>
      </c>
      <c r="N884" s="869">
        <v>1147</v>
      </c>
      <c r="O884" s="869">
        <v>36</v>
      </c>
      <c r="P884" s="869">
        <v>2065</v>
      </c>
      <c r="Q884" s="869">
        <v>0</v>
      </c>
      <c r="R884" s="869">
        <v>0</v>
      </c>
      <c r="S884" s="869">
        <v>4</v>
      </c>
      <c r="T884" s="869">
        <v>4</v>
      </c>
      <c r="U884" s="869">
        <v>0</v>
      </c>
      <c r="V884" s="869">
        <v>0</v>
      </c>
      <c r="W884" s="869">
        <v>3</v>
      </c>
      <c r="X884" s="869">
        <v>3</v>
      </c>
      <c r="Y884" s="869">
        <v>0</v>
      </c>
      <c r="Z884" s="869">
        <v>0</v>
      </c>
      <c r="AA884" s="869">
        <v>1</v>
      </c>
      <c r="AB884" s="869">
        <v>1</v>
      </c>
      <c r="AC884" s="869">
        <v>0</v>
      </c>
      <c r="AD884" s="869">
        <v>2</v>
      </c>
      <c r="AE884" s="869">
        <v>1</v>
      </c>
      <c r="AF884" s="345">
        <v>423855</v>
      </c>
      <c r="AG884" s="345">
        <v>245000</v>
      </c>
      <c r="AH884" s="345">
        <v>20000</v>
      </c>
      <c r="AI884" s="345">
        <v>158855</v>
      </c>
      <c r="AJ884" s="345">
        <v>22312</v>
      </c>
      <c r="AK884" s="345">
        <v>5230</v>
      </c>
    </row>
    <row r="885" spans="1:37">
      <c r="A885" s="869">
        <v>846</v>
      </c>
      <c r="B885" s="869" t="s">
        <v>2276</v>
      </c>
      <c r="C885" s="869" t="s">
        <v>2555</v>
      </c>
      <c r="D885" s="869" t="s">
        <v>13033</v>
      </c>
      <c r="E885" s="869" t="s">
        <v>16180</v>
      </c>
      <c r="F885" s="870" t="s">
        <v>16181</v>
      </c>
      <c r="G885" s="869" t="s">
        <v>16182</v>
      </c>
      <c r="H885" s="869" t="s">
        <v>16183</v>
      </c>
      <c r="I885" s="869">
        <v>2014</v>
      </c>
      <c r="J885" s="869">
        <v>493.29</v>
      </c>
      <c r="K885" s="869">
        <v>474.21</v>
      </c>
      <c r="L885" s="869">
        <v>128</v>
      </c>
      <c r="M885" s="869">
        <v>27750</v>
      </c>
      <c r="N885" s="869">
        <v>525</v>
      </c>
      <c r="O885" s="869">
        <v>27</v>
      </c>
      <c r="P885" s="869">
        <v>1193</v>
      </c>
      <c r="Q885" s="869">
        <v>0</v>
      </c>
      <c r="R885" s="869">
        <v>27</v>
      </c>
      <c r="S885" s="869">
        <v>3</v>
      </c>
      <c r="T885" s="869">
        <v>3</v>
      </c>
      <c r="U885" s="869">
        <v>0</v>
      </c>
      <c r="V885" s="869">
        <v>0</v>
      </c>
      <c r="W885" s="869">
        <v>1</v>
      </c>
      <c r="X885" s="869">
        <v>3</v>
      </c>
      <c r="Y885" s="869">
        <v>0</v>
      </c>
      <c r="Z885" s="869">
        <v>0</v>
      </c>
      <c r="AA885" s="869">
        <v>2</v>
      </c>
      <c r="AB885" s="869">
        <v>0</v>
      </c>
      <c r="AC885" s="869">
        <v>0</v>
      </c>
      <c r="AD885" s="869">
        <v>0</v>
      </c>
      <c r="AE885" s="869">
        <v>1</v>
      </c>
      <c r="AF885" s="345">
        <v>238297</v>
      </c>
      <c r="AG885" s="345">
        <v>146000</v>
      </c>
      <c r="AH885" s="345">
        <v>25000</v>
      </c>
      <c r="AI885" s="345">
        <v>67297</v>
      </c>
      <c r="AJ885" s="345">
        <v>19912</v>
      </c>
      <c r="AK885" s="345">
        <v>13734</v>
      </c>
    </row>
    <row r="886" spans="1:37">
      <c r="A886" s="869">
        <v>847</v>
      </c>
      <c r="B886" s="869" t="s">
        <v>2276</v>
      </c>
      <c r="C886" s="869" t="s">
        <v>2555</v>
      </c>
      <c r="D886" s="869" t="s">
        <v>13033</v>
      </c>
      <c r="E886" s="869" t="s">
        <v>16184</v>
      </c>
      <c r="F886" s="870" t="s">
        <v>16185</v>
      </c>
      <c r="G886" s="869" t="s">
        <v>16186</v>
      </c>
      <c r="H886" s="869" t="s">
        <v>16183</v>
      </c>
      <c r="I886" s="869">
        <v>2000</v>
      </c>
      <c r="J886" s="869">
        <v>1277</v>
      </c>
      <c r="K886" s="869">
        <v>1174.77</v>
      </c>
      <c r="L886" s="869">
        <v>141</v>
      </c>
      <c r="M886" s="869">
        <v>57266</v>
      </c>
      <c r="N886" s="869">
        <v>1081</v>
      </c>
      <c r="O886" s="869">
        <v>20</v>
      </c>
      <c r="P886" s="869">
        <v>1061</v>
      </c>
      <c r="Q886" s="869">
        <v>0</v>
      </c>
      <c r="R886" s="869">
        <v>0</v>
      </c>
      <c r="S886" s="869">
        <v>4</v>
      </c>
      <c r="T886" s="869">
        <v>4</v>
      </c>
      <c r="U886" s="869">
        <v>0</v>
      </c>
      <c r="V886" s="869">
        <v>0</v>
      </c>
      <c r="W886" s="869">
        <v>2</v>
      </c>
      <c r="X886" s="869">
        <v>2</v>
      </c>
      <c r="Y886" s="869">
        <v>0</v>
      </c>
      <c r="Z886" s="869">
        <v>0</v>
      </c>
      <c r="AA886" s="869">
        <v>2</v>
      </c>
      <c r="AB886" s="869">
        <v>2</v>
      </c>
      <c r="AC886" s="869">
        <v>0</v>
      </c>
      <c r="AD886" s="869">
        <v>1</v>
      </c>
      <c r="AE886" s="869">
        <v>1</v>
      </c>
      <c r="AF886" s="345">
        <v>295185</v>
      </c>
      <c r="AG886" s="345">
        <v>165000</v>
      </c>
      <c r="AH886" s="345">
        <v>25000</v>
      </c>
      <c r="AI886" s="345">
        <v>105185</v>
      </c>
      <c r="AJ886" s="345">
        <v>19386</v>
      </c>
      <c r="AK886" s="345">
        <v>16322</v>
      </c>
    </row>
    <row r="887" spans="1:37">
      <c r="A887" s="869">
        <v>848</v>
      </c>
      <c r="B887" s="869" t="s">
        <v>2276</v>
      </c>
      <c r="C887" s="869" t="s">
        <v>2555</v>
      </c>
      <c r="D887" s="869" t="s">
        <v>13033</v>
      </c>
      <c r="E887" s="869" t="s">
        <v>16187</v>
      </c>
      <c r="F887" s="870" t="s">
        <v>16188</v>
      </c>
      <c r="G887" s="869" t="s">
        <v>16189</v>
      </c>
      <c r="H887" s="869" t="s">
        <v>16190</v>
      </c>
      <c r="I887" s="869">
        <v>2018</v>
      </c>
      <c r="J887" s="869">
        <v>1131</v>
      </c>
      <c r="K887" s="869">
        <v>774.65</v>
      </c>
      <c r="L887" s="869">
        <v>87</v>
      </c>
      <c r="M887" s="869">
        <v>19361</v>
      </c>
      <c r="N887" s="869">
        <v>31</v>
      </c>
      <c r="O887" s="869">
        <v>24</v>
      </c>
      <c r="P887" s="869">
        <v>1057</v>
      </c>
      <c r="Q887" s="869">
        <v>0</v>
      </c>
      <c r="R887" s="869">
        <v>25</v>
      </c>
      <c r="S887" s="869">
        <v>3</v>
      </c>
      <c r="T887" s="869">
        <v>4</v>
      </c>
      <c r="U887" s="869">
        <v>0</v>
      </c>
      <c r="V887" s="869">
        <v>0</v>
      </c>
      <c r="W887" s="869">
        <v>2</v>
      </c>
      <c r="X887" s="869">
        <v>2</v>
      </c>
      <c r="Y887" s="869">
        <v>0</v>
      </c>
      <c r="Z887" s="869">
        <v>0</v>
      </c>
      <c r="AA887" s="869">
        <v>1</v>
      </c>
      <c r="AB887" s="869">
        <v>2</v>
      </c>
      <c r="AC887" s="869">
        <v>0</v>
      </c>
      <c r="AD887" s="869">
        <v>1</v>
      </c>
      <c r="AE887" s="869">
        <v>1</v>
      </c>
      <c r="AF887" s="345">
        <v>166495</v>
      </c>
      <c r="AG887" s="345">
        <v>122000</v>
      </c>
      <c r="AH887" s="345">
        <v>17215</v>
      </c>
      <c r="AI887" s="345">
        <v>27280</v>
      </c>
      <c r="AJ887" s="345">
        <v>18055</v>
      </c>
      <c r="AK887" s="345">
        <v>15450</v>
      </c>
    </row>
    <row r="888" spans="1:37">
      <c r="A888" s="869">
        <v>849</v>
      </c>
      <c r="B888" s="869" t="s">
        <v>2276</v>
      </c>
      <c r="C888" s="869" t="s">
        <v>2356</v>
      </c>
      <c r="D888" s="869" t="s">
        <v>13033</v>
      </c>
      <c r="E888" s="869" t="s">
        <v>16191</v>
      </c>
      <c r="F888" s="870" t="s">
        <v>16192</v>
      </c>
      <c r="G888" s="869" t="s">
        <v>16193</v>
      </c>
      <c r="H888" s="869" t="s">
        <v>16194</v>
      </c>
      <c r="I888" s="869">
        <v>2020</v>
      </c>
      <c r="J888" s="869">
        <v>1058</v>
      </c>
      <c r="K888" s="869">
        <v>962.18</v>
      </c>
      <c r="L888" s="869">
        <v>126</v>
      </c>
      <c r="M888" s="869">
        <v>22036</v>
      </c>
      <c r="N888" s="869">
        <v>250</v>
      </c>
      <c r="O888" s="869">
        <v>25</v>
      </c>
      <c r="P888" s="869">
        <v>2104</v>
      </c>
      <c r="Q888" s="869">
        <v>0</v>
      </c>
      <c r="R888" s="869">
        <v>25</v>
      </c>
      <c r="S888" s="869">
        <v>1.5</v>
      </c>
      <c r="T888" s="869">
        <v>1.5</v>
      </c>
      <c r="U888" s="869">
        <v>0</v>
      </c>
      <c r="V888" s="869">
        <v>0</v>
      </c>
      <c r="W888" s="869">
        <v>0.5</v>
      </c>
      <c r="X888" s="869">
        <v>0.5</v>
      </c>
      <c r="Y888" s="869">
        <v>0</v>
      </c>
      <c r="Z888" s="869">
        <v>0</v>
      </c>
      <c r="AA888" s="869">
        <v>1</v>
      </c>
      <c r="AB888" s="869">
        <v>1</v>
      </c>
      <c r="AC888" s="869">
        <v>0</v>
      </c>
      <c r="AD888" s="869">
        <v>0</v>
      </c>
      <c r="AE888" s="869">
        <v>1</v>
      </c>
      <c r="AF888" s="345">
        <v>174673</v>
      </c>
      <c r="AG888" s="345">
        <v>80783</v>
      </c>
      <c r="AH888" s="345">
        <v>27917</v>
      </c>
      <c r="AI888" s="345">
        <v>65973</v>
      </c>
      <c r="AJ888" s="345">
        <v>23692</v>
      </c>
      <c r="AK888" s="345">
        <v>10165</v>
      </c>
    </row>
    <row r="889" spans="1:37">
      <c r="A889" s="869">
        <v>850</v>
      </c>
      <c r="B889" s="869" t="s">
        <v>2276</v>
      </c>
      <c r="C889" s="869" t="s">
        <v>2356</v>
      </c>
      <c r="D889" s="869" t="s">
        <v>13033</v>
      </c>
      <c r="E889" s="869" t="s">
        <v>16195</v>
      </c>
      <c r="F889" s="870" t="s">
        <v>16196</v>
      </c>
      <c r="G889" s="869" t="s">
        <v>16197</v>
      </c>
      <c r="H889" s="869" t="s">
        <v>16198</v>
      </c>
      <c r="I889" s="869">
        <v>2019</v>
      </c>
      <c r="J889" s="869">
        <v>436</v>
      </c>
      <c r="K889" s="869">
        <v>854</v>
      </c>
      <c r="L889" s="869">
        <v>173</v>
      </c>
      <c r="M889" s="869">
        <v>23114</v>
      </c>
      <c r="N889" s="869">
        <v>485</v>
      </c>
      <c r="O889" s="869">
        <v>23</v>
      </c>
      <c r="P889" s="869">
        <v>1428</v>
      </c>
      <c r="Q889" s="869">
        <v>0</v>
      </c>
      <c r="R889" s="869">
        <v>0</v>
      </c>
      <c r="S889" s="869">
        <v>2</v>
      </c>
      <c r="T889" s="869">
        <v>2</v>
      </c>
      <c r="U889" s="869">
        <v>0</v>
      </c>
      <c r="V889" s="869">
        <v>0</v>
      </c>
      <c r="W889" s="869">
        <v>1</v>
      </c>
      <c r="X889" s="869">
        <v>1</v>
      </c>
      <c r="Y889" s="869">
        <v>0</v>
      </c>
      <c r="Z889" s="869">
        <v>0</v>
      </c>
      <c r="AA889" s="869">
        <v>1</v>
      </c>
      <c r="AB889" s="869">
        <v>1</v>
      </c>
      <c r="AC889" s="869">
        <v>0</v>
      </c>
      <c r="AD889" s="869">
        <v>1</v>
      </c>
      <c r="AE889" s="869">
        <v>0</v>
      </c>
      <c r="AF889" s="345">
        <v>147611</v>
      </c>
      <c r="AG889" s="345">
        <v>69233</v>
      </c>
      <c r="AH889" s="345">
        <v>23956</v>
      </c>
      <c r="AI889" s="345">
        <v>54422</v>
      </c>
      <c r="AJ889" s="345">
        <v>37018</v>
      </c>
      <c r="AK889" s="345">
        <v>12420</v>
      </c>
    </row>
    <row r="890" spans="1:37">
      <c r="A890" s="869">
        <v>851</v>
      </c>
      <c r="B890" s="869" t="s">
        <v>2276</v>
      </c>
      <c r="C890" s="869" t="s">
        <v>2356</v>
      </c>
      <c r="D890" s="869" t="s">
        <v>13033</v>
      </c>
      <c r="E890" s="869" t="s">
        <v>16199</v>
      </c>
      <c r="F890" s="870" t="s">
        <v>16200</v>
      </c>
      <c r="G890" s="869" t="s">
        <v>16201</v>
      </c>
      <c r="H890" s="869" t="s">
        <v>16202</v>
      </c>
      <c r="I890" s="869">
        <v>2024</v>
      </c>
      <c r="J890" s="869">
        <v>915</v>
      </c>
      <c r="K890" s="869">
        <v>1434.54</v>
      </c>
      <c r="L890" s="869">
        <v>245</v>
      </c>
      <c r="M890" s="869">
        <v>14313</v>
      </c>
      <c r="N890" s="869">
        <v>0</v>
      </c>
      <c r="O890" s="869">
        <v>24</v>
      </c>
      <c r="P890" s="869">
        <v>14313</v>
      </c>
      <c r="Q890" s="869">
        <v>0</v>
      </c>
      <c r="R890" s="869">
        <v>24</v>
      </c>
      <c r="S890" s="869">
        <v>3</v>
      </c>
      <c r="T890" s="869">
        <v>3</v>
      </c>
      <c r="U890" s="869">
        <v>0</v>
      </c>
      <c r="V890" s="869">
        <v>0</v>
      </c>
      <c r="W890" s="869">
        <v>2</v>
      </c>
      <c r="X890" s="869">
        <v>2</v>
      </c>
      <c r="Y890" s="869">
        <v>0</v>
      </c>
      <c r="Z890" s="869">
        <v>0</v>
      </c>
      <c r="AA890" s="869">
        <v>1</v>
      </c>
      <c r="AB890" s="869">
        <v>1</v>
      </c>
      <c r="AC890" s="869">
        <v>0</v>
      </c>
      <c r="AD890" s="869">
        <v>2</v>
      </c>
      <c r="AE890" s="869">
        <v>0</v>
      </c>
      <c r="AF890" s="345">
        <v>294649</v>
      </c>
      <c r="AG890" s="345">
        <v>163649</v>
      </c>
      <c r="AH890" s="345">
        <v>16000</v>
      </c>
      <c r="AI890" s="345">
        <v>115000</v>
      </c>
      <c r="AJ890" s="345">
        <v>60310</v>
      </c>
      <c r="AK890" s="345">
        <v>5660</v>
      </c>
    </row>
    <row r="891" spans="1:37">
      <c r="A891" s="869">
        <v>852</v>
      </c>
      <c r="B891" s="869" t="s">
        <v>2276</v>
      </c>
      <c r="C891" s="869" t="s">
        <v>2356</v>
      </c>
      <c r="D891" s="869" t="s">
        <v>13033</v>
      </c>
      <c r="E891" s="869" t="s">
        <v>16203</v>
      </c>
      <c r="F891" s="870" t="s">
        <v>16204</v>
      </c>
      <c r="G891" s="869" t="s">
        <v>16205</v>
      </c>
      <c r="H891" s="869" t="s">
        <v>16206</v>
      </c>
      <c r="I891" s="869">
        <v>2022</v>
      </c>
      <c r="J891" s="869">
        <v>1100</v>
      </c>
      <c r="K891" s="869">
        <v>696.1</v>
      </c>
      <c r="L891" s="869">
        <v>46</v>
      </c>
      <c r="M891" s="869">
        <v>12666</v>
      </c>
      <c r="N891" s="869">
        <v>0</v>
      </c>
      <c r="O891" s="869">
        <v>17</v>
      </c>
      <c r="P891" s="869">
        <v>1353</v>
      </c>
      <c r="Q891" s="869">
        <v>0</v>
      </c>
      <c r="R891" s="869">
        <v>0</v>
      </c>
      <c r="S891" s="869">
        <v>2</v>
      </c>
      <c r="T891" s="869">
        <v>2</v>
      </c>
      <c r="U891" s="869">
        <v>0</v>
      </c>
      <c r="V891" s="869">
        <v>0</v>
      </c>
      <c r="W891" s="869">
        <v>1</v>
      </c>
      <c r="X891" s="869">
        <v>1</v>
      </c>
      <c r="Y891" s="869">
        <v>0</v>
      </c>
      <c r="Z891" s="869">
        <v>0</v>
      </c>
      <c r="AA891" s="869">
        <v>1</v>
      </c>
      <c r="AB891" s="869">
        <v>1</v>
      </c>
      <c r="AC891" s="869">
        <v>0</v>
      </c>
      <c r="AD891" s="869">
        <v>0</v>
      </c>
      <c r="AE891" s="869">
        <v>1</v>
      </c>
      <c r="AF891" s="345">
        <v>192887</v>
      </c>
      <c r="AG891" s="345">
        <v>110483</v>
      </c>
      <c r="AH891" s="345">
        <v>19967</v>
      </c>
      <c r="AI891" s="345">
        <v>62437</v>
      </c>
      <c r="AJ891" s="345">
        <v>12205</v>
      </c>
      <c r="AK891" s="345">
        <v>4554</v>
      </c>
    </row>
    <row r="892" spans="1:37">
      <c r="A892" s="869">
        <v>853</v>
      </c>
      <c r="B892" s="869" t="s">
        <v>2276</v>
      </c>
      <c r="C892" s="869" t="s">
        <v>2356</v>
      </c>
      <c r="D892" s="869" t="s">
        <v>13033</v>
      </c>
      <c r="E892" s="869" t="s">
        <v>16207</v>
      </c>
      <c r="F892" s="870" t="s">
        <v>16208</v>
      </c>
      <c r="G892" s="869" t="s">
        <v>16209</v>
      </c>
      <c r="H892" s="869" t="s">
        <v>16210</v>
      </c>
      <c r="I892" s="869">
        <v>2014</v>
      </c>
      <c r="J892" s="869">
        <v>10158</v>
      </c>
      <c r="K892" s="869">
        <v>2215.83</v>
      </c>
      <c r="L892" s="869">
        <v>138</v>
      </c>
      <c r="M892" s="869">
        <v>72187</v>
      </c>
      <c r="N892" s="869">
        <v>1444</v>
      </c>
      <c r="O892" s="869">
        <v>34</v>
      </c>
      <c r="P892" s="869">
        <v>2688</v>
      </c>
      <c r="Q892" s="869">
        <v>0</v>
      </c>
      <c r="R892" s="869">
        <v>0</v>
      </c>
      <c r="S892" s="869">
        <v>9</v>
      </c>
      <c r="T892" s="869">
        <v>9</v>
      </c>
      <c r="U892" s="869">
        <v>2</v>
      </c>
      <c r="V892" s="869">
        <v>2</v>
      </c>
      <c r="W892" s="869">
        <v>2</v>
      </c>
      <c r="X892" s="869">
        <v>2</v>
      </c>
      <c r="Y892" s="869">
        <v>0</v>
      </c>
      <c r="Z892" s="869">
        <v>0</v>
      </c>
      <c r="AA892" s="869">
        <v>5</v>
      </c>
      <c r="AB892" s="869">
        <v>5</v>
      </c>
      <c r="AC892" s="869">
        <v>0</v>
      </c>
      <c r="AD892" s="869">
        <v>2</v>
      </c>
      <c r="AE892" s="869">
        <v>0</v>
      </c>
      <c r="AF892" s="345">
        <v>716745</v>
      </c>
      <c r="AG892" s="345">
        <v>359445</v>
      </c>
      <c r="AH892" s="345">
        <v>40000</v>
      </c>
      <c r="AI892" s="345">
        <v>317300</v>
      </c>
      <c r="AJ892" s="345">
        <v>141634</v>
      </c>
      <c r="AK892" s="345">
        <v>34897</v>
      </c>
    </row>
    <row r="893" spans="1:37">
      <c r="A893" s="869">
        <v>854</v>
      </c>
      <c r="B893" s="869" t="s">
        <v>2276</v>
      </c>
      <c r="C893" s="869" t="s">
        <v>16034</v>
      </c>
      <c r="D893" s="869" t="s">
        <v>13033</v>
      </c>
      <c r="E893" s="869" t="s">
        <v>16211</v>
      </c>
      <c r="F893" s="870" t="s">
        <v>16212</v>
      </c>
      <c r="G893" s="869" t="s">
        <v>16213</v>
      </c>
      <c r="H893" s="869" t="s">
        <v>16214</v>
      </c>
      <c r="I893" s="869">
        <v>2016</v>
      </c>
      <c r="J893" s="869">
        <v>1169</v>
      </c>
      <c r="K893" s="869">
        <v>882.26</v>
      </c>
      <c r="L893" s="869">
        <v>120</v>
      </c>
      <c r="M893" s="869">
        <v>30160</v>
      </c>
      <c r="N893" s="869">
        <v>155</v>
      </c>
      <c r="O893" s="869">
        <v>14</v>
      </c>
      <c r="P893" s="869">
        <v>1573</v>
      </c>
      <c r="Q893" s="869">
        <v>0</v>
      </c>
      <c r="R893" s="869">
        <v>0</v>
      </c>
      <c r="S893" s="869">
        <v>2</v>
      </c>
      <c r="T893" s="869">
        <v>2</v>
      </c>
      <c r="U893" s="869">
        <v>0</v>
      </c>
      <c r="V893" s="869">
        <v>0</v>
      </c>
      <c r="W893" s="869">
        <v>2</v>
      </c>
      <c r="X893" s="869">
        <v>2</v>
      </c>
      <c r="Y893" s="869">
        <v>0</v>
      </c>
      <c r="Z893" s="869">
        <v>0</v>
      </c>
      <c r="AA893" s="869">
        <v>0</v>
      </c>
      <c r="AB893" s="869">
        <v>0</v>
      </c>
      <c r="AC893" s="869">
        <v>0</v>
      </c>
      <c r="AD893" s="869">
        <v>2</v>
      </c>
      <c r="AE893" s="869">
        <v>0</v>
      </c>
      <c r="AF893" s="345">
        <v>343689</v>
      </c>
      <c r="AG893" s="345">
        <v>144619</v>
      </c>
      <c r="AH893" s="345">
        <v>21375</v>
      </c>
      <c r="AI893" s="345">
        <v>177695</v>
      </c>
      <c r="AJ893" s="345">
        <v>56146</v>
      </c>
      <c r="AK893" s="345">
        <v>30934</v>
      </c>
    </row>
    <row r="894" spans="1:37">
      <c r="A894" s="869">
        <v>855</v>
      </c>
      <c r="B894" s="869" t="s">
        <v>2276</v>
      </c>
      <c r="C894" s="869" t="s">
        <v>2741</v>
      </c>
      <c r="D894" s="869" t="s">
        <v>13033</v>
      </c>
      <c r="E894" s="869" t="s">
        <v>16215</v>
      </c>
      <c r="F894" s="870" t="s">
        <v>16216</v>
      </c>
      <c r="G894" s="869" t="s">
        <v>16217</v>
      </c>
      <c r="H894" s="869" t="s">
        <v>7937</v>
      </c>
      <c r="I894" s="869">
        <v>2015</v>
      </c>
      <c r="J894" s="869">
        <v>680.1</v>
      </c>
      <c r="K894" s="869">
        <v>488.2</v>
      </c>
      <c r="L894" s="869">
        <v>71</v>
      </c>
      <c r="M894" s="869">
        <v>30972</v>
      </c>
      <c r="N894" s="869">
        <v>400</v>
      </c>
      <c r="O894" s="869">
        <v>15</v>
      </c>
      <c r="P894" s="869">
        <v>1627</v>
      </c>
      <c r="Q894" s="869">
        <v>0</v>
      </c>
      <c r="R894" s="869">
        <v>0</v>
      </c>
      <c r="S894" s="869">
        <v>4</v>
      </c>
      <c r="T894" s="869">
        <v>4</v>
      </c>
      <c r="U894" s="869">
        <v>0</v>
      </c>
      <c r="V894" s="869">
        <v>0</v>
      </c>
      <c r="W894" s="869">
        <v>1</v>
      </c>
      <c r="X894" s="869">
        <v>1</v>
      </c>
      <c r="Y894" s="869">
        <v>0</v>
      </c>
      <c r="Z894" s="869">
        <v>0</v>
      </c>
      <c r="AA894" s="869">
        <v>3</v>
      </c>
      <c r="AB894" s="869">
        <v>3</v>
      </c>
      <c r="AC894" s="869">
        <v>0</v>
      </c>
      <c r="AD894" s="869">
        <v>0</v>
      </c>
      <c r="AE894" s="869">
        <v>1</v>
      </c>
      <c r="AF894" s="345">
        <v>251342</v>
      </c>
      <c r="AG894" s="345">
        <v>152125</v>
      </c>
      <c r="AH894" s="345">
        <v>29951</v>
      </c>
      <c r="AI894" s="345">
        <v>69266</v>
      </c>
      <c r="AJ894" s="345">
        <v>23133</v>
      </c>
      <c r="AK894" s="345">
        <v>8117</v>
      </c>
    </row>
    <row r="895" spans="1:37">
      <c r="A895" s="869">
        <v>856</v>
      </c>
      <c r="B895" s="869" t="s">
        <v>2276</v>
      </c>
      <c r="C895" s="869" t="s">
        <v>2741</v>
      </c>
      <c r="D895" s="869" t="s">
        <v>13033</v>
      </c>
      <c r="E895" s="869" t="s">
        <v>16218</v>
      </c>
      <c r="F895" s="870" t="s">
        <v>16219</v>
      </c>
      <c r="G895" s="869" t="s">
        <v>16220</v>
      </c>
      <c r="H895" s="869" t="s">
        <v>16221</v>
      </c>
      <c r="I895" s="869">
        <v>2014</v>
      </c>
      <c r="J895" s="869">
        <v>4800</v>
      </c>
      <c r="K895" s="869">
        <v>3948</v>
      </c>
      <c r="L895" s="869">
        <v>162</v>
      </c>
      <c r="M895" s="869">
        <v>81891</v>
      </c>
      <c r="N895" s="869">
        <v>2193</v>
      </c>
      <c r="O895" s="869">
        <v>55</v>
      </c>
      <c r="P895" s="869">
        <v>3827</v>
      </c>
      <c r="Q895" s="869">
        <v>0</v>
      </c>
      <c r="R895" s="869">
        <v>0</v>
      </c>
      <c r="S895" s="869">
        <v>9</v>
      </c>
      <c r="T895" s="869">
        <v>9</v>
      </c>
      <c r="U895" s="869">
        <v>0</v>
      </c>
      <c r="V895" s="869">
        <v>0</v>
      </c>
      <c r="W895" s="869">
        <v>2</v>
      </c>
      <c r="X895" s="869">
        <v>2</v>
      </c>
      <c r="Y895" s="869">
        <v>0</v>
      </c>
      <c r="Z895" s="869">
        <v>0</v>
      </c>
      <c r="AA895" s="869">
        <v>7</v>
      </c>
      <c r="AB895" s="869">
        <v>7</v>
      </c>
      <c r="AC895" s="869">
        <v>0</v>
      </c>
      <c r="AD895" s="869">
        <v>3</v>
      </c>
      <c r="AE895" s="869">
        <v>1</v>
      </c>
      <c r="AF895" s="345">
        <v>852038</v>
      </c>
      <c r="AG895" s="345">
        <v>532227</v>
      </c>
      <c r="AH895" s="345">
        <v>90000</v>
      </c>
      <c r="AI895" s="345">
        <v>229811</v>
      </c>
      <c r="AJ895" s="345">
        <v>91302</v>
      </c>
      <c r="AK895" s="345">
        <v>41819</v>
      </c>
    </row>
    <row r="896" spans="1:37" s="878" customFormat="1">
      <c r="A896" s="1712" t="s">
        <v>13734</v>
      </c>
      <c r="B896" s="1713"/>
      <c r="C896" s="1714"/>
      <c r="D896" s="872"/>
      <c r="E896" s="873">
        <v>46</v>
      </c>
      <c r="F896" s="874"/>
      <c r="G896" s="872"/>
      <c r="H896" s="872"/>
      <c r="I896" s="872"/>
      <c r="J896" s="875"/>
      <c r="K896" s="875"/>
      <c r="L896" s="875"/>
      <c r="M896" s="875"/>
      <c r="N896" s="875"/>
      <c r="O896" s="875"/>
      <c r="P896" s="875"/>
      <c r="Q896" s="875"/>
      <c r="R896" s="875"/>
      <c r="S896" s="876"/>
      <c r="T896" s="876"/>
      <c r="U896" s="876"/>
      <c r="V896" s="876"/>
      <c r="W896" s="876"/>
      <c r="X896" s="876"/>
      <c r="Y896" s="876"/>
      <c r="Z896" s="875"/>
      <c r="AA896" s="876"/>
      <c r="AB896" s="876"/>
      <c r="AC896" s="875"/>
      <c r="AD896" s="875"/>
      <c r="AE896" s="875"/>
      <c r="AF896" s="877"/>
      <c r="AG896" s="875"/>
      <c r="AH896" s="875"/>
      <c r="AI896" s="875"/>
      <c r="AJ896" s="875"/>
      <c r="AK896" s="875"/>
    </row>
    <row r="897" spans="1:37" s="885" customFormat="1">
      <c r="A897" s="1715" t="s">
        <v>16222</v>
      </c>
      <c r="B897" s="1716"/>
      <c r="C897" s="1717"/>
      <c r="D897" s="879"/>
      <c r="E897" s="880">
        <v>69</v>
      </c>
      <c r="F897" s="881"/>
      <c r="G897" s="879"/>
      <c r="H897" s="879"/>
      <c r="I897" s="879"/>
      <c r="J897" s="882"/>
      <c r="K897" s="882"/>
      <c r="L897" s="882"/>
      <c r="M897" s="882"/>
      <c r="N897" s="882"/>
      <c r="O897" s="882"/>
      <c r="P897" s="882"/>
      <c r="Q897" s="882"/>
      <c r="R897" s="882"/>
      <c r="S897" s="883"/>
      <c r="T897" s="883"/>
      <c r="U897" s="883"/>
      <c r="V897" s="883"/>
      <c r="W897" s="883"/>
      <c r="X897" s="883"/>
      <c r="Y897" s="883"/>
      <c r="Z897" s="882"/>
      <c r="AA897" s="883"/>
      <c r="AB897" s="883"/>
      <c r="AC897" s="882"/>
      <c r="AD897" s="882"/>
      <c r="AE897" s="882"/>
      <c r="AF897" s="884"/>
      <c r="AG897" s="882"/>
      <c r="AH897" s="882"/>
      <c r="AI897" s="882"/>
      <c r="AJ897" s="882"/>
      <c r="AK897" s="882"/>
    </row>
    <row r="898" spans="1:37">
      <c r="A898" s="869">
        <v>857</v>
      </c>
      <c r="B898" s="869" t="s">
        <v>2790</v>
      </c>
      <c r="C898" s="869" t="s">
        <v>2813</v>
      </c>
      <c r="D898" s="869" t="s">
        <v>12915</v>
      </c>
      <c r="E898" s="869" t="s">
        <v>16223</v>
      </c>
      <c r="F898" s="870" t="s">
        <v>16224</v>
      </c>
      <c r="G898" s="869" t="s">
        <v>16225</v>
      </c>
      <c r="H898" s="869" t="s">
        <v>16226</v>
      </c>
      <c r="I898" s="869">
        <v>1971</v>
      </c>
      <c r="J898" s="869">
        <v>3123</v>
      </c>
      <c r="K898" s="869">
        <v>1874</v>
      </c>
      <c r="L898" s="869">
        <v>340</v>
      </c>
      <c r="M898" s="869">
        <v>61368</v>
      </c>
      <c r="N898" s="869">
        <v>2388</v>
      </c>
      <c r="O898" s="869">
        <v>37</v>
      </c>
      <c r="P898" s="869">
        <v>1486</v>
      </c>
      <c r="Q898" s="869">
        <v>0</v>
      </c>
      <c r="R898" s="869">
        <v>37</v>
      </c>
      <c r="S898" s="869">
        <v>5</v>
      </c>
      <c r="T898" s="869">
        <v>5</v>
      </c>
      <c r="U898" s="869">
        <v>1</v>
      </c>
      <c r="V898" s="869">
        <v>1</v>
      </c>
      <c r="W898" s="869">
        <v>3</v>
      </c>
      <c r="X898" s="869">
        <v>3</v>
      </c>
      <c r="Y898" s="869">
        <v>0</v>
      </c>
      <c r="Z898" s="869">
        <v>0</v>
      </c>
      <c r="AA898" s="869">
        <v>1</v>
      </c>
      <c r="AB898" s="869">
        <v>1</v>
      </c>
      <c r="AC898" s="869">
        <v>0</v>
      </c>
      <c r="AD898" s="869">
        <v>2</v>
      </c>
      <c r="AE898" s="869">
        <v>1</v>
      </c>
      <c r="AF898" s="345">
        <v>452389</v>
      </c>
      <c r="AG898" s="345">
        <v>264979</v>
      </c>
      <c r="AH898" s="345">
        <v>27558</v>
      </c>
      <c r="AI898" s="345">
        <v>159852</v>
      </c>
      <c r="AJ898" s="345">
        <v>73991</v>
      </c>
      <c r="AK898" s="345">
        <v>27230</v>
      </c>
    </row>
    <row r="899" spans="1:37">
      <c r="A899" s="869">
        <v>858</v>
      </c>
      <c r="B899" s="869" t="s">
        <v>2790</v>
      </c>
      <c r="C899" s="869" t="s">
        <v>16227</v>
      </c>
      <c r="D899" s="869" t="s">
        <v>12915</v>
      </c>
      <c r="E899" s="869" t="s">
        <v>16228</v>
      </c>
      <c r="F899" s="870" t="s">
        <v>16229</v>
      </c>
      <c r="G899" s="869" t="s">
        <v>16230</v>
      </c>
      <c r="H899" s="869" t="s">
        <v>16231</v>
      </c>
      <c r="I899" s="869">
        <v>1987</v>
      </c>
      <c r="J899" s="869">
        <v>2245.6</v>
      </c>
      <c r="K899" s="869">
        <v>1394.6</v>
      </c>
      <c r="L899" s="869">
        <v>200</v>
      </c>
      <c r="M899" s="869">
        <v>43521</v>
      </c>
      <c r="N899" s="869">
        <v>2648</v>
      </c>
      <c r="O899" s="869">
        <v>30</v>
      </c>
      <c r="P899" s="869">
        <v>906</v>
      </c>
      <c r="Q899" s="869">
        <v>30</v>
      </c>
      <c r="R899" s="869">
        <v>0</v>
      </c>
      <c r="S899" s="869">
        <v>7</v>
      </c>
      <c r="T899" s="869">
        <v>7</v>
      </c>
      <c r="U899" s="869">
        <v>1</v>
      </c>
      <c r="V899" s="869">
        <v>1</v>
      </c>
      <c r="W899" s="869">
        <v>3</v>
      </c>
      <c r="X899" s="869">
        <v>3</v>
      </c>
      <c r="Y899" s="869">
        <v>0</v>
      </c>
      <c r="Z899" s="869">
        <v>0</v>
      </c>
      <c r="AA899" s="869">
        <v>3</v>
      </c>
      <c r="AB899" s="869">
        <v>3</v>
      </c>
      <c r="AC899" s="869">
        <v>1</v>
      </c>
      <c r="AD899" s="869">
        <v>2</v>
      </c>
      <c r="AE899" s="869">
        <v>1</v>
      </c>
      <c r="AF899" s="345">
        <v>567838</v>
      </c>
      <c r="AG899" s="345">
        <v>300055</v>
      </c>
      <c r="AH899" s="345">
        <v>12420</v>
      </c>
      <c r="AI899" s="345">
        <v>255363</v>
      </c>
      <c r="AJ899" s="345">
        <v>29053</v>
      </c>
      <c r="AK899" s="345">
        <v>9674</v>
      </c>
    </row>
    <row r="900" spans="1:37">
      <c r="A900" s="869">
        <v>859</v>
      </c>
      <c r="B900" s="869" t="s">
        <v>2790</v>
      </c>
      <c r="C900" s="869" t="s">
        <v>16232</v>
      </c>
      <c r="D900" s="869" t="s">
        <v>12915</v>
      </c>
      <c r="E900" s="869" t="s">
        <v>16233</v>
      </c>
      <c r="F900" s="870" t="s">
        <v>16234</v>
      </c>
      <c r="G900" s="869" t="s">
        <v>16235</v>
      </c>
      <c r="H900" s="869" t="s">
        <v>16236</v>
      </c>
      <c r="I900" s="869">
        <v>1973</v>
      </c>
      <c r="J900" s="869">
        <v>2126</v>
      </c>
      <c r="K900" s="869">
        <v>1776.1</v>
      </c>
      <c r="L900" s="869">
        <v>142</v>
      </c>
      <c r="M900" s="869">
        <v>48601</v>
      </c>
      <c r="N900" s="869">
        <v>2689</v>
      </c>
      <c r="O900" s="869">
        <v>19</v>
      </c>
      <c r="P900" s="869">
        <v>1504</v>
      </c>
      <c r="Q900" s="869">
        <v>4</v>
      </c>
      <c r="R900" s="869">
        <v>0</v>
      </c>
      <c r="S900" s="869">
        <v>7</v>
      </c>
      <c r="T900" s="869">
        <v>7</v>
      </c>
      <c r="U900" s="869">
        <v>0</v>
      </c>
      <c r="V900" s="869">
        <v>0</v>
      </c>
      <c r="W900" s="869">
        <v>4</v>
      </c>
      <c r="X900" s="869">
        <v>4</v>
      </c>
      <c r="Y900" s="869">
        <v>0</v>
      </c>
      <c r="Z900" s="869">
        <v>0</v>
      </c>
      <c r="AA900" s="869">
        <v>3</v>
      </c>
      <c r="AB900" s="869">
        <v>3</v>
      </c>
      <c r="AC900" s="869">
        <v>0</v>
      </c>
      <c r="AD900" s="869">
        <v>3</v>
      </c>
      <c r="AE900" s="869">
        <v>1</v>
      </c>
      <c r="AF900" s="345">
        <v>354066</v>
      </c>
      <c r="AG900" s="345">
        <v>171155</v>
      </c>
      <c r="AH900" s="345">
        <v>24300</v>
      </c>
      <c r="AI900" s="345">
        <v>158611</v>
      </c>
      <c r="AJ900" s="345">
        <v>64334</v>
      </c>
      <c r="AK900" s="345">
        <v>21460</v>
      </c>
    </row>
    <row r="901" spans="1:37">
      <c r="A901" s="869">
        <v>860</v>
      </c>
      <c r="B901" s="869" t="s">
        <v>2790</v>
      </c>
      <c r="C901" s="869" t="s">
        <v>2807</v>
      </c>
      <c r="D901" s="869" t="s">
        <v>12915</v>
      </c>
      <c r="E901" s="869" t="s">
        <v>16237</v>
      </c>
      <c r="F901" s="870" t="s">
        <v>16238</v>
      </c>
      <c r="G901" s="869" t="s">
        <v>16239</v>
      </c>
      <c r="H901" s="869" t="s">
        <v>16240</v>
      </c>
      <c r="I901" s="869">
        <v>1972</v>
      </c>
      <c r="J901" s="869">
        <v>5102</v>
      </c>
      <c r="K901" s="869">
        <v>1650</v>
      </c>
      <c r="L901" s="869">
        <v>250</v>
      </c>
      <c r="M901" s="869">
        <v>27574</v>
      </c>
      <c r="N901" s="869">
        <v>0</v>
      </c>
      <c r="O901" s="869">
        <v>13</v>
      </c>
      <c r="P901" s="869">
        <v>1419</v>
      </c>
      <c r="Q901" s="869">
        <v>0</v>
      </c>
      <c r="R901" s="869">
        <v>13</v>
      </c>
      <c r="S901" s="869">
        <v>5</v>
      </c>
      <c r="T901" s="869">
        <v>5</v>
      </c>
      <c r="U901" s="869">
        <v>1</v>
      </c>
      <c r="V901" s="869">
        <v>1</v>
      </c>
      <c r="W901" s="869">
        <v>3</v>
      </c>
      <c r="X901" s="869">
        <v>3</v>
      </c>
      <c r="Y901" s="869">
        <v>0</v>
      </c>
      <c r="Z901" s="869">
        <v>0</v>
      </c>
      <c r="AA901" s="869">
        <v>1</v>
      </c>
      <c r="AB901" s="869">
        <v>1</v>
      </c>
      <c r="AC901" s="869">
        <v>0</v>
      </c>
      <c r="AD901" s="869">
        <v>2</v>
      </c>
      <c r="AE901" s="869">
        <v>1</v>
      </c>
      <c r="AF901" s="345">
        <v>452195</v>
      </c>
      <c r="AG901" s="345">
        <v>263178</v>
      </c>
      <c r="AH901" s="345">
        <v>25915</v>
      </c>
      <c r="AI901" s="345">
        <v>163102</v>
      </c>
      <c r="AJ901" s="345">
        <v>23250</v>
      </c>
      <c r="AK901" s="345">
        <v>16802</v>
      </c>
    </row>
    <row r="902" spans="1:37">
      <c r="A902" s="869">
        <v>861</v>
      </c>
      <c r="B902" s="869" t="s">
        <v>2790</v>
      </c>
      <c r="C902" s="869" t="s">
        <v>16241</v>
      </c>
      <c r="D902" s="869" t="s">
        <v>12915</v>
      </c>
      <c r="E902" s="869" t="s">
        <v>16242</v>
      </c>
      <c r="F902" s="870" t="s">
        <v>16243</v>
      </c>
      <c r="G902" s="869" t="s">
        <v>16244</v>
      </c>
      <c r="H902" s="869" t="s">
        <v>16245</v>
      </c>
      <c r="I902" s="869">
        <v>1987</v>
      </c>
      <c r="J902" s="869">
        <v>1703.7</v>
      </c>
      <c r="K902" s="869">
        <v>1834.95</v>
      </c>
      <c r="L902" s="869">
        <v>277</v>
      </c>
      <c r="M902" s="869">
        <v>42819</v>
      </c>
      <c r="N902" s="869">
        <v>2973</v>
      </c>
      <c r="O902" s="869">
        <v>20</v>
      </c>
      <c r="P902" s="869">
        <v>1424</v>
      </c>
      <c r="Q902" s="869">
        <v>0</v>
      </c>
      <c r="R902" s="869">
        <v>0</v>
      </c>
      <c r="S902" s="869">
        <v>5</v>
      </c>
      <c r="T902" s="869">
        <v>5</v>
      </c>
      <c r="U902" s="869">
        <v>0</v>
      </c>
      <c r="V902" s="869">
        <v>0</v>
      </c>
      <c r="W902" s="869">
        <v>4</v>
      </c>
      <c r="X902" s="869">
        <v>4</v>
      </c>
      <c r="Y902" s="869">
        <v>0</v>
      </c>
      <c r="Z902" s="869">
        <v>0</v>
      </c>
      <c r="AA902" s="869">
        <v>1</v>
      </c>
      <c r="AB902" s="869">
        <v>1</v>
      </c>
      <c r="AC902" s="869">
        <v>0</v>
      </c>
      <c r="AD902" s="869">
        <v>4</v>
      </c>
      <c r="AE902" s="869">
        <v>0</v>
      </c>
      <c r="AF902" s="345">
        <v>446876</v>
      </c>
      <c r="AG902" s="345">
        <v>279968</v>
      </c>
      <c r="AH902" s="345">
        <v>21600</v>
      </c>
      <c r="AI902" s="345">
        <v>145308</v>
      </c>
      <c r="AJ902" s="345">
        <v>62166</v>
      </c>
      <c r="AK902" s="345">
        <v>15556</v>
      </c>
    </row>
    <row r="903" spans="1:37">
      <c r="A903" s="869">
        <v>862</v>
      </c>
      <c r="B903" s="869" t="s">
        <v>2790</v>
      </c>
      <c r="C903" s="869" t="s">
        <v>2923</v>
      </c>
      <c r="D903" s="869" t="s">
        <v>12915</v>
      </c>
      <c r="E903" s="869" t="s">
        <v>16246</v>
      </c>
      <c r="F903" s="870" t="s">
        <v>16247</v>
      </c>
      <c r="G903" s="869" t="s">
        <v>16248</v>
      </c>
      <c r="H903" s="869" t="s">
        <v>16249</v>
      </c>
      <c r="I903" s="869">
        <v>1994</v>
      </c>
      <c r="J903" s="869">
        <v>3344.1</v>
      </c>
      <c r="K903" s="869">
        <v>1584.51</v>
      </c>
      <c r="L903" s="869">
        <v>238</v>
      </c>
      <c r="M903" s="869">
        <v>71488</v>
      </c>
      <c r="N903" s="869">
        <v>3609</v>
      </c>
      <c r="O903" s="869">
        <v>17</v>
      </c>
      <c r="P903" s="869">
        <v>1911</v>
      </c>
      <c r="Q903" s="869">
        <v>168</v>
      </c>
      <c r="R903" s="869">
        <v>4</v>
      </c>
      <c r="S903" s="869">
        <v>5</v>
      </c>
      <c r="T903" s="869">
        <v>5</v>
      </c>
      <c r="U903" s="869">
        <v>0</v>
      </c>
      <c r="V903" s="869">
        <v>0</v>
      </c>
      <c r="W903" s="869">
        <v>4</v>
      </c>
      <c r="X903" s="869">
        <v>4</v>
      </c>
      <c r="Y903" s="869">
        <v>0</v>
      </c>
      <c r="Z903" s="869">
        <v>0</v>
      </c>
      <c r="AA903" s="869">
        <v>1</v>
      </c>
      <c r="AB903" s="869">
        <v>1</v>
      </c>
      <c r="AC903" s="869">
        <v>0</v>
      </c>
      <c r="AD903" s="869">
        <v>4</v>
      </c>
      <c r="AE903" s="869">
        <v>0</v>
      </c>
      <c r="AF903" s="345">
        <v>407331</v>
      </c>
      <c r="AG903" s="345">
        <v>209367</v>
      </c>
      <c r="AH903" s="345">
        <v>34380</v>
      </c>
      <c r="AI903" s="345">
        <v>163584</v>
      </c>
      <c r="AJ903" s="345">
        <v>91204</v>
      </c>
      <c r="AK903" s="345">
        <v>20580</v>
      </c>
    </row>
    <row r="904" spans="1:37">
      <c r="A904" s="869">
        <v>863</v>
      </c>
      <c r="B904" s="869" t="s">
        <v>2790</v>
      </c>
      <c r="C904" s="869" t="s">
        <v>2923</v>
      </c>
      <c r="D904" s="869" t="s">
        <v>12915</v>
      </c>
      <c r="E904" s="869" t="s">
        <v>16250</v>
      </c>
      <c r="F904" s="870" t="s">
        <v>16251</v>
      </c>
      <c r="G904" s="869" t="s">
        <v>16252</v>
      </c>
      <c r="H904" s="869" t="s">
        <v>16253</v>
      </c>
      <c r="I904" s="869">
        <v>1988</v>
      </c>
      <c r="J904" s="869">
        <v>1540</v>
      </c>
      <c r="K904" s="869">
        <v>1354</v>
      </c>
      <c r="L904" s="869">
        <v>250</v>
      </c>
      <c r="M904" s="869">
        <v>44220</v>
      </c>
      <c r="N904" s="869">
        <v>3039</v>
      </c>
      <c r="O904" s="869">
        <v>30</v>
      </c>
      <c r="P904" s="869">
        <v>2222</v>
      </c>
      <c r="Q904" s="869">
        <v>0</v>
      </c>
      <c r="R904" s="869">
        <v>18</v>
      </c>
      <c r="S904" s="869">
        <v>7</v>
      </c>
      <c r="T904" s="869">
        <v>7</v>
      </c>
      <c r="U904" s="869">
        <v>1</v>
      </c>
      <c r="V904" s="869">
        <v>0</v>
      </c>
      <c r="W904" s="869">
        <v>3</v>
      </c>
      <c r="X904" s="869">
        <v>4</v>
      </c>
      <c r="Y904" s="869">
        <v>0</v>
      </c>
      <c r="Z904" s="869">
        <v>0</v>
      </c>
      <c r="AA904" s="869">
        <v>3</v>
      </c>
      <c r="AB904" s="869">
        <v>3</v>
      </c>
      <c r="AC904" s="869">
        <v>0</v>
      </c>
      <c r="AD904" s="869">
        <v>3</v>
      </c>
      <c r="AE904" s="869">
        <v>0</v>
      </c>
      <c r="AF904" s="345">
        <v>440751</v>
      </c>
      <c r="AG904" s="345">
        <v>255182</v>
      </c>
      <c r="AH904" s="345">
        <v>31500</v>
      </c>
      <c r="AI904" s="345">
        <v>154069</v>
      </c>
      <c r="AJ904" s="345">
        <v>35682</v>
      </c>
      <c r="AK904" s="345">
        <v>16834</v>
      </c>
    </row>
    <row r="905" spans="1:37">
      <c r="A905" s="869">
        <v>864</v>
      </c>
      <c r="B905" s="869" t="s">
        <v>2790</v>
      </c>
      <c r="C905" s="869" t="s">
        <v>16254</v>
      </c>
      <c r="D905" s="869" t="s">
        <v>12915</v>
      </c>
      <c r="E905" s="869" t="s">
        <v>16255</v>
      </c>
      <c r="F905" s="870" t="s">
        <v>16256</v>
      </c>
      <c r="G905" s="869" t="s">
        <v>16257</v>
      </c>
      <c r="H905" s="869" t="s">
        <v>16258</v>
      </c>
      <c r="I905" s="869">
        <v>1987</v>
      </c>
      <c r="J905" s="869">
        <v>9506.4</v>
      </c>
      <c r="K905" s="869">
        <v>1931.04</v>
      </c>
      <c r="L905" s="869">
        <v>231</v>
      </c>
      <c r="M905" s="869">
        <v>24442</v>
      </c>
      <c r="N905" s="869">
        <v>1120</v>
      </c>
      <c r="O905" s="869">
        <v>30</v>
      </c>
      <c r="P905" s="869">
        <v>1391</v>
      </c>
      <c r="Q905" s="869">
        <v>0</v>
      </c>
      <c r="R905" s="869">
        <v>30</v>
      </c>
      <c r="S905" s="869">
        <v>7</v>
      </c>
      <c r="T905" s="869">
        <v>7</v>
      </c>
      <c r="U905" s="869">
        <v>3</v>
      </c>
      <c r="V905" s="869">
        <v>3</v>
      </c>
      <c r="W905" s="869">
        <v>3</v>
      </c>
      <c r="X905" s="869">
        <v>3</v>
      </c>
      <c r="Y905" s="869">
        <v>0</v>
      </c>
      <c r="Z905" s="869">
        <v>0</v>
      </c>
      <c r="AA905" s="869">
        <v>1</v>
      </c>
      <c r="AB905" s="869">
        <v>1</v>
      </c>
      <c r="AC905" s="869">
        <v>0</v>
      </c>
      <c r="AD905" s="869">
        <v>2</v>
      </c>
      <c r="AE905" s="869">
        <v>1</v>
      </c>
      <c r="AF905" s="345">
        <v>625922</v>
      </c>
      <c r="AG905" s="345">
        <v>391794</v>
      </c>
      <c r="AH905" s="345">
        <v>18000</v>
      </c>
      <c r="AI905" s="345">
        <v>216128</v>
      </c>
      <c r="AJ905" s="345">
        <v>9544</v>
      </c>
      <c r="AK905" s="345">
        <v>4705</v>
      </c>
    </row>
    <row r="906" spans="1:37">
      <c r="A906" s="869">
        <v>865</v>
      </c>
      <c r="B906" s="869" t="s">
        <v>2790</v>
      </c>
      <c r="C906" s="869" t="s">
        <v>16259</v>
      </c>
      <c r="D906" s="869" t="s">
        <v>12915</v>
      </c>
      <c r="E906" s="869" t="s">
        <v>16260</v>
      </c>
      <c r="F906" s="870" t="s">
        <v>16261</v>
      </c>
      <c r="G906" s="869" t="s">
        <v>16262</v>
      </c>
      <c r="H906" s="869" t="s">
        <v>16263</v>
      </c>
      <c r="I906" s="869">
        <v>1995</v>
      </c>
      <c r="J906" s="869">
        <v>2834.6</v>
      </c>
      <c r="K906" s="869">
        <v>1563.42</v>
      </c>
      <c r="L906" s="869">
        <v>263</v>
      </c>
      <c r="M906" s="869">
        <v>39394</v>
      </c>
      <c r="N906" s="869">
        <v>1336</v>
      </c>
      <c r="O906" s="869">
        <v>56</v>
      </c>
      <c r="P906" s="869">
        <v>1155</v>
      </c>
      <c r="Q906" s="869">
        <v>0</v>
      </c>
      <c r="R906" s="869">
        <v>0</v>
      </c>
      <c r="S906" s="869">
        <v>5</v>
      </c>
      <c r="T906" s="869">
        <v>5</v>
      </c>
      <c r="U906" s="869">
        <v>0</v>
      </c>
      <c r="V906" s="869">
        <v>0</v>
      </c>
      <c r="W906" s="869">
        <v>4</v>
      </c>
      <c r="X906" s="869">
        <v>4</v>
      </c>
      <c r="Y906" s="869">
        <v>0</v>
      </c>
      <c r="Z906" s="869">
        <v>0</v>
      </c>
      <c r="AA906" s="869">
        <v>1</v>
      </c>
      <c r="AB906" s="869">
        <v>1</v>
      </c>
      <c r="AC906" s="869">
        <v>1</v>
      </c>
      <c r="AD906" s="869">
        <v>3</v>
      </c>
      <c r="AE906" s="869">
        <v>0</v>
      </c>
      <c r="AF906" s="345">
        <v>404964</v>
      </c>
      <c r="AG906" s="345">
        <v>242271</v>
      </c>
      <c r="AH906" s="345">
        <v>21240</v>
      </c>
      <c r="AI906" s="345">
        <v>141453</v>
      </c>
      <c r="AJ906" s="345">
        <v>87033</v>
      </c>
      <c r="AK906" s="345">
        <v>20705</v>
      </c>
    </row>
    <row r="907" spans="1:37">
      <c r="A907" s="869">
        <v>866</v>
      </c>
      <c r="B907" s="869" t="s">
        <v>2790</v>
      </c>
      <c r="C907" s="869" t="s">
        <v>16264</v>
      </c>
      <c r="D907" s="869" t="s">
        <v>12915</v>
      </c>
      <c r="E907" s="869" t="s">
        <v>16265</v>
      </c>
      <c r="F907" s="870" t="s">
        <v>16266</v>
      </c>
      <c r="G907" s="869" t="s">
        <v>16267</v>
      </c>
      <c r="H907" s="869" t="s">
        <v>16268</v>
      </c>
      <c r="I907" s="869">
        <v>1988</v>
      </c>
      <c r="J907" s="869">
        <v>1320</v>
      </c>
      <c r="K907" s="869">
        <v>1197.95</v>
      </c>
      <c r="L907" s="869">
        <v>215</v>
      </c>
      <c r="M907" s="869">
        <v>45610</v>
      </c>
      <c r="N907" s="869">
        <v>3325</v>
      </c>
      <c r="O907" s="869">
        <v>18</v>
      </c>
      <c r="P907" s="869">
        <v>1284</v>
      </c>
      <c r="Q907" s="869">
        <v>0</v>
      </c>
      <c r="R907" s="869">
        <v>6</v>
      </c>
      <c r="S907" s="869">
        <v>5</v>
      </c>
      <c r="T907" s="869">
        <v>5</v>
      </c>
      <c r="U907" s="869">
        <v>1</v>
      </c>
      <c r="V907" s="869">
        <v>1</v>
      </c>
      <c r="W907" s="869">
        <v>3</v>
      </c>
      <c r="X907" s="869">
        <v>3</v>
      </c>
      <c r="Y907" s="869">
        <v>0</v>
      </c>
      <c r="Z907" s="869">
        <v>0</v>
      </c>
      <c r="AA907" s="869">
        <v>1</v>
      </c>
      <c r="AB907" s="869">
        <v>1</v>
      </c>
      <c r="AC907" s="869">
        <v>0</v>
      </c>
      <c r="AD907" s="869">
        <v>3</v>
      </c>
      <c r="AE907" s="869">
        <v>1</v>
      </c>
      <c r="AF907" s="345">
        <v>338595</v>
      </c>
      <c r="AG907" s="345">
        <v>216685</v>
      </c>
      <c r="AH907" s="345">
        <v>18000</v>
      </c>
      <c r="AI907" s="345">
        <v>103910</v>
      </c>
      <c r="AJ907" s="345">
        <v>73015</v>
      </c>
      <c r="AK907" s="345">
        <v>10575</v>
      </c>
    </row>
    <row r="908" spans="1:37">
      <c r="A908" s="869">
        <v>867</v>
      </c>
      <c r="B908" s="869" t="s">
        <v>2790</v>
      </c>
      <c r="C908" s="869" t="s">
        <v>2791</v>
      </c>
      <c r="D908" s="869" t="s">
        <v>12915</v>
      </c>
      <c r="E908" s="869" t="s">
        <v>16269</v>
      </c>
      <c r="F908" s="870" t="s">
        <v>16270</v>
      </c>
      <c r="G908" s="869" t="s">
        <v>16271</v>
      </c>
      <c r="H908" s="869" t="s">
        <v>16272</v>
      </c>
      <c r="I908" s="869">
        <v>1988</v>
      </c>
      <c r="J908" s="869">
        <v>2182</v>
      </c>
      <c r="K908" s="869">
        <v>807</v>
      </c>
      <c r="L908" s="869">
        <v>41</v>
      </c>
      <c r="M908" s="869">
        <v>65551</v>
      </c>
      <c r="N908" s="869">
        <v>1991</v>
      </c>
      <c r="O908" s="869">
        <v>16</v>
      </c>
      <c r="P908" s="869">
        <v>1181</v>
      </c>
      <c r="Q908" s="869">
        <v>0</v>
      </c>
      <c r="R908" s="869">
        <v>0</v>
      </c>
      <c r="S908" s="869">
        <v>2</v>
      </c>
      <c r="T908" s="869">
        <v>2</v>
      </c>
      <c r="U908" s="869">
        <v>0</v>
      </c>
      <c r="V908" s="869">
        <v>0</v>
      </c>
      <c r="W908" s="869">
        <v>1</v>
      </c>
      <c r="X908" s="869">
        <v>1</v>
      </c>
      <c r="Y908" s="869">
        <v>0</v>
      </c>
      <c r="Z908" s="869">
        <v>0</v>
      </c>
      <c r="AA908" s="869">
        <v>1</v>
      </c>
      <c r="AB908" s="869">
        <v>1</v>
      </c>
      <c r="AC908" s="869">
        <v>0</v>
      </c>
      <c r="AD908" s="869">
        <v>1</v>
      </c>
      <c r="AE908" s="869">
        <v>0</v>
      </c>
      <c r="AF908" s="345">
        <v>127645</v>
      </c>
      <c r="AG908" s="345">
        <v>99065</v>
      </c>
      <c r="AH908" s="345">
        <v>20700</v>
      </c>
      <c r="AI908" s="345">
        <v>7880</v>
      </c>
      <c r="AJ908" s="345">
        <v>9638</v>
      </c>
      <c r="AK908" s="345">
        <v>7336</v>
      </c>
    </row>
    <row r="909" spans="1:37">
      <c r="A909" s="869">
        <v>868</v>
      </c>
      <c r="B909" s="869" t="s">
        <v>2790</v>
      </c>
      <c r="C909" s="869" t="s">
        <v>2791</v>
      </c>
      <c r="D909" s="869" t="s">
        <v>12915</v>
      </c>
      <c r="E909" s="869" t="s">
        <v>16273</v>
      </c>
      <c r="F909" s="870" t="s">
        <v>16274</v>
      </c>
      <c r="G909" s="869" t="s">
        <v>16275</v>
      </c>
      <c r="H909" s="869" t="s">
        <v>16276</v>
      </c>
      <c r="I909" s="869">
        <v>1979</v>
      </c>
      <c r="J909" s="869">
        <v>18469</v>
      </c>
      <c r="K909" s="869">
        <v>5988.76</v>
      </c>
      <c r="L909" s="869">
        <v>90</v>
      </c>
      <c r="M909" s="869">
        <v>404261</v>
      </c>
      <c r="N909" s="869">
        <v>14574</v>
      </c>
      <c r="O909" s="869">
        <v>472</v>
      </c>
      <c r="P909" s="869">
        <v>15000</v>
      </c>
      <c r="Q909" s="869">
        <v>4592</v>
      </c>
      <c r="R909" s="869">
        <v>0</v>
      </c>
      <c r="S909" s="869">
        <v>58</v>
      </c>
      <c r="T909" s="869">
        <v>58</v>
      </c>
      <c r="U909" s="869">
        <v>11</v>
      </c>
      <c r="V909" s="869">
        <v>13</v>
      </c>
      <c r="W909" s="869">
        <v>17</v>
      </c>
      <c r="X909" s="869">
        <v>15</v>
      </c>
      <c r="Y909" s="869">
        <v>1</v>
      </c>
      <c r="Z909" s="869">
        <v>1</v>
      </c>
      <c r="AA909" s="869">
        <v>29</v>
      </c>
      <c r="AB909" s="869">
        <v>29</v>
      </c>
      <c r="AC909" s="869">
        <v>4</v>
      </c>
      <c r="AD909" s="869">
        <v>13</v>
      </c>
      <c r="AE909" s="869">
        <v>0</v>
      </c>
      <c r="AF909" s="345">
        <v>6639517</v>
      </c>
      <c r="AG909" s="345">
        <v>3251874</v>
      </c>
      <c r="AH909" s="345">
        <v>431187</v>
      </c>
      <c r="AI909" s="345">
        <v>2956456</v>
      </c>
      <c r="AJ909" s="345">
        <v>177904</v>
      </c>
      <c r="AK909" s="345">
        <v>88806</v>
      </c>
    </row>
    <row r="910" spans="1:37">
      <c r="A910" s="869">
        <v>869</v>
      </c>
      <c r="B910" s="869" t="s">
        <v>2790</v>
      </c>
      <c r="C910" s="869" t="s">
        <v>2791</v>
      </c>
      <c r="D910" s="869" t="s">
        <v>12915</v>
      </c>
      <c r="E910" s="869" t="s">
        <v>16277</v>
      </c>
      <c r="F910" s="870" t="s">
        <v>16278</v>
      </c>
      <c r="G910" s="869" t="s">
        <v>16279</v>
      </c>
      <c r="H910" s="869" t="s">
        <v>16280</v>
      </c>
      <c r="I910" s="869">
        <v>1990</v>
      </c>
      <c r="J910" s="869">
        <v>24624</v>
      </c>
      <c r="K910" s="869">
        <v>581</v>
      </c>
      <c r="L910" s="869">
        <v>60</v>
      </c>
      <c r="M910" s="869">
        <v>32117</v>
      </c>
      <c r="N910" s="869">
        <v>4853</v>
      </c>
      <c r="O910" s="869">
        <v>16</v>
      </c>
      <c r="P910" s="869">
        <v>1608</v>
      </c>
      <c r="Q910" s="869">
        <v>1546</v>
      </c>
      <c r="R910" s="869">
        <v>0</v>
      </c>
      <c r="S910" s="869">
        <v>1</v>
      </c>
      <c r="T910" s="869">
        <v>1</v>
      </c>
      <c r="U910" s="869">
        <v>0</v>
      </c>
      <c r="V910" s="869">
        <v>0</v>
      </c>
      <c r="W910" s="869">
        <v>1</v>
      </c>
      <c r="X910" s="869">
        <v>1</v>
      </c>
      <c r="Y910" s="869">
        <v>0</v>
      </c>
      <c r="Z910" s="869">
        <v>0</v>
      </c>
      <c r="AA910" s="869">
        <v>0</v>
      </c>
      <c r="AB910" s="869">
        <v>0</v>
      </c>
      <c r="AC910" s="869">
        <v>0</v>
      </c>
      <c r="AD910" s="869">
        <v>1</v>
      </c>
      <c r="AE910" s="869">
        <v>0</v>
      </c>
      <c r="AF910" s="345">
        <v>123368</v>
      </c>
      <c r="AG910" s="345">
        <v>29556</v>
      </c>
      <c r="AH910" s="345">
        <v>34800</v>
      </c>
      <c r="AI910" s="345">
        <v>59012</v>
      </c>
      <c r="AJ910" s="345">
        <v>21663</v>
      </c>
      <c r="AK910" s="345">
        <v>5556</v>
      </c>
    </row>
    <row r="911" spans="1:37">
      <c r="A911" s="869">
        <v>870</v>
      </c>
      <c r="B911" s="869" t="s">
        <v>2790</v>
      </c>
      <c r="C911" s="869" t="s">
        <v>5742</v>
      </c>
      <c r="D911" s="869" t="s">
        <v>12915</v>
      </c>
      <c r="E911" s="869" t="s">
        <v>16281</v>
      </c>
      <c r="F911" s="870" t="s">
        <v>16282</v>
      </c>
      <c r="G911" s="869" t="s">
        <v>16283</v>
      </c>
      <c r="H911" s="869" t="s">
        <v>16284</v>
      </c>
      <c r="I911" s="869">
        <v>1990</v>
      </c>
      <c r="J911" s="869">
        <v>1024</v>
      </c>
      <c r="K911" s="869">
        <v>780</v>
      </c>
      <c r="L911" s="869">
        <v>130</v>
      </c>
      <c r="M911" s="869">
        <v>48626</v>
      </c>
      <c r="N911" s="869">
        <v>3700</v>
      </c>
      <c r="O911" s="869">
        <v>35</v>
      </c>
      <c r="P911" s="869">
        <v>1555</v>
      </c>
      <c r="Q911" s="869">
        <v>57</v>
      </c>
      <c r="R911" s="869">
        <v>35</v>
      </c>
      <c r="S911" s="869">
        <v>4</v>
      </c>
      <c r="T911" s="869">
        <v>4</v>
      </c>
      <c r="U911" s="869">
        <v>0</v>
      </c>
      <c r="V911" s="869">
        <v>0</v>
      </c>
      <c r="W911" s="869">
        <v>2</v>
      </c>
      <c r="X911" s="869">
        <v>2</v>
      </c>
      <c r="Y911" s="869">
        <v>0</v>
      </c>
      <c r="Z911" s="869">
        <v>0</v>
      </c>
      <c r="AA911" s="869">
        <v>2</v>
      </c>
      <c r="AB911" s="869">
        <v>2</v>
      </c>
      <c r="AC911" s="869">
        <v>0</v>
      </c>
      <c r="AD911" s="869">
        <v>2</v>
      </c>
      <c r="AE911" s="869">
        <v>0</v>
      </c>
      <c r="AF911" s="345">
        <v>224783</v>
      </c>
      <c r="AG911" s="345">
        <v>122088</v>
      </c>
      <c r="AH911" s="345">
        <v>21410</v>
      </c>
      <c r="AI911" s="345">
        <v>81285</v>
      </c>
      <c r="AJ911" s="345">
        <v>13021</v>
      </c>
      <c r="AK911" s="345">
        <v>7952</v>
      </c>
    </row>
    <row r="912" spans="1:37">
      <c r="A912" s="869">
        <v>871</v>
      </c>
      <c r="B912" s="869" t="s">
        <v>2790</v>
      </c>
      <c r="C912" s="869" t="s">
        <v>5742</v>
      </c>
      <c r="D912" s="869" t="s">
        <v>12915</v>
      </c>
      <c r="E912" s="869" t="s">
        <v>16285</v>
      </c>
      <c r="F912" s="870" t="s">
        <v>16286</v>
      </c>
      <c r="G912" s="869" t="s">
        <v>16287</v>
      </c>
      <c r="H912" s="869" t="s">
        <v>16288</v>
      </c>
      <c r="I912" s="869">
        <v>2010</v>
      </c>
      <c r="J912" s="869">
        <v>12467</v>
      </c>
      <c r="K912" s="869">
        <v>6932</v>
      </c>
      <c r="L912" s="869">
        <v>164</v>
      </c>
      <c r="M912" s="869">
        <v>72064</v>
      </c>
      <c r="N912" s="869">
        <v>4020</v>
      </c>
      <c r="O912" s="869">
        <v>55</v>
      </c>
      <c r="P912" s="869">
        <v>5392</v>
      </c>
      <c r="Q912" s="869">
        <v>117</v>
      </c>
      <c r="R912" s="869">
        <v>55</v>
      </c>
      <c r="S912" s="869">
        <v>37</v>
      </c>
      <c r="T912" s="869">
        <v>37</v>
      </c>
      <c r="U912" s="869">
        <v>6</v>
      </c>
      <c r="V912" s="869">
        <v>6</v>
      </c>
      <c r="W912" s="869">
        <v>16</v>
      </c>
      <c r="X912" s="869">
        <v>16</v>
      </c>
      <c r="Y912" s="869">
        <v>0</v>
      </c>
      <c r="Z912" s="869">
        <v>0</v>
      </c>
      <c r="AA912" s="869">
        <v>15</v>
      </c>
      <c r="AB912" s="869">
        <v>15</v>
      </c>
      <c r="AC912" s="869">
        <v>0</v>
      </c>
      <c r="AD912" s="869">
        <v>14</v>
      </c>
      <c r="AE912" s="869">
        <v>0</v>
      </c>
      <c r="AF912" s="345">
        <v>4393481</v>
      </c>
      <c r="AG912" s="345">
        <v>1820100</v>
      </c>
      <c r="AH912" s="345">
        <v>120210</v>
      </c>
      <c r="AI912" s="345">
        <v>2453171</v>
      </c>
      <c r="AJ912" s="345">
        <v>93077</v>
      </c>
      <c r="AK912" s="345">
        <v>103472</v>
      </c>
    </row>
    <row r="913" spans="1:37" s="878" customFormat="1">
      <c r="A913" s="1712" t="s">
        <v>13795</v>
      </c>
      <c r="B913" s="1713"/>
      <c r="C913" s="1714"/>
      <c r="D913" s="872"/>
      <c r="E913" s="873">
        <v>15</v>
      </c>
      <c r="F913" s="874"/>
      <c r="G913" s="872"/>
      <c r="H913" s="872"/>
      <c r="I913" s="872"/>
      <c r="J913" s="875"/>
      <c r="K913" s="875"/>
      <c r="L913" s="875"/>
      <c r="M913" s="875"/>
      <c r="N913" s="875"/>
      <c r="O913" s="875"/>
      <c r="P913" s="875"/>
      <c r="Q913" s="875"/>
      <c r="R913" s="875"/>
      <c r="S913" s="876"/>
      <c r="T913" s="876"/>
      <c r="U913" s="876"/>
      <c r="V913" s="876"/>
      <c r="W913" s="876"/>
      <c r="X913" s="876"/>
      <c r="Y913" s="876"/>
      <c r="Z913" s="875"/>
      <c r="AA913" s="876"/>
      <c r="AB913" s="876"/>
      <c r="AC913" s="875"/>
      <c r="AD913" s="875"/>
      <c r="AE913" s="875"/>
      <c r="AF913" s="877"/>
      <c r="AG913" s="875"/>
      <c r="AH913" s="875"/>
      <c r="AI913" s="875"/>
      <c r="AJ913" s="875"/>
      <c r="AK913" s="875"/>
    </row>
    <row r="914" spans="1:37">
      <c r="A914" s="869">
        <v>872</v>
      </c>
      <c r="B914" s="869" t="s">
        <v>2790</v>
      </c>
      <c r="C914" s="869" t="s">
        <v>2791</v>
      </c>
      <c r="D914" s="869" t="s">
        <v>350</v>
      </c>
      <c r="E914" s="869" t="s">
        <v>16289</v>
      </c>
      <c r="F914" s="870" t="s">
        <v>16290</v>
      </c>
      <c r="G914" s="869" t="s">
        <v>16291</v>
      </c>
      <c r="H914" s="869" t="s">
        <v>16292</v>
      </c>
      <c r="I914" s="869">
        <v>2019</v>
      </c>
      <c r="J914" s="869">
        <v>51579</v>
      </c>
      <c r="K914" s="869">
        <v>1831.32</v>
      </c>
      <c r="L914" s="869">
        <v>333</v>
      </c>
      <c r="M914" s="869">
        <v>33966</v>
      </c>
      <c r="N914" s="869">
        <v>372</v>
      </c>
      <c r="O914" s="869">
        <v>24</v>
      </c>
      <c r="P914" s="869">
        <v>2050</v>
      </c>
      <c r="Q914" s="869">
        <v>0</v>
      </c>
      <c r="R914" s="869">
        <v>4</v>
      </c>
      <c r="S914" s="869">
        <v>10</v>
      </c>
      <c r="T914" s="869">
        <v>10</v>
      </c>
      <c r="U914" s="869">
        <v>2</v>
      </c>
      <c r="V914" s="869">
        <v>2</v>
      </c>
      <c r="W914" s="869">
        <v>8</v>
      </c>
      <c r="X914" s="869">
        <v>8</v>
      </c>
      <c r="Y914" s="869">
        <v>0</v>
      </c>
      <c r="Z914" s="869">
        <v>0</v>
      </c>
      <c r="AA914" s="869">
        <v>0</v>
      </c>
      <c r="AB914" s="869">
        <v>0</v>
      </c>
      <c r="AC914" s="869">
        <v>0</v>
      </c>
      <c r="AD914" s="869">
        <v>8</v>
      </c>
      <c r="AE914" s="869">
        <v>0</v>
      </c>
      <c r="AF914" s="345">
        <v>517680</v>
      </c>
      <c r="AG914" s="345">
        <v>346858</v>
      </c>
      <c r="AH914" s="345">
        <v>30906</v>
      </c>
      <c r="AI914" s="345">
        <v>139916</v>
      </c>
      <c r="AJ914" s="345">
        <v>113596</v>
      </c>
      <c r="AK914" s="345">
        <v>0</v>
      </c>
    </row>
    <row r="915" spans="1:37" s="878" customFormat="1">
      <c r="A915" s="1712" t="s">
        <v>13032</v>
      </c>
      <c r="B915" s="1713"/>
      <c r="C915" s="1714"/>
      <c r="D915" s="872"/>
      <c r="E915" s="873">
        <v>1</v>
      </c>
      <c r="F915" s="874"/>
      <c r="G915" s="872"/>
      <c r="H915" s="872"/>
      <c r="I915" s="872"/>
      <c r="J915" s="875"/>
      <c r="K915" s="875"/>
      <c r="L915" s="875"/>
      <c r="M915" s="875"/>
      <c r="N915" s="875"/>
      <c r="O915" s="875"/>
      <c r="P915" s="875"/>
      <c r="Q915" s="875"/>
      <c r="R915" s="875"/>
      <c r="S915" s="876"/>
      <c r="T915" s="876"/>
      <c r="U915" s="876"/>
      <c r="V915" s="876"/>
      <c r="W915" s="876"/>
      <c r="X915" s="876"/>
      <c r="Y915" s="876"/>
      <c r="Z915" s="875"/>
      <c r="AA915" s="876"/>
      <c r="AB915" s="876"/>
      <c r="AC915" s="875"/>
      <c r="AD915" s="875"/>
      <c r="AE915" s="875"/>
      <c r="AF915" s="877"/>
      <c r="AG915" s="875"/>
      <c r="AH915" s="875"/>
      <c r="AI915" s="875"/>
      <c r="AJ915" s="875"/>
      <c r="AK915" s="875"/>
    </row>
    <row r="916" spans="1:37">
      <c r="A916" s="869">
        <v>873</v>
      </c>
      <c r="B916" s="869" t="s">
        <v>2790</v>
      </c>
      <c r="C916" s="869" t="s">
        <v>16227</v>
      </c>
      <c r="D916" s="869" t="s">
        <v>13033</v>
      </c>
      <c r="E916" s="869" t="s">
        <v>16293</v>
      </c>
      <c r="F916" s="870" t="s">
        <v>16294</v>
      </c>
      <c r="G916" s="869" t="s">
        <v>16295</v>
      </c>
      <c r="H916" s="869" t="s">
        <v>16296</v>
      </c>
      <c r="I916" s="869">
        <v>1996</v>
      </c>
      <c r="J916" s="869">
        <v>1311.6</v>
      </c>
      <c r="K916" s="869">
        <v>1411.59</v>
      </c>
      <c r="L916" s="869">
        <v>62</v>
      </c>
      <c r="M916" s="869">
        <v>48514</v>
      </c>
      <c r="N916" s="869">
        <v>1059</v>
      </c>
      <c r="O916" s="869">
        <v>52</v>
      </c>
      <c r="P916" s="869">
        <v>1100</v>
      </c>
      <c r="Q916" s="869">
        <v>806</v>
      </c>
      <c r="R916" s="869">
        <v>0</v>
      </c>
      <c r="S916" s="869">
        <v>1</v>
      </c>
      <c r="T916" s="869">
        <v>1</v>
      </c>
      <c r="U916" s="869">
        <v>0</v>
      </c>
      <c r="V916" s="869">
        <v>0</v>
      </c>
      <c r="W916" s="869">
        <v>1</v>
      </c>
      <c r="X916" s="869">
        <v>1</v>
      </c>
      <c r="Y916" s="869">
        <v>0</v>
      </c>
      <c r="Z916" s="869">
        <v>0</v>
      </c>
      <c r="AA916" s="869">
        <v>0</v>
      </c>
      <c r="AB916" s="869">
        <v>0</v>
      </c>
      <c r="AC916" s="869">
        <v>0</v>
      </c>
      <c r="AD916" s="869">
        <v>1</v>
      </c>
      <c r="AE916" s="869">
        <v>0</v>
      </c>
      <c r="AF916" s="345">
        <v>168075</v>
      </c>
      <c r="AG916" s="345">
        <v>56347</v>
      </c>
      <c r="AH916" s="345">
        <v>17978</v>
      </c>
      <c r="AI916" s="345">
        <v>93750</v>
      </c>
      <c r="AJ916" s="345">
        <v>16079</v>
      </c>
      <c r="AK916" s="345">
        <v>8937</v>
      </c>
    </row>
    <row r="917" spans="1:37">
      <c r="A917" s="869">
        <v>874</v>
      </c>
      <c r="B917" s="869" t="s">
        <v>2790</v>
      </c>
      <c r="C917" s="869" t="s">
        <v>16227</v>
      </c>
      <c r="D917" s="869" t="s">
        <v>13033</v>
      </c>
      <c r="E917" s="869" t="s">
        <v>16297</v>
      </c>
      <c r="F917" s="870" t="s">
        <v>16298</v>
      </c>
      <c r="G917" s="869" t="s">
        <v>16299</v>
      </c>
      <c r="H917" s="869" t="s">
        <v>16300</v>
      </c>
      <c r="I917" s="869">
        <v>2012</v>
      </c>
      <c r="J917" s="869">
        <v>13974</v>
      </c>
      <c r="K917" s="869">
        <v>3374.56</v>
      </c>
      <c r="L917" s="869">
        <v>301</v>
      </c>
      <c r="M917" s="869">
        <v>80594</v>
      </c>
      <c r="N917" s="869">
        <v>1349</v>
      </c>
      <c r="O917" s="869">
        <v>26</v>
      </c>
      <c r="P917" s="869">
        <v>2688</v>
      </c>
      <c r="Q917" s="869">
        <v>5</v>
      </c>
      <c r="R917" s="869">
        <v>117</v>
      </c>
      <c r="S917" s="869">
        <v>7</v>
      </c>
      <c r="T917" s="869">
        <v>7</v>
      </c>
      <c r="U917" s="869">
        <v>1</v>
      </c>
      <c r="V917" s="869">
        <v>1</v>
      </c>
      <c r="W917" s="869">
        <v>5</v>
      </c>
      <c r="X917" s="869">
        <v>5</v>
      </c>
      <c r="Y917" s="869">
        <v>0</v>
      </c>
      <c r="Z917" s="869">
        <v>0</v>
      </c>
      <c r="AA917" s="869">
        <v>1</v>
      </c>
      <c r="AB917" s="869">
        <v>1</v>
      </c>
      <c r="AC917" s="869">
        <v>0</v>
      </c>
      <c r="AD917" s="869">
        <v>5</v>
      </c>
      <c r="AE917" s="869">
        <v>0</v>
      </c>
      <c r="AF917" s="345">
        <v>1740650</v>
      </c>
      <c r="AG917" s="345">
        <v>447290</v>
      </c>
      <c r="AH917" s="345">
        <v>48994</v>
      </c>
      <c r="AI917" s="345">
        <v>1244366</v>
      </c>
      <c r="AJ917" s="345">
        <v>105889</v>
      </c>
      <c r="AK917" s="345">
        <v>24873</v>
      </c>
    </row>
    <row r="918" spans="1:37">
      <c r="A918" s="869">
        <v>875</v>
      </c>
      <c r="B918" s="869" t="s">
        <v>2790</v>
      </c>
      <c r="C918" s="869" t="s">
        <v>16232</v>
      </c>
      <c r="D918" s="869" t="s">
        <v>13033</v>
      </c>
      <c r="E918" s="869" t="s">
        <v>16301</v>
      </c>
      <c r="F918" s="870" t="s">
        <v>16302</v>
      </c>
      <c r="G918" s="869" t="s">
        <v>16303</v>
      </c>
      <c r="H918" s="869" t="s">
        <v>16304</v>
      </c>
      <c r="I918" s="869">
        <v>2021</v>
      </c>
      <c r="J918" s="869">
        <v>19000</v>
      </c>
      <c r="K918" s="869">
        <v>2002</v>
      </c>
      <c r="L918" s="869">
        <v>150</v>
      </c>
      <c r="M918" s="869">
        <v>21799</v>
      </c>
      <c r="N918" s="869">
        <v>522</v>
      </c>
      <c r="O918" s="869">
        <v>24</v>
      </c>
      <c r="P918" s="869">
        <v>1471</v>
      </c>
      <c r="Q918" s="869">
        <v>111</v>
      </c>
      <c r="R918" s="869">
        <v>6</v>
      </c>
      <c r="S918" s="869">
        <v>3.5</v>
      </c>
      <c r="T918" s="869">
        <v>3</v>
      </c>
      <c r="U918" s="869">
        <v>2</v>
      </c>
      <c r="V918" s="869">
        <v>2</v>
      </c>
      <c r="W918" s="869">
        <v>0.5</v>
      </c>
      <c r="X918" s="869">
        <v>0</v>
      </c>
      <c r="Y918" s="869">
        <v>0</v>
      </c>
      <c r="Z918" s="869">
        <v>0</v>
      </c>
      <c r="AA918" s="869">
        <v>1</v>
      </c>
      <c r="AB918" s="869">
        <v>1</v>
      </c>
      <c r="AC918" s="869">
        <v>0</v>
      </c>
      <c r="AD918" s="869">
        <v>1</v>
      </c>
      <c r="AE918" s="869">
        <v>0</v>
      </c>
      <c r="AF918" s="345">
        <v>602294</v>
      </c>
      <c r="AG918" s="345">
        <v>318564</v>
      </c>
      <c r="AH918" s="345">
        <v>35583</v>
      </c>
      <c r="AI918" s="345">
        <v>248147</v>
      </c>
      <c r="AJ918" s="345">
        <v>44174</v>
      </c>
      <c r="AK918" s="345">
        <v>15517</v>
      </c>
    </row>
    <row r="919" spans="1:37">
      <c r="A919" s="869">
        <v>876</v>
      </c>
      <c r="B919" s="869" t="s">
        <v>2790</v>
      </c>
      <c r="C919" s="869" t="s">
        <v>2807</v>
      </c>
      <c r="D919" s="869" t="s">
        <v>13033</v>
      </c>
      <c r="E919" s="869" t="s">
        <v>16305</v>
      </c>
      <c r="F919" s="870" t="s">
        <v>16306</v>
      </c>
      <c r="G919" s="869" t="s">
        <v>16307</v>
      </c>
      <c r="H919" s="869" t="s">
        <v>16308</v>
      </c>
      <c r="I919" s="869">
        <v>2014</v>
      </c>
      <c r="J919" s="869">
        <v>2654</v>
      </c>
      <c r="K919" s="869">
        <v>1993.65</v>
      </c>
      <c r="L919" s="869">
        <v>200</v>
      </c>
      <c r="M919" s="869">
        <v>70089</v>
      </c>
      <c r="N919" s="869">
        <v>1441</v>
      </c>
      <c r="O919" s="869">
        <v>63</v>
      </c>
      <c r="P919" s="869">
        <v>1812</v>
      </c>
      <c r="Q919" s="869">
        <v>0</v>
      </c>
      <c r="R919" s="869">
        <v>63</v>
      </c>
      <c r="S919" s="869">
        <v>6</v>
      </c>
      <c r="T919" s="869">
        <v>6</v>
      </c>
      <c r="U919" s="869">
        <v>4</v>
      </c>
      <c r="V919" s="869">
        <v>4</v>
      </c>
      <c r="W919" s="869">
        <v>2</v>
      </c>
      <c r="X919" s="869">
        <v>2</v>
      </c>
      <c r="Y919" s="869">
        <v>0</v>
      </c>
      <c r="Z919" s="869">
        <v>0</v>
      </c>
      <c r="AA919" s="869">
        <v>0</v>
      </c>
      <c r="AB919" s="869">
        <v>0</v>
      </c>
      <c r="AC919" s="869">
        <v>0</v>
      </c>
      <c r="AD919" s="869">
        <v>4</v>
      </c>
      <c r="AE919" s="869">
        <v>0</v>
      </c>
      <c r="AF919" s="345">
        <v>342416</v>
      </c>
      <c r="AG919" s="345">
        <v>204252</v>
      </c>
      <c r="AH919" s="345">
        <v>36865</v>
      </c>
      <c r="AI919" s="345">
        <v>101299</v>
      </c>
      <c r="AJ919" s="345">
        <v>93776</v>
      </c>
      <c r="AK919" s="345">
        <v>25524</v>
      </c>
    </row>
    <row r="920" spans="1:37">
      <c r="A920" s="869">
        <v>877</v>
      </c>
      <c r="B920" s="869" t="s">
        <v>2790</v>
      </c>
      <c r="C920" s="869" t="s">
        <v>16241</v>
      </c>
      <c r="D920" s="869" t="s">
        <v>13033</v>
      </c>
      <c r="E920" s="869" t="s">
        <v>16309</v>
      </c>
      <c r="F920" s="870" t="s">
        <v>16310</v>
      </c>
      <c r="G920" s="869" t="s">
        <v>16311</v>
      </c>
      <c r="H920" s="869" t="s">
        <v>16312</v>
      </c>
      <c r="I920" s="869">
        <v>2012</v>
      </c>
      <c r="J920" s="869">
        <v>4456</v>
      </c>
      <c r="K920" s="869">
        <v>2864.97</v>
      </c>
      <c r="L920" s="869">
        <v>272</v>
      </c>
      <c r="M920" s="869">
        <v>86902</v>
      </c>
      <c r="N920" s="869">
        <v>2970</v>
      </c>
      <c r="O920" s="869">
        <v>47</v>
      </c>
      <c r="P920" s="869">
        <v>2121</v>
      </c>
      <c r="Q920" s="869">
        <v>0</v>
      </c>
      <c r="R920" s="869">
        <v>0</v>
      </c>
      <c r="S920" s="869">
        <v>7</v>
      </c>
      <c r="T920" s="869">
        <v>7</v>
      </c>
      <c r="U920" s="869">
        <v>3</v>
      </c>
      <c r="V920" s="869">
        <v>3</v>
      </c>
      <c r="W920" s="869">
        <v>3</v>
      </c>
      <c r="X920" s="869">
        <v>3</v>
      </c>
      <c r="Y920" s="869">
        <v>0</v>
      </c>
      <c r="Z920" s="869">
        <v>0</v>
      </c>
      <c r="AA920" s="869">
        <v>1</v>
      </c>
      <c r="AB920" s="869">
        <v>1</v>
      </c>
      <c r="AC920" s="869">
        <v>0</v>
      </c>
      <c r="AD920" s="869">
        <v>5</v>
      </c>
      <c r="AE920" s="869">
        <v>0</v>
      </c>
      <c r="AF920" s="345">
        <v>1615207</v>
      </c>
      <c r="AG920" s="345">
        <v>786526</v>
      </c>
      <c r="AH920" s="345">
        <v>89313</v>
      </c>
      <c r="AI920" s="345">
        <v>739368</v>
      </c>
      <c r="AJ920" s="345">
        <v>79017</v>
      </c>
      <c r="AK920" s="345">
        <v>51499</v>
      </c>
    </row>
    <row r="921" spans="1:37">
      <c r="A921" s="869">
        <v>878</v>
      </c>
      <c r="B921" s="869" t="s">
        <v>2790</v>
      </c>
      <c r="C921" s="869" t="s">
        <v>2923</v>
      </c>
      <c r="D921" s="869" t="s">
        <v>13033</v>
      </c>
      <c r="E921" s="869" t="s">
        <v>16313</v>
      </c>
      <c r="F921" s="870" t="s">
        <v>16314</v>
      </c>
      <c r="G921" s="869" t="s">
        <v>16315</v>
      </c>
      <c r="H921" s="869" t="s">
        <v>16316</v>
      </c>
      <c r="I921" s="869">
        <v>2015</v>
      </c>
      <c r="J921" s="869">
        <v>2201</v>
      </c>
      <c r="K921" s="869">
        <v>1331</v>
      </c>
      <c r="L921" s="869">
        <v>160</v>
      </c>
      <c r="M921" s="869">
        <v>39236</v>
      </c>
      <c r="N921" s="869">
        <v>736</v>
      </c>
      <c r="O921" s="869">
        <v>21</v>
      </c>
      <c r="P921" s="869">
        <v>954</v>
      </c>
      <c r="Q921" s="869">
        <v>40</v>
      </c>
      <c r="R921" s="869">
        <v>2</v>
      </c>
      <c r="S921" s="869">
        <v>3</v>
      </c>
      <c r="T921" s="869">
        <v>3</v>
      </c>
      <c r="U921" s="869">
        <v>1</v>
      </c>
      <c r="V921" s="869">
        <v>1</v>
      </c>
      <c r="W921" s="869">
        <v>2</v>
      </c>
      <c r="X921" s="869">
        <v>2</v>
      </c>
      <c r="Y921" s="869">
        <v>0</v>
      </c>
      <c r="Z921" s="869">
        <v>0</v>
      </c>
      <c r="AA921" s="869">
        <v>0</v>
      </c>
      <c r="AB921" s="869">
        <v>0</v>
      </c>
      <c r="AC921" s="869">
        <v>0</v>
      </c>
      <c r="AD921" s="869">
        <v>2</v>
      </c>
      <c r="AE921" s="869">
        <v>0</v>
      </c>
      <c r="AF921" s="345">
        <v>228475</v>
      </c>
      <c r="AG921" s="345">
        <v>122888</v>
      </c>
      <c r="AH921" s="345">
        <v>13086</v>
      </c>
      <c r="AI921" s="345">
        <v>92501</v>
      </c>
      <c r="AJ921" s="345">
        <v>36533</v>
      </c>
      <c r="AK921" s="345">
        <v>9903</v>
      </c>
    </row>
    <row r="922" spans="1:37">
      <c r="A922" s="869">
        <v>879</v>
      </c>
      <c r="B922" s="869" t="s">
        <v>2790</v>
      </c>
      <c r="C922" s="869" t="s">
        <v>2923</v>
      </c>
      <c r="D922" s="869" t="s">
        <v>13033</v>
      </c>
      <c r="E922" s="869" t="s">
        <v>16317</v>
      </c>
      <c r="F922" s="870" t="s">
        <v>16318</v>
      </c>
      <c r="G922" s="869" t="s">
        <v>16319</v>
      </c>
      <c r="H922" s="869" t="s">
        <v>16316</v>
      </c>
      <c r="I922" s="869">
        <v>2020</v>
      </c>
      <c r="J922" s="869">
        <v>616</v>
      </c>
      <c r="K922" s="869">
        <v>546.55999999999995</v>
      </c>
      <c r="L922" s="869">
        <v>80</v>
      </c>
      <c r="M922" s="869">
        <v>13170</v>
      </c>
      <c r="N922" s="869">
        <v>88</v>
      </c>
      <c r="O922" s="869">
        <v>17</v>
      </c>
      <c r="P922" s="869">
        <v>688</v>
      </c>
      <c r="Q922" s="869">
        <v>0</v>
      </c>
      <c r="R922" s="869">
        <v>0</v>
      </c>
      <c r="S922" s="869">
        <v>3</v>
      </c>
      <c r="T922" s="869">
        <v>3</v>
      </c>
      <c r="U922" s="869">
        <v>2</v>
      </c>
      <c r="V922" s="869">
        <v>2</v>
      </c>
      <c r="W922" s="869">
        <v>1</v>
      </c>
      <c r="X922" s="869">
        <v>1</v>
      </c>
      <c r="Y922" s="869">
        <v>0</v>
      </c>
      <c r="Z922" s="869">
        <v>0</v>
      </c>
      <c r="AA922" s="869">
        <v>0</v>
      </c>
      <c r="AB922" s="869">
        <v>0</v>
      </c>
      <c r="AC922" s="869">
        <v>0</v>
      </c>
      <c r="AD922" s="869">
        <v>1</v>
      </c>
      <c r="AE922" s="869">
        <v>0</v>
      </c>
      <c r="AF922" s="345">
        <v>309429</v>
      </c>
      <c r="AG922" s="345">
        <v>161890</v>
      </c>
      <c r="AH922" s="345">
        <v>25972</v>
      </c>
      <c r="AI922" s="345">
        <v>121567</v>
      </c>
      <c r="AJ922" s="345">
        <v>19460</v>
      </c>
      <c r="AK922" s="345">
        <v>4437</v>
      </c>
    </row>
    <row r="923" spans="1:37">
      <c r="A923" s="869">
        <v>880</v>
      </c>
      <c r="B923" s="869" t="s">
        <v>2790</v>
      </c>
      <c r="C923" s="869" t="s">
        <v>2923</v>
      </c>
      <c r="D923" s="869" t="s">
        <v>13033</v>
      </c>
      <c r="E923" s="869" t="s">
        <v>16320</v>
      </c>
      <c r="F923" s="870" t="s">
        <v>16321</v>
      </c>
      <c r="G923" s="869" t="s">
        <v>16322</v>
      </c>
      <c r="H923" s="869" t="s">
        <v>16316</v>
      </c>
      <c r="I923" s="869">
        <v>2006</v>
      </c>
      <c r="J923" s="869">
        <v>1311</v>
      </c>
      <c r="K923" s="869">
        <v>1360.67</v>
      </c>
      <c r="L923" s="869">
        <v>150</v>
      </c>
      <c r="M923" s="869">
        <v>48693</v>
      </c>
      <c r="N923" s="869">
        <v>0</v>
      </c>
      <c r="O923" s="869">
        <v>12</v>
      </c>
      <c r="P923" s="869">
        <v>934</v>
      </c>
      <c r="Q923" s="869">
        <v>0</v>
      </c>
      <c r="R923" s="869">
        <v>0</v>
      </c>
      <c r="S923" s="869">
        <v>3</v>
      </c>
      <c r="T923" s="869">
        <v>3</v>
      </c>
      <c r="U923" s="869">
        <v>1</v>
      </c>
      <c r="V923" s="869">
        <v>1</v>
      </c>
      <c r="W923" s="869">
        <v>2</v>
      </c>
      <c r="X923" s="869">
        <v>2</v>
      </c>
      <c r="Y923" s="869">
        <v>0</v>
      </c>
      <c r="Z923" s="869">
        <v>0</v>
      </c>
      <c r="AA923" s="869">
        <v>0</v>
      </c>
      <c r="AB923" s="869">
        <v>0</v>
      </c>
      <c r="AC923" s="869">
        <v>0</v>
      </c>
      <c r="AD923" s="869">
        <v>2</v>
      </c>
      <c r="AE923" s="869">
        <v>0</v>
      </c>
      <c r="AF923" s="345">
        <v>266999</v>
      </c>
      <c r="AG923" s="345">
        <v>170520</v>
      </c>
      <c r="AH923" s="345">
        <v>17040</v>
      </c>
      <c r="AI923" s="345">
        <v>79439</v>
      </c>
      <c r="AJ923" s="345">
        <v>58874</v>
      </c>
      <c r="AK923" s="345">
        <v>2475</v>
      </c>
    </row>
    <row r="924" spans="1:37">
      <c r="A924" s="869">
        <v>881</v>
      </c>
      <c r="B924" s="869" t="s">
        <v>2790</v>
      </c>
      <c r="C924" s="869" t="s">
        <v>2923</v>
      </c>
      <c r="D924" s="869" t="s">
        <v>13033</v>
      </c>
      <c r="E924" s="869" t="s">
        <v>16323</v>
      </c>
      <c r="F924" s="870" t="s">
        <v>16324</v>
      </c>
      <c r="G924" s="869" t="s">
        <v>16325</v>
      </c>
      <c r="H924" s="869" t="s">
        <v>16326</v>
      </c>
      <c r="I924" s="869">
        <v>2021</v>
      </c>
      <c r="J924" s="869">
        <v>3840</v>
      </c>
      <c r="K924" s="869">
        <v>3409.02</v>
      </c>
      <c r="L924" s="869">
        <v>250</v>
      </c>
      <c r="M924" s="869">
        <v>43523</v>
      </c>
      <c r="N924" s="869">
        <v>703</v>
      </c>
      <c r="O924" s="869">
        <v>21</v>
      </c>
      <c r="P924" s="869">
        <v>3127</v>
      </c>
      <c r="Q924" s="869">
        <v>0</v>
      </c>
      <c r="R924" s="869">
        <v>0</v>
      </c>
      <c r="S924" s="869">
        <v>6</v>
      </c>
      <c r="T924" s="869">
        <v>7</v>
      </c>
      <c r="U924" s="869">
        <v>2</v>
      </c>
      <c r="V924" s="869">
        <v>3</v>
      </c>
      <c r="W924" s="869">
        <v>4</v>
      </c>
      <c r="X924" s="869">
        <v>4</v>
      </c>
      <c r="Y924" s="869">
        <v>0</v>
      </c>
      <c r="Z924" s="869">
        <v>0</v>
      </c>
      <c r="AA924" s="869">
        <v>0</v>
      </c>
      <c r="AB924" s="869">
        <v>0</v>
      </c>
      <c r="AC924" s="869">
        <v>0</v>
      </c>
      <c r="AD924" s="869">
        <v>4</v>
      </c>
      <c r="AE924" s="869">
        <v>0</v>
      </c>
      <c r="AF924" s="345">
        <v>557522</v>
      </c>
      <c r="AG924" s="345">
        <v>380429</v>
      </c>
      <c r="AH924" s="345">
        <v>45000</v>
      </c>
      <c r="AI924" s="345">
        <v>132093</v>
      </c>
      <c r="AJ924" s="345">
        <v>121630</v>
      </c>
      <c r="AK924" s="345">
        <v>72268</v>
      </c>
    </row>
    <row r="925" spans="1:37">
      <c r="A925" s="869">
        <v>882</v>
      </c>
      <c r="B925" s="869" t="s">
        <v>2790</v>
      </c>
      <c r="C925" s="869" t="s">
        <v>16254</v>
      </c>
      <c r="D925" s="869" t="s">
        <v>13033</v>
      </c>
      <c r="E925" s="869" t="s">
        <v>16327</v>
      </c>
      <c r="F925" s="870" t="s">
        <v>16328</v>
      </c>
      <c r="G925" s="869" t="s">
        <v>16329</v>
      </c>
      <c r="H925" s="869" t="s">
        <v>7937</v>
      </c>
      <c r="I925" s="869">
        <v>1998</v>
      </c>
      <c r="J925" s="869">
        <v>1006</v>
      </c>
      <c r="K925" s="869">
        <v>991.32</v>
      </c>
      <c r="L925" s="869">
        <v>60</v>
      </c>
      <c r="M925" s="869">
        <v>35269</v>
      </c>
      <c r="N925" s="869">
        <v>0</v>
      </c>
      <c r="O925" s="869">
        <v>0</v>
      </c>
      <c r="P925" s="869">
        <v>617</v>
      </c>
      <c r="Q925" s="869">
        <v>0</v>
      </c>
      <c r="R925" s="869">
        <v>0</v>
      </c>
      <c r="S925" s="869">
        <v>2</v>
      </c>
      <c r="T925" s="869">
        <v>2</v>
      </c>
      <c r="U925" s="869">
        <v>1</v>
      </c>
      <c r="V925" s="869">
        <v>1</v>
      </c>
      <c r="W925" s="869">
        <v>1</v>
      </c>
      <c r="X925" s="869">
        <v>1</v>
      </c>
      <c r="Y925" s="869">
        <v>0</v>
      </c>
      <c r="Z925" s="869">
        <v>0</v>
      </c>
      <c r="AA925" s="869">
        <v>0</v>
      </c>
      <c r="AB925" s="869">
        <v>0</v>
      </c>
      <c r="AC925" s="869">
        <v>0</v>
      </c>
      <c r="AD925" s="869">
        <v>1</v>
      </c>
      <c r="AE925" s="869">
        <v>0</v>
      </c>
      <c r="AF925" s="345">
        <v>161058</v>
      </c>
      <c r="AG925" s="345">
        <v>57772</v>
      </c>
      <c r="AH925" s="345">
        <v>51286</v>
      </c>
      <c r="AI925" s="345">
        <v>52000</v>
      </c>
      <c r="AJ925" s="345">
        <v>9846</v>
      </c>
      <c r="AK925" s="345">
        <v>18004</v>
      </c>
    </row>
    <row r="926" spans="1:37">
      <c r="A926" s="869">
        <v>883</v>
      </c>
      <c r="B926" s="869" t="s">
        <v>2790</v>
      </c>
      <c r="C926" s="869" t="s">
        <v>16254</v>
      </c>
      <c r="D926" s="869" t="s">
        <v>13033</v>
      </c>
      <c r="E926" s="869" t="s">
        <v>16330</v>
      </c>
      <c r="F926" s="870" t="s">
        <v>16331</v>
      </c>
      <c r="G926" s="869" t="s">
        <v>16332</v>
      </c>
      <c r="H926" s="869" t="s">
        <v>16333</v>
      </c>
      <c r="I926" s="869">
        <v>2024</v>
      </c>
      <c r="J926" s="869">
        <v>802</v>
      </c>
      <c r="K926" s="869">
        <v>2569.13</v>
      </c>
      <c r="L926" s="869">
        <v>130</v>
      </c>
      <c r="M926" s="869">
        <v>15367</v>
      </c>
      <c r="N926" s="869">
        <v>0</v>
      </c>
      <c r="O926" s="869">
        <v>17</v>
      </c>
      <c r="P926" s="869">
        <v>815</v>
      </c>
      <c r="Q926" s="869">
        <v>0</v>
      </c>
      <c r="R926" s="869">
        <v>4</v>
      </c>
      <c r="S926" s="869">
        <v>2</v>
      </c>
      <c r="T926" s="869">
        <v>2</v>
      </c>
      <c r="U926" s="869">
        <v>0</v>
      </c>
      <c r="V926" s="869">
        <v>0</v>
      </c>
      <c r="W926" s="869">
        <v>2</v>
      </c>
      <c r="X926" s="869">
        <v>2</v>
      </c>
      <c r="Y926" s="869">
        <v>0</v>
      </c>
      <c r="Z926" s="869">
        <v>0</v>
      </c>
      <c r="AA926" s="869">
        <v>0</v>
      </c>
      <c r="AB926" s="869">
        <v>0</v>
      </c>
      <c r="AC926" s="869">
        <v>0</v>
      </c>
      <c r="AD926" s="869">
        <v>2</v>
      </c>
      <c r="AE926" s="869">
        <v>0</v>
      </c>
      <c r="AF926" s="345">
        <v>145562</v>
      </c>
      <c r="AG926" s="345">
        <v>115941</v>
      </c>
      <c r="AH926" s="345">
        <v>12786</v>
      </c>
      <c r="AI926" s="345">
        <v>16835</v>
      </c>
      <c r="AJ926" s="345">
        <v>155140</v>
      </c>
      <c r="AK926" s="345">
        <v>31175</v>
      </c>
    </row>
    <row r="927" spans="1:37">
      <c r="A927" s="869">
        <v>884</v>
      </c>
      <c r="B927" s="869" t="s">
        <v>2790</v>
      </c>
      <c r="C927" s="869" t="s">
        <v>16254</v>
      </c>
      <c r="D927" s="869" t="s">
        <v>13033</v>
      </c>
      <c r="E927" s="869" t="s">
        <v>16334</v>
      </c>
      <c r="F927" s="870" t="s">
        <v>16335</v>
      </c>
      <c r="G927" s="869" t="s">
        <v>16336</v>
      </c>
      <c r="H927" s="869" t="s">
        <v>16337</v>
      </c>
      <c r="I927" s="869">
        <v>1996</v>
      </c>
      <c r="J927" s="869">
        <v>15331</v>
      </c>
      <c r="K927" s="869">
        <v>2800.36</v>
      </c>
      <c r="L927" s="869">
        <v>244</v>
      </c>
      <c r="M927" s="869">
        <v>236279</v>
      </c>
      <c r="N927" s="869">
        <v>6921</v>
      </c>
      <c r="O927" s="869">
        <v>147</v>
      </c>
      <c r="P927" s="869">
        <v>21315</v>
      </c>
      <c r="Q927" s="869">
        <v>0</v>
      </c>
      <c r="R927" s="869">
        <v>147</v>
      </c>
      <c r="S927" s="869">
        <v>23</v>
      </c>
      <c r="T927" s="869">
        <v>23</v>
      </c>
      <c r="U927" s="869">
        <v>4</v>
      </c>
      <c r="V927" s="869">
        <v>4</v>
      </c>
      <c r="W927" s="869">
        <v>15</v>
      </c>
      <c r="X927" s="869">
        <v>15</v>
      </c>
      <c r="Y927" s="869">
        <v>1</v>
      </c>
      <c r="Z927" s="869">
        <v>1</v>
      </c>
      <c r="AA927" s="869">
        <v>3</v>
      </c>
      <c r="AB927" s="869">
        <v>3</v>
      </c>
      <c r="AC927" s="869">
        <v>2</v>
      </c>
      <c r="AD927" s="869">
        <v>13</v>
      </c>
      <c r="AE927" s="869">
        <v>2</v>
      </c>
      <c r="AF927" s="345">
        <v>2875367</v>
      </c>
      <c r="AG927" s="345">
        <v>1614735</v>
      </c>
      <c r="AH927" s="345">
        <v>383245</v>
      </c>
      <c r="AI927" s="345">
        <v>877387</v>
      </c>
      <c r="AJ927" s="345">
        <v>287703</v>
      </c>
      <c r="AK927" s="345">
        <v>170018</v>
      </c>
    </row>
    <row r="928" spans="1:37">
      <c r="A928" s="869">
        <v>885</v>
      </c>
      <c r="B928" s="869" t="s">
        <v>2790</v>
      </c>
      <c r="C928" s="869" t="s">
        <v>16254</v>
      </c>
      <c r="D928" s="869" t="s">
        <v>13033</v>
      </c>
      <c r="E928" s="869" t="s">
        <v>16338</v>
      </c>
      <c r="F928" s="870" t="s">
        <v>16339</v>
      </c>
      <c r="G928" s="869" t="s">
        <v>16340</v>
      </c>
      <c r="H928" s="869" t="s">
        <v>16341</v>
      </c>
      <c r="I928" s="869">
        <v>1994</v>
      </c>
      <c r="J928" s="869">
        <v>344</v>
      </c>
      <c r="K928" s="869">
        <v>964.92</v>
      </c>
      <c r="L928" s="869">
        <v>102</v>
      </c>
      <c r="M928" s="869">
        <v>73032</v>
      </c>
      <c r="N928" s="869">
        <v>0</v>
      </c>
      <c r="O928" s="869">
        <v>35</v>
      </c>
      <c r="P928" s="869">
        <v>3996</v>
      </c>
      <c r="Q928" s="869">
        <v>0</v>
      </c>
      <c r="R928" s="869">
        <v>0</v>
      </c>
      <c r="S928" s="869">
        <v>3</v>
      </c>
      <c r="T928" s="869">
        <v>3</v>
      </c>
      <c r="U928" s="869">
        <v>0</v>
      </c>
      <c r="V928" s="869">
        <v>0</v>
      </c>
      <c r="W928" s="869">
        <v>2</v>
      </c>
      <c r="X928" s="869">
        <v>2</v>
      </c>
      <c r="Y928" s="869">
        <v>0</v>
      </c>
      <c r="Z928" s="869">
        <v>0</v>
      </c>
      <c r="AA928" s="869">
        <v>1</v>
      </c>
      <c r="AB928" s="869">
        <v>1</v>
      </c>
      <c r="AC928" s="869">
        <v>0</v>
      </c>
      <c r="AD928" s="869">
        <v>1</v>
      </c>
      <c r="AE928" s="869">
        <v>2</v>
      </c>
      <c r="AF928" s="345">
        <v>320600</v>
      </c>
      <c r="AG928" s="345">
        <v>120000</v>
      </c>
      <c r="AH928" s="345">
        <v>83000</v>
      </c>
      <c r="AI928" s="345">
        <v>117600</v>
      </c>
      <c r="AJ928" s="345">
        <v>61779</v>
      </c>
      <c r="AK928" s="345">
        <v>22029</v>
      </c>
    </row>
    <row r="929" spans="1:37">
      <c r="A929" s="869">
        <v>886</v>
      </c>
      <c r="B929" s="869" t="s">
        <v>2790</v>
      </c>
      <c r="C929" s="869" t="s">
        <v>16254</v>
      </c>
      <c r="D929" s="869" t="s">
        <v>13033</v>
      </c>
      <c r="E929" s="869" t="s">
        <v>16342</v>
      </c>
      <c r="F929" s="870" t="s">
        <v>16335</v>
      </c>
      <c r="G929" s="869" t="s">
        <v>16336</v>
      </c>
      <c r="H929" s="869" t="s">
        <v>16337</v>
      </c>
      <c r="I929" s="869">
        <v>2006</v>
      </c>
      <c r="J929" s="869">
        <v>15331</v>
      </c>
      <c r="K929" s="869">
        <v>2055</v>
      </c>
      <c r="L929" s="869">
        <v>48</v>
      </c>
      <c r="M929" s="869">
        <v>9988</v>
      </c>
      <c r="N929" s="869">
        <v>167</v>
      </c>
      <c r="O929" s="869">
        <v>0</v>
      </c>
      <c r="P929" s="869">
        <v>57</v>
      </c>
      <c r="Q929" s="869">
        <v>0</v>
      </c>
      <c r="R929" s="869">
        <v>0</v>
      </c>
      <c r="S929" s="869">
        <v>1</v>
      </c>
      <c r="T929" s="869">
        <v>0</v>
      </c>
      <c r="U929" s="869">
        <v>0</v>
      </c>
      <c r="V929" s="869">
        <v>0</v>
      </c>
      <c r="W929" s="869">
        <v>1</v>
      </c>
      <c r="X929" s="869">
        <v>0</v>
      </c>
      <c r="Y929" s="869">
        <v>0</v>
      </c>
      <c r="Z929" s="869">
        <v>0</v>
      </c>
      <c r="AA929" s="869">
        <v>0</v>
      </c>
      <c r="AB929" s="869">
        <v>0</v>
      </c>
      <c r="AC929" s="869">
        <v>0</v>
      </c>
      <c r="AD929" s="869">
        <v>1</v>
      </c>
      <c r="AE929" s="869">
        <v>0</v>
      </c>
      <c r="AF929" s="345">
        <v>2000</v>
      </c>
      <c r="AG929" s="345">
        <v>0</v>
      </c>
      <c r="AH929" s="345">
        <v>2000</v>
      </c>
      <c r="AI929" s="345">
        <v>0</v>
      </c>
      <c r="AJ929" s="345">
        <v>110</v>
      </c>
      <c r="AK929" s="345">
        <v>53</v>
      </c>
    </row>
    <row r="930" spans="1:37">
      <c r="A930" s="869">
        <v>887</v>
      </c>
      <c r="B930" s="869" t="s">
        <v>2790</v>
      </c>
      <c r="C930" s="869" t="s">
        <v>16254</v>
      </c>
      <c r="D930" s="869" t="s">
        <v>13033</v>
      </c>
      <c r="E930" s="869" t="s">
        <v>16343</v>
      </c>
      <c r="F930" s="870" t="s">
        <v>16344</v>
      </c>
      <c r="G930" s="869" t="s">
        <v>16345</v>
      </c>
      <c r="H930" s="869" t="s">
        <v>16346</v>
      </c>
      <c r="I930" s="869">
        <v>2004</v>
      </c>
      <c r="J930" s="869">
        <v>4895</v>
      </c>
      <c r="K930" s="869">
        <v>1069.53</v>
      </c>
      <c r="L930" s="869">
        <v>180</v>
      </c>
      <c r="M930" s="869">
        <v>120333</v>
      </c>
      <c r="N930" s="869">
        <v>5325</v>
      </c>
      <c r="O930" s="869">
        <v>50</v>
      </c>
      <c r="P930" s="869">
        <v>2716</v>
      </c>
      <c r="Q930" s="869">
        <v>244</v>
      </c>
      <c r="R930" s="869">
        <v>13</v>
      </c>
      <c r="S930" s="869">
        <v>7</v>
      </c>
      <c r="T930" s="869">
        <v>7</v>
      </c>
      <c r="U930" s="869">
        <v>1</v>
      </c>
      <c r="V930" s="869">
        <v>1</v>
      </c>
      <c r="W930" s="869">
        <v>5</v>
      </c>
      <c r="X930" s="869">
        <v>5</v>
      </c>
      <c r="Y930" s="869">
        <v>0</v>
      </c>
      <c r="Z930" s="869">
        <v>0</v>
      </c>
      <c r="AA930" s="869">
        <v>1</v>
      </c>
      <c r="AB930" s="869">
        <v>1</v>
      </c>
      <c r="AC930" s="869">
        <v>0</v>
      </c>
      <c r="AD930" s="869">
        <v>5</v>
      </c>
      <c r="AE930" s="869">
        <v>0</v>
      </c>
      <c r="AF930" s="345">
        <v>760520</v>
      </c>
      <c r="AG930" s="345">
        <v>270756</v>
      </c>
      <c r="AH930" s="345">
        <v>55067</v>
      </c>
      <c r="AI930" s="345">
        <v>434697</v>
      </c>
      <c r="AJ930" s="345">
        <v>102968</v>
      </c>
      <c r="AK930" s="345">
        <v>127048</v>
      </c>
    </row>
    <row r="931" spans="1:37">
      <c r="A931" s="869">
        <v>888</v>
      </c>
      <c r="B931" s="869" t="s">
        <v>2790</v>
      </c>
      <c r="C931" s="869" t="s">
        <v>16259</v>
      </c>
      <c r="D931" s="869" t="s">
        <v>13033</v>
      </c>
      <c r="E931" s="869" t="s">
        <v>16347</v>
      </c>
      <c r="F931" s="870" t="s">
        <v>16348</v>
      </c>
      <c r="G931" s="869" t="s">
        <v>16349</v>
      </c>
      <c r="H931" s="869" t="s">
        <v>16350</v>
      </c>
      <c r="I931" s="869">
        <v>2014</v>
      </c>
      <c r="J931" s="869">
        <v>3020</v>
      </c>
      <c r="K931" s="869">
        <v>3472</v>
      </c>
      <c r="L931" s="869">
        <v>273</v>
      </c>
      <c r="M931" s="869">
        <v>88569</v>
      </c>
      <c r="N931" s="869">
        <v>2348</v>
      </c>
      <c r="O931" s="869">
        <v>44</v>
      </c>
      <c r="P931" s="869">
        <v>3046</v>
      </c>
      <c r="Q931" s="869">
        <v>0</v>
      </c>
      <c r="R931" s="869">
        <v>0</v>
      </c>
      <c r="S931" s="869">
        <v>11</v>
      </c>
      <c r="T931" s="869">
        <v>11</v>
      </c>
      <c r="U931" s="869">
        <v>6</v>
      </c>
      <c r="V931" s="869">
        <v>6</v>
      </c>
      <c r="W931" s="869">
        <v>4</v>
      </c>
      <c r="X931" s="869">
        <v>4</v>
      </c>
      <c r="Y931" s="869">
        <v>0</v>
      </c>
      <c r="Z931" s="869">
        <v>0</v>
      </c>
      <c r="AA931" s="869">
        <v>1</v>
      </c>
      <c r="AB931" s="869">
        <v>1</v>
      </c>
      <c r="AC931" s="869">
        <v>0</v>
      </c>
      <c r="AD931" s="869">
        <v>4</v>
      </c>
      <c r="AE931" s="869">
        <v>0</v>
      </c>
      <c r="AF931" s="345">
        <v>843326</v>
      </c>
      <c r="AG931" s="345">
        <v>290041</v>
      </c>
      <c r="AH931" s="345">
        <v>60000</v>
      </c>
      <c r="AI931" s="345">
        <v>493285</v>
      </c>
      <c r="AJ931" s="345">
        <v>208007</v>
      </c>
      <c r="AK931" s="345">
        <v>51969</v>
      </c>
    </row>
    <row r="932" spans="1:37">
      <c r="A932" s="869">
        <v>889</v>
      </c>
      <c r="B932" s="869" t="s">
        <v>2790</v>
      </c>
      <c r="C932" s="869" t="s">
        <v>16264</v>
      </c>
      <c r="D932" s="869" t="s">
        <v>13033</v>
      </c>
      <c r="E932" s="869" t="s">
        <v>16351</v>
      </c>
      <c r="F932" s="870" t="s">
        <v>16352</v>
      </c>
      <c r="G932" s="869" t="s">
        <v>16353</v>
      </c>
      <c r="H932" s="869" t="s">
        <v>16354</v>
      </c>
      <c r="I932" s="869">
        <v>2014</v>
      </c>
      <c r="J932" s="869">
        <v>33380</v>
      </c>
      <c r="K932" s="869">
        <v>6110</v>
      </c>
      <c r="L932" s="869">
        <v>372</v>
      </c>
      <c r="M932" s="869">
        <v>108013</v>
      </c>
      <c r="N932" s="869">
        <v>548</v>
      </c>
      <c r="O932" s="869">
        <v>30</v>
      </c>
      <c r="P932" s="869">
        <v>3769</v>
      </c>
      <c r="Q932" s="869">
        <v>0</v>
      </c>
      <c r="R932" s="869">
        <v>3</v>
      </c>
      <c r="S932" s="869">
        <v>10</v>
      </c>
      <c r="T932" s="869">
        <v>10</v>
      </c>
      <c r="U932" s="869">
        <v>5</v>
      </c>
      <c r="V932" s="869">
        <v>5</v>
      </c>
      <c r="W932" s="869">
        <v>4</v>
      </c>
      <c r="X932" s="869">
        <v>4</v>
      </c>
      <c r="Y932" s="869">
        <v>0</v>
      </c>
      <c r="Z932" s="869">
        <v>0</v>
      </c>
      <c r="AA932" s="869">
        <v>1</v>
      </c>
      <c r="AB932" s="869">
        <v>1</v>
      </c>
      <c r="AC932" s="869">
        <v>1</v>
      </c>
      <c r="AD932" s="869">
        <v>5</v>
      </c>
      <c r="AE932" s="869">
        <v>0</v>
      </c>
      <c r="AF932" s="345">
        <v>1347869</v>
      </c>
      <c r="AG932" s="345">
        <v>829211</v>
      </c>
      <c r="AH932" s="345">
        <v>67079</v>
      </c>
      <c r="AI932" s="345">
        <v>451579</v>
      </c>
      <c r="AJ932" s="345">
        <v>120074</v>
      </c>
      <c r="AK932" s="345">
        <v>38627</v>
      </c>
    </row>
    <row r="933" spans="1:37">
      <c r="A933" s="869">
        <v>890</v>
      </c>
      <c r="B933" s="869" t="s">
        <v>2790</v>
      </c>
      <c r="C933" s="869" t="s">
        <v>16264</v>
      </c>
      <c r="D933" s="869" t="s">
        <v>13033</v>
      </c>
      <c r="E933" s="869" t="s">
        <v>16355</v>
      </c>
      <c r="F933" s="870" t="s">
        <v>16356</v>
      </c>
      <c r="G933" s="869" t="s">
        <v>16357</v>
      </c>
      <c r="H933" s="869" t="s">
        <v>16358</v>
      </c>
      <c r="I933" s="869">
        <v>2012</v>
      </c>
      <c r="J933" s="869">
        <v>6461</v>
      </c>
      <c r="K933" s="869">
        <v>1629.81</v>
      </c>
      <c r="L933" s="869">
        <v>100</v>
      </c>
      <c r="M933" s="869">
        <v>72079</v>
      </c>
      <c r="N933" s="869">
        <v>0</v>
      </c>
      <c r="O933" s="869">
        <v>40</v>
      </c>
      <c r="P933" s="869">
        <v>2473</v>
      </c>
      <c r="Q933" s="869">
        <v>0</v>
      </c>
      <c r="R933" s="869">
        <v>0</v>
      </c>
      <c r="S933" s="869">
        <v>4</v>
      </c>
      <c r="T933" s="869">
        <v>4</v>
      </c>
      <c r="U933" s="869">
        <v>0</v>
      </c>
      <c r="V933" s="869">
        <v>0</v>
      </c>
      <c r="W933" s="869">
        <v>2</v>
      </c>
      <c r="X933" s="869">
        <v>2</v>
      </c>
      <c r="Y933" s="869">
        <v>0</v>
      </c>
      <c r="Z933" s="869">
        <v>0</v>
      </c>
      <c r="AA933" s="869">
        <v>2</v>
      </c>
      <c r="AB933" s="869">
        <v>2</v>
      </c>
      <c r="AC933" s="869">
        <v>0</v>
      </c>
      <c r="AD933" s="869">
        <v>3</v>
      </c>
      <c r="AE933" s="869">
        <v>0</v>
      </c>
      <c r="AF933" s="345">
        <v>427251</v>
      </c>
      <c r="AG933" s="345">
        <v>270000</v>
      </c>
      <c r="AH933" s="345">
        <v>33600</v>
      </c>
      <c r="AI933" s="345">
        <v>123651</v>
      </c>
      <c r="AJ933" s="345">
        <v>48857</v>
      </c>
      <c r="AK933" s="345">
        <v>28435</v>
      </c>
    </row>
    <row r="934" spans="1:37">
      <c r="A934" s="869">
        <v>891</v>
      </c>
      <c r="B934" s="869" t="s">
        <v>2790</v>
      </c>
      <c r="C934" s="869" t="s">
        <v>16264</v>
      </c>
      <c r="D934" s="869" t="s">
        <v>13033</v>
      </c>
      <c r="E934" s="869" t="s">
        <v>16359</v>
      </c>
      <c r="F934" s="870" t="s">
        <v>16360</v>
      </c>
      <c r="G934" s="869" t="s">
        <v>16361</v>
      </c>
      <c r="H934" s="869" t="s">
        <v>16362</v>
      </c>
      <c r="I934" s="869">
        <v>2017</v>
      </c>
      <c r="J934" s="869">
        <v>7536.4</v>
      </c>
      <c r="K934" s="869">
        <v>1828.66</v>
      </c>
      <c r="L934" s="869">
        <v>134</v>
      </c>
      <c r="M934" s="869">
        <v>69612</v>
      </c>
      <c r="N934" s="869">
        <v>0</v>
      </c>
      <c r="O934" s="869">
        <v>38</v>
      </c>
      <c r="P934" s="869">
        <v>4401</v>
      </c>
      <c r="Q934" s="869">
        <v>0</v>
      </c>
      <c r="R934" s="869">
        <v>38</v>
      </c>
      <c r="S934" s="869">
        <v>5</v>
      </c>
      <c r="T934" s="869">
        <v>5</v>
      </c>
      <c r="U934" s="869">
        <v>1</v>
      </c>
      <c r="V934" s="869">
        <v>1</v>
      </c>
      <c r="W934" s="869">
        <v>3</v>
      </c>
      <c r="X934" s="869">
        <v>3</v>
      </c>
      <c r="Y934" s="869">
        <v>0</v>
      </c>
      <c r="Z934" s="869">
        <v>0</v>
      </c>
      <c r="AA934" s="869">
        <v>1</v>
      </c>
      <c r="AB934" s="869">
        <v>1</v>
      </c>
      <c r="AC934" s="869">
        <v>0</v>
      </c>
      <c r="AD934" s="869">
        <v>3</v>
      </c>
      <c r="AE934" s="869">
        <v>0</v>
      </c>
      <c r="AF934" s="345">
        <v>565008</v>
      </c>
      <c r="AG934" s="345">
        <v>318000</v>
      </c>
      <c r="AH934" s="345">
        <v>85004</v>
      </c>
      <c r="AI934" s="345">
        <v>162004</v>
      </c>
      <c r="AJ934" s="345">
        <v>153355</v>
      </c>
      <c r="AK934" s="345">
        <v>97643</v>
      </c>
    </row>
    <row r="935" spans="1:37">
      <c r="A935" s="869">
        <v>892</v>
      </c>
      <c r="B935" s="869" t="s">
        <v>2790</v>
      </c>
      <c r="C935" s="869" t="s">
        <v>2791</v>
      </c>
      <c r="D935" s="869" t="s">
        <v>13033</v>
      </c>
      <c r="E935" s="869" t="s">
        <v>16363</v>
      </c>
      <c r="F935" s="870" t="s">
        <v>16364</v>
      </c>
      <c r="G935" s="869" t="s">
        <v>16365</v>
      </c>
      <c r="H935" s="869" t="s">
        <v>16366</v>
      </c>
      <c r="I935" s="869">
        <v>2016</v>
      </c>
      <c r="J935" s="869">
        <v>1626</v>
      </c>
      <c r="K935" s="869">
        <v>1140</v>
      </c>
      <c r="L935" s="869">
        <v>114</v>
      </c>
      <c r="M935" s="869">
        <v>92975</v>
      </c>
      <c r="N935" s="869">
        <v>38</v>
      </c>
      <c r="O935" s="869">
        <v>37</v>
      </c>
      <c r="P935" s="869">
        <v>2955</v>
      </c>
      <c r="Q935" s="869">
        <v>0</v>
      </c>
      <c r="R935" s="869">
        <v>37</v>
      </c>
      <c r="S935" s="869">
        <v>3</v>
      </c>
      <c r="T935" s="869">
        <v>3</v>
      </c>
      <c r="U935" s="869">
        <v>1</v>
      </c>
      <c r="V935" s="869">
        <v>1</v>
      </c>
      <c r="W935" s="869">
        <v>2</v>
      </c>
      <c r="X935" s="869">
        <v>2</v>
      </c>
      <c r="Y935" s="869">
        <v>0</v>
      </c>
      <c r="Z935" s="869">
        <v>0</v>
      </c>
      <c r="AA935" s="869">
        <v>0</v>
      </c>
      <c r="AB935" s="869">
        <v>0</v>
      </c>
      <c r="AC935" s="869">
        <v>0</v>
      </c>
      <c r="AD935" s="869">
        <v>2</v>
      </c>
      <c r="AE935" s="869">
        <v>1</v>
      </c>
      <c r="AF935" s="345">
        <v>164054</v>
      </c>
      <c r="AG935" s="345">
        <v>69904</v>
      </c>
      <c r="AH935" s="345">
        <v>40500</v>
      </c>
      <c r="AI935" s="345">
        <v>53650</v>
      </c>
      <c r="AJ935" s="345">
        <v>53862</v>
      </c>
      <c r="AK935" s="345">
        <v>113752</v>
      </c>
    </row>
    <row r="936" spans="1:37">
      <c r="A936" s="869">
        <v>893</v>
      </c>
      <c r="B936" s="869" t="s">
        <v>2790</v>
      </c>
      <c r="C936" s="869" t="s">
        <v>2791</v>
      </c>
      <c r="D936" s="869" t="s">
        <v>13033</v>
      </c>
      <c r="E936" s="869" t="s">
        <v>16367</v>
      </c>
      <c r="F936" s="870" t="s">
        <v>16368</v>
      </c>
      <c r="G936" s="869" t="s">
        <v>16369</v>
      </c>
      <c r="H936" s="869" t="s">
        <v>16370</v>
      </c>
      <c r="I936" s="869">
        <v>1996</v>
      </c>
      <c r="J936" s="869">
        <v>1156</v>
      </c>
      <c r="K936" s="869">
        <v>679</v>
      </c>
      <c r="L936" s="869">
        <v>40</v>
      </c>
      <c r="M936" s="869">
        <v>71074</v>
      </c>
      <c r="N936" s="869">
        <v>1351</v>
      </c>
      <c r="O936" s="869">
        <v>29</v>
      </c>
      <c r="P936" s="869">
        <v>3245</v>
      </c>
      <c r="Q936" s="869">
        <v>0</v>
      </c>
      <c r="R936" s="869">
        <v>0</v>
      </c>
      <c r="S936" s="869">
        <v>5</v>
      </c>
      <c r="T936" s="869">
        <v>5</v>
      </c>
      <c r="U936" s="869">
        <v>1</v>
      </c>
      <c r="V936" s="869">
        <v>1</v>
      </c>
      <c r="W936" s="869">
        <v>2</v>
      </c>
      <c r="X936" s="869">
        <v>2</v>
      </c>
      <c r="Y936" s="869">
        <v>0</v>
      </c>
      <c r="Z936" s="869">
        <v>0</v>
      </c>
      <c r="AA936" s="869">
        <v>2</v>
      </c>
      <c r="AB936" s="869">
        <v>2</v>
      </c>
      <c r="AC936" s="869">
        <v>0</v>
      </c>
      <c r="AD936" s="869">
        <v>1</v>
      </c>
      <c r="AE936" s="869">
        <v>1</v>
      </c>
      <c r="AF936" s="345">
        <v>420619</v>
      </c>
      <c r="AG936" s="345">
        <v>305095</v>
      </c>
      <c r="AH936" s="345">
        <v>37620</v>
      </c>
      <c r="AI936" s="345">
        <v>77904</v>
      </c>
      <c r="AJ936" s="345">
        <v>19808</v>
      </c>
      <c r="AK936" s="345">
        <v>49508</v>
      </c>
    </row>
    <row r="937" spans="1:37">
      <c r="A937" s="869">
        <v>894</v>
      </c>
      <c r="B937" s="869" t="s">
        <v>2790</v>
      </c>
      <c r="C937" s="869" t="s">
        <v>2791</v>
      </c>
      <c r="D937" s="869" t="s">
        <v>13033</v>
      </c>
      <c r="E937" s="869" t="s">
        <v>16371</v>
      </c>
      <c r="F937" s="870" t="s">
        <v>16372</v>
      </c>
      <c r="G937" s="869" t="s">
        <v>16373</v>
      </c>
      <c r="H937" s="869" t="s">
        <v>16374</v>
      </c>
      <c r="I937" s="869">
        <v>2016</v>
      </c>
      <c r="J937" s="869">
        <v>9368</v>
      </c>
      <c r="K937" s="869">
        <v>8338</v>
      </c>
      <c r="L937" s="869">
        <v>139</v>
      </c>
      <c r="M937" s="869">
        <v>153624</v>
      </c>
      <c r="N937" s="869">
        <v>2615</v>
      </c>
      <c r="O937" s="869">
        <v>81</v>
      </c>
      <c r="P937" s="869">
        <v>5146</v>
      </c>
      <c r="Q937" s="869">
        <v>17</v>
      </c>
      <c r="R937" s="869">
        <v>0</v>
      </c>
      <c r="S937" s="869">
        <v>19</v>
      </c>
      <c r="T937" s="869">
        <v>19</v>
      </c>
      <c r="U937" s="869">
        <v>1</v>
      </c>
      <c r="V937" s="869">
        <v>1</v>
      </c>
      <c r="W937" s="869">
        <v>10</v>
      </c>
      <c r="X937" s="869">
        <v>10</v>
      </c>
      <c r="Y937" s="869">
        <v>0</v>
      </c>
      <c r="Z937" s="869">
        <v>0</v>
      </c>
      <c r="AA937" s="869">
        <v>8</v>
      </c>
      <c r="AB937" s="869">
        <v>8</v>
      </c>
      <c r="AC937" s="869">
        <v>1</v>
      </c>
      <c r="AD937" s="869">
        <v>8</v>
      </c>
      <c r="AE937" s="869">
        <v>2</v>
      </c>
      <c r="AF937" s="345">
        <v>2020049</v>
      </c>
      <c r="AG937" s="345">
        <v>1226095</v>
      </c>
      <c r="AH937" s="345">
        <v>91382</v>
      </c>
      <c r="AI937" s="345">
        <v>702572</v>
      </c>
      <c r="AJ937" s="345">
        <v>201997</v>
      </c>
      <c r="AK937" s="345">
        <v>347053</v>
      </c>
    </row>
    <row r="938" spans="1:37">
      <c r="A938" s="869">
        <v>895</v>
      </c>
      <c r="B938" s="869" t="s">
        <v>2790</v>
      </c>
      <c r="C938" s="869" t="s">
        <v>2791</v>
      </c>
      <c r="D938" s="869" t="s">
        <v>13033</v>
      </c>
      <c r="E938" s="869" t="s">
        <v>16375</v>
      </c>
      <c r="F938" s="870" t="s">
        <v>16376</v>
      </c>
      <c r="G938" s="869" t="s">
        <v>16377</v>
      </c>
      <c r="H938" s="869" t="s">
        <v>16378</v>
      </c>
      <c r="I938" s="869">
        <v>2019</v>
      </c>
      <c r="J938" s="869">
        <v>12528</v>
      </c>
      <c r="K938" s="869">
        <v>4052.13</v>
      </c>
      <c r="L938" s="869">
        <v>329</v>
      </c>
      <c r="M938" s="869">
        <v>78220</v>
      </c>
      <c r="N938" s="869">
        <v>137</v>
      </c>
      <c r="O938" s="869">
        <v>82</v>
      </c>
      <c r="P938" s="869">
        <v>4911</v>
      </c>
      <c r="Q938" s="869">
        <v>0</v>
      </c>
      <c r="R938" s="869">
        <v>8</v>
      </c>
      <c r="S938" s="869">
        <v>5</v>
      </c>
      <c r="T938" s="869">
        <v>5</v>
      </c>
      <c r="U938" s="869">
        <v>2</v>
      </c>
      <c r="V938" s="869">
        <v>2</v>
      </c>
      <c r="W938" s="869">
        <v>3</v>
      </c>
      <c r="X938" s="869">
        <v>3</v>
      </c>
      <c r="Y938" s="869">
        <v>0</v>
      </c>
      <c r="Z938" s="869">
        <v>0</v>
      </c>
      <c r="AA938" s="869">
        <v>0</v>
      </c>
      <c r="AB938" s="869">
        <v>0</v>
      </c>
      <c r="AC938" s="869">
        <v>0</v>
      </c>
      <c r="AD938" s="869">
        <v>9</v>
      </c>
      <c r="AE938" s="869">
        <v>0</v>
      </c>
      <c r="AF938" s="345">
        <v>956782</v>
      </c>
      <c r="AG938" s="345">
        <v>682355</v>
      </c>
      <c r="AH938" s="345">
        <v>88410</v>
      </c>
      <c r="AI938" s="345">
        <v>186017</v>
      </c>
      <c r="AJ938" s="345">
        <v>136298</v>
      </c>
      <c r="AK938" s="345">
        <v>377907</v>
      </c>
    </row>
    <row r="939" spans="1:37">
      <c r="A939" s="869">
        <v>896</v>
      </c>
      <c r="B939" s="869" t="s">
        <v>2790</v>
      </c>
      <c r="C939" s="869" t="s">
        <v>2791</v>
      </c>
      <c r="D939" s="869" t="s">
        <v>13033</v>
      </c>
      <c r="E939" s="869" t="s">
        <v>16379</v>
      </c>
      <c r="F939" s="870" t="s">
        <v>16380</v>
      </c>
      <c r="G939" s="869" t="s">
        <v>16381</v>
      </c>
      <c r="H939" s="869" t="s">
        <v>16374</v>
      </c>
      <c r="I939" s="869">
        <v>2021</v>
      </c>
      <c r="J939" s="869">
        <v>7850</v>
      </c>
      <c r="K939" s="869">
        <v>1628.5</v>
      </c>
      <c r="L939" s="869">
        <v>159</v>
      </c>
      <c r="M939" s="869">
        <v>29089</v>
      </c>
      <c r="N939" s="869">
        <v>59</v>
      </c>
      <c r="O939" s="869">
        <v>71</v>
      </c>
      <c r="P939" s="869">
        <v>3175</v>
      </c>
      <c r="Q939" s="869">
        <v>59</v>
      </c>
      <c r="R939" s="869">
        <v>17</v>
      </c>
      <c r="S939" s="869">
        <v>6</v>
      </c>
      <c r="T939" s="869">
        <v>6</v>
      </c>
      <c r="U939" s="869">
        <v>1</v>
      </c>
      <c r="V939" s="869">
        <v>1</v>
      </c>
      <c r="W939" s="869">
        <v>2</v>
      </c>
      <c r="X939" s="869">
        <v>2</v>
      </c>
      <c r="Y939" s="869">
        <v>0</v>
      </c>
      <c r="Z939" s="869">
        <v>0</v>
      </c>
      <c r="AA939" s="869">
        <v>3</v>
      </c>
      <c r="AB939" s="869">
        <v>3</v>
      </c>
      <c r="AC939" s="869">
        <v>0</v>
      </c>
      <c r="AD939" s="869">
        <v>1</v>
      </c>
      <c r="AE939" s="869">
        <v>1</v>
      </c>
      <c r="AF939" s="345">
        <v>477732</v>
      </c>
      <c r="AG939" s="345">
        <v>380754</v>
      </c>
      <c r="AH939" s="345">
        <v>51317</v>
      </c>
      <c r="AI939" s="345">
        <v>45661</v>
      </c>
      <c r="AJ939" s="345">
        <v>18826</v>
      </c>
      <c r="AK939" s="345">
        <v>46156</v>
      </c>
    </row>
    <row r="940" spans="1:37">
      <c r="A940" s="869">
        <v>897</v>
      </c>
      <c r="B940" s="869" t="s">
        <v>2790</v>
      </c>
      <c r="C940" s="869" t="s">
        <v>2791</v>
      </c>
      <c r="D940" s="869" t="s">
        <v>13033</v>
      </c>
      <c r="E940" s="869" t="s">
        <v>16382</v>
      </c>
      <c r="F940" s="870" t="s">
        <v>16383</v>
      </c>
      <c r="G940" s="869" t="s">
        <v>16384</v>
      </c>
      <c r="H940" s="869" t="s">
        <v>16374</v>
      </c>
      <c r="I940" s="869">
        <v>2010</v>
      </c>
      <c r="J940" s="869">
        <v>3807</v>
      </c>
      <c r="K940" s="869">
        <v>2681</v>
      </c>
      <c r="L940" s="869">
        <v>227</v>
      </c>
      <c r="M940" s="869">
        <v>142792</v>
      </c>
      <c r="N940" s="869">
        <v>8</v>
      </c>
      <c r="O940" s="869">
        <v>79</v>
      </c>
      <c r="P940" s="869">
        <v>4241</v>
      </c>
      <c r="Q940" s="869">
        <v>0</v>
      </c>
      <c r="R940" s="869">
        <v>1</v>
      </c>
      <c r="S940" s="869">
        <v>12.5</v>
      </c>
      <c r="T940" s="869">
        <v>12.5</v>
      </c>
      <c r="U940" s="869">
        <v>1</v>
      </c>
      <c r="V940" s="869">
        <v>1</v>
      </c>
      <c r="W940" s="869">
        <v>2</v>
      </c>
      <c r="X940" s="869">
        <v>2</v>
      </c>
      <c r="Y940" s="869">
        <v>0</v>
      </c>
      <c r="Z940" s="869">
        <v>0</v>
      </c>
      <c r="AA940" s="869">
        <v>9.5</v>
      </c>
      <c r="AB940" s="869">
        <v>9.5</v>
      </c>
      <c r="AC940" s="869">
        <v>0</v>
      </c>
      <c r="AD940" s="869">
        <v>2</v>
      </c>
      <c r="AE940" s="869">
        <v>0</v>
      </c>
      <c r="AF940" s="345">
        <v>792472</v>
      </c>
      <c r="AG940" s="345">
        <v>662792</v>
      </c>
      <c r="AH940" s="345">
        <v>76878</v>
      </c>
      <c r="AI940" s="345">
        <v>52802</v>
      </c>
      <c r="AJ940" s="345">
        <v>107556</v>
      </c>
      <c r="AK940" s="345">
        <v>188327</v>
      </c>
    </row>
    <row r="941" spans="1:37">
      <c r="A941" s="869">
        <v>898</v>
      </c>
      <c r="B941" s="869" t="s">
        <v>2790</v>
      </c>
      <c r="C941" s="869" t="s">
        <v>2791</v>
      </c>
      <c r="D941" s="869" t="s">
        <v>13033</v>
      </c>
      <c r="E941" s="869" t="s">
        <v>16385</v>
      </c>
      <c r="F941" s="870" t="s">
        <v>16386</v>
      </c>
      <c r="G941" s="869" t="s">
        <v>16387</v>
      </c>
      <c r="H941" s="869" t="s">
        <v>16374</v>
      </c>
      <c r="I941" s="869">
        <v>2012</v>
      </c>
      <c r="J941" s="869">
        <v>2365.5</v>
      </c>
      <c r="K941" s="869">
        <v>2692.28</v>
      </c>
      <c r="L941" s="869">
        <v>195</v>
      </c>
      <c r="M941" s="869">
        <v>127957</v>
      </c>
      <c r="N941" s="869">
        <v>1558</v>
      </c>
      <c r="O941" s="869">
        <v>71</v>
      </c>
      <c r="P941" s="869">
        <v>4113</v>
      </c>
      <c r="Q941" s="869">
        <v>0</v>
      </c>
      <c r="R941" s="869">
        <v>11</v>
      </c>
      <c r="S941" s="869">
        <v>4</v>
      </c>
      <c r="T941" s="869">
        <v>4</v>
      </c>
      <c r="U941" s="869">
        <v>0</v>
      </c>
      <c r="V941" s="869">
        <v>0</v>
      </c>
      <c r="W941" s="869">
        <v>3</v>
      </c>
      <c r="X941" s="869">
        <v>3</v>
      </c>
      <c r="Y941" s="869">
        <v>0</v>
      </c>
      <c r="Z941" s="869">
        <v>0</v>
      </c>
      <c r="AA941" s="869">
        <v>1</v>
      </c>
      <c r="AB941" s="869">
        <v>1</v>
      </c>
      <c r="AC941" s="869">
        <v>0</v>
      </c>
      <c r="AD941" s="869">
        <v>4</v>
      </c>
      <c r="AE941" s="869">
        <v>0</v>
      </c>
      <c r="AF941" s="345">
        <v>801874</v>
      </c>
      <c r="AG941" s="345">
        <v>633183</v>
      </c>
      <c r="AH941" s="345">
        <v>77109</v>
      </c>
      <c r="AI941" s="345">
        <v>91582</v>
      </c>
      <c r="AJ941" s="345">
        <v>105066</v>
      </c>
      <c r="AK941" s="345">
        <v>172210</v>
      </c>
    </row>
    <row r="942" spans="1:37">
      <c r="A942" s="869">
        <v>899</v>
      </c>
      <c r="B942" s="869" t="s">
        <v>2790</v>
      </c>
      <c r="C942" s="869" t="s">
        <v>2791</v>
      </c>
      <c r="D942" s="869" t="s">
        <v>13033</v>
      </c>
      <c r="E942" s="869" t="s">
        <v>16388</v>
      </c>
      <c r="F942" s="870" t="s">
        <v>16389</v>
      </c>
      <c r="G942" s="869" t="s">
        <v>16390</v>
      </c>
      <c r="H942" s="869" t="s">
        <v>16391</v>
      </c>
      <c r="I942" s="869">
        <v>2003</v>
      </c>
      <c r="J942" s="869">
        <v>11040.5</v>
      </c>
      <c r="K942" s="869">
        <v>5364.91</v>
      </c>
      <c r="L942" s="869">
        <v>641</v>
      </c>
      <c r="M942" s="869">
        <v>231448</v>
      </c>
      <c r="N942" s="869">
        <v>6645</v>
      </c>
      <c r="O942" s="869">
        <v>99</v>
      </c>
      <c r="P942" s="869">
        <v>5735</v>
      </c>
      <c r="Q942" s="869">
        <v>0</v>
      </c>
      <c r="R942" s="869">
        <v>99</v>
      </c>
      <c r="S942" s="869">
        <v>24</v>
      </c>
      <c r="T942" s="869">
        <v>24</v>
      </c>
      <c r="U942" s="869">
        <v>6</v>
      </c>
      <c r="V942" s="869">
        <v>6</v>
      </c>
      <c r="W942" s="869">
        <v>8</v>
      </c>
      <c r="X942" s="869">
        <v>8</v>
      </c>
      <c r="Y942" s="869">
        <v>4</v>
      </c>
      <c r="Z942" s="869">
        <v>4</v>
      </c>
      <c r="AA942" s="869">
        <v>6</v>
      </c>
      <c r="AB942" s="869">
        <v>6</v>
      </c>
      <c r="AC942" s="869">
        <v>1</v>
      </c>
      <c r="AD942" s="869">
        <v>13</v>
      </c>
      <c r="AE942" s="869">
        <v>1</v>
      </c>
      <c r="AF942" s="345">
        <v>11900595</v>
      </c>
      <c r="AG942" s="345">
        <v>1116951</v>
      </c>
      <c r="AH942" s="345">
        <v>160923</v>
      </c>
      <c r="AI942" s="345">
        <v>10622721</v>
      </c>
      <c r="AJ942" s="345">
        <v>156286</v>
      </c>
      <c r="AK942" s="345">
        <v>178350</v>
      </c>
    </row>
    <row r="943" spans="1:37">
      <c r="A943" s="869">
        <v>900</v>
      </c>
      <c r="B943" s="869" t="s">
        <v>2790</v>
      </c>
      <c r="C943" s="869" t="s">
        <v>2791</v>
      </c>
      <c r="D943" s="869" t="s">
        <v>13033</v>
      </c>
      <c r="E943" s="869" t="s">
        <v>16392</v>
      </c>
      <c r="F943" s="870" t="s">
        <v>16393</v>
      </c>
      <c r="G943" s="869" t="s">
        <v>16394</v>
      </c>
      <c r="H943" s="869" t="s">
        <v>16395</v>
      </c>
      <c r="I943" s="869">
        <v>2010</v>
      </c>
      <c r="J943" s="869">
        <v>2739</v>
      </c>
      <c r="K943" s="869">
        <v>1781.09</v>
      </c>
      <c r="L943" s="869">
        <v>93</v>
      </c>
      <c r="M943" s="869">
        <v>109946</v>
      </c>
      <c r="N943" s="869">
        <v>56</v>
      </c>
      <c r="O943" s="869">
        <v>52</v>
      </c>
      <c r="P943" s="869">
        <v>3046</v>
      </c>
      <c r="Q943" s="869">
        <v>56</v>
      </c>
      <c r="R943" s="869">
        <v>52</v>
      </c>
      <c r="S943" s="869">
        <v>3</v>
      </c>
      <c r="T943" s="869">
        <v>3</v>
      </c>
      <c r="U943" s="869">
        <v>1</v>
      </c>
      <c r="V943" s="869">
        <v>1</v>
      </c>
      <c r="W943" s="869">
        <v>2</v>
      </c>
      <c r="X943" s="869">
        <v>2</v>
      </c>
      <c r="Y943" s="869">
        <v>0</v>
      </c>
      <c r="Z943" s="869">
        <v>0</v>
      </c>
      <c r="AA943" s="869">
        <v>0</v>
      </c>
      <c r="AB943" s="869">
        <v>0</v>
      </c>
      <c r="AC943" s="869">
        <v>0</v>
      </c>
      <c r="AD943" s="869">
        <v>2</v>
      </c>
      <c r="AE943" s="869">
        <v>0</v>
      </c>
      <c r="AF943" s="345">
        <v>471543</v>
      </c>
      <c r="AG943" s="345">
        <v>301634</v>
      </c>
      <c r="AH943" s="345">
        <v>51258</v>
      </c>
      <c r="AI943" s="345">
        <v>118651</v>
      </c>
      <c r="AJ943" s="345">
        <v>51147</v>
      </c>
      <c r="AK943" s="345">
        <v>109533</v>
      </c>
    </row>
    <row r="944" spans="1:37">
      <c r="A944" s="869">
        <v>901</v>
      </c>
      <c r="B944" s="869" t="s">
        <v>2790</v>
      </c>
      <c r="C944" s="869" t="s">
        <v>2791</v>
      </c>
      <c r="D944" s="869" t="s">
        <v>13033</v>
      </c>
      <c r="E944" s="869" t="s">
        <v>16396</v>
      </c>
      <c r="F944" s="870" t="s">
        <v>16397</v>
      </c>
      <c r="G944" s="869" t="s">
        <v>16398</v>
      </c>
      <c r="H944" s="869" t="s">
        <v>16399</v>
      </c>
      <c r="I944" s="869">
        <v>2007</v>
      </c>
      <c r="J944" s="869">
        <v>6896</v>
      </c>
      <c r="K944" s="869">
        <v>2623.63</v>
      </c>
      <c r="L944" s="869">
        <v>300</v>
      </c>
      <c r="M944" s="869">
        <v>153396</v>
      </c>
      <c r="N944" s="869">
        <v>48</v>
      </c>
      <c r="O944" s="869">
        <v>71</v>
      </c>
      <c r="P944" s="869">
        <v>4588</v>
      </c>
      <c r="Q944" s="869">
        <v>0</v>
      </c>
      <c r="R944" s="869">
        <v>5</v>
      </c>
      <c r="S944" s="869">
        <v>6</v>
      </c>
      <c r="T944" s="869">
        <v>6</v>
      </c>
      <c r="U944" s="869">
        <v>1</v>
      </c>
      <c r="V944" s="869">
        <v>1</v>
      </c>
      <c r="W944" s="869">
        <v>2</v>
      </c>
      <c r="X944" s="869">
        <v>2</v>
      </c>
      <c r="Y944" s="869">
        <v>0</v>
      </c>
      <c r="Z944" s="869">
        <v>0</v>
      </c>
      <c r="AA944" s="869">
        <v>3</v>
      </c>
      <c r="AB944" s="869">
        <v>3</v>
      </c>
      <c r="AC944" s="869">
        <v>0</v>
      </c>
      <c r="AD944" s="869">
        <v>2</v>
      </c>
      <c r="AE944" s="869">
        <v>0</v>
      </c>
      <c r="AF944" s="345">
        <v>757825</v>
      </c>
      <c r="AG944" s="345">
        <v>620384</v>
      </c>
      <c r="AH944" s="345">
        <v>74976</v>
      </c>
      <c r="AI944" s="345">
        <v>62465</v>
      </c>
      <c r="AJ944" s="345">
        <v>71770</v>
      </c>
      <c r="AK944" s="345">
        <v>154802</v>
      </c>
    </row>
    <row r="945" spans="1:37">
      <c r="A945" s="869">
        <v>902</v>
      </c>
      <c r="B945" s="869" t="s">
        <v>2790</v>
      </c>
      <c r="C945" s="869" t="s">
        <v>2791</v>
      </c>
      <c r="D945" s="869" t="s">
        <v>13033</v>
      </c>
      <c r="E945" s="869" t="s">
        <v>16400</v>
      </c>
      <c r="F945" s="870" t="s">
        <v>16401</v>
      </c>
      <c r="G945" s="869" t="s">
        <v>16402</v>
      </c>
      <c r="H945" s="869" t="s">
        <v>16403</v>
      </c>
      <c r="I945" s="869">
        <v>2009</v>
      </c>
      <c r="J945" s="869">
        <v>2950</v>
      </c>
      <c r="K945" s="869">
        <v>2480</v>
      </c>
      <c r="L945" s="869">
        <v>133</v>
      </c>
      <c r="M945" s="869">
        <v>130426</v>
      </c>
      <c r="N945" s="869">
        <v>573</v>
      </c>
      <c r="O945" s="869">
        <v>64</v>
      </c>
      <c r="P945" s="869">
        <v>4246</v>
      </c>
      <c r="Q945" s="869">
        <v>0</v>
      </c>
      <c r="R945" s="869">
        <v>1</v>
      </c>
      <c r="S945" s="869">
        <v>4</v>
      </c>
      <c r="T945" s="869">
        <v>4</v>
      </c>
      <c r="U945" s="869">
        <v>2</v>
      </c>
      <c r="V945" s="869">
        <v>2</v>
      </c>
      <c r="W945" s="869">
        <v>2</v>
      </c>
      <c r="X945" s="869">
        <v>2</v>
      </c>
      <c r="Y945" s="869">
        <v>0</v>
      </c>
      <c r="Z945" s="869">
        <v>0</v>
      </c>
      <c r="AA945" s="869">
        <v>0</v>
      </c>
      <c r="AB945" s="869">
        <v>0</v>
      </c>
      <c r="AC945" s="869">
        <v>0</v>
      </c>
      <c r="AD945" s="869">
        <v>3</v>
      </c>
      <c r="AE945" s="869">
        <v>0</v>
      </c>
      <c r="AF945" s="345">
        <v>850549</v>
      </c>
      <c r="AG945" s="345">
        <v>635135</v>
      </c>
      <c r="AH945" s="345">
        <v>80656</v>
      </c>
      <c r="AI945" s="345">
        <v>134758</v>
      </c>
      <c r="AJ945" s="345">
        <v>81523</v>
      </c>
      <c r="AK945" s="345">
        <v>160211</v>
      </c>
    </row>
    <row r="946" spans="1:37">
      <c r="A946" s="869">
        <v>903</v>
      </c>
      <c r="B946" s="869" t="s">
        <v>2790</v>
      </c>
      <c r="C946" s="869" t="s">
        <v>2791</v>
      </c>
      <c r="D946" s="869" t="s">
        <v>13033</v>
      </c>
      <c r="E946" s="869" t="s">
        <v>16404</v>
      </c>
      <c r="F946" s="870" t="s">
        <v>16405</v>
      </c>
      <c r="G946" s="869" t="s">
        <v>16406</v>
      </c>
      <c r="H946" s="869" t="s">
        <v>16374</v>
      </c>
      <c r="I946" s="869">
        <v>2021</v>
      </c>
      <c r="J946" s="869">
        <v>18755</v>
      </c>
      <c r="K946" s="869">
        <v>3667</v>
      </c>
      <c r="L946" s="869">
        <v>225</v>
      </c>
      <c r="M946" s="869">
        <v>64131</v>
      </c>
      <c r="N946" s="869">
        <v>2234</v>
      </c>
      <c r="O946" s="869">
        <v>70</v>
      </c>
      <c r="P946" s="869">
        <v>5069</v>
      </c>
      <c r="Q946" s="869">
        <v>158</v>
      </c>
      <c r="R946" s="869">
        <v>4</v>
      </c>
      <c r="S946" s="869">
        <v>2</v>
      </c>
      <c r="T946" s="869">
        <v>2</v>
      </c>
      <c r="U946" s="869">
        <v>1</v>
      </c>
      <c r="V946" s="869">
        <v>1</v>
      </c>
      <c r="W946" s="869">
        <v>1</v>
      </c>
      <c r="X946" s="869">
        <v>1</v>
      </c>
      <c r="Y946" s="869">
        <v>0</v>
      </c>
      <c r="Z946" s="869">
        <v>0</v>
      </c>
      <c r="AA946" s="869">
        <v>0</v>
      </c>
      <c r="AB946" s="869">
        <v>0</v>
      </c>
      <c r="AC946" s="869">
        <v>0</v>
      </c>
      <c r="AD946" s="869">
        <v>3</v>
      </c>
      <c r="AE946" s="869">
        <v>0</v>
      </c>
      <c r="AF946" s="345">
        <v>922793</v>
      </c>
      <c r="AG946" s="345">
        <v>716040</v>
      </c>
      <c r="AH946" s="345">
        <v>94927</v>
      </c>
      <c r="AI946" s="345">
        <v>111826</v>
      </c>
      <c r="AJ946" s="345">
        <v>151416</v>
      </c>
      <c r="AK946" s="345">
        <v>317918</v>
      </c>
    </row>
    <row r="947" spans="1:37">
      <c r="A947" s="869">
        <v>904</v>
      </c>
      <c r="B947" s="869" t="s">
        <v>2790</v>
      </c>
      <c r="C947" s="869" t="s">
        <v>2791</v>
      </c>
      <c r="D947" s="869" t="s">
        <v>13033</v>
      </c>
      <c r="E947" s="869" t="s">
        <v>16407</v>
      </c>
      <c r="F947" s="870" t="s">
        <v>16408</v>
      </c>
      <c r="G947" s="869" t="s">
        <v>16409</v>
      </c>
      <c r="H947" s="869" t="s">
        <v>16410</v>
      </c>
      <c r="I947" s="869">
        <v>2013</v>
      </c>
      <c r="J947" s="869">
        <v>9881.4</v>
      </c>
      <c r="K947" s="869">
        <v>2752.82</v>
      </c>
      <c r="L947" s="869">
        <v>375</v>
      </c>
      <c r="M947" s="869">
        <v>138665</v>
      </c>
      <c r="N947" s="869">
        <v>0</v>
      </c>
      <c r="O947" s="869">
        <v>69</v>
      </c>
      <c r="P947" s="869">
        <v>4837</v>
      </c>
      <c r="Q947" s="869">
        <v>0</v>
      </c>
      <c r="R947" s="869">
        <v>8</v>
      </c>
      <c r="S947" s="869">
        <v>9</v>
      </c>
      <c r="T947" s="869">
        <v>9</v>
      </c>
      <c r="U947" s="869">
        <v>2</v>
      </c>
      <c r="V947" s="869">
        <v>2</v>
      </c>
      <c r="W947" s="869">
        <v>6</v>
      </c>
      <c r="X947" s="869">
        <v>6</v>
      </c>
      <c r="Y947" s="869">
        <v>0</v>
      </c>
      <c r="Z947" s="869">
        <v>0</v>
      </c>
      <c r="AA947" s="869">
        <v>1</v>
      </c>
      <c r="AB947" s="869">
        <v>1</v>
      </c>
      <c r="AC947" s="869">
        <v>0</v>
      </c>
      <c r="AD947" s="869">
        <v>5</v>
      </c>
      <c r="AE947" s="869">
        <v>2</v>
      </c>
      <c r="AF947" s="345">
        <v>1686828</v>
      </c>
      <c r="AG947" s="345">
        <v>921312</v>
      </c>
      <c r="AH947" s="345">
        <v>97062</v>
      </c>
      <c r="AI947" s="345">
        <v>668454</v>
      </c>
      <c r="AJ947" s="345">
        <v>89425</v>
      </c>
      <c r="AK947" s="345">
        <v>181615</v>
      </c>
    </row>
    <row r="948" spans="1:37">
      <c r="A948" s="869">
        <v>905</v>
      </c>
      <c r="B948" s="869" t="s">
        <v>2790</v>
      </c>
      <c r="C948" s="869" t="s">
        <v>2791</v>
      </c>
      <c r="D948" s="869" t="s">
        <v>13033</v>
      </c>
      <c r="E948" s="869" t="s">
        <v>16411</v>
      </c>
      <c r="F948" s="870" t="s">
        <v>16412</v>
      </c>
      <c r="G948" s="869" t="s">
        <v>16413</v>
      </c>
      <c r="H948" s="869" t="s">
        <v>16391</v>
      </c>
      <c r="I948" s="869">
        <v>2004</v>
      </c>
      <c r="J948" s="869">
        <v>4209.1000000000004</v>
      </c>
      <c r="K948" s="869">
        <v>968.53</v>
      </c>
      <c r="L948" s="869">
        <v>248</v>
      </c>
      <c r="M948" s="869">
        <v>47077</v>
      </c>
      <c r="N948" s="869">
        <v>67</v>
      </c>
      <c r="O948" s="869">
        <v>24</v>
      </c>
      <c r="P948" s="869">
        <v>2452</v>
      </c>
      <c r="Q948" s="869">
        <v>0</v>
      </c>
      <c r="R948" s="869">
        <v>2</v>
      </c>
      <c r="S948" s="869">
        <v>5</v>
      </c>
      <c r="T948" s="869">
        <v>5</v>
      </c>
      <c r="U948" s="869">
        <v>1</v>
      </c>
      <c r="V948" s="869">
        <v>1</v>
      </c>
      <c r="W948" s="869">
        <v>4</v>
      </c>
      <c r="X948" s="869">
        <v>4</v>
      </c>
      <c r="Y948" s="869">
        <v>0</v>
      </c>
      <c r="Z948" s="869">
        <v>0</v>
      </c>
      <c r="AA948" s="869">
        <v>0</v>
      </c>
      <c r="AB948" s="869">
        <v>0</v>
      </c>
      <c r="AC948" s="869">
        <v>1</v>
      </c>
      <c r="AD948" s="869">
        <v>3</v>
      </c>
      <c r="AE948" s="869">
        <v>0</v>
      </c>
      <c r="AF948" s="345">
        <v>545338</v>
      </c>
      <c r="AG948" s="345">
        <v>244929</v>
      </c>
      <c r="AH948" s="345">
        <v>35480</v>
      </c>
      <c r="AI948" s="345">
        <v>264929</v>
      </c>
      <c r="AJ948" s="345">
        <v>65336</v>
      </c>
      <c r="AK948" s="345">
        <v>10616</v>
      </c>
    </row>
    <row r="949" spans="1:37">
      <c r="A949" s="869">
        <v>906</v>
      </c>
      <c r="B949" s="869" t="s">
        <v>2790</v>
      </c>
      <c r="C949" s="869" t="s">
        <v>2791</v>
      </c>
      <c r="D949" s="869" t="s">
        <v>13033</v>
      </c>
      <c r="E949" s="869" t="s">
        <v>16414</v>
      </c>
      <c r="F949" s="870" t="s">
        <v>16415</v>
      </c>
      <c r="G949" s="869" t="s">
        <v>16416</v>
      </c>
      <c r="H949" s="869" t="s">
        <v>16417</v>
      </c>
      <c r="I949" s="869">
        <v>2009</v>
      </c>
      <c r="J949" s="869">
        <v>1236</v>
      </c>
      <c r="K949" s="869">
        <v>990</v>
      </c>
      <c r="L949" s="869">
        <v>121</v>
      </c>
      <c r="M949" s="869">
        <v>74912</v>
      </c>
      <c r="N949" s="869">
        <v>52</v>
      </c>
      <c r="O949" s="869">
        <v>26</v>
      </c>
      <c r="P949" s="869">
        <v>2097</v>
      </c>
      <c r="Q949" s="869">
        <v>0</v>
      </c>
      <c r="R949" s="869">
        <v>26</v>
      </c>
      <c r="S949" s="869">
        <v>4</v>
      </c>
      <c r="T949" s="869">
        <v>4</v>
      </c>
      <c r="U949" s="869">
        <v>1</v>
      </c>
      <c r="V949" s="869">
        <v>1</v>
      </c>
      <c r="W949" s="869">
        <v>2</v>
      </c>
      <c r="X949" s="869">
        <v>2</v>
      </c>
      <c r="Y949" s="869">
        <v>0</v>
      </c>
      <c r="Z949" s="869">
        <v>0</v>
      </c>
      <c r="AA949" s="869">
        <v>1</v>
      </c>
      <c r="AB949" s="869">
        <v>1</v>
      </c>
      <c r="AC949" s="869">
        <v>0</v>
      </c>
      <c r="AD949" s="869">
        <v>2</v>
      </c>
      <c r="AE949" s="869">
        <v>0</v>
      </c>
      <c r="AF949" s="345">
        <v>274308</v>
      </c>
      <c r="AG949" s="345">
        <v>217817</v>
      </c>
      <c r="AH949" s="345">
        <v>29871</v>
      </c>
      <c r="AI949" s="345">
        <v>26620</v>
      </c>
      <c r="AJ949" s="345">
        <v>36813</v>
      </c>
      <c r="AK949" s="345">
        <v>91471</v>
      </c>
    </row>
    <row r="950" spans="1:37">
      <c r="A950" s="869">
        <v>907</v>
      </c>
      <c r="B950" s="869" t="s">
        <v>2790</v>
      </c>
      <c r="C950" s="869" t="s">
        <v>5742</v>
      </c>
      <c r="D950" s="869" t="s">
        <v>13033</v>
      </c>
      <c r="E950" s="869" t="s">
        <v>16418</v>
      </c>
      <c r="F950" s="870" t="s">
        <v>16419</v>
      </c>
      <c r="G950" s="869" t="s">
        <v>16420</v>
      </c>
      <c r="H950" s="869" t="s">
        <v>16421</v>
      </c>
      <c r="I950" s="869">
        <v>2020</v>
      </c>
      <c r="J950" s="869">
        <v>3732.5</v>
      </c>
      <c r="K950" s="869">
        <v>2577.7600000000002</v>
      </c>
      <c r="L950" s="869">
        <v>315</v>
      </c>
      <c r="M950" s="869">
        <v>67540</v>
      </c>
      <c r="N950" s="869">
        <v>298</v>
      </c>
      <c r="O950" s="869">
        <v>46</v>
      </c>
      <c r="P950" s="869">
        <v>7148</v>
      </c>
      <c r="Q950" s="869">
        <v>76</v>
      </c>
      <c r="R950" s="869">
        <v>0</v>
      </c>
      <c r="S950" s="869">
        <v>4</v>
      </c>
      <c r="T950" s="869">
        <v>4</v>
      </c>
      <c r="U950" s="869">
        <v>1</v>
      </c>
      <c r="V950" s="869">
        <v>1</v>
      </c>
      <c r="W950" s="869">
        <v>3</v>
      </c>
      <c r="X950" s="869">
        <v>3</v>
      </c>
      <c r="Y950" s="869">
        <v>0</v>
      </c>
      <c r="Z950" s="869">
        <v>0</v>
      </c>
      <c r="AA950" s="869">
        <v>0</v>
      </c>
      <c r="AB950" s="869">
        <v>0</v>
      </c>
      <c r="AC950" s="869">
        <v>0</v>
      </c>
      <c r="AD950" s="869">
        <v>3</v>
      </c>
      <c r="AE950" s="869">
        <v>0</v>
      </c>
      <c r="AF950" s="345">
        <v>546683</v>
      </c>
      <c r="AG950" s="345">
        <v>326338</v>
      </c>
      <c r="AH950" s="345">
        <v>81980</v>
      </c>
      <c r="AI950" s="345">
        <v>138365</v>
      </c>
      <c r="AJ950" s="345">
        <v>187826</v>
      </c>
      <c r="AK950" s="345">
        <v>113706</v>
      </c>
    </row>
    <row r="951" spans="1:37">
      <c r="A951" s="869">
        <v>908</v>
      </c>
      <c r="B951" s="869" t="s">
        <v>2790</v>
      </c>
      <c r="C951" s="869" t="s">
        <v>5742</v>
      </c>
      <c r="D951" s="869" t="s">
        <v>13033</v>
      </c>
      <c r="E951" s="869" t="s">
        <v>16422</v>
      </c>
      <c r="F951" s="870" t="s">
        <v>16423</v>
      </c>
      <c r="G951" s="869" t="s">
        <v>16424</v>
      </c>
      <c r="H951" s="869" t="s">
        <v>16425</v>
      </c>
      <c r="I951" s="869">
        <v>2013</v>
      </c>
      <c r="J951" s="869">
        <v>2145</v>
      </c>
      <c r="K951" s="869">
        <v>534</v>
      </c>
      <c r="L951" s="869">
        <v>114</v>
      </c>
      <c r="M951" s="869">
        <v>28114</v>
      </c>
      <c r="N951" s="869">
        <v>104</v>
      </c>
      <c r="O951" s="869">
        <v>4</v>
      </c>
      <c r="P951" s="869">
        <v>787</v>
      </c>
      <c r="Q951" s="869">
        <v>0</v>
      </c>
      <c r="R951" s="869">
        <v>0</v>
      </c>
      <c r="S951" s="869">
        <v>0</v>
      </c>
      <c r="T951" s="869">
        <v>0</v>
      </c>
      <c r="U951" s="869">
        <v>0</v>
      </c>
      <c r="V951" s="869">
        <v>0</v>
      </c>
      <c r="W951" s="869">
        <v>0</v>
      </c>
      <c r="X951" s="869">
        <v>0</v>
      </c>
      <c r="Y951" s="869">
        <v>0</v>
      </c>
      <c r="Z951" s="869">
        <v>0</v>
      </c>
      <c r="AA951" s="869">
        <v>0</v>
      </c>
      <c r="AB951" s="869">
        <v>0</v>
      </c>
      <c r="AC951" s="869">
        <v>0</v>
      </c>
      <c r="AD951" s="869">
        <v>0</v>
      </c>
      <c r="AE951" s="869">
        <v>0</v>
      </c>
      <c r="AF951" s="345">
        <v>67059</v>
      </c>
      <c r="AG951" s="345">
        <v>34537</v>
      </c>
      <c r="AH951" s="345">
        <v>8100</v>
      </c>
      <c r="AI951" s="345">
        <v>24422</v>
      </c>
      <c r="AJ951" s="345">
        <v>6741</v>
      </c>
      <c r="AK951" s="345">
        <v>4509</v>
      </c>
    </row>
    <row r="952" spans="1:37">
      <c r="A952" s="869">
        <v>909</v>
      </c>
      <c r="B952" s="869" t="s">
        <v>2790</v>
      </c>
      <c r="C952" s="869" t="s">
        <v>5742</v>
      </c>
      <c r="D952" s="869" t="s">
        <v>13033</v>
      </c>
      <c r="E952" s="869" t="s">
        <v>16426</v>
      </c>
      <c r="F952" s="870" t="s">
        <v>16427</v>
      </c>
      <c r="G952" s="869" t="s">
        <v>16428</v>
      </c>
      <c r="H952" s="869" t="s">
        <v>16425</v>
      </c>
      <c r="I952" s="869">
        <v>1954</v>
      </c>
      <c r="J952" s="869">
        <v>13372</v>
      </c>
      <c r="K952" s="869">
        <v>7298</v>
      </c>
      <c r="L952" s="869">
        <v>580</v>
      </c>
      <c r="M952" s="869">
        <v>266547</v>
      </c>
      <c r="N952" s="869">
        <v>8303</v>
      </c>
      <c r="O952" s="869">
        <v>92</v>
      </c>
      <c r="P952" s="869">
        <v>10452</v>
      </c>
      <c r="Q952" s="869">
        <v>0</v>
      </c>
      <c r="R952" s="869">
        <v>0</v>
      </c>
      <c r="S952" s="869">
        <v>16</v>
      </c>
      <c r="T952" s="869">
        <v>16</v>
      </c>
      <c r="U952" s="869">
        <v>8</v>
      </c>
      <c r="V952" s="869">
        <v>8</v>
      </c>
      <c r="W952" s="869">
        <v>5</v>
      </c>
      <c r="X952" s="869">
        <v>5</v>
      </c>
      <c r="Y952" s="869">
        <v>0</v>
      </c>
      <c r="Z952" s="869">
        <v>0</v>
      </c>
      <c r="AA952" s="869">
        <v>3</v>
      </c>
      <c r="AB952" s="869">
        <v>3</v>
      </c>
      <c r="AC952" s="869">
        <v>0</v>
      </c>
      <c r="AD952" s="869">
        <v>6</v>
      </c>
      <c r="AE952" s="869">
        <v>0</v>
      </c>
      <c r="AF952" s="345">
        <v>2245447</v>
      </c>
      <c r="AG952" s="345">
        <v>1302841</v>
      </c>
      <c r="AH952" s="345">
        <v>180915</v>
      </c>
      <c r="AI952" s="345">
        <v>761691</v>
      </c>
      <c r="AJ952" s="345">
        <v>226881</v>
      </c>
      <c r="AK952" s="345">
        <v>165931</v>
      </c>
    </row>
    <row r="953" spans="1:37">
      <c r="A953" s="869">
        <v>910</v>
      </c>
      <c r="B953" s="869" t="s">
        <v>2790</v>
      </c>
      <c r="C953" s="869" t="s">
        <v>5742</v>
      </c>
      <c r="D953" s="869" t="s">
        <v>13033</v>
      </c>
      <c r="E953" s="869" t="s">
        <v>16429</v>
      </c>
      <c r="F953" s="870" t="s">
        <v>16430</v>
      </c>
      <c r="G953" s="869" t="s">
        <v>16431</v>
      </c>
      <c r="H953" s="869" t="s">
        <v>16425</v>
      </c>
      <c r="I953" s="869">
        <v>2003</v>
      </c>
      <c r="J953" s="869">
        <v>41460</v>
      </c>
      <c r="K953" s="869">
        <v>275</v>
      </c>
      <c r="L953" s="869">
        <v>13</v>
      </c>
      <c r="M953" s="869">
        <v>46968</v>
      </c>
      <c r="N953" s="869">
        <v>0</v>
      </c>
      <c r="O953" s="869">
        <v>3</v>
      </c>
      <c r="P953" s="869">
        <v>1452</v>
      </c>
      <c r="Q953" s="869">
        <v>0</v>
      </c>
      <c r="R953" s="869">
        <v>0</v>
      </c>
      <c r="S953" s="869">
        <v>2</v>
      </c>
      <c r="T953" s="869">
        <v>2</v>
      </c>
      <c r="U953" s="869">
        <v>0</v>
      </c>
      <c r="V953" s="869">
        <v>0</v>
      </c>
      <c r="W953" s="869">
        <v>1</v>
      </c>
      <c r="X953" s="869">
        <v>1</v>
      </c>
      <c r="Y953" s="869">
        <v>0</v>
      </c>
      <c r="Z953" s="869">
        <v>0</v>
      </c>
      <c r="AA953" s="869">
        <v>1</v>
      </c>
      <c r="AB953" s="869">
        <v>1</v>
      </c>
      <c r="AC953" s="869">
        <v>0</v>
      </c>
      <c r="AD953" s="869">
        <v>1</v>
      </c>
      <c r="AE953" s="869">
        <v>0</v>
      </c>
      <c r="AF953" s="345">
        <v>230102</v>
      </c>
      <c r="AG953" s="345">
        <v>212318</v>
      </c>
      <c r="AH953" s="345">
        <v>7200</v>
      </c>
      <c r="AI953" s="345">
        <v>10584</v>
      </c>
      <c r="AJ953" s="345">
        <v>4045</v>
      </c>
      <c r="AK953" s="345">
        <v>5682</v>
      </c>
    </row>
    <row r="954" spans="1:37">
      <c r="A954" s="869">
        <v>911</v>
      </c>
      <c r="B954" s="869" t="s">
        <v>2790</v>
      </c>
      <c r="C954" s="869" t="s">
        <v>5742</v>
      </c>
      <c r="D954" s="869" t="s">
        <v>13033</v>
      </c>
      <c r="E954" s="869" t="s">
        <v>16432</v>
      </c>
      <c r="F954" s="870" t="s">
        <v>16433</v>
      </c>
      <c r="G954" s="869" t="s">
        <v>16434</v>
      </c>
      <c r="H954" s="869" t="s">
        <v>16425</v>
      </c>
      <c r="I954" s="869">
        <v>2019</v>
      </c>
      <c r="J954" s="869">
        <v>1342</v>
      </c>
      <c r="K954" s="869">
        <v>988.54</v>
      </c>
      <c r="L954" s="869">
        <v>67</v>
      </c>
      <c r="M954" s="869">
        <v>32678</v>
      </c>
      <c r="N954" s="869">
        <v>0</v>
      </c>
      <c r="O954" s="869">
        <v>33</v>
      </c>
      <c r="P954" s="869">
        <v>1939</v>
      </c>
      <c r="Q954" s="869">
        <v>0</v>
      </c>
      <c r="R954" s="869">
        <v>0</v>
      </c>
      <c r="S954" s="869">
        <v>3</v>
      </c>
      <c r="T954" s="869">
        <v>3</v>
      </c>
      <c r="U954" s="869">
        <v>0</v>
      </c>
      <c r="V954" s="869">
        <v>0</v>
      </c>
      <c r="W954" s="869">
        <v>3</v>
      </c>
      <c r="X954" s="869">
        <v>3</v>
      </c>
      <c r="Y954" s="869">
        <v>0</v>
      </c>
      <c r="Z954" s="869">
        <v>0</v>
      </c>
      <c r="AA954" s="869">
        <v>0</v>
      </c>
      <c r="AB954" s="869">
        <v>0</v>
      </c>
      <c r="AC954" s="869">
        <v>1</v>
      </c>
      <c r="AD954" s="869">
        <v>2</v>
      </c>
      <c r="AE954" s="869">
        <v>0</v>
      </c>
      <c r="AF954" s="345">
        <v>785425</v>
      </c>
      <c r="AG954" s="345">
        <v>248200</v>
      </c>
      <c r="AH954" s="345">
        <v>19694</v>
      </c>
      <c r="AI954" s="345">
        <v>517531</v>
      </c>
      <c r="AJ954" s="345">
        <v>76397</v>
      </c>
      <c r="AK954" s="345">
        <v>36232</v>
      </c>
    </row>
    <row r="955" spans="1:37">
      <c r="A955" s="869">
        <v>912</v>
      </c>
      <c r="B955" s="869" t="s">
        <v>2790</v>
      </c>
      <c r="C955" s="869" t="s">
        <v>5742</v>
      </c>
      <c r="D955" s="869" t="s">
        <v>13033</v>
      </c>
      <c r="E955" s="869" t="s">
        <v>16435</v>
      </c>
      <c r="F955" s="870" t="s">
        <v>16436</v>
      </c>
      <c r="G955" s="869" t="s">
        <v>16437</v>
      </c>
      <c r="H955" s="869" t="s">
        <v>7937</v>
      </c>
      <c r="I955" s="869">
        <v>2023</v>
      </c>
      <c r="J955" s="869">
        <v>4975.5</v>
      </c>
      <c r="K955" s="869">
        <v>496.78</v>
      </c>
      <c r="L955" s="869">
        <v>21</v>
      </c>
      <c r="M955" s="869">
        <v>19380</v>
      </c>
      <c r="N955" s="869">
        <v>0</v>
      </c>
      <c r="O955" s="869">
        <v>6</v>
      </c>
      <c r="P955" s="869">
        <v>5809</v>
      </c>
      <c r="Q955" s="869">
        <v>0</v>
      </c>
      <c r="R955" s="869">
        <v>0</v>
      </c>
      <c r="S955" s="869">
        <v>0</v>
      </c>
      <c r="T955" s="869">
        <v>0</v>
      </c>
      <c r="U955" s="869">
        <v>0</v>
      </c>
      <c r="V955" s="869">
        <v>0</v>
      </c>
      <c r="W955" s="869">
        <v>0</v>
      </c>
      <c r="X955" s="869">
        <v>0</v>
      </c>
      <c r="Y955" s="869">
        <v>0</v>
      </c>
      <c r="Z955" s="869">
        <v>0</v>
      </c>
      <c r="AA955" s="869">
        <v>0</v>
      </c>
      <c r="AB955" s="869">
        <v>0</v>
      </c>
      <c r="AC955" s="869">
        <v>0</v>
      </c>
      <c r="AD955" s="869">
        <v>0</v>
      </c>
      <c r="AE955" s="869">
        <v>0</v>
      </c>
      <c r="AF955" s="345">
        <v>117913</v>
      </c>
      <c r="AG955" s="345">
        <v>13670</v>
      </c>
      <c r="AH955" s="345">
        <v>79992</v>
      </c>
      <c r="AI955" s="345">
        <v>24251</v>
      </c>
      <c r="AJ955" s="345">
        <v>36151</v>
      </c>
      <c r="AK955" s="345">
        <v>53516</v>
      </c>
    </row>
    <row r="956" spans="1:37" s="878" customFormat="1">
      <c r="A956" s="1712" t="s">
        <v>13734</v>
      </c>
      <c r="B956" s="1713"/>
      <c r="C956" s="1714"/>
      <c r="D956" s="872"/>
      <c r="E956" s="873">
        <v>40</v>
      </c>
      <c r="F956" s="874"/>
      <c r="G956" s="872"/>
      <c r="H956" s="872"/>
      <c r="I956" s="872"/>
      <c r="J956" s="875"/>
      <c r="K956" s="875"/>
      <c r="L956" s="875"/>
      <c r="M956" s="875"/>
      <c r="N956" s="875"/>
      <c r="O956" s="875"/>
      <c r="P956" s="875"/>
      <c r="Q956" s="875"/>
      <c r="R956" s="875"/>
      <c r="S956" s="876"/>
      <c r="T956" s="876"/>
      <c r="U956" s="876"/>
      <c r="V956" s="876"/>
      <c r="W956" s="876"/>
      <c r="X956" s="876"/>
      <c r="Y956" s="876"/>
      <c r="Z956" s="875"/>
      <c r="AA956" s="876"/>
      <c r="AB956" s="876"/>
      <c r="AC956" s="875"/>
      <c r="AD956" s="875"/>
      <c r="AE956" s="875"/>
      <c r="AF956" s="877"/>
      <c r="AG956" s="875"/>
      <c r="AH956" s="875"/>
      <c r="AI956" s="875"/>
      <c r="AJ956" s="875"/>
      <c r="AK956" s="875"/>
    </row>
    <row r="957" spans="1:37" s="885" customFormat="1">
      <c r="A957" s="1715" t="s">
        <v>16438</v>
      </c>
      <c r="B957" s="1716"/>
      <c r="C957" s="1717"/>
      <c r="D957" s="879"/>
      <c r="E957" s="880">
        <v>56</v>
      </c>
      <c r="F957" s="881"/>
      <c r="G957" s="879"/>
      <c r="H957" s="879"/>
      <c r="I957" s="879"/>
      <c r="J957" s="882"/>
      <c r="K957" s="882"/>
      <c r="L957" s="882"/>
      <c r="M957" s="882"/>
      <c r="N957" s="882"/>
      <c r="O957" s="882"/>
      <c r="P957" s="882"/>
      <c r="Q957" s="882"/>
      <c r="R957" s="882"/>
      <c r="S957" s="883"/>
      <c r="T957" s="883"/>
      <c r="U957" s="883"/>
      <c r="V957" s="883"/>
      <c r="W957" s="883"/>
      <c r="X957" s="883"/>
      <c r="Y957" s="883"/>
      <c r="Z957" s="882"/>
      <c r="AA957" s="883"/>
      <c r="AB957" s="883"/>
      <c r="AC957" s="882"/>
      <c r="AD957" s="882"/>
      <c r="AE957" s="882"/>
      <c r="AF957" s="884"/>
      <c r="AG957" s="882"/>
      <c r="AH957" s="882"/>
      <c r="AI957" s="882"/>
      <c r="AJ957" s="882"/>
      <c r="AK957" s="882"/>
    </row>
    <row r="958" spans="1:37">
      <c r="A958" s="869">
        <v>913</v>
      </c>
      <c r="B958" s="869" t="s">
        <v>2996</v>
      </c>
      <c r="C958" s="869" t="s">
        <v>2997</v>
      </c>
      <c r="D958" s="869" t="s">
        <v>12915</v>
      </c>
      <c r="E958" s="869" t="s">
        <v>16439</v>
      </c>
      <c r="F958" s="870" t="s">
        <v>16440</v>
      </c>
      <c r="G958" s="869" t="s">
        <v>16441</v>
      </c>
      <c r="H958" s="869" t="s">
        <v>16442</v>
      </c>
      <c r="I958" s="869">
        <v>1985</v>
      </c>
      <c r="J958" s="869">
        <v>1618</v>
      </c>
      <c r="K958" s="869">
        <v>1069</v>
      </c>
      <c r="L958" s="869">
        <v>407</v>
      </c>
      <c r="M958" s="869">
        <v>95048</v>
      </c>
      <c r="N958" s="869">
        <v>1217</v>
      </c>
      <c r="O958" s="869">
        <v>32</v>
      </c>
      <c r="P958" s="869">
        <v>4394</v>
      </c>
      <c r="Q958" s="869">
        <v>0</v>
      </c>
      <c r="R958" s="869">
        <v>1</v>
      </c>
      <c r="S958" s="869">
        <v>5</v>
      </c>
      <c r="T958" s="869">
        <v>5</v>
      </c>
      <c r="U958" s="869">
        <v>1</v>
      </c>
      <c r="V958" s="869">
        <v>1</v>
      </c>
      <c r="W958" s="869">
        <v>3</v>
      </c>
      <c r="X958" s="869">
        <v>3</v>
      </c>
      <c r="Y958" s="869">
        <v>0</v>
      </c>
      <c r="Z958" s="869">
        <v>0</v>
      </c>
      <c r="AA958" s="869">
        <v>1</v>
      </c>
      <c r="AB958" s="869">
        <v>1</v>
      </c>
      <c r="AC958" s="869">
        <v>0</v>
      </c>
      <c r="AD958" s="869">
        <v>3</v>
      </c>
      <c r="AE958" s="869">
        <v>0</v>
      </c>
      <c r="AF958" s="345">
        <v>589643</v>
      </c>
      <c r="AG958" s="345">
        <v>336958</v>
      </c>
      <c r="AH958" s="345">
        <v>96116</v>
      </c>
      <c r="AI958" s="345">
        <v>156569</v>
      </c>
      <c r="AJ958" s="345">
        <v>31707</v>
      </c>
      <c r="AK958" s="345">
        <v>25342</v>
      </c>
    </row>
    <row r="959" spans="1:37">
      <c r="A959" s="869">
        <v>914</v>
      </c>
      <c r="B959" s="869" t="s">
        <v>2996</v>
      </c>
      <c r="C959" s="869" t="s">
        <v>2997</v>
      </c>
      <c r="D959" s="869" t="s">
        <v>12915</v>
      </c>
      <c r="E959" s="869" t="s">
        <v>16443</v>
      </c>
      <c r="F959" s="870" t="s">
        <v>16444</v>
      </c>
      <c r="G959" s="869" t="s">
        <v>16445</v>
      </c>
      <c r="H959" s="869" t="s">
        <v>16446</v>
      </c>
      <c r="I959" s="869">
        <v>1991</v>
      </c>
      <c r="J959" s="869">
        <v>1329</v>
      </c>
      <c r="K959" s="869">
        <v>965</v>
      </c>
      <c r="L959" s="869">
        <v>184</v>
      </c>
      <c r="M959" s="869">
        <v>89985</v>
      </c>
      <c r="N959" s="869">
        <v>0</v>
      </c>
      <c r="O959" s="869">
        <v>31</v>
      </c>
      <c r="P959" s="869">
        <v>4050</v>
      </c>
      <c r="Q959" s="869">
        <v>0</v>
      </c>
      <c r="R959" s="869">
        <v>3</v>
      </c>
      <c r="S959" s="869">
        <v>5</v>
      </c>
      <c r="T959" s="869">
        <v>5</v>
      </c>
      <c r="U959" s="869">
        <v>1</v>
      </c>
      <c r="V959" s="869">
        <v>1</v>
      </c>
      <c r="W959" s="869">
        <v>3</v>
      </c>
      <c r="X959" s="869">
        <v>3</v>
      </c>
      <c r="Y959" s="869">
        <v>0</v>
      </c>
      <c r="Z959" s="869">
        <v>0</v>
      </c>
      <c r="AA959" s="869">
        <v>1</v>
      </c>
      <c r="AB959" s="869">
        <v>1</v>
      </c>
      <c r="AC959" s="869">
        <v>0</v>
      </c>
      <c r="AD959" s="869">
        <v>3</v>
      </c>
      <c r="AE959" s="869">
        <v>0</v>
      </c>
      <c r="AF959" s="345">
        <v>474146</v>
      </c>
      <c r="AG959" s="345">
        <v>265140</v>
      </c>
      <c r="AH959" s="345">
        <v>55000</v>
      </c>
      <c r="AI959" s="345">
        <v>154006</v>
      </c>
      <c r="AJ959" s="345">
        <v>33079</v>
      </c>
      <c r="AK959" s="345">
        <v>23764</v>
      </c>
    </row>
    <row r="960" spans="1:37">
      <c r="A960" s="869">
        <v>915</v>
      </c>
      <c r="B960" s="869" t="s">
        <v>2996</v>
      </c>
      <c r="C960" s="869" t="s">
        <v>3047</v>
      </c>
      <c r="D960" s="869" t="s">
        <v>12915</v>
      </c>
      <c r="E960" s="869" t="s">
        <v>16447</v>
      </c>
      <c r="F960" s="870" t="s">
        <v>16448</v>
      </c>
      <c r="G960" s="869" t="s">
        <v>16449</v>
      </c>
      <c r="H960" s="869" t="s">
        <v>16450</v>
      </c>
      <c r="I960" s="869">
        <v>1989</v>
      </c>
      <c r="J960" s="869">
        <v>1718</v>
      </c>
      <c r="K960" s="869">
        <v>1169</v>
      </c>
      <c r="L960" s="869">
        <v>154</v>
      </c>
      <c r="M960" s="869">
        <v>82243</v>
      </c>
      <c r="N960" s="869">
        <v>4102</v>
      </c>
      <c r="O960" s="869">
        <v>42</v>
      </c>
      <c r="P960" s="869">
        <v>3254</v>
      </c>
      <c r="Q960" s="869">
        <v>0</v>
      </c>
      <c r="R960" s="869">
        <v>12</v>
      </c>
      <c r="S960" s="869">
        <v>6</v>
      </c>
      <c r="T960" s="869">
        <v>7</v>
      </c>
      <c r="U960" s="869">
        <v>1</v>
      </c>
      <c r="V960" s="869">
        <v>1</v>
      </c>
      <c r="W960" s="869">
        <v>3</v>
      </c>
      <c r="X960" s="869">
        <v>3</v>
      </c>
      <c r="Y960" s="869">
        <v>0</v>
      </c>
      <c r="Z960" s="869">
        <v>0</v>
      </c>
      <c r="AA960" s="869">
        <v>2</v>
      </c>
      <c r="AB960" s="869">
        <v>3</v>
      </c>
      <c r="AC960" s="869">
        <v>0</v>
      </c>
      <c r="AD960" s="869">
        <v>3</v>
      </c>
      <c r="AE960" s="869">
        <v>0</v>
      </c>
      <c r="AF960" s="345">
        <v>530943</v>
      </c>
      <c r="AG960" s="345">
        <v>348908</v>
      </c>
      <c r="AH960" s="345">
        <v>62392</v>
      </c>
      <c r="AI960" s="345">
        <v>119643</v>
      </c>
      <c r="AJ960" s="345">
        <v>57146</v>
      </c>
      <c r="AK960" s="345">
        <v>34274</v>
      </c>
    </row>
    <row r="961" spans="1:37">
      <c r="A961" s="869">
        <v>916</v>
      </c>
      <c r="B961" s="869" t="s">
        <v>2996</v>
      </c>
      <c r="C961" s="869" t="s">
        <v>3067</v>
      </c>
      <c r="D961" s="869" t="s">
        <v>12915</v>
      </c>
      <c r="E961" s="869" t="s">
        <v>16451</v>
      </c>
      <c r="F961" s="870" t="s">
        <v>16452</v>
      </c>
      <c r="G961" s="869" t="s">
        <v>16453</v>
      </c>
      <c r="H961" s="869" t="s">
        <v>16454</v>
      </c>
      <c r="I961" s="869">
        <v>1972</v>
      </c>
      <c r="J961" s="869">
        <v>12097</v>
      </c>
      <c r="K961" s="869">
        <v>2408</v>
      </c>
      <c r="L961" s="869">
        <v>350</v>
      </c>
      <c r="M961" s="869">
        <v>138396</v>
      </c>
      <c r="N961" s="869">
        <v>2657</v>
      </c>
      <c r="O961" s="869">
        <v>68</v>
      </c>
      <c r="P961" s="869">
        <v>6408</v>
      </c>
      <c r="Q961" s="869">
        <v>0</v>
      </c>
      <c r="R961" s="869">
        <v>9</v>
      </c>
      <c r="S961" s="869">
        <v>18</v>
      </c>
      <c r="T961" s="869">
        <v>21</v>
      </c>
      <c r="U961" s="869">
        <v>10</v>
      </c>
      <c r="V961" s="869">
        <v>10</v>
      </c>
      <c r="W961" s="869">
        <v>7</v>
      </c>
      <c r="X961" s="869">
        <v>9</v>
      </c>
      <c r="Y961" s="869">
        <v>0</v>
      </c>
      <c r="Z961" s="869">
        <v>0</v>
      </c>
      <c r="AA961" s="869">
        <v>1</v>
      </c>
      <c r="AB961" s="869">
        <v>2</v>
      </c>
      <c r="AC961" s="869">
        <v>0</v>
      </c>
      <c r="AD961" s="869">
        <v>6</v>
      </c>
      <c r="AE961" s="869">
        <v>1</v>
      </c>
      <c r="AF961" s="345">
        <v>2632152</v>
      </c>
      <c r="AG961" s="345">
        <v>1563942</v>
      </c>
      <c r="AH961" s="345">
        <v>99900</v>
      </c>
      <c r="AI961" s="345">
        <v>968310</v>
      </c>
      <c r="AJ961" s="345">
        <v>126668</v>
      </c>
      <c r="AK961" s="345">
        <v>89800</v>
      </c>
    </row>
    <row r="962" spans="1:37">
      <c r="A962" s="869">
        <v>917</v>
      </c>
      <c r="B962" s="869" t="s">
        <v>2996</v>
      </c>
      <c r="C962" s="869" t="s">
        <v>3056</v>
      </c>
      <c r="D962" s="869" t="s">
        <v>12915</v>
      </c>
      <c r="E962" s="869" t="s">
        <v>16455</v>
      </c>
      <c r="F962" s="870" t="s">
        <v>16456</v>
      </c>
      <c r="G962" s="869" t="s">
        <v>16457</v>
      </c>
      <c r="H962" s="869" t="s">
        <v>16458</v>
      </c>
      <c r="I962" s="869">
        <v>1974</v>
      </c>
      <c r="J962" s="869">
        <v>3145</v>
      </c>
      <c r="K962" s="869">
        <v>2264.86</v>
      </c>
      <c r="L962" s="869">
        <v>327</v>
      </c>
      <c r="M962" s="869">
        <v>95973</v>
      </c>
      <c r="N962" s="869">
        <v>557</v>
      </c>
      <c r="O962" s="869">
        <v>85</v>
      </c>
      <c r="P962" s="869">
        <v>4325</v>
      </c>
      <c r="Q962" s="869">
        <v>0</v>
      </c>
      <c r="R962" s="869">
        <v>2</v>
      </c>
      <c r="S962" s="869">
        <v>9</v>
      </c>
      <c r="T962" s="869">
        <v>9</v>
      </c>
      <c r="U962" s="869">
        <v>1</v>
      </c>
      <c r="V962" s="869">
        <v>1</v>
      </c>
      <c r="W962" s="869">
        <v>5</v>
      </c>
      <c r="X962" s="869">
        <v>5</v>
      </c>
      <c r="Y962" s="869">
        <v>0</v>
      </c>
      <c r="Z962" s="869">
        <v>0</v>
      </c>
      <c r="AA962" s="869">
        <v>3</v>
      </c>
      <c r="AB962" s="869">
        <v>3</v>
      </c>
      <c r="AC962" s="869">
        <v>0</v>
      </c>
      <c r="AD962" s="869">
        <v>5</v>
      </c>
      <c r="AE962" s="869">
        <v>0</v>
      </c>
      <c r="AF962" s="345">
        <v>798235</v>
      </c>
      <c r="AG962" s="345">
        <v>482405</v>
      </c>
      <c r="AH962" s="345">
        <v>68360</v>
      </c>
      <c r="AI962" s="345">
        <v>247470</v>
      </c>
      <c r="AJ962" s="345">
        <v>100188</v>
      </c>
      <c r="AK962" s="345">
        <v>92005</v>
      </c>
    </row>
    <row r="963" spans="1:37">
      <c r="A963" s="869">
        <v>918</v>
      </c>
      <c r="B963" s="869" t="s">
        <v>2996</v>
      </c>
      <c r="C963" s="869" t="s">
        <v>3079</v>
      </c>
      <c r="D963" s="869" t="s">
        <v>12915</v>
      </c>
      <c r="E963" s="869" t="s">
        <v>16459</v>
      </c>
      <c r="F963" s="870" t="s">
        <v>16460</v>
      </c>
      <c r="G963" s="869" t="s">
        <v>16461</v>
      </c>
      <c r="H963" s="869" t="s">
        <v>16462</v>
      </c>
      <c r="I963" s="869">
        <v>1973</v>
      </c>
      <c r="J963" s="869">
        <v>2341</v>
      </c>
      <c r="K963" s="869">
        <v>1663</v>
      </c>
      <c r="L963" s="869">
        <v>105</v>
      </c>
      <c r="M963" s="869">
        <v>104682</v>
      </c>
      <c r="N963" s="869">
        <v>2958</v>
      </c>
      <c r="O963" s="869">
        <v>29</v>
      </c>
      <c r="P963" s="869">
        <v>4514</v>
      </c>
      <c r="Q963" s="869">
        <v>0</v>
      </c>
      <c r="R963" s="869">
        <v>0</v>
      </c>
      <c r="S963" s="869">
        <v>4</v>
      </c>
      <c r="T963" s="869">
        <v>5</v>
      </c>
      <c r="U963" s="869">
        <v>1</v>
      </c>
      <c r="V963" s="869">
        <v>1</v>
      </c>
      <c r="W963" s="869">
        <v>2</v>
      </c>
      <c r="X963" s="869">
        <v>3</v>
      </c>
      <c r="Y963" s="869">
        <v>0</v>
      </c>
      <c r="Z963" s="869">
        <v>0</v>
      </c>
      <c r="AA963" s="869">
        <v>1</v>
      </c>
      <c r="AB963" s="869">
        <v>1</v>
      </c>
      <c r="AC963" s="869">
        <v>1</v>
      </c>
      <c r="AD963" s="869">
        <v>1</v>
      </c>
      <c r="AE963" s="869">
        <v>0</v>
      </c>
      <c r="AF963" s="345">
        <v>458079</v>
      </c>
      <c r="AG963" s="345">
        <v>262766</v>
      </c>
      <c r="AH963" s="345">
        <v>65000</v>
      </c>
      <c r="AI963" s="345">
        <v>130313</v>
      </c>
      <c r="AJ963" s="345">
        <v>44646</v>
      </c>
      <c r="AK963" s="345">
        <v>44483</v>
      </c>
    </row>
    <row r="964" spans="1:37">
      <c r="A964" s="869">
        <v>919</v>
      </c>
      <c r="B964" s="869" t="s">
        <v>2996</v>
      </c>
      <c r="C964" s="869" t="s">
        <v>3079</v>
      </c>
      <c r="D964" s="869" t="s">
        <v>12915</v>
      </c>
      <c r="E964" s="869" t="s">
        <v>16463</v>
      </c>
      <c r="F964" s="870" t="s">
        <v>16464</v>
      </c>
      <c r="G964" s="869" t="s">
        <v>16465</v>
      </c>
      <c r="H964" s="869" t="s">
        <v>16466</v>
      </c>
      <c r="I964" s="869">
        <v>1993</v>
      </c>
      <c r="J964" s="869">
        <v>3096</v>
      </c>
      <c r="K964" s="869">
        <v>1013</v>
      </c>
      <c r="L964" s="869">
        <v>109</v>
      </c>
      <c r="M964" s="869">
        <v>72855</v>
      </c>
      <c r="N964" s="869">
        <v>2375</v>
      </c>
      <c r="O964" s="869">
        <v>19</v>
      </c>
      <c r="P964" s="869">
        <v>2240</v>
      </c>
      <c r="Q964" s="869">
        <v>0</v>
      </c>
      <c r="R964" s="869">
        <v>0</v>
      </c>
      <c r="S964" s="869">
        <v>5</v>
      </c>
      <c r="T964" s="869">
        <v>5</v>
      </c>
      <c r="U964" s="869">
        <v>1</v>
      </c>
      <c r="V964" s="869">
        <v>1</v>
      </c>
      <c r="W964" s="869">
        <v>3</v>
      </c>
      <c r="X964" s="869">
        <v>3</v>
      </c>
      <c r="Y964" s="869">
        <v>0</v>
      </c>
      <c r="Z964" s="869">
        <v>0</v>
      </c>
      <c r="AA964" s="869">
        <v>1</v>
      </c>
      <c r="AB964" s="869">
        <v>1</v>
      </c>
      <c r="AC964" s="869">
        <v>0</v>
      </c>
      <c r="AD964" s="869">
        <v>2</v>
      </c>
      <c r="AE964" s="869">
        <v>1</v>
      </c>
      <c r="AF964" s="345">
        <v>440869</v>
      </c>
      <c r="AG964" s="345">
        <v>261714</v>
      </c>
      <c r="AH964" s="345">
        <v>35000</v>
      </c>
      <c r="AI964" s="345">
        <v>144155</v>
      </c>
      <c r="AJ964" s="345">
        <v>13241</v>
      </c>
      <c r="AK964" s="345">
        <v>9766</v>
      </c>
    </row>
    <row r="965" spans="1:37">
      <c r="A965" s="869">
        <v>920</v>
      </c>
      <c r="B965" s="869" t="s">
        <v>2996</v>
      </c>
      <c r="C965" s="869" t="s">
        <v>3002</v>
      </c>
      <c r="D965" s="869" t="s">
        <v>12915</v>
      </c>
      <c r="E965" s="869" t="s">
        <v>16467</v>
      </c>
      <c r="F965" s="870" t="s">
        <v>16468</v>
      </c>
      <c r="G965" s="869" t="s">
        <v>16469</v>
      </c>
      <c r="H965" s="869" t="s">
        <v>16470</v>
      </c>
      <c r="I965" s="869">
        <v>1971</v>
      </c>
      <c r="J965" s="869">
        <v>4073</v>
      </c>
      <c r="K965" s="869">
        <v>986.25</v>
      </c>
      <c r="L965" s="869">
        <v>125</v>
      </c>
      <c r="M965" s="869">
        <v>85116</v>
      </c>
      <c r="N965" s="869">
        <v>0</v>
      </c>
      <c r="O965" s="869">
        <v>29</v>
      </c>
      <c r="P965" s="869">
        <v>3605</v>
      </c>
      <c r="Q965" s="869">
        <v>0</v>
      </c>
      <c r="R965" s="869">
        <v>4</v>
      </c>
      <c r="S965" s="869">
        <v>3</v>
      </c>
      <c r="T965" s="869">
        <v>5</v>
      </c>
      <c r="U965" s="869">
        <v>1</v>
      </c>
      <c r="V965" s="869">
        <v>1</v>
      </c>
      <c r="W965" s="869">
        <v>2</v>
      </c>
      <c r="X965" s="869">
        <v>3</v>
      </c>
      <c r="Y965" s="869">
        <v>0</v>
      </c>
      <c r="Z965" s="869">
        <v>0</v>
      </c>
      <c r="AA965" s="869">
        <v>0</v>
      </c>
      <c r="AB965" s="869">
        <v>1</v>
      </c>
      <c r="AC965" s="869">
        <v>0</v>
      </c>
      <c r="AD965" s="869">
        <v>2</v>
      </c>
      <c r="AE965" s="869">
        <v>0</v>
      </c>
      <c r="AF965" s="345">
        <v>533547</v>
      </c>
      <c r="AG965" s="345">
        <v>314434</v>
      </c>
      <c r="AH965" s="345">
        <v>54860</v>
      </c>
      <c r="AI965" s="345">
        <v>164253</v>
      </c>
      <c r="AJ965" s="345">
        <v>40666</v>
      </c>
      <c r="AK965" s="345">
        <v>41811</v>
      </c>
    </row>
    <row r="966" spans="1:37">
      <c r="A966" s="869">
        <v>921</v>
      </c>
      <c r="B966" s="869" t="s">
        <v>2996</v>
      </c>
      <c r="C966" s="869" t="s">
        <v>3327</v>
      </c>
      <c r="D966" s="869" t="s">
        <v>12915</v>
      </c>
      <c r="E966" s="869" t="s">
        <v>16471</v>
      </c>
      <c r="F966" s="870" t="s">
        <v>16472</v>
      </c>
      <c r="G966" s="869" t="s">
        <v>16473</v>
      </c>
      <c r="H966" s="869" t="s">
        <v>16474</v>
      </c>
      <c r="I966" s="869">
        <v>2004</v>
      </c>
      <c r="J966" s="869">
        <v>6804</v>
      </c>
      <c r="K966" s="869">
        <v>6599.76</v>
      </c>
      <c r="L966" s="869">
        <v>288</v>
      </c>
      <c r="M966" s="869">
        <v>125259</v>
      </c>
      <c r="N966" s="869">
        <v>1545</v>
      </c>
      <c r="O966" s="869">
        <v>63</v>
      </c>
      <c r="P966" s="869">
        <v>7319</v>
      </c>
      <c r="Q966" s="869">
        <v>0</v>
      </c>
      <c r="R966" s="869">
        <v>0</v>
      </c>
      <c r="S966" s="869">
        <v>25</v>
      </c>
      <c r="T966" s="869">
        <v>26</v>
      </c>
      <c r="U966" s="869">
        <v>11</v>
      </c>
      <c r="V966" s="869">
        <v>11</v>
      </c>
      <c r="W966" s="869">
        <v>8</v>
      </c>
      <c r="X966" s="869">
        <v>9</v>
      </c>
      <c r="Y966" s="869">
        <v>0</v>
      </c>
      <c r="Z966" s="869">
        <v>0</v>
      </c>
      <c r="AA966" s="869">
        <v>6</v>
      </c>
      <c r="AB966" s="869">
        <v>6</v>
      </c>
      <c r="AC966" s="869">
        <v>0</v>
      </c>
      <c r="AD966" s="869">
        <v>8</v>
      </c>
      <c r="AE966" s="869">
        <v>0</v>
      </c>
      <c r="AF966" s="345">
        <v>2713167</v>
      </c>
      <c r="AG966" s="345">
        <v>1593924</v>
      </c>
      <c r="AH966" s="345">
        <v>150016</v>
      </c>
      <c r="AI966" s="345">
        <v>969227</v>
      </c>
      <c r="AJ966" s="345">
        <v>247877</v>
      </c>
      <c r="AK966" s="345">
        <v>176802</v>
      </c>
    </row>
    <row r="967" spans="1:37">
      <c r="A967" s="869">
        <v>922</v>
      </c>
      <c r="B967" s="869" t="s">
        <v>2996</v>
      </c>
      <c r="C967" s="869" t="s">
        <v>3327</v>
      </c>
      <c r="D967" s="869" t="s">
        <v>12915</v>
      </c>
      <c r="E967" s="869" t="s">
        <v>16475</v>
      </c>
      <c r="F967" s="870" t="s">
        <v>16476</v>
      </c>
      <c r="G967" s="869" t="s">
        <v>16477</v>
      </c>
      <c r="H967" s="869" t="s">
        <v>16478</v>
      </c>
      <c r="I967" s="869">
        <v>1993</v>
      </c>
      <c r="J967" s="869">
        <v>2450</v>
      </c>
      <c r="K967" s="869">
        <v>1175</v>
      </c>
      <c r="L967" s="869">
        <v>100</v>
      </c>
      <c r="M967" s="869">
        <v>80399</v>
      </c>
      <c r="N967" s="869">
        <v>0</v>
      </c>
      <c r="O967" s="869">
        <v>37</v>
      </c>
      <c r="P967" s="869">
        <v>3894</v>
      </c>
      <c r="Q967" s="869">
        <v>0</v>
      </c>
      <c r="R967" s="869">
        <v>37</v>
      </c>
      <c r="S967" s="869">
        <v>5</v>
      </c>
      <c r="T967" s="869">
        <v>5</v>
      </c>
      <c r="U967" s="869">
        <v>1</v>
      </c>
      <c r="V967" s="869">
        <v>2</v>
      </c>
      <c r="W967" s="869">
        <v>3</v>
      </c>
      <c r="X967" s="869">
        <v>3</v>
      </c>
      <c r="Y967" s="869">
        <v>0</v>
      </c>
      <c r="Z967" s="869">
        <v>0</v>
      </c>
      <c r="AA967" s="869">
        <v>1</v>
      </c>
      <c r="AB967" s="869">
        <v>0</v>
      </c>
      <c r="AC967" s="869">
        <v>0</v>
      </c>
      <c r="AD967" s="869">
        <v>3</v>
      </c>
      <c r="AE967" s="869">
        <v>0</v>
      </c>
      <c r="AF967" s="345">
        <v>582924</v>
      </c>
      <c r="AG967" s="345">
        <v>315802</v>
      </c>
      <c r="AH967" s="345">
        <v>67520</v>
      </c>
      <c r="AI967" s="345">
        <v>199602</v>
      </c>
      <c r="AJ967" s="345">
        <v>77771</v>
      </c>
      <c r="AK967" s="345">
        <v>17386</v>
      </c>
    </row>
    <row r="968" spans="1:37">
      <c r="A968" s="869">
        <v>923</v>
      </c>
      <c r="B968" s="869" t="s">
        <v>2996</v>
      </c>
      <c r="C968" s="869" t="s">
        <v>3007</v>
      </c>
      <c r="D968" s="869" t="s">
        <v>12915</v>
      </c>
      <c r="E968" s="869" t="s">
        <v>16479</v>
      </c>
      <c r="F968" s="870" t="s">
        <v>16480</v>
      </c>
      <c r="G968" s="869" t="s">
        <v>16481</v>
      </c>
      <c r="H968" s="869" t="s">
        <v>16482</v>
      </c>
      <c r="I968" s="869">
        <v>1987</v>
      </c>
      <c r="J968" s="869">
        <v>2109</v>
      </c>
      <c r="K968" s="869">
        <v>866.25</v>
      </c>
      <c r="L968" s="869">
        <v>30</v>
      </c>
      <c r="M968" s="869">
        <v>78425</v>
      </c>
      <c r="N968" s="869">
        <v>1775</v>
      </c>
      <c r="O968" s="869">
        <v>42</v>
      </c>
      <c r="P968" s="869">
        <v>3897</v>
      </c>
      <c r="Q968" s="869">
        <v>0</v>
      </c>
      <c r="R968" s="869">
        <v>0</v>
      </c>
      <c r="S968" s="869">
        <v>5</v>
      </c>
      <c r="T968" s="869">
        <v>5</v>
      </c>
      <c r="U968" s="869">
        <v>1</v>
      </c>
      <c r="V968" s="869">
        <v>1</v>
      </c>
      <c r="W968" s="869">
        <v>3</v>
      </c>
      <c r="X968" s="869">
        <v>3</v>
      </c>
      <c r="Y968" s="869">
        <v>0</v>
      </c>
      <c r="Z968" s="869">
        <v>0</v>
      </c>
      <c r="AA968" s="869">
        <v>1</v>
      </c>
      <c r="AB968" s="869">
        <v>1</v>
      </c>
      <c r="AC968" s="869">
        <v>0</v>
      </c>
      <c r="AD968" s="869">
        <v>3</v>
      </c>
      <c r="AE968" s="869">
        <v>0</v>
      </c>
      <c r="AF968" s="345">
        <v>532860</v>
      </c>
      <c r="AG968" s="345">
        <v>238143</v>
      </c>
      <c r="AH968" s="345">
        <v>67480</v>
      </c>
      <c r="AI968" s="345">
        <v>227237</v>
      </c>
      <c r="AJ968" s="345">
        <v>31408</v>
      </c>
      <c r="AK968" s="345">
        <v>11218</v>
      </c>
    </row>
    <row r="969" spans="1:37">
      <c r="A969" s="869">
        <v>924</v>
      </c>
      <c r="B969" s="869" t="s">
        <v>2996</v>
      </c>
      <c r="C969" s="869" t="s">
        <v>3116</v>
      </c>
      <c r="D969" s="869" t="s">
        <v>12915</v>
      </c>
      <c r="E969" s="869" t="s">
        <v>16483</v>
      </c>
      <c r="F969" s="870" t="s">
        <v>16484</v>
      </c>
      <c r="G969" s="869" t="s">
        <v>16485</v>
      </c>
      <c r="H969" s="869" t="s">
        <v>16486</v>
      </c>
      <c r="I969" s="869">
        <v>1990</v>
      </c>
      <c r="J969" s="869">
        <v>2170</v>
      </c>
      <c r="K969" s="869">
        <v>1227</v>
      </c>
      <c r="L969" s="869">
        <v>180</v>
      </c>
      <c r="M969" s="869">
        <v>119772</v>
      </c>
      <c r="N969" s="869">
        <v>1800</v>
      </c>
      <c r="O969" s="869">
        <v>115</v>
      </c>
      <c r="P969" s="869">
        <v>4846</v>
      </c>
      <c r="Q969" s="869">
        <v>0</v>
      </c>
      <c r="R969" s="869">
        <v>115</v>
      </c>
      <c r="S969" s="869">
        <v>8</v>
      </c>
      <c r="T969" s="869">
        <v>8</v>
      </c>
      <c r="U969" s="869">
        <v>2</v>
      </c>
      <c r="V969" s="869">
        <v>2</v>
      </c>
      <c r="W969" s="869">
        <v>5</v>
      </c>
      <c r="X969" s="869">
        <v>5</v>
      </c>
      <c r="Y969" s="869">
        <v>0</v>
      </c>
      <c r="Z969" s="869">
        <v>0</v>
      </c>
      <c r="AA969" s="869">
        <v>1</v>
      </c>
      <c r="AB969" s="869">
        <v>1</v>
      </c>
      <c r="AC969" s="869">
        <v>0</v>
      </c>
      <c r="AD969" s="869">
        <v>5</v>
      </c>
      <c r="AE969" s="869">
        <v>0</v>
      </c>
      <c r="AF969" s="345">
        <v>806318</v>
      </c>
      <c r="AG969" s="345">
        <v>453734</v>
      </c>
      <c r="AH969" s="345">
        <v>75000</v>
      </c>
      <c r="AI969" s="345">
        <v>277584</v>
      </c>
      <c r="AJ969" s="345">
        <v>42452</v>
      </c>
      <c r="AK969" s="345">
        <v>76362</v>
      </c>
    </row>
    <row r="970" spans="1:37">
      <c r="A970" s="869">
        <v>925</v>
      </c>
      <c r="B970" s="869" t="s">
        <v>2996</v>
      </c>
      <c r="C970" s="869" t="s">
        <v>3123</v>
      </c>
      <c r="D970" s="869" t="s">
        <v>12915</v>
      </c>
      <c r="E970" s="869" t="s">
        <v>16487</v>
      </c>
      <c r="F970" s="870" t="s">
        <v>16488</v>
      </c>
      <c r="G970" s="869" t="s">
        <v>16489</v>
      </c>
      <c r="H970" s="869" t="s">
        <v>16490</v>
      </c>
      <c r="I970" s="869">
        <v>1975</v>
      </c>
      <c r="J970" s="869">
        <v>10302</v>
      </c>
      <c r="K970" s="869">
        <v>1602</v>
      </c>
      <c r="L970" s="869">
        <v>139</v>
      </c>
      <c r="M970" s="869">
        <v>90379</v>
      </c>
      <c r="N970" s="869">
        <v>4180</v>
      </c>
      <c r="O970" s="869">
        <v>62</v>
      </c>
      <c r="P970" s="869">
        <v>4423</v>
      </c>
      <c r="Q970" s="869">
        <v>0</v>
      </c>
      <c r="R970" s="869">
        <v>2</v>
      </c>
      <c r="S970" s="869">
        <v>7</v>
      </c>
      <c r="T970" s="869">
        <v>7</v>
      </c>
      <c r="U970" s="869">
        <v>1</v>
      </c>
      <c r="V970" s="869">
        <v>1</v>
      </c>
      <c r="W970" s="869">
        <v>3</v>
      </c>
      <c r="X970" s="869">
        <v>3</v>
      </c>
      <c r="Y970" s="869">
        <v>0</v>
      </c>
      <c r="Z970" s="869">
        <v>0</v>
      </c>
      <c r="AA970" s="869">
        <v>3</v>
      </c>
      <c r="AB970" s="869">
        <v>3</v>
      </c>
      <c r="AC970" s="869">
        <v>0</v>
      </c>
      <c r="AD970" s="869">
        <v>2</v>
      </c>
      <c r="AE970" s="869">
        <v>1</v>
      </c>
      <c r="AF970" s="345">
        <v>755699</v>
      </c>
      <c r="AG970" s="345">
        <v>362491</v>
      </c>
      <c r="AH970" s="345">
        <v>65000</v>
      </c>
      <c r="AI970" s="345">
        <v>328208</v>
      </c>
      <c r="AJ970" s="345">
        <v>76129</v>
      </c>
      <c r="AK970" s="345">
        <v>27763</v>
      </c>
    </row>
    <row r="971" spans="1:37">
      <c r="A971" s="869">
        <v>926</v>
      </c>
      <c r="B971" s="869" t="s">
        <v>2996</v>
      </c>
      <c r="C971" s="869" t="s">
        <v>3014</v>
      </c>
      <c r="D971" s="869" t="s">
        <v>12915</v>
      </c>
      <c r="E971" s="869" t="s">
        <v>16491</v>
      </c>
      <c r="F971" s="870" t="s">
        <v>16492</v>
      </c>
      <c r="G971" s="869" t="s">
        <v>16493</v>
      </c>
      <c r="H971" s="869" t="s">
        <v>16494</v>
      </c>
      <c r="I971" s="869">
        <v>2005</v>
      </c>
      <c r="J971" s="869">
        <v>26770</v>
      </c>
      <c r="K971" s="869">
        <v>12267</v>
      </c>
      <c r="L971" s="869">
        <v>358</v>
      </c>
      <c r="M971" s="869">
        <v>174832</v>
      </c>
      <c r="N971" s="869">
        <v>11690</v>
      </c>
      <c r="O971" s="869">
        <v>63</v>
      </c>
      <c r="P971" s="869">
        <v>9965</v>
      </c>
      <c r="Q971" s="869">
        <v>0</v>
      </c>
      <c r="R971" s="869">
        <v>63</v>
      </c>
      <c r="S971" s="869">
        <v>28</v>
      </c>
      <c r="T971" s="869">
        <v>28</v>
      </c>
      <c r="U971" s="869">
        <v>15</v>
      </c>
      <c r="V971" s="869">
        <v>15</v>
      </c>
      <c r="W971" s="869">
        <v>9</v>
      </c>
      <c r="X971" s="869">
        <v>10</v>
      </c>
      <c r="Y971" s="869">
        <v>1</v>
      </c>
      <c r="Z971" s="869">
        <v>1</v>
      </c>
      <c r="AA971" s="869">
        <v>3</v>
      </c>
      <c r="AB971" s="869">
        <v>2</v>
      </c>
      <c r="AC971" s="869">
        <v>0</v>
      </c>
      <c r="AD971" s="869">
        <v>9</v>
      </c>
      <c r="AE971" s="869">
        <v>0</v>
      </c>
      <c r="AF971" s="345">
        <v>4349387</v>
      </c>
      <c r="AG971" s="345">
        <v>2243888</v>
      </c>
      <c r="AH971" s="345">
        <v>129000</v>
      </c>
      <c r="AI971" s="345">
        <v>1976499</v>
      </c>
      <c r="AJ971" s="345">
        <v>135476</v>
      </c>
      <c r="AK971" s="345">
        <v>131734</v>
      </c>
    </row>
    <row r="972" spans="1:37">
      <c r="A972" s="869">
        <v>927</v>
      </c>
      <c r="B972" s="869" t="s">
        <v>2996</v>
      </c>
      <c r="C972" s="869" t="s">
        <v>3014</v>
      </c>
      <c r="D972" s="869" t="s">
        <v>12915</v>
      </c>
      <c r="E972" s="869" t="s">
        <v>16495</v>
      </c>
      <c r="F972" s="870" t="s">
        <v>16496</v>
      </c>
      <c r="G972" s="869" t="s">
        <v>16497</v>
      </c>
      <c r="H972" s="869" t="s">
        <v>16498</v>
      </c>
      <c r="I972" s="869">
        <v>1994</v>
      </c>
      <c r="J972" s="869">
        <v>16838</v>
      </c>
      <c r="K972" s="869">
        <v>3421</v>
      </c>
      <c r="L972" s="869">
        <v>266</v>
      </c>
      <c r="M972" s="869">
        <v>157600</v>
      </c>
      <c r="N972" s="869">
        <v>4105</v>
      </c>
      <c r="O972" s="869">
        <v>78</v>
      </c>
      <c r="P972" s="869">
        <v>5474</v>
      </c>
      <c r="Q972" s="869">
        <v>103</v>
      </c>
      <c r="R972" s="869">
        <v>4</v>
      </c>
      <c r="S972" s="869">
        <v>29</v>
      </c>
      <c r="T972" s="869">
        <v>30</v>
      </c>
      <c r="U972" s="869">
        <v>12</v>
      </c>
      <c r="V972" s="869">
        <v>12</v>
      </c>
      <c r="W972" s="869">
        <v>6</v>
      </c>
      <c r="X972" s="869">
        <v>6</v>
      </c>
      <c r="Y972" s="869">
        <v>0</v>
      </c>
      <c r="Z972" s="869">
        <v>0</v>
      </c>
      <c r="AA972" s="869">
        <v>11</v>
      </c>
      <c r="AB972" s="869">
        <v>12</v>
      </c>
      <c r="AC972" s="869">
        <v>1</v>
      </c>
      <c r="AD972" s="869">
        <v>5</v>
      </c>
      <c r="AE972" s="869">
        <v>0</v>
      </c>
      <c r="AF972" s="345">
        <v>5315568</v>
      </c>
      <c r="AG972" s="345">
        <v>2256945</v>
      </c>
      <c r="AH972" s="345">
        <v>130116</v>
      </c>
      <c r="AI972" s="345">
        <v>2928507</v>
      </c>
      <c r="AJ972" s="345">
        <v>142410</v>
      </c>
      <c r="AK972" s="345">
        <v>112992</v>
      </c>
    </row>
    <row r="973" spans="1:37">
      <c r="A973" s="869">
        <v>928</v>
      </c>
      <c r="B973" s="869" t="s">
        <v>2996</v>
      </c>
      <c r="C973" s="869" t="s">
        <v>3014</v>
      </c>
      <c r="D973" s="869" t="s">
        <v>12915</v>
      </c>
      <c r="E973" s="869" t="s">
        <v>16499</v>
      </c>
      <c r="F973" s="870" t="s">
        <v>16500</v>
      </c>
      <c r="G973" s="869" t="s">
        <v>16501</v>
      </c>
      <c r="H973" s="869" t="s">
        <v>16502</v>
      </c>
      <c r="I973" s="869">
        <v>1993</v>
      </c>
      <c r="J973" s="869">
        <v>4147</v>
      </c>
      <c r="K973" s="869">
        <v>2391.6799999999998</v>
      </c>
      <c r="L973" s="869">
        <v>366</v>
      </c>
      <c r="M973" s="869">
        <v>123173</v>
      </c>
      <c r="N973" s="869">
        <v>474</v>
      </c>
      <c r="O973" s="869">
        <v>26</v>
      </c>
      <c r="P973" s="869">
        <v>3827</v>
      </c>
      <c r="Q973" s="869">
        <v>0</v>
      </c>
      <c r="R973" s="869">
        <v>0</v>
      </c>
      <c r="S973" s="869">
        <v>6</v>
      </c>
      <c r="T973" s="869">
        <v>6</v>
      </c>
      <c r="U973" s="869">
        <v>2</v>
      </c>
      <c r="V973" s="869">
        <v>2</v>
      </c>
      <c r="W973" s="869">
        <v>4</v>
      </c>
      <c r="X973" s="869">
        <v>4</v>
      </c>
      <c r="Y973" s="869">
        <v>0</v>
      </c>
      <c r="Z973" s="869">
        <v>0</v>
      </c>
      <c r="AA973" s="869">
        <v>0</v>
      </c>
      <c r="AB973" s="869">
        <v>0</v>
      </c>
      <c r="AC973" s="869">
        <v>0</v>
      </c>
      <c r="AD973" s="869">
        <v>4</v>
      </c>
      <c r="AE973" s="869">
        <v>0</v>
      </c>
      <c r="AF973" s="345">
        <v>619761</v>
      </c>
      <c r="AG973" s="345">
        <v>370168</v>
      </c>
      <c r="AH973" s="345">
        <v>55000</v>
      </c>
      <c r="AI973" s="345">
        <v>194593</v>
      </c>
      <c r="AJ973" s="345">
        <v>115346</v>
      </c>
      <c r="AK973" s="345">
        <v>67580</v>
      </c>
    </row>
    <row r="974" spans="1:37">
      <c r="A974" s="869">
        <v>929</v>
      </c>
      <c r="B974" s="869" t="s">
        <v>2996</v>
      </c>
      <c r="C974" s="869" t="s">
        <v>16503</v>
      </c>
      <c r="D974" s="869" t="s">
        <v>12915</v>
      </c>
      <c r="E974" s="869" t="s">
        <v>16504</v>
      </c>
      <c r="F974" s="870" t="s">
        <v>16505</v>
      </c>
      <c r="G974" s="869" t="s">
        <v>16506</v>
      </c>
      <c r="H974" s="869" t="s">
        <v>16507</v>
      </c>
      <c r="I974" s="869">
        <v>1974</v>
      </c>
      <c r="J974" s="869">
        <v>2240</v>
      </c>
      <c r="K974" s="869">
        <v>1825</v>
      </c>
      <c r="L974" s="869">
        <v>264</v>
      </c>
      <c r="M974" s="869">
        <v>91266</v>
      </c>
      <c r="N974" s="869">
        <v>668</v>
      </c>
      <c r="O974" s="869">
        <v>32</v>
      </c>
      <c r="P974" s="869">
        <v>4057</v>
      </c>
      <c r="Q974" s="869">
        <v>0</v>
      </c>
      <c r="R974" s="869">
        <v>0</v>
      </c>
      <c r="S974" s="869">
        <v>4</v>
      </c>
      <c r="T974" s="869">
        <v>5</v>
      </c>
      <c r="U974" s="869">
        <v>1</v>
      </c>
      <c r="V974" s="869">
        <v>1</v>
      </c>
      <c r="W974" s="869">
        <v>3</v>
      </c>
      <c r="X974" s="869">
        <v>3</v>
      </c>
      <c r="Y974" s="869">
        <v>0</v>
      </c>
      <c r="Z974" s="869">
        <v>0</v>
      </c>
      <c r="AA974" s="869">
        <v>0</v>
      </c>
      <c r="AB974" s="869">
        <v>1</v>
      </c>
      <c r="AC974" s="869">
        <v>1</v>
      </c>
      <c r="AD974" s="869">
        <v>2</v>
      </c>
      <c r="AE974" s="869">
        <v>0</v>
      </c>
      <c r="AF974" s="345">
        <v>318227</v>
      </c>
      <c r="AG974" s="345">
        <v>67637</v>
      </c>
      <c r="AH974" s="345">
        <v>65000</v>
      </c>
      <c r="AI974" s="345">
        <v>185590</v>
      </c>
      <c r="AJ974" s="345">
        <v>11716</v>
      </c>
      <c r="AK974" s="345">
        <v>18533</v>
      </c>
    </row>
    <row r="975" spans="1:37">
      <c r="A975" s="869">
        <v>930</v>
      </c>
      <c r="B975" s="869" t="s">
        <v>2996</v>
      </c>
      <c r="C975" s="869" t="s">
        <v>3038</v>
      </c>
      <c r="D975" s="869" t="s">
        <v>12915</v>
      </c>
      <c r="E975" s="869" t="s">
        <v>16508</v>
      </c>
      <c r="F975" s="870" t="s">
        <v>16509</v>
      </c>
      <c r="G975" s="869" t="s">
        <v>16510</v>
      </c>
      <c r="H975" s="869" t="s">
        <v>16511</v>
      </c>
      <c r="I975" s="869">
        <v>1992</v>
      </c>
      <c r="J975" s="869">
        <v>3992</v>
      </c>
      <c r="K975" s="869">
        <v>1697</v>
      </c>
      <c r="L975" s="869">
        <v>123</v>
      </c>
      <c r="M975" s="869">
        <v>89635</v>
      </c>
      <c r="N975" s="869">
        <v>3401</v>
      </c>
      <c r="O975" s="869">
        <v>20</v>
      </c>
      <c r="P975" s="869">
        <v>5256</v>
      </c>
      <c r="Q975" s="869">
        <v>201</v>
      </c>
      <c r="R975" s="869">
        <v>2</v>
      </c>
      <c r="S975" s="869">
        <v>5</v>
      </c>
      <c r="T975" s="869">
        <v>5</v>
      </c>
      <c r="U975" s="869">
        <v>1</v>
      </c>
      <c r="V975" s="869">
        <v>1</v>
      </c>
      <c r="W975" s="869">
        <v>3</v>
      </c>
      <c r="X975" s="869">
        <v>3</v>
      </c>
      <c r="Y975" s="869">
        <v>0</v>
      </c>
      <c r="Z975" s="869">
        <v>0</v>
      </c>
      <c r="AA975" s="869">
        <v>1</v>
      </c>
      <c r="AB975" s="869">
        <v>1</v>
      </c>
      <c r="AC975" s="869">
        <v>0</v>
      </c>
      <c r="AD975" s="869">
        <v>3</v>
      </c>
      <c r="AE975" s="869">
        <v>0</v>
      </c>
      <c r="AF975" s="345">
        <v>592296</v>
      </c>
      <c r="AG975" s="345">
        <v>280708</v>
      </c>
      <c r="AH975" s="345">
        <v>75000</v>
      </c>
      <c r="AI975" s="345">
        <v>236588</v>
      </c>
      <c r="AJ975" s="345">
        <v>63594</v>
      </c>
      <c r="AK975" s="345">
        <v>72363</v>
      </c>
    </row>
    <row r="976" spans="1:37">
      <c r="A976" s="869">
        <v>931</v>
      </c>
      <c r="B976" s="869" t="s">
        <v>2996</v>
      </c>
      <c r="C976" s="869" t="s">
        <v>3034</v>
      </c>
      <c r="D976" s="869" t="s">
        <v>12915</v>
      </c>
      <c r="E976" s="869" t="s">
        <v>16512</v>
      </c>
      <c r="F976" s="870" t="s">
        <v>16513</v>
      </c>
      <c r="G976" s="869" t="s">
        <v>16514</v>
      </c>
      <c r="H976" s="869" t="s">
        <v>16515</v>
      </c>
      <c r="I976" s="869">
        <v>1974</v>
      </c>
      <c r="J976" s="869">
        <v>4173</v>
      </c>
      <c r="K976" s="869">
        <v>2596.44</v>
      </c>
      <c r="L976" s="869">
        <v>258</v>
      </c>
      <c r="M976" s="869">
        <v>93933</v>
      </c>
      <c r="N976" s="869">
        <v>899</v>
      </c>
      <c r="O976" s="869">
        <v>38</v>
      </c>
      <c r="P976" s="869">
        <v>4783</v>
      </c>
      <c r="Q976" s="869">
        <v>0</v>
      </c>
      <c r="R976" s="869">
        <v>4</v>
      </c>
      <c r="S976" s="869">
        <v>7</v>
      </c>
      <c r="T976" s="869">
        <v>7</v>
      </c>
      <c r="U976" s="869">
        <v>2</v>
      </c>
      <c r="V976" s="869">
        <v>2</v>
      </c>
      <c r="W976" s="869">
        <v>4</v>
      </c>
      <c r="X976" s="869">
        <v>4</v>
      </c>
      <c r="Y976" s="869">
        <v>0</v>
      </c>
      <c r="Z976" s="869">
        <v>0</v>
      </c>
      <c r="AA976" s="869">
        <v>1</v>
      </c>
      <c r="AB976" s="869">
        <v>1</v>
      </c>
      <c r="AC976" s="869">
        <v>0</v>
      </c>
      <c r="AD976" s="869">
        <v>3</v>
      </c>
      <c r="AE976" s="869">
        <v>1</v>
      </c>
      <c r="AF976" s="345">
        <v>687221</v>
      </c>
      <c r="AG976" s="345">
        <v>379006</v>
      </c>
      <c r="AH976" s="345">
        <v>76000</v>
      </c>
      <c r="AI976" s="345">
        <v>232215</v>
      </c>
      <c r="AJ976" s="345">
        <v>101604</v>
      </c>
      <c r="AK976" s="345">
        <v>67402</v>
      </c>
    </row>
    <row r="977" spans="1:37" s="878" customFormat="1">
      <c r="A977" s="1712" t="s">
        <v>13795</v>
      </c>
      <c r="B977" s="1713"/>
      <c r="C977" s="1714"/>
      <c r="D977" s="872"/>
      <c r="E977" s="873">
        <v>19</v>
      </c>
      <c r="F977" s="874"/>
      <c r="G977" s="872"/>
      <c r="H977" s="872"/>
      <c r="I977" s="872"/>
      <c r="J977" s="875"/>
      <c r="K977" s="875"/>
      <c r="L977" s="875"/>
      <c r="M977" s="875"/>
      <c r="N977" s="875"/>
      <c r="O977" s="875"/>
      <c r="P977" s="875"/>
      <c r="Q977" s="875"/>
      <c r="R977" s="875"/>
      <c r="S977" s="876"/>
      <c r="T977" s="876"/>
      <c r="U977" s="876"/>
      <c r="V977" s="876"/>
      <c r="W977" s="876"/>
      <c r="X977" s="876"/>
      <c r="Y977" s="876"/>
      <c r="Z977" s="875"/>
      <c r="AA977" s="876"/>
      <c r="AB977" s="876"/>
      <c r="AC977" s="875"/>
      <c r="AD977" s="875"/>
      <c r="AE977" s="875"/>
      <c r="AF977" s="877"/>
      <c r="AG977" s="875"/>
      <c r="AH977" s="875"/>
      <c r="AI977" s="875"/>
      <c r="AJ977" s="875"/>
      <c r="AK977" s="875"/>
    </row>
    <row r="978" spans="1:37">
      <c r="A978" s="869">
        <v>932</v>
      </c>
      <c r="B978" s="869" t="s">
        <v>2996</v>
      </c>
      <c r="C978" s="869" t="s">
        <v>16516</v>
      </c>
      <c r="D978" s="869" t="s">
        <v>13033</v>
      </c>
      <c r="E978" s="869" t="s">
        <v>16517</v>
      </c>
      <c r="F978" s="870" t="s">
        <v>16518</v>
      </c>
      <c r="G978" s="869" t="s">
        <v>16519</v>
      </c>
      <c r="H978" s="869" t="s">
        <v>16520</v>
      </c>
      <c r="I978" s="869">
        <v>2006</v>
      </c>
      <c r="J978" s="869">
        <v>2825.2</v>
      </c>
      <c r="K978" s="869">
        <v>2741.4</v>
      </c>
      <c r="L978" s="869">
        <v>249</v>
      </c>
      <c r="M978" s="869">
        <v>79909</v>
      </c>
      <c r="N978" s="869">
        <v>2037</v>
      </c>
      <c r="O978" s="869">
        <v>96</v>
      </c>
      <c r="P978" s="869">
        <v>2546</v>
      </c>
      <c r="Q978" s="869">
        <v>0</v>
      </c>
      <c r="R978" s="869">
        <v>26</v>
      </c>
      <c r="S978" s="869">
        <v>1</v>
      </c>
      <c r="T978" s="869">
        <v>1</v>
      </c>
      <c r="U978" s="869">
        <v>0</v>
      </c>
      <c r="V978" s="869">
        <v>0</v>
      </c>
      <c r="W978" s="869">
        <v>0</v>
      </c>
      <c r="X978" s="869">
        <v>0</v>
      </c>
      <c r="Y978" s="869">
        <v>0</v>
      </c>
      <c r="Z978" s="869">
        <v>0</v>
      </c>
      <c r="AA978" s="869">
        <v>1</v>
      </c>
      <c r="AB978" s="869">
        <v>1</v>
      </c>
      <c r="AC978" s="869">
        <v>0</v>
      </c>
      <c r="AD978" s="869">
        <v>0</v>
      </c>
      <c r="AE978" s="869">
        <v>0</v>
      </c>
      <c r="AF978" s="345">
        <v>1005235</v>
      </c>
      <c r="AG978" s="345">
        <v>472478</v>
      </c>
      <c r="AH978" s="345">
        <v>64257</v>
      </c>
      <c r="AI978" s="345">
        <v>468500</v>
      </c>
      <c r="AJ978" s="345">
        <v>61649</v>
      </c>
      <c r="AK978" s="345">
        <v>82899</v>
      </c>
    </row>
    <row r="979" spans="1:37">
      <c r="A979" s="869">
        <v>933</v>
      </c>
      <c r="B979" s="869" t="s">
        <v>2996</v>
      </c>
      <c r="C979" s="869" t="s">
        <v>16516</v>
      </c>
      <c r="D979" s="869" t="s">
        <v>13033</v>
      </c>
      <c r="E979" s="869" t="s">
        <v>16521</v>
      </c>
      <c r="F979" s="870" t="s">
        <v>16522</v>
      </c>
      <c r="G979" s="869" t="s">
        <v>16523</v>
      </c>
      <c r="H979" s="869" t="s">
        <v>16524</v>
      </c>
      <c r="I979" s="869">
        <v>2009</v>
      </c>
      <c r="J979" s="869">
        <v>1197</v>
      </c>
      <c r="K979" s="869">
        <v>1802.5</v>
      </c>
      <c r="L979" s="869">
        <v>145</v>
      </c>
      <c r="M979" s="869">
        <v>71274</v>
      </c>
      <c r="N979" s="869">
        <v>959</v>
      </c>
      <c r="O979" s="869">
        <v>63</v>
      </c>
      <c r="P979" s="869">
        <v>4408</v>
      </c>
      <c r="Q979" s="869">
        <v>83</v>
      </c>
      <c r="R979" s="869">
        <v>0</v>
      </c>
      <c r="S979" s="869">
        <v>5</v>
      </c>
      <c r="T979" s="869">
        <v>5</v>
      </c>
      <c r="U979" s="869">
        <v>1</v>
      </c>
      <c r="V979" s="869">
        <v>1</v>
      </c>
      <c r="W979" s="869">
        <v>3</v>
      </c>
      <c r="X979" s="869">
        <v>3</v>
      </c>
      <c r="Y979" s="869">
        <v>0</v>
      </c>
      <c r="Z979" s="869">
        <v>0</v>
      </c>
      <c r="AA979" s="869">
        <v>1</v>
      </c>
      <c r="AB979" s="869">
        <v>1</v>
      </c>
      <c r="AC979" s="869">
        <v>0</v>
      </c>
      <c r="AD979" s="869">
        <v>4</v>
      </c>
      <c r="AE979" s="869">
        <v>1</v>
      </c>
      <c r="AF979" s="345">
        <v>552607</v>
      </c>
      <c r="AG979" s="345">
        <v>272768</v>
      </c>
      <c r="AH979" s="345">
        <v>64820</v>
      </c>
      <c r="AI979" s="345">
        <v>215019</v>
      </c>
      <c r="AJ979" s="345">
        <v>61888</v>
      </c>
      <c r="AK979" s="345">
        <v>87000</v>
      </c>
    </row>
    <row r="980" spans="1:37">
      <c r="A980" s="869">
        <v>934</v>
      </c>
      <c r="B980" s="869" t="s">
        <v>2996</v>
      </c>
      <c r="C980" s="869" t="s">
        <v>2997</v>
      </c>
      <c r="D980" s="869" t="s">
        <v>13033</v>
      </c>
      <c r="E980" s="869" t="s">
        <v>16525</v>
      </c>
      <c r="F980" s="870" t="s">
        <v>16526</v>
      </c>
      <c r="G980" s="869" t="s">
        <v>16527</v>
      </c>
      <c r="H980" s="869" t="s">
        <v>16528</v>
      </c>
      <c r="I980" s="869">
        <v>2006</v>
      </c>
      <c r="J980" s="869">
        <v>6000</v>
      </c>
      <c r="K980" s="869">
        <v>2897</v>
      </c>
      <c r="L980" s="869">
        <v>186</v>
      </c>
      <c r="M980" s="869">
        <v>131522</v>
      </c>
      <c r="N980" s="869">
        <v>6911</v>
      </c>
      <c r="O980" s="869">
        <v>34</v>
      </c>
      <c r="P980" s="869">
        <v>5816</v>
      </c>
      <c r="Q980" s="869">
        <v>63</v>
      </c>
      <c r="R980" s="869">
        <v>0</v>
      </c>
      <c r="S980" s="869">
        <v>6</v>
      </c>
      <c r="T980" s="869">
        <v>6</v>
      </c>
      <c r="U980" s="869">
        <v>0</v>
      </c>
      <c r="V980" s="869">
        <v>0</v>
      </c>
      <c r="W980" s="869">
        <v>5</v>
      </c>
      <c r="X980" s="869">
        <v>5</v>
      </c>
      <c r="Y980" s="869">
        <v>0</v>
      </c>
      <c r="Z980" s="869">
        <v>0</v>
      </c>
      <c r="AA980" s="869">
        <v>1</v>
      </c>
      <c r="AB980" s="869">
        <v>1</v>
      </c>
      <c r="AC980" s="869">
        <v>1</v>
      </c>
      <c r="AD980" s="869">
        <v>4</v>
      </c>
      <c r="AE980" s="869">
        <v>1</v>
      </c>
      <c r="AF980" s="345">
        <v>996190</v>
      </c>
      <c r="AG980" s="345">
        <v>574124</v>
      </c>
      <c r="AH980" s="345">
        <v>117252</v>
      </c>
      <c r="AI980" s="345">
        <v>304814</v>
      </c>
      <c r="AJ980" s="345">
        <v>90992</v>
      </c>
      <c r="AK980" s="345">
        <v>97170</v>
      </c>
    </row>
    <row r="981" spans="1:37">
      <c r="A981" s="869">
        <v>935</v>
      </c>
      <c r="B981" s="869" t="s">
        <v>2996</v>
      </c>
      <c r="C981" s="869" t="s">
        <v>2997</v>
      </c>
      <c r="D981" s="869" t="s">
        <v>13033</v>
      </c>
      <c r="E981" s="869" t="s">
        <v>16529</v>
      </c>
      <c r="F981" s="870" t="s">
        <v>16530</v>
      </c>
      <c r="G981" s="869" t="s">
        <v>16531</v>
      </c>
      <c r="H981" s="869" t="s">
        <v>16528</v>
      </c>
      <c r="I981" s="869">
        <v>1991</v>
      </c>
      <c r="J981" s="869">
        <v>7600</v>
      </c>
      <c r="K981" s="869">
        <v>2899.98</v>
      </c>
      <c r="L981" s="869">
        <v>126</v>
      </c>
      <c r="M981" s="869">
        <v>138700</v>
      </c>
      <c r="N981" s="869">
        <v>4719</v>
      </c>
      <c r="O981" s="869">
        <v>61</v>
      </c>
      <c r="P981" s="869">
        <v>4897</v>
      </c>
      <c r="Q981" s="869">
        <v>61</v>
      </c>
      <c r="R981" s="869">
        <v>3</v>
      </c>
      <c r="S981" s="869">
        <v>7</v>
      </c>
      <c r="T981" s="869">
        <v>7</v>
      </c>
      <c r="U981" s="869">
        <v>0</v>
      </c>
      <c r="V981" s="869">
        <v>0</v>
      </c>
      <c r="W981" s="869">
        <v>5</v>
      </c>
      <c r="X981" s="869">
        <v>5</v>
      </c>
      <c r="Y981" s="869">
        <v>0</v>
      </c>
      <c r="Z981" s="869">
        <v>0</v>
      </c>
      <c r="AA981" s="869">
        <v>2</v>
      </c>
      <c r="AB981" s="869">
        <v>2</v>
      </c>
      <c r="AC981" s="869">
        <v>0</v>
      </c>
      <c r="AD981" s="869">
        <v>5</v>
      </c>
      <c r="AE981" s="869">
        <v>1</v>
      </c>
      <c r="AF981" s="345">
        <v>1012978</v>
      </c>
      <c r="AG981" s="345">
        <v>621333</v>
      </c>
      <c r="AH981" s="345">
        <v>84708</v>
      </c>
      <c r="AI981" s="345">
        <v>306937</v>
      </c>
      <c r="AJ981" s="345">
        <v>35986</v>
      </c>
      <c r="AK981" s="345">
        <v>54782</v>
      </c>
    </row>
    <row r="982" spans="1:37">
      <c r="A982" s="869">
        <v>936</v>
      </c>
      <c r="B982" s="869" t="s">
        <v>2996</v>
      </c>
      <c r="C982" s="869" t="s">
        <v>3047</v>
      </c>
      <c r="D982" s="869" t="s">
        <v>13033</v>
      </c>
      <c r="E982" s="869" t="s">
        <v>16532</v>
      </c>
      <c r="F982" s="870" t="s">
        <v>16533</v>
      </c>
      <c r="G982" s="869" t="s">
        <v>16534</v>
      </c>
      <c r="H982" s="869" t="s">
        <v>16535</v>
      </c>
      <c r="I982" s="869">
        <v>2013</v>
      </c>
      <c r="J982" s="869">
        <v>897</v>
      </c>
      <c r="K982" s="869">
        <v>698.28</v>
      </c>
      <c r="L982" s="869">
        <v>100</v>
      </c>
      <c r="M982" s="869">
        <v>37475</v>
      </c>
      <c r="N982" s="869">
        <v>120</v>
      </c>
      <c r="O982" s="869">
        <v>13</v>
      </c>
      <c r="P982" s="869">
        <v>1061</v>
      </c>
      <c r="Q982" s="869">
        <v>0</v>
      </c>
      <c r="R982" s="869">
        <v>0</v>
      </c>
      <c r="S982" s="869">
        <v>2</v>
      </c>
      <c r="T982" s="869">
        <v>2</v>
      </c>
      <c r="U982" s="869">
        <v>0</v>
      </c>
      <c r="V982" s="869">
        <v>0</v>
      </c>
      <c r="W982" s="869">
        <v>1</v>
      </c>
      <c r="X982" s="869">
        <v>1</v>
      </c>
      <c r="Y982" s="869">
        <v>0</v>
      </c>
      <c r="Z982" s="869">
        <v>0</v>
      </c>
      <c r="AA982" s="869">
        <v>1</v>
      </c>
      <c r="AB982" s="869">
        <v>1</v>
      </c>
      <c r="AC982" s="869">
        <v>0</v>
      </c>
      <c r="AD982" s="869">
        <v>1</v>
      </c>
      <c r="AE982" s="869">
        <v>0</v>
      </c>
      <c r="AF982" s="345">
        <v>198136</v>
      </c>
      <c r="AG982" s="345">
        <v>130000</v>
      </c>
      <c r="AH982" s="345">
        <v>15000</v>
      </c>
      <c r="AI982" s="345">
        <v>53136</v>
      </c>
      <c r="AJ982" s="345">
        <v>17431</v>
      </c>
      <c r="AK982" s="345">
        <v>7601</v>
      </c>
    </row>
    <row r="983" spans="1:37">
      <c r="A983" s="869">
        <v>937</v>
      </c>
      <c r="B983" s="869" t="s">
        <v>2996</v>
      </c>
      <c r="C983" s="869" t="s">
        <v>3047</v>
      </c>
      <c r="D983" s="869" t="s">
        <v>13033</v>
      </c>
      <c r="E983" s="869" t="s">
        <v>16536</v>
      </c>
      <c r="F983" s="870" t="s">
        <v>16537</v>
      </c>
      <c r="G983" s="869" t="s">
        <v>16538</v>
      </c>
      <c r="H983" s="869" t="s">
        <v>16535</v>
      </c>
      <c r="I983" s="869">
        <v>2009</v>
      </c>
      <c r="J983" s="869">
        <v>563.74</v>
      </c>
      <c r="K983" s="869">
        <v>563.74</v>
      </c>
      <c r="L983" s="869">
        <v>50</v>
      </c>
      <c r="M983" s="869">
        <v>45725</v>
      </c>
      <c r="N983" s="869">
        <v>538</v>
      </c>
      <c r="O983" s="869">
        <v>13</v>
      </c>
      <c r="P983" s="869">
        <v>968</v>
      </c>
      <c r="Q983" s="869">
        <v>0</v>
      </c>
      <c r="R983" s="869">
        <v>0</v>
      </c>
      <c r="S983" s="869">
        <v>2</v>
      </c>
      <c r="T983" s="869">
        <v>2</v>
      </c>
      <c r="U983" s="869">
        <v>0</v>
      </c>
      <c r="V983" s="869">
        <v>0</v>
      </c>
      <c r="W983" s="869">
        <v>1</v>
      </c>
      <c r="X983" s="869">
        <v>1</v>
      </c>
      <c r="Y983" s="869">
        <v>0</v>
      </c>
      <c r="Z983" s="869">
        <v>0</v>
      </c>
      <c r="AA983" s="869">
        <v>1</v>
      </c>
      <c r="AB983" s="869">
        <v>1</v>
      </c>
      <c r="AC983" s="869">
        <v>0</v>
      </c>
      <c r="AD983" s="869">
        <v>1</v>
      </c>
      <c r="AE983" s="869">
        <v>0</v>
      </c>
      <c r="AF983" s="345">
        <v>96063</v>
      </c>
      <c r="AG983" s="345">
        <v>37499</v>
      </c>
      <c r="AH983" s="345">
        <v>15000</v>
      </c>
      <c r="AI983" s="345">
        <v>43564</v>
      </c>
      <c r="AJ983" s="345">
        <v>15654</v>
      </c>
      <c r="AK983" s="345">
        <v>5953</v>
      </c>
    </row>
    <row r="984" spans="1:37">
      <c r="A984" s="869">
        <v>938</v>
      </c>
      <c r="B984" s="869" t="s">
        <v>2996</v>
      </c>
      <c r="C984" s="869" t="s">
        <v>3047</v>
      </c>
      <c r="D984" s="869" t="s">
        <v>13033</v>
      </c>
      <c r="E984" s="869" t="s">
        <v>16539</v>
      </c>
      <c r="F984" s="870" t="s">
        <v>16540</v>
      </c>
      <c r="G984" s="869" t="s">
        <v>16541</v>
      </c>
      <c r="H984" s="869" t="s">
        <v>16535</v>
      </c>
      <c r="I984" s="869">
        <v>2007</v>
      </c>
      <c r="J984" s="869">
        <v>1502</v>
      </c>
      <c r="K984" s="869">
        <v>1172</v>
      </c>
      <c r="L984" s="869">
        <v>200</v>
      </c>
      <c r="M984" s="869">
        <v>76638</v>
      </c>
      <c r="N984" s="869">
        <v>1782</v>
      </c>
      <c r="O984" s="869">
        <v>32</v>
      </c>
      <c r="P984" s="869">
        <v>971</v>
      </c>
      <c r="Q984" s="869">
        <v>0</v>
      </c>
      <c r="R984" s="869">
        <v>32</v>
      </c>
      <c r="S984" s="869">
        <v>8</v>
      </c>
      <c r="T984" s="869">
        <v>9</v>
      </c>
      <c r="U984" s="869">
        <v>1</v>
      </c>
      <c r="V984" s="869">
        <v>2</v>
      </c>
      <c r="W984" s="869">
        <v>2</v>
      </c>
      <c r="X984" s="869">
        <v>2</v>
      </c>
      <c r="Y984" s="869">
        <v>1</v>
      </c>
      <c r="Z984" s="869">
        <v>1</v>
      </c>
      <c r="AA984" s="869">
        <v>4</v>
      </c>
      <c r="AB984" s="869">
        <v>4</v>
      </c>
      <c r="AC984" s="869">
        <v>0</v>
      </c>
      <c r="AD984" s="869">
        <v>2</v>
      </c>
      <c r="AE984" s="869">
        <v>0</v>
      </c>
      <c r="AF984" s="345">
        <v>520460</v>
      </c>
      <c r="AG984" s="345">
        <v>234480</v>
      </c>
      <c r="AH984" s="345">
        <v>33480</v>
      </c>
      <c r="AI984" s="345">
        <v>252500</v>
      </c>
      <c r="AJ984" s="345">
        <v>89143</v>
      </c>
      <c r="AK984" s="345">
        <v>17351</v>
      </c>
    </row>
    <row r="985" spans="1:37">
      <c r="A985" s="869">
        <v>939</v>
      </c>
      <c r="B985" s="869" t="s">
        <v>2996</v>
      </c>
      <c r="C985" s="869" t="s">
        <v>3047</v>
      </c>
      <c r="D985" s="869" t="s">
        <v>13033</v>
      </c>
      <c r="E985" s="869" t="s">
        <v>16542</v>
      </c>
      <c r="F985" s="870" t="s">
        <v>16543</v>
      </c>
      <c r="G985" s="869" t="s">
        <v>16544</v>
      </c>
      <c r="H985" s="869" t="s">
        <v>16545</v>
      </c>
      <c r="I985" s="869">
        <v>2005</v>
      </c>
      <c r="J985" s="869">
        <v>1717</v>
      </c>
      <c r="K985" s="869">
        <v>528.52</v>
      </c>
      <c r="L985" s="869">
        <v>100</v>
      </c>
      <c r="M985" s="869">
        <v>52184</v>
      </c>
      <c r="N985" s="869">
        <v>1452</v>
      </c>
      <c r="O985" s="869">
        <v>24</v>
      </c>
      <c r="P985" s="869">
        <v>1097</v>
      </c>
      <c r="Q985" s="869">
        <v>0</v>
      </c>
      <c r="R985" s="869">
        <v>0</v>
      </c>
      <c r="S985" s="869">
        <v>5</v>
      </c>
      <c r="T985" s="869">
        <v>4</v>
      </c>
      <c r="U985" s="869">
        <v>1</v>
      </c>
      <c r="V985" s="869">
        <v>1</v>
      </c>
      <c r="W985" s="869">
        <v>2</v>
      </c>
      <c r="X985" s="869">
        <v>1</v>
      </c>
      <c r="Y985" s="869">
        <v>0</v>
      </c>
      <c r="Z985" s="869">
        <v>0</v>
      </c>
      <c r="AA985" s="869">
        <v>2</v>
      </c>
      <c r="AB985" s="869">
        <v>2</v>
      </c>
      <c r="AC985" s="869">
        <v>0</v>
      </c>
      <c r="AD985" s="869">
        <v>1</v>
      </c>
      <c r="AE985" s="869">
        <v>1</v>
      </c>
      <c r="AF985" s="345">
        <v>479680</v>
      </c>
      <c r="AG985" s="345">
        <v>160000</v>
      </c>
      <c r="AH985" s="345">
        <v>18840</v>
      </c>
      <c r="AI985" s="345">
        <v>300840</v>
      </c>
      <c r="AJ985" s="345">
        <v>49223</v>
      </c>
      <c r="AK985" s="345">
        <v>24215</v>
      </c>
    </row>
    <row r="986" spans="1:37">
      <c r="A986" s="869">
        <v>940</v>
      </c>
      <c r="B986" s="869" t="s">
        <v>2996</v>
      </c>
      <c r="C986" s="869" t="s">
        <v>3067</v>
      </c>
      <c r="D986" s="869" t="s">
        <v>13033</v>
      </c>
      <c r="E986" s="869" t="s">
        <v>16546</v>
      </c>
      <c r="F986" s="870" t="s">
        <v>16547</v>
      </c>
      <c r="G986" s="869" t="s">
        <v>16548</v>
      </c>
      <c r="H986" s="869" t="s">
        <v>16549</v>
      </c>
      <c r="I986" s="869">
        <v>1994</v>
      </c>
      <c r="J986" s="869">
        <v>1961.8</v>
      </c>
      <c r="K986" s="869">
        <v>1441.86</v>
      </c>
      <c r="L986" s="869">
        <v>235</v>
      </c>
      <c r="M986" s="869">
        <v>75448</v>
      </c>
      <c r="N986" s="869">
        <v>1835</v>
      </c>
      <c r="O986" s="869">
        <v>40</v>
      </c>
      <c r="P986" s="869">
        <v>2429</v>
      </c>
      <c r="Q986" s="869">
        <v>0</v>
      </c>
      <c r="R986" s="869">
        <v>38</v>
      </c>
      <c r="S986" s="869">
        <v>5</v>
      </c>
      <c r="T986" s="869">
        <v>5</v>
      </c>
      <c r="U986" s="869">
        <v>0</v>
      </c>
      <c r="V986" s="869">
        <v>0</v>
      </c>
      <c r="W986" s="869">
        <v>1</v>
      </c>
      <c r="X986" s="869">
        <v>1</v>
      </c>
      <c r="Y986" s="869">
        <v>0</v>
      </c>
      <c r="Z986" s="869">
        <v>0</v>
      </c>
      <c r="AA986" s="869">
        <v>4</v>
      </c>
      <c r="AB986" s="869">
        <v>4</v>
      </c>
      <c r="AC986" s="869">
        <v>0</v>
      </c>
      <c r="AD986" s="869">
        <v>2</v>
      </c>
      <c r="AE986" s="869">
        <v>0</v>
      </c>
      <c r="AF986" s="345">
        <v>316882</v>
      </c>
      <c r="AG986" s="345">
        <v>152023</v>
      </c>
      <c r="AH986" s="345">
        <v>41810</v>
      </c>
      <c r="AI986" s="345">
        <v>123049</v>
      </c>
      <c r="AJ986" s="345">
        <v>23131</v>
      </c>
      <c r="AK986" s="345">
        <v>26145</v>
      </c>
    </row>
    <row r="987" spans="1:37">
      <c r="A987" s="869">
        <v>941</v>
      </c>
      <c r="B987" s="869" t="s">
        <v>2996</v>
      </c>
      <c r="C987" s="869" t="s">
        <v>3067</v>
      </c>
      <c r="D987" s="869" t="s">
        <v>13033</v>
      </c>
      <c r="E987" s="869" t="s">
        <v>16550</v>
      </c>
      <c r="F987" s="870" t="s">
        <v>16551</v>
      </c>
      <c r="G987" s="869" t="s">
        <v>16552</v>
      </c>
      <c r="H987" s="869" t="s">
        <v>16553</v>
      </c>
      <c r="I987" s="869">
        <v>1998</v>
      </c>
      <c r="J987" s="869">
        <v>2911</v>
      </c>
      <c r="K987" s="869">
        <v>1511</v>
      </c>
      <c r="L987" s="869">
        <v>115</v>
      </c>
      <c r="M987" s="869">
        <v>74838</v>
      </c>
      <c r="N987" s="869">
        <v>1791</v>
      </c>
      <c r="O987" s="869">
        <v>39</v>
      </c>
      <c r="P987" s="869">
        <v>2253</v>
      </c>
      <c r="Q987" s="869">
        <v>0</v>
      </c>
      <c r="R987" s="869">
        <v>0</v>
      </c>
      <c r="S987" s="869">
        <v>4</v>
      </c>
      <c r="T987" s="869">
        <v>4</v>
      </c>
      <c r="U987" s="869">
        <v>0</v>
      </c>
      <c r="V987" s="869">
        <v>0</v>
      </c>
      <c r="W987" s="869">
        <v>1</v>
      </c>
      <c r="X987" s="869">
        <v>1</v>
      </c>
      <c r="Y987" s="869">
        <v>0</v>
      </c>
      <c r="Z987" s="869">
        <v>0</v>
      </c>
      <c r="AA987" s="869">
        <v>3</v>
      </c>
      <c r="AB987" s="869">
        <v>3</v>
      </c>
      <c r="AC987" s="869">
        <v>0</v>
      </c>
      <c r="AD987" s="869">
        <v>1</v>
      </c>
      <c r="AE987" s="869">
        <v>0</v>
      </c>
      <c r="AF987" s="345">
        <v>331079</v>
      </c>
      <c r="AG987" s="345">
        <v>188031</v>
      </c>
      <c r="AH987" s="345">
        <v>41505</v>
      </c>
      <c r="AI987" s="345">
        <v>101543</v>
      </c>
      <c r="AJ987" s="345">
        <v>22198</v>
      </c>
      <c r="AK987" s="345">
        <v>25380</v>
      </c>
    </row>
    <row r="988" spans="1:37">
      <c r="A988" s="869">
        <v>942</v>
      </c>
      <c r="B988" s="869" t="s">
        <v>2996</v>
      </c>
      <c r="C988" s="869" t="s">
        <v>3067</v>
      </c>
      <c r="D988" s="869" t="s">
        <v>13033</v>
      </c>
      <c r="E988" s="869" t="s">
        <v>16554</v>
      </c>
      <c r="F988" s="870" t="s">
        <v>16555</v>
      </c>
      <c r="G988" s="869" t="s">
        <v>16556</v>
      </c>
      <c r="H988" s="869" t="s">
        <v>16557</v>
      </c>
      <c r="I988" s="869">
        <v>2019</v>
      </c>
      <c r="J988" s="869">
        <v>12405</v>
      </c>
      <c r="K988" s="869">
        <v>3328.18</v>
      </c>
      <c r="L988" s="869">
        <v>253</v>
      </c>
      <c r="M988" s="869">
        <v>99198</v>
      </c>
      <c r="N988" s="869">
        <v>2508</v>
      </c>
      <c r="O988" s="869">
        <v>95</v>
      </c>
      <c r="P988" s="869">
        <v>15043</v>
      </c>
      <c r="Q988" s="869">
        <v>0</v>
      </c>
      <c r="R988" s="869">
        <v>14</v>
      </c>
      <c r="S988" s="869">
        <v>16</v>
      </c>
      <c r="T988" s="869">
        <v>16</v>
      </c>
      <c r="U988" s="869">
        <v>3</v>
      </c>
      <c r="V988" s="869">
        <v>3</v>
      </c>
      <c r="W988" s="869">
        <v>4</v>
      </c>
      <c r="X988" s="869">
        <v>4</v>
      </c>
      <c r="Y988" s="869">
        <v>1</v>
      </c>
      <c r="Z988" s="869">
        <v>1</v>
      </c>
      <c r="AA988" s="869">
        <v>8</v>
      </c>
      <c r="AB988" s="869">
        <v>8</v>
      </c>
      <c r="AC988" s="869">
        <v>0</v>
      </c>
      <c r="AD988" s="869">
        <v>4</v>
      </c>
      <c r="AE988" s="869">
        <v>0</v>
      </c>
      <c r="AF988" s="345">
        <v>2240358</v>
      </c>
      <c r="AG988" s="345">
        <v>1317923</v>
      </c>
      <c r="AH988" s="345">
        <v>144762</v>
      </c>
      <c r="AI988" s="345">
        <v>777673</v>
      </c>
      <c r="AJ988" s="345">
        <v>321221</v>
      </c>
      <c r="AK988" s="345">
        <v>128160</v>
      </c>
    </row>
    <row r="989" spans="1:37">
      <c r="A989" s="869">
        <v>943</v>
      </c>
      <c r="B989" s="869" t="s">
        <v>2996</v>
      </c>
      <c r="C989" s="869" t="s">
        <v>3056</v>
      </c>
      <c r="D989" s="869" t="s">
        <v>13033</v>
      </c>
      <c r="E989" s="869" t="s">
        <v>16558</v>
      </c>
      <c r="F989" s="870" t="s">
        <v>16559</v>
      </c>
      <c r="G989" s="869" t="s">
        <v>16560</v>
      </c>
      <c r="H989" s="869" t="s">
        <v>16561</v>
      </c>
      <c r="I989" s="869">
        <v>2000</v>
      </c>
      <c r="J989" s="869">
        <v>2640</v>
      </c>
      <c r="K989" s="869">
        <v>997.56</v>
      </c>
      <c r="L989" s="869">
        <v>177</v>
      </c>
      <c r="M989" s="869">
        <v>60304</v>
      </c>
      <c r="N989" s="869">
        <v>2153</v>
      </c>
      <c r="O989" s="869">
        <v>19</v>
      </c>
      <c r="P989" s="869">
        <v>2550</v>
      </c>
      <c r="Q989" s="869">
        <v>43</v>
      </c>
      <c r="R989" s="869">
        <v>19</v>
      </c>
      <c r="S989" s="869">
        <v>8</v>
      </c>
      <c r="T989" s="869">
        <v>8</v>
      </c>
      <c r="U989" s="869">
        <v>1</v>
      </c>
      <c r="V989" s="869">
        <v>1</v>
      </c>
      <c r="W989" s="869">
        <v>3</v>
      </c>
      <c r="X989" s="869">
        <v>3</v>
      </c>
      <c r="Y989" s="869">
        <v>0</v>
      </c>
      <c r="Z989" s="869">
        <v>0</v>
      </c>
      <c r="AA989" s="869">
        <v>4</v>
      </c>
      <c r="AB989" s="869">
        <v>4</v>
      </c>
      <c r="AC989" s="869">
        <v>0</v>
      </c>
      <c r="AD989" s="869">
        <v>3</v>
      </c>
      <c r="AE989" s="869">
        <v>1</v>
      </c>
      <c r="AF989" s="345">
        <v>385000</v>
      </c>
      <c r="AG989" s="345">
        <v>255000</v>
      </c>
      <c r="AH989" s="345">
        <v>40000</v>
      </c>
      <c r="AI989" s="345">
        <v>90000</v>
      </c>
      <c r="AJ989" s="345">
        <v>53862</v>
      </c>
      <c r="AK989" s="345">
        <v>63945</v>
      </c>
    </row>
    <row r="990" spans="1:37">
      <c r="A990" s="869">
        <v>944</v>
      </c>
      <c r="B990" s="869" t="s">
        <v>2996</v>
      </c>
      <c r="C990" s="869" t="s">
        <v>3056</v>
      </c>
      <c r="D990" s="869" t="s">
        <v>13033</v>
      </c>
      <c r="E990" s="869" t="s">
        <v>16562</v>
      </c>
      <c r="F990" s="870" t="s">
        <v>16563</v>
      </c>
      <c r="G990" s="869" t="s">
        <v>16564</v>
      </c>
      <c r="H990" s="869" t="s">
        <v>16565</v>
      </c>
      <c r="I990" s="869">
        <v>2009</v>
      </c>
      <c r="J990" s="869">
        <v>12931</v>
      </c>
      <c r="K990" s="869">
        <v>4485</v>
      </c>
      <c r="L990" s="869">
        <v>650</v>
      </c>
      <c r="M990" s="869">
        <v>160981</v>
      </c>
      <c r="N990" s="869">
        <v>4350</v>
      </c>
      <c r="O990" s="869">
        <v>49</v>
      </c>
      <c r="P990" s="869">
        <v>4347</v>
      </c>
      <c r="Q990" s="869">
        <v>75</v>
      </c>
      <c r="R990" s="869">
        <v>0</v>
      </c>
      <c r="S990" s="869">
        <v>10</v>
      </c>
      <c r="T990" s="869">
        <v>9</v>
      </c>
      <c r="U990" s="869">
        <v>2</v>
      </c>
      <c r="V990" s="869">
        <v>2</v>
      </c>
      <c r="W990" s="869">
        <v>7</v>
      </c>
      <c r="X990" s="869">
        <v>7</v>
      </c>
      <c r="Y990" s="869">
        <v>0</v>
      </c>
      <c r="Z990" s="869">
        <v>0</v>
      </c>
      <c r="AA990" s="869">
        <v>1</v>
      </c>
      <c r="AB990" s="869">
        <v>0</v>
      </c>
      <c r="AC990" s="869">
        <v>0</v>
      </c>
      <c r="AD990" s="869">
        <v>5</v>
      </c>
      <c r="AE990" s="869">
        <v>9</v>
      </c>
      <c r="AF990" s="345">
        <v>2662897</v>
      </c>
      <c r="AG990" s="345">
        <v>920000</v>
      </c>
      <c r="AH990" s="345">
        <v>107765</v>
      </c>
      <c r="AI990" s="345">
        <v>1635132</v>
      </c>
      <c r="AJ990" s="345">
        <v>212972</v>
      </c>
      <c r="AK990" s="345">
        <v>135581</v>
      </c>
    </row>
    <row r="991" spans="1:37">
      <c r="A991" s="869">
        <v>945</v>
      </c>
      <c r="B991" s="869" t="s">
        <v>2996</v>
      </c>
      <c r="C991" s="869" t="s">
        <v>3056</v>
      </c>
      <c r="D991" s="869" t="s">
        <v>13033</v>
      </c>
      <c r="E991" s="869" t="s">
        <v>16566</v>
      </c>
      <c r="F991" s="870" t="s">
        <v>16567</v>
      </c>
      <c r="G991" s="869" t="s">
        <v>16568</v>
      </c>
      <c r="H991" s="869" t="s">
        <v>16561</v>
      </c>
      <c r="I991" s="869">
        <v>1995</v>
      </c>
      <c r="J991" s="869">
        <v>2421</v>
      </c>
      <c r="K991" s="869">
        <v>987</v>
      </c>
      <c r="L991" s="869">
        <v>110</v>
      </c>
      <c r="M991" s="869">
        <v>38470</v>
      </c>
      <c r="N991" s="869">
        <v>2296</v>
      </c>
      <c r="O991" s="869">
        <v>13</v>
      </c>
      <c r="P991" s="869">
        <v>1889</v>
      </c>
      <c r="Q991" s="869">
        <v>43</v>
      </c>
      <c r="R991" s="869">
        <v>0</v>
      </c>
      <c r="S991" s="869">
        <v>5</v>
      </c>
      <c r="T991" s="869">
        <v>5</v>
      </c>
      <c r="U991" s="869">
        <v>0</v>
      </c>
      <c r="V991" s="869">
        <v>0</v>
      </c>
      <c r="W991" s="869">
        <v>3</v>
      </c>
      <c r="X991" s="869">
        <v>3</v>
      </c>
      <c r="Y991" s="869">
        <v>0</v>
      </c>
      <c r="Z991" s="869">
        <v>0</v>
      </c>
      <c r="AA991" s="869">
        <v>2</v>
      </c>
      <c r="AB991" s="869">
        <v>2</v>
      </c>
      <c r="AC991" s="869">
        <v>0</v>
      </c>
      <c r="AD991" s="869">
        <v>3</v>
      </c>
      <c r="AE991" s="869">
        <v>1</v>
      </c>
      <c r="AF991" s="345">
        <v>316888</v>
      </c>
      <c r="AG991" s="345">
        <v>195000</v>
      </c>
      <c r="AH991" s="345">
        <v>31888</v>
      </c>
      <c r="AI991" s="345">
        <v>90000</v>
      </c>
      <c r="AJ991" s="345">
        <v>31609</v>
      </c>
      <c r="AK991" s="345">
        <v>15709</v>
      </c>
    </row>
    <row r="992" spans="1:37">
      <c r="A992" s="869">
        <v>946</v>
      </c>
      <c r="B992" s="869" t="s">
        <v>2996</v>
      </c>
      <c r="C992" s="869" t="s">
        <v>3079</v>
      </c>
      <c r="D992" s="869" t="s">
        <v>13033</v>
      </c>
      <c r="E992" s="869" t="s">
        <v>16569</v>
      </c>
      <c r="F992" s="870" t="s">
        <v>16570</v>
      </c>
      <c r="G992" s="869" t="s">
        <v>16571</v>
      </c>
      <c r="H992" s="869" t="s">
        <v>16572</v>
      </c>
      <c r="I992" s="869">
        <v>2015</v>
      </c>
      <c r="J992" s="869">
        <v>4007</v>
      </c>
      <c r="K992" s="869">
        <v>991.12</v>
      </c>
      <c r="L992" s="869">
        <v>133</v>
      </c>
      <c r="M992" s="869">
        <v>43092</v>
      </c>
      <c r="N992" s="869">
        <v>0</v>
      </c>
      <c r="O992" s="869">
        <v>14</v>
      </c>
      <c r="P992" s="869">
        <v>2913</v>
      </c>
      <c r="Q992" s="869">
        <v>0</v>
      </c>
      <c r="R992" s="869">
        <v>2</v>
      </c>
      <c r="S992" s="869">
        <v>3</v>
      </c>
      <c r="T992" s="869">
        <v>3</v>
      </c>
      <c r="U992" s="869">
        <v>1</v>
      </c>
      <c r="V992" s="869">
        <v>1</v>
      </c>
      <c r="W992" s="869">
        <v>1</v>
      </c>
      <c r="X992" s="869">
        <v>1</v>
      </c>
      <c r="Y992" s="869">
        <v>0</v>
      </c>
      <c r="Z992" s="869">
        <v>0</v>
      </c>
      <c r="AA992" s="869">
        <v>1</v>
      </c>
      <c r="AB992" s="869">
        <v>1</v>
      </c>
      <c r="AC992" s="869">
        <v>0</v>
      </c>
      <c r="AD992" s="869">
        <v>2</v>
      </c>
      <c r="AE992" s="869">
        <v>0</v>
      </c>
      <c r="AF992" s="345">
        <v>388540</v>
      </c>
      <c r="AG992" s="345">
        <v>173286</v>
      </c>
      <c r="AH992" s="345">
        <v>49398</v>
      </c>
      <c r="AI992" s="345">
        <v>165856</v>
      </c>
      <c r="AJ992" s="345">
        <v>31544</v>
      </c>
      <c r="AK992" s="345">
        <v>42436</v>
      </c>
    </row>
    <row r="993" spans="1:37">
      <c r="A993" s="869">
        <v>947</v>
      </c>
      <c r="B993" s="869" t="s">
        <v>2996</v>
      </c>
      <c r="C993" s="869" t="s">
        <v>3079</v>
      </c>
      <c r="D993" s="869" t="s">
        <v>13033</v>
      </c>
      <c r="E993" s="869" t="s">
        <v>16573</v>
      </c>
      <c r="F993" s="870" t="s">
        <v>16574</v>
      </c>
      <c r="G993" s="869" t="s">
        <v>16575</v>
      </c>
      <c r="H993" s="869" t="s">
        <v>16576</v>
      </c>
      <c r="I993" s="869">
        <v>1996</v>
      </c>
      <c r="J993" s="869">
        <v>8404</v>
      </c>
      <c r="K993" s="869">
        <v>3717.3</v>
      </c>
      <c r="L993" s="869">
        <v>741</v>
      </c>
      <c r="M993" s="869">
        <v>61101</v>
      </c>
      <c r="N993" s="869">
        <v>925</v>
      </c>
      <c r="O993" s="869">
        <v>20</v>
      </c>
      <c r="P993" s="869">
        <v>5397</v>
      </c>
      <c r="Q993" s="869">
        <v>46</v>
      </c>
      <c r="R993" s="869">
        <v>4</v>
      </c>
      <c r="S993" s="869">
        <v>6</v>
      </c>
      <c r="T993" s="869">
        <v>6</v>
      </c>
      <c r="U993" s="869">
        <v>0</v>
      </c>
      <c r="V993" s="869">
        <v>0</v>
      </c>
      <c r="W993" s="869">
        <v>5</v>
      </c>
      <c r="X993" s="869">
        <v>5</v>
      </c>
      <c r="Y993" s="869">
        <v>1</v>
      </c>
      <c r="Z993" s="869">
        <v>1</v>
      </c>
      <c r="AA993" s="869">
        <v>0</v>
      </c>
      <c r="AB993" s="869">
        <v>0</v>
      </c>
      <c r="AC993" s="869">
        <v>0</v>
      </c>
      <c r="AD993" s="869">
        <v>6</v>
      </c>
      <c r="AE993" s="869">
        <v>0</v>
      </c>
      <c r="AF993" s="345">
        <v>1074255</v>
      </c>
      <c r="AG993" s="345">
        <v>499900</v>
      </c>
      <c r="AH993" s="345">
        <v>79509</v>
      </c>
      <c r="AI993" s="345">
        <v>494846</v>
      </c>
      <c r="AJ993" s="345">
        <v>244903</v>
      </c>
      <c r="AK993" s="345">
        <v>73089</v>
      </c>
    </row>
    <row r="994" spans="1:37">
      <c r="A994" s="869">
        <v>948</v>
      </c>
      <c r="B994" s="869" t="s">
        <v>2996</v>
      </c>
      <c r="C994" s="869" t="s">
        <v>3079</v>
      </c>
      <c r="D994" s="869" t="s">
        <v>13033</v>
      </c>
      <c r="E994" s="869" t="s">
        <v>16577</v>
      </c>
      <c r="F994" s="870" t="s">
        <v>16578</v>
      </c>
      <c r="G994" s="869" t="s">
        <v>16579</v>
      </c>
      <c r="H994" s="869" t="s">
        <v>16580</v>
      </c>
      <c r="I994" s="869">
        <v>1999</v>
      </c>
      <c r="J994" s="869">
        <v>3355</v>
      </c>
      <c r="K994" s="869">
        <v>448.09</v>
      </c>
      <c r="L994" s="869">
        <v>50</v>
      </c>
      <c r="M994" s="869">
        <v>39238</v>
      </c>
      <c r="N994" s="869">
        <v>0</v>
      </c>
      <c r="O994" s="869">
        <v>0</v>
      </c>
      <c r="P994" s="869">
        <v>323</v>
      </c>
      <c r="Q994" s="869">
        <v>0</v>
      </c>
      <c r="R994" s="869">
        <v>0</v>
      </c>
      <c r="S994" s="869">
        <v>0</v>
      </c>
      <c r="T994" s="869">
        <v>0</v>
      </c>
      <c r="U994" s="869">
        <v>0</v>
      </c>
      <c r="V994" s="869">
        <v>0</v>
      </c>
      <c r="W994" s="869">
        <v>0</v>
      </c>
      <c r="X994" s="869">
        <v>0</v>
      </c>
      <c r="Y994" s="869">
        <v>0</v>
      </c>
      <c r="Z994" s="869">
        <v>0</v>
      </c>
      <c r="AA994" s="869">
        <v>0</v>
      </c>
      <c r="AB994" s="869">
        <v>0</v>
      </c>
      <c r="AC994" s="869">
        <v>0</v>
      </c>
      <c r="AD994" s="869">
        <v>0</v>
      </c>
      <c r="AE994" s="869">
        <v>0</v>
      </c>
      <c r="AF994" s="345">
        <v>94874</v>
      </c>
      <c r="AG994" s="345">
        <v>67598</v>
      </c>
      <c r="AH994" s="345">
        <v>5000</v>
      </c>
      <c r="AI994" s="345">
        <v>22276</v>
      </c>
      <c r="AJ994" s="345">
        <v>2659</v>
      </c>
      <c r="AK994" s="345">
        <v>1946</v>
      </c>
    </row>
    <row r="995" spans="1:37">
      <c r="A995" s="869">
        <v>949</v>
      </c>
      <c r="B995" s="869" t="s">
        <v>2996</v>
      </c>
      <c r="C995" s="869" t="s">
        <v>3002</v>
      </c>
      <c r="D995" s="869" t="s">
        <v>13033</v>
      </c>
      <c r="E995" s="869" t="s">
        <v>16581</v>
      </c>
      <c r="F995" s="870" t="s">
        <v>16582</v>
      </c>
      <c r="G995" s="869" t="s">
        <v>16583</v>
      </c>
      <c r="H995" s="869" t="s">
        <v>16584</v>
      </c>
      <c r="I995" s="869">
        <v>2014</v>
      </c>
      <c r="J995" s="869">
        <v>3450</v>
      </c>
      <c r="K995" s="869">
        <v>930.78</v>
      </c>
      <c r="L995" s="869">
        <v>211</v>
      </c>
      <c r="M995" s="869">
        <v>31825</v>
      </c>
      <c r="N995" s="869">
        <v>128</v>
      </c>
      <c r="O995" s="869">
        <v>15</v>
      </c>
      <c r="P995" s="869">
        <v>1755</v>
      </c>
      <c r="Q995" s="869">
        <v>0</v>
      </c>
      <c r="R995" s="869">
        <v>0</v>
      </c>
      <c r="S995" s="869">
        <v>4</v>
      </c>
      <c r="T995" s="869">
        <v>6</v>
      </c>
      <c r="U995" s="869">
        <v>2</v>
      </c>
      <c r="V995" s="869">
        <v>2</v>
      </c>
      <c r="W995" s="869">
        <v>2</v>
      </c>
      <c r="X995" s="869">
        <v>3</v>
      </c>
      <c r="Y995" s="869">
        <v>0</v>
      </c>
      <c r="Z995" s="869">
        <v>0</v>
      </c>
      <c r="AA995" s="869">
        <v>0</v>
      </c>
      <c r="AB995" s="869">
        <v>1</v>
      </c>
      <c r="AC995" s="869">
        <v>0</v>
      </c>
      <c r="AD995" s="869">
        <v>2</v>
      </c>
      <c r="AE995" s="869">
        <v>0</v>
      </c>
      <c r="AF995" s="345">
        <v>232292</v>
      </c>
      <c r="AG995" s="345">
        <v>96524</v>
      </c>
      <c r="AH995" s="345">
        <v>15000</v>
      </c>
      <c r="AI995" s="345">
        <v>120768</v>
      </c>
      <c r="AJ995" s="345">
        <v>20298</v>
      </c>
      <c r="AK995" s="345">
        <v>5681</v>
      </c>
    </row>
    <row r="996" spans="1:37">
      <c r="A996" s="869">
        <v>950</v>
      </c>
      <c r="B996" s="869" t="s">
        <v>2996</v>
      </c>
      <c r="C996" s="869" t="s">
        <v>3327</v>
      </c>
      <c r="D996" s="869" t="s">
        <v>13033</v>
      </c>
      <c r="E996" s="869" t="s">
        <v>16585</v>
      </c>
      <c r="F996" s="870" t="s">
        <v>16586</v>
      </c>
      <c r="G996" s="869" t="s">
        <v>16587</v>
      </c>
      <c r="H996" s="869" t="s">
        <v>16588</v>
      </c>
      <c r="I996" s="869">
        <v>1995</v>
      </c>
      <c r="J996" s="869">
        <v>10357</v>
      </c>
      <c r="K996" s="869">
        <v>2612</v>
      </c>
      <c r="L996" s="869">
        <v>439</v>
      </c>
      <c r="M996" s="869">
        <v>308260</v>
      </c>
      <c r="N996" s="869">
        <v>16163</v>
      </c>
      <c r="O996" s="869">
        <v>1949</v>
      </c>
      <c r="P996" s="869">
        <v>8947</v>
      </c>
      <c r="Q996" s="869">
        <v>0</v>
      </c>
      <c r="R996" s="869">
        <v>55</v>
      </c>
      <c r="S996" s="869">
        <v>11</v>
      </c>
      <c r="T996" s="869">
        <v>13</v>
      </c>
      <c r="U996" s="869">
        <v>3</v>
      </c>
      <c r="V996" s="869">
        <v>4</v>
      </c>
      <c r="W996" s="869">
        <v>7</v>
      </c>
      <c r="X996" s="869">
        <v>8</v>
      </c>
      <c r="Y996" s="869">
        <v>0</v>
      </c>
      <c r="Z996" s="869">
        <v>0</v>
      </c>
      <c r="AA996" s="869">
        <v>1</v>
      </c>
      <c r="AB996" s="869">
        <v>1</v>
      </c>
      <c r="AC996" s="869">
        <v>0</v>
      </c>
      <c r="AD996" s="869">
        <v>9</v>
      </c>
      <c r="AE996" s="869">
        <v>0</v>
      </c>
      <c r="AF996" s="345">
        <v>1684766</v>
      </c>
      <c r="AG996" s="345">
        <v>811270</v>
      </c>
      <c r="AH996" s="345">
        <v>246816</v>
      </c>
      <c r="AI996" s="345">
        <v>626680</v>
      </c>
      <c r="AJ996" s="345">
        <v>132367</v>
      </c>
      <c r="AK996" s="345">
        <v>178149</v>
      </c>
    </row>
    <row r="997" spans="1:37">
      <c r="A997" s="869">
        <v>951</v>
      </c>
      <c r="B997" s="869" t="s">
        <v>2996</v>
      </c>
      <c r="C997" s="869" t="s">
        <v>3327</v>
      </c>
      <c r="D997" s="869" t="s">
        <v>13033</v>
      </c>
      <c r="E997" s="869" t="s">
        <v>16589</v>
      </c>
      <c r="F997" s="870" t="s">
        <v>16590</v>
      </c>
      <c r="G997" s="869" t="s">
        <v>16591</v>
      </c>
      <c r="H997" s="869" t="s">
        <v>16588</v>
      </c>
      <c r="I997" s="869">
        <v>1996</v>
      </c>
      <c r="J997" s="869">
        <v>5622</v>
      </c>
      <c r="K997" s="869">
        <v>922.6</v>
      </c>
      <c r="L997" s="869">
        <v>134</v>
      </c>
      <c r="M997" s="869">
        <v>104367</v>
      </c>
      <c r="N997" s="869">
        <v>0</v>
      </c>
      <c r="O997" s="869">
        <v>144</v>
      </c>
      <c r="P997" s="869">
        <v>3565</v>
      </c>
      <c r="Q997" s="869">
        <v>0</v>
      </c>
      <c r="R997" s="869">
        <v>48</v>
      </c>
      <c r="S997" s="869">
        <v>4</v>
      </c>
      <c r="T997" s="869">
        <v>5</v>
      </c>
      <c r="U997" s="869">
        <v>0</v>
      </c>
      <c r="V997" s="869">
        <v>1</v>
      </c>
      <c r="W997" s="869">
        <v>4</v>
      </c>
      <c r="X997" s="869">
        <v>4</v>
      </c>
      <c r="Y997" s="869">
        <v>0</v>
      </c>
      <c r="Z997" s="869">
        <v>0</v>
      </c>
      <c r="AA997" s="869">
        <v>0</v>
      </c>
      <c r="AB997" s="869">
        <v>0</v>
      </c>
      <c r="AC997" s="869">
        <v>1</v>
      </c>
      <c r="AD997" s="869">
        <v>2</v>
      </c>
      <c r="AE997" s="869">
        <v>1</v>
      </c>
      <c r="AF997" s="345">
        <v>475691</v>
      </c>
      <c r="AG997" s="345">
        <v>286034</v>
      </c>
      <c r="AH997" s="345">
        <v>46880</v>
      </c>
      <c r="AI997" s="345">
        <v>142777</v>
      </c>
      <c r="AJ997" s="345">
        <v>21725</v>
      </c>
      <c r="AK997" s="345">
        <v>39406</v>
      </c>
    </row>
    <row r="998" spans="1:37">
      <c r="A998" s="869">
        <v>952</v>
      </c>
      <c r="B998" s="869" t="s">
        <v>2996</v>
      </c>
      <c r="C998" s="869" t="s">
        <v>3327</v>
      </c>
      <c r="D998" s="869" t="s">
        <v>13033</v>
      </c>
      <c r="E998" s="869" t="s">
        <v>16592</v>
      </c>
      <c r="F998" s="870" t="s">
        <v>16593</v>
      </c>
      <c r="G998" s="869" t="s">
        <v>16594</v>
      </c>
      <c r="H998" s="869" t="s">
        <v>16595</v>
      </c>
      <c r="I998" s="869">
        <v>2013</v>
      </c>
      <c r="J998" s="869">
        <v>24618</v>
      </c>
      <c r="K998" s="869">
        <v>2914.88</v>
      </c>
      <c r="L998" s="869">
        <v>245</v>
      </c>
      <c r="M998" s="869">
        <v>75429</v>
      </c>
      <c r="N998" s="869">
        <v>0</v>
      </c>
      <c r="O998" s="869">
        <v>48</v>
      </c>
      <c r="P998" s="869">
        <v>5871</v>
      </c>
      <c r="Q998" s="869">
        <v>0</v>
      </c>
      <c r="R998" s="869">
        <v>18</v>
      </c>
      <c r="S998" s="869">
        <v>4</v>
      </c>
      <c r="T998" s="869">
        <v>6</v>
      </c>
      <c r="U998" s="869">
        <v>0</v>
      </c>
      <c r="V998" s="869">
        <v>0</v>
      </c>
      <c r="W998" s="869">
        <v>3</v>
      </c>
      <c r="X998" s="869">
        <v>6</v>
      </c>
      <c r="Y998" s="869">
        <v>0</v>
      </c>
      <c r="Z998" s="869">
        <v>0</v>
      </c>
      <c r="AA998" s="869">
        <v>1</v>
      </c>
      <c r="AB998" s="869">
        <v>0</v>
      </c>
      <c r="AC998" s="869">
        <v>0</v>
      </c>
      <c r="AD998" s="869">
        <v>3</v>
      </c>
      <c r="AE998" s="869">
        <v>0</v>
      </c>
      <c r="AF998" s="345">
        <v>448226</v>
      </c>
      <c r="AG998" s="345">
        <v>231668</v>
      </c>
      <c r="AH998" s="345">
        <v>70651</v>
      </c>
      <c r="AI998" s="345">
        <v>145907</v>
      </c>
      <c r="AJ998" s="345">
        <v>86864</v>
      </c>
      <c r="AK998" s="345">
        <v>152087</v>
      </c>
    </row>
    <row r="999" spans="1:37">
      <c r="A999" s="869">
        <v>953</v>
      </c>
      <c r="B999" s="869" t="s">
        <v>2996</v>
      </c>
      <c r="C999" s="869" t="s">
        <v>3007</v>
      </c>
      <c r="D999" s="869" t="s">
        <v>13033</v>
      </c>
      <c r="E999" s="869" t="s">
        <v>16596</v>
      </c>
      <c r="F999" s="870" t="s">
        <v>16597</v>
      </c>
      <c r="G999" s="869" t="s">
        <v>16598</v>
      </c>
      <c r="H999" s="869" t="s">
        <v>16599</v>
      </c>
      <c r="I999" s="869">
        <v>1997</v>
      </c>
      <c r="J999" s="869">
        <v>2290</v>
      </c>
      <c r="K999" s="869">
        <v>1448</v>
      </c>
      <c r="L999" s="869">
        <v>145</v>
      </c>
      <c r="M999" s="869">
        <v>76064</v>
      </c>
      <c r="N999" s="869">
        <v>0</v>
      </c>
      <c r="O999" s="869">
        <v>88</v>
      </c>
      <c r="P999" s="869">
        <v>2561</v>
      </c>
      <c r="Q999" s="869">
        <v>0</v>
      </c>
      <c r="R999" s="869">
        <v>25</v>
      </c>
      <c r="S999" s="869">
        <v>6</v>
      </c>
      <c r="T999" s="869">
        <v>6</v>
      </c>
      <c r="U999" s="869">
        <v>0</v>
      </c>
      <c r="V999" s="869">
        <v>0</v>
      </c>
      <c r="W999" s="869">
        <v>4</v>
      </c>
      <c r="X999" s="869">
        <v>4</v>
      </c>
      <c r="Y999" s="869">
        <v>0</v>
      </c>
      <c r="Z999" s="869">
        <v>0</v>
      </c>
      <c r="AA999" s="869">
        <v>2</v>
      </c>
      <c r="AB999" s="869">
        <v>2</v>
      </c>
      <c r="AC999" s="869">
        <v>1</v>
      </c>
      <c r="AD999" s="869">
        <v>3</v>
      </c>
      <c r="AE999" s="869">
        <v>0</v>
      </c>
      <c r="AF999" s="345">
        <v>398792</v>
      </c>
      <c r="AG999" s="345">
        <v>254196</v>
      </c>
      <c r="AH999" s="345">
        <v>26543</v>
      </c>
      <c r="AI999" s="345">
        <v>118053</v>
      </c>
      <c r="AJ999" s="345">
        <v>65047</v>
      </c>
      <c r="AK999" s="345">
        <v>20494</v>
      </c>
    </row>
    <row r="1000" spans="1:37">
      <c r="A1000" s="869">
        <v>954</v>
      </c>
      <c r="B1000" s="869" t="s">
        <v>2996</v>
      </c>
      <c r="C1000" s="869" t="s">
        <v>3116</v>
      </c>
      <c r="D1000" s="869" t="s">
        <v>13033</v>
      </c>
      <c r="E1000" s="869" t="s">
        <v>16600</v>
      </c>
      <c r="F1000" s="870" t="s">
        <v>16601</v>
      </c>
      <c r="G1000" s="869" t="s">
        <v>16602</v>
      </c>
      <c r="H1000" s="869" t="s">
        <v>16603</v>
      </c>
      <c r="I1000" s="869">
        <v>1995</v>
      </c>
      <c r="J1000" s="869">
        <v>1157</v>
      </c>
      <c r="K1000" s="869">
        <v>1015</v>
      </c>
      <c r="L1000" s="869">
        <v>125</v>
      </c>
      <c r="M1000" s="869">
        <v>101305</v>
      </c>
      <c r="N1000" s="869">
        <v>411</v>
      </c>
      <c r="O1000" s="869">
        <v>31</v>
      </c>
      <c r="P1000" s="869">
        <v>3135</v>
      </c>
      <c r="Q1000" s="869">
        <v>0</v>
      </c>
      <c r="R1000" s="869">
        <v>0</v>
      </c>
      <c r="S1000" s="869">
        <v>0</v>
      </c>
      <c r="T1000" s="869">
        <v>1</v>
      </c>
      <c r="U1000" s="869">
        <v>0</v>
      </c>
      <c r="V1000" s="869">
        <v>0</v>
      </c>
      <c r="W1000" s="869">
        <v>0</v>
      </c>
      <c r="X1000" s="869">
        <v>1</v>
      </c>
      <c r="Y1000" s="869">
        <v>0</v>
      </c>
      <c r="Z1000" s="869">
        <v>0</v>
      </c>
      <c r="AA1000" s="869">
        <v>0</v>
      </c>
      <c r="AB1000" s="869">
        <v>0</v>
      </c>
      <c r="AC1000" s="869">
        <v>0</v>
      </c>
      <c r="AD1000" s="869">
        <v>1</v>
      </c>
      <c r="AE1000" s="869">
        <v>0</v>
      </c>
      <c r="AF1000" s="345">
        <v>392363</v>
      </c>
      <c r="AG1000" s="345">
        <v>130945</v>
      </c>
      <c r="AH1000" s="345">
        <v>46439</v>
      </c>
      <c r="AI1000" s="345">
        <v>214979</v>
      </c>
      <c r="AJ1000" s="345">
        <v>78616</v>
      </c>
      <c r="AK1000" s="345">
        <v>63290</v>
      </c>
    </row>
    <row r="1001" spans="1:37">
      <c r="A1001" s="869">
        <v>955</v>
      </c>
      <c r="B1001" s="869" t="s">
        <v>2996</v>
      </c>
      <c r="C1001" s="869" t="s">
        <v>3116</v>
      </c>
      <c r="D1001" s="869" t="s">
        <v>13033</v>
      </c>
      <c r="E1001" s="869" t="s">
        <v>16604</v>
      </c>
      <c r="F1001" s="870" t="s">
        <v>16605</v>
      </c>
      <c r="G1001" s="869" t="s">
        <v>16606</v>
      </c>
      <c r="H1001" s="869" t="s">
        <v>16603</v>
      </c>
      <c r="I1001" s="869">
        <v>1999</v>
      </c>
      <c r="J1001" s="869">
        <v>15181</v>
      </c>
      <c r="K1001" s="869">
        <v>2888.39</v>
      </c>
      <c r="L1001" s="869">
        <v>413</v>
      </c>
      <c r="M1001" s="869">
        <v>114341</v>
      </c>
      <c r="N1001" s="869">
        <v>0</v>
      </c>
      <c r="O1001" s="869">
        <v>42</v>
      </c>
      <c r="P1001" s="869">
        <v>5697</v>
      </c>
      <c r="Q1001" s="869">
        <v>0</v>
      </c>
      <c r="R1001" s="869">
        <v>1</v>
      </c>
      <c r="S1001" s="869">
        <v>7</v>
      </c>
      <c r="T1001" s="869">
        <v>6</v>
      </c>
      <c r="U1001" s="869">
        <v>0</v>
      </c>
      <c r="V1001" s="869">
        <v>0</v>
      </c>
      <c r="W1001" s="869">
        <v>6</v>
      </c>
      <c r="X1001" s="869">
        <v>6</v>
      </c>
      <c r="Y1001" s="869">
        <v>0</v>
      </c>
      <c r="Z1001" s="869">
        <v>0</v>
      </c>
      <c r="AA1001" s="869">
        <v>1</v>
      </c>
      <c r="AB1001" s="869">
        <v>0</v>
      </c>
      <c r="AC1001" s="869">
        <v>0</v>
      </c>
      <c r="AD1001" s="869">
        <v>9</v>
      </c>
      <c r="AE1001" s="869">
        <v>0</v>
      </c>
      <c r="AF1001" s="345">
        <v>950117</v>
      </c>
      <c r="AG1001" s="345">
        <v>524088</v>
      </c>
      <c r="AH1001" s="345">
        <v>85000</v>
      </c>
      <c r="AI1001" s="345">
        <v>341029</v>
      </c>
      <c r="AJ1001" s="345">
        <v>267607</v>
      </c>
      <c r="AK1001" s="345">
        <v>118425</v>
      </c>
    </row>
    <row r="1002" spans="1:37">
      <c r="A1002" s="869">
        <v>956</v>
      </c>
      <c r="B1002" s="869" t="s">
        <v>2996</v>
      </c>
      <c r="C1002" s="869" t="s">
        <v>3116</v>
      </c>
      <c r="D1002" s="869" t="s">
        <v>13033</v>
      </c>
      <c r="E1002" s="869" t="s">
        <v>16607</v>
      </c>
      <c r="F1002" s="870" t="s">
        <v>16608</v>
      </c>
      <c r="G1002" s="869" t="s">
        <v>16609</v>
      </c>
      <c r="H1002" s="869" t="s">
        <v>16610</v>
      </c>
      <c r="I1002" s="869">
        <v>2018</v>
      </c>
      <c r="J1002" s="869">
        <v>7129</v>
      </c>
      <c r="K1002" s="869">
        <v>9037.3700000000008</v>
      </c>
      <c r="L1002" s="869">
        <v>829</v>
      </c>
      <c r="M1002" s="869">
        <v>252928</v>
      </c>
      <c r="N1002" s="869">
        <v>3116</v>
      </c>
      <c r="O1002" s="869">
        <v>117</v>
      </c>
      <c r="P1002" s="869">
        <v>9675</v>
      </c>
      <c r="Q1002" s="869">
        <v>176</v>
      </c>
      <c r="R1002" s="869">
        <v>1</v>
      </c>
      <c r="S1002" s="869">
        <v>21</v>
      </c>
      <c r="T1002" s="869">
        <v>19</v>
      </c>
      <c r="U1002" s="869">
        <v>3</v>
      </c>
      <c r="V1002" s="869">
        <v>3</v>
      </c>
      <c r="W1002" s="869">
        <v>14</v>
      </c>
      <c r="X1002" s="869">
        <v>13</v>
      </c>
      <c r="Y1002" s="869">
        <v>1</v>
      </c>
      <c r="Z1002" s="869">
        <v>1</v>
      </c>
      <c r="AA1002" s="869">
        <v>3</v>
      </c>
      <c r="AB1002" s="869">
        <v>2</v>
      </c>
      <c r="AC1002" s="869">
        <v>0</v>
      </c>
      <c r="AD1002" s="869">
        <v>17</v>
      </c>
      <c r="AE1002" s="869">
        <v>0</v>
      </c>
      <c r="AF1002" s="345">
        <v>2798733</v>
      </c>
      <c r="AG1002" s="345">
        <v>1235945</v>
      </c>
      <c r="AH1002" s="345">
        <v>314878</v>
      </c>
      <c r="AI1002" s="345">
        <v>1247910</v>
      </c>
      <c r="AJ1002" s="345">
        <v>543235</v>
      </c>
      <c r="AK1002" s="345">
        <v>315439</v>
      </c>
    </row>
    <row r="1003" spans="1:37">
      <c r="A1003" s="869">
        <v>957</v>
      </c>
      <c r="B1003" s="869" t="s">
        <v>2996</v>
      </c>
      <c r="C1003" s="869" t="s">
        <v>3116</v>
      </c>
      <c r="D1003" s="869" t="s">
        <v>13033</v>
      </c>
      <c r="E1003" s="869" t="s">
        <v>16611</v>
      </c>
      <c r="F1003" s="870" t="s">
        <v>16612</v>
      </c>
      <c r="G1003" s="869" t="s">
        <v>16613</v>
      </c>
      <c r="H1003" s="869" t="s">
        <v>16603</v>
      </c>
      <c r="I1003" s="869">
        <v>2024</v>
      </c>
      <c r="J1003" s="869">
        <v>914</v>
      </c>
      <c r="K1003" s="869">
        <v>2944</v>
      </c>
      <c r="L1003" s="869">
        <v>338</v>
      </c>
      <c r="M1003" s="869">
        <v>20253</v>
      </c>
      <c r="N1003" s="869">
        <v>0</v>
      </c>
      <c r="O1003" s="869">
        <v>23</v>
      </c>
      <c r="P1003" s="869">
        <v>0</v>
      </c>
      <c r="Q1003" s="869">
        <v>0</v>
      </c>
      <c r="R1003" s="869">
        <v>0</v>
      </c>
      <c r="S1003" s="869">
        <v>5</v>
      </c>
      <c r="T1003" s="869">
        <v>5</v>
      </c>
      <c r="U1003" s="869">
        <v>0</v>
      </c>
      <c r="V1003" s="869">
        <v>0</v>
      </c>
      <c r="W1003" s="869">
        <v>5</v>
      </c>
      <c r="X1003" s="869">
        <v>5</v>
      </c>
      <c r="Y1003" s="869">
        <v>0</v>
      </c>
      <c r="Z1003" s="869">
        <v>0</v>
      </c>
      <c r="AA1003" s="869">
        <v>0</v>
      </c>
      <c r="AB1003" s="869">
        <v>0</v>
      </c>
      <c r="AC1003" s="869">
        <v>0</v>
      </c>
      <c r="AD1003" s="869">
        <v>5</v>
      </c>
      <c r="AE1003" s="869">
        <v>0</v>
      </c>
      <c r="AF1003" s="345">
        <v>794769</v>
      </c>
      <c r="AG1003" s="345">
        <v>458915</v>
      </c>
      <c r="AH1003" s="345">
        <v>335854</v>
      </c>
      <c r="AI1003" s="345">
        <v>0</v>
      </c>
      <c r="AJ1003" s="345">
        <v>634</v>
      </c>
      <c r="AK1003" s="345">
        <v>1056</v>
      </c>
    </row>
    <row r="1004" spans="1:37">
      <c r="A1004" s="869">
        <v>958</v>
      </c>
      <c r="B1004" s="869" t="s">
        <v>2996</v>
      </c>
      <c r="C1004" s="869" t="s">
        <v>3116</v>
      </c>
      <c r="D1004" s="869" t="s">
        <v>13033</v>
      </c>
      <c r="E1004" s="869" t="s">
        <v>16614</v>
      </c>
      <c r="F1004" s="870" t="s">
        <v>16615</v>
      </c>
      <c r="G1004" s="869" t="s">
        <v>16616</v>
      </c>
      <c r="H1004" s="869" t="s">
        <v>16610</v>
      </c>
      <c r="I1004" s="869">
        <v>2016</v>
      </c>
      <c r="J1004" s="869">
        <v>83810</v>
      </c>
      <c r="K1004" s="869">
        <v>2291</v>
      </c>
      <c r="L1004" s="869">
        <v>243</v>
      </c>
      <c r="M1004" s="869">
        <v>79155</v>
      </c>
      <c r="N1004" s="869">
        <v>1629</v>
      </c>
      <c r="O1004" s="869">
        <v>30</v>
      </c>
      <c r="P1004" s="869">
        <v>5463</v>
      </c>
      <c r="Q1004" s="869">
        <v>82</v>
      </c>
      <c r="R1004" s="869">
        <v>0</v>
      </c>
      <c r="S1004" s="869">
        <v>4</v>
      </c>
      <c r="T1004" s="869">
        <v>4</v>
      </c>
      <c r="U1004" s="869">
        <v>0</v>
      </c>
      <c r="V1004" s="869">
        <v>0</v>
      </c>
      <c r="W1004" s="869">
        <v>4</v>
      </c>
      <c r="X1004" s="869">
        <v>4</v>
      </c>
      <c r="Y1004" s="869">
        <v>0</v>
      </c>
      <c r="Z1004" s="869">
        <v>0</v>
      </c>
      <c r="AA1004" s="869">
        <v>0</v>
      </c>
      <c r="AB1004" s="869">
        <v>0</v>
      </c>
      <c r="AC1004" s="869">
        <v>1</v>
      </c>
      <c r="AD1004" s="869">
        <v>5</v>
      </c>
      <c r="AE1004" s="869">
        <v>1</v>
      </c>
      <c r="AF1004" s="345">
        <v>916289</v>
      </c>
      <c r="AG1004" s="345">
        <v>464108</v>
      </c>
      <c r="AH1004" s="345">
        <v>134440</v>
      </c>
      <c r="AI1004" s="345">
        <v>317741</v>
      </c>
      <c r="AJ1004" s="345">
        <v>255235</v>
      </c>
      <c r="AK1004" s="345">
        <v>251489</v>
      </c>
    </row>
    <row r="1005" spans="1:37">
      <c r="A1005" s="869">
        <v>959</v>
      </c>
      <c r="B1005" s="869" t="s">
        <v>2996</v>
      </c>
      <c r="C1005" s="869" t="s">
        <v>3116</v>
      </c>
      <c r="D1005" s="869" t="s">
        <v>13033</v>
      </c>
      <c r="E1005" s="869" t="s">
        <v>16617</v>
      </c>
      <c r="F1005" s="870" t="s">
        <v>16618</v>
      </c>
      <c r="G1005" s="869" t="s">
        <v>16619</v>
      </c>
      <c r="H1005" s="869" t="s">
        <v>16610</v>
      </c>
      <c r="I1005" s="869">
        <v>2024</v>
      </c>
      <c r="J1005" s="869">
        <v>2072.6</v>
      </c>
      <c r="K1005" s="869">
        <v>4593.75</v>
      </c>
      <c r="L1005" s="869">
        <v>527</v>
      </c>
      <c r="M1005" s="869">
        <v>25853</v>
      </c>
      <c r="N1005" s="869">
        <v>0</v>
      </c>
      <c r="O1005" s="869">
        <v>22</v>
      </c>
      <c r="P1005" s="869">
        <v>8424</v>
      </c>
      <c r="Q1005" s="869">
        <v>0</v>
      </c>
      <c r="R1005" s="869">
        <v>22</v>
      </c>
      <c r="S1005" s="869">
        <v>6</v>
      </c>
      <c r="T1005" s="869">
        <v>6</v>
      </c>
      <c r="U1005" s="869">
        <v>0</v>
      </c>
      <c r="V1005" s="869">
        <v>0</v>
      </c>
      <c r="W1005" s="869">
        <v>6</v>
      </c>
      <c r="X1005" s="869">
        <v>6</v>
      </c>
      <c r="Y1005" s="869">
        <v>0</v>
      </c>
      <c r="Z1005" s="869">
        <v>0</v>
      </c>
      <c r="AA1005" s="869">
        <v>0</v>
      </c>
      <c r="AB1005" s="869">
        <v>0</v>
      </c>
      <c r="AC1005" s="869">
        <v>1</v>
      </c>
      <c r="AD1005" s="869">
        <v>5</v>
      </c>
      <c r="AE1005" s="869">
        <v>0</v>
      </c>
      <c r="AF1005" s="345">
        <v>927978</v>
      </c>
      <c r="AG1005" s="345">
        <v>473542</v>
      </c>
      <c r="AH1005" s="345">
        <v>136610</v>
      </c>
      <c r="AI1005" s="345">
        <v>317826</v>
      </c>
      <c r="AJ1005" s="345">
        <v>92896</v>
      </c>
      <c r="AK1005" s="345">
        <v>36264</v>
      </c>
    </row>
    <row r="1006" spans="1:37">
      <c r="A1006" s="869">
        <v>960</v>
      </c>
      <c r="B1006" s="869" t="s">
        <v>2996</v>
      </c>
      <c r="C1006" s="869" t="s">
        <v>3116</v>
      </c>
      <c r="D1006" s="869" t="s">
        <v>13033</v>
      </c>
      <c r="E1006" s="869" t="s">
        <v>16620</v>
      </c>
      <c r="F1006" s="870" t="s">
        <v>16621</v>
      </c>
      <c r="G1006" s="869" t="s">
        <v>16622</v>
      </c>
      <c r="H1006" s="869" t="s">
        <v>16610</v>
      </c>
      <c r="I1006" s="869">
        <v>2006</v>
      </c>
      <c r="J1006" s="869">
        <v>71952</v>
      </c>
      <c r="K1006" s="869">
        <v>1815.47</v>
      </c>
      <c r="L1006" s="869">
        <v>270</v>
      </c>
      <c r="M1006" s="869">
        <v>103990</v>
      </c>
      <c r="N1006" s="869">
        <v>164</v>
      </c>
      <c r="O1006" s="869">
        <v>311</v>
      </c>
      <c r="P1006" s="869">
        <v>4066</v>
      </c>
      <c r="Q1006" s="869">
        <v>0</v>
      </c>
      <c r="R1006" s="869">
        <v>0</v>
      </c>
      <c r="S1006" s="869">
        <v>7</v>
      </c>
      <c r="T1006" s="869">
        <v>5</v>
      </c>
      <c r="U1006" s="869">
        <v>1</v>
      </c>
      <c r="V1006" s="869">
        <v>0</v>
      </c>
      <c r="W1006" s="869">
        <v>6</v>
      </c>
      <c r="X1006" s="869">
        <v>5</v>
      </c>
      <c r="Y1006" s="869">
        <v>0</v>
      </c>
      <c r="Z1006" s="869">
        <v>0</v>
      </c>
      <c r="AA1006" s="869">
        <v>0</v>
      </c>
      <c r="AB1006" s="869">
        <v>0</v>
      </c>
      <c r="AC1006" s="869">
        <v>0</v>
      </c>
      <c r="AD1006" s="869">
        <v>5</v>
      </c>
      <c r="AE1006" s="869">
        <v>1</v>
      </c>
      <c r="AF1006" s="345">
        <v>858350</v>
      </c>
      <c r="AG1006" s="345">
        <v>418414</v>
      </c>
      <c r="AH1006" s="345">
        <v>59120</v>
      </c>
      <c r="AI1006" s="345">
        <v>380816</v>
      </c>
      <c r="AJ1006" s="345">
        <v>194622</v>
      </c>
      <c r="AK1006" s="345">
        <v>173014</v>
      </c>
    </row>
    <row r="1007" spans="1:37">
      <c r="A1007" s="869">
        <v>961</v>
      </c>
      <c r="B1007" s="869" t="s">
        <v>2996</v>
      </c>
      <c r="C1007" s="869" t="s">
        <v>3123</v>
      </c>
      <c r="D1007" s="869" t="s">
        <v>13033</v>
      </c>
      <c r="E1007" s="869" t="s">
        <v>16623</v>
      </c>
      <c r="F1007" s="870" t="s">
        <v>16624</v>
      </c>
      <c r="G1007" s="869" t="s">
        <v>16625</v>
      </c>
      <c r="H1007" s="869" t="s">
        <v>16626</v>
      </c>
      <c r="I1007" s="869">
        <v>1997</v>
      </c>
      <c r="J1007" s="869">
        <v>1655</v>
      </c>
      <c r="K1007" s="869">
        <v>772.2</v>
      </c>
      <c r="L1007" s="869">
        <v>80</v>
      </c>
      <c r="M1007" s="869">
        <v>73351</v>
      </c>
      <c r="N1007" s="869">
        <v>394</v>
      </c>
      <c r="O1007" s="869">
        <v>16</v>
      </c>
      <c r="P1007" s="869">
        <v>1677</v>
      </c>
      <c r="Q1007" s="869">
        <v>0</v>
      </c>
      <c r="R1007" s="869">
        <v>0</v>
      </c>
      <c r="S1007" s="869">
        <v>3</v>
      </c>
      <c r="T1007" s="869">
        <v>3</v>
      </c>
      <c r="U1007" s="869">
        <v>0</v>
      </c>
      <c r="V1007" s="869">
        <v>0</v>
      </c>
      <c r="W1007" s="869">
        <v>2</v>
      </c>
      <c r="X1007" s="869">
        <v>2</v>
      </c>
      <c r="Y1007" s="869">
        <v>0</v>
      </c>
      <c r="Z1007" s="869">
        <v>0</v>
      </c>
      <c r="AA1007" s="869">
        <v>1</v>
      </c>
      <c r="AB1007" s="869">
        <v>1</v>
      </c>
      <c r="AC1007" s="869">
        <v>0</v>
      </c>
      <c r="AD1007" s="869">
        <v>2</v>
      </c>
      <c r="AE1007" s="869">
        <v>0</v>
      </c>
      <c r="AF1007" s="345">
        <v>195857</v>
      </c>
      <c r="AG1007" s="345">
        <v>109859</v>
      </c>
      <c r="AH1007" s="345">
        <v>25229</v>
      </c>
      <c r="AI1007" s="345">
        <v>60769</v>
      </c>
      <c r="AJ1007" s="345">
        <v>9437</v>
      </c>
      <c r="AK1007" s="345">
        <v>4622</v>
      </c>
    </row>
    <row r="1008" spans="1:37">
      <c r="A1008" s="869">
        <v>962</v>
      </c>
      <c r="B1008" s="869" t="s">
        <v>2996</v>
      </c>
      <c r="C1008" s="869" t="s">
        <v>3123</v>
      </c>
      <c r="D1008" s="869" t="s">
        <v>13033</v>
      </c>
      <c r="E1008" s="869" t="s">
        <v>16627</v>
      </c>
      <c r="F1008" s="870" t="s">
        <v>16628</v>
      </c>
      <c r="G1008" s="869" t="s">
        <v>16629</v>
      </c>
      <c r="H1008" s="869" t="s">
        <v>16626</v>
      </c>
      <c r="I1008" s="869">
        <v>2013</v>
      </c>
      <c r="J1008" s="869">
        <v>97858</v>
      </c>
      <c r="K1008" s="869">
        <v>2045</v>
      </c>
      <c r="L1008" s="869">
        <v>190</v>
      </c>
      <c r="M1008" s="869">
        <v>70730</v>
      </c>
      <c r="N1008" s="869">
        <v>1448</v>
      </c>
      <c r="O1008" s="869">
        <v>24</v>
      </c>
      <c r="P1008" s="869">
        <v>2444</v>
      </c>
      <c r="Q1008" s="869">
        <v>0</v>
      </c>
      <c r="R1008" s="869">
        <v>0</v>
      </c>
      <c r="S1008" s="869">
        <v>7</v>
      </c>
      <c r="T1008" s="869">
        <v>7</v>
      </c>
      <c r="U1008" s="869">
        <v>2</v>
      </c>
      <c r="V1008" s="869">
        <v>2</v>
      </c>
      <c r="W1008" s="869">
        <v>3</v>
      </c>
      <c r="X1008" s="869">
        <v>3</v>
      </c>
      <c r="Y1008" s="869">
        <v>0</v>
      </c>
      <c r="Z1008" s="869">
        <v>0</v>
      </c>
      <c r="AA1008" s="869">
        <v>2</v>
      </c>
      <c r="AB1008" s="869">
        <v>2</v>
      </c>
      <c r="AC1008" s="869">
        <v>1</v>
      </c>
      <c r="AD1008" s="869">
        <v>2</v>
      </c>
      <c r="AE1008" s="869">
        <v>0</v>
      </c>
      <c r="AF1008" s="345">
        <v>849058</v>
      </c>
      <c r="AG1008" s="345">
        <v>356821</v>
      </c>
      <c r="AH1008" s="345">
        <v>59721</v>
      </c>
      <c r="AI1008" s="345">
        <v>432516</v>
      </c>
      <c r="AJ1008" s="345">
        <v>57697</v>
      </c>
      <c r="AK1008" s="345">
        <v>24550</v>
      </c>
    </row>
    <row r="1009" spans="1:37">
      <c r="A1009" s="869">
        <v>963</v>
      </c>
      <c r="B1009" s="869" t="s">
        <v>2996</v>
      </c>
      <c r="C1009" s="869" t="s">
        <v>3014</v>
      </c>
      <c r="D1009" s="869" t="s">
        <v>13033</v>
      </c>
      <c r="E1009" s="869" t="s">
        <v>16630</v>
      </c>
      <c r="F1009" s="870" t="s">
        <v>16631</v>
      </c>
      <c r="G1009" s="869" t="s">
        <v>16632</v>
      </c>
      <c r="H1009" s="869" t="s">
        <v>16633</v>
      </c>
      <c r="I1009" s="869">
        <v>2008</v>
      </c>
      <c r="J1009" s="869">
        <v>985</v>
      </c>
      <c r="K1009" s="869">
        <v>985</v>
      </c>
      <c r="L1009" s="869">
        <v>265</v>
      </c>
      <c r="M1009" s="869">
        <v>98875</v>
      </c>
      <c r="N1009" s="869">
        <v>1745</v>
      </c>
      <c r="O1009" s="869">
        <v>79</v>
      </c>
      <c r="P1009" s="869">
        <v>5314</v>
      </c>
      <c r="Q1009" s="869">
        <v>0</v>
      </c>
      <c r="R1009" s="869">
        <v>0</v>
      </c>
      <c r="S1009" s="869">
        <v>5</v>
      </c>
      <c r="T1009" s="869">
        <v>5</v>
      </c>
      <c r="U1009" s="869">
        <v>2</v>
      </c>
      <c r="V1009" s="869">
        <v>2</v>
      </c>
      <c r="W1009" s="869">
        <v>2</v>
      </c>
      <c r="X1009" s="869">
        <v>2</v>
      </c>
      <c r="Y1009" s="869">
        <v>0</v>
      </c>
      <c r="Z1009" s="869">
        <v>0</v>
      </c>
      <c r="AA1009" s="869">
        <v>1</v>
      </c>
      <c r="AB1009" s="869">
        <v>1</v>
      </c>
      <c r="AC1009" s="869">
        <v>0</v>
      </c>
      <c r="AD1009" s="869">
        <v>3</v>
      </c>
      <c r="AE1009" s="869">
        <v>0</v>
      </c>
      <c r="AF1009" s="345">
        <v>443512</v>
      </c>
      <c r="AG1009" s="345">
        <v>331269</v>
      </c>
      <c r="AH1009" s="345">
        <v>82693</v>
      </c>
      <c r="AI1009" s="345">
        <v>29550</v>
      </c>
      <c r="AJ1009" s="345">
        <v>231401</v>
      </c>
      <c r="AK1009" s="345">
        <v>287187</v>
      </c>
    </row>
    <row r="1010" spans="1:37">
      <c r="A1010" s="869">
        <v>964</v>
      </c>
      <c r="B1010" s="869" t="s">
        <v>2996</v>
      </c>
      <c r="C1010" s="869" t="s">
        <v>3014</v>
      </c>
      <c r="D1010" s="869" t="s">
        <v>13033</v>
      </c>
      <c r="E1010" s="869" t="s">
        <v>16634</v>
      </c>
      <c r="F1010" s="870" t="s">
        <v>16635</v>
      </c>
      <c r="G1010" s="869" t="s">
        <v>16636</v>
      </c>
      <c r="H1010" s="869" t="s">
        <v>16633</v>
      </c>
      <c r="I1010" s="869">
        <v>2010</v>
      </c>
      <c r="J1010" s="869">
        <v>16437</v>
      </c>
      <c r="K1010" s="869">
        <v>6662</v>
      </c>
      <c r="L1010" s="869">
        <v>800</v>
      </c>
      <c r="M1010" s="869">
        <v>222132</v>
      </c>
      <c r="N1010" s="869">
        <v>2007</v>
      </c>
      <c r="O1010" s="869">
        <v>83</v>
      </c>
      <c r="P1010" s="869">
        <v>9482</v>
      </c>
      <c r="Q1010" s="869">
        <v>0</v>
      </c>
      <c r="R1010" s="869">
        <v>7</v>
      </c>
      <c r="S1010" s="869">
        <v>6</v>
      </c>
      <c r="T1010" s="869">
        <v>11</v>
      </c>
      <c r="U1010" s="869">
        <v>1</v>
      </c>
      <c r="V1010" s="869">
        <v>1</v>
      </c>
      <c r="W1010" s="869">
        <v>5</v>
      </c>
      <c r="X1010" s="869">
        <v>5</v>
      </c>
      <c r="Y1010" s="869">
        <v>0</v>
      </c>
      <c r="Z1010" s="869">
        <v>0</v>
      </c>
      <c r="AA1010" s="869">
        <v>0</v>
      </c>
      <c r="AB1010" s="869">
        <v>5</v>
      </c>
      <c r="AC1010" s="869">
        <v>0</v>
      </c>
      <c r="AD1010" s="869">
        <v>7</v>
      </c>
      <c r="AE1010" s="869">
        <v>0</v>
      </c>
      <c r="AF1010" s="345">
        <v>2783550</v>
      </c>
      <c r="AG1010" s="345">
        <v>460200</v>
      </c>
      <c r="AH1010" s="345">
        <v>158397</v>
      </c>
      <c r="AI1010" s="345">
        <v>2164953</v>
      </c>
      <c r="AJ1010" s="345">
        <v>199289</v>
      </c>
      <c r="AK1010" s="345">
        <v>202064</v>
      </c>
    </row>
    <row r="1011" spans="1:37">
      <c r="A1011" s="869">
        <v>965</v>
      </c>
      <c r="B1011" s="869" t="s">
        <v>2996</v>
      </c>
      <c r="C1011" s="869" t="s">
        <v>3014</v>
      </c>
      <c r="D1011" s="869" t="s">
        <v>13033</v>
      </c>
      <c r="E1011" s="869" t="s">
        <v>16637</v>
      </c>
      <c r="F1011" s="870" t="s">
        <v>16638</v>
      </c>
      <c r="G1011" s="869" t="s">
        <v>16639</v>
      </c>
      <c r="H1011" s="869" t="s">
        <v>16633</v>
      </c>
      <c r="I1011" s="869">
        <v>1998</v>
      </c>
      <c r="J1011" s="869">
        <v>2803</v>
      </c>
      <c r="K1011" s="869">
        <v>1584.65</v>
      </c>
      <c r="L1011" s="869">
        <v>303</v>
      </c>
      <c r="M1011" s="869">
        <v>84894</v>
      </c>
      <c r="N1011" s="869">
        <v>845</v>
      </c>
      <c r="O1011" s="869">
        <v>39</v>
      </c>
      <c r="P1011" s="869">
        <v>3939</v>
      </c>
      <c r="Q1011" s="869">
        <v>0</v>
      </c>
      <c r="R1011" s="869">
        <v>0</v>
      </c>
      <c r="S1011" s="869">
        <v>5</v>
      </c>
      <c r="T1011" s="869">
        <v>5</v>
      </c>
      <c r="U1011" s="869">
        <v>2</v>
      </c>
      <c r="V1011" s="869">
        <v>2</v>
      </c>
      <c r="W1011" s="869">
        <v>2</v>
      </c>
      <c r="X1011" s="869">
        <v>2</v>
      </c>
      <c r="Y1011" s="869">
        <v>0</v>
      </c>
      <c r="Z1011" s="869">
        <v>0</v>
      </c>
      <c r="AA1011" s="869">
        <v>1</v>
      </c>
      <c r="AB1011" s="869">
        <v>1</v>
      </c>
      <c r="AC1011" s="869">
        <v>0</v>
      </c>
      <c r="AD1011" s="869">
        <v>2</v>
      </c>
      <c r="AE1011" s="869">
        <v>0</v>
      </c>
      <c r="AF1011" s="345">
        <v>450280</v>
      </c>
      <c r="AG1011" s="345">
        <v>242296</v>
      </c>
      <c r="AH1011" s="345">
        <v>59311</v>
      </c>
      <c r="AI1011" s="345">
        <v>148673</v>
      </c>
      <c r="AJ1011" s="345">
        <v>67342</v>
      </c>
      <c r="AK1011" s="345">
        <v>57019</v>
      </c>
    </row>
    <row r="1012" spans="1:37">
      <c r="A1012" s="869">
        <v>966</v>
      </c>
      <c r="B1012" s="869" t="s">
        <v>2996</v>
      </c>
      <c r="C1012" s="869" t="s">
        <v>3014</v>
      </c>
      <c r="D1012" s="869" t="s">
        <v>13033</v>
      </c>
      <c r="E1012" s="869" t="s">
        <v>16640</v>
      </c>
      <c r="F1012" s="870" t="s">
        <v>16641</v>
      </c>
      <c r="G1012" s="869" t="s">
        <v>16642</v>
      </c>
      <c r="H1012" s="869" t="s">
        <v>16643</v>
      </c>
      <c r="I1012" s="869">
        <v>2013</v>
      </c>
      <c r="J1012" s="869">
        <v>12252.8</v>
      </c>
      <c r="K1012" s="869">
        <v>5390</v>
      </c>
      <c r="L1012" s="869">
        <v>697</v>
      </c>
      <c r="M1012" s="869">
        <v>123255</v>
      </c>
      <c r="N1012" s="869">
        <v>1678</v>
      </c>
      <c r="O1012" s="869">
        <v>78</v>
      </c>
      <c r="P1012" s="869">
        <v>5869</v>
      </c>
      <c r="Q1012" s="869">
        <v>0</v>
      </c>
      <c r="R1012" s="869">
        <v>7</v>
      </c>
      <c r="S1012" s="869">
        <v>7</v>
      </c>
      <c r="T1012" s="869">
        <v>7</v>
      </c>
      <c r="U1012" s="869">
        <v>2</v>
      </c>
      <c r="V1012" s="869">
        <v>2</v>
      </c>
      <c r="W1012" s="869">
        <v>3</v>
      </c>
      <c r="X1012" s="869">
        <v>3</v>
      </c>
      <c r="Y1012" s="869">
        <v>0</v>
      </c>
      <c r="Z1012" s="869">
        <v>0</v>
      </c>
      <c r="AA1012" s="869">
        <v>2</v>
      </c>
      <c r="AB1012" s="869">
        <v>2</v>
      </c>
      <c r="AC1012" s="869">
        <v>0</v>
      </c>
      <c r="AD1012" s="869">
        <v>5</v>
      </c>
      <c r="AE1012" s="869">
        <v>1</v>
      </c>
      <c r="AF1012" s="345">
        <v>1160829</v>
      </c>
      <c r="AG1012" s="345">
        <v>598446</v>
      </c>
      <c r="AH1012" s="345">
        <v>102856</v>
      </c>
      <c r="AI1012" s="345">
        <v>459527</v>
      </c>
      <c r="AJ1012" s="345">
        <v>232156</v>
      </c>
      <c r="AK1012" s="345">
        <v>223138</v>
      </c>
    </row>
    <row r="1013" spans="1:37">
      <c r="A1013" s="869">
        <v>967</v>
      </c>
      <c r="B1013" s="869" t="s">
        <v>2996</v>
      </c>
      <c r="C1013" s="869" t="s">
        <v>3014</v>
      </c>
      <c r="D1013" s="869" t="s">
        <v>13033</v>
      </c>
      <c r="E1013" s="869" t="s">
        <v>16644</v>
      </c>
      <c r="F1013" s="870" t="s">
        <v>16645</v>
      </c>
      <c r="G1013" s="869" t="s">
        <v>16646</v>
      </c>
      <c r="H1013" s="869" t="s">
        <v>16633</v>
      </c>
      <c r="I1013" s="869">
        <v>2002</v>
      </c>
      <c r="J1013" s="869">
        <v>5631</v>
      </c>
      <c r="K1013" s="869">
        <v>4792</v>
      </c>
      <c r="L1013" s="869">
        <v>507</v>
      </c>
      <c r="M1013" s="869">
        <v>188903</v>
      </c>
      <c r="N1013" s="869">
        <v>4450</v>
      </c>
      <c r="O1013" s="869">
        <v>96</v>
      </c>
      <c r="P1013" s="869">
        <v>7707</v>
      </c>
      <c r="Q1013" s="869">
        <v>0</v>
      </c>
      <c r="R1013" s="869">
        <v>4</v>
      </c>
      <c r="S1013" s="869">
        <v>8</v>
      </c>
      <c r="T1013" s="869">
        <v>8</v>
      </c>
      <c r="U1013" s="869">
        <v>2</v>
      </c>
      <c r="V1013" s="869">
        <v>2</v>
      </c>
      <c r="W1013" s="869">
        <v>5</v>
      </c>
      <c r="X1013" s="869">
        <v>5</v>
      </c>
      <c r="Y1013" s="869">
        <v>0</v>
      </c>
      <c r="Z1013" s="869">
        <v>0</v>
      </c>
      <c r="AA1013" s="869">
        <v>1</v>
      </c>
      <c r="AB1013" s="869">
        <v>1</v>
      </c>
      <c r="AC1013" s="869">
        <v>1</v>
      </c>
      <c r="AD1013" s="869">
        <v>7</v>
      </c>
      <c r="AE1013" s="869">
        <v>0</v>
      </c>
      <c r="AF1013" s="345">
        <v>1345437</v>
      </c>
      <c r="AG1013" s="345">
        <v>550757</v>
      </c>
      <c r="AH1013" s="345">
        <v>132766</v>
      </c>
      <c r="AI1013" s="345">
        <v>661914</v>
      </c>
      <c r="AJ1013" s="345">
        <v>211099</v>
      </c>
      <c r="AK1013" s="345">
        <v>253345</v>
      </c>
    </row>
    <row r="1014" spans="1:37">
      <c r="A1014" s="869">
        <v>968</v>
      </c>
      <c r="B1014" s="869" t="s">
        <v>2996</v>
      </c>
      <c r="C1014" s="869" t="s">
        <v>3014</v>
      </c>
      <c r="D1014" s="869" t="s">
        <v>13033</v>
      </c>
      <c r="E1014" s="869" t="s">
        <v>16647</v>
      </c>
      <c r="F1014" s="870" t="s">
        <v>16648</v>
      </c>
      <c r="G1014" s="869" t="s">
        <v>16649</v>
      </c>
      <c r="H1014" s="869" t="s">
        <v>16633</v>
      </c>
      <c r="I1014" s="869">
        <v>1990</v>
      </c>
      <c r="J1014" s="869">
        <v>3727</v>
      </c>
      <c r="K1014" s="869">
        <v>4824</v>
      </c>
      <c r="L1014" s="869">
        <v>530</v>
      </c>
      <c r="M1014" s="869">
        <v>88072</v>
      </c>
      <c r="N1014" s="869">
        <v>507</v>
      </c>
      <c r="O1014" s="869">
        <v>66</v>
      </c>
      <c r="P1014" s="869">
        <v>5210</v>
      </c>
      <c r="Q1014" s="869">
        <v>0</v>
      </c>
      <c r="R1014" s="869">
        <v>66</v>
      </c>
      <c r="S1014" s="869">
        <v>13.5</v>
      </c>
      <c r="T1014" s="869">
        <v>13.5</v>
      </c>
      <c r="U1014" s="869">
        <v>2</v>
      </c>
      <c r="V1014" s="869">
        <v>2</v>
      </c>
      <c r="W1014" s="869">
        <v>5.5</v>
      </c>
      <c r="X1014" s="869">
        <v>5.5</v>
      </c>
      <c r="Y1014" s="869">
        <v>0</v>
      </c>
      <c r="Z1014" s="869">
        <v>0</v>
      </c>
      <c r="AA1014" s="869">
        <v>6</v>
      </c>
      <c r="AB1014" s="869">
        <v>6</v>
      </c>
      <c r="AC1014" s="869">
        <v>0</v>
      </c>
      <c r="AD1014" s="869">
        <v>10</v>
      </c>
      <c r="AE1014" s="869">
        <v>1</v>
      </c>
      <c r="AF1014" s="345">
        <v>6252007</v>
      </c>
      <c r="AG1014" s="345">
        <v>533374</v>
      </c>
      <c r="AH1014" s="345">
        <v>151664</v>
      </c>
      <c r="AI1014" s="345">
        <v>5566969</v>
      </c>
      <c r="AJ1014" s="345">
        <v>113218</v>
      </c>
      <c r="AK1014" s="345">
        <v>72917</v>
      </c>
    </row>
    <row r="1015" spans="1:37">
      <c r="A1015" s="869">
        <v>969</v>
      </c>
      <c r="B1015" s="869" t="s">
        <v>2996</v>
      </c>
      <c r="C1015" s="869" t="s">
        <v>3014</v>
      </c>
      <c r="D1015" s="869" t="s">
        <v>13033</v>
      </c>
      <c r="E1015" s="869" t="s">
        <v>16650</v>
      </c>
      <c r="F1015" s="870" t="s">
        <v>16651</v>
      </c>
      <c r="G1015" s="869" t="s">
        <v>16652</v>
      </c>
      <c r="H1015" s="869" t="s">
        <v>16643</v>
      </c>
      <c r="I1015" s="869">
        <v>2024</v>
      </c>
      <c r="J1015" s="869">
        <v>4411</v>
      </c>
      <c r="K1015" s="869">
        <v>2112</v>
      </c>
      <c r="L1015" s="869">
        <v>272</v>
      </c>
      <c r="M1015" s="869">
        <v>14455</v>
      </c>
      <c r="N1015" s="869">
        <v>0</v>
      </c>
      <c r="O1015" s="869">
        <v>43</v>
      </c>
      <c r="P1015" s="869">
        <v>14455</v>
      </c>
      <c r="Q1015" s="869">
        <v>0</v>
      </c>
      <c r="R1015" s="869">
        <v>43</v>
      </c>
      <c r="S1015" s="869">
        <v>8</v>
      </c>
      <c r="T1015" s="869">
        <v>8</v>
      </c>
      <c r="U1015" s="869">
        <v>2</v>
      </c>
      <c r="V1015" s="869">
        <v>2</v>
      </c>
      <c r="W1015" s="869">
        <v>4</v>
      </c>
      <c r="X1015" s="869">
        <v>4</v>
      </c>
      <c r="Y1015" s="869">
        <v>0</v>
      </c>
      <c r="Z1015" s="869">
        <v>0</v>
      </c>
      <c r="AA1015" s="869">
        <v>2</v>
      </c>
      <c r="AB1015" s="869">
        <v>2</v>
      </c>
      <c r="AC1015" s="869">
        <v>0</v>
      </c>
      <c r="AD1015" s="869">
        <v>4</v>
      </c>
      <c r="AE1015" s="869">
        <v>3</v>
      </c>
      <c r="AF1015" s="345">
        <v>960283</v>
      </c>
      <c r="AG1015" s="345">
        <v>223956</v>
      </c>
      <c r="AH1015" s="345">
        <v>178651</v>
      </c>
      <c r="AI1015" s="345">
        <v>557676</v>
      </c>
      <c r="AJ1015" s="345">
        <v>3221</v>
      </c>
      <c r="AK1015" s="345">
        <v>4405</v>
      </c>
    </row>
    <row r="1016" spans="1:37">
      <c r="A1016" s="869">
        <v>970</v>
      </c>
      <c r="B1016" s="869" t="s">
        <v>2996</v>
      </c>
      <c r="C1016" s="869" t="s">
        <v>3014</v>
      </c>
      <c r="D1016" s="869" t="s">
        <v>13033</v>
      </c>
      <c r="E1016" s="869" t="s">
        <v>16653</v>
      </c>
      <c r="F1016" s="870" t="s">
        <v>16654</v>
      </c>
      <c r="G1016" s="869" t="s">
        <v>16655</v>
      </c>
      <c r="H1016" s="869" t="s">
        <v>16633</v>
      </c>
      <c r="I1016" s="869">
        <v>2018</v>
      </c>
      <c r="J1016" s="869">
        <v>3219.5</v>
      </c>
      <c r="K1016" s="869">
        <v>6263</v>
      </c>
      <c r="L1016" s="869">
        <v>705</v>
      </c>
      <c r="M1016" s="869">
        <v>98435</v>
      </c>
      <c r="N1016" s="869">
        <v>878</v>
      </c>
      <c r="O1016" s="869">
        <v>68</v>
      </c>
      <c r="P1016" s="869">
        <v>7788</v>
      </c>
      <c r="Q1016" s="869">
        <v>0</v>
      </c>
      <c r="R1016" s="869">
        <v>1</v>
      </c>
      <c r="S1016" s="869">
        <v>12</v>
      </c>
      <c r="T1016" s="869">
        <v>12</v>
      </c>
      <c r="U1016" s="869">
        <v>1</v>
      </c>
      <c r="V1016" s="869">
        <v>1</v>
      </c>
      <c r="W1016" s="869">
        <v>4</v>
      </c>
      <c r="X1016" s="869">
        <v>4</v>
      </c>
      <c r="Y1016" s="869">
        <v>0</v>
      </c>
      <c r="Z1016" s="869">
        <v>0</v>
      </c>
      <c r="AA1016" s="869">
        <v>7</v>
      </c>
      <c r="AB1016" s="869">
        <v>7</v>
      </c>
      <c r="AC1016" s="869">
        <v>0</v>
      </c>
      <c r="AD1016" s="869">
        <v>6</v>
      </c>
      <c r="AE1016" s="869">
        <v>1</v>
      </c>
      <c r="AF1016" s="345">
        <v>1096559</v>
      </c>
      <c r="AG1016" s="345">
        <v>520015</v>
      </c>
      <c r="AH1016" s="345">
        <v>151766</v>
      </c>
      <c r="AI1016" s="345">
        <v>424778</v>
      </c>
      <c r="AJ1016" s="345">
        <v>274243</v>
      </c>
      <c r="AK1016" s="345">
        <v>267079</v>
      </c>
    </row>
    <row r="1017" spans="1:37">
      <c r="A1017" s="869">
        <v>971</v>
      </c>
      <c r="B1017" s="869" t="s">
        <v>2996</v>
      </c>
      <c r="C1017" s="869" t="s">
        <v>3014</v>
      </c>
      <c r="D1017" s="869" t="s">
        <v>13033</v>
      </c>
      <c r="E1017" s="869" t="s">
        <v>16656</v>
      </c>
      <c r="F1017" s="870" t="s">
        <v>16657</v>
      </c>
      <c r="G1017" s="869" t="s">
        <v>16658</v>
      </c>
      <c r="H1017" s="869" t="s">
        <v>16643</v>
      </c>
      <c r="I1017" s="869">
        <v>2007</v>
      </c>
      <c r="J1017" s="869">
        <v>10495</v>
      </c>
      <c r="K1017" s="869">
        <v>4456</v>
      </c>
      <c r="L1017" s="869">
        <v>121</v>
      </c>
      <c r="M1017" s="869">
        <v>70623</v>
      </c>
      <c r="N1017" s="869">
        <v>1474</v>
      </c>
      <c r="O1017" s="869">
        <v>38</v>
      </c>
      <c r="P1017" s="869">
        <v>2640</v>
      </c>
      <c r="Q1017" s="869">
        <v>0</v>
      </c>
      <c r="R1017" s="869">
        <v>0</v>
      </c>
      <c r="S1017" s="869">
        <v>6</v>
      </c>
      <c r="T1017" s="869">
        <v>6</v>
      </c>
      <c r="U1017" s="869">
        <v>2</v>
      </c>
      <c r="V1017" s="869">
        <v>2</v>
      </c>
      <c r="W1017" s="869">
        <v>2</v>
      </c>
      <c r="X1017" s="869">
        <v>2</v>
      </c>
      <c r="Y1017" s="869">
        <v>0</v>
      </c>
      <c r="Z1017" s="869">
        <v>0</v>
      </c>
      <c r="AA1017" s="869">
        <v>2</v>
      </c>
      <c r="AB1017" s="869">
        <v>2</v>
      </c>
      <c r="AC1017" s="869">
        <v>0</v>
      </c>
      <c r="AD1017" s="869">
        <v>2</v>
      </c>
      <c r="AE1017" s="869">
        <v>0</v>
      </c>
      <c r="AF1017" s="345">
        <v>781327</v>
      </c>
      <c r="AG1017" s="345">
        <v>265395</v>
      </c>
      <c r="AH1017" s="345">
        <v>51320</v>
      </c>
      <c r="AI1017" s="345">
        <v>464612</v>
      </c>
      <c r="AJ1017" s="345">
        <v>51844</v>
      </c>
      <c r="AK1017" s="345">
        <v>37659</v>
      </c>
    </row>
    <row r="1018" spans="1:37">
      <c r="A1018" s="869">
        <v>972</v>
      </c>
      <c r="B1018" s="869" t="s">
        <v>2996</v>
      </c>
      <c r="C1018" s="869" t="s">
        <v>3014</v>
      </c>
      <c r="D1018" s="869" t="s">
        <v>13033</v>
      </c>
      <c r="E1018" s="869" t="s">
        <v>16659</v>
      </c>
      <c r="F1018" s="870" t="s">
        <v>16660</v>
      </c>
      <c r="G1018" s="869" t="s">
        <v>16661</v>
      </c>
      <c r="H1018" s="869" t="s">
        <v>16662</v>
      </c>
      <c r="I1018" s="869">
        <v>2018</v>
      </c>
      <c r="J1018" s="869">
        <v>9457.2099999999991</v>
      </c>
      <c r="K1018" s="869">
        <v>2852.73</v>
      </c>
      <c r="L1018" s="869">
        <v>467</v>
      </c>
      <c r="M1018" s="869">
        <v>76761</v>
      </c>
      <c r="N1018" s="869">
        <v>1354</v>
      </c>
      <c r="O1018" s="869">
        <v>48</v>
      </c>
      <c r="P1018" s="869">
        <v>5389</v>
      </c>
      <c r="Q1018" s="869">
        <v>100</v>
      </c>
      <c r="R1018" s="869">
        <v>9</v>
      </c>
      <c r="S1018" s="869">
        <v>8</v>
      </c>
      <c r="T1018" s="869">
        <v>8</v>
      </c>
      <c r="U1018" s="869">
        <v>5</v>
      </c>
      <c r="V1018" s="869">
        <v>5</v>
      </c>
      <c r="W1018" s="869">
        <v>2</v>
      </c>
      <c r="X1018" s="869">
        <v>2</v>
      </c>
      <c r="Y1018" s="869">
        <v>1</v>
      </c>
      <c r="Z1018" s="869">
        <v>1</v>
      </c>
      <c r="AA1018" s="869">
        <v>0</v>
      </c>
      <c r="AB1018" s="869">
        <v>0</v>
      </c>
      <c r="AC1018" s="869">
        <v>0</v>
      </c>
      <c r="AD1018" s="869">
        <v>1</v>
      </c>
      <c r="AE1018" s="869">
        <v>1</v>
      </c>
      <c r="AF1018" s="345">
        <v>427781</v>
      </c>
      <c r="AG1018" s="345">
        <v>155359</v>
      </c>
      <c r="AH1018" s="345">
        <v>108339</v>
      </c>
      <c r="AI1018" s="345">
        <v>164083</v>
      </c>
      <c r="AJ1018" s="345">
        <v>261570</v>
      </c>
      <c r="AK1018" s="345">
        <v>269250</v>
      </c>
    </row>
    <row r="1019" spans="1:37">
      <c r="A1019" s="869">
        <v>973</v>
      </c>
      <c r="B1019" s="869" t="s">
        <v>2996</v>
      </c>
      <c r="C1019" s="869" t="s">
        <v>16503</v>
      </c>
      <c r="D1019" s="869" t="s">
        <v>13033</v>
      </c>
      <c r="E1019" s="869" t="s">
        <v>16663</v>
      </c>
      <c r="F1019" s="870" t="s">
        <v>16664</v>
      </c>
      <c r="G1019" s="869" t="s">
        <v>16665</v>
      </c>
      <c r="H1019" s="869" t="s">
        <v>16666</v>
      </c>
      <c r="I1019" s="869">
        <v>2014</v>
      </c>
      <c r="J1019" s="869">
        <v>6043</v>
      </c>
      <c r="K1019" s="869">
        <v>1762</v>
      </c>
      <c r="L1019" s="869">
        <v>141</v>
      </c>
      <c r="M1019" s="869">
        <v>42355</v>
      </c>
      <c r="N1019" s="869">
        <v>832</v>
      </c>
      <c r="O1019" s="869">
        <v>28</v>
      </c>
      <c r="P1019" s="869">
        <v>1158</v>
      </c>
      <c r="Q1019" s="869">
        <v>0</v>
      </c>
      <c r="R1019" s="869">
        <v>0</v>
      </c>
      <c r="S1019" s="869">
        <v>3</v>
      </c>
      <c r="T1019" s="869">
        <v>3</v>
      </c>
      <c r="U1019" s="869">
        <v>0</v>
      </c>
      <c r="V1019" s="869">
        <v>0</v>
      </c>
      <c r="W1019" s="869">
        <v>1</v>
      </c>
      <c r="X1019" s="869">
        <v>1</v>
      </c>
      <c r="Y1019" s="869">
        <v>0</v>
      </c>
      <c r="Z1019" s="869">
        <v>0</v>
      </c>
      <c r="AA1019" s="869">
        <v>2</v>
      </c>
      <c r="AB1019" s="869">
        <v>2</v>
      </c>
      <c r="AC1019" s="869">
        <v>0</v>
      </c>
      <c r="AD1019" s="869">
        <v>1</v>
      </c>
      <c r="AE1019" s="869">
        <v>0</v>
      </c>
      <c r="AF1019" s="345">
        <v>351126</v>
      </c>
      <c r="AG1019" s="345">
        <v>213369</v>
      </c>
      <c r="AH1019" s="345">
        <v>19995</v>
      </c>
      <c r="AI1019" s="345">
        <v>117762</v>
      </c>
      <c r="AJ1019" s="345">
        <v>10891</v>
      </c>
      <c r="AK1019" s="345">
        <v>3325</v>
      </c>
    </row>
    <row r="1020" spans="1:37">
      <c r="A1020" s="869">
        <v>974</v>
      </c>
      <c r="B1020" s="869" t="s">
        <v>2996</v>
      </c>
      <c r="C1020" s="869" t="s">
        <v>3038</v>
      </c>
      <c r="D1020" s="869" t="s">
        <v>13033</v>
      </c>
      <c r="E1020" s="869" t="s">
        <v>16667</v>
      </c>
      <c r="F1020" s="870" t="s">
        <v>16668</v>
      </c>
      <c r="G1020" s="869" t="s">
        <v>16669</v>
      </c>
      <c r="H1020" s="869" t="s">
        <v>16670</v>
      </c>
      <c r="I1020" s="869">
        <v>1999</v>
      </c>
      <c r="J1020" s="869">
        <v>1663</v>
      </c>
      <c r="K1020" s="869">
        <v>743.22</v>
      </c>
      <c r="L1020" s="869">
        <v>40</v>
      </c>
      <c r="M1020" s="869">
        <v>44731</v>
      </c>
      <c r="N1020" s="869">
        <v>6949</v>
      </c>
      <c r="O1020" s="869">
        <v>5</v>
      </c>
      <c r="P1020" s="869">
        <v>2465</v>
      </c>
      <c r="Q1020" s="869">
        <v>0</v>
      </c>
      <c r="R1020" s="869">
        <v>5</v>
      </c>
      <c r="S1020" s="869">
        <v>2</v>
      </c>
      <c r="T1020" s="869">
        <v>3</v>
      </c>
      <c r="U1020" s="869">
        <v>0</v>
      </c>
      <c r="V1020" s="869">
        <v>0</v>
      </c>
      <c r="W1020" s="869">
        <v>1</v>
      </c>
      <c r="X1020" s="869">
        <v>2</v>
      </c>
      <c r="Y1020" s="869">
        <v>0</v>
      </c>
      <c r="Z1020" s="869">
        <v>0</v>
      </c>
      <c r="AA1020" s="869">
        <v>1</v>
      </c>
      <c r="AB1020" s="869">
        <v>1</v>
      </c>
      <c r="AC1020" s="869">
        <v>0</v>
      </c>
      <c r="AD1020" s="869">
        <v>1</v>
      </c>
      <c r="AE1020" s="869">
        <v>0</v>
      </c>
      <c r="AF1020" s="345">
        <v>769213</v>
      </c>
      <c r="AG1020" s="345">
        <v>94671</v>
      </c>
      <c r="AH1020" s="345">
        <v>40000</v>
      </c>
      <c r="AI1020" s="345">
        <v>634542</v>
      </c>
      <c r="AJ1020" s="345">
        <v>7386</v>
      </c>
      <c r="AK1020" s="345">
        <v>5595</v>
      </c>
    </row>
    <row r="1021" spans="1:37">
      <c r="A1021" s="869">
        <v>975</v>
      </c>
      <c r="B1021" s="869" t="s">
        <v>2996</v>
      </c>
      <c r="C1021" s="869" t="s">
        <v>3038</v>
      </c>
      <c r="D1021" s="869" t="s">
        <v>13033</v>
      </c>
      <c r="E1021" s="869" t="s">
        <v>16671</v>
      </c>
      <c r="F1021" s="870" t="s">
        <v>16672</v>
      </c>
      <c r="G1021" s="869" t="s">
        <v>16673</v>
      </c>
      <c r="H1021" s="869" t="s">
        <v>16674</v>
      </c>
      <c r="I1021" s="869">
        <v>2013</v>
      </c>
      <c r="J1021" s="869">
        <v>3735</v>
      </c>
      <c r="K1021" s="869">
        <v>2773</v>
      </c>
      <c r="L1021" s="869">
        <v>128</v>
      </c>
      <c r="M1021" s="869">
        <v>100160</v>
      </c>
      <c r="N1021" s="869">
        <v>6041</v>
      </c>
      <c r="O1021" s="869">
        <v>31</v>
      </c>
      <c r="P1021" s="869">
        <v>3819</v>
      </c>
      <c r="Q1021" s="869">
        <v>0</v>
      </c>
      <c r="R1021" s="869">
        <v>0</v>
      </c>
      <c r="S1021" s="869">
        <v>7.5</v>
      </c>
      <c r="T1021" s="869">
        <v>8</v>
      </c>
      <c r="U1021" s="869">
        <v>2</v>
      </c>
      <c r="V1021" s="869">
        <v>2</v>
      </c>
      <c r="W1021" s="869">
        <v>5</v>
      </c>
      <c r="X1021" s="869">
        <v>5</v>
      </c>
      <c r="Y1021" s="869">
        <v>0</v>
      </c>
      <c r="Z1021" s="869">
        <v>0</v>
      </c>
      <c r="AA1021" s="869">
        <v>0.5</v>
      </c>
      <c r="AB1021" s="869">
        <v>1</v>
      </c>
      <c r="AC1021" s="869">
        <v>0</v>
      </c>
      <c r="AD1021" s="869">
        <v>4</v>
      </c>
      <c r="AE1021" s="869">
        <v>1</v>
      </c>
      <c r="AF1021" s="345">
        <v>649931</v>
      </c>
      <c r="AG1021" s="345">
        <v>286565</v>
      </c>
      <c r="AH1021" s="345">
        <v>75404</v>
      </c>
      <c r="AI1021" s="345">
        <v>287962</v>
      </c>
      <c r="AJ1021" s="345">
        <v>78000</v>
      </c>
      <c r="AK1021" s="345">
        <v>64146</v>
      </c>
    </row>
    <row r="1022" spans="1:37">
      <c r="A1022" s="869">
        <v>976</v>
      </c>
      <c r="B1022" s="869" t="s">
        <v>2996</v>
      </c>
      <c r="C1022" s="869" t="s">
        <v>3034</v>
      </c>
      <c r="D1022" s="869" t="s">
        <v>13033</v>
      </c>
      <c r="E1022" s="869" t="s">
        <v>16675</v>
      </c>
      <c r="F1022" s="870" t="s">
        <v>16676</v>
      </c>
      <c r="G1022" s="869" t="s">
        <v>16677</v>
      </c>
      <c r="H1022" s="869" t="s">
        <v>16678</v>
      </c>
      <c r="I1022" s="869">
        <v>2018</v>
      </c>
      <c r="J1022" s="869">
        <v>31146</v>
      </c>
      <c r="K1022" s="869">
        <v>12172</v>
      </c>
      <c r="L1022" s="869">
        <v>811</v>
      </c>
      <c r="M1022" s="869">
        <v>301682</v>
      </c>
      <c r="N1022" s="869">
        <v>8811</v>
      </c>
      <c r="O1022" s="869">
        <v>89</v>
      </c>
      <c r="P1022" s="869">
        <v>20447</v>
      </c>
      <c r="Q1022" s="869">
        <v>918</v>
      </c>
      <c r="R1022" s="869">
        <v>0</v>
      </c>
      <c r="S1022" s="869">
        <v>22.5</v>
      </c>
      <c r="T1022" s="869">
        <v>22</v>
      </c>
      <c r="U1022" s="869">
        <v>6.5</v>
      </c>
      <c r="V1022" s="869">
        <v>6</v>
      </c>
      <c r="W1022" s="869">
        <v>12</v>
      </c>
      <c r="X1022" s="869">
        <v>12</v>
      </c>
      <c r="Y1022" s="869">
        <v>1</v>
      </c>
      <c r="Z1022" s="869">
        <v>1</v>
      </c>
      <c r="AA1022" s="869">
        <v>3</v>
      </c>
      <c r="AB1022" s="869">
        <v>3</v>
      </c>
      <c r="AC1022" s="869">
        <v>3</v>
      </c>
      <c r="AD1022" s="869">
        <v>13</v>
      </c>
      <c r="AE1022" s="869">
        <v>2</v>
      </c>
      <c r="AF1022" s="345">
        <v>8795580</v>
      </c>
      <c r="AG1022" s="345">
        <v>2456780</v>
      </c>
      <c r="AH1022" s="345">
        <v>555867</v>
      </c>
      <c r="AI1022" s="345">
        <v>5782933</v>
      </c>
      <c r="AJ1022" s="345">
        <v>442596</v>
      </c>
      <c r="AK1022" s="345">
        <v>377298</v>
      </c>
    </row>
    <row r="1023" spans="1:37">
      <c r="A1023" s="869">
        <v>977</v>
      </c>
      <c r="B1023" s="869" t="s">
        <v>2996</v>
      </c>
      <c r="C1023" s="869" t="s">
        <v>3034</v>
      </c>
      <c r="D1023" s="869" t="s">
        <v>13033</v>
      </c>
      <c r="E1023" s="869" t="s">
        <v>16679</v>
      </c>
      <c r="F1023" s="870" t="s">
        <v>16680</v>
      </c>
      <c r="G1023" s="869" t="s">
        <v>16681</v>
      </c>
      <c r="H1023" s="869" t="s">
        <v>16682</v>
      </c>
      <c r="I1023" s="869">
        <v>1997</v>
      </c>
      <c r="J1023" s="869">
        <v>7863</v>
      </c>
      <c r="K1023" s="869">
        <v>1386</v>
      </c>
      <c r="L1023" s="869">
        <v>200</v>
      </c>
      <c r="M1023" s="869">
        <v>116344</v>
      </c>
      <c r="N1023" s="869">
        <v>0</v>
      </c>
      <c r="O1023" s="869">
        <v>0</v>
      </c>
      <c r="P1023" s="869">
        <v>2914</v>
      </c>
      <c r="Q1023" s="869">
        <v>0</v>
      </c>
      <c r="R1023" s="869">
        <v>0</v>
      </c>
      <c r="S1023" s="869">
        <v>6</v>
      </c>
      <c r="T1023" s="869">
        <v>6</v>
      </c>
      <c r="U1023" s="869">
        <v>1</v>
      </c>
      <c r="V1023" s="869">
        <v>1</v>
      </c>
      <c r="W1023" s="869">
        <v>3</v>
      </c>
      <c r="X1023" s="869">
        <v>3</v>
      </c>
      <c r="Y1023" s="869">
        <v>0</v>
      </c>
      <c r="Z1023" s="869">
        <v>0</v>
      </c>
      <c r="AA1023" s="869">
        <v>2</v>
      </c>
      <c r="AB1023" s="869">
        <v>2</v>
      </c>
      <c r="AC1023" s="869">
        <v>0</v>
      </c>
      <c r="AD1023" s="869">
        <v>3</v>
      </c>
      <c r="AE1023" s="869">
        <v>0</v>
      </c>
      <c r="AF1023" s="345">
        <v>461519</v>
      </c>
      <c r="AG1023" s="345">
        <v>251248</v>
      </c>
      <c r="AH1023" s="345">
        <v>40000</v>
      </c>
      <c r="AI1023" s="345">
        <v>170271</v>
      </c>
      <c r="AJ1023" s="345">
        <v>15925</v>
      </c>
      <c r="AK1023" s="345">
        <v>7702</v>
      </c>
    </row>
    <row r="1024" spans="1:37" s="878" customFormat="1">
      <c r="A1024" s="1712" t="s">
        <v>13734</v>
      </c>
      <c r="B1024" s="1713"/>
      <c r="C1024" s="1714"/>
      <c r="D1024" s="872"/>
      <c r="E1024" s="873">
        <v>46</v>
      </c>
      <c r="F1024" s="874"/>
      <c r="G1024" s="872"/>
      <c r="H1024" s="872"/>
      <c r="I1024" s="872"/>
      <c r="J1024" s="875"/>
      <c r="K1024" s="875"/>
      <c r="L1024" s="875"/>
      <c r="M1024" s="875"/>
      <c r="N1024" s="875"/>
      <c r="O1024" s="875"/>
      <c r="P1024" s="875"/>
      <c r="Q1024" s="875"/>
      <c r="R1024" s="875"/>
      <c r="S1024" s="876"/>
      <c r="T1024" s="876"/>
      <c r="U1024" s="876"/>
      <c r="V1024" s="876"/>
      <c r="W1024" s="876"/>
      <c r="X1024" s="876"/>
      <c r="Y1024" s="876"/>
      <c r="Z1024" s="875"/>
      <c r="AA1024" s="876"/>
      <c r="AB1024" s="876"/>
      <c r="AC1024" s="875"/>
      <c r="AD1024" s="875"/>
      <c r="AE1024" s="875"/>
      <c r="AF1024" s="877"/>
      <c r="AG1024" s="875"/>
      <c r="AH1024" s="875"/>
      <c r="AI1024" s="875"/>
      <c r="AJ1024" s="875"/>
      <c r="AK1024" s="875"/>
    </row>
    <row r="1025" spans="1:37" s="885" customFormat="1">
      <c r="A1025" s="1715" t="s">
        <v>16683</v>
      </c>
      <c r="B1025" s="1716"/>
      <c r="C1025" s="1717"/>
      <c r="D1025" s="879"/>
      <c r="E1025" s="880">
        <v>65</v>
      </c>
      <c r="F1025" s="881"/>
      <c r="G1025" s="879"/>
      <c r="H1025" s="879"/>
      <c r="I1025" s="879"/>
      <c r="J1025" s="882"/>
      <c r="K1025" s="882"/>
      <c r="L1025" s="882"/>
      <c r="M1025" s="882"/>
      <c r="N1025" s="882"/>
      <c r="O1025" s="882"/>
      <c r="P1025" s="882"/>
      <c r="Q1025" s="882"/>
      <c r="R1025" s="882"/>
      <c r="S1025" s="883"/>
      <c r="T1025" s="883"/>
      <c r="U1025" s="883"/>
      <c r="V1025" s="883"/>
      <c r="W1025" s="883"/>
      <c r="X1025" s="883"/>
      <c r="Y1025" s="883"/>
      <c r="Z1025" s="882"/>
      <c r="AA1025" s="883"/>
      <c r="AB1025" s="883"/>
      <c r="AC1025" s="882"/>
      <c r="AD1025" s="882"/>
      <c r="AE1025" s="882"/>
      <c r="AF1025" s="884"/>
      <c r="AG1025" s="882"/>
      <c r="AH1025" s="882"/>
      <c r="AI1025" s="882"/>
      <c r="AJ1025" s="882"/>
      <c r="AK1025" s="882"/>
    </row>
    <row r="1026" spans="1:37">
      <c r="A1026" s="869">
        <v>978</v>
      </c>
      <c r="B1026" s="869" t="s">
        <v>3336</v>
      </c>
      <c r="C1026" s="869" t="s">
        <v>16684</v>
      </c>
      <c r="D1026" s="869" t="s">
        <v>12915</v>
      </c>
      <c r="E1026" s="869" t="s">
        <v>16685</v>
      </c>
      <c r="F1026" s="870" t="s">
        <v>16686</v>
      </c>
      <c r="G1026" s="869" t="s">
        <v>16687</v>
      </c>
      <c r="H1026" s="869" t="s">
        <v>16688</v>
      </c>
      <c r="I1026" s="869">
        <v>1987</v>
      </c>
      <c r="J1026" s="869">
        <v>6174</v>
      </c>
      <c r="K1026" s="869">
        <v>1128</v>
      </c>
      <c r="L1026" s="869">
        <v>87</v>
      </c>
      <c r="M1026" s="869">
        <v>55725</v>
      </c>
      <c r="N1026" s="869">
        <v>2181</v>
      </c>
      <c r="O1026" s="869">
        <v>17</v>
      </c>
      <c r="P1026" s="869">
        <v>2045</v>
      </c>
      <c r="Q1026" s="869">
        <v>0</v>
      </c>
      <c r="R1026" s="869">
        <v>0</v>
      </c>
      <c r="S1026" s="869">
        <v>6</v>
      </c>
      <c r="T1026" s="869">
        <v>6</v>
      </c>
      <c r="U1026" s="869">
        <v>1</v>
      </c>
      <c r="V1026" s="869">
        <v>1</v>
      </c>
      <c r="W1026" s="869">
        <v>3</v>
      </c>
      <c r="X1026" s="869">
        <v>3</v>
      </c>
      <c r="Y1026" s="869">
        <v>0</v>
      </c>
      <c r="Z1026" s="869">
        <v>0</v>
      </c>
      <c r="AA1026" s="869">
        <v>2</v>
      </c>
      <c r="AB1026" s="869">
        <v>2</v>
      </c>
      <c r="AC1026" s="869">
        <v>0</v>
      </c>
      <c r="AD1026" s="869">
        <v>3</v>
      </c>
      <c r="AE1026" s="869">
        <v>0</v>
      </c>
      <c r="AF1026" s="345">
        <v>438556</v>
      </c>
      <c r="AG1026" s="345">
        <v>213565</v>
      </c>
      <c r="AH1026" s="345">
        <v>42592</v>
      </c>
      <c r="AI1026" s="345">
        <v>182399</v>
      </c>
      <c r="AJ1026" s="345">
        <v>29685</v>
      </c>
      <c r="AK1026" s="345">
        <v>19068</v>
      </c>
    </row>
    <row r="1027" spans="1:37">
      <c r="A1027" s="869">
        <v>979</v>
      </c>
      <c r="B1027" s="869" t="s">
        <v>3336</v>
      </c>
      <c r="C1027" s="869" t="s">
        <v>5894</v>
      </c>
      <c r="D1027" s="869" t="s">
        <v>12915</v>
      </c>
      <c r="E1027" s="869" t="s">
        <v>16689</v>
      </c>
      <c r="F1027" s="870" t="s">
        <v>16690</v>
      </c>
      <c r="G1027" s="869" t="s">
        <v>16691</v>
      </c>
      <c r="H1027" s="869" t="s">
        <v>16692</v>
      </c>
      <c r="I1027" s="869">
        <v>1999</v>
      </c>
      <c r="J1027" s="869">
        <v>14036.33</v>
      </c>
      <c r="K1027" s="869">
        <v>4219.68</v>
      </c>
      <c r="L1027" s="869">
        <v>321</v>
      </c>
      <c r="M1027" s="869">
        <v>101684</v>
      </c>
      <c r="N1027" s="869">
        <v>2708</v>
      </c>
      <c r="O1027" s="869">
        <v>40</v>
      </c>
      <c r="P1027" s="869">
        <v>5956</v>
      </c>
      <c r="Q1027" s="869">
        <v>0</v>
      </c>
      <c r="R1027" s="869">
        <v>0</v>
      </c>
      <c r="S1027" s="869">
        <v>29</v>
      </c>
      <c r="T1027" s="869">
        <v>31</v>
      </c>
      <c r="U1027" s="869">
        <v>13</v>
      </c>
      <c r="V1027" s="869">
        <v>13</v>
      </c>
      <c r="W1027" s="869">
        <v>8</v>
      </c>
      <c r="X1027" s="869">
        <v>8</v>
      </c>
      <c r="Y1027" s="869">
        <v>0</v>
      </c>
      <c r="Z1027" s="869">
        <v>0</v>
      </c>
      <c r="AA1027" s="869">
        <v>8</v>
      </c>
      <c r="AB1027" s="869">
        <v>10</v>
      </c>
      <c r="AC1027" s="869">
        <v>0</v>
      </c>
      <c r="AD1027" s="869">
        <v>7</v>
      </c>
      <c r="AE1027" s="869">
        <v>1</v>
      </c>
      <c r="AF1027" s="345">
        <v>1923473</v>
      </c>
      <c r="AG1027" s="345">
        <v>1277807</v>
      </c>
      <c r="AH1027" s="345">
        <v>82200</v>
      </c>
      <c r="AI1027" s="345">
        <v>563466</v>
      </c>
      <c r="AJ1027" s="345">
        <v>169302</v>
      </c>
      <c r="AK1027" s="345">
        <v>67266</v>
      </c>
    </row>
    <row r="1028" spans="1:37">
      <c r="A1028" s="869">
        <v>980</v>
      </c>
      <c r="B1028" s="869" t="s">
        <v>3336</v>
      </c>
      <c r="C1028" s="869" t="s">
        <v>5894</v>
      </c>
      <c r="D1028" s="869" t="s">
        <v>12915</v>
      </c>
      <c r="E1028" s="869" t="s">
        <v>16693</v>
      </c>
      <c r="F1028" s="870" t="s">
        <v>16694</v>
      </c>
      <c r="G1028" s="869" t="s">
        <v>16695</v>
      </c>
      <c r="H1028" s="869" t="s">
        <v>16696</v>
      </c>
      <c r="I1028" s="869">
        <v>1974</v>
      </c>
      <c r="J1028" s="869">
        <v>1202</v>
      </c>
      <c r="K1028" s="869">
        <v>776.16</v>
      </c>
      <c r="L1028" s="869">
        <v>20</v>
      </c>
      <c r="M1028" s="869">
        <v>44826</v>
      </c>
      <c r="N1028" s="869">
        <v>2314</v>
      </c>
      <c r="O1028" s="869">
        <v>15</v>
      </c>
      <c r="P1028" s="869">
        <v>1691</v>
      </c>
      <c r="Q1028" s="869">
        <v>0</v>
      </c>
      <c r="R1028" s="869">
        <v>0</v>
      </c>
      <c r="S1028" s="869">
        <v>5</v>
      </c>
      <c r="T1028" s="869">
        <v>5</v>
      </c>
      <c r="U1028" s="869">
        <v>1</v>
      </c>
      <c r="V1028" s="869">
        <v>1</v>
      </c>
      <c r="W1028" s="869">
        <v>3</v>
      </c>
      <c r="X1028" s="869">
        <v>3</v>
      </c>
      <c r="Y1028" s="869">
        <v>0</v>
      </c>
      <c r="Z1028" s="869">
        <v>0</v>
      </c>
      <c r="AA1028" s="869">
        <v>1</v>
      </c>
      <c r="AB1028" s="869">
        <v>1</v>
      </c>
      <c r="AC1028" s="869">
        <v>0</v>
      </c>
      <c r="AD1028" s="869">
        <v>3</v>
      </c>
      <c r="AE1028" s="869">
        <v>0</v>
      </c>
      <c r="AF1028" s="345">
        <v>345953</v>
      </c>
      <c r="AG1028" s="345">
        <v>184040</v>
      </c>
      <c r="AH1028" s="345">
        <v>27840</v>
      </c>
      <c r="AI1028" s="345">
        <v>134073</v>
      </c>
      <c r="AJ1028" s="345">
        <v>11312</v>
      </c>
      <c r="AK1028" s="345">
        <v>9208</v>
      </c>
    </row>
    <row r="1029" spans="1:37">
      <c r="A1029" s="869">
        <v>981</v>
      </c>
      <c r="B1029" s="869" t="s">
        <v>3336</v>
      </c>
      <c r="C1029" s="869" t="s">
        <v>16697</v>
      </c>
      <c r="D1029" s="869" t="s">
        <v>12915</v>
      </c>
      <c r="E1029" s="869" t="s">
        <v>16698</v>
      </c>
      <c r="F1029" s="870" t="s">
        <v>16699</v>
      </c>
      <c r="G1029" s="869" t="s">
        <v>16700</v>
      </c>
      <c r="H1029" s="869" t="s">
        <v>16701</v>
      </c>
      <c r="I1029" s="869">
        <v>2010</v>
      </c>
      <c r="J1029" s="869">
        <v>8099.1</v>
      </c>
      <c r="K1029" s="869">
        <v>4975.3</v>
      </c>
      <c r="L1029" s="869">
        <v>162</v>
      </c>
      <c r="M1029" s="869">
        <v>104202</v>
      </c>
      <c r="N1029" s="869">
        <v>7391</v>
      </c>
      <c r="O1029" s="869">
        <v>28</v>
      </c>
      <c r="P1029" s="869">
        <v>2539</v>
      </c>
      <c r="Q1029" s="869">
        <v>0</v>
      </c>
      <c r="R1029" s="869">
        <v>0</v>
      </c>
      <c r="S1029" s="869">
        <v>17</v>
      </c>
      <c r="T1029" s="869">
        <v>17</v>
      </c>
      <c r="U1029" s="869">
        <v>9</v>
      </c>
      <c r="V1029" s="869">
        <v>9</v>
      </c>
      <c r="W1029" s="869">
        <v>4</v>
      </c>
      <c r="X1029" s="869">
        <v>4</v>
      </c>
      <c r="Y1029" s="869">
        <v>0</v>
      </c>
      <c r="Z1029" s="869">
        <v>0</v>
      </c>
      <c r="AA1029" s="869">
        <v>4</v>
      </c>
      <c r="AB1029" s="869">
        <v>4</v>
      </c>
      <c r="AC1029" s="869">
        <v>0</v>
      </c>
      <c r="AD1029" s="869">
        <v>4</v>
      </c>
      <c r="AE1029" s="869">
        <v>0</v>
      </c>
      <c r="AF1029" s="345">
        <v>2419173</v>
      </c>
      <c r="AG1029" s="345">
        <v>1620457</v>
      </c>
      <c r="AH1029" s="345">
        <v>20700</v>
      </c>
      <c r="AI1029" s="345">
        <v>778016</v>
      </c>
      <c r="AJ1029" s="345">
        <v>15116</v>
      </c>
      <c r="AK1029" s="345">
        <v>7640</v>
      </c>
    </row>
    <row r="1030" spans="1:37">
      <c r="A1030" s="869">
        <v>982</v>
      </c>
      <c r="B1030" s="869" t="s">
        <v>3336</v>
      </c>
      <c r="C1030" s="869" t="s">
        <v>16697</v>
      </c>
      <c r="D1030" s="869" t="s">
        <v>12915</v>
      </c>
      <c r="E1030" s="869" t="s">
        <v>16702</v>
      </c>
      <c r="F1030" s="870" t="s">
        <v>16703</v>
      </c>
      <c r="G1030" s="869" t="s">
        <v>16704</v>
      </c>
      <c r="H1030" s="869" t="s">
        <v>16705</v>
      </c>
      <c r="I1030" s="869">
        <v>1992</v>
      </c>
      <c r="J1030" s="869">
        <v>937</v>
      </c>
      <c r="K1030" s="869">
        <v>565.85</v>
      </c>
      <c r="L1030" s="869">
        <v>47</v>
      </c>
      <c r="M1030" s="869">
        <v>54006</v>
      </c>
      <c r="N1030" s="869">
        <v>2076</v>
      </c>
      <c r="O1030" s="869">
        <v>8</v>
      </c>
      <c r="P1030" s="869">
        <v>1184</v>
      </c>
      <c r="Q1030" s="869">
        <v>0</v>
      </c>
      <c r="R1030" s="869">
        <v>0</v>
      </c>
      <c r="S1030" s="869">
        <v>6</v>
      </c>
      <c r="T1030" s="869">
        <v>6</v>
      </c>
      <c r="U1030" s="869">
        <v>1</v>
      </c>
      <c r="V1030" s="869">
        <v>1</v>
      </c>
      <c r="W1030" s="869">
        <v>3</v>
      </c>
      <c r="X1030" s="869">
        <v>3</v>
      </c>
      <c r="Y1030" s="869">
        <v>0</v>
      </c>
      <c r="Z1030" s="869">
        <v>0</v>
      </c>
      <c r="AA1030" s="869">
        <v>2</v>
      </c>
      <c r="AB1030" s="869">
        <v>2</v>
      </c>
      <c r="AC1030" s="869">
        <v>1</v>
      </c>
      <c r="AD1030" s="869">
        <v>2</v>
      </c>
      <c r="AE1030" s="869">
        <v>0</v>
      </c>
      <c r="AF1030" s="345">
        <v>392486</v>
      </c>
      <c r="AG1030" s="345">
        <v>246286</v>
      </c>
      <c r="AH1030" s="345">
        <v>18000</v>
      </c>
      <c r="AI1030" s="345">
        <v>128200</v>
      </c>
      <c r="AJ1030" s="345">
        <v>8677</v>
      </c>
      <c r="AK1030" s="345">
        <v>3363</v>
      </c>
    </row>
    <row r="1031" spans="1:37">
      <c r="A1031" s="869">
        <v>983</v>
      </c>
      <c r="B1031" s="869" t="s">
        <v>3336</v>
      </c>
      <c r="C1031" s="869" t="s">
        <v>5881</v>
      </c>
      <c r="D1031" s="869" t="s">
        <v>12915</v>
      </c>
      <c r="E1031" s="869" t="s">
        <v>16706</v>
      </c>
      <c r="F1031" s="870" t="s">
        <v>16707</v>
      </c>
      <c r="G1031" s="869" t="s">
        <v>16708</v>
      </c>
      <c r="H1031" s="869" t="s">
        <v>16709</v>
      </c>
      <c r="I1031" s="869">
        <v>2002</v>
      </c>
      <c r="J1031" s="869">
        <v>15087</v>
      </c>
      <c r="K1031" s="869">
        <v>7412.06</v>
      </c>
      <c r="L1031" s="869">
        <v>124</v>
      </c>
      <c r="M1031" s="869">
        <v>102279</v>
      </c>
      <c r="N1031" s="869">
        <v>3482</v>
      </c>
      <c r="O1031" s="869">
        <v>32</v>
      </c>
      <c r="P1031" s="869">
        <v>4176</v>
      </c>
      <c r="Q1031" s="869">
        <v>0</v>
      </c>
      <c r="R1031" s="869">
        <v>16</v>
      </c>
      <c r="S1031" s="869">
        <v>17</v>
      </c>
      <c r="T1031" s="869">
        <v>18</v>
      </c>
      <c r="U1031" s="869">
        <v>8</v>
      </c>
      <c r="V1031" s="869">
        <v>8</v>
      </c>
      <c r="W1031" s="869">
        <v>4</v>
      </c>
      <c r="X1031" s="869">
        <v>4</v>
      </c>
      <c r="Y1031" s="869">
        <v>0</v>
      </c>
      <c r="Z1031" s="869">
        <v>0</v>
      </c>
      <c r="AA1031" s="869">
        <v>5</v>
      </c>
      <c r="AB1031" s="869">
        <v>6</v>
      </c>
      <c r="AC1031" s="869">
        <v>0</v>
      </c>
      <c r="AD1031" s="869">
        <v>4</v>
      </c>
      <c r="AE1031" s="869">
        <v>0</v>
      </c>
      <c r="AF1031" s="345">
        <v>2660540</v>
      </c>
      <c r="AG1031" s="345">
        <v>1607649</v>
      </c>
      <c r="AH1031" s="345">
        <v>49500</v>
      </c>
      <c r="AI1031" s="345">
        <v>1003391</v>
      </c>
      <c r="AJ1031" s="345">
        <v>45434</v>
      </c>
      <c r="AK1031" s="345">
        <v>30621</v>
      </c>
    </row>
    <row r="1032" spans="1:37">
      <c r="A1032" s="869">
        <v>984</v>
      </c>
      <c r="B1032" s="869" t="s">
        <v>3336</v>
      </c>
      <c r="C1032" s="869" t="s">
        <v>5881</v>
      </c>
      <c r="D1032" s="869" t="s">
        <v>12915</v>
      </c>
      <c r="E1032" s="869" t="s">
        <v>16710</v>
      </c>
      <c r="F1032" s="870" t="s">
        <v>16711</v>
      </c>
      <c r="G1032" s="869" t="s">
        <v>16712</v>
      </c>
      <c r="H1032" s="869" t="s">
        <v>16713</v>
      </c>
      <c r="I1032" s="869">
        <v>1990</v>
      </c>
      <c r="J1032" s="869">
        <v>1781</v>
      </c>
      <c r="K1032" s="869">
        <v>740</v>
      </c>
      <c r="L1032" s="869">
        <v>64</v>
      </c>
      <c r="M1032" s="869">
        <v>61113</v>
      </c>
      <c r="N1032" s="869">
        <v>1429</v>
      </c>
      <c r="O1032" s="869">
        <v>18</v>
      </c>
      <c r="P1032" s="869">
        <v>1539</v>
      </c>
      <c r="Q1032" s="869">
        <v>0</v>
      </c>
      <c r="R1032" s="869">
        <v>2</v>
      </c>
      <c r="S1032" s="869">
        <v>6</v>
      </c>
      <c r="T1032" s="869">
        <v>6</v>
      </c>
      <c r="U1032" s="869">
        <v>0</v>
      </c>
      <c r="V1032" s="869">
        <v>0</v>
      </c>
      <c r="W1032" s="869">
        <v>3</v>
      </c>
      <c r="X1032" s="869">
        <v>3</v>
      </c>
      <c r="Y1032" s="869">
        <v>0</v>
      </c>
      <c r="Z1032" s="869">
        <v>0</v>
      </c>
      <c r="AA1032" s="869">
        <v>3</v>
      </c>
      <c r="AB1032" s="869">
        <v>3</v>
      </c>
      <c r="AC1032" s="869">
        <v>0</v>
      </c>
      <c r="AD1032" s="869">
        <v>3</v>
      </c>
      <c r="AE1032" s="869">
        <v>0</v>
      </c>
      <c r="AF1032" s="345">
        <v>318227</v>
      </c>
      <c r="AG1032" s="345">
        <v>170030</v>
      </c>
      <c r="AH1032" s="345">
        <v>24000</v>
      </c>
      <c r="AI1032" s="345">
        <v>124197</v>
      </c>
      <c r="AJ1032" s="345">
        <v>11836</v>
      </c>
      <c r="AK1032" s="345">
        <v>7395</v>
      </c>
    </row>
    <row r="1033" spans="1:37">
      <c r="A1033" s="869">
        <v>985</v>
      </c>
      <c r="B1033" s="869" t="s">
        <v>3336</v>
      </c>
      <c r="C1033" s="869" t="s">
        <v>16714</v>
      </c>
      <c r="D1033" s="869" t="s">
        <v>12915</v>
      </c>
      <c r="E1033" s="869" t="s">
        <v>16715</v>
      </c>
      <c r="F1033" s="870" t="s">
        <v>16716</v>
      </c>
      <c r="G1033" s="869" t="s">
        <v>16717</v>
      </c>
      <c r="H1033" s="869" t="s">
        <v>16718</v>
      </c>
      <c r="I1033" s="869">
        <v>1988</v>
      </c>
      <c r="J1033" s="869">
        <v>1600</v>
      </c>
      <c r="K1033" s="869">
        <v>1007.7</v>
      </c>
      <c r="L1033" s="869">
        <v>159</v>
      </c>
      <c r="M1033" s="869">
        <v>50815</v>
      </c>
      <c r="N1033" s="869">
        <v>2411</v>
      </c>
      <c r="O1033" s="869">
        <v>12</v>
      </c>
      <c r="P1033" s="869">
        <v>2183</v>
      </c>
      <c r="Q1033" s="869">
        <v>0</v>
      </c>
      <c r="R1033" s="869">
        <v>0</v>
      </c>
      <c r="S1033" s="869">
        <v>4</v>
      </c>
      <c r="T1033" s="869">
        <v>4</v>
      </c>
      <c r="U1033" s="869">
        <v>1</v>
      </c>
      <c r="V1033" s="869">
        <v>1</v>
      </c>
      <c r="W1033" s="869">
        <v>3</v>
      </c>
      <c r="X1033" s="869">
        <v>3</v>
      </c>
      <c r="Y1033" s="869">
        <v>0</v>
      </c>
      <c r="Z1033" s="869">
        <v>0</v>
      </c>
      <c r="AA1033" s="869">
        <v>0</v>
      </c>
      <c r="AB1033" s="869">
        <v>0</v>
      </c>
      <c r="AC1033" s="869">
        <v>0</v>
      </c>
      <c r="AD1033" s="869">
        <v>3</v>
      </c>
      <c r="AE1033" s="869">
        <v>0</v>
      </c>
      <c r="AF1033" s="345">
        <v>363913</v>
      </c>
      <c r="AG1033" s="345">
        <v>217766</v>
      </c>
      <c r="AH1033" s="345">
        <v>32160</v>
      </c>
      <c r="AI1033" s="345">
        <v>113987</v>
      </c>
      <c r="AJ1033" s="345">
        <v>17753</v>
      </c>
      <c r="AK1033" s="345">
        <v>13182</v>
      </c>
    </row>
    <row r="1034" spans="1:37">
      <c r="A1034" s="869">
        <v>986</v>
      </c>
      <c r="B1034" s="869" t="s">
        <v>3336</v>
      </c>
      <c r="C1034" s="869" t="s">
        <v>5862</v>
      </c>
      <c r="D1034" s="869" t="s">
        <v>12915</v>
      </c>
      <c r="E1034" s="869" t="s">
        <v>16719</v>
      </c>
      <c r="F1034" s="870" t="s">
        <v>16720</v>
      </c>
      <c r="G1034" s="869" t="s">
        <v>16721</v>
      </c>
      <c r="H1034" s="869" t="s">
        <v>16722</v>
      </c>
      <c r="I1034" s="869">
        <v>1971</v>
      </c>
      <c r="J1034" s="869">
        <v>9544</v>
      </c>
      <c r="K1034" s="869">
        <v>2177.4</v>
      </c>
      <c r="L1034" s="869">
        <v>240</v>
      </c>
      <c r="M1034" s="869">
        <v>72463</v>
      </c>
      <c r="N1034" s="869">
        <v>4090</v>
      </c>
      <c r="O1034" s="869">
        <v>27</v>
      </c>
      <c r="P1034" s="869">
        <v>3660</v>
      </c>
      <c r="Q1034" s="869">
        <v>0</v>
      </c>
      <c r="R1034" s="869">
        <v>0</v>
      </c>
      <c r="S1034" s="869">
        <v>17</v>
      </c>
      <c r="T1034" s="869">
        <v>18</v>
      </c>
      <c r="U1034" s="869">
        <v>7</v>
      </c>
      <c r="V1034" s="869">
        <v>8</v>
      </c>
      <c r="W1034" s="869">
        <v>5</v>
      </c>
      <c r="X1034" s="869">
        <v>5</v>
      </c>
      <c r="Y1034" s="869">
        <v>0</v>
      </c>
      <c r="Z1034" s="869">
        <v>0</v>
      </c>
      <c r="AA1034" s="869">
        <v>5</v>
      </c>
      <c r="AB1034" s="869">
        <v>5</v>
      </c>
      <c r="AC1034" s="869">
        <v>0</v>
      </c>
      <c r="AD1034" s="869">
        <v>5</v>
      </c>
      <c r="AE1034" s="869">
        <v>0</v>
      </c>
      <c r="AF1034" s="345">
        <v>2076609</v>
      </c>
      <c r="AG1034" s="345">
        <v>961966</v>
      </c>
      <c r="AH1034" s="345">
        <v>60000</v>
      </c>
      <c r="AI1034" s="345">
        <v>1054643</v>
      </c>
      <c r="AJ1034" s="345">
        <v>55001</v>
      </c>
      <c r="AK1034" s="345">
        <v>24788</v>
      </c>
    </row>
    <row r="1035" spans="1:37">
      <c r="A1035" s="869">
        <v>987</v>
      </c>
      <c r="B1035" s="869" t="s">
        <v>3336</v>
      </c>
      <c r="C1035" s="869" t="s">
        <v>3461</v>
      </c>
      <c r="D1035" s="869" t="s">
        <v>12915</v>
      </c>
      <c r="E1035" s="869" t="s">
        <v>16723</v>
      </c>
      <c r="F1035" s="870" t="s">
        <v>16724</v>
      </c>
      <c r="G1035" s="869" t="s">
        <v>16725</v>
      </c>
      <c r="H1035" s="869" t="s">
        <v>16726</v>
      </c>
      <c r="I1035" s="869">
        <v>1987</v>
      </c>
      <c r="J1035" s="869">
        <v>1310</v>
      </c>
      <c r="K1035" s="869">
        <v>2021.15</v>
      </c>
      <c r="L1035" s="869">
        <v>276</v>
      </c>
      <c r="M1035" s="869">
        <v>69340</v>
      </c>
      <c r="N1035" s="869">
        <v>1938</v>
      </c>
      <c r="O1035" s="869">
        <v>13</v>
      </c>
      <c r="P1035" s="869">
        <v>1949</v>
      </c>
      <c r="Q1035" s="869">
        <v>0</v>
      </c>
      <c r="R1035" s="869">
        <v>0</v>
      </c>
      <c r="S1035" s="869">
        <v>6</v>
      </c>
      <c r="T1035" s="869">
        <v>6</v>
      </c>
      <c r="U1035" s="869">
        <v>2</v>
      </c>
      <c r="V1035" s="869">
        <v>2</v>
      </c>
      <c r="W1035" s="869">
        <v>3</v>
      </c>
      <c r="X1035" s="869">
        <v>3</v>
      </c>
      <c r="Y1035" s="869">
        <v>0</v>
      </c>
      <c r="Z1035" s="869">
        <v>0</v>
      </c>
      <c r="AA1035" s="869">
        <v>1</v>
      </c>
      <c r="AB1035" s="869">
        <v>1</v>
      </c>
      <c r="AC1035" s="869">
        <v>0</v>
      </c>
      <c r="AD1035" s="869">
        <v>3</v>
      </c>
      <c r="AE1035" s="869">
        <v>0</v>
      </c>
      <c r="AF1035" s="345">
        <v>546563</v>
      </c>
      <c r="AG1035" s="345">
        <v>313998</v>
      </c>
      <c r="AH1035" s="345">
        <v>30000</v>
      </c>
      <c r="AI1035" s="345">
        <v>202565</v>
      </c>
      <c r="AJ1035" s="345">
        <v>32040</v>
      </c>
      <c r="AK1035" s="345">
        <v>7591</v>
      </c>
    </row>
    <row r="1036" spans="1:37">
      <c r="A1036" s="869">
        <v>988</v>
      </c>
      <c r="B1036" s="869" t="s">
        <v>3336</v>
      </c>
      <c r="C1036" s="869" t="s">
        <v>3521</v>
      </c>
      <c r="D1036" s="869" t="s">
        <v>12915</v>
      </c>
      <c r="E1036" s="869" t="s">
        <v>16727</v>
      </c>
      <c r="F1036" s="870" t="s">
        <v>16728</v>
      </c>
      <c r="G1036" s="869" t="s">
        <v>16729</v>
      </c>
      <c r="H1036" s="869" t="s">
        <v>16730</v>
      </c>
      <c r="I1036" s="869">
        <v>1988</v>
      </c>
      <c r="J1036" s="869">
        <v>1520</v>
      </c>
      <c r="K1036" s="869">
        <v>1364</v>
      </c>
      <c r="L1036" s="869">
        <v>176</v>
      </c>
      <c r="M1036" s="869">
        <v>42836</v>
      </c>
      <c r="N1036" s="869">
        <v>1246</v>
      </c>
      <c r="O1036" s="869">
        <v>14</v>
      </c>
      <c r="P1036" s="869">
        <v>2013</v>
      </c>
      <c r="Q1036" s="869">
        <v>0</v>
      </c>
      <c r="R1036" s="869">
        <v>0</v>
      </c>
      <c r="S1036" s="869">
        <v>6</v>
      </c>
      <c r="T1036" s="869">
        <v>6</v>
      </c>
      <c r="U1036" s="869">
        <v>1</v>
      </c>
      <c r="V1036" s="869">
        <v>1</v>
      </c>
      <c r="W1036" s="869">
        <v>3</v>
      </c>
      <c r="X1036" s="869">
        <v>3</v>
      </c>
      <c r="Y1036" s="869">
        <v>0</v>
      </c>
      <c r="Z1036" s="869">
        <v>0</v>
      </c>
      <c r="AA1036" s="869">
        <v>2</v>
      </c>
      <c r="AB1036" s="869">
        <v>2</v>
      </c>
      <c r="AC1036" s="869">
        <v>0</v>
      </c>
      <c r="AD1036" s="869">
        <v>3</v>
      </c>
      <c r="AE1036" s="869">
        <v>0</v>
      </c>
      <c r="AF1036" s="345">
        <v>414118</v>
      </c>
      <c r="AG1036" s="345">
        <v>224712</v>
      </c>
      <c r="AH1036" s="345">
        <v>57160</v>
      </c>
      <c r="AI1036" s="345">
        <v>132246</v>
      </c>
      <c r="AJ1036" s="345">
        <v>36929</v>
      </c>
      <c r="AK1036" s="345">
        <v>32997</v>
      </c>
    </row>
    <row r="1037" spans="1:37">
      <c r="A1037" s="869">
        <v>989</v>
      </c>
      <c r="B1037" s="869" t="s">
        <v>3336</v>
      </c>
      <c r="C1037" s="869" t="s">
        <v>3337</v>
      </c>
      <c r="D1037" s="869" t="s">
        <v>12915</v>
      </c>
      <c r="E1037" s="869" t="s">
        <v>16731</v>
      </c>
      <c r="F1037" s="870" t="s">
        <v>16732</v>
      </c>
      <c r="G1037" s="869" t="s">
        <v>16733</v>
      </c>
      <c r="H1037" s="869" t="s">
        <v>16734</v>
      </c>
      <c r="I1037" s="869">
        <v>2000</v>
      </c>
      <c r="J1037" s="869">
        <v>10704</v>
      </c>
      <c r="K1037" s="869">
        <v>7175</v>
      </c>
      <c r="L1037" s="869">
        <v>225</v>
      </c>
      <c r="M1037" s="869">
        <v>119620</v>
      </c>
      <c r="N1037" s="869">
        <v>5104</v>
      </c>
      <c r="O1037" s="869">
        <v>32</v>
      </c>
      <c r="P1037" s="869">
        <v>5706</v>
      </c>
      <c r="Q1037" s="869">
        <v>0</v>
      </c>
      <c r="R1037" s="869">
        <v>0</v>
      </c>
      <c r="S1037" s="869">
        <v>22</v>
      </c>
      <c r="T1037" s="869">
        <v>22</v>
      </c>
      <c r="U1037" s="869">
        <v>10</v>
      </c>
      <c r="V1037" s="869">
        <v>10</v>
      </c>
      <c r="W1037" s="869">
        <v>5</v>
      </c>
      <c r="X1037" s="869">
        <v>5</v>
      </c>
      <c r="Y1037" s="869">
        <v>0</v>
      </c>
      <c r="Z1037" s="869">
        <v>0</v>
      </c>
      <c r="AA1037" s="869">
        <v>7</v>
      </c>
      <c r="AB1037" s="869">
        <v>7</v>
      </c>
      <c r="AC1037" s="869">
        <v>0</v>
      </c>
      <c r="AD1037" s="869">
        <v>4</v>
      </c>
      <c r="AE1037" s="869">
        <v>1</v>
      </c>
      <c r="AF1037" s="345">
        <v>3466967</v>
      </c>
      <c r="AG1037" s="345">
        <v>1825819</v>
      </c>
      <c r="AH1037" s="345">
        <v>68000</v>
      </c>
      <c r="AI1037" s="345">
        <v>1573148</v>
      </c>
      <c r="AJ1037" s="345">
        <v>31877</v>
      </c>
      <c r="AK1037" s="345">
        <v>35589</v>
      </c>
    </row>
    <row r="1038" spans="1:37">
      <c r="A1038" s="869">
        <v>990</v>
      </c>
      <c r="B1038" s="869" t="s">
        <v>3336</v>
      </c>
      <c r="C1038" s="869" t="s">
        <v>3337</v>
      </c>
      <c r="D1038" s="869" t="s">
        <v>12915</v>
      </c>
      <c r="E1038" s="869" t="s">
        <v>16735</v>
      </c>
      <c r="F1038" s="870" t="s">
        <v>16736</v>
      </c>
      <c r="G1038" s="869" t="s">
        <v>16737</v>
      </c>
      <c r="H1038" s="869" t="s">
        <v>16738</v>
      </c>
      <c r="I1038" s="869">
        <v>1990</v>
      </c>
      <c r="J1038" s="869">
        <v>1569</v>
      </c>
      <c r="K1038" s="869">
        <v>1184</v>
      </c>
      <c r="L1038" s="869">
        <v>233</v>
      </c>
      <c r="M1038" s="869">
        <v>70797</v>
      </c>
      <c r="N1038" s="869">
        <v>3686</v>
      </c>
      <c r="O1038" s="869">
        <v>12</v>
      </c>
      <c r="P1038" s="869">
        <v>492</v>
      </c>
      <c r="Q1038" s="869">
        <v>0</v>
      </c>
      <c r="R1038" s="869">
        <v>0</v>
      </c>
      <c r="S1038" s="869">
        <v>4</v>
      </c>
      <c r="T1038" s="869">
        <v>4</v>
      </c>
      <c r="U1038" s="869">
        <v>0</v>
      </c>
      <c r="V1038" s="869">
        <v>0</v>
      </c>
      <c r="W1038" s="869">
        <v>3</v>
      </c>
      <c r="X1038" s="869">
        <v>3</v>
      </c>
      <c r="Y1038" s="869">
        <v>0</v>
      </c>
      <c r="Z1038" s="869">
        <v>0</v>
      </c>
      <c r="AA1038" s="869">
        <v>1</v>
      </c>
      <c r="AB1038" s="869">
        <v>1</v>
      </c>
      <c r="AC1038" s="869">
        <v>0</v>
      </c>
      <c r="AD1038" s="869">
        <v>3</v>
      </c>
      <c r="AE1038" s="869">
        <v>0</v>
      </c>
      <c r="AF1038" s="345">
        <v>895114</v>
      </c>
      <c r="AG1038" s="345">
        <v>211726</v>
      </c>
      <c r="AH1038" s="345">
        <v>8000</v>
      </c>
      <c r="AI1038" s="345">
        <v>675388</v>
      </c>
      <c r="AJ1038" s="345">
        <v>2120</v>
      </c>
      <c r="AK1038" s="345">
        <v>927</v>
      </c>
    </row>
    <row r="1039" spans="1:37">
      <c r="A1039" s="869">
        <v>991</v>
      </c>
      <c r="B1039" s="869" t="s">
        <v>3336</v>
      </c>
      <c r="C1039" s="869" t="s">
        <v>16739</v>
      </c>
      <c r="D1039" s="869" t="s">
        <v>12915</v>
      </c>
      <c r="E1039" s="869" t="s">
        <v>16740</v>
      </c>
      <c r="F1039" s="870" t="s">
        <v>16741</v>
      </c>
      <c r="G1039" s="869" t="s">
        <v>16742</v>
      </c>
      <c r="H1039" s="869" t="s">
        <v>16743</v>
      </c>
      <c r="I1039" s="869">
        <v>1973</v>
      </c>
      <c r="J1039" s="869">
        <v>618.9</v>
      </c>
      <c r="K1039" s="869">
        <v>624.08000000000004</v>
      </c>
      <c r="L1039" s="869">
        <v>155</v>
      </c>
      <c r="M1039" s="869">
        <v>55847</v>
      </c>
      <c r="N1039" s="869">
        <v>2222</v>
      </c>
      <c r="O1039" s="869">
        <v>13</v>
      </c>
      <c r="P1039" s="869">
        <v>1995</v>
      </c>
      <c r="Q1039" s="869">
        <v>0</v>
      </c>
      <c r="R1039" s="869">
        <v>8</v>
      </c>
      <c r="S1039" s="869">
        <v>6</v>
      </c>
      <c r="T1039" s="869">
        <v>6</v>
      </c>
      <c r="U1039" s="869">
        <v>0</v>
      </c>
      <c r="V1039" s="869">
        <v>0</v>
      </c>
      <c r="W1039" s="869">
        <v>3</v>
      </c>
      <c r="X1039" s="869">
        <v>3</v>
      </c>
      <c r="Y1039" s="869">
        <v>0</v>
      </c>
      <c r="Z1039" s="869">
        <v>0</v>
      </c>
      <c r="AA1039" s="869">
        <v>3</v>
      </c>
      <c r="AB1039" s="869">
        <v>3</v>
      </c>
      <c r="AC1039" s="869">
        <v>1</v>
      </c>
      <c r="AD1039" s="869">
        <v>2</v>
      </c>
      <c r="AE1039" s="869">
        <v>0</v>
      </c>
      <c r="AF1039" s="345">
        <v>439664</v>
      </c>
      <c r="AG1039" s="345">
        <v>302994</v>
      </c>
      <c r="AH1039" s="345">
        <v>30000</v>
      </c>
      <c r="AI1039" s="345">
        <v>106670</v>
      </c>
      <c r="AJ1039" s="345">
        <v>9894</v>
      </c>
      <c r="AK1039" s="345">
        <v>8612</v>
      </c>
    </row>
    <row r="1040" spans="1:37">
      <c r="A1040" s="869">
        <v>992</v>
      </c>
      <c r="B1040" s="869" t="s">
        <v>3336</v>
      </c>
      <c r="C1040" s="869" t="s">
        <v>16744</v>
      </c>
      <c r="D1040" s="869" t="s">
        <v>12915</v>
      </c>
      <c r="E1040" s="869" t="s">
        <v>16745</v>
      </c>
      <c r="F1040" s="870" t="s">
        <v>16746</v>
      </c>
      <c r="G1040" s="869" t="s">
        <v>16747</v>
      </c>
      <c r="H1040" s="869" t="s">
        <v>16748</v>
      </c>
      <c r="I1040" s="869">
        <v>1972</v>
      </c>
      <c r="J1040" s="869">
        <v>3098</v>
      </c>
      <c r="K1040" s="869">
        <v>1065</v>
      </c>
      <c r="L1040" s="869">
        <v>108</v>
      </c>
      <c r="M1040" s="869">
        <v>55911</v>
      </c>
      <c r="N1040" s="869">
        <v>1446</v>
      </c>
      <c r="O1040" s="869">
        <v>19</v>
      </c>
      <c r="P1040" s="869">
        <v>1950</v>
      </c>
      <c r="Q1040" s="869">
        <v>0</v>
      </c>
      <c r="R1040" s="869">
        <v>0</v>
      </c>
      <c r="S1040" s="869">
        <v>5</v>
      </c>
      <c r="T1040" s="869">
        <v>5</v>
      </c>
      <c r="U1040" s="869">
        <v>1</v>
      </c>
      <c r="V1040" s="869">
        <v>1</v>
      </c>
      <c r="W1040" s="869">
        <v>3</v>
      </c>
      <c r="X1040" s="869">
        <v>3</v>
      </c>
      <c r="Y1040" s="869">
        <v>0</v>
      </c>
      <c r="Z1040" s="869">
        <v>0</v>
      </c>
      <c r="AA1040" s="869">
        <v>1</v>
      </c>
      <c r="AB1040" s="869">
        <v>1</v>
      </c>
      <c r="AC1040" s="869">
        <v>0</v>
      </c>
      <c r="AD1040" s="869">
        <v>3</v>
      </c>
      <c r="AE1040" s="869">
        <v>0</v>
      </c>
      <c r="AF1040" s="345">
        <v>274473</v>
      </c>
      <c r="AG1040" s="345">
        <v>160272</v>
      </c>
      <c r="AH1040" s="345">
        <v>33264</v>
      </c>
      <c r="AI1040" s="345">
        <v>80937</v>
      </c>
      <c r="AJ1040" s="345">
        <v>22085</v>
      </c>
      <c r="AK1040" s="345">
        <v>10664</v>
      </c>
    </row>
    <row r="1041" spans="1:37">
      <c r="A1041" s="869">
        <v>993</v>
      </c>
      <c r="B1041" s="869" t="s">
        <v>3336</v>
      </c>
      <c r="C1041" s="869" t="s">
        <v>3343</v>
      </c>
      <c r="D1041" s="869" t="s">
        <v>12915</v>
      </c>
      <c r="E1041" s="869" t="s">
        <v>16749</v>
      </c>
      <c r="F1041" s="870" t="s">
        <v>16750</v>
      </c>
      <c r="G1041" s="869" t="s">
        <v>16751</v>
      </c>
      <c r="H1041" s="869" t="s">
        <v>16752</v>
      </c>
      <c r="I1041" s="869">
        <v>1999</v>
      </c>
      <c r="J1041" s="869">
        <v>24432</v>
      </c>
      <c r="K1041" s="869">
        <v>7234</v>
      </c>
      <c r="L1041" s="869">
        <v>653</v>
      </c>
      <c r="M1041" s="869">
        <v>223627</v>
      </c>
      <c r="N1041" s="869">
        <v>3932</v>
      </c>
      <c r="O1041" s="869">
        <v>47</v>
      </c>
      <c r="P1041" s="869">
        <v>9856</v>
      </c>
      <c r="Q1041" s="869">
        <v>0</v>
      </c>
      <c r="R1041" s="869">
        <v>43</v>
      </c>
      <c r="S1041" s="869">
        <v>12</v>
      </c>
      <c r="T1041" s="869">
        <v>12</v>
      </c>
      <c r="U1041" s="869">
        <v>0</v>
      </c>
      <c r="V1041" s="869">
        <v>0</v>
      </c>
      <c r="W1041" s="869">
        <v>10</v>
      </c>
      <c r="X1041" s="869">
        <v>10</v>
      </c>
      <c r="Y1041" s="869">
        <v>1</v>
      </c>
      <c r="Z1041" s="869">
        <v>1</v>
      </c>
      <c r="AA1041" s="869">
        <v>1</v>
      </c>
      <c r="AB1041" s="869">
        <v>1</v>
      </c>
      <c r="AC1041" s="869">
        <v>2</v>
      </c>
      <c r="AD1041" s="869">
        <v>6</v>
      </c>
      <c r="AE1041" s="869">
        <v>2</v>
      </c>
      <c r="AF1041" s="345">
        <v>2166552</v>
      </c>
      <c r="AG1041" s="345">
        <v>790285</v>
      </c>
      <c r="AH1041" s="345">
        <v>104412</v>
      </c>
      <c r="AI1041" s="345">
        <v>1271855</v>
      </c>
      <c r="AJ1041" s="345">
        <v>158300</v>
      </c>
      <c r="AK1041" s="345">
        <v>82742</v>
      </c>
    </row>
    <row r="1042" spans="1:37">
      <c r="A1042" s="869">
        <v>994</v>
      </c>
      <c r="B1042" s="869" t="s">
        <v>3336</v>
      </c>
      <c r="C1042" s="869" t="s">
        <v>16753</v>
      </c>
      <c r="D1042" s="869" t="s">
        <v>12915</v>
      </c>
      <c r="E1042" s="869" t="s">
        <v>16754</v>
      </c>
      <c r="F1042" s="870" t="s">
        <v>16755</v>
      </c>
      <c r="G1042" s="869" t="s">
        <v>16756</v>
      </c>
      <c r="H1042" s="869" t="s">
        <v>16757</v>
      </c>
      <c r="I1042" s="869">
        <v>1998</v>
      </c>
      <c r="J1042" s="869">
        <v>7274</v>
      </c>
      <c r="K1042" s="869">
        <v>5374</v>
      </c>
      <c r="L1042" s="869">
        <v>325</v>
      </c>
      <c r="M1042" s="869">
        <v>75972</v>
      </c>
      <c r="N1042" s="869">
        <v>2885</v>
      </c>
      <c r="O1042" s="869">
        <v>10</v>
      </c>
      <c r="P1042" s="869">
        <v>2899</v>
      </c>
      <c r="Q1042" s="869">
        <v>42</v>
      </c>
      <c r="R1042" s="869">
        <v>0</v>
      </c>
      <c r="S1042" s="869">
        <v>13</v>
      </c>
      <c r="T1042" s="869">
        <v>13</v>
      </c>
      <c r="U1042" s="869">
        <v>5</v>
      </c>
      <c r="V1042" s="869">
        <v>5</v>
      </c>
      <c r="W1042" s="869">
        <v>4</v>
      </c>
      <c r="X1042" s="869">
        <v>4</v>
      </c>
      <c r="Y1042" s="869">
        <v>0</v>
      </c>
      <c r="Z1042" s="869">
        <v>0</v>
      </c>
      <c r="AA1042" s="869">
        <v>4</v>
      </c>
      <c r="AB1042" s="869">
        <v>4</v>
      </c>
      <c r="AC1042" s="869">
        <v>0</v>
      </c>
      <c r="AD1042" s="869">
        <v>4</v>
      </c>
      <c r="AE1042" s="869">
        <v>0</v>
      </c>
      <c r="AF1042" s="345">
        <v>1491282</v>
      </c>
      <c r="AG1042" s="345">
        <v>948992</v>
      </c>
      <c r="AH1042" s="345">
        <v>50940</v>
      </c>
      <c r="AI1042" s="345">
        <v>491350</v>
      </c>
      <c r="AJ1042" s="345">
        <v>63072</v>
      </c>
      <c r="AK1042" s="345">
        <v>15330</v>
      </c>
    </row>
    <row r="1043" spans="1:37">
      <c r="A1043" s="869">
        <v>995</v>
      </c>
      <c r="B1043" s="869" t="s">
        <v>3336</v>
      </c>
      <c r="C1043" s="869" t="s">
        <v>16758</v>
      </c>
      <c r="D1043" s="869" t="s">
        <v>12915</v>
      </c>
      <c r="E1043" s="869" t="s">
        <v>16759</v>
      </c>
      <c r="F1043" s="870" t="s">
        <v>16760</v>
      </c>
      <c r="G1043" s="869" t="s">
        <v>16761</v>
      </c>
      <c r="H1043" s="869" t="s">
        <v>16762</v>
      </c>
      <c r="I1043" s="869">
        <v>1990</v>
      </c>
      <c r="J1043" s="869">
        <v>2270.8000000000002</v>
      </c>
      <c r="K1043" s="869">
        <v>1464.08</v>
      </c>
      <c r="L1043" s="869">
        <v>65</v>
      </c>
      <c r="M1043" s="869">
        <v>50924</v>
      </c>
      <c r="N1043" s="869">
        <v>3377</v>
      </c>
      <c r="O1043" s="869">
        <v>9</v>
      </c>
      <c r="P1043" s="869">
        <v>1997</v>
      </c>
      <c r="Q1043" s="869">
        <v>0</v>
      </c>
      <c r="R1043" s="869">
        <v>0</v>
      </c>
      <c r="S1043" s="869">
        <v>6</v>
      </c>
      <c r="T1043" s="869">
        <v>6</v>
      </c>
      <c r="U1043" s="869">
        <v>1</v>
      </c>
      <c r="V1043" s="869">
        <v>1</v>
      </c>
      <c r="W1043" s="869">
        <v>3</v>
      </c>
      <c r="X1043" s="869">
        <v>3</v>
      </c>
      <c r="Y1043" s="869">
        <v>0</v>
      </c>
      <c r="Z1043" s="869">
        <v>0</v>
      </c>
      <c r="AA1043" s="869">
        <v>2</v>
      </c>
      <c r="AB1043" s="869">
        <v>2</v>
      </c>
      <c r="AC1043" s="869">
        <v>0</v>
      </c>
      <c r="AD1043" s="869">
        <v>3</v>
      </c>
      <c r="AE1043" s="869">
        <v>0</v>
      </c>
      <c r="AF1043" s="345">
        <v>367364</v>
      </c>
      <c r="AG1043" s="345">
        <v>206321</v>
      </c>
      <c r="AH1043" s="345">
        <v>30000</v>
      </c>
      <c r="AI1043" s="345">
        <v>131043</v>
      </c>
      <c r="AJ1043" s="345">
        <v>28506</v>
      </c>
      <c r="AK1043" s="345">
        <v>16970</v>
      </c>
    </row>
    <row r="1044" spans="1:37" s="878" customFormat="1">
      <c r="A1044" s="1712" t="s">
        <v>13795</v>
      </c>
      <c r="B1044" s="1713"/>
      <c r="C1044" s="1714"/>
      <c r="D1044" s="872"/>
      <c r="E1044" s="873">
        <v>18</v>
      </c>
      <c r="F1044" s="874"/>
      <c r="G1044" s="872"/>
      <c r="H1044" s="872"/>
      <c r="I1044" s="872"/>
      <c r="J1044" s="875"/>
      <c r="K1044" s="875"/>
      <c r="L1044" s="875"/>
      <c r="M1044" s="875"/>
      <c r="N1044" s="875"/>
      <c r="O1044" s="875"/>
      <c r="P1044" s="875"/>
      <c r="Q1044" s="875"/>
      <c r="R1044" s="875"/>
      <c r="S1044" s="876"/>
      <c r="T1044" s="876"/>
      <c r="U1044" s="876"/>
      <c r="V1044" s="876"/>
      <c r="W1044" s="876"/>
      <c r="X1044" s="876"/>
      <c r="Y1044" s="876"/>
      <c r="Z1044" s="875"/>
      <c r="AA1044" s="876"/>
      <c r="AB1044" s="876"/>
      <c r="AC1044" s="875"/>
      <c r="AD1044" s="875"/>
      <c r="AE1044" s="875"/>
      <c r="AF1044" s="877"/>
      <c r="AG1044" s="875"/>
      <c r="AH1044" s="875"/>
      <c r="AI1044" s="875"/>
      <c r="AJ1044" s="875"/>
      <c r="AK1044" s="875"/>
    </row>
    <row r="1045" spans="1:37">
      <c r="A1045" s="869">
        <v>996</v>
      </c>
      <c r="B1045" s="869" t="s">
        <v>3336</v>
      </c>
      <c r="C1045" s="869" t="s">
        <v>16753</v>
      </c>
      <c r="D1045" s="869" t="s">
        <v>350</v>
      </c>
      <c r="E1045" s="869" t="s">
        <v>16763</v>
      </c>
      <c r="F1045" s="870" t="s">
        <v>16764</v>
      </c>
      <c r="G1045" s="869" t="s">
        <v>16765</v>
      </c>
      <c r="H1045" s="869" t="s">
        <v>16766</v>
      </c>
      <c r="I1045" s="869">
        <v>1980</v>
      </c>
      <c r="J1045" s="869">
        <v>2838.4</v>
      </c>
      <c r="K1045" s="869">
        <v>594.57000000000005</v>
      </c>
      <c r="L1045" s="869">
        <v>85</v>
      </c>
      <c r="M1045" s="869">
        <v>28283</v>
      </c>
      <c r="N1045" s="869">
        <v>42</v>
      </c>
      <c r="O1045" s="869">
        <v>25</v>
      </c>
      <c r="P1045" s="869">
        <v>601</v>
      </c>
      <c r="Q1045" s="869">
        <v>0</v>
      </c>
      <c r="R1045" s="869">
        <v>0</v>
      </c>
      <c r="S1045" s="869">
        <v>3</v>
      </c>
      <c r="T1045" s="869">
        <v>3</v>
      </c>
      <c r="U1045" s="869">
        <v>1</v>
      </c>
      <c r="V1045" s="869">
        <v>1</v>
      </c>
      <c r="W1045" s="869">
        <v>1</v>
      </c>
      <c r="X1045" s="869">
        <v>1</v>
      </c>
      <c r="Y1045" s="869">
        <v>0</v>
      </c>
      <c r="Z1045" s="869">
        <v>0</v>
      </c>
      <c r="AA1045" s="869">
        <v>1</v>
      </c>
      <c r="AB1045" s="869">
        <v>1</v>
      </c>
      <c r="AC1045" s="869">
        <v>0</v>
      </c>
      <c r="AD1045" s="869">
        <v>1</v>
      </c>
      <c r="AE1045" s="869">
        <v>0</v>
      </c>
      <c r="AF1045" s="345">
        <v>144674</v>
      </c>
      <c r="AG1045" s="345">
        <v>83831</v>
      </c>
      <c r="AH1045" s="345">
        <v>6449</v>
      </c>
      <c r="AI1045" s="345">
        <v>54394</v>
      </c>
      <c r="AJ1045" s="345">
        <v>7201</v>
      </c>
      <c r="AK1045" s="345">
        <v>1997</v>
      </c>
    </row>
    <row r="1046" spans="1:37" s="878" customFormat="1">
      <c r="A1046" s="1712" t="s">
        <v>13032</v>
      </c>
      <c r="B1046" s="1713"/>
      <c r="C1046" s="1714"/>
      <c r="D1046" s="872"/>
      <c r="E1046" s="873">
        <v>1</v>
      </c>
      <c r="F1046" s="874"/>
      <c r="G1046" s="872"/>
      <c r="H1046" s="872"/>
      <c r="I1046" s="872"/>
      <c r="J1046" s="875"/>
      <c r="K1046" s="875"/>
      <c r="L1046" s="875"/>
      <c r="M1046" s="875"/>
      <c r="N1046" s="875"/>
      <c r="O1046" s="875"/>
      <c r="P1046" s="875"/>
      <c r="Q1046" s="875"/>
      <c r="R1046" s="875"/>
      <c r="S1046" s="876"/>
      <c r="T1046" s="876"/>
      <c r="U1046" s="876"/>
      <c r="V1046" s="876"/>
      <c r="W1046" s="876"/>
      <c r="X1046" s="876"/>
      <c r="Y1046" s="876"/>
      <c r="Z1046" s="875"/>
      <c r="AA1046" s="876"/>
      <c r="AB1046" s="876"/>
      <c r="AC1046" s="875"/>
      <c r="AD1046" s="875"/>
      <c r="AE1046" s="875"/>
      <c r="AF1046" s="877"/>
      <c r="AG1046" s="875"/>
      <c r="AH1046" s="875"/>
      <c r="AI1046" s="875"/>
      <c r="AJ1046" s="875"/>
      <c r="AK1046" s="875"/>
    </row>
    <row r="1047" spans="1:37">
      <c r="A1047" s="869">
        <v>997</v>
      </c>
      <c r="B1047" s="869" t="s">
        <v>3336</v>
      </c>
      <c r="C1047" s="869" t="s">
        <v>16684</v>
      </c>
      <c r="D1047" s="869" t="s">
        <v>13033</v>
      </c>
      <c r="E1047" s="869" t="s">
        <v>16767</v>
      </c>
      <c r="F1047" s="870" t="s">
        <v>16768</v>
      </c>
      <c r="G1047" s="869" t="s">
        <v>16769</v>
      </c>
      <c r="H1047" s="869" t="s">
        <v>16770</v>
      </c>
      <c r="I1047" s="869">
        <v>2008</v>
      </c>
      <c r="J1047" s="869">
        <v>977.3</v>
      </c>
      <c r="K1047" s="869">
        <v>1070</v>
      </c>
      <c r="L1047" s="869">
        <v>175</v>
      </c>
      <c r="M1047" s="869">
        <v>76093</v>
      </c>
      <c r="N1047" s="869">
        <v>710</v>
      </c>
      <c r="O1047" s="869">
        <v>55</v>
      </c>
      <c r="P1047" s="869">
        <v>2040</v>
      </c>
      <c r="Q1047" s="869">
        <v>0</v>
      </c>
      <c r="R1047" s="869">
        <v>0</v>
      </c>
      <c r="S1047" s="869">
        <v>8</v>
      </c>
      <c r="T1047" s="869">
        <v>8</v>
      </c>
      <c r="U1047" s="869">
        <v>1</v>
      </c>
      <c r="V1047" s="869">
        <v>1</v>
      </c>
      <c r="W1047" s="869">
        <v>6</v>
      </c>
      <c r="X1047" s="869">
        <v>6</v>
      </c>
      <c r="Y1047" s="869">
        <v>0</v>
      </c>
      <c r="Z1047" s="869">
        <v>0</v>
      </c>
      <c r="AA1047" s="869">
        <v>1</v>
      </c>
      <c r="AB1047" s="869">
        <v>1</v>
      </c>
      <c r="AC1047" s="869">
        <v>0</v>
      </c>
      <c r="AD1047" s="869">
        <v>6</v>
      </c>
      <c r="AE1047" s="869">
        <v>3</v>
      </c>
      <c r="AF1047" s="345">
        <v>587682</v>
      </c>
      <c r="AG1047" s="345">
        <v>386845</v>
      </c>
      <c r="AH1047" s="345">
        <v>19000</v>
      </c>
      <c r="AI1047" s="345">
        <v>181837</v>
      </c>
      <c r="AJ1047" s="345">
        <v>31218</v>
      </c>
      <c r="AK1047" s="345">
        <v>13406</v>
      </c>
    </row>
    <row r="1048" spans="1:37">
      <c r="A1048" s="869">
        <v>998</v>
      </c>
      <c r="B1048" s="869" t="s">
        <v>3336</v>
      </c>
      <c r="C1048" s="869" t="s">
        <v>16684</v>
      </c>
      <c r="D1048" s="869" t="s">
        <v>13033</v>
      </c>
      <c r="E1048" s="869" t="s">
        <v>16771</v>
      </c>
      <c r="F1048" s="870" t="s">
        <v>16772</v>
      </c>
      <c r="G1048" s="869" t="s">
        <v>16773</v>
      </c>
      <c r="H1048" s="869" t="s">
        <v>16774</v>
      </c>
      <c r="I1048" s="869">
        <v>2010</v>
      </c>
      <c r="J1048" s="869">
        <v>390</v>
      </c>
      <c r="K1048" s="869">
        <v>778.26</v>
      </c>
      <c r="L1048" s="869">
        <v>94</v>
      </c>
      <c r="M1048" s="869">
        <v>41303</v>
      </c>
      <c r="N1048" s="869">
        <v>124</v>
      </c>
      <c r="O1048" s="869">
        <v>27</v>
      </c>
      <c r="P1048" s="869">
        <v>1877</v>
      </c>
      <c r="Q1048" s="869">
        <v>0</v>
      </c>
      <c r="R1048" s="869">
        <v>0</v>
      </c>
      <c r="S1048" s="869">
        <v>2</v>
      </c>
      <c r="T1048" s="869">
        <v>4</v>
      </c>
      <c r="U1048" s="869">
        <v>0</v>
      </c>
      <c r="V1048" s="869">
        <v>1</v>
      </c>
      <c r="W1048" s="869">
        <v>1</v>
      </c>
      <c r="X1048" s="869">
        <v>2</v>
      </c>
      <c r="Y1048" s="869">
        <v>0</v>
      </c>
      <c r="Z1048" s="869">
        <v>0</v>
      </c>
      <c r="AA1048" s="869">
        <v>1</v>
      </c>
      <c r="AB1048" s="869">
        <v>1</v>
      </c>
      <c r="AC1048" s="869">
        <v>0</v>
      </c>
      <c r="AD1048" s="869">
        <v>2</v>
      </c>
      <c r="AE1048" s="869">
        <v>1</v>
      </c>
      <c r="AF1048" s="345">
        <v>199244</v>
      </c>
      <c r="AG1048" s="345">
        <v>116244</v>
      </c>
      <c r="AH1048" s="345">
        <v>19000</v>
      </c>
      <c r="AI1048" s="345">
        <v>64000</v>
      </c>
      <c r="AJ1048" s="345">
        <v>31959</v>
      </c>
      <c r="AK1048" s="345">
        <v>18293</v>
      </c>
    </row>
    <row r="1049" spans="1:37">
      <c r="A1049" s="869">
        <v>999</v>
      </c>
      <c r="B1049" s="869" t="s">
        <v>3336</v>
      </c>
      <c r="C1049" s="869" t="s">
        <v>5894</v>
      </c>
      <c r="D1049" s="869" t="s">
        <v>13033</v>
      </c>
      <c r="E1049" s="869" t="s">
        <v>16775</v>
      </c>
      <c r="F1049" s="870" t="s">
        <v>16776</v>
      </c>
      <c r="G1049" s="869" t="s">
        <v>16777</v>
      </c>
      <c r="H1049" s="869" t="s">
        <v>16778</v>
      </c>
      <c r="I1049" s="869">
        <v>2020</v>
      </c>
      <c r="J1049" s="869">
        <v>4347</v>
      </c>
      <c r="K1049" s="869">
        <v>986.14</v>
      </c>
      <c r="L1049" s="869">
        <v>80</v>
      </c>
      <c r="M1049" s="869">
        <v>26221</v>
      </c>
      <c r="N1049" s="869">
        <v>4704</v>
      </c>
      <c r="O1049" s="869">
        <v>26</v>
      </c>
      <c r="P1049" s="869">
        <v>3348</v>
      </c>
      <c r="Q1049" s="869">
        <v>0</v>
      </c>
      <c r="R1049" s="869">
        <v>0</v>
      </c>
      <c r="S1049" s="869">
        <v>4</v>
      </c>
      <c r="T1049" s="869">
        <v>3</v>
      </c>
      <c r="U1049" s="869">
        <v>1</v>
      </c>
      <c r="V1049" s="869">
        <v>1</v>
      </c>
      <c r="W1049" s="869">
        <v>2</v>
      </c>
      <c r="X1049" s="869">
        <v>2</v>
      </c>
      <c r="Y1049" s="869">
        <v>0</v>
      </c>
      <c r="Z1049" s="869">
        <v>0</v>
      </c>
      <c r="AA1049" s="869">
        <v>1</v>
      </c>
      <c r="AB1049" s="869">
        <v>0</v>
      </c>
      <c r="AC1049" s="869">
        <v>0</v>
      </c>
      <c r="AD1049" s="869">
        <v>3</v>
      </c>
      <c r="AE1049" s="869">
        <v>0</v>
      </c>
      <c r="AF1049" s="345">
        <v>468044</v>
      </c>
      <c r="AG1049" s="345">
        <v>247927</v>
      </c>
      <c r="AH1049" s="345">
        <v>50400</v>
      </c>
      <c r="AI1049" s="345">
        <v>169717</v>
      </c>
      <c r="AJ1049" s="345">
        <v>23253</v>
      </c>
      <c r="AK1049" s="345">
        <v>46886</v>
      </c>
    </row>
    <row r="1050" spans="1:37">
      <c r="A1050" s="869">
        <v>1000</v>
      </c>
      <c r="B1050" s="869" t="s">
        <v>3336</v>
      </c>
      <c r="C1050" s="869" t="s">
        <v>5894</v>
      </c>
      <c r="D1050" s="869" t="s">
        <v>13033</v>
      </c>
      <c r="E1050" s="869" t="s">
        <v>16779</v>
      </c>
      <c r="F1050" s="870" t="s">
        <v>16780</v>
      </c>
      <c r="G1050" s="869" t="s">
        <v>16781</v>
      </c>
      <c r="H1050" s="869" t="s">
        <v>16778</v>
      </c>
      <c r="I1050" s="869">
        <v>2013</v>
      </c>
      <c r="J1050" s="869">
        <v>3391.9</v>
      </c>
      <c r="K1050" s="869">
        <v>1157</v>
      </c>
      <c r="L1050" s="869">
        <v>89</v>
      </c>
      <c r="M1050" s="869">
        <v>58190</v>
      </c>
      <c r="N1050" s="869">
        <v>0</v>
      </c>
      <c r="O1050" s="869">
        <v>37</v>
      </c>
      <c r="P1050" s="869">
        <v>2951</v>
      </c>
      <c r="Q1050" s="869">
        <v>0</v>
      </c>
      <c r="R1050" s="869">
        <v>1</v>
      </c>
      <c r="S1050" s="869">
        <v>13</v>
      </c>
      <c r="T1050" s="869">
        <v>4</v>
      </c>
      <c r="U1050" s="869">
        <v>0</v>
      </c>
      <c r="V1050" s="869">
        <v>0</v>
      </c>
      <c r="W1050" s="869">
        <v>4</v>
      </c>
      <c r="X1050" s="869">
        <v>4</v>
      </c>
      <c r="Y1050" s="869">
        <v>0</v>
      </c>
      <c r="Z1050" s="869">
        <v>0</v>
      </c>
      <c r="AA1050" s="869">
        <v>9</v>
      </c>
      <c r="AB1050" s="869">
        <v>0</v>
      </c>
      <c r="AC1050" s="869">
        <v>0</v>
      </c>
      <c r="AD1050" s="869">
        <v>4</v>
      </c>
      <c r="AE1050" s="869">
        <v>0</v>
      </c>
      <c r="AF1050" s="345">
        <v>816663</v>
      </c>
      <c r="AG1050" s="345">
        <v>589007</v>
      </c>
      <c r="AH1050" s="345">
        <v>52534</v>
      </c>
      <c r="AI1050" s="345">
        <v>175122</v>
      </c>
      <c r="AJ1050" s="345">
        <v>50128</v>
      </c>
      <c r="AK1050" s="345">
        <v>27618</v>
      </c>
    </row>
    <row r="1051" spans="1:37">
      <c r="A1051" s="869">
        <v>1001</v>
      </c>
      <c r="B1051" s="869" t="s">
        <v>3336</v>
      </c>
      <c r="C1051" s="869" t="s">
        <v>5894</v>
      </c>
      <c r="D1051" s="869" t="s">
        <v>13033</v>
      </c>
      <c r="E1051" s="869" t="s">
        <v>16782</v>
      </c>
      <c r="F1051" s="870" t="s">
        <v>16783</v>
      </c>
      <c r="G1051" s="869" t="s">
        <v>16784</v>
      </c>
      <c r="H1051" s="869" t="s">
        <v>16778</v>
      </c>
      <c r="I1051" s="869">
        <v>1995</v>
      </c>
      <c r="J1051" s="869">
        <v>2450</v>
      </c>
      <c r="K1051" s="869">
        <v>5736.22</v>
      </c>
      <c r="L1051" s="869">
        <v>255</v>
      </c>
      <c r="M1051" s="869">
        <v>163279</v>
      </c>
      <c r="N1051" s="869">
        <v>4704</v>
      </c>
      <c r="O1051" s="869">
        <v>80</v>
      </c>
      <c r="P1051" s="869">
        <v>7581</v>
      </c>
      <c r="Q1051" s="869">
        <v>0</v>
      </c>
      <c r="R1051" s="869">
        <v>1</v>
      </c>
      <c r="S1051" s="869">
        <v>29</v>
      </c>
      <c r="T1051" s="869">
        <v>16</v>
      </c>
      <c r="U1051" s="869">
        <v>3</v>
      </c>
      <c r="V1051" s="869">
        <v>3</v>
      </c>
      <c r="W1051" s="869">
        <v>11</v>
      </c>
      <c r="X1051" s="869">
        <v>9</v>
      </c>
      <c r="Y1051" s="869">
        <v>1</v>
      </c>
      <c r="Z1051" s="869">
        <v>1</v>
      </c>
      <c r="AA1051" s="869">
        <v>14</v>
      </c>
      <c r="AB1051" s="869">
        <v>3</v>
      </c>
      <c r="AC1051" s="869">
        <v>1</v>
      </c>
      <c r="AD1051" s="869">
        <v>10</v>
      </c>
      <c r="AE1051" s="869">
        <v>0</v>
      </c>
      <c r="AF1051" s="345">
        <v>2868337</v>
      </c>
      <c r="AG1051" s="345">
        <v>1613833</v>
      </c>
      <c r="AH1051" s="345">
        <v>138674</v>
      </c>
      <c r="AI1051" s="345">
        <v>1115830</v>
      </c>
      <c r="AJ1051" s="345">
        <v>340104</v>
      </c>
      <c r="AK1051" s="345">
        <v>223597</v>
      </c>
    </row>
    <row r="1052" spans="1:37">
      <c r="A1052" s="869">
        <v>1002</v>
      </c>
      <c r="B1052" s="869" t="s">
        <v>3336</v>
      </c>
      <c r="C1052" s="869" t="s">
        <v>5894</v>
      </c>
      <c r="D1052" s="869" t="s">
        <v>13033</v>
      </c>
      <c r="E1052" s="869" t="s">
        <v>16785</v>
      </c>
      <c r="F1052" s="870" t="s">
        <v>16786</v>
      </c>
      <c r="G1052" s="869" t="s">
        <v>16787</v>
      </c>
      <c r="H1052" s="869" t="s">
        <v>16788</v>
      </c>
      <c r="I1052" s="869">
        <v>1997</v>
      </c>
      <c r="J1052" s="869">
        <v>2317</v>
      </c>
      <c r="K1052" s="869">
        <v>693</v>
      </c>
      <c r="L1052" s="869">
        <v>40</v>
      </c>
      <c r="M1052" s="869">
        <v>34596</v>
      </c>
      <c r="N1052" s="869">
        <v>0</v>
      </c>
      <c r="O1052" s="869">
        <v>11</v>
      </c>
      <c r="P1052" s="869">
        <v>593</v>
      </c>
      <c r="Q1052" s="869">
        <v>0</v>
      </c>
      <c r="R1052" s="869">
        <v>0</v>
      </c>
      <c r="S1052" s="869">
        <v>1</v>
      </c>
      <c r="T1052" s="869">
        <v>1</v>
      </c>
      <c r="U1052" s="869">
        <v>0</v>
      </c>
      <c r="V1052" s="869">
        <v>0</v>
      </c>
      <c r="W1052" s="869">
        <v>0</v>
      </c>
      <c r="X1052" s="869">
        <v>0</v>
      </c>
      <c r="Y1052" s="869">
        <v>0</v>
      </c>
      <c r="Z1052" s="869">
        <v>0</v>
      </c>
      <c r="AA1052" s="869">
        <v>1</v>
      </c>
      <c r="AB1052" s="869">
        <v>1</v>
      </c>
      <c r="AC1052" s="869">
        <v>0</v>
      </c>
      <c r="AD1052" s="869">
        <v>0</v>
      </c>
      <c r="AE1052" s="869">
        <v>0</v>
      </c>
      <c r="AF1052" s="345">
        <v>53628</v>
      </c>
      <c r="AG1052" s="345">
        <v>41000</v>
      </c>
      <c r="AH1052" s="345">
        <v>9628</v>
      </c>
      <c r="AI1052" s="345">
        <v>3000</v>
      </c>
      <c r="AJ1052" s="345">
        <v>3084</v>
      </c>
      <c r="AK1052" s="345">
        <v>1506</v>
      </c>
    </row>
    <row r="1053" spans="1:37">
      <c r="A1053" s="869">
        <v>1003</v>
      </c>
      <c r="B1053" s="869" t="s">
        <v>3336</v>
      </c>
      <c r="C1053" s="869" t="s">
        <v>5894</v>
      </c>
      <c r="D1053" s="869" t="s">
        <v>13033</v>
      </c>
      <c r="E1053" s="869" t="s">
        <v>16789</v>
      </c>
      <c r="F1053" s="870" t="s">
        <v>16790</v>
      </c>
      <c r="G1053" s="869" t="s">
        <v>16791</v>
      </c>
      <c r="H1053" s="869" t="s">
        <v>16792</v>
      </c>
      <c r="I1053" s="869">
        <v>2022</v>
      </c>
      <c r="J1053" s="869">
        <v>1500</v>
      </c>
      <c r="K1053" s="869">
        <v>3753</v>
      </c>
      <c r="L1053" s="869">
        <v>563</v>
      </c>
      <c r="M1053" s="869">
        <v>52730</v>
      </c>
      <c r="N1053" s="869">
        <v>4712</v>
      </c>
      <c r="O1053" s="869">
        <v>48</v>
      </c>
      <c r="P1053" s="869">
        <v>6969</v>
      </c>
      <c r="Q1053" s="869">
        <v>0</v>
      </c>
      <c r="R1053" s="869">
        <v>3</v>
      </c>
      <c r="S1053" s="869">
        <v>12</v>
      </c>
      <c r="T1053" s="869">
        <v>10</v>
      </c>
      <c r="U1053" s="869">
        <v>1</v>
      </c>
      <c r="V1053" s="869">
        <v>1</v>
      </c>
      <c r="W1053" s="869">
        <v>7</v>
      </c>
      <c r="X1053" s="869">
        <v>8</v>
      </c>
      <c r="Y1053" s="869">
        <v>0</v>
      </c>
      <c r="Z1053" s="869">
        <v>0</v>
      </c>
      <c r="AA1053" s="869">
        <v>4</v>
      </c>
      <c r="AB1053" s="869">
        <v>1</v>
      </c>
      <c r="AC1053" s="869">
        <v>0</v>
      </c>
      <c r="AD1053" s="869">
        <v>8</v>
      </c>
      <c r="AE1053" s="869">
        <v>0</v>
      </c>
      <c r="AF1053" s="345">
        <v>1224038</v>
      </c>
      <c r="AG1053" s="345">
        <v>696279</v>
      </c>
      <c r="AH1053" s="345">
        <v>138348</v>
      </c>
      <c r="AI1053" s="345">
        <v>389411</v>
      </c>
      <c r="AJ1053" s="345">
        <v>273902</v>
      </c>
      <c r="AK1053" s="345">
        <v>184896</v>
      </c>
    </row>
    <row r="1054" spans="1:37">
      <c r="A1054" s="869">
        <v>1004</v>
      </c>
      <c r="B1054" s="869" t="s">
        <v>3336</v>
      </c>
      <c r="C1054" s="869" t="s">
        <v>5894</v>
      </c>
      <c r="D1054" s="869" t="s">
        <v>13033</v>
      </c>
      <c r="E1054" s="869" t="s">
        <v>16793</v>
      </c>
      <c r="F1054" s="870" t="s">
        <v>16794</v>
      </c>
      <c r="G1054" s="869" t="s">
        <v>16795</v>
      </c>
      <c r="H1054" s="869" t="s">
        <v>16778</v>
      </c>
      <c r="I1054" s="869">
        <v>2013</v>
      </c>
      <c r="J1054" s="869">
        <v>2776</v>
      </c>
      <c r="K1054" s="869">
        <v>2284</v>
      </c>
      <c r="L1054" s="869">
        <v>124</v>
      </c>
      <c r="M1054" s="869">
        <v>86430</v>
      </c>
      <c r="N1054" s="869">
        <v>0</v>
      </c>
      <c r="O1054" s="869">
        <v>46</v>
      </c>
      <c r="P1054" s="869">
        <v>4632</v>
      </c>
      <c r="Q1054" s="869">
        <v>0</v>
      </c>
      <c r="R1054" s="869">
        <v>2</v>
      </c>
      <c r="S1054" s="869">
        <v>12</v>
      </c>
      <c r="T1054" s="869">
        <v>5</v>
      </c>
      <c r="U1054" s="869">
        <v>1</v>
      </c>
      <c r="V1054" s="869">
        <v>1</v>
      </c>
      <c r="W1054" s="869">
        <v>4</v>
      </c>
      <c r="X1054" s="869">
        <v>4</v>
      </c>
      <c r="Y1054" s="869">
        <v>0</v>
      </c>
      <c r="Z1054" s="869">
        <v>0</v>
      </c>
      <c r="AA1054" s="869">
        <v>7</v>
      </c>
      <c r="AB1054" s="869">
        <v>0</v>
      </c>
      <c r="AC1054" s="869">
        <v>0</v>
      </c>
      <c r="AD1054" s="869">
        <v>6</v>
      </c>
      <c r="AE1054" s="869">
        <v>0</v>
      </c>
      <c r="AF1054" s="345">
        <v>919874</v>
      </c>
      <c r="AG1054" s="345">
        <v>532820</v>
      </c>
      <c r="AH1054" s="345">
        <v>82158</v>
      </c>
      <c r="AI1054" s="345">
        <v>304896</v>
      </c>
      <c r="AJ1054" s="345">
        <v>119964</v>
      </c>
      <c r="AK1054" s="345">
        <v>82610</v>
      </c>
    </row>
    <row r="1055" spans="1:37">
      <c r="A1055" s="869">
        <v>1005</v>
      </c>
      <c r="B1055" s="869" t="s">
        <v>3336</v>
      </c>
      <c r="C1055" s="869" t="s">
        <v>16697</v>
      </c>
      <c r="D1055" s="869" t="s">
        <v>13033</v>
      </c>
      <c r="E1055" s="869" t="s">
        <v>16796</v>
      </c>
      <c r="F1055" s="870" t="s">
        <v>16797</v>
      </c>
      <c r="G1055" s="869" t="s">
        <v>16798</v>
      </c>
      <c r="H1055" s="869" t="s">
        <v>16799</v>
      </c>
      <c r="I1055" s="869">
        <v>1995</v>
      </c>
      <c r="J1055" s="869">
        <v>5410.1</v>
      </c>
      <c r="K1055" s="869">
        <v>5005.91</v>
      </c>
      <c r="L1055" s="869">
        <v>513</v>
      </c>
      <c r="M1055" s="869">
        <v>143723</v>
      </c>
      <c r="N1055" s="869">
        <v>6326</v>
      </c>
      <c r="O1055" s="869">
        <v>96</v>
      </c>
      <c r="P1055" s="869">
        <v>5097</v>
      </c>
      <c r="Q1055" s="869">
        <v>0</v>
      </c>
      <c r="R1055" s="869">
        <v>1</v>
      </c>
      <c r="S1055" s="869">
        <v>13</v>
      </c>
      <c r="T1055" s="869">
        <v>13</v>
      </c>
      <c r="U1055" s="869">
        <v>2</v>
      </c>
      <c r="V1055" s="869">
        <v>3</v>
      </c>
      <c r="W1055" s="869">
        <v>8</v>
      </c>
      <c r="X1055" s="869">
        <v>8</v>
      </c>
      <c r="Y1055" s="869">
        <v>0</v>
      </c>
      <c r="Z1055" s="869">
        <v>1</v>
      </c>
      <c r="AA1055" s="869">
        <v>3</v>
      </c>
      <c r="AB1055" s="869">
        <v>1</v>
      </c>
      <c r="AC1055" s="869">
        <v>1</v>
      </c>
      <c r="AD1055" s="869">
        <v>10</v>
      </c>
      <c r="AE1055" s="869">
        <v>0</v>
      </c>
      <c r="AF1055" s="345">
        <v>2451244</v>
      </c>
      <c r="AG1055" s="345">
        <v>1030678</v>
      </c>
      <c r="AH1055" s="345">
        <v>98000</v>
      </c>
      <c r="AI1055" s="345">
        <v>1322566</v>
      </c>
      <c r="AJ1055" s="345">
        <v>77903</v>
      </c>
      <c r="AK1055" s="345">
        <v>47914</v>
      </c>
    </row>
    <row r="1056" spans="1:37">
      <c r="A1056" s="869">
        <v>1006</v>
      </c>
      <c r="B1056" s="869" t="s">
        <v>3336</v>
      </c>
      <c r="C1056" s="869" t="s">
        <v>16697</v>
      </c>
      <c r="D1056" s="869" t="s">
        <v>13033</v>
      </c>
      <c r="E1056" s="869" t="s">
        <v>16800</v>
      </c>
      <c r="F1056" s="870" t="s">
        <v>16801</v>
      </c>
      <c r="G1056" s="869" t="s">
        <v>16802</v>
      </c>
      <c r="H1056" s="869" t="s">
        <v>16803</v>
      </c>
      <c r="I1056" s="869">
        <v>2005</v>
      </c>
      <c r="J1056" s="869">
        <v>2327.3000000000002</v>
      </c>
      <c r="K1056" s="869">
        <v>1022.1</v>
      </c>
      <c r="L1056" s="869">
        <v>145</v>
      </c>
      <c r="M1056" s="869">
        <v>27655</v>
      </c>
      <c r="N1056" s="869">
        <v>127</v>
      </c>
      <c r="O1056" s="869">
        <v>69</v>
      </c>
      <c r="P1056" s="869">
        <v>445</v>
      </c>
      <c r="Q1056" s="869">
        <v>0</v>
      </c>
      <c r="R1056" s="869">
        <v>0</v>
      </c>
      <c r="S1056" s="869">
        <v>3</v>
      </c>
      <c r="T1056" s="869">
        <v>3</v>
      </c>
      <c r="U1056" s="869">
        <v>2</v>
      </c>
      <c r="V1056" s="869">
        <v>2</v>
      </c>
      <c r="W1056" s="869">
        <v>1</v>
      </c>
      <c r="X1056" s="869">
        <v>1</v>
      </c>
      <c r="Y1056" s="869">
        <v>0</v>
      </c>
      <c r="Z1056" s="869">
        <v>0</v>
      </c>
      <c r="AA1056" s="869">
        <v>0</v>
      </c>
      <c r="AB1056" s="869">
        <v>0</v>
      </c>
      <c r="AC1056" s="869">
        <v>0</v>
      </c>
      <c r="AD1056" s="869">
        <v>1</v>
      </c>
      <c r="AE1056" s="869">
        <v>0</v>
      </c>
      <c r="AF1056" s="345">
        <v>426322</v>
      </c>
      <c r="AG1056" s="345">
        <v>255000</v>
      </c>
      <c r="AH1056" s="345">
        <v>7000</v>
      </c>
      <c r="AI1056" s="345">
        <v>164322</v>
      </c>
      <c r="AJ1056" s="345">
        <v>4005</v>
      </c>
      <c r="AK1056" s="345">
        <v>2256</v>
      </c>
    </row>
    <row r="1057" spans="1:37">
      <c r="A1057" s="869">
        <v>1007</v>
      </c>
      <c r="B1057" s="869" t="s">
        <v>3336</v>
      </c>
      <c r="C1057" s="869" t="s">
        <v>16697</v>
      </c>
      <c r="D1057" s="869" t="s">
        <v>13033</v>
      </c>
      <c r="E1057" s="869" t="s">
        <v>16804</v>
      </c>
      <c r="F1057" s="870" t="s">
        <v>16805</v>
      </c>
      <c r="G1057" s="869" t="s">
        <v>16806</v>
      </c>
      <c r="H1057" s="869" t="s">
        <v>16803</v>
      </c>
      <c r="I1057" s="869">
        <v>1998</v>
      </c>
      <c r="J1057" s="869">
        <v>890</v>
      </c>
      <c r="K1057" s="869">
        <v>999.91</v>
      </c>
      <c r="L1057" s="869">
        <v>20</v>
      </c>
      <c r="M1057" s="869">
        <v>26928</v>
      </c>
      <c r="N1057" s="869">
        <v>482</v>
      </c>
      <c r="O1057" s="869">
        <v>10</v>
      </c>
      <c r="P1057" s="869">
        <v>996</v>
      </c>
      <c r="Q1057" s="869">
        <v>0</v>
      </c>
      <c r="R1057" s="869">
        <v>0</v>
      </c>
      <c r="S1057" s="869">
        <v>3</v>
      </c>
      <c r="T1057" s="869">
        <v>3</v>
      </c>
      <c r="U1057" s="869">
        <v>2</v>
      </c>
      <c r="V1057" s="869">
        <v>2</v>
      </c>
      <c r="W1057" s="869">
        <v>1</v>
      </c>
      <c r="X1057" s="869">
        <v>1</v>
      </c>
      <c r="Y1057" s="869">
        <v>0</v>
      </c>
      <c r="Z1057" s="869">
        <v>0</v>
      </c>
      <c r="AA1057" s="869">
        <v>0</v>
      </c>
      <c r="AB1057" s="869">
        <v>0</v>
      </c>
      <c r="AC1057" s="869">
        <v>0</v>
      </c>
      <c r="AD1057" s="869">
        <v>2</v>
      </c>
      <c r="AE1057" s="869">
        <v>0</v>
      </c>
      <c r="AF1057" s="345">
        <v>402570</v>
      </c>
      <c r="AG1057" s="345">
        <v>302000</v>
      </c>
      <c r="AH1057" s="345">
        <v>15000</v>
      </c>
      <c r="AI1057" s="345">
        <v>85570</v>
      </c>
      <c r="AJ1057" s="345">
        <v>15670</v>
      </c>
      <c r="AK1057" s="345">
        <v>5597</v>
      </c>
    </row>
    <row r="1058" spans="1:37">
      <c r="A1058" s="869">
        <v>1008</v>
      </c>
      <c r="B1058" s="869" t="s">
        <v>3336</v>
      </c>
      <c r="C1058" s="869" t="s">
        <v>5881</v>
      </c>
      <c r="D1058" s="869" t="s">
        <v>13033</v>
      </c>
      <c r="E1058" s="869" t="s">
        <v>16807</v>
      </c>
      <c r="F1058" s="870" t="s">
        <v>16808</v>
      </c>
      <c r="G1058" s="869" t="s">
        <v>16809</v>
      </c>
      <c r="H1058" s="869" t="s">
        <v>16810</v>
      </c>
      <c r="I1058" s="869">
        <v>2008</v>
      </c>
      <c r="J1058" s="869">
        <v>1170</v>
      </c>
      <c r="K1058" s="869">
        <v>1046</v>
      </c>
      <c r="L1058" s="869">
        <v>184</v>
      </c>
      <c r="M1058" s="869">
        <v>63929</v>
      </c>
      <c r="N1058" s="869">
        <v>0</v>
      </c>
      <c r="O1058" s="869">
        <v>22</v>
      </c>
      <c r="P1058" s="869">
        <v>1942</v>
      </c>
      <c r="Q1058" s="869">
        <v>0</v>
      </c>
      <c r="R1058" s="869">
        <v>0</v>
      </c>
      <c r="S1058" s="869">
        <v>6</v>
      </c>
      <c r="T1058" s="869">
        <v>7</v>
      </c>
      <c r="U1058" s="869">
        <v>0</v>
      </c>
      <c r="V1058" s="869">
        <v>0</v>
      </c>
      <c r="W1058" s="869">
        <v>2</v>
      </c>
      <c r="X1058" s="869">
        <v>2</v>
      </c>
      <c r="Y1058" s="869">
        <v>0</v>
      </c>
      <c r="Z1058" s="869">
        <v>0</v>
      </c>
      <c r="AA1058" s="869">
        <v>4</v>
      </c>
      <c r="AB1058" s="869">
        <v>5</v>
      </c>
      <c r="AC1058" s="869">
        <v>0</v>
      </c>
      <c r="AD1058" s="869">
        <v>3</v>
      </c>
      <c r="AE1058" s="869">
        <v>0</v>
      </c>
      <c r="AF1058" s="345">
        <v>484321</v>
      </c>
      <c r="AG1058" s="345">
        <v>315021</v>
      </c>
      <c r="AH1058" s="345">
        <v>31000</v>
      </c>
      <c r="AI1058" s="345">
        <v>138300</v>
      </c>
      <c r="AJ1058" s="345">
        <v>40559</v>
      </c>
      <c r="AK1058" s="345">
        <v>35232</v>
      </c>
    </row>
    <row r="1059" spans="1:37">
      <c r="A1059" s="869">
        <v>1009</v>
      </c>
      <c r="B1059" s="869" t="s">
        <v>3336</v>
      </c>
      <c r="C1059" s="869" t="s">
        <v>5881</v>
      </c>
      <c r="D1059" s="869" t="s">
        <v>13033</v>
      </c>
      <c r="E1059" s="869" t="s">
        <v>16811</v>
      </c>
      <c r="F1059" s="870" t="s">
        <v>16812</v>
      </c>
      <c r="G1059" s="869" t="s">
        <v>16813</v>
      </c>
      <c r="H1059" s="869" t="s">
        <v>16810</v>
      </c>
      <c r="I1059" s="869">
        <v>2024</v>
      </c>
      <c r="J1059" s="869">
        <v>2316.0700000000002</v>
      </c>
      <c r="K1059" s="869">
        <v>2163.31</v>
      </c>
      <c r="L1059" s="869">
        <v>220</v>
      </c>
      <c r="M1059" s="869">
        <v>18514</v>
      </c>
      <c r="N1059" s="869">
        <v>0</v>
      </c>
      <c r="O1059" s="869">
        <v>9</v>
      </c>
      <c r="P1059" s="869">
        <v>18514</v>
      </c>
      <c r="Q1059" s="869">
        <v>0</v>
      </c>
      <c r="R1059" s="869">
        <v>9</v>
      </c>
      <c r="S1059" s="869">
        <v>5</v>
      </c>
      <c r="T1059" s="869">
        <v>5</v>
      </c>
      <c r="U1059" s="869">
        <v>0</v>
      </c>
      <c r="V1059" s="869">
        <v>0</v>
      </c>
      <c r="W1059" s="869">
        <v>2</v>
      </c>
      <c r="X1059" s="869">
        <v>2</v>
      </c>
      <c r="Y1059" s="869">
        <v>0</v>
      </c>
      <c r="Z1059" s="869">
        <v>0</v>
      </c>
      <c r="AA1059" s="869">
        <v>3</v>
      </c>
      <c r="AB1059" s="869">
        <v>3</v>
      </c>
      <c r="AC1059" s="869">
        <v>0</v>
      </c>
      <c r="AD1059" s="869">
        <v>5</v>
      </c>
      <c r="AE1059" s="869">
        <v>0</v>
      </c>
      <c r="AF1059" s="345">
        <v>889244</v>
      </c>
      <c r="AG1059" s="345">
        <v>193765</v>
      </c>
      <c r="AH1059" s="345">
        <v>280375</v>
      </c>
      <c r="AI1059" s="345">
        <v>415104</v>
      </c>
      <c r="AJ1059" s="345">
        <v>23544</v>
      </c>
      <c r="AK1059" s="345">
        <v>7552</v>
      </c>
    </row>
    <row r="1060" spans="1:37">
      <c r="A1060" s="869">
        <v>1010</v>
      </c>
      <c r="B1060" s="869" t="s">
        <v>3336</v>
      </c>
      <c r="C1060" s="869" t="s">
        <v>5881</v>
      </c>
      <c r="D1060" s="869" t="s">
        <v>13033</v>
      </c>
      <c r="E1060" s="869" t="s">
        <v>16814</v>
      </c>
      <c r="F1060" s="870" t="s">
        <v>16815</v>
      </c>
      <c r="G1060" s="869" t="s">
        <v>16816</v>
      </c>
      <c r="H1060" s="869" t="s">
        <v>16810</v>
      </c>
      <c r="I1060" s="869">
        <v>2019</v>
      </c>
      <c r="J1060" s="869">
        <v>860</v>
      </c>
      <c r="K1060" s="869">
        <v>1454</v>
      </c>
      <c r="L1060" s="869">
        <v>168</v>
      </c>
      <c r="M1060" s="869">
        <v>35061</v>
      </c>
      <c r="N1060" s="869">
        <v>0</v>
      </c>
      <c r="O1060" s="869">
        <v>1</v>
      </c>
      <c r="P1060" s="869">
        <v>1518</v>
      </c>
      <c r="Q1060" s="869">
        <v>0</v>
      </c>
      <c r="R1060" s="869">
        <v>0</v>
      </c>
      <c r="S1060" s="869">
        <v>5</v>
      </c>
      <c r="T1060" s="869">
        <v>5</v>
      </c>
      <c r="U1060" s="869">
        <v>1</v>
      </c>
      <c r="V1060" s="869">
        <v>1</v>
      </c>
      <c r="W1060" s="869">
        <v>1</v>
      </c>
      <c r="X1060" s="869">
        <v>1</v>
      </c>
      <c r="Y1060" s="869">
        <v>0</v>
      </c>
      <c r="Z1060" s="869">
        <v>0</v>
      </c>
      <c r="AA1060" s="869">
        <v>3</v>
      </c>
      <c r="AB1060" s="869">
        <v>3</v>
      </c>
      <c r="AC1060" s="869">
        <v>0</v>
      </c>
      <c r="AD1060" s="869">
        <v>1</v>
      </c>
      <c r="AE1060" s="869">
        <v>0</v>
      </c>
      <c r="AF1060" s="345">
        <v>475115</v>
      </c>
      <c r="AG1060" s="345">
        <v>322841</v>
      </c>
      <c r="AH1060" s="345">
        <v>11000</v>
      </c>
      <c r="AI1060" s="345">
        <v>141274</v>
      </c>
      <c r="AJ1060" s="345">
        <v>66974</v>
      </c>
      <c r="AK1060" s="345">
        <v>20842</v>
      </c>
    </row>
    <row r="1061" spans="1:37">
      <c r="A1061" s="869">
        <v>1011</v>
      </c>
      <c r="B1061" s="869" t="s">
        <v>3336</v>
      </c>
      <c r="C1061" s="869" t="s">
        <v>16714</v>
      </c>
      <c r="D1061" s="869" t="s">
        <v>13033</v>
      </c>
      <c r="E1061" s="869" t="s">
        <v>16817</v>
      </c>
      <c r="F1061" s="870" t="s">
        <v>16818</v>
      </c>
      <c r="G1061" s="869" t="s">
        <v>16819</v>
      </c>
      <c r="H1061" s="869" t="s">
        <v>16820</v>
      </c>
      <c r="I1061" s="869">
        <v>2001</v>
      </c>
      <c r="J1061" s="869">
        <v>32544</v>
      </c>
      <c r="K1061" s="869">
        <v>2000</v>
      </c>
      <c r="L1061" s="869">
        <v>208</v>
      </c>
      <c r="M1061" s="869">
        <v>47167</v>
      </c>
      <c r="N1061" s="869">
        <v>0</v>
      </c>
      <c r="O1061" s="869">
        <v>27</v>
      </c>
      <c r="P1061" s="869">
        <v>5793</v>
      </c>
      <c r="Q1061" s="869">
        <v>0</v>
      </c>
      <c r="R1061" s="869">
        <v>16</v>
      </c>
      <c r="S1061" s="869">
        <v>9</v>
      </c>
      <c r="T1061" s="869">
        <v>9</v>
      </c>
      <c r="U1061" s="869">
        <v>1</v>
      </c>
      <c r="V1061" s="869">
        <v>1</v>
      </c>
      <c r="W1061" s="869">
        <v>4</v>
      </c>
      <c r="X1061" s="869">
        <v>4</v>
      </c>
      <c r="Y1061" s="869">
        <v>0</v>
      </c>
      <c r="Z1061" s="869">
        <v>0</v>
      </c>
      <c r="AA1061" s="869">
        <v>4</v>
      </c>
      <c r="AB1061" s="869">
        <v>4</v>
      </c>
      <c r="AC1061" s="869">
        <v>0</v>
      </c>
      <c r="AD1061" s="869">
        <v>2</v>
      </c>
      <c r="AE1061" s="869">
        <v>2</v>
      </c>
      <c r="AF1061" s="345">
        <v>1831016</v>
      </c>
      <c r="AG1061" s="345">
        <v>223236</v>
      </c>
      <c r="AH1061" s="345">
        <v>59500</v>
      </c>
      <c r="AI1061" s="345">
        <v>1548280</v>
      </c>
      <c r="AJ1061" s="345">
        <v>53033</v>
      </c>
      <c r="AK1061" s="345">
        <v>20032</v>
      </c>
    </row>
    <row r="1062" spans="1:37">
      <c r="A1062" s="869">
        <v>1012</v>
      </c>
      <c r="B1062" s="869" t="s">
        <v>3336</v>
      </c>
      <c r="C1062" s="869" t="s">
        <v>5862</v>
      </c>
      <c r="D1062" s="869" t="s">
        <v>13033</v>
      </c>
      <c r="E1062" s="869" t="s">
        <v>16821</v>
      </c>
      <c r="F1062" s="870" t="s">
        <v>16822</v>
      </c>
      <c r="G1062" s="869" t="s">
        <v>16823</v>
      </c>
      <c r="H1062" s="869" t="s">
        <v>16824</v>
      </c>
      <c r="I1062" s="869">
        <v>2000</v>
      </c>
      <c r="J1062" s="869">
        <v>2478</v>
      </c>
      <c r="K1062" s="869">
        <v>1379</v>
      </c>
      <c r="L1062" s="869">
        <v>231</v>
      </c>
      <c r="M1062" s="869">
        <v>73429</v>
      </c>
      <c r="N1062" s="869">
        <v>818</v>
      </c>
      <c r="O1062" s="869">
        <v>23</v>
      </c>
      <c r="P1062" s="869">
        <v>2035</v>
      </c>
      <c r="Q1062" s="869">
        <v>0</v>
      </c>
      <c r="R1062" s="869">
        <v>23</v>
      </c>
      <c r="S1062" s="869">
        <v>8</v>
      </c>
      <c r="T1062" s="869">
        <v>8</v>
      </c>
      <c r="U1062" s="869">
        <v>0</v>
      </c>
      <c r="V1062" s="869">
        <v>0</v>
      </c>
      <c r="W1062" s="869">
        <v>3</v>
      </c>
      <c r="X1062" s="869">
        <v>3</v>
      </c>
      <c r="Y1062" s="869">
        <v>0</v>
      </c>
      <c r="Z1062" s="869">
        <v>0</v>
      </c>
      <c r="AA1062" s="869">
        <v>5</v>
      </c>
      <c r="AB1062" s="869">
        <v>5</v>
      </c>
      <c r="AC1062" s="869">
        <v>0</v>
      </c>
      <c r="AD1062" s="869">
        <v>3</v>
      </c>
      <c r="AE1062" s="869">
        <v>0</v>
      </c>
      <c r="AF1062" s="345">
        <v>647213</v>
      </c>
      <c r="AG1062" s="345">
        <v>417878</v>
      </c>
      <c r="AH1062" s="345">
        <v>41280</v>
      </c>
      <c r="AI1062" s="345">
        <v>188055</v>
      </c>
      <c r="AJ1062" s="345">
        <v>57449</v>
      </c>
      <c r="AK1062" s="345">
        <v>27380</v>
      </c>
    </row>
    <row r="1063" spans="1:37">
      <c r="A1063" s="869">
        <v>1013</v>
      </c>
      <c r="B1063" s="869" t="s">
        <v>3336</v>
      </c>
      <c r="C1063" s="869" t="s">
        <v>3461</v>
      </c>
      <c r="D1063" s="869" t="s">
        <v>13033</v>
      </c>
      <c r="E1063" s="869" t="s">
        <v>16825</v>
      </c>
      <c r="F1063" s="870" t="s">
        <v>16826</v>
      </c>
      <c r="G1063" s="869" t="s">
        <v>16827</v>
      </c>
      <c r="H1063" s="869" t="s">
        <v>16828</v>
      </c>
      <c r="I1063" s="869">
        <v>2014</v>
      </c>
      <c r="J1063" s="869">
        <v>2162</v>
      </c>
      <c r="K1063" s="869">
        <v>1481</v>
      </c>
      <c r="L1063" s="869">
        <v>67</v>
      </c>
      <c r="M1063" s="869">
        <v>58443</v>
      </c>
      <c r="N1063" s="869">
        <v>507</v>
      </c>
      <c r="O1063" s="869">
        <v>0</v>
      </c>
      <c r="P1063" s="869">
        <v>2805</v>
      </c>
      <c r="Q1063" s="869">
        <v>0</v>
      </c>
      <c r="R1063" s="869">
        <v>0</v>
      </c>
      <c r="S1063" s="869">
        <v>4</v>
      </c>
      <c r="T1063" s="869">
        <v>3</v>
      </c>
      <c r="U1063" s="869">
        <v>1</v>
      </c>
      <c r="V1063" s="869">
        <v>0</v>
      </c>
      <c r="W1063" s="869">
        <v>3</v>
      </c>
      <c r="X1063" s="869">
        <v>3</v>
      </c>
      <c r="Y1063" s="869">
        <v>0</v>
      </c>
      <c r="Z1063" s="869">
        <v>0</v>
      </c>
      <c r="AA1063" s="869">
        <v>0</v>
      </c>
      <c r="AB1063" s="869">
        <v>0</v>
      </c>
      <c r="AC1063" s="869">
        <v>0</v>
      </c>
      <c r="AD1063" s="869">
        <v>3</v>
      </c>
      <c r="AE1063" s="869">
        <v>0</v>
      </c>
      <c r="AF1063" s="345">
        <v>447629</v>
      </c>
      <c r="AG1063" s="345">
        <v>60104</v>
      </c>
      <c r="AH1063" s="345">
        <v>44340</v>
      </c>
      <c r="AI1063" s="345">
        <v>343185</v>
      </c>
      <c r="AJ1063" s="345">
        <v>51614</v>
      </c>
      <c r="AK1063" s="345">
        <v>12832</v>
      </c>
    </row>
    <row r="1064" spans="1:37">
      <c r="A1064" s="869">
        <v>1014</v>
      </c>
      <c r="B1064" s="869" t="s">
        <v>3336</v>
      </c>
      <c r="C1064" s="869" t="s">
        <v>3521</v>
      </c>
      <c r="D1064" s="869" t="s">
        <v>13033</v>
      </c>
      <c r="E1064" s="869" t="s">
        <v>16829</v>
      </c>
      <c r="F1064" s="870" t="s">
        <v>16830</v>
      </c>
      <c r="G1064" s="869" t="s">
        <v>16831</v>
      </c>
      <c r="H1064" s="869" t="s">
        <v>16832</v>
      </c>
      <c r="I1064" s="869">
        <v>2019</v>
      </c>
      <c r="J1064" s="869">
        <v>1917</v>
      </c>
      <c r="K1064" s="869">
        <v>4262</v>
      </c>
      <c r="L1064" s="869">
        <v>530</v>
      </c>
      <c r="M1064" s="869">
        <v>49984</v>
      </c>
      <c r="N1064" s="869">
        <v>0</v>
      </c>
      <c r="O1064" s="869">
        <v>23</v>
      </c>
      <c r="P1064" s="869">
        <v>3956</v>
      </c>
      <c r="Q1064" s="869">
        <v>0</v>
      </c>
      <c r="R1064" s="869">
        <v>0</v>
      </c>
      <c r="S1064" s="869">
        <v>8</v>
      </c>
      <c r="T1064" s="869">
        <v>9</v>
      </c>
      <c r="U1064" s="869">
        <v>1</v>
      </c>
      <c r="V1064" s="869">
        <v>1</v>
      </c>
      <c r="W1064" s="869">
        <v>4</v>
      </c>
      <c r="X1064" s="869">
        <v>4</v>
      </c>
      <c r="Y1064" s="869">
        <v>0</v>
      </c>
      <c r="Z1064" s="869">
        <v>0</v>
      </c>
      <c r="AA1064" s="869">
        <v>3</v>
      </c>
      <c r="AB1064" s="869">
        <v>4</v>
      </c>
      <c r="AC1064" s="869">
        <v>0</v>
      </c>
      <c r="AD1064" s="869">
        <v>4</v>
      </c>
      <c r="AE1064" s="869">
        <v>0</v>
      </c>
      <c r="AF1064" s="345">
        <v>772957</v>
      </c>
      <c r="AG1064" s="345">
        <v>434575</v>
      </c>
      <c r="AH1064" s="345">
        <v>64289</v>
      </c>
      <c r="AI1064" s="345">
        <v>274093</v>
      </c>
      <c r="AJ1064" s="345">
        <v>225471</v>
      </c>
      <c r="AK1064" s="345">
        <v>60081</v>
      </c>
    </row>
    <row r="1065" spans="1:37">
      <c r="A1065" s="869">
        <v>1015</v>
      </c>
      <c r="B1065" s="869" t="s">
        <v>3336</v>
      </c>
      <c r="C1065" s="869" t="s">
        <v>3521</v>
      </c>
      <c r="D1065" s="869" t="s">
        <v>13033</v>
      </c>
      <c r="E1065" s="869" t="s">
        <v>16833</v>
      </c>
      <c r="F1065" s="870" t="s">
        <v>16834</v>
      </c>
      <c r="G1065" s="869" t="s">
        <v>16835</v>
      </c>
      <c r="H1065" s="869" t="s">
        <v>16836</v>
      </c>
      <c r="I1065" s="869">
        <v>2006</v>
      </c>
      <c r="J1065" s="869">
        <v>1653</v>
      </c>
      <c r="K1065" s="869">
        <v>1213</v>
      </c>
      <c r="L1065" s="869">
        <v>80</v>
      </c>
      <c r="M1065" s="869">
        <v>74473</v>
      </c>
      <c r="N1065" s="869">
        <v>672</v>
      </c>
      <c r="O1065" s="869">
        <v>29</v>
      </c>
      <c r="P1065" s="869">
        <v>1073</v>
      </c>
      <c r="Q1065" s="869">
        <v>0</v>
      </c>
      <c r="R1065" s="869">
        <v>18</v>
      </c>
      <c r="S1065" s="869">
        <v>4</v>
      </c>
      <c r="T1065" s="869">
        <v>4</v>
      </c>
      <c r="U1065" s="869">
        <v>1</v>
      </c>
      <c r="V1065" s="869">
        <v>1</v>
      </c>
      <c r="W1065" s="869">
        <v>1</v>
      </c>
      <c r="X1065" s="869">
        <v>1</v>
      </c>
      <c r="Y1065" s="869">
        <v>0</v>
      </c>
      <c r="Z1065" s="869">
        <v>0</v>
      </c>
      <c r="AA1065" s="869">
        <v>2</v>
      </c>
      <c r="AB1065" s="869">
        <v>2</v>
      </c>
      <c r="AC1065" s="869">
        <v>0</v>
      </c>
      <c r="AD1065" s="869">
        <v>2</v>
      </c>
      <c r="AE1065" s="869">
        <v>0</v>
      </c>
      <c r="AF1065" s="345">
        <v>320518</v>
      </c>
      <c r="AG1065" s="345">
        <v>210000</v>
      </c>
      <c r="AH1065" s="345">
        <v>20000</v>
      </c>
      <c r="AI1065" s="345">
        <v>90518</v>
      </c>
      <c r="AJ1065" s="345">
        <v>21289</v>
      </c>
      <c r="AK1065" s="345">
        <v>8469</v>
      </c>
    </row>
    <row r="1066" spans="1:37">
      <c r="A1066" s="869">
        <v>1016</v>
      </c>
      <c r="B1066" s="869" t="s">
        <v>3336</v>
      </c>
      <c r="C1066" s="869" t="s">
        <v>3521</v>
      </c>
      <c r="D1066" s="869" t="s">
        <v>13033</v>
      </c>
      <c r="E1066" s="869" t="s">
        <v>16837</v>
      </c>
      <c r="F1066" s="870" t="s">
        <v>16838</v>
      </c>
      <c r="G1066" s="869" t="s">
        <v>16839</v>
      </c>
      <c r="H1066" s="869" t="s">
        <v>16832</v>
      </c>
      <c r="I1066" s="869">
        <v>1996</v>
      </c>
      <c r="J1066" s="869">
        <v>4830</v>
      </c>
      <c r="K1066" s="869">
        <v>889</v>
      </c>
      <c r="L1066" s="869">
        <v>85</v>
      </c>
      <c r="M1066" s="869">
        <v>83713</v>
      </c>
      <c r="N1066" s="869">
        <v>450</v>
      </c>
      <c r="O1066" s="869">
        <v>25</v>
      </c>
      <c r="P1066" s="869">
        <v>2090</v>
      </c>
      <c r="Q1066" s="869">
        <v>0</v>
      </c>
      <c r="R1066" s="869">
        <v>4</v>
      </c>
      <c r="S1066" s="869">
        <v>5</v>
      </c>
      <c r="T1066" s="869">
        <v>5</v>
      </c>
      <c r="U1066" s="869">
        <v>0</v>
      </c>
      <c r="V1066" s="869">
        <v>0</v>
      </c>
      <c r="W1066" s="869">
        <v>1</v>
      </c>
      <c r="X1066" s="869">
        <v>1</v>
      </c>
      <c r="Y1066" s="869">
        <v>0</v>
      </c>
      <c r="Z1066" s="869">
        <v>0</v>
      </c>
      <c r="AA1066" s="869">
        <v>4</v>
      </c>
      <c r="AB1066" s="869">
        <v>4</v>
      </c>
      <c r="AC1066" s="869">
        <v>0</v>
      </c>
      <c r="AD1066" s="869">
        <v>3</v>
      </c>
      <c r="AE1066" s="869">
        <v>0</v>
      </c>
      <c r="AF1066" s="345">
        <v>389010</v>
      </c>
      <c r="AG1066" s="345">
        <v>284000</v>
      </c>
      <c r="AH1066" s="345">
        <v>21900</v>
      </c>
      <c r="AI1066" s="345">
        <v>83110</v>
      </c>
      <c r="AJ1066" s="345">
        <v>17590</v>
      </c>
      <c r="AK1066" s="345">
        <v>17802</v>
      </c>
    </row>
    <row r="1067" spans="1:37">
      <c r="A1067" s="869">
        <v>1017</v>
      </c>
      <c r="B1067" s="869" t="s">
        <v>3336</v>
      </c>
      <c r="C1067" s="869" t="s">
        <v>3521</v>
      </c>
      <c r="D1067" s="869" t="s">
        <v>13033</v>
      </c>
      <c r="E1067" s="869" t="s">
        <v>16840</v>
      </c>
      <c r="F1067" s="870" t="s">
        <v>16841</v>
      </c>
      <c r="G1067" s="869" t="s">
        <v>16831</v>
      </c>
      <c r="H1067" s="869" t="s">
        <v>16836</v>
      </c>
      <c r="I1067" s="869">
        <v>2012</v>
      </c>
      <c r="J1067" s="869">
        <v>54118</v>
      </c>
      <c r="K1067" s="869">
        <v>2410</v>
      </c>
      <c r="L1067" s="869">
        <v>260</v>
      </c>
      <c r="M1067" s="869">
        <v>68370</v>
      </c>
      <c r="N1067" s="869">
        <v>1342</v>
      </c>
      <c r="O1067" s="869">
        <v>14</v>
      </c>
      <c r="P1067" s="869">
        <v>2338</v>
      </c>
      <c r="Q1067" s="869">
        <v>0</v>
      </c>
      <c r="R1067" s="869">
        <v>0</v>
      </c>
      <c r="S1067" s="869">
        <v>10</v>
      </c>
      <c r="T1067" s="869">
        <v>10</v>
      </c>
      <c r="U1067" s="869">
        <v>1</v>
      </c>
      <c r="V1067" s="869">
        <v>1</v>
      </c>
      <c r="W1067" s="869">
        <v>7</v>
      </c>
      <c r="X1067" s="869">
        <v>7</v>
      </c>
      <c r="Y1067" s="869">
        <v>0</v>
      </c>
      <c r="Z1067" s="869">
        <v>0</v>
      </c>
      <c r="AA1067" s="869">
        <v>2</v>
      </c>
      <c r="AB1067" s="869">
        <v>2</v>
      </c>
      <c r="AC1067" s="869">
        <v>0</v>
      </c>
      <c r="AD1067" s="869">
        <v>5</v>
      </c>
      <c r="AE1067" s="869">
        <v>0</v>
      </c>
      <c r="AF1067" s="345">
        <v>623516</v>
      </c>
      <c r="AG1067" s="345">
        <v>567256</v>
      </c>
      <c r="AH1067" s="345">
        <v>37618</v>
      </c>
      <c r="AI1067" s="345">
        <v>18642</v>
      </c>
      <c r="AJ1067" s="345">
        <v>108653</v>
      </c>
      <c r="AK1067" s="345">
        <v>30943</v>
      </c>
    </row>
    <row r="1068" spans="1:37">
      <c r="A1068" s="869">
        <v>1018</v>
      </c>
      <c r="B1068" s="869" t="s">
        <v>3336</v>
      </c>
      <c r="C1068" s="869" t="s">
        <v>3521</v>
      </c>
      <c r="D1068" s="869" t="s">
        <v>13033</v>
      </c>
      <c r="E1068" s="869" t="s">
        <v>16842</v>
      </c>
      <c r="F1068" s="870" t="s">
        <v>16843</v>
      </c>
      <c r="G1068" s="869" t="s">
        <v>16844</v>
      </c>
      <c r="H1068" s="869" t="s">
        <v>16836</v>
      </c>
      <c r="I1068" s="869">
        <v>2013</v>
      </c>
      <c r="J1068" s="869">
        <v>1850.5</v>
      </c>
      <c r="K1068" s="869">
        <v>1389.37</v>
      </c>
      <c r="L1068" s="869">
        <v>100</v>
      </c>
      <c r="M1068" s="869">
        <v>59926</v>
      </c>
      <c r="N1068" s="869">
        <v>883</v>
      </c>
      <c r="O1068" s="869">
        <v>20</v>
      </c>
      <c r="P1068" s="869">
        <v>1316</v>
      </c>
      <c r="Q1068" s="869">
        <v>0</v>
      </c>
      <c r="R1068" s="869">
        <v>0</v>
      </c>
      <c r="S1068" s="869">
        <v>7</v>
      </c>
      <c r="T1068" s="869">
        <v>7</v>
      </c>
      <c r="U1068" s="869">
        <v>1</v>
      </c>
      <c r="V1068" s="869">
        <v>1</v>
      </c>
      <c r="W1068" s="869">
        <v>2</v>
      </c>
      <c r="X1068" s="869">
        <v>2</v>
      </c>
      <c r="Y1068" s="869">
        <v>0</v>
      </c>
      <c r="Z1068" s="869">
        <v>0</v>
      </c>
      <c r="AA1068" s="869">
        <v>4</v>
      </c>
      <c r="AB1068" s="869">
        <v>4</v>
      </c>
      <c r="AC1068" s="869">
        <v>0</v>
      </c>
      <c r="AD1068" s="869">
        <v>2</v>
      </c>
      <c r="AE1068" s="869">
        <v>0</v>
      </c>
      <c r="AF1068" s="345">
        <v>350441</v>
      </c>
      <c r="AG1068" s="345">
        <v>200000</v>
      </c>
      <c r="AH1068" s="345">
        <v>27747</v>
      </c>
      <c r="AI1068" s="345">
        <v>122694</v>
      </c>
      <c r="AJ1068" s="345">
        <v>96959</v>
      </c>
      <c r="AK1068" s="345">
        <v>41864</v>
      </c>
    </row>
    <row r="1069" spans="1:37">
      <c r="A1069" s="869">
        <v>1019</v>
      </c>
      <c r="B1069" s="869" t="s">
        <v>3336</v>
      </c>
      <c r="C1069" s="869" t="s">
        <v>3337</v>
      </c>
      <c r="D1069" s="869" t="s">
        <v>13033</v>
      </c>
      <c r="E1069" s="869" t="s">
        <v>16845</v>
      </c>
      <c r="F1069" s="870" t="s">
        <v>16846</v>
      </c>
      <c r="G1069" s="869" t="s">
        <v>16847</v>
      </c>
      <c r="H1069" s="869" t="s">
        <v>16848</v>
      </c>
      <c r="I1069" s="869">
        <v>2022</v>
      </c>
      <c r="J1069" s="869">
        <v>6600</v>
      </c>
      <c r="K1069" s="869">
        <v>2201.67</v>
      </c>
      <c r="L1069" s="869">
        <v>274</v>
      </c>
      <c r="M1069" s="869">
        <v>32420</v>
      </c>
      <c r="N1069" s="869">
        <v>0</v>
      </c>
      <c r="O1069" s="869">
        <v>31</v>
      </c>
      <c r="P1069" s="869">
        <v>6139</v>
      </c>
      <c r="Q1069" s="869">
        <v>0</v>
      </c>
      <c r="R1069" s="869">
        <v>0</v>
      </c>
      <c r="S1069" s="869">
        <v>4</v>
      </c>
      <c r="T1069" s="869">
        <v>4</v>
      </c>
      <c r="U1069" s="869">
        <v>0</v>
      </c>
      <c r="V1069" s="869">
        <v>0</v>
      </c>
      <c r="W1069" s="869">
        <v>4</v>
      </c>
      <c r="X1069" s="869">
        <v>4</v>
      </c>
      <c r="Y1069" s="869">
        <v>0</v>
      </c>
      <c r="Z1069" s="869">
        <v>0</v>
      </c>
      <c r="AA1069" s="869">
        <v>0</v>
      </c>
      <c r="AB1069" s="869">
        <v>0</v>
      </c>
      <c r="AC1069" s="869">
        <v>0</v>
      </c>
      <c r="AD1069" s="869">
        <v>6</v>
      </c>
      <c r="AE1069" s="869">
        <v>0</v>
      </c>
      <c r="AF1069" s="345">
        <v>943521</v>
      </c>
      <c r="AG1069" s="345">
        <v>551374</v>
      </c>
      <c r="AH1069" s="345">
        <v>86918</v>
      </c>
      <c r="AI1069" s="345">
        <v>305229</v>
      </c>
      <c r="AJ1069" s="345">
        <v>119441</v>
      </c>
      <c r="AK1069" s="345">
        <v>73790</v>
      </c>
    </row>
    <row r="1070" spans="1:37">
      <c r="A1070" s="869">
        <v>1020</v>
      </c>
      <c r="B1070" s="869" t="s">
        <v>3336</v>
      </c>
      <c r="C1070" s="869" t="s">
        <v>3337</v>
      </c>
      <c r="D1070" s="869" t="s">
        <v>13033</v>
      </c>
      <c r="E1070" s="869" t="s">
        <v>16849</v>
      </c>
      <c r="F1070" s="870" t="s">
        <v>16850</v>
      </c>
      <c r="G1070" s="869" t="s">
        <v>16851</v>
      </c>
      <c r="H1070" s="869" t="s">
        <v>16848</v>
      </c>
      <c r="I1070" s="869">
        <v>2021</v>
      </c>
      <c r="J1070" s="869">
        <v>885</v>
      </c>
      <c r="K1070" s="869">
        <v>542.99</v>
      </c>
      <c r="L1070" s="869">
        <v>50</v>
      </c>
      <c r="M1070" s="869">
        <v>20028</v>
      </c>
      <c r="N1070" s="869">
        <v>0</v>
      </c>
      <c r="O1070" s="869">
        <v>21</v>
      </c>
      <c r="P1070" s="869">
        <v>1848</v>
      </c>
      <c r="Q1070" s="869">
        <v>0</v>
      </c>
      <c r="R1070" s="869">
        <v>21</v>
      </c>
      <c r="S1070" s="869">
        <v>3</v>
      </c>
      <c r="T1070" s="869">
        <v>3</v>
      </c>
      <c r="U1070" s="869">
        <v>1</v>
      </c>
      <c r="V1070" s="869">
        <v>1</v>
      </c>
      <c r="W1070" s="869">
        <v>2</v>
      </c>
      <c r="X1070" s="869">
        <v>2</v>
      </c>
      <c r="Y1070" s="869">
        <v>0</v>
      </c>
      <c r="Z1070" s="869">
        <v>0</v>
      </c>
      <c r="AA1070" s="869">
        <v>0</v>
      </c>
      <c r="AB1070" s="869">
        <v>0</v>
      </c>
      <c r="AC1070" s="869">
        <v>0</v>
      </c>
      <c r="AD1070" s="869">
        <v>2</v>
      </c>
      <c r="AE1070" s="869">
        <v>0</v>
      </c>
      <c r="AF1070" s="345">
        <v>353749</v>
      </c>
      <c r="AG1070" s="345">
        <v>245807</v>
      </c>
      <c r="AH1070" s="345">
        <v>18480</v>
      </c>
      <c r="AI1070" s="345">
        <v>89462</v>
      </c>
      <c r="AJ1070" s="345">
        <v>48918</v>
      </c>
      <c r="AK1070" s="345">
        <v>24982</v>
      </c>
    </row>
    <row r="1071" spans="1:37">
      <c r="A1071" s="869">
        <v>1021</v>
      </c>
      <c r="B1071" s="869" t="s">
        <v>3336</v>
      </c>
      <c r="C1071" s="869" t="s">
        <v>3337</v>
      </c>
      <c r="D1071" s="869" t="s">
        <v>13033</v>
      </c>
      <c r="E1071" s="869" t="s">
        <v>16852</v>
      </c>
      <c r="F1071" s="870" t="s">
        <v>16853</v>
      </c>
      <c r="G1071" s="869" t="s">
        <v>16854</v>
      </c>
      <c r="H1071" s="869" t="s">
        <v>16848</v>
      </c>
      <c r="I1071" s="869">
        <v>2011</v>
      </c>
      <c r="J1071" s="869">
        <v>9963</v>
      </c>
      <c r="K1071" s="869">
        <v>6143</v>
      </c>
      <c r="L1071" s="869">
        <v>1067</v>
      </c>
      <c r="M1071" s="869">
        <v>199244</v>
      </c>
      <c r="N1071" s="869">
        <v>8921</v>
      </c>
      <c r="O1071" s="869">
        <v>168</v>
      </c>
      <c r="P1071" s="869">
        <v>9491</v>
      </c>
      <c r="Q1071" s="869">
        <v>0</v>
      </c>
      <c r="R1071" s="869">
        <v>0</v>
      </c>
      <c r="S1071" s="869">
        <v>25</v>
      </c>
      <c r="T1071" s="869">
        <v>27</v>
      </c>
      <c r="U1071" s="869">
        <v>2</v>
      </c>
      <c r="V1071" s="869">
        <v>2</v>
      </c>
      <c r="W1071" s="869">
        <v>9</v>
      </c>
      <c r="X1071" s="869">
        <v>9</v>
      </c>
      <c r="Y1071" s="869">
        <v>1</v>
      </c>
      <c r="Z1071" s="869">
        <v>1</v>
      </c>
      <c r="AA1071" s="869">
        <v>13</v>
      </c>
      <c r="AB1071" s="869">
        <v>15</v>
      </c>
      <c r="AC1071" s="869">
        <v>1</v>
      </c>
      <c r="AD1071" s="869">
        <v>10</v>
      </c>
      <c r="AE1071" s="869">
        <v>1</v>
      </c>
      <c r="AF1071" s="345">
        <v>6063830</v>
      </c>
      <c r="AG1071" s="345">
        <v>1547591</v>
      </c>
      <c r="AH1071" s="345">
        <v>192557</v>
      </c>
      <c r="AI1071" s="345">
        <v>4323682</v>
      </c>
      <c r="AJ1071" s="345">
        <v>213851</v>
      </c>
      <c r="AK1071" s="345">
        <v>173619</v>
      </c>
    </row>
    <row r="1072" spans="1:37">
      <c r="A1072" s="869">
        <v>1022</v>
      </c>
      <c r="B1072" s="869" t="s">
        <v>3336</v>
      </c>
      <c r="C1072" s="869" t="s">
        <v>3337</v>
      </c>
      <c r="D1072" s="869" t="s">
        <v>13033</v>
      </c>
      <c r="E1072" s="869" t="s">
        <v>16855</v>
      </c>
      <c r="F1072" s="870" t="s">
        <v>16856</v>
      </c>
      <c r="G1072" s="869" t="s">
        <v>16857</v>
      </c>
      <c r="H1072" s="869" t="s">
        <v>16858</v>
      </c>
      <c r="I1072" s="869">
        <v>2012</v>
      </c>
      <c r="J1072" s="869">
        <v>7902</v>
      </c>
      <c r="K1072" s="869">
        <v>3743</v>
      </c>
      <c r="L1072" s="869">
        <v>718</v>
      </c>
      <c r="M1072" s="869">
        <v>111025</v>
      </c>
      <c r="N1072" s="869">
        <v>3386</v>
      </c>
      <c r="O1072" s="869">
        <v>94</v>
      </c>
      <c r="P1072" s="869">
        <v>5295</v>
      </c>
      <c r="Q1072" s="869">
        <v>0</v>
      </c>
      <c r="R1072" s="869">
        <v>0</v>
      </c>
      <c r="S1072" s="869">
        <v>8</v>
      </c>
      <c r="T1072" s="869">
        <v>8</v>
      </c>
      <c r="U1072" s="869">
        <v>1</v>
      </c>
      <c r="V1072" s="869">
        <v>1</v>
      </c>
      <c r="W1072" s="869">
        <v>3</v>
      </c>
      <c r="X1072" s="869">
        <v>3</v>
      </c>
      <c r="Y1072" s="869">
        <v>0</v>
      </c>
      <c r="Z1072" s="869">
        <v>0</v>
      </c>
      <c r="AA1072" s="869">
        <v>4</v>
      </c>
      <c r="AB1072" s="869">
        <v>4</v>
      </c>
      <c r="AC1072" s="869">
        <v>0</v>
      </c>
      <c r="AD1072" s="869">
        <v>5</v>
      </c>
      <c r="AE1072" s="869">
        <v>0</v>
      </c>
      <c r="AF1072" s="345">
        <v>988628</v>
      </c>
      <c r="AG1072" s="345">
        <v>679151</v>
      </c>
      <c r="AH1072" s="345">
        <v>90086</v>
      </c>
      <c r="AI1072" s="345">
        <v>219391</v>
      </c>
      <c r="AJ1072" s="345">
        <v>169098</v>
      </c>
      <c r="AK1072" s="345">
        <v>77524</v>
      </c>
    </row>
    <row r="1073" spans="1:37">
      <c r="A1073" s="869">
        <v>1023</v>
      </c>
      <c r="B1073" s="869" t="s">
        <v>3336</v>
      </c>
      <c r="C1073" s="869" t="s">
        <v>3337</v>
      </c>
      <c r="D1073" s="869" t="s">
        <v>13033</v>
      </c>
      <c r="E1073" s="869" t="s">
        <v>16859</v>
      </c>
      <c r="F1073" s="870" t="s">
        <v>16860</v>
      </c>
      <c r="G1073" s="869" t="s">
        <v>16861</v>
      </c>
      <c r="H1073" s="869" t="s">
        <v>16848</v>
      </c>
      <c r="I1073" s="869">
        <v>2016</v>
      </c>
      <c r="J1073" s="869">
        <v>2694</v>
      </c>
      <c r="K1073" s="869">
        <v>422.06</v>
      </c>
      <c r="L1073" s="869">
        <v>100</v>
      </c>
      <c r="M1073" s="869">
        <v>28460</v>
      </c>
      <c r="N1073" s="869">
        <v>503</v>
      </c>
      <c r="O1073" s="869">
        <v>38</v>
      </c>
      <c r="P1073" s="869">
        <v>1669</v>
      </c>
      <c r="Q1073" s="869">
        <v>0</v>
      </c>
      <c r="R1073" s="869">
        <v>0</v>
      </c>
      <c r="S1073" s="869">
        <v>2</v>
      </c>
      <c r="T1073" s="869">
        <v>2</v>
      </c>
      <c r="U1073" s="869">
        <v>0</v>
      </c>
      <c r="V1073" s="869">
        <v>0</v>
      </c>
      <c r="W1073" s="869">
        <v>1</v>
      </c>
      <c r="X1073" s="869">
        <v>1</v>
      </c>
      <c r="Y1073" s="869">
        <v>0</v>
      </c>
      <c r="Z1073" s="869">
        <v>0</v>
      </c>
      <c r="AA1073" s="869">
        <v>1</v>
      </c>
      <c r="AB1073" s="869">
        <v>1</v>
      </c>
      <c r="AC1073" s="869">
        <v>0</v>
      </c>
      <c r="AD1073" s="869">
        <v>1</v>
      </c>
      <c r="AE1073" s="869">
        <v>0</v>
      </c>
      <c r="AF1073" s="345">
        <v>160660</v>
      </c>
      <c r="AG1073" s="345">
        <v>84503</v>
      </c>
      <c r="AH1073" s="345">
        <v>21780</v>
      </c>
      <c r="AI1073" s="345">
        <v>54377</v>
      </c>
      <c r="AJ1073" s="345">
        <v>41598</v>
      </c>
      <c r="AK1073" s="345">
        <v>14126</v>
      </c>
    </row>
    <row r="1074" spans="1:37">
      <c r="A1074" s="869">
        <v>1024</v>
      </c>
      <c r="B1074" s="869" t="s">
        <v>3336</v>
      </c>
      <c r="C1074" s="869" t="s">
        <v>3337</v>
      </c>
      <c r="D1074" s="869" t="s">
        <v>13033</v>
      </c>
      <c r="E1074" s="869" t="s">
        <v>16862</v>
      </c>
      <c r="F1074" s="870" t="s">
        <v>16863</v>
      </c>
      <c r="G1074" s="869" t="s">
        <v>16864</v>
      </c>
      <c r="H1074" s="869" t="s">
        <v>16848</v>
      </c>
      <c r="I1074" s="869">
        <v>1994</v>
      </c>
      <c r="J1074" s="869">
        <v>8669</v>
      </c>
      <c r="K1074" s="869">
        <v>4958</v>
      </c>
      <c r="L1074" s="869">
        <v>453</v>
      </c>
      <c r="M1074" s="869">
        <v>256337</v>
      </c>
      <c r="N1074" s="869">
        <v>7612</v>
      </c>
      <c r="O1074" s="869">
        <v>220</v>
      </c>
      <c r="P1074" s="869">
        <v>7345</v>
      </c>
      <c r="Q1074" s="869">
        <v>0</v>
      </c>
      <c r="R1074" s="869">
        <v>3</v>
      </c>
      <c r="S1074" s="869">
        <v>12</v>
      </c>
      <c r="T1074" s="869">
        <v>12</v>
      </c>
      <c r="U1074" s="869">
        <v>1</v>
      </c>
      <c r="V1074" s="869">
        <v>1</v>
      </c>
      <c r="W1074" s="869">
        <v>3</v>
      </c>
      <c r="X1074" s="869">
        <v>3</v>
      </c>
      <c r="Y1074" s="869">
        <v>0</v>
      </c>
      <c r="Z1074" s="869">
        <v>0</v>
      </c>
      <c r="AA1074" s="869">
        <v>8</v>
      </c>
      <c r="AB1074" s="869">
        <v>8</v>
      </c>
      <c r="AC1074" s="869">
        <v>0</v>
      </c>
      <c r="AD1074" s="869">
        <v>6</v>
      </c>
      <c r="AE1074" s="869">
        <v>1</v>
      </c>
      <c r="AF1074" s="345">
        <v>1304552</v>
      </c>
      <c r="AG1074" s="345">
        <v>874737</v>
      </c>
      <c r="AH1074" s="345">
        <v>113372</v>
      </c>
      <c r="AI1074" s="345">
        <v>316443</v>
      </c>
      <c r="AJ1074" s="345">
        <v>158447</v>
      </c>
      <c r="AK1074" s="345">
        <v>110557</v>
      </c>
    </row>
    <row r="1075" spans="1:37">
      <c r="A1075" s="869">
        <v>1025</v>
      </c>
      <c r="B1075" s="869" t="s">
        <v>3336</v>
      </c>
      <c r="C1075" s="869" t="s">
        <v>3337</v>
      </c>
      <c r="D1075" s="869" t="s">
        <v>13033</v>
      </c>
      <c r="E1075" s="869" t="s">
        <v>16865</v>
      </c>
      <c r="F1075" s="870" t="s">
        <v>16866</v>
      </c>
      <c r="G1075" s="869" t="s">
        <v>16867</v>
      </c>
      <c r="H1075" s="869" t="s">
        <v>16858</v>
      </c>
      <c r="I1075" s="869">
        <v>2003</v>
      </c>
      <c r="J1075" s="869">
        <v>2910</v>
      </c>
      <c r="K1075" s="869">
        <v>3959</v>
      </c>
      <c r="L1075" s="869">
        <v>130</v>
      </c>
      <c r="M1075" s="869">
        <v>185798</v>
      </c>
      <c r="N1075" s="869">
        <v>6188</v>
      </c>
      <c r="O1075" s="869">
        <v>114</v>
      </c>
      <c r="P1075" s="869">
        <v>8744</v>
      </c>
      <c r="Q1075" s="869">
        <v>0</v>
      </c>
      <c r="R1075" s="869">
        <v>1</v>
      </c>
      <c r="S1075" s="869">
        <v>11</v>
      </c>
      <c r="T1075" s="869">
        <v>11</v>
      </c>
      <c r="U1075" s="869">
        <v>1</v>
      </c>
      <c r="V1075" s="869">
        <v>1</v>
      </c>
      <c r="W1075" s="869">
        <v>7</v>
      </c>
      <c r="X1075" s="869">
        <v>7</v>
      </c>
      <c r="Y1075" s="869">
        <v>1</v>
      </c>
      <c r="Z1075" s="869">
        <v>1</v>
      </c>
      <c r="AA1075" s="869">
        <v>2</v>
      </c>
      <c r="AB1075" s="869">
        <v>2</v>
      </c>
      <c r="AC1075" s="869">
        <v>0</v>
      </c>
      <c r="AD1075" s="869">
        <v>10</v>
      </c>
      <c r="AE1075" s="869">
        <v>0</v>
      </c>
      <c r="AF1075" s="345">
        <v>1763250</v>
      </c>
      <c r="AG1075" s="345">
        <v>1184126</v>
      </c>
      <c r="AH1075" s="345">
        <v>111366</v>
      </c>
      <c r="AI1075" s="345">
        <v>467758</v>
      </c>
      <c r="AJ1075" s="345">
        <v>194633</v>
      </c>
      <c r="AK1075" s="345">
        <v>117259</v>
      </c>
    </row>
    <row r="1076" spans="1:37">
      <c r="A1076" s="869">
        <v>1026</v>
      </c>
      <c r="B1076" s="869" t="s">
        <v>3336</v>
      </c>
      <c r="C1076" s="869" t="s">
        <v>16739</v>
      </c>
      <c r="D1076" s="869" t="s">
        <v>13033</v>
      </c>
      <c r="E1076" s="869" t="s">
        <v>16868</v>
      </c>
      <c r="F1076" s="870" t="s">
        <v>16869</v>
      </c>
      <c r="G1076" s="869" t="s">
        <v>16870</v>
      </c>
      <c r="H1076" s="869" t="s">
        <v>16871</v>
      </c>
      <c r="I1076" s="869">
        <v>2020</v>
      </c>
      <c r="J1076" s="869">
        <v>2345</v>
      </c>
      <c r="K1076" s="869">
        <v>1424</v>
      </c>
      <c r="L1076" s="869">
        <v>100</v>
      </c>
      <c r="M1076" s="869">
        <v>31019</v>
      </c>
      <c r="N1076" s="869">
        <v>0</v>
      </c>
      <c r="O1076" s="869">
        <v>15</v>
      </c>
      <c r="P1076" s="869">
        <v>4527</v>
      </c>
      <c r="Q1076" s="869">
        <v>0</v>
      </c>
      <c r="R1076" s="869">
        <v>15</v>
      </c>
      <c r="S1076" s="869">
        <v>11</v>
      </c>
      <c r="T1076" s="869">
        <v>8</v>
      </c>
      <c r="U1076" s="869">
        <v>1</v>
      </c>
      <c r="V1076" s="869">
        <v>1</v>
      </c>
      <c r="W1076" s="869">
        <v>3</v>
      </c>
      <c r="X1076" s="869">
        <v>3</v>
      </c>
      <c r="Y1076" s="869">
        <v>0</v>
      </c>
      <c r="Z1076" s="869">
        <v>0</v>
      </c>
      <c r="AA1076" s="869">
        <v>7</v>
      </c>
      <c r="AB1076" s="869">
        <v>4</v>
      </c>
      <c r="AC1076" s="869">
        <v>0</v>
      </c>
      <c r="AD1076" s="869">
        <v>3</v>
      </c>
      <c r="AE1076" s="869">
        <v>1</v>
      </c>
      <c r="AF1076" s="345">
        <v>725353</v>
      </c>
      <c r="AG1076" s="345">
        <v>422702</v>
      </c>
      <c r="AH1076" s="345">
        <v>66575</v>
      </c>
      <c r="AI1076" s="345">
        <v>236076</v>
      </c>
      <c r="AJ1076" s="345">
        <v>93039</v>
      </c>
      <c r="AK1076" s="345">
        <v>10237</v>
      </c>
    </row>
    <row r="1077" spans="1:37">
      <c r="A1077" s="869">
        <v>1027</v>
      </c>
      <c r="B1077" s="869" t="s">
        <v>3336</v>
      </c>
      <c r="C1077" s="869" t="s">
        <v>16739</v>
      </c>
      <c r="D1077" s="869" t="s">
        <v>13033</v>
      </c>
      <c r="E1077" s="869" t="s">
        <v>16872</v>
      </c>
      <c r="F1077" s="870" t="s">
        <v>16873</v>
      </c>
      <c r="G1077" s="869" t="s">
        <v>16870</v>
      </c>
      <c r="H1077" s="869" t="s">
        <v>16874</v>
      </c>
      <c r="I1077" s="869">
        <v>2002</v>
      </c>
      <c r="J1077" s="869">
        <v>1434</v>
      </c>
      <c r="K1077" s="869">
        <v>892</v>
      </c>
      <c r="L1077" s="869">
        <v>100</v>
      </c>
      <c r="M1077" s="869">
        <v>41268</v>
      </c>
      <c r="N1077" s="869">
        <v>0</v>
      </c>
      <c r="O1077" s="869">
        <v>0</v>
      </c>
      <c r="P1077" s="869">
        <v>0</v>
      </c>
      <c r="Q1077" s="869">
        <v>0</v>
      </c>
      <c r="R1077" s="869">
        <v>0</v>
      </c>
      <c r="S1077" s="869">
        <v>0</v>
      </c>
      <c r="T1077" s="869">
        <v>0</v>
      </c>
      <c r="U1077" s="869">
        <v>0</v>
      </c>
      <c r="V1077" s="869">
        <v>0</v>
      </c>
      <c r="W1077" s="869">
        <v>0</v>
      </c>
      <c r="X1077" s="869">
        <v>0</v>
      </c>
      <c r="Y1077" s="869">
        <v>0</v>
      </c>
      <c r="Z1077" s="869">
        <v>0</v>
      </c>
      <c r="AA1077" s="869">
        <v>0</v>
      </c>
      <c r="AB1077" s="869">
        <v>0</v>
      </c>
      <c r="AC1077" s="869">
        <v>0</v>
      </c>
      <c r="AD1077" s="869">
        <v>0</v>
      </c>
      <c r="AE1077" s="869">
        <v>0</v>
      </c>
      <c r="AF1077" s="345">
        <v>0</v>
      </c>
      <c r="AG1077" s="345">
        <v>0</v>
      </c>
      <c r="AH1077" s="345">
        <v>0</v>
      </c>
      <c r="AI1077" s="345">
        <v>0</v>
      </c>
      <c r="AJ1077" s="345">
        <v>0</v>
      </c>
      <c r="AK1077" s="345">
        <v>156</v>
      </c>
    </row>
    <row r="1078" spans="1:37">
      <c r="A1078" s="869">
        <v>1028</v>
      </c>
      <c r="B1078" s="869" t="s">
        <v>3336</v>
      </c>
      <c r="C1078" s="869" t="s">
        <v>16744</v>
      </c>
      <c r="D1078" s="869" t="s">
        <v>13033</v>
      </c>
      <c r="E1078" s="869" t="s">
        <v>16875</v>
      </c>
      <c r="F1078" s="870" t="s">
        <v>16876</v>
      </c>
      <c r="G1078" s="869" t="s">
        <v>16877</v>
      </c>
      <c r="H1078" s="869" t="s">
        <v>16878</v>
      </c>
      <c r="I1078" s="869">
        <v>1995</v>
      </c>
      <c r="J1078" s="869">
        <v>2598</v>
      </c>
      <c r="K1078" s="869">
        <v>1380.34</v>
      </c>
      <c r="L1078" s="869">
        <v>100</v>
      </c>
      <c r="M1078" s="869">
        <v>56577</v>
      </c>
      <c r="N1078" s="869">
        <v>0</v>
      </c>
      <c r="O1078" s="869">
        <v>0</v>
      </c>
      <c r="P1078" s="869">
        <v>1733</v>
      </c>
      <c r="Q1078" s="869">
        <v>0</v>
      </c>
      <c r="R1078" s="869">
        <v>0</v>
      </c>
      <c r="S1078" s="869">
        <v>4</v>
      </c>
      <c r="T1078" s="869">
        <v>4</v>
      </c>
      <c r="U1078" s="869">
        <v>1</v>
      </c>
      <c r="V1078" s="869">
        <v>1</v>
      </c>
      <c r="W1078" s="869">
        <v>3</v>
      </c>
      <c r="X1078" s="869">
        <v>3</v>
      </c>
      <c r="Y1078" s="869">
        <v>0</v>
      </c>
      <c r="Z1078" s="869">
        <v>0</v>
      </c>
      <c r="AA1078" s="869">
        <v>0</v>
      </c>
      <c r="AB1078" s="869">
        <v>0</v>
      </c>
      <c r="AC1078" s="869">
        <v>0</v>
      </c>
      <c r="AD1078" s="869">
        <v>3</v>
      </c>
      <c r="AE1078" s="869">
        <v>0</v>
      </c>
      <c r="AF1078" s="345">
        <v>494307</v>
      </c>
      <c r="AG1078" s="345">
        <v>320000</v>
      </c>
      <c r="AH1078" s="345">
        <v>30000</v>
      </c>
      <c r="AI1078" s="345">
        <v>144307</v>
      </c>
      <c r="AJ1078" s="345">
        <v>41057</v>
      </c>
      <c r="AK1078" s="345">
        <v>8575</v>
      </c>
    </row>
    <row r="1079" spans="1:37">
      <c r="A1079" s="869">
        <v>1029</v>
      </c>
      <c r="B1079" s="869" t="s">
        <v>3336</v>
      </c>
      <c r="C1079" s="869" t="s">
        <v>3343</v>
      </c>
      <c r="D1079" s="869" t="s">
        <v>13033</v>
      </c>
      <c r="E1079" s="869" t="s">
        <v>16879</v>
      </c>
      <c r="F1079" s="870" t="s">
        <v>16880</v>
      </c>
      <c r="G1079" s="869" t="s">
        <v>16881</v>
      </c>
      <c r="H1079" s="869" t="s">
        <v>16882</v>
      </c>
      <c r="I1079" s="869">
        <v>2013</v>
      </c>
      <c r="J1079" s="869">
        <v>1430</v>
      </c>
      <c r="K1079" s="869">
        <v>2793</v>
      </c>
      <c r="L1079" s="869">
        <v>451</v>
      </c>
      <c r="M1079" s="869">
        <v>94617</v>
      </c>
      <c r="N1079" s="869">
        <v>0</v>
      </c>
      <c r="O1079" s="869">
        <v>32</v>
      </c>
      <c r="P1079" s="869">
        <v>2077</v>
      </c>
      <c r="Q1079" s="869">
        <v>0</v>
      </c>
      <c r="R1079" s="869">
        <v>0</v>
      </c>
      <c r="S1079" s="869">
        <v>4</v>
      </c>
      <c r="T1079" s="869">
        <v>4</v>
      </c>
      <c r="U1079" s="869">
        <v>2</v>
      </c>
      <c r="V1079" s="869">
        <v>2</v>
      </c>
      <c r="W1079" s="869">
        <v>2</v>
      </c>
      <c r="X1079" s="869">
        <v>2</v>
      </c>
      <c r="Y1079" s="869">
        <v>0</v>
      </c>
      <c r="Z1079" s="869">
        <v>0</v>
      </c>
      <c r="AA1079" s="869">
        <v>0</v>
      </c>
      <c r="AB1079" s="869">
        <v>0</v>
      </c>
      <c r="AC1079" s="869">
        <v>2</v>
      </c>
      <c r="AD1079" s="869">
        <v>4</v>
      </c>
      <c r="AE1079" s="869">
        <v>0</v>
      </c>
      <c r="AF1079" s="345">
        <v>476642</v>
      </c>
      <c r="AG1079" s="345">
        <v>312144</v>
      </c>
      <c r="AH1079" s="345">
        <v>35478</v>
      </c>
      <c r="AI1079" s="345">
        <v>129020</v>
      </c>
      <c r="AJ1079" s="345">
        <v>127192</v>
      </c>
      <c r="AK1079" s="345">
        <v>45705</v>
      </c>
    </row>
    <row r="1080" spans="1:37">
      <c r="A1080" s="869">
        <v>1030</v>
      </c>
      <c r="B1080" s="869" t="s">
        <v>3336</v>
      </c>
      <c r="C1080" s="869" t="s">
        <v>3343</v>
      </c>
      <c r="D1080" s="869" t="s">
        <v>13033</v>
      </c>
      <c r="E1080" s="869" t="s">
        <v>16883</v>
      </c>
      <c r="F1080" s="870" t="s">
        <v>16884</v>
      </c>
      <c r="G1080" s="869" t="s">
        <v>16885</v>
      </c>
      <c r="H1080" s="869" t="s">
        <v>16886</v>
      </c>
      <c r="I1080" s="869">
        <v>2009</v>
      </c>
      <c r="J1080" s="869">
        <v>101302</v>
      </c>
      <c r="K1080" s="869">
        <v>866</v>
      </c>
      <c r="L1080" s="869">
        <v>132</v>
      </c>
      <c r="M1080" s="869">
        <v>91523</v>
      </c>
      <c r="N1080" s="869">
        <v>815</v>
      </c>
      <c r="O1080" s="869">
        <v>119</v>
      </c>
      <c r="P1080" s="869">
        <v>4083</v>
      </c>
      <c r="Q1080" s="869">
        <v>0</v>
      </c>
      <c r="R1080" s="869">
        <v>117</v>
      </c>
      <c r="S1080" s="869">
        <v>8</v>
      </c>
      <c r="T1080" s="869">
        <v>8</v>
      </c>
      <c r="U1080" s="869">
        <v>1</v>
      </c>
      <c r="V1080" s="869">
        <v>1</v>
      </c>
      <c r="W1080" s="869">
        <v>4</v>
      </c>
      <c r="X1080" s="869">
        <v>4</v>
      </c>
      <c r="Y1080" s="869">
        <v>0</v>
      </c>
      <c r="Z1080" s="869">
        <v>0</v>
      </c>
      <c r="AA1080" s="869">
        <v>3</v>
      </c>
      <c r="AB1080" s="869">
        <v>3</v>
      </c>
      <c r="AC1080" s="869">
        <v>1</v>
      </c>
      <c r="AD1080" s="869">
        <v>4</v>
      </c>
      <c r="AE1080" s="869">
        <v>0</v>
      </c>
      <c r="AF1080" s="345">
        <v>489974</v>
      </c>
      <c r="AG1080" s="345">
        <v>400422</v>
      </c>
      <c r="AH1080" s="345">
        <v>44851</v>
      </c>
      <c r="AI1080" s="345">
        <v>44701</v>
      </c>
      <c r="AJ1080" s="345">
        <v>17935</v>
      </c>
      <c r="AK1080" s="345">
        <v>24762</v>
      </c>
    </row>
    <row r="1081" spans="1:37">
      <c r="A1081" s="869">
        <v>1031</v>
      </c>
      <c r="B1081" s="869" t="s">
        <v>3336</v>
      </c>
      <c r="C1081" s="869" t="s">
        <v>3343</v>
      </c>
      <c r="D1081" s="869" t="s">
        <v>13033</v>
      </c>
      <c r="E1081" s="869" t="s">
        <v>16887</v>
      </c>
      <c r="F1081" s="870" t="s">
        <v>16888</v>
      </c>
      <c r="G1081" s="869" t="s">
        <v>16889</v>
      </c>
      <c r="H1081" s="869" t="s">
        <v>16882</v>
      </c>
      <c r="I1081" s="869">
        <v>2015</v>
      </c>
      <c r="J1081" s="869">
        <v>5359</v>
      </c>
      <c r="K1081" s="869">
        <v>1472.84</v>
      </c>
      <c r="L1081" s="869">
        <v>225</v>
      </c>
      <c r="M1081" s="869">
        <v>60741</v>
      </c>
      <c r="N1081" s="869">
        <v>0</v>
      </c>
      <c r="O1081" s="869">
        <v>32</v>
      </c>
      <c r="P1081" s="869">
        <v>1856</v>
      </c>
      <c r="Q1081" s="869">
        <v>0</v>
      </c>
      <c r="R1081" s="869">
        <v>32</v>
      </c>
      <c r="S1081" s="869">
        <v>3</v>
      </c>
      <c r="T1081" s="869">
        <v>3</v>
      </c>
      <c r="U1081" s="869">
        <v>0</v>
      </c>
      <c r="V1081" s="869">
        <v>0</v>
      </c>
      <c r="W1081" s="869">
        <v>3</v>
      </c>
      <c r="X1081" s="869">
        <v>3</v>
      </c>
      <c r="Y1081" s="869">
        <v>0</v>
      </c>
      <c r="Z1081" s="869">
        <v>0</v>
      </c>
      <c r="AA1081" s="869">
        <v>0</v>
      </c>
      <c r="AB1081" s="869">
        <v>0</v>
      </c>
      <c r="AC1081" s="869">
        <v>0</v>
      </c>
      <c r="AD1081" s="869">
        <v>4</v>
      </c>
      <c r="AE1081" s="869">
        <v>0</v>
      </c>
      <c r="AF1081" s="345">
        <v>442777</v>
      </c>
      <c r="AG1081" s="345">
        <v>280952</v>
      </c>
      <c r="AH1081" s="345">
        <v>31805</v>
      </c>
      <c r="AI1081" s="345">
        <v>130020</v>
      </c>
      <c r="AJ1081" s="345">
        <v>113215</v>
      </c>
      <c r="AK1081" s="345">
        <v>110792</v>
      </c>
    </row>
    <row r="1082" spans="1:37">
      <c r="A1082" s="869">
        <v>1032</v>
      </c>
      <c r="B1082" s="869" t="s">
        <v>3336</v>
      </c>
      <c r="C1082" s="869" t="s">
        <v>3343</v>
      </c>
      <c r="D1082" s="869" t="s">
        <v>13033</v>
      </c>
      <c r="E1082" s="869" t="s">
        <v>16890</v>
      </c>
      <c r="F1082" s="870" t="s">
        <v>16891</v>
      </c>
      <c r="G1082" s="869" t="s">
        <v>16892</v>
      </c>
      <c r="H1082" s="869" t="s">
        <v>16882</v>
      </c>
      <c r="I1082" s="869">
        <v>1980</v>
      </c>
      <c r="J1082" s="869">
        <v>3154</v>
      </c>
      <c r="K1082" s="869">
        <v>2536</v>
      </c>
      <c r="L1082" s="869">
        <v>215</v>
      </c>
      <c r="M1082" s="869">
        <v>114511</v>
      </c>
      <c r="N1082" s="869">
        <v>1578</v>
      </c>
      <c r="O1082" s="869">
        <v>17</v>
      </c>
      <c r="P1082" s="869">
        <v>2436</v>
      </c>
      <c r="Q1082" s="869">
        <v>0</v>
      </c>
      <c r="R1082" s="869">
        <v>17</v>
      </c>
      <c r="S1082" s="869">
        <v>4</v>
      </c>
      <c r="T1082" s="869">
        <v>4</v>
      </c>
      <c r="U1082" s="869">
        <v>2</v>
      </c>
      <c r="V1082" s="869">
        <v>2</v>
      </c>
      <c r="W1082" s="869">
        <v>2</v>
      </c>
      <c r="X1082" s="869">
        <v>2</v>
      </c>
      <c r="Y1082" s="869">
        <v>0</v>
      </c>
      <c r="Z1082" s="869">
        <v>0</v>
      </c>
      <c r="AA1082" s="869">
        <v>0</v>
      </c>
      <c r="AB1082" s="869">
        <v>0</v>
      </c>
      <c r="AC1082" s="869">
        <v>0</v>
      </c>
      <c r="AD1082" s="869">
        <v>4</v>
      </c>
      <c r="AE1082" s="869">
        <v>0</v>
      </c>
      <c r="AF1082" s="345">
        <v>517475</v>
      </c>
      <c r="AG1082" s="345">
        <v>338551</v>
      </c>
      <c r="AH1082" s="345">
        <v>42404</v>
      </c>
      <c r="AI1082" s="345">
        <v>136520</v>
      </c>
      <c r="AJ1082" s="345">
        <v>117546</v>
      </c>
      <c r="AK1082" s="345">
        <v>104669</v>
      </c>
    </row>
    <row r="1083" spans="1:37">
      <c r="A1083" s="869">
        <v>1033</v>
      </c>
      <c r="B1083" s="869" t="s">
        <v>3336</v>
      </c>
      <c r="C1083" s="869" t="s">
        <v>3343</v>
      </c>
      <c r="D1083" s="869" t="s">
        <v>13033</v>
      </c>
      <c r="E1083" s="869" t="s">
        <v>16893</v>
      </c>
      <c r="F1083" s="870" t="s">
        <v>16894</v>
      </c>
      <c r="G1083" s="869" t="s">
        <v>16895</v>
      </c>
      <c r="H1083" s="869" t="s">
        <v>16882</v>
      </c>
      <c r="I1083" s="869">
        <v>2001</v>
      </c>
      <c r="J1083" s="869">
        <v>20580</v>
      </c>
      <c r="K1083" s="869">
        <v>2799.19</v>
      </c>
      <c r="L1083" s="869">
        <v>383</v>
      </c>
      <c r="M1083" s="869">
        <v>84844</v>
      </c>
      <c r="N1083" s="869">
        <v>1565</v>
      </c>
      <c r="O1083" s="869">
        <v>35</v>
      </c>
      <c r="P1083" s="869">
        <v>3478</v>
      </c>
      <c r="Q1083" s="869">
        <v>0</v>
      </c>
      <c r="R1083" s="869">
        <v>0</v>
      </c>
      <c r="S1083" s="869">
        <v>3</v>
      </c>
      <c r="T1083" s="869">
        <v>3</v>
      </c>
      <c r="U1083" s="869">
        <v>0</v>
      </c>
      <c r="V1083" s="869">
        <v>0</v>
      </c>
      <c r="W1083" s="869">
        <v>3</v>
      </c>
      <c r="X1083" s="869">
        <v>3</v>
      </c>
      <c r="Y1083" s="869">
        <v>0</v>
      </c>
      <c r="Z1083" s="869">
        <v>0</v>
      </c>
      <c r="AA1083" s="869">
        <v>0</v>
      </c>
      <c r="AB1083" s="869">
        <v>0</v>
      </c>
      <c r="AC1083" s="869">
        <v>0</v>
      </c>
      <c r="AD1083" s="869">
        <v>5</v>
      </c>
      <c r="AE1083" s="869">
        <v>0</v>
      </c>
      <c r="AF1083" s="345">
        <v>486373</v>
      </c>
      <c r="AG1083" s="345">
        <v>290389</v>
      </c>
      <c r="AH1083" s="345">
        <v>58864</v>
      </c>
      <c r="AI1083" s="345">
        <v>137120</v>
      </c>
      <c r="AJ1083" s="345">
        <v>169302</v>
      </c>
      <c r="AK1083" s="345">
        <v>158414</v>
      </c>
    </row>
    <row r="1084" spans="1:37">
      <c r="A1084" s="869">
        <v>1034</v>
      </c>
      <c r="B1084" s="869" t="s">
        <v>3336</v>
      </c>
      <c r="C1084" s="869" t="s">
        <v>3343</v>
      </c>
      <c r="D1084" s="869" t="s">
        <v>13033</v>
      </c>
      <c r="E1084" s="869" t="s">
        <v>16896</v>
      </c>
      <c r="F1084" s="870" t="s">
        <v>16897</v>
      </c>
      <c r="G1084" s="869" t="s">
        <v>16898</v>
      </c>
      <c r="H1084" s="869" t="s">
        <v>16899</v>
      </c>
      <c r="I1084" s="869">
        <v>2008</v>
      </c>
      <c r="J1084" s="869">
        <v>2016</v>
      </c>
      <c r="K1084" s="869">
        <v>2594.3000000000002</v>
      </c>
      <c r="L1084" s="869">
        <v>357</v>
      </c>
      <c r="M1084" s="869">
        <v>81469</v>
      </c>
      <c r="N1084" s="869">
        <v>0</v>
      </c>
      <c r="O1084" s="869">
        <v>32</v>
      </c>
      <c r="P1084" s="869">
        <v>7632</v>
      </c>
      <c r="Q1084" s="869">
        <v>0</v>
      </c>
      <c r="R1084" s="869">
        <v>0</v>
      </c>
      <c r="S1084" s="869">
        <v>3</v>
      </c>
      <c r="T1084" s="869">
        <v>3</v>
      </c>
      <c r="U1084" s="869">
        <v>0</v>
      </c>
      <c r="V1084" s="869">
        <v>0</v>
      </c>
      <c r="W1084" s="869">
        <v>3</v>
      </c>
      <c r="X1084" s="869">
        <v>3</v>
      </c>
      <c r="Y1084" s="869">
        <v>0</v>
      </c>
      <c r="Z1084" s="869">
        <v>0</v>
      </c>
      <c r="AA1084" s="869">
        <v>0</v>
      </c>
      <c r="AB1084" s="869">
        <v>0</v>
      </c>
      <c r="AC1084" s="869">
        <v>0</v>
      </c>
      <c r="AD1084" s="869">
        <v>4</v>
      </c>
      <c r="AE1084" s="869">
        <v>0</v>
      </c>
      <c r="AF1084" s="345">
        <v>808961</v>
      </c>
      <c r="AG1084" s="345">
        <v>367962</v>
      </c>
      <c r="AH1084" s="345">
        <v>68669</v>
      </c>
      <c r="AI1084" s="345">
        <v>372330</v>
      </c>
      <c r="AJ1084" s="345">
        <v>106824</v>
      </c>
      <c r="AK1084" s="345">
        <v>75654</v>
      </c>
    </row>
    <row r="1085" spans="1:37">
      <c r="A1085" s="869">
        <v>1035</v>
      </c>
      <c r="B1085" s="869" t="s">
        <v>3336</v>
      </c>
      <c r="C1085" s="869" t="s">
        <v>3343</v>
      </c>
      <c r="D1085" s="869" t="s">
        <v>13033</v>
      </c>
      <c r="E1085" s="869" t="s">
        <v>16900</v>
      </c>
      <c r="F1085" s="870" t="s">
        <v>16901</v>
      </c>
      <c r="G1085" s="869" t="s">
        <v>16902</v>
      </c>
      <c r="H1085" s="869" t="s">
        <v>16899</v>
      </c>
      <c r="I1085" s="869">
        <v>2005</v>
      </c>
      <c r="J1085" s="869">
        <v>5277</v>
      </c>
      <c r="K1085" s="869">
        <v>3367</v>
      </c>
      <c r="L1085" s="869">
        <v>346</v>
      </c>
      <c r="M1085" s="869">
        <v>99991</v>
      </c>
      <c r="N1085" s="869">
        <v>1216</v>
      </c>
      <c r="O1085" s="869">
        <v>40</v>
      </c>
      <c r="P1085" s="869">
        <v>4380</v>
      </c>
      <c r="Q1085" s="869">
        <v>0</v>
      </c>
      <c r="R1085" s="869">
        <v>40</v>
      </c>
      <c r="S1085" s="869">
        <v>3</v>
      </c>
      <c r="T1085" s="869">
        <v>3</v>
      </c>
      <c r="U1085" s="869">
        <v>0</v>
      </c>
      <c r="V1085" s="869">
        <v>0</v>
      </c>
      <c r="W1085" s="869">
        <v>2</v>
      </c>
      <c r="X1085" s="869">
        <v>2</v>
      </c>
      <c r="Y1085" s="869">
        <v>0</v>
      </c>
      <c r="Z1085" s="869">
        <v>0</v>
      </c>
      <c r="AA1085" s="869">
        <v>1</v>
      </c>
      <c r="AB1085" s="869">
        <v>1</v>
      </c>
      <c r="AC1085" s="869">
        <v>0</v>
      </c>
      <c r="AD1085" s="869">
        <v>7</v>
      </c>
      <c r="AE1085" s="869">
        <v>0</v>
      </c>
      <c r="AF1085" s="345">
        <v>614458</v>
      </c>
      <c r="AG1085" s="345">
        <v>407329</v>
      </c>
      <c r="AH1085" s="345">
        <v>72109</v>
      </c>
      <c r="AI1085" s="345">
        <v>135020</v>
      </c>
      <c r="AJ1085" s="345">
        <v>234826</v>
      </c>
      <c r="AK1085" s="345">
        <v>265743</v>
      </c>
    </row>
    <row r="1086" spans="1:37">
      <c r="A1086" s="869">
        <v>1036</v>
      </c>
      <c r="B1086" s="869" t="s">
        <v>3336</v>
      </c>
      <c r="C1086" s="869" t="s">
        <v>3343</v>
      </c>
      <c r="D1086" s="869" t="s">
        <v>13033</v>
      </c>
      <c r="E1086" s="869" t="s">
        <v>16903</v>
      </c>
      <c r="F1086" s="870" t="s">
        <v>16904</v>
      </c>
      <c r="G1086" s="869" t="s">
        <v>16905</v>
      </c>
      <c r="H1086" s="869" t="s">
        <v>16882</v>
      </c>
      <c r="I1086" s="869">
        <v>1989</v>
      </c>
      <c r="J1086" s="869">
        <v>7424</v>
      </c>
      <c r="K1086" s="869">
        <v>4729</v>
      </c>
      <c r="L1086" s="869">
        <v>335</v>
      </c>
      <c r="M1086" s="869">
        <v>179565</v>
      </c>
      <c r="N1086" s="869">
        <v>6325</v>
      </c>
      <c r="O1086" s="869">
        <v>26</v>
      </c>
      <c r="P1086" s="869">
        <v>4655</v>
      </c>
      <c r="Q1086" s="869">
        <v>0</v>
      </c>
      <c r="R1086" s="869">
        <v>8</v>
      </c>
      <c r="S1086" s="869">
        <v>3</v>
      </c>
      <c r="T1086" s="869">
        <v>3</v>
      </c>
      <c r="U1086" s="869">
        <v>0</v>
      </c>
      <c r="V1086" s="869">
        <v>0</v>
      </c>
      <c r="W1086" s="869">
        <v>3</v>
      </c>
      <c r="X1086" s="869">
        <v>3</v>
      </c>
      <c r="Y1086" s="869">
        <v>0</v>
      </c>
      <c r="Z1086" s="869">
        <v>0</v>
      </c>
      <c r="AA1086" s="869">
        <v>0</v>
      </c>
      <c r="AB1086" s="869">
        <v>0</v>
      </c>
      <c r="AC1086" s="869">
        <v>0</v>
      </c>
      <c r="AD1086" s="869">
        <v>6</v>
      </c>
      <c r="AE1086" s="869">
        <v>0</v>
      </c>
      <c r="AF1086" s="345">
        <v>731192</v>
      </c>
      <c r="AG1086" s="345">
        <v>241749</v>
      </c>
      <c r="AH1086" s="345">
        <v>53513</v>
      </c>
      <c r="AI1086" s="345">
        <v>435930</v>
      </c>
      <c r="AJ1086" s="345">
        <v>31862</v>
      </c>
      <c r="AK1086" s="345">
        <v>30001</v>
      </c>
    </row>
    <row r="1087" spans="1:37">
      <c r="A1087" s="869">
        <v>1037</v>
      </c>
      <c r="B1087" s="869" t="s">
        <v>3336</v>
      </c>
      <c r="C1087" s="869" t="s">
        <v>3343</v>
      </c>
      <c r="D1087" s="869" t="s">
        <v>13033</v>
      </c>
      <c r="E1087" s="869" t="s">
        <v>16906</v>
      </c>
      <c r="F1087" s="870" t="s">
        <v>16907</v>
      </c>
      <c r="G1087" s="869" t="s">
        <v>16908</v>
      </c>
      <c r="H1087" s="869" t="s">
        <v>16882</v>
      </c>
      <c r="I1087" s="869">
        <v>1996</v>
      </c>
      <c r="J1087" s="869">
        <v>5596</v>
      </c>
      <c r="K1087" s="869">
        <v>2538.5100000000002</v>
      </c>
      <c r="L1087" s="869">
        <v>281</v>
      </c>
      <c r="M1087" s="869">
        <v>61154</v>
      </c>
      <c r="N1087" s="869">
        <v>2034</v>
      </c>
      <c r="O1087" s="869">
        <v>30</v>
      </c>
      <c r="P1087" s="869">
        <v>1607</v>
      </c>
      <c r="Q1087" s="869">
        <v>5</v>
      </c>
      <c r="R1087" s="869">
        <v>1</v>
      </c>
      <c r="S1087" s="869">
        <v>3</v>
      </c>
      <c r="T1087" s="869">
        <v>3</v>
      </c>
      <c r="U1087" s="869">
        <v>0</v>
      </c>
      <c r="V1087" s="869">
        <v>0</v>
      </c>
      <c r="W1087" s="869">
        <v>3</v>
      </c>
      <c r="X1087" s="869">
        <v>3</v>
      </c>
      <c r="Y1087" s="869">
        <v>0</v>
      </c>
      <c r="Z1087" s="869">
        <v>0</v>
      </c>
      <c r="AA1087" s="869">
        <v>0</v>
      </c>
      <c r="AB1087" s="869">
        <v>0</v>
      </c>
      <c r="AC1087" s="869">
        <v>0</v>
      </c>
      <c r="AD1087" s="869">
        <v>3</v>
      </c>
      <c r="AE1087" s="869">
        <v>1</v>
      </c>
      <c r="AF1087" s="345">
        <v>429258</v>
      </c>
      <c r="AG1087" s="345">
        <v>266372</v>
      </c>
      <c r="AH1087" s="345">
        <v>26366</v>
      </c>
      <c r="AI1087" s="345">
        <v>136520</v>
      </c>
      <c r="AJ1087" s="345">
        <v>109832</v>
      </c>
      <c r="AK1087" s="345">
        <v>63979</v>
      </c>
    </row>
    <row r="1088" spans="1:37">
      <c r="A1088" s="869">
        <v>1038</v>
      </c>
      <c r="B1088" s="869" t="s">
        <v>3336</v>
      </c>
      <c r="C1088" s="869" t="s">
        <v>3343</v>
      </c>
      <c r="D1088" s="869" t="s">
        <v>13033</v>
      </c>
      <c r="E1088" s="869" t="s">
        <v>16909</v>
      </c>
      <c r="F1088" s="870" t="s">
        <v>16910</v>
      </c>
      <c r="G1088" s="869" t="s">
        <v>16911</v>
      </c>
      <c r="H1088" s="869" t="s">
        <v>16912</v>
      </c>
      <c r="I1088" s="869">
        <v>2011</v>
      </c>
      <c r="J1088" s="869">
        <v>15152</v>
      </c>
      <c r="K1088" s="869">
        <v>2964</v>
      </c>
      <c r="L1088" s="869">
        <v>415</v>
      </c>
      <c r="M1088" s="869">
        <v>88844</v>
      </c>
      <c r="N1088" s="869">
        <v>1273</v>
      </c>
      <c r="O1088" s="869">
        <v>32</v>
      </c>
      <c r="P1088" s="869">
        <v>2676</v>
      </c>
      <c r="Q1088" s="869">
        <v>0</v>
      </c>
      <c r="R1088" s="869">
        <v>0</v>
      </c>
      <c r="S1088" s="869">
        <v>4</v>
      </c>
      <c r="T1088" s="869">
        <v>4</v>
      </c>
      <c r="U1088" s="869">
        <v>1</v>
      </c>
      <c r="V1088" s="869">
        <v>1</v>
      </c>
      <c r="W1088" s="869">
        <v>2</v>
      </c>
      <c r="X1088" s="869">
        <v>2</v>
      </c>
      <c r="Y1088" s="869">
        <v>0</v>
      </c>
      <c r="Z1088" s="869">
        <v>0</v>
      </c>
      <c r="AA1088" s="869">
        <v>1</v>
      </c>
      <c r="AB1088" s="869">
        <v>1</v>
      </c>
      <c r="AC1088" s="869">
        <v>0</v>
      </c>
      <c r="AD1088" s="869">
        <v>4</v>
      </c>
      <c r="AE1088" s="869">
        <v>0</v>
      </c>
      <c r="AF1088" s="345">
        <v>539178</v>
      </c>
      <c r="AG1088" s="345">
        <v>359280</v>
      </c>
      <c r="AH1088" s="345">
        <v>43828</v>
      </c>
      <c r="AI1088" s="345">
        <v>136070</v>
      </c>
      <c r="AJ1088" s="345">
        <v>159095</v>
      </c>
      <c r="AK1088" s="345">
        <v>125468</v>
      </c>
    </row>
    <row r="1089" spans="1:37">
      <c r="A1089" s="869">
        <v>1039</v>
      </c>
      <c r="B1089" s="869" t="s">
        <v>3336</v>
      </c>
      <c r="C1089" s="869" t="s">
        <v>3343</v>
      </c>
      <c r="D1089" s="869" t="s">
        <v>13033</v>
      </c>
      <c r="E1089" s="869" t="s">
        <v>16913</v>
      </c>
      <c r="F1089" s="870" t="s">
        <v>16914</v>
      </c>
      <c r="G1089" s="869" t="s">
        <v>16915</v>
      </c>
      <c r="H1089" s="869" t="s">
        <v>16899</v>
      </c>
      <c r="I1089" s="869">
        <v>2016</v>
      </c>
      <c r="J1089" s="869">
        <v>2500</v>
      </c>
      <c r="K1089" s="869">
        <v>3233</v>
      </c>
      <c r="L1089" s="869">
        <v>602</v>
      </c>
      <c r="M1089" s="869">
        <v>74154</v>
      </c>
      <c r="N1089" s="869">
        <v>0</v>
      </c>
      <c r="O1089" s="869">
        <v>30</v>
      </c>
      <c r="P1089" s="869">
        <v>3273</v>
      </c>
      <c r="Q1089" s="869">
        <v>0</v>
      </c>
      <c r="R1089" s="869">
        <v>30</v>
      </c>
      <c r="S1089" s="869">
        <v>4</v>
      </c>
      <c r="T1089" s="869">
        <v>4</v>
      </c>
      <c r="U1089" s="869">
        <v>0</v>
      </c>
      <c r="V1089" s="869">
        <v>0</v>
      </c>
      <c r="W1089" s="869">
        <v>2</v>
      </c>
      <c r="X1089" s="869">
        <v>2</v>
      </c>
      <c r="Y1089" s="869">
        <v>0</v>
      </c>
      <c r="Z1089" s="869">
        <v>0</v>
      </c>
      <c r="AA1089" s="869">
        <v>2</v>
      </c>
      <c r="AB1089" s="869">
        <v>2</v>
      </c>
      <c r="AC1089" s="869">
        <v>1</v>
      </c>
      <c r="AD1089" s="869">
        <v>5</v>
      </c>
      <c r="AE1089" s="869">
        <v>0</v>
      </c>
      <c r="AF1089" s="345">
        <v>661813</v>
      </c>
      <c r="AG1089" s="345">
        <v>469350</v>
      </c>
      <c r="AH1089" s="345">
        <v>54343</v>
      </c>
      <c r="AI1089" s="345">
        <v>138120</v>
      </c>
      <c r="AJ1089" s="345">
        <v>229161</v>
      </c>
      <c r="AK1089" s="345">
        <v>199636</v>
      </c>
    </row>
    <row r="1090" spans="1:37">
      <c r="A1090" s="869">
        <v>1040</v>
      </c>
      <c r="B1090" s="869" t="s">
        <v>3336</v>
      </c>
      <c r="C1090" s="869" t="s">
        <v>3343</v>
      </c>
      <c r="D1090" s="869" t="s">
        <v>13033</v>
      </c>
      <c r="E1090" s="869" t="s">
        <v>16916</v>
      </c>
      <c r="F1090" s="870" t="s">
        <v>16917</v>
      </c>
      <c r="G1090" s="869" t="s">
        <v>16918</v>
      </c>
      <c r="H1090" s="869" t="s">
        <v>16899</v>
      </c>
      <c r="I1090" s="869">
        <v>2020</v>
      </c>
      <c r="J1090" s="869">
        <v>3397</v>
      </c>
      <c r="K1090" s="869">
        <v>4042</v>
      </c>
      <c r="L1090" s="869">
        <v>324</v>
      </c>
      <c r="M1090" s="869">
        <v>59040</v>
      </c>
      <c r="N1090" s="869">
        <v>0</v>
      </c>
      <c r="O1090" s="869">
        <v>53</v>
      </c>
      <c r="P1090" s="869">
        <v>3938</v>
      </c>
      <c r="Q1090" s="869">
        <v>0</v>
      </c>
      <c r="R1090" s="869">
        <v>3</v>
      </c>
      <c r="S1090" s="869">
        <v>48</v>
      </c>
      <c r="T1090" s="869">
        <v>48</v>
      </c>
      <c r="U1090" s="869">
        <v>5</v>
      </c>
      <c r="V1090" s="869">
        <v>5</v>
      </c>
      <c r="W1090" s="869">
        <v>31</v>
      </c>
      <c r="X1090" s="869">
        <v>31</v>
      </c>
      <c r="Y1090" s="869">
        <v>1</v>
      </c>
      <c r="Z1090" s="869">
        <v>1</v>
      </c>
      <c r="AA1090" s="869">
        <v>11</v>
      </c>
      <c r="AB1090" s="869">
        <v>11</v>
      </c>
      <c r="AC1090" s="869">
        <v>0</v>
      </c>
      <c r="AD1090" s="869">
        <v>11</v>
      </c>
      <c r="AE1090" s="869">
        <v>0</v>
      </c>
      <c r="AF1090" s="345">
        <v>2240064</v>
      </c>
      <c r="AG1090" s="345">
        <v>1998842</v>
      </c>
      <c r="AH1090" s="345">
        <v>64754</v>
      </c>
      <c r="AI1090" s="345">
        <v>176468</v>
      </c>
      <c r="AJ1090" s="345">
        <v>232137</v>
      </c>
      <c r="AK1090" s="345">
        <v>197365</v>
      </c>
    </row>
    <row r="1091" spans="1:37">
      <c r="A1091" s="869">
        <v>1041</v>
      </c>
      <c r="B1091" s="869" t="s">
        <v>3336</v>
      </c>
      <c r="C1091" s="869" t="s">
        <v>3343</v>
      </c>
      <c r="D1091" s="869" t="s">
        <v>13033</v>
      </c>
      <c r="E1091" s="869" t="s">
        <v>16919</v>
      </c>
      <c r="F1091" s="870" t="s">
        <v>16920</v>
      </c>
      <c r="G1091" s="869" t="s">
        <v>16921</v>
      </c>
      <c r="H1091" s="869" t="s">
        <v>16882</v>
      </c>
      <c r="I1091" s="869">
        <v>2014</v>
      </c>
      <c r="J1091" s="869">
        <v>1882</v>
      </c>
      <c r="K1091" s="869">
        <v>1584.9</v>
      </c>
      <c r="L1091" s="869">
        <v>259</v>
      </c>
      <c r="M1091" s="869">
        <v>38784</v>
      </c>
      <c r="N1091" s="869">
        <v>0</v>
      </c>
      <c r="O1091" s="869">
        <v>26</v>
      </c>
      <c r="P1091" s="869">
        <v>3827</v>
      </c>
      <c r="Q1091" s="869">
        <v>0</v>
      </c>
      <c r="R1091" s="869">
        <v>0</v>
      </c>
      <c r="S1091" s="869">
        <v>3</v>
      </c>
      <c r="T1091" s="869">
        <v>3</v>
      </c>
      <c r="U1091" s="869">
        <v>0</v>
      </c>
      <c r="V1091" s="869">
        <v>0</v>
      </c>
      <c r="W1091" s="869">
        <v>3</v>
      </c>
      <c r="X1091" s="869">
        <v>3</v>
      </c>
      <c r="Y1091" s="869">
        <v>0</v>
      </c>
      <c r="Z1091" s="869">
        <v>0</v>
      </c>
      <c r="AA1091" s="869">
        <v>0</v>
      </c>
      <c r="AB1091" s="869">
        <v>0</v>
      </c>
      <c r="AC1091" s="869">
        <v>0</v>
      </c>
      <c r="AD1091" s="869">
        <v>4</v>
      </c>
      <c r="AE1091" s="869">
        <v>0</v>
      </c>
      <c r="AF1091" s="345">
        <v>607476</v>
      </c>
      <c r="AG1091" s="345">
        <v>201079</v>
      </c>
      <c r="AH1091" s="345">
        <v>47867</v>
      </c>
      <c r="AI1091" s="345">
        <v>358530</v>
      </c>
      <c r="AJ1091" s="345">
        <v>21740</v>
      </c>
      <c r="AK1091" s="345">
        <v>28992</v>
      </c>
    </row>
    <row r="1092" spans="1:37">
      <c r="A1092" s="869">
        <v>1042</v>
      </c>
      <c r="B1092" s="869" t="s">
        <v>3336</v>
      </c>
      <c r="C1092" s="869" t="s">
        <v>16753</v>
      </c>
      <c r="D1092" s="869" t="s">
        <v>13033</v>
      </c>
      <c r="E1092" s="869" t="s">
        <v>16922</v>
      </c>
      <c r="F1092" s="870" t="s">
        <v>16923</v>
      </c>
      <c r="G1092" s="869" t="s">
        <v>16924</v>
      </c>
      <c r="H1092" s="869" t="s">
        <v>16925</v>
      </c>
      <c r="I1092" s="869">
        <v>1990</v>
      </c>
      <c r="J1092" s="869">
        <v>13692</v>
      </c>
      <c r="K1092" s="869">
        <v>3503</v>
      </c>
      <c r="L1092" s="869">
        <v>300</v>
      </c>
      <c r="M1092" s="869">
        <v>189095</v>
      </c>
      <c r="N1092" s="869">
        <v>2921</v>
      </c>
      <c r="O1092" s="869">
        <v>35</v>
      </c>
      <c r="P1092" s="869">
        <v>8901</v>
      </c>
      <c r="Q1092" s="869">
        <v>0</v>
      </c>
      <c r="R1092" s="869">
        <v>0</v>
      </c>
      <c r="S1092" s="869">
        <v>13</v>
      </c>
      <c r="T1092" s="869">
        <v>13</v>
      </c>
      <c r="U1092" s="869">
        <v>3</v>
      </c>
      <c r="V1092" s="869">
        <v>3</v>
      </c>
      <c r="W1092" s="869">
        <v>7</v>
      </c>
      <c r="X1092" s="869">
        <v>7</v>
      </c>
      <c r="Y1092" s="869">
        <v>0</v>
      </c>
      <c r="Z1092" s="869">
        <v>0</v>
      </c>
      <c r="AA1092" s="869">
        <v>3</v>
      </c>
      <c r="AB1092" s="869">
        <v>3</v>
      </c>
      <c r="AC1092" s="869">
        <v>1</v>
      </c>
      <c r="AD1092" s="869">
        <v>5</v>
      </c>
      <c r="AE1092" s="869">
        <v>0</v>
      </c>
      <c r="AF1092" s="345">
        <v>1419634</v>
      </c>
      <c r="AG1092" s="345">
        <v>549500</v>
      </c>
      <c r="AH1092" s="345">
        <v>150000</v>
      </c>
      <c r="AI1092" s="345">
        <v>720134</v>
      </c>
      <c r="AJ1092" s="345">
        <v>214224</v>
      </c>
      <c r="AK1092" s="345">
        <v>123419</v>
      </c>
    </row>
    <row r="1093" spans="1:37">
      <c r="A1093" s="869">
        <v>1043</v>
      </c>
      <c r="B1093" s="869" t="s">
        <v>3336</v>
      </c>
      <c r="C1093" s="869" t="s">
        <v>16753</v>
      </c>
      <c r="D1093" s="869" t="s">
        <v>13033</v>
      </c>
      <c r="E1093" s="869" t="s">
        <v>16926</v>
      </c>
      <c r="F1093" s="870" t="s">
        <v>16927</v>
      </c>
      <c r="G1093" s="869" t="s">
        <v>16928</v>
      </c>
      <c r="H1093" s="869" t="s">
        <v>16929</v>
      </c>
      <c r="I1093" s="869">
        <v>1996</v>
      </c>
      <c r="J1093" s="869">
        <v>3342</v>
      </c>
      <c r="K1093" s="869">
        <v>837</v>
      </c>
      <c r="L1093" s="869">
        <v>100</v>
      </c>
      <c r="M1093" s="869">
        <v>59487</v>
      </c>
      <c r="N1093" s="869">
        <v>0</v>
      </c>
      <c r="O1093" s="869">
        <v>21</v>
      </c>
      <c r="P1093" s="869">
        <v>2172</v>
      </c>
      <c r="Q1093" s="869">
        <v>0</v>
      </c>
      <c r="R1093" s="869">
        <v>2</v>
      </c>
      <c r="S1093" s="869">
        <v>7</v>
      </c>
      <c r="T1093" s="869">
        <v>7</v>
      </c>
      <c r="U1093" s="869">
        <v>1</v>
      </c>
      <c r="V1093" s="869">
        <v>1</v>
      </c>
      <c r="W1093" s="869">
        <v>2</v>
      </c>
      <c r="X1093" s="869">
        <v>2</v>
      </c>
      <c r="Y1093" s="869">
        <v>0</v>
      </c>
      <c r="Z1093" s="869">
        <v>0</v>
      </c>
      <c r="AA1093" s="869">
        <v>4</v>
      </c>
      <c r="AB1093" s="869">
        <v>4</v>
      </c>
      <c r="AC1093" s="869">
        <v>0</v>
      </c>
      <c r="AD1093" s="869">
        <v>1</v>
      </c>
      <c r="AE1093" s="869">
        <v>1</v>
      </c>
      <c r="AF1093" s="345">
        <v>982295</v>
      </c>
      <c r="AG1093" s="345">
        <v>285013</v>
      </c>
      <c r="AH1093" s="345">
        <v>40000</v>
      </c>
      <c r="AI1093" s="345">
        <v>657282</v>
      </c>
      <c r="AJ1093" s="345">
        <v>23723</v>
      </c>
      <c r="AK1093" s="345">
        <v>21254</v>
      </c>
    </row>
    <row r="1094" spans="1:37">
      <c r="A1094" s="869">
        <v>1044</v>
      </c>
      <c r="B1094" s="869" t="s">
        <v>3336</v>
      </c>
      <c r="C1094" s="869" t="s">
        <v>16753</v>
      </c>
      <c r="D1094" s="869" t="s">
        <v>13033</v>
      </c>
      <c r="E1094" s="869" t="s">
        <v>16930</v>
      </c>
      <c r="F1094" s="870" t="s">
        <v>16931</v>
      </c>
      <c r="G1094" s="869" t="s">
        <v>16932</v>
      </c>
      <c r="H1094" s="869" t="s">
        <v>16933</v>
      </c>
      <c r="I1094" s="869">
        <v>2008</v>
      </c>
      <c r="J1094" s="869">
        <v>1687</v>
      </c>
      <c r="K1094" s="869">
        <v>1274</v>
      </c>
      <c r="L1094" s="869">
        <v>80</v>
      </c>
      <c r="M1094" s="869">
        <v>75738</v>
      </c>
      <c r="N1094" s="869">
        <v>591</v>
      </c>
      <c r="O1094" s="869">
        <v>22</v>
      </c>
      <c r="P1094" s="869">
        <v>4508</v>
      </c>
      <c r="Q1094" s="869">
        <v>0</v>
      </c>
      <c r="R1094" s="869">
        <v>22</v>
      </c>
      <c r="S1094" s="869">
        <v>3</v>
      </c>
      <c r="T1094" s="869">
        <v>3</v>
      </c>
      <c r="U1094" s="869">
        <v>0</v>
      </c>
      <c r="V1094" s="869">
        <v>0</v>
      </c>
      <c r="W1094" s="869">
        <v>2</v>
      </c>
      <c r="X1094" s="869">
        <v>2</v>
      </c>
      <c r="Y1094" s="869">
        <v>0</v>
      </c>
      <c r="Z1094" s="869">
        <v>0</v>
      </c>
      <c r="AA1094" s="869">
        <v>1</v>
      </c>
      <c r="AB1094" s="869">
        <v>1</v>
      </c>
      <c r="AC1094" s="869">
        <v>0</v>
      </c>
      <c r="AD1094" s="869">
        <v>2</v>
      </c>
      <c r="AE1094" s="869">
        <v>0</v>
      </c>
      <c r="AF1094" s="345">
        <v>477350</v>
      </c>
      <c r="AG1094" s="345">
        <v>192000</v>
      </c>
      <c r="AH1094" s="345">
        <v>70000</v>
      </c>
      <c r="AI1094" s="345">
        <v>215350</v>
      </c>
      <c r="AJ1094" s="345">
        <v>55674</v>
      </c>
      <c r="AK1094" s="345">
        <v>42144</v>
      </c>
    </row>
    <row r="1095" spans="1:37" s="878" customFormat="1">
      <c r="A1095" s="1712" t="s">
        <v>13734</v>
      </c>
      <c r="B1095" s="1713"/>
      <c r="C1095" s="1714"/>
      <c r="D1095" s="872"/>
      <c r="E1095" s="873">
        <v>48</v>
      </c>
      <c r="F1095" s="874"/>
      <c r="G1095" s="872"/>
      <c r="H1095" s="872"/>
      <c r="I1095" s="872"/>
      <c r="J1095" s="875"/>
      <c r="K1095" s="875"/>
      <c r="L1095" s="875"/>
      <c r="M1095" s="875"/>
      <c r="N1095" s="875"/>
      <c r="O1095" s="875"/>
      <c r="P1095" s="875"/>
      <c r="Q1095" s="875"/>
      <c r="R1095" s="875"/>
      <c r="S1095" s="876"/>
      <c r="T1095" s="876"/>
      <c r="U1095" s="876"/>
      <c r="V1095" s="876"/>
      <c r="W1095" s="876"/>
      <c r="X1095" s="876"/>
      <c r="Y1095" s="876"/>
      <c r="Z1095" s="875"/>
      <c r="AA1095" s="876"/>
      <c r="AB1095" s="876"/>
      <c r="AC1095" s="875"/>
      <c r="AD1095" s="875"/>
      <c r="AE1095" s="875"/>
      <c r="AF1095" s="877"/>
      <c r="AG1095" s="875"/>
      <c r="AH1095" s="875"/>
      <c r="AI1095" s="875"/>
      <c r="AJ1095" s="875"/>
      <c r="AK1095" s="875"/>
    </row>
    <row r="1096" spans="1:37" s="885" customFormat="1">
      <c r="A1096" s="1715" t="s">
        <v>16934</v>
      </c>
      <c r="B1096" s="1716"/>
      <c r="C1096" s="1717"/>
      <c r="D1096" s="879"/>
      <c r="E1096" s="880">
        <v>67</v>
      </c>
      <c r="F1096" s="881"/>
      <c r="G1096" s="879"/>
      <c r="H1096" s="879"/>
      <c r="I1096" s="879"/>
      <c r="J1096" s="882"/>
      <c r="K1096" s="882"/>
      <c r="L1096" s="882"/>
      <c r="M1096" s="882"/>
      <c r="N1096" s="882"/>
      <c r="O1096" s="882"/>
      <c r="P1096" s="882"/>
      <c r="Q1096" s="882"/>
      <c r="R1096" s="882"/>
      <c r="S1096" s="883"/>
      <c r="T1096" s="883"/>
      <c r="U1096" s="883"/>
      <c r="V1096" s="883"/>
      <c r="W1096" s="883"/>
      <c r="X1096" s="883"/>
      <c r="Y1096" s="883"/>
      <c r="Z1096" s="882"/>
      <c r="AA1096" s="883"/>
      <c r="AB1096" s="883"/>
      <c r="AC1096" s="882"/>
      <c r="AD1096" s="882"/>
      <c r="AE1096" s="882"/>
      <c r="AF1096" s="884"/>
      <c r="AG1096" s="882"/>
      <c r="AH1096" s="882"/>
      <c r="AI1096" s="882"/>
      <c r="AJ1096" s="882"/>
      <c r="AK1096" s="882"/>
    </row>
    <row r="1097" spans="1:37">
      <c r="A1097" s="869">
        <v>1045</v>
      </c>
      <c r="B1097" s="869" t="s">
        <v>3544</v>
      </c>
      <c r="C1097" s="869" t="s">
        <v>6004</v>
      </c>
      <c r="D1097" s="869" t="s">
        <v>12915</v>
      </c>
      <c r="E1097" s="869" t="s">
        <v>16935</v>
      </c>
      <c r="F1097" s="870" t="s">
        <v>16936</v>
      </c>
      <c r="G1097" s="869" t="s">
        <v>16937</v>
      </c>
      <c r="H1097" s="869" t="s">
        <v>16938</v>
      </c>
      <c r="I1097" s="869">
        <v>1997</v>
      </c>
      <c r="J1097" s="869">
        <v>9075</v>
      </c>
      <c r="K1097" s="869">
        <v>694</v>
      </c>
      <c r="L1097" s="869">
        <v>152</v>
      </c>
      <c r="M1097" s="869">
        <v>98600</v>
      </c>
      <c r="N1097" s="869">
        <v>4445</v>
      </c>
      <c r="O1097" s="869">
        <v>42</v>
      </c>
      <c r="P1097" s="869">
        <v>5449</v>
      </c>
      <c r="Q1097" s="869">
        <v>429</v>
      </c>
      <c r="R1097" s="869">
        <v>0</v>
      </c>
      <c r="S1097" s="869">
        <v>13</v>
      </c>
      <c r="T1097" s="869">
        <v>13</v>
      </c>
      <c r="U1097" s="869">
        <v>6</v>
      </c>
      <c r="V1097" s="869">
        <v>6</v>
      </c>
      <c r="W1097" s="869">
        <v>3</v>
      </c>
      <c r="X1097" s="869">
        <v>3</v>
      </c>
      <c r="Y1097" s="869">
        <v>0</v>
      </c>
      <c r="Z1097" s="869">
        <v>0</v>
      </c>
      <c r="AA1097" s="869">
        <v>4</v>
      </c>
      <c r="AB1097" s="869">
        <v>4</v>
      </c>
      <c r="AC1097" s="869">
        <v>0</v>
      </c>
      <c r="AD1097" s="869">
        <v>4</v>
      </c>
      <c r="AE1097" s="869">
        <v>0</v>
      </c>
      <c r="AF1097" s="345">
        <v>2355458</v>
      </c>
      <c r="AG1097" s="345">
        <v>875073</v>
      </c>
      <c r="AH1097" s="345">
        <v>103872</v>
      </c>
      <c r="AI1097" s="345">
        <v>1376513</v>
      </c>
      <c r="AJ1097" s="345">
        <v>15086</v>
      </c>
      <c r="AK1097" s="345">
        <v>28178</v>
      </c>
    </row>
    <row r="1098" spans="1:37">
      <c r="A1098" s="869">
        <v>1046</v>
      </c>
      <c r="B1098" s="869" t="s">
        <v>3544</v>
      </c>
      <c r="C1098" s="869" t="s">
        <v>16939</v>
      </c>
      <c r="D1098" s="869" t="s">
        <v>12915</v>
      </c>
      <c r="E1098" s="869" t="s">
        <v>16940</v>
      </c>
      <c r="F1098" s="870" t="s">
        <v>16941</v>
      </c>
      <c r="G1098" s="869" t="s">
        <v>16942</v>
      </c>
      <c r="H1098" s="869" t="s">
        <v>16943</v>
      </c>
      <c r="I1098" s="869">
        <v>1986</v>
      </c>
      <c r="J1098" s="869">
        <v>1987</v>
      </c>
      <c r="K1098" s="869">
        <v>1978.98</v>
      </c>
      <c r="L1098" s="869">
        <v>318</v>
      </c>
      <c r="M1098" s="869">
        <v>65800</v>
      </c>
      <c r="N1098" s="869">
        <v>8657</v>
      </c>
      <c r="O1098" s="869">
        <v>32</v>
      </c>
      <c r="P1098" s="869">
        <v>4009</v>
      </c>
      <c r="Q1098" s="869">
        <v>0</v>
      </c>
      <c r="R1098" s="869">
        <v>6</v>
      </c>
      <c r="S1098" s="869">
        <v>6</v>
      </c>
      <c r="T1098" s="869">
        <v>6</v>
      </c>
      <c r="U1098" s="869">
        <v>2</v>
      </c>
      <c r="V1098" s="869">
        <v>2</v>
      </c>
      <c r="W1098" s="869">
        <v>3</v>
      </c>
      <c r="X1098" s="869">
        <v>3</v>
      </c>
      <c r="Y1098" s="869">
        <v>0</v>
      </c>
      <c r="Z1098" s="869">
        <v>0</v>
      </c>
      <c r="AA1098" s="869">
        <v>1</v>
      </c>
      <c r="AB1098" s="869">
        <v>1</v>
      </c>
      <c r="AC1098" s="869">
        <v>0</v>
      </c>
      <c r="AD1098" s="869">
        <v>3</v>
      </c>
      <c r="AE1098" s="869">
        <v>0</v>
      </c>
      <c r="AF1098" s="345">
        <v>799541</v>
      </c>
      <c r="AG1098" s="345">
        <v>359805</v>
      </c>
      <c r="AH1098" s="345">
        <v>68400</v>
      </c>
      <c r="AI1098" s="345">
        <v>371336</v>
      </c>
      <c r="AJ1098" s="345">
        <v>92508</v>
      </c>
      <c r="AK1098" s="345">
        <v>26126</v>
      </c>
    </row>
    <row r="1099" spans="1:37">
      <c r="A1099" s="869">
        <v>1047</v>
      </c>
      <c r="B1099" s="869" t="s">
        <v>3544</v>
      </c>
      <c r="C1099" s="869" t="s">
        <v>16944</v>
      </c>
      <c r="D1099" s="869" t="s">
        <v>12915</v>
      </c>
      <c r="E1099" s="869" t="s">
        <v>16945</v>
      </c>
      <c r="F1099" s="870" t="s">
        <v>16946</v>
      </c>
      <c r="G1099" s="869" t="s">
        <v>16947</v>
      </c>
      <c r="H1099" s="869" t="s">
        <v>16948</v>
      </c>
      <c r="I1099" s="869">
        <v>1992</v>
      </c>
      <c r="J1099" s="869">
        <v>4981</v>
      </c>
      <c r="K1099" s="869">
        <v>4134</v>
      </c>
      <c r="L1099" s="869">
        <v>700</v>
      </c>
      <c r="M1099" s="869">
        <v>110105</v>
      </c>
      <c r="N1099" s="869">
        <v>7358</v>
      </c>
      <c r="O1099" s="869">
        <v>55</v>
      </c>
      <c r="P1099" s="869">
        <v>6334</v>
      </c>
      <c r="Q1099" s="869">
        <v>134</v>
      </c>
      <c r="R1099" s="869">
        <v>7</v>
      </c>
      <c r="S1099" s="869">
        <v>10</v>
      </c>
      <c r="T1099" s="869">
        <v>10</v>
      </c>
      <c r="U1099" s="869">
        <v>1</v>
      </c>
      <c r="V1099" s="869">
        <v>1</v>
      </c>
      <c r="W1099" s="869">
        <v>7</v>
      </c>
      <c r="X1099" s="869">
        <v>7</v>
      </c>
      <c r="Y1099" s="869">
        <v>0</v>
      </c>
      <c r="Z1099" s="869">
        <v>0</v>
      </c>
      <c r="AA1099" s="869">
        <v>2</v>
      </c>
      <c r="AB1099" s="869">
        <v>2</v>
      </c>
      <c r="AC1099" s="869">
        <v>1</v>
      </c>
      <c r="AD1099" s="869">
        <v>6</v>
      </c>
      <c r="AE1099" s="869">
        <v>0</v>
      </c>
      <c r="AF1099" s="345">
        <v>1224033</v>
      </c>
      <c r="AG1099" s="345">
        <v>537701</v>
      </c>
      <c r="AH1099" s="345">
        <v>105759</v>
      </c>
      <c r="AI1099" s="345">
        <v>580573</v>
      </c>
      <c r="AJ1099" s="345">
        <v>158665</v>
      </c>
      <c r="AK1099" s="345">
        <v>72965</v>
      </c>
    </row>
    <row r="1100" spans="1:37">
      <c r="A1100" s="869">
        <v>1048</v>
      </c>
      <c r="B1100" s="869" t="s">
        <v>3544</v>
      </c>
      <c r="C1100" s="869" t="s">
        <v>16944</v>
      </c>
      <c r="D1100" s="869" t="s">
        <v>12915</v>
      </c>
      <c r="E1100" s="869" t="s">
        <v>16949</v>
      </c>
      <c r="F1100" s="870" t="s">
        <v>16950</v>
      </c>
      <c r="G1100" s="869" t="s">
        <v>16951</v>
      </c>
      <c r="H1100" s="869" t="s">
        <v>16952</v>
      </c>
      <c r="I1100" s="869">
        <v>2005</v>
      </c>
      <c r="J1100" s="869">
        <v>9185</v>
      </c>
      <c r="K1100" s="869">
        <v>712</v>
      </c>
      <c r="L1100" s="869">
        <v>65</v>
      </c>
      <c r="M1100" s="869">
        <v>67543</v>
      </c>
      <c r="N1100" s="869">
        <v>109</v>
      </c>
      <c r="O1100" s="869">
        <v>61</v>
      </c>
      <c r="P1100" s="869">
        <v>3880</v>
      </c>
      <c r="Q1100" s="869">
        <v>0</v>
      </c>
      <c r="R1100" s="869">
        <v>17</v>
      </c>
      <c r="S1100" s="869">
        <v>16</v>
      </c>
      <c r="T1100" s="869">
        <v>16</v>
      </c>
      <c r="U1100" s="869">
        <v>8</v>
      </c>
      <c r="V1100" s="869">
        <v>8</v>
      </c>
      <c r="W1100" s="869">
        <v>3</v>
      </c>
      <c r="X1100" s="869">
        <v>3</v>
      </c>
      <c r="Y1100" s="869">
        <v>0</v>
      </c>
      <c r="Z1100" s="869">
        <v>0</v>
      </c>
      <c r="AA1100" s="869">
        <v>5</v>
      </c>
      <c r="AB1100" s="869">
        <v>5</v>
      </c>
      <c r="AC1100" s="869">
        <v>0</v>
      </c>
      <c r="AD1100" s="869">
        <v>3</v>
      </c>
      <c r="AE1100" s="869">
        <v>0</v>
      </c>
      <c r="AF1100" s="345">
        <v>1717127</v>
      </c>
      <c r="AG1100" s="345">
        <v>896600</v>
      </c>
      <c r="AH1100" s="345">
        <v>57000</v>
      </c>
      <c r="AI1100" s="345">
        <v>763527</v>
      </c>
      <c r="AJ1100" s="345">
        <v>148407</v>
      </c>
      <c r="AK1100" s="345">
        <v>30968</v>
      </c>
    </row>
    <row r="1101" spans="1:37">
      <c r="A1101" s="869">
        <v>1049</v>
      </c>
      <c r="B1101" s="869" t="s">
        <v>3544</v>
      </c>
      <c r="C1101" s="869" t="s">
        <v>16953</v>
      </c>
      <c r="D1101" s="869" t="s">
        <v>12915</v>
      </c>
      <c r="E1101" s="869" t="s">
        <v>16954</v>
      </c>
      <c r="F1101" s="870" t="s">
        <v>16955</v>
      </c>
      <c r="G1101" s="869" t="s">
        <v>16956</v>
      </c>
      <c r="H1101" s="869" t="s">
        <v>16957</v>
      </c>
      <c r="I1101" s="869">
        <v>1973</v>
      </c>
      <c r="J1101" s="869">
        <v>2000</v>
      </c>
      <c r="K1101" s="869">
        <v>1940.02</v>
      </c>
      <c r="L1101" s="869">
        <v>420</v>
      </c>
      <c r="M1101" s="869">
        <v>53995</v>
      </c>
      <c r="N1101" s="869">
        <v>6383</v>
      </c>
      <c r="O1101" s="869">
        <v>32</v>
      </c>
      <c r="P1101" s="869">
        <v>4619</v>
      </c>
      <c r="Q1101" s="869">
        <v>0</v>
      </c>
      <c r="R1101" s="869">
        <v>0</v>
      </c>
      <c r="S1101" s="869">
        <v>5</v>
      </c>
      <c r="T1101" s="869">
        <v>5</v>
      </c>
      <c r="U1101" s="869">
        <v>1</v>
      </c>
      <c r="V1101" s="869">
        <v>1</v>
      </c>
      <c r="W1101" s="869">
        <v>4</v>
      </c>
      <c r="X1101" s="869">
        <v>4</v>
      </c>
      <c r="Y1101" s="869">
        <v>0</v>
      </c>
      <c r="Z1101" s="869">
        <v>0</v>
      </c>
      <c r="AA1101" s="869">
        <v>0</v>
      </c>
      <c r="AB1101" s="869">
        <v>0</v>
      </c>
      <c r="AC1101" s="869">
        <v>0</v>
      </c>
      <c r="AD1101" s="869">
        <v>4</v>
      </c>
      <c r="AE1101" s="869">
        <v>0</v>
      </c>
      <c r="AF1101" s="345">
        <v>620937</v>
      </c>
      <c r="AG1101" s="345">
        <v>255320</v>
      </c>
      <c r="AH1101" s="345">
        <v>69800</v>
      </c>
      <c r="AI1101" s="345">
        <v>295817</v>
      </c>
      <c r="AJ1101" s="345">
        <v>76404</v>
      </c>
      <c r="AK1101" s="345">
        <v>47814</v>
      </c>
    </row>
    <row r="1102" spans="1:37">
      <c r="A1102" s="869">
        <v>1050</v>
      </c>
      <c r="B1102" s="869" t="s">
        <v>3544</v>
      </c>
      <c r="C1102" s="869" t="s">
        <v>3545</v>
      </c>
      <c r="D1102" s="869" t="s">
        <v>12915</v>
      </c>
      <c r="E1102" s="869" t="s">
        <v>16958</v>
      </c>
      <c r="F1102" s="870" t="s">
        <v>16959</v>
      </c>
      <c r="G1102" s="869" t="s">
        <v>16960</v>
      </c>
      <c r="H1102" s="869" t="s">
        <v>16961</v>
      </c>
      <c r="I1102" s="869">
        <v>1973</v>
      </c>
      <c r="J1102" s="869">
        <v>6631</v>
      </c>
      <c r="K1102" s="869">
        <v>6288</v>
      </c>
      <c r="L1102" s="869">
        <v>470</v>
      </c>
      <c r="M1102" s="869">
        <v>290467</v>
      </c>
      <c r="N1102" s="869">
        <v>18547</v>
      </c>
      <c r="O1102" s="869">
        <v>501</v>
      </c>
      <c r="P1102" s="869">
        <v>9294</v>
      </c>
      <c r="Q1102" s="869">
        <v>244</v>
      </c>
      <c r="R1102" s="869">
        <v>9</v>
      </c>
      <c r="S1102" s="869">
        <v>35</v>
      </c>
      <c r="T1102" s="869">
        <v>35</v>
      </c>
      <c r="U1102" s="869">
        <v>10</v>
      </c>
      <c r="V1102" s="869">
        <v>10</v>
      </c>
      <c r="W1102" s="869">
        <v>15</v>
      </c>
      <c r="X1102" s="869">
        <v>15</v>
      </c>
      <c r="Y1102" s="869">
        <v>2</v>
      </c>
      <c r="Z1102" s="869">
        <v>2</v>
      </c>
      <c r="AA1102" s="869">
        <v>8</v>
      </c>
      <c r="AB1102" s="869">
        <v>8</v>
      </c>
      <c r="AC1102" s="869">
        <v>0</v>
      </c>
      <c r="AD1102" s="869">
        <v>14</v>
      </c>
      <c r="AE1102" s="869">
        <v>1</v>
      </c>
      <c r="AF1102" s="345">
        <v>4730161</v>
      </c>
      <c r="AG1102" s="345">
        <v>2251047</v>
      </c>
      <c r="AH1102" s="345">
        <v>506020</v>
      </c>
      <c r="AI1102" s="345">
        <v>1973094</v>
      </c>
      <c r="AJ1102" s="345">
        <v>344801</v>
      </c>
      <c r="AK1102" s="345">
        <v>171898</v>
      </c>
    </row>
    <row r="1103" spans="1:37">
      <c r="A1103" s="869">
        <v>1051</v>
      </c>
      <c r="B1103" s="869" t="s">
        <v>3544</v>
      </c>
      <c r="C1103" s="869" t="s">
        <v>3545</v>
      </c>
      <c r="D1103" s="869" t="s">
        <v>12915</v>
      </c>
      <c r="E1103" s="869" t="s">
        <v>16962</v>
      </c>
      <c r="F1103" s="870" t="s">
        <v>16963</v>
      </c>
      <c r="G1103" s="869" t="s">
        <v>16964</v>
      </c>
      <c r="H1103" s="869" t="s">
        <v>16965</v>
      </c>
      <c r="I1103" s="869">
        <v>1991</v>
      </c>
      <c r="J1103" s="869">
        <v>1280</v>
      </c>
      <c r="K1103" s="869">
        <v>1261.48</v>
      </c>
      <c r="L1103" s="869">
        <v>287</v>
      </c>
      <c r="M1103" s="869">
        <v>81325</v>
      </c>
      <c r="N1103" s="869">
        <v>5134</v>
      </c>
      <c r="O1103" s="869">
        <v>42</v>
      </c>
      <c r="P1103" s="869">
        <v>3894</v>
      </c>
      <c r="Q1103" s="869">
        <v>0</v>
      </c>
      <c r="R1103" s="869">
        <v>35</v>
      </c>
      <c r="S1103" s="869">
        <v>6</v>
      </c>
      <c r="T1103" s="869">
        <v>6</v>
      </c>
      <c r="U1103" s="869">
        <v>2</v>
      </c>
      <c r="V1103" s="869">
        <v>2</v>
      </c>
      <c r="W1103" s="869">
        <v>4</v>
      </c>
      <c r="X1103" s="869">
        <v>4</v>
      </c>
      <c r="Y1103" s="869">
        <v>0</v>
      </c>
      <c r="Z1103" s="869">
        <v>0</v>
      </c>
      <c r="AA1103" s="869">
        <v>0</v>
      </c>
      <c r="AB1103" s="869">
        <v>0</v>
      </c>
      <c r="AC1103" s="869">
        <v>0</v>
      </c>
      <c r="AD1103" s="869">
        <v>4</v>
      </c>
      <c r="AE1103" s="869">
        <v>0</v>
      </c>
      <c r="AF1103" s="345">
        <v>482735</v>
      </c>
      <c r="AG1103" s="345">
        <v>385690</v>
      </c>
      <c r="AH1103" s="345">
        <v>62362</v>
      </c>
      <c r="AI1103" s="345">
        <v>34683</v>
      </c>
      <c r="AJ1103" s="345">
        <v>114207</v>
      </c>
      <c r="AK1103" s="345">
        <v>19924</v>
      </c>
    </row>
    <row r="1104" spans="1:37">
      <c r="A1104" s="869">
        <v>1052</v>
      </c>
      <c r="B1104" s="869" t="s">
        <v>3544</v>
      </c>
      <c r="C1104" s="869" t="s">
        <v>6015</v>
      </c>
      <c r="D1104" s="869" t="s">
        <v>12915</v>
      </c>
      <c r="E1104" s="869" t="s">
        <v>16966</v>
      </c>
      <c r="F1104" s="870" t="s">
        <v>16967</v>
      </c>
      <c r="G1104" s="869" t="s">
        <v>16968</v>
      </c>
      <c r="H1104" s="869" t="s">
        <v>16969</v>
      </c>
      <c r="I1104" s="869">
        <v>1990</v>
      </c>
      <c r="J1104" s="869">
        <v>4795</v>
      </c>
      <c r="K1104" s="869">
        <v>2794</v>
      </c>
      <c r="L1104" s="869">
        <v>576</v>
      </c>
      <c r="M1104" s="869">
        <v>121750</v>
      </c>
      <c r="N1104" s="869">
        <v>9322</v>
      </c>
      <c r="O1104" s="869">
        <v>62</v>
      </c>
      <c r="P1104" s="869">
        <v>8150</v>
      </c>
      <c r="Q1104" s="869">
        <v>258</v>
      </c>
      <c r="R1104" s="869">
        <v>9</v>
      </c>
      <c r="S1104" s="869">
        <v>8</v>
      </c>
      <c r="T1104" s="869">
        <v>8</v>
      </c>
      <c r="U1104" s="869">
        <v>1</v>
      </c>
      <c r="V1104" s="869">
        <v>1</v>
      </c>
      <c r="W1104" s="869">
        <v>6</v>
      </c>
      <c r="X1104" s="869">
        <v>6</v>
      </c>
      <c r="Y1104" s="869">
        <v>0</v>
      </c>
      <c r="Z1104" s="869">
        <v>0</v>
      </c>
      <c r="AA1104" s="869">
        <v>1</v>
      </c>
      <c r="AB1104" s="869">
        <v>1</v>
      </c>
      <c r="AC1104" s="869">
        <v>1</v>
      </c>
      <c r="AD1104" s="869">
        <v>5</v>
      </c>
      <c r="AE1104" s="869">
        <v>0</v>
      </c>
      <c r="AF1104" s="345">
        <v>1007269</v>
      </c>
      <c r="AG1104" s="345">
        <v>438468</v>
      </c>
      <c r="AH1104" s="345">
        <v>135200</v>
      </c>
      <c r="AI1104" s="345">
        <v>433601</v>
      </c>
      <c r="AJ1104" s="345">
        <v>96003</v>
      </c>
      <c r="AK1104" s="345">
        <v>102793</v>
      </c>
    </row>
    <row r="1105" spans="1:37">
      <c r="A1105" s="869">
        <v>1053</v>
      </c>
      <c r="B1105" s="869" t="s">
        <v>3544</v>
      </c>
      <c r="C1105" s="869" t="s">
        <v>3556</v>
      </c>
      <c r="D1105" s="869" t="s">
        <v>12915</v>
      </c>
      <c r="E1105" s="869" t="s">
        <v>16970</v>
      </c>
      <c r="F1105" s="870" t="s">
        <v>16971</v>
      </c>
      <c r="G1105" s="869" t="s">
        <v>16972</v>
      </c>
      <c r="H1105" s="869" t="s">
        <v>16973</v>
      </c>
      <c r="I1105" s="869">
        <v>1982</v>
      </c>
      <c r="J1105" s="869">
        <v>4720.8</v>
      </c>
      <c r="K1105" s="869">
        <v>5843.7</v>
      </c>
      <c r="L1105" s="869">
        <v>780</v>
      </c>
      <c r="M1105" s="869">
        <v>251146</v>
      </c>
      <c r="N1105" s="869">
        <v>15091</v>
      </c>
      <c r="O1105" s="869">
        <v>633</v>
      </c>
      <c r="P1105" s="869">
        <v>11809</v>
      </c>
      <c r="Q1105" s="869">
        <v>170</v>
      </c>
      <c r="R1105" s="869">
        <v>167</v>
      </c>
      <c r="S1105" s="869">
        <v>40</v>
      </c>
      <c r="T1105" s="869">
        <v>41</v>
      </c>
      <c r="U1105" s="869">
        <v>10</v>
      </c>
      <c r="V1105" s="869">
        <v>13</v>
      </c>
      <c r="W1105" s="869">
        <v>19</v>
      </c>
      <c r="X1105" s="869">
        <v>19</v>
      </c>
      <c r="Y1105" s="869">
        <v>0</v>
      </c>
      <c r="Z1105" s="869">
        <v>0</v>
      </c>
      <c r="AA1105" s="869">
        <v>11</v>
      </c>
      <c r="AB1105" s="869">
        <v>9</v>
      </c>
      <c r="AC1105" s="869">
        <v>1</v>
      </c>
      <c r="AD1105" s="869">
        <v>16</v>
      </c>
      <c r="AE1105" s="869">
        <v>2</v>
      </c>
      <c r="AF1105" s="345">
        <v>3523678</v>
      </c>
      <c r="AG1105" s="345">
        <v>2159684</v>
      </c>
      <c r="AH1105" s="345">
        <v>193000</v>
      </c>
      <c r="AI1105" s="345">
        <v>1170994</v>
      </c>
      <c r="AJ1105" s="345">
        <v>484501</v>
      </c>
      <c r="AK1105" s="345">
        <v>136118</v>
      </c>
    </row>
    <row r="1106" spans="1:37">
      <c r="A1106" s="869">
        <v>1054</v>
      </c>
      <c r="B1106" s="869" t="s">
        <v>3544</v>
      </c>
      <c r="C1106" s="869" t="s">
        <v>3872</v>
      </c>
      <c r="D1106" s="869" t="s">
        <v>12915</v>
      </c>
      <c r="E1106" s="869" t="s">
        <v>16974</v>
      </c>
      <c r="F1106" s="870" t="s">
        <v>16975</v>
      </c>
      <c r="G1106" s="869" t="s">
        <v>16976</v>
      </c>
      <c r="H1106" s="869" t="s">
        <v>16977</v>
      </c>
      <c r="I1106" s="869">
        <v>1990</v>
      </c>
      <c r="J1106" s="869">
        <v>1613</v>
      </c>
      <c r="K1106" s="869">
        <v>1011.84</v>
      </c>
      <c r="L1106" s="869">
        <v>288</v>
      </c>
      <c r="M1106" s="869">
        <v>81712</v>
      </c>
      <c r="N1106" s="869">
        <v>5274</v>
      </c>
      <c r="O1106" s="869">
        <v>57</v>
      </c>
      <c r="P1106" s="869">
        <v>4623</v>
      </c>
      <c r="Q1106" s="869">
        <v>0</v>
      </c>
      <c r="R1106" s="869">
        <v>4</v>
      </c>
      <c r="S1106" s="869">
        <v>6</v>
      </c>
      <c r="T1106" s="869">
        <v>6</v>
      </c>
      <c r="U1106" s="869">
        <v>1</v>
      </c>
      <c r="V1106" s="869">
        <v>1</v>
      </c>
      <c r="W1106" s="869">
        <v>4</v>
      </c>
      <c r="X1106" s="869">
        <v>4</v>
      </c>
      <c r="Y1106" s="869">
        <v>0</v>
      </c>
      <c r="Z1106" s="869">
        <v>0</v>
      </c>
      <c r="AA1106" s="869">
        <v>1</v>
      </c>
      <c r="AB1106" s="869">
        <v>1</v>
      </c>
      <c r="AC1106" s="869">
        <v>1</v>
      </c>
      <c r="AD1106" s="869">
        <v>2</v>
      </c>
      <c r="AE1106" s="869">
        <v>1</v>
      </c>
      <c r="AF1106" s="345">
        <v>595733</v>
      </c>
      <c r="AG1106" s="345">
        <v>214987</v>
      </c>
      <c r="AH1106" s="345">
        <v>73730</v>
      </c>
      <c r="AI1106" s="345">
        <v>307016</v>
      </c>
      <c r="AJ1106" s="345">
        <v>43777</v>
      </c>
      <c r="AK1106" s="345">
        <v>33399</v>
      </c>
    </row>
    <row r="1107" spans="1:37">
      <c r="A1107" s="869">
        <v>1055</v>
      </c>
      <c r="B1107" s="869" t="s">
        <v>3544</v>
      </c>
      <c r="C1107" s="869" t="s">
        <v>3784</v>
      </c>
      <c r="D1107" s="869" t="s">
        <v>12915</v>
      </c>
      <c r="E1107" s="869" t="s">
        <v>16978</v>
      </c>
      <c r="F1107" s="870" t="s">
        <v>16979</v>
      </c>
      <c r="G1107" s="869" t="s">
        <v>16980</v>
      </c>
      <c r="H1107" s="869" t="s">
        <v>16981</v>
      </c>
      <c r="I1107" s="869">
        <v>1990</v>
      </c>
      <c r="J1107" s="869">
        <v>1029</v>
      </c>
      <c r="K1107" s="869">
        <v>1047.42</v>
      </c>
      <c r="L1107" s="869">
        <v>284</v>
      </c>
      <c r="M1107" s="869">
        <v>72802</v>
      </c>
      <c r="N1107" s="869">
        <v>3712</v>
      </c>
      <c r="O1107" s="869">
        <v>32</v>
      </c>
      <c r="P1107" s="869">
        <v>4814</v>
      </c>
      <c r="Q1107" s="869">
        <v>105</v>
      </c>
      <c r="R1107" s="869">
        <v>7</v>
      </c>
      <c r="S1107" s="869">
        <v>6</v>
      </c>
      <c r="T1107" s="869">
        <v>6</v>
      </c>
      <c r="U1107" s="869">
        <v>1</v>
      </c>
      <c r="V1107" s="869">
        <v>1</v>
      </c>
      <c r="W1107" s="869">
        <v>4</v>
      </c>
      <c r="X1107" s="869">
        <v>4</v>
      </c>
      <c r="Y1107" s="869">
        <v>0</v>
      </c>
      <c r="Z1107" s="869">
        <v>0</v>
      </c>
      <c r="AA1107" s="869">
        <v>1</v>
      </c>
      <c r="AB1107" s="869">
        <v>1</v>
      </c>
      <c r="AC1107" s="869">
        <v>0</v>
      </c>
      <c r="AD1107" s="869">
        <v>4</v>
      </c>
      <c r="AE1107" s="869">
        <v>0</v>
      </c>
      <c r="AF1107" s="345">
        <v>631748</v>
      </c>
      <c r="AG1107" s="345">
        <v>299599</v>
      </c>
      <c r="AH1107" s="345">
        <v>78800</v>
      </c>
      <c r="AI1107" s="345">
        <v>253349</v>
      </c>
      <c r="AJ1107" s="345">
        <v>67148</v>
      </c>
      <c r="AK1107" s="345">
        <v>33919</v>
      </c>
    </row>
    <row r="1108" spans="1:37">
      <c r="A1108" s="869">
        <v>1056</v>
      </c>
      <c r="B1108" s="869" t="s">
        <v>3544</v>
      </c>
      <c r="C1108" s="869" t="s">
        <v>3784</v>
      </c>
      <c r="D1108" s="869" t="s">
        <v>12915</v>
      </c>
      <c r="E1108" s="869" t="s">
        <v>16982</v>
      </c>
      <c r="F1108" s="870" t="s">
        <v>16983</v>
      </c>
      <c r="G1108" s="869" t="s">
        <v>16984</v>
      </c>
      <c r="H1108" s="869" t="s">
        <v>16985</v>
      </c>
      <c r="I1108" s="869">
        <v>1985</v>
      </c>
      <c r="J1108" s="869">
        <v>4876</v>
      </c>
      <c r="K1108" s="869">
        <v>2642</v>
      </c>
      <c r="L1108" s="869">
        <v>560</v>
      </c>
      <c r="M1108" s="869">
        <v>92242</v>
      </c>
      <c r="N1108" s="869">
        <v>4797</v>
      </c>
      <c r="O1108" s="869">
        <v>56</v>
      </c>
      <c r="P1108" s="869">
        <v>6122</v>
      </c>
      <c r="Q1108" s="869">
        <v>362</v>
      </c>
      <c r="R1108" s="869">
        <v>56</v>
      </c>
      <c r="S1108" s="869">
        <v>7</v>
      </c>
      <c r="T1108" s="869">
        <v>7</v>
      </c>
      <c r="U1108" s="869">
        <v>1</v>
      </c>
      <c r="V1108" s="869">
        <v>1</v>
      </c>
      <c r="W1108" s="869">
        <v>6</v>
      </c>
      <c r="X1108" s="869">
        <v>6</v>
      </c>
      <c r="Y1108" s="869">
        <v>0</v>
      </c>
      <c r="Z1108" s="869">
        <v>0</v>
      </c>
      <c r="AA1108" s="869">
        <v>0</v>
      </c>
      <c r="AB1108" s="869">
        <v>0</v>
      </c>
      <c r="AC1108" s="869">
        <v>0</v>
      </c>
      <c r="AD1108" s="869">
        <v>5</v>
      </c>
      <c r="AE1108" s="869">
        <v>1</v>
      </c>
      <c r="AF1108" s="345">
        <v>936717</v>
      </c>
      <c r="AG1108" s="345">
        <v>423664</v>
      </c>
      <c r="AH1108" s="345">
        <v>108847</v>
      </c>
      <c r="AI1108" s="345">
        <v>404206</v>
      </c>
      <c r="AJ1108" s="345">
        <v>83887</v>
      </c>
      <c r="AK1108" s="345">
        <v>37294</v>
      </c>
    </row>
    <row r="1109" spans="1:37">
      <c r="A1109" s="869">
        <v>1057</v>
      </c>
      <c r="B1109" s="869" t="s">
        <v>3544</v>
      </c>
      <c r="C1109" s="869" t="s">
        <v>16986</v>
      </c>
      <c r="D1109" s="869" t="s">
        <v>12915</v>
      </c>
      <c r="E1109" s="869" t="s">
        <v>16987</v>
      </c>
      <c r="F1109" s="870" t="s">
        <v>16988</v>
      </c>
      <c r="G1109" s="869" t="s">
        <v>16989</v>
      </c>
      <c r="H1109" s="869" t="s">
        <v>16990</v>
      </c>
      <c r="I1109" s="869">
        <v>2019</v>
      </c>
      <c r="J1109" s="869">
        <v>27055</v>
      </c>
      <c r="K1109" s="869">
        <v>775.37</v>
      </c>
      <c r="L1109" s="869">
        <v>125</v>
      </c>
      <c r="M1109" s="869">
        <v>37185</v>
      </c>
      <c r="N1109" s="869">
        <v>0</v>
      </c>
      <c r="O1109" s="869">
        <v>38</v>
      </c>
      <c r="P1109" s="869">
        <v>2726</v>
      </c>
      <c r="Q1109" s="869">
        <v>0</v>
      </c>
      <c r="R1109" s="869">
        <v>2</v>
      </c>
      <c r="S1109" s="869">
        <v>27</v>
      </c>
      <c r="T1109" s="869">
        <v>27</v>
      </c>
      <c r="U1109" s="869">
        <v>8</v>
      </c>
      <c r="V1109" s="869">
        <v>8</v>
      </c>
      <c r="W1109" s="869">
        <v>4</v>
      </c>
      <c r="X1109" s="869">
        <v>4</v>
      </c>
      <c r="Y1109" s="869">
        <v>0</v>
      </c>
      <c r="Z1109" s="869">
        <v>0</v>
      </c>
      <c r="AA1109" s="869">
        <v>15</v>
      </c>
      <c r="AB1109" s="869">
        <v>15</v>
      </c>
      <c r="AC1109" s="869">
        <v>0</v>
      </c>
      <c r="AD1109" s="869">
        <v>4</v>
      </c>
      <c r="AE1109" s="869">
        <v>0</v>
      </c>
      <c r="AF1109" s="345">
        <v>3276374</v>
      </c>
      <c r="AG1109" s="345">
        <v>1629958</v>
      </c>
      <c r="AH1109" s="345">
        <v>41117</v>
      </c>
      <c r="AI1109" s="345">
        <v>1605299</v>
      </c>
      <c r="AJ1109" s="345">
        <v>51435</v>
      </c>
      <c r="AK1109" s="345">
        <v>57226</v>
      </c>
    </row>
    <row r="1110" spans="1:37">
      <c r="A1110" s="869">
        <v>1058</v>
      </c>
      <c r="B1110" s="869" t="s">
        <v>3544</v>
      </c>
      <c r="C1110" s="869" t="s">
        <v>16991</v>
      </c>
      <c r="D1110" s="869" t="s">
        <v>12915</v>
      </c>
      <c r="E1110" s="869" t="s">
        <v>16992</v>
      </c>
      <c r="F1110" s="870" t="s">
        <v>16993</v>
      </c>
      <c r="G1110" s="869" t="s">
        <v>16994</v>
      </c>
      <c r="H1110" s="869" t="s">
        <v>16995</v>
      </c>
      <c r="I1110" s="869">
        <v>2008</v>
      </c>
      <c r="J1110" s="869">
        <v>29999</v>
      </c>
      <c r="K1110" s="869">
        <v>9035.43</v>
      </c>
      <c r="L1110" s="869">
        <v>730</v>
      </c>
      <c r="M1110" s="869">
        <v>148703</v>
      </c>
      <c r="N1110" s="869">
        <v>19751</v>
      </c>
      <c r="O1110" s="869">
        <v>71</v>
      </c>
      <c r="P1110" s="869">
        <v>6841</v>
      </c>
      <c r="Q1110" s="869">
        <v>543</v>
      </c>
      <c r="R1110" s="869">
        <v>8</v>
      </c>
      <c r="S1110" s="869">
        <v>37</v>
      </c>
      <c r="T1110" s="869">
        <v>37</v>
      </c>
      <c r="U1110" s="869">
        <v>11</v>
      </c>
      <c r="V1110" s="869">
        <v>11</v>
      </c>
      <c r="W1110" s="869">
        <v>10</v>
      </c>
      <c r="X1110" s="869">
        <v>10</v>
      </c>
      <c r="Y1110" s="869">
        <v>0</v>
      </c>
      <c r="Z1110" s="869">
        <v>0</v>
      </c>
      <c r="AA1110" s="869">
        <v>16</v>
      </c>
      <c r="AB1110" s="869">
        <v>16</v>
      </c>
      <c r="AC1110" s="869">
        <v>0</v>
      </c>
      <c r="AD1110" s="869">
        <v>12</v>
      </c>
      <c r="AE1110" s="869">
        <v>0</v>
      </c>
      <c r="AF1110" s="345">
        <v>7492932</v>
      </c>
      <c r="AG1110" s="345">
        <v>2796516</v>
      </c>
      <c r="AH1110" s="345">
        <v>111999</v>
      </c>
      <c r="AI1110" s="345">
        <v>4584417</v>
      </c>
      <c r="AJ1110" s="345">
        <v>268940</v>
      </c>
      <c r="AK1110" s="345">
        <v>95869</v>
      </c>
    </row>
    <row r="1111" spans="1:37">
      <c r="A1111" s="869">
        <v>1059</v>
      </c>
      <c r="B1111" s="869" t="s">
        <v>3544</v>
      </c>
      <c r="C1111" s="869" t="s">
        <v>3838</v>
      </c>
      <c r="D1111" s="869" t="s">
        <v>12915</v>
      </c>
      <c r="E1111" s="869" t="s">
        <v>16996</v>
      </c>
      <c r="F1111" s="870" t="s">
        <v>16997</v>
      </c>
      <c r="G1111" s="869" t="s">
        <v>16998</v>
      </c>
      <c r="H1111" s="869" t="s">
        <v>16999</v>
      </c>
      <c r="I1111" s="869">
        <v>1972</v>
      </c>
      <c r="J1111" s="869">
        <v>3073</v>
      </c>
      <c r="K1111" s="869">
        <v>2590.7199999999998</v>
      </c>
      <c r="L1111" s="869">
        <v>510</v>
      </c>
      <c r="M1111" s="869">
        <v>101502</v>
      </c>
      <c r="N1111" s="869">
        <v>9693</v>
      </c>
      <c r="O1111" s="869">
        <v>39</v>
      </c>
      <c r="P1111" s="869">
        <v>7391</v>
      </c>
      <c r="Q1111" s="869">
        <v>112</v>
      </c>
      <c r="R1111" s="869">
        <v>0</v>
      </c>
      <c r="S1111" s="869">
        <v>8</v>
      </c>
      <c r="T1111" s="869">
        <v>8</v>
      </c>
      <c r="U1111" s="869">
        <v>1</v>
      </c>
      <c r="V1111" s="869">
        <v>1</v>
      </c>
      <c r="W1111" s="869">
        <v>6</v>
      </c>
      <c r="X1111" s="869">
        <v>6</v>
      </c>
      <c r="Y1111" s="869">
        <v>0</v>
      </c>
      <c r="Z1111" s="869">
        <v>0</v>
      </c>
      <c r="AA1111" s="869">
        <v>1</v>
      </c>
      <c r="AB1111" s="869">
        <v>1</v>
      </c>
      <c r="AC1111" s="869">
        <v>0</v>
      </c>
      <c r="AD1111" s="869">
        <v>6</v>
      </c>
      <c r="AE1111" s="869">
        <v>0</v>
      </c>
      <c r="AF1111" s="345">
        <v>1053109</v>
      </c>
      <c r="AG1111" s="345">
        <v>434187</v>
      </c>
      <c r="AH1111" s="345">
        <v>112539</v>
      </c>
      <c r="AI1111" s="345">
        <v>506383</v>
      </c>
      <c r="AJ1111" s="345">
        <v>171853</v>
      </c>
      <c r="AK1111" s="345">
        <v>89016</v>
      </c>
    </row>
    <row r="1112" spans="1:37">
      <c r="A1112" s="869">
        <v>1060</v>
      </c>
      <c r="B1112" s="869" t="s">
        <v>3544</v>
      </c>
      <c r="C1112" s="869" t="s">
        <v>3676</v>
      </c>
      <c r="D1112" s="869" t="s">
        <v>12915</v>
      </c>
      <c r="E1112" s="869" t="s">
        <v>17000</v>
      </c>
      <c r="F1112" s="870" t="s">
        <v>17001</v>
      </c>
      <c r="G1112" s="869" t="s">
        <v>17002</v>
      </c>
      <c r="H1112" s="869" t="s">
        <v>17003</v>
      </c>
      <c r="I1112" s="869">
        <v>1987</v>
      </c>
      <c r="J1112" s="869">
        <v>3795</v>
      </c>
      <c r="K1112" s="869">
        <v>800.69</v>
      </c>
      <c r="L1112" s="869">
        <v>312</v>
      </c>
      <c r="M1112" s="869">
        <v>75759</v>
      </c>
      <c r="N1112" s="869">
        <v>5092</v>
      </c>
      <c r="O1112" s="869">
        <v>38</v>
      </c>
      <c r="P1112" s="869">
        <v>4309</v>
      </c>
      <c r="Q1112" s="869">
        <v>105</v>
      </c>
      <c r="R1112" s="869">
        <v>9</v>
      </c>
      <c r="S1112" s="869">
        <v>5</v>
      </c>
      <c r="T1112" s="869">
        <v>6</v>
      </c>
      <c r="U1112" s="869">
        <v>1</v>
      </c>
      <c r="V1112" s="869">
        <v>1</v>
      </c>
      <c r="W1112" s="869">
        <v>3</v>
      </c>
      <c r="X1112" s="869">
        <v>4</v>
      </c>
      <c r="Y1112" s="869">
        <v>0</v>
      </c>
      <c r="Z1112" s="869">
        <v>0</v>
      </c>
      <c r="AA1112" s="869">
        <v>1</v>
      </c>
      <c r="AB1112" s="869">
        <v>1</v>
      </c>
      <c r="AC1112" s="869">
        <v>0</v>
      </c>
      <c r="AD1112" s="869">
        <v>3</v>
      </c>
      <c r="AE1112" s="869">
        <v>0</v>
      </c>
      <c r="AF1112" s="345">
        <v>600598</v>
      </c>
      <c r="AG1112" s="345">
        <v>322297</v>
      </c>
      <c r="AH1112" s="345">
        <v>69380</v>
      </c>
      <c r="AI1112" s="345">
        <v>208921</v>
      </c>
      <c r="AJ1112" s="345">
        <v>52322</v>
      </c>
      <c r="AK1112" s="345">
        <v>24189</v>
      </c>
    </row>
    <row r="1113" spans="1:37">
      <c r="A1113" s="869">
        <v>1061</v>
      </c>
      <c r="B1113" s="869" t="s">
        <v>3544</v>
      </c>
      <c r="C1113" s="869" t="s">
        <v>3710</v>
      </c>
      <c r="D1113" s="869" t="s">
        <v>12915</v>
      </c>
      <c r="E1113" s="869" t="s">
        <v>17004</v>
      </c>
      <c r="F1113" s="870" t="s">
        <v>17005</v>
      </c>
      <c r="G1113" s="869" t="s">
        <v>17006</v>
      </c>
      <c r="H1113" s="869" t="s">
        <v>17007</v>
      </c>
      <c r="I1113" s="869">
        <v>1970</v>
      </c>
      <c r="J1113" s="869">
        <v>6720</v>
      </c>
      <c r="K1113" s="869">
        <v>3661.96</v>
      </c>
      <c r="L1113" s="869">
        <v>1000</v>
      </c>
      <c r="M1113" s="869">
        <v>133466</v>
      </c>
      <c r="N1113" s="869">
        <v>14010</v>
      </c>
      <c r="O1113" s="869">
        <v>63</v>
      </c>
      <c r="P1113" s="869">
        <v>8842</v>
      </c>
      <c r="Q1113" s="869">
        <v>1109</v>
      </c>
      <c r="R1113" s="869">
        <v>3</v>
      </c>
      <c r="S1113" s="869">
        <v>19</v>
      </c>
      <c r="T1113" s="869">
        <v>20</v>
      </c>
      <c r="U1113" s="869">
        <v>7</v>
      </c>
      <c r="V1113" s="869">
        <v>8</v>
      </c>
      <c r="W1113" s="869">
        <v>7</v>
      </c>
      <c r="X1113" s="869">
        <v>7</v>
      </c>
      <c r="Y1113" s="869">
        <v>0</v>
      </c>
      <c r="Z1113" s="869">
        <v>0</v>
      </c>
      <c r="AA1113" s="869">
        <v>5</v>
      </c>
      <c r="AB1113" s="869">
        <v>5</v>
      </c>
      <c r="AC1113" s="869">
        <v>0</v>
      </c>
      <c r="AD1113" s="869">
        <v>6</v>
      </c>
      <c r="AE1113" s="869">
        <v>1</v>
      </c>
      <c r="AF1113" s="345">
        <v>1696376</v>
      </c>
      <c r="AG1113" s="345">
        <v>949938</v>
      </c>
      <c r="AH1113" s="345">
        <v>154500</v>
      </c>
      <c r="AI1113" s="345">
        <v>591938</v>
      </c>
      <c r="AJ1113" s="345">
        <v>174991</v>
      </c>
      <c r="AK1113" s="345">
        <v>105834</v>
      </c>
    </row>
    <row r="1114" spans="1:37">
      <c r="A1114" s="869">
        <v>1062</v>
      </c>
      <c r="B1114" s="869" t="s">
        <v>3544</v>
      </c>
      <c r="C1114" s="869" t="s">
        <v>3760</v>
      </c>
      <c r="D1114" s="869" t="s">
        <v>12915</v>
      </c>
      <c r="E1114" s="869" t="s">
        <v>17008</v>
      </c>
      <c r="F1114" s="870" t="s">
        <v>17009</v>
      </c>
      <c r="G1114" s="869" t="s">
        <v>17010</v>
      </c>
      <c r="H1114" s="869" t="s">
        <v>17011</v>
      </c>
      <c r="I1114" s="869">
        <v>1991</v>
      </c>
      <c r="J1114" s="869">
        <v>1730</v>
      </c>
      <c r="K1114" s="869">
        <v>1448.34</v>
      </c>
      <c r="L1114" s="869">
        <v>355</v>
      </c>
      <c r="M1114" s="869">
        <v>66414</v>
      </c>
      <c r="N1114" s="869">
        <v>3966</v>
      </c>
      <c r="O1114" s="869">
        <v>17</v>
      </c>
      <c r="P1114" s="869">
        <v>3732</v>
      </c>
      <c r="Q1114" s="869">
        <v>67</v>
      </c>
      <c r="R1114" s="869">
        <v>10</v>
      </c>
      <c r="S1114" s="869">
        <v>5</v>
      </c>
      <c r="T1114" s="869">
        <v>5</v>
      </c>
      <c r="U1114" s="869">
        <v>1</v>
      </c>
      <c r="V1114" s="869">
        <v>1</v>
      </c>
      <c r="W1114" s="869">
        <v>4</v>
      </c>
      <c r="X1114" s="869">
        <v>4</v>
      </c>
      <c r="Y1114" s="869">
        <v>0</v>
      </c>
      <c r="Z1114" s="869">
        <v>0</v>
      </c>
      <c r="AA1114" s="869">
        <v>0</v>
      </c>
      <c r="AB1114" s="869">
        <v>0</v>
      </c>
      <c r="AC1114" s="869">
        <v>0</v>
      </c>
      <c r="AD1114" s="869">
        <v>3</v>
      </c>
      <c r="AE1114" s="869">
        <v>1</v>
      </c>
      <c r="AF1114" s="345">
        <v>478585</v>
      </c>
      <c r="AG1114" s="345">
        <v>197297</v>
      </c>
      <c r="AH1114" s="345">
        <v>69142</v>
      </c>
      <c r="AI1114" s="345">
        <v>212146</v>
      </c>
      <c r="AJ1114" s="345">
        <v>71476</v>
      </c>
      <c r="AK1114" s="345">
        <v>33999</v>
      </c>
    </row>
    <row r="1115" spans="1:37">
      <c r="A1115" s="869">
        <v>1063</v>
      </c>
      <c r="B1115" s="869" t="s">
        <v>3544</v>
      </c>
      <c r="C1115" s="869" t="s">
        <v>5922</v>
      </c>
      <c r="D1115" s="869" t="s">
        <v>12915</v>
      </c>
      <c r="E1115" s="869" t="s">
        <v>17012</v>
      </c>
      <c r="F1115" s="870" t="s">
        <v>17013</v>
      </c>
      <c r="G1115" s="869" t="s">
        <v>17014</v>
      </c>
      <c r="H1115" s="869" t="s">
        <v>17015</v>
      </c>
      <c r="I1115" s="869">
        <v>1972</v>
      </c>
      <c r="J1115" s="869">
        <v>2921</v>
      </c>
      <c r="K1115" s="869">
        <v>2265.1999999999998</v>
      </c>
      <c r="L1115" s="869">
        <v>450</v>
      </c>
      <c r="M1115" s="869">
        <v>93429</v>
      </c>
      <c r="N1115" s="869">
        <v>5790</v>
      </c>
      <c r="O1115" s="869">
        <v>41</v>
      </c>
      <c r="P1115" s="869">
        <v>3667</v>
      </c>
      <c r="Q1115" s="869">
        <v>106</v>
      </c>
      <c r="R1115" s="869">
        <v>2</v>
      </c>
      <c r="S1115" s="869">
        <v>6</v>
      </c>
      <c r="T1115" s="869">
        <v>6</v>
      </c>
      <c r="U1115" s="869">
        <v>2</v>
      </c>
      <c r="V1115" s="869">
        <v>2</v>
      </c>
      <c r="W1115" s="869">
        <v>4</v>
      </c>
      <c r="X1115" s="869">
        <v>4</v>
      </c>
      <c r="Y1115" s="869">
        <v>0</v>
      </c>
      <c r="Z1115" s="869">
        <v>0</v>
      </c>
      <c r="AA1115" s="869">
        <v>0</v>
      </c>
      <c r="AB1115" s="869">
        <v>0</v>
      </c>
      <c r="AC1115" s="869">
        <v>0</v>
      </c>
      <c r="AD1115" s="869">
        <v>4</v>
      </c>
      <c r="AE1115" s="869">
        <v>0</v>
      </c>
      <c r="AF1115" s="345">
        <v>604804</v>
      </c>
      <c r="AG1115" s="345">
        <v>301564</v>
      </c>
      <c r="AH1115" s="345">
        <v>66133</v>
      </c>
      <c r="AI1115" s="345">
        <v>237107</v>
      </c>
      <c r="AJ1115" s="345">
        <v>80524</v>
      </c>
      <c r="AK1115" s="345">
        <v>29644</v>
      </c>
    </row>
    <row r="1116" spans="1:37">
      <c r="A1116" s="869">
        <v>1064</v>
      </c>
      <c r="B1116" s="869" t="s">
        <v>3544</v>
      </c>
      <c r="C1116" s="869" t="s">
        <v>17016</v>
      </c>
      <c r="D1116" s="869" t="s">
        <v>12915</v>
      </c>
      <c r="E1116" s="869" t="s">
        <v>17017</v>
      </c>
      <c r="F1116" s="870" t="s">
        <v>17018</v>
      </c>
      <c r="G1116" s="869" t="s">
        <v>17019</v>
      </c>
      <c r="H1116" s="869" t="s">
        <v>17020</v>
      </c>
      <c r="I1116" s="869">
        <v>1988</v>
      </c>
      <c r="J1116" s="869">
        <v>1630</v>
      </c>
      <c r="K1116" s="869">
        <v>820.1</v>
      </c>
      <c r="L1116" s="869">
        <v>260</v>
      </c>
      <c r="M1116" s="869">
        <v>71733</v>
      </c>
      <c r="N1116" s="869">
        <v>8423</v>
      </c>
      <c r="O1116" s="869">
        <v>30</v>
      </c>
      <c r="P1116" s="869">
        <v>4598</v>
      </c>
      <c r="Q1116" s="869">
        <v>147</v>
      </c>
      <c r="R1116" s="869">
        <v>30</v>
      </c>
      <c r="S1116" s="869">
        <v>5</v>
      </c>
      <c r="T1116" s="869">
        <v>5</v>
      </c>
      <c r="U1116" s="869">
        <v>1</v>
      </c>
      <c r="V1116" s="869">
        <v>1</v>
      </c>
      <c r="W1116" s="869">
        <v>4</v>
      </c>
      <c r="X1116" s="869">
        <v>4</v>
      </c>
      <c r="Y1116" s="869">
        <v>0</v>
      </c>
      <c r="Z1116" s="869">
        <v>0</v>
      </c>
      <c r="AA1116" s="869">
        <v>0</v>
      </c>
      <c r="AB1116" s="869">
        <v>0</v>
      </c>
      <c r="AC1116" s="869">
        <v>0</v>
      </c>
      <c r="AD1116" s="869">
        <v>4</v>
      </c>
      <c r="AE1116" s="869">
        <v>0</v>
      </c>
      <c r="AF1116" s="345">
        <v>555458</v>
      </c>
      <c r="AG1116" s="345">
        <v>268118</v>
      </c>
      <c r="AH1116" s="345">
        <v>66700</v>
      </c>
      <c r="AI1116" s="345">
        <v>220640</v>
      </c>
      <c r="AJ1116" s="345">
        <v>58020</v>
      </c>
      <c r="AK1116" s="345">
        <v>21345</v>
      </c>
    </row>
    <row r="1117" spans="1:37">
      <c r="A1117" s="869">
        <v>1065</v>
      </c>
      <c r="B1117" s="869" t="s">
        <v>3544</v>
      </c>
      <c r="C1117" s="869" t="s">
        <v>3748</v>
      </c>
      <c r="D1117" s="869" t="s">
        <v>12915</v>
      </c>
      <c r="E1117" s="869" t="s">
        <v>17021</v>
      </c>
      <c r="F1117" s="870" t="s">
        <v>17022</v>
      </c>
      <c r="G1117" s="869" t="s">
        <v>17023</v>
      </c>
      <c r="H1117" s="869" t="s">
        <v>17024</v>
      </c>
      <c r="I1117" s="869">
        <v>1984</v>
      </c>
      <c r="J1117" s="869">
        <v>2198</v>
      </c>
      <c r="K1117" s="869">
        <v>2257.04</v>
      </c>
      <c r="L1117" s="869">
        <v>300</v>
      </c>
      <c r="M1117" s="869">
        <v>91002</v>
      </c>
      <c r="N1117" s="869">
        <v>6056</v>
      </c>
      <c r="O1117" s="869">
        <v>45</v>
      </c>
      <c r="P1117" s="869">
        <v>4943</v>
      </c>
      <c r="Q1117" s="869">
        <v>235</v>
      </c>
      <c r="R1117" s="869">
        <v>0</v>
      </c>
      <c r="S1117" s="869">
        <v>6</v>
      </c>
      <c r="T1117" s="869">
        <v>6</v>
      </c>
      <c r="U1117" s="869">
        <v>1</v>
      </c>
      <c r="V1117" s="869">
        <v>1</v>
      </c>
      <c r="W1117" s="869">
        <v>5</v>
      </c>
      <c r="X1117" s="869">
        <v>5</v>
      </c>
      <c r="Y1117" s="869">
        <v>0</v>
      </c>
      <c r="Z1117" s="869">
        <v>0</v>
      </c>
      <c r="AA1117" s="869">
        <v>0</v>
      </c>
      <c r="AB1117" s="869">
        <v>0</v>
      </c>
      <c r="AC1117" s="869">
        <v>0</v>
      </c>
      <c r="AD1117" s="869">
        <v>5</v>
      </c>
      <c r="AE1117" s="869">
        <v>0</v>
      </c>
      <c r="AF1117" s="345">
        <v>631675</v>
      </c>
      <c r="AG1117" s="345">
        <v>305839</v>
      </c>
      <c r="AH1117" s="345">
        <v>85759</v>
      </c>
      <c r="AI1117" s="345">
        <v>240077</v>
      </c>
      <c r="AJ1117" s="345">
        <v>86481</v>
      </c>
      <c r="AK1117" s="345">
        <v>37137</v>
      </c>
    </row>
    <row r="1118" spans="1:37">
      <c r="A1118" s="869">
        <v>1066</v>
      </c>
      <c r="B1118" s="869" t="s">
        <v>3544</v>
      </c>
      <c r="C1118" s="869" t="s">
        <v>3766</v>
      </c>
      <c r="D1118" s="869" t="s">
        <v>12915</v>
      </c>
      <c r="E1118" s="869" t="s">
        <v>17025</v>
      </c>
      <c r="F1118" s="870" t="s">
        <v>17026</v>
      </c>
      <c r="G1118" s="869" t="s">
        <v>17027</v>
      </c>
      <c r="H1118" s="869" t="s">
        <v>17028</v>
      </c>
      <c r="I1118" s="869">
        <v>1973</v>
      </c>
      <c r="J1118" s="869">
        <v>4241</v>
      </c>
      <c r="K1118" s="869">
        <v>1755</v>
      </c>
      <c r="L1118" s="869">
        <v>600</v>
      </c>
      <c r="M1118" s="869">
        <v>106174</v>
      </c>
      <c r="N1118" s="869">
        <v>7395</v>
      </c>
      <c r="O1118" s="869">
        <v>33</v>
      </c>
      <c r="P1118" s="869">
        <v>5571</v>
      </c>
      <c r="Q1118" s="869">
        <v>267</v>
      </c>
      <c r="R1118" s="869">
        <v>0</v>
      </c>
      <c r="S1118" s="869">
        <v>7</v>
      </c>
      <c r="T1118" s="869">
        <v>8</v>
      </c>
      <c r="U1118" s="869">
        <v>1</v>
      </c>
      <c r="V1118" s="869">
        <v>1</v>
      </c>
      <c r="W1118" s="869">
        <v>6</v>
      </c>
      <c r="X1118" s="869">
        <v>6</v>
      </c>
      <c r="Y1118" s="869">
        <v>0</v>
      </c>
      <c r="Z1118" s="869">
        <v>0</v>
      </c>
      <c r="AA1118" s="869">
        <v>0</v>
      </c>
      <c r="AB1118" s="869">
        <v>1</v>
      </c>
      <c r="AC1118" s="869">
        <v>0</v>
      </c>
      <c r="AD1118" s="869">
        <v>5</v>
      </c>
      <c r="AE1118" s="869">
        <v>1</v>
      </c>
      <c r="AF1118" s="345">
        <v>658674</v>
      </c>
      <c r="AG1118" s="345">
        <v>364456</v>
      </c>
      <c r="AH1118" s="345">
        <v>85416</v>
      </c>
      <c r="AI1118" s="345">
        <v>208802</v>
      </c>
      <c r="AJ1118" s="345">
        <v>140886</v>
      </c>
      <c r="AK1118" s="345">
        <v>74832</v>
      </c>
    </row>
    <row r="1119" spans="1:37" s="878" customFormat="1">
      <c r="A1119" s="1712" t="s">
        <v>13795</v>
      </c>
      <c r="B1119" s="1713"/>
      <c r="C1119" s="1714"/>
      <c r="D1119" s="872"/>
      <c r="E1119" s="873">
        <v>22</v>
      </c>
      <c r="F1119" s="874"/>
      <c r="G1119" s="872"/>
      <c r="H1119" s="872"/>
      <c r="I1119" s="872"/>
      <c r="J1119" s="875"/>
      <c r="K1119" s="875"/>
      <c r="L1119" s="875"/>
      <c r="M1119" s="875"/>
      <c r="N1119" s="875"/>
      <c r="O1119" s="875"/>
      <c r="P1119" s="875"/>
      <c r="Q1119" s="875"/>
      <c r="R1119" s="875"/>
      <c r="S1119" s="876"/>
      <c r="T1119" s="876"/>
      <c r="U1119" s="876"/>
      <c r="V1119" s="876"/>
      <c r="W1119" s="876"/>
      <c r="X1119" s="876"/>
      <c r="Y1119" s="876"/>
      <c r="Z1119" s="875"/>
      <c r="AA1119" s="876"/>
      <c r="AB1119" s="876"/>
      <c r="AC1119" s="875"/>
      <c r="AD1119" s="875"/>
      <c r="AE1119" s="875"/>
      <c r="AF1119" s="877"/>
      <c r="AG1119" s="875"/>
      <c r="AH1119" s="875"/>
      <c r="AI1119" s="875"/>
      <c r="AJ1119" s="875"/>
      <c r="AK1119" s="875"/>
    </row>
    <row r="1120" spans="1:37">
      <c r="A1120" s="869">
        <v>1067</v>
      </c>
      <c r="B1120" s="869" t="s">
        <v>3544</v>
      </c>
      <c r="C1120" s="869" t="s">
        <v>16986</v>
      </c>
      <c r="D1120" s="869" t="s">
        <v>350</v>
      </c>
      <c r="E1120" s="869" t="s">
        <v>17029</v>
      </c>
      <c r="F1120" s="870" t="s">
        <v>17030</v>
      </c>
      <c r="G1120" s="869" t="s">
        <v>17031</v>
      </c>
      <c r="H1120" s="869" t="s">
        <v>17032</v>
      </c>
      <c r="I1120" s="869">
        <v>2018</v>
      </c>
      <c r="J1120" s="869">
        <v>14977</v>
      </c>
      <c r="K1120" s="869">
        <v>330</v>
      </c>
      <c r="L1120" s="869">
        <v>60</v>
      </c>
      <c r="M1120" s="869">
        <v>5500</v>
      </c>
      <c r="N1120" s="869">
        <v>0</v>
      </c>
      <c r="O1120" s="869">
        <v>15</v>
      </c>
      <c r="P1120" s="869">
        <v>375</v>
      </c>
      <c r="Q1120" s="869">
        <v>0</v>
      </c>
      <c r="R1120" s="869">
        <v>0</v>
      </c>
      <c r="S1120" s="869">
        <v>3</v>
      </c>
      <c r="T1120" s="869">
        <v>3</v>
      </c>
      <c r="U1120" s="869">
        <v>1</v>
      </c>
      <c r="V1120" s="869">
        <v>1</v>
      </c>
      <c r="W1120" s="869">
        <v>1</v>
      </c>
      <c r="X1120" s="869">
        <v>1</v>
      </c>
      <c r="Y1120" s="869">
        <v>0</v>
      </c>
      <c r="Z1120" s="869">
        <v>0</v>
      </c>
      <c r="AA1120" s="869">
        <v>1</v>
      </c>
      <c r="AB1120" s="869">
        <v>1</v>
      </c>
      <c r="AC1120" s="869">
        <v>0</v>
      </c>
      <c r="AD1120" s="869">
        <v>1</v>
      </c>
      <c r="AE1120" s="869">
        <v>0</v>
      </c>
      <c r="AF1120" s="345">
        <v>45200</v>
      </c>
      <c r="AG1120" s="345">
        <v>20000</v>
      </c>
      <c r="AH1120" s="345">
        <v>2200</v>
      </c>
      <c r="AI1120" s="345">
        <v>23000</v>
      </c>
      <c r="AJ1120" s="345">
        <v>1300</v>
      </c>
      <c r="AK1120" s="345">
        <v>1140</v>
      </c>
    </row>
    <row r="1121" spans="1:37" s="878" customFormat="1">
      <c r="A1121" s="1712" t="s">
        <v>13032</v>
      </c>
      <c r="B1121" s="1713"/>
      <c r="C1121" s="1714"/>
      <c r="D1121" s="872"/>
      <c r="E1121" s="873">
        <v>1</v>
      </c>
      <c r="F1121" s="874"/>
      <c r="G1121" s="872"/>
      <c r="H1121" s="872"/>
      <c r="I1121" s="872"/>
      <c r="J1121" s="875"/>
      <c r="K1121" s="875"/>
      <c r="L1121" s="875"/>
      <c r="M1121" s="875"/>
      <c r="N1121" s="875"/>
      <c r="O1121" s="875"/>
      <c r="P1121" s="875"/>
      <c r="Q1121" s="875"/>
      <c r="R1121" s="875"/>
      <c r="S1121" s="876"/>
      <c r="T1121" s="876"/>
      <c r="U1121" s="876"/>
      <c r="V1121" s="876"/>
      <c r="W1121" s="876"/>
      <c r="X1121" s="876"/>
      <c r="Y1121" s="876"/>
      <c r="Z1121" s="875"/>
      <c r="AA1121" s="876"/>
      <c r="AB1121" s="876"/>
      <c r="AC1121" s="875"/>
      <c r="AD1121" s="875"/>
      <c r="AE1121" s="875"/>
      <c r="AF1121" s="877"/>
      <c r="AG1121" s="875"/>
      <c r="AH1121" s="875"/>
      <c r="AI1121" s="875"/>
      <c r="AJ1121" s="875"/>
      <c r="AK1121" s="875"/>
    </row>
    <row r="1122" spans="1:37">
      <c r="A1122" s="869">
        <v>1068</v>
      </c>
      <c r="B1122" s="869" t="s">
        <v>3544</v>
      </c>
      <c r="C1122" s="869" t="s">
        <v>17033</v>
      </c>
      <c r="D1122" s="869" t="s">
        <v>13033</v>
      </c>
      <c r="E1122" s="869" t="s">
        <v>17034</v>
      </c>
      <c r="F1122" s="870" t="s">
        <v>17035</v>
      </c>
      <c r="G1122" s="869" t="s">
        <v>17036</v>
      </c>
      <c r="H1122" s="869" t="s">
        <v>17037</v>
      </c>
      <c r="I1122" s="869">
        <v>1965</v>
      </c>
      <c r="J1122" s="869">
        <v>4527</v>
      </c>
      <c r="K1122" s="869">
        <v>3638</v>
      </c>
      <c r="L1122" s="869">
        <v>348</v>
      </c>
      <c r="M1122" s="869">
        <v>142754</v>
      </c>
      <c r="N1122" s="869">
        <v>7264</v>
      </c>
      <c r="O1122" s="869">
        <v>65</v>
      </c>
      <c r="P1122" s="869">
        <v>3360</v>
      </c>
      <c r="Q1122" s="869">
        <v>0</v>
      </c>
      <c r="R1122" s="869">
        <v>0</v>
      </c>
      <c r="S1122" s="869">
        <v>5</v>
      </c>
      <c r="T1122" s="869">
        <v>7</v>
      </c>
      <c r="U1122" s="869">
        <v>1</v>
      </c>
      <c r="V1122" s="869">
        <v>2</v>
      </c>
      <c r="W1122" s="869">
        <v>2</v>
      </c>
      <c r="X1122" s="869">
        <v>4</v>
      </c>
      <c r="Y1122" s="869">
        <v>0</v>
      </c>
      <c r="Z1122" s="869">
        <v>0</v>
      </c>
      <c r="AA1122" s="869">
        <v>2</v>
      </c>
      <c r="AB1122" s="869">
        <v>1</v>
      </c>
      <c r="AC1122" s="869">
        <v>0</v>
      </c>
      <c r="AD1122" s="869">
        <v>2</v>
      </c>
      <c r="AE1122" s="869">
        <v>0</v>
      </c>
      <c r="AF1122" s="345">
        <v>1119636</v>
      </c>
      <c r="AG1122" s="345">
        <v>742104</v>
      </c>
      <c r="AH1122" s="345">
        <v>52700</v>
      </c>
      <c r="AI1122" s="345">
        <v>324832</v>
      </c>
      <c r="AJ1122" s="345">
        <v>59088</v>
      </c>
      <c r="AK1122" s="345">
        <v>48576</v>
      </c>
    </row>
    <row r="1123" spans="1:37">
      <c r="A1123" s="869">
        <v>1069</v>
      </c>
      <c r="B1123" s="869" t="s">
        <v>3544</v>
      </c>
      <c r="C1123" s="869" t="s">
        <v>6004</v>
      </c>
      <c r="D1123" s="869" t="s">
        <v>13033</v>
      </c>
      <c r="E1123" s="869" t="s">
        <v>17038</v>
      </c>
      <c r="F1123" s="870" t="s">
        <v>17039</v>
      </c>
      <c r="G1123" s="869" t="s">
        <v>17040</v>
      </c>
      <c r="H1123" s="869" t="s">
        <v>17041</v>
      </c>
      <c r="I1123" s="869">
        <v>1998</v>
      </c>
      <c r="J1123" s="869">
        <v>1526</v>
      </c>
      <c r="K1123" s="869">
        <v>1043</v>
      </c>
      <c r="L1123" s="869">
        <v>60</v>
      </c>
      <c r="M1123" s="869">
        <v>88955</v>
      </c>
      <c r="N1123" s="869">
        <v>10941</v>
      </c>
      <c r="O1123" s="869">
        <v>15</v>
      </c>
      <c r="P1123" s="869">
        <v>4394</v>
      </c>
      <c r="Q1123" s="869">
        <v>0</v>
      </c>
      <c r="R1123" s="869">
        <v>10</v>
      </c>
      <c r="S1123" s="869">
        <v>2</v>
      </c>
      <c r="T1123" s="869">
        <v>2</v>
      </c>
      <c r="U1123" s="869">
        <v>0</v>
      </c>
      <c r="V1123" s="869">
        <v>0</v>
      </c>
      <c r="W1123" s="869">
        <v>0</v>
      </c>
      <c r="X1123" s="869">
        <v>0</v>
      </c>
      <c r="Y1123" s="869">
        <v>0</v>
      </c>
      <c r="Z1123" s="869">
        <v>0</v>
      </c>
      <c r="AA1123" s="869">
        <v>2</v>
      </c>
      <c r="AB1123" s="869">
        <v>2</v>
      </c>
      <c r="AC1123" s="869">
        <v>0</v>
      </c>
      <c r="AD1123" s="869">
        <v>2</v>
      </c>
      <c r="AE1123" s="869">
        <v>0</v>
      </c>
      <c r="AF1123" s="345">
        <v>183924</v>
      </c>
      <c r="AG1123" s="345">
        <v>137000</v>
      </c>
      <c r="AH1123" s="345">
        <v>33500</v>
      </c>
      <c r="AI1123" s="345">
        <v>13424</v>
      </c>
      <c r="AJ1123" s="345">
        <v>15123</v>
      </c>
      <c r="AK1123" s="345">
        <v>9051</v>
      </c>
    </row>
    <row r="1124" spans="1:37">
      <c r="A1124" s="869">
        <v>1070</v>
      </c>
      <c r="B1124" s="869" t="s">
        <v>3544</v>
      </c>
      <c r="C1124" s="869" t="s">
        <v>6004</v>
      </c>
      <c r="D1124" s="869" t="s">
        <v>13033</v>
      </c>
      <c r="E1124" s="869" t="s">
        <v>17042</v>
      </c>
      <c r="F1124" s="870" t="s">
        <v>17043</v>
      </c>
      <c r="G1124" s="869" t="s">
        <v>17044</v>
      </c>
      <c r="H1124" s="869" t="s">
        <v>17045</v>
      </c>
      <c r="I1124" s="869">
        <v>2006</v>
      </c>
      <c r="J1124" s="869">
        <v>3091</v>
      </c>
      <c r="K1124" s="869">
        <v>706</v>
      </c>
      <c r="L1124" s="869">
        <v>175</v>
      </c>
      <c r="M1124" s="869">
        <v>54090</v>
      </c>
      <c r="N1124" s="869">
        <v>2238</v>
      </c>
      <c r="O1124" s="869">
        <v>5</v>
      </c>
      <c r="P1124" s="869">
        <v>1228</v>
      </c>
      <c r="Q1124" s="869">
        <v>0</v>
      </c>
      <c r="R1124" s="869">
        <v>5</v>
      </c>
      <c r="S1124" s="869">
        <v>1</v>
      </c>
      <c r="T1124" s="869">
        <v>3</v>
      </c>
      <c r="U1124" s="869">
        <v>0</v>
      </c>
      <c r="V1124" s="869">
        <v>0</v>
      </c>
      <c r="W1124" s="869">
        <v>0</v>
      </c>
      <c r="X1124" s="869">
        <v>0</v>
      </c>
      <c r="Y1124" s="869">
        <v>0</v>
      </c>
      <c r="Z1124" s="869">
        <v>0</v>
      </c>
      <c r="AA1124" s="869">
        <v>1</v>
      </c>
      <c r="AB1124" s="869">
        <v>3</v>
      </c>
      <c r="AC1124" s="869">
        <v>0</v>
      </c>
      <c r="AD1124" s="869">
        <v>1</v>
      </c>
      <c r="AE1124" s="869">
        <v>0</v>
      </c>
      <c r="AF1124" s="345">
        <v>159250</v>
      </c>
      <c r="AG1124" s="345">
        <v>68250</v>
      </c>
      <c r="AH1124" s="345">
        <v>35000</v>
      </c>
      <c r="AI1124" s="345">
        <v>56000</v>
      </c>
      <c r="AJ1124" s="345">
        <v>8974</v>
      </c>
      <c r="AK1124" s="345">
        <v>1314</v>
      </c>
    </row>
    <row r="1125" spans="1:37">
      <c r="A1125" s="869">
        <v>1071</v>
      </c>
      <c r="B1125" s="869" t="s">
        <v>3544</v>
      </c>
      <c r="C1125" s="869" t="s">
        <v>6004</v>
      </c>
      <c r="D1125" s="869" t="s">
        <v>13033</v>
      </c>
      <c r="E1125" s="869" t="s">
        <v>17046</v>
      </c>
      <c r="F1125" s="870" t="s">
        <v>17047</v>
      </c>
      <c r="G1125" s="869" t="s">
        <v>17048</v>
      </c>
      <c r="H1125" s="869" t="s">
        <v>17049</v>
      </c>
      <c r="I1125" s="869">
        <v>2010</v>
      </c>
      <c r="J1125" s="869">
        <v>2351</v>
      </c>
      <c r="K1125" s="869">
        <v>1267</v>
      </c>
      <c r="L1125" s="869">
        <v>300</v>
      </c>
      <c r="M1125" s="869">
        <v>54304</v>
      </c>
      <c r="N1125" s="869">
        <v>3383</v>
      </c>
      <c r="O1125" s="869">
        <v>11</v>
      </c>
      <c r="P1125" s="869">
        <v>3000</v>
      </c>
      <c r="Q1125" s="869">
        <v>200</v>
      </c>
      <c r="R1125" s="869">
        <v>11</v>
      </c>
      <c r="S1125" s="869">
        <v>5</v>
      </c>
      <c r="T1125" s="869">
        <v>5</v>
      </c>
      <c r="U1125" s="869">
        <v>0</v>
      </c>
      <c r="V1125" s="869">
        <v>0</v>
      </c>
      <c r="W1125" s="869">
        <v>4</v>
      </c>
      <c r="X1125" s="869">
        <v>4</v>
      </c>
      <c r="Y1125" s="869">
        <v>1</v>
      </c>
      <c r="Z1125" s="869">
        <v>1</v>
      </c>
      <c r="AA1125" s="869">
        <v>0</v>
      </c>
      <c r="AB1125" s="869">
        <v>0</v>
      </c>
      <c r="AC1125" s="869">
        <v>0</v>
      </c>
      <c r="AD1125" s="869">
        <v>4</v>
      </c>
      <c r="AE1125" s="869">
        <v>1</v>
      </c>
      <c r="AF1125" s="345">
        <v>414000</v>
      </c>
      <c r="AG1125" s="345">
        <v>250000</v>
      </c>
      <c r="AH1125" s="345">
        <v>50000</v>
      </c>
      <c r="AI1125" s="345">
        <v>114000</v>
      </c>
      <c r="AJ1125" s="345">
        <v>30750</v>
      </c>
      <c r="AK1125" s="345">
        <v>29724</v>
      </c>
    </row>
    <row r="1126" spans="1:37">
      <c r="A1126" s="869">
        <v>1072</v>
      </c>
      <c r="B1126" s="869" t="s">
        <v>3544</v>
      </c>
      <c r="C1126" s="869" t="s">
        <v>16939</v>
      </c>
      <c r="D1126" s="869" t="s">
        <v>13033</v>
      </c>
      <c r="E1126" s="869" t="s">
        <v>17050</v>
      </c>
      <c r="F1126" s="870" t="s">
        <v>17051</v>
      </c>
      <c r="G1126" s="869" t="s">
        <v>17052</v>
      </c>
      <c r="H1126" s="869" t="s">
        <v>17053</v>
      </c>
      <c r="I1126" s="869">
        <v>2001</v>
      </c>
      <c r="J1126" s="869">
        <v>1811</v>
      </c>
      <c r="K1126" s="869">
        <v>1479</v>
      </c>
      <c r="L1126" s="869">
        <v>231</v>
      </c>
      <c r="M1126" s="869">
        <v>48390</v>
      </c>
      <c r="N1126" s="869">
        <v>0</v>
      </c>
      <c r="O1126" s="869">
        <v>28</v>
      </c>
      <c r="P1126" s="869">
        <v>1796</v>
      </c>
      <c r="Q1126" s="869">
        <v>0</v>
      </c>
      <c r="R1126" s="869">
        <v>0</v>
      </c>
      <c r="S1126" s="869">
        <v>4</v>
      </c>
      <c r="T1126" s="869">
        <v>4</v>
      </c>
      <c r="U1126" s="869">
        <v>1</v>
      </c>
      <c r="V1126" s="869">
        <v>1</v>
      </c>
      <c r="W1126" s="869">
        <v>1</v>
      </c>
      <c r="X1126" s="869">
        <v>1</v>
      </c>
      <c r="Y1126" s="869">
        <v>0</v>
      </c>
      <c r="Z1126" s="869">
        <v>0</v>
      </c>
      <c r="AA1126" s="869">
        <v>2</v>
      </c>
      <c r="AB1126" s="869">
        <v>2</v>
      </c>
      <c r="AC1126" s="869">
        <v>0</v>
      </c>
      <c r="AD1126" s="869">
        <v>1</v>
      </c>
      <c r="AE1126" s="869">
        <v>0</v>
      </c>
      <c r="AF1126" s="345">
        <v>424484</v>
      </c>
      <c r="AG1126" s="345">
        <v>204229</v>
      </c>
      <c r="AH1126" s="345">
        <v>30000</v>
      </c>
      <c r="AI1126" s="345">
        <v>190255</v>
      </c>
      <c r="AJ1126" s="345">
        <v>36849</v>
      </c>
      <c r="AK1126" s="345">
        <v>10148</v>
      </c>
    </row>
    <row r="1127" spans="1:37">
      <c r="A1127" s="869">
        <v>1073</v>
      </c>
      <c r="B1127" s="869" t="s">
        <v>3544</v>
      </c>
      <c r="C1127" s="869" t="s">
        <v>16939</v>
      </c>
      <c r="D1127" s="869" t="s">
        <v>13033</v>
      </c>
      <c r="E1127" s="869" t="s">
        <v>17054</v>
      </c>
      <c r="F1127" s="870" t="s">
        <v>17055</v>
      </c>
      <c r="G1127" s="869" t="s">
        <v>17056</v>
      </c>
      <c r="H1127" s="869" t="s">
        <v>17057</v>
      </c>
      <c r="I1127" s="869">
        <v>2024</v>
      </c>
      <c r="J1127" s="869">
        <v>5889</v>
      </c>
      <c r="K1127" s="869">
        <v>1469.43</v>
      </c>
      <c r="L1127" s="869">
        <v>160</v>
      </c>
      <c r="M1127" s="869">
        <v>16826</v>
      </c>
      <c r="N1127" s="869">
        <v>194</v>
      </c>
      <c r="O1127" s="869">
        <v>18</v>
      </c>
      <c r="P1127" s="869">
        <v>14843</v>
      </c>
      <c r="Q1127" s="869">
        <v>194</v>
      </c>
      <c r="R1127" s="869">
        <v>0</v>
      </c>
      <c r="S1127" s="869">
        <v>4</v>
      </c>
      <c r="T1127" s="869">
        <v>4</v>
      </c>
      <c r="U1127" s="869">
        <v>2</v>
      </c>
      <c r="V1127" s="869">
        <v>2</v>
      </c>
      <c r="W1127" s="869">
        <v>2</v>
      </c>
      <c r="X1127" s="869">
        <v>2</v>
      </c>
      <c r="Y1127" s="869">
        <v>0</v>
      </c>
      <c r="Z1127" s="869">
        <v>0</v>
      </c>
      <c r="AA1127" s="869">
        <v>0</v>
      </c>
      <c r="AB1127" s="869">
        <v>0</v>
      </c>
      <c r="AC1127" s="869">
        <v>0</v>
      </c>
      <c r="AD1127" s="869">
        <v>1</v>
      </c>
      <c r="AE1127" s="869">
        <v>1</v>
      </c>
      <c r="AF1127" s="345">
        <v>304169</v>
      </c>
      <c r="AG1127" s="345">
        <v>95900</v>
      </c>
      <c r="AH1127" s="345">
        <v>10000</v>
      </c>
      <c r="AI1127" s="345">
        <v>198269</v>
      </c>
      <c r="AJ1127" s="345">
        <v>27798</v>
      </c>
      <c r="AK1127" s="345">
        <v>1682</v>
      </c>
    </row>
    <row r="1128" spans="1:37">
      <c r="A1128" s="869">
        <v>1074</v>
      </c>
      <c r="B1128" s="869" t="s">
        <v>3544</v>
      </c>
      <c r="C1128" s="869" t="s">
        <v>16944</v>
      </c>
      <c r="D1128" s="869" t="s">
        <v>13033</v>
      </c>
      <c r="E1128" s="869" t="s">
        <v>17058</v>
      </c>
      <c r="F1128" s="870" t="s">
        <v>17059</v>
      </c>
      <c r="G1128" s="869" t="s">
        <v>17060</v>
      </c>
      <c r="H1128" s="869" t="s">
        <v>17061</v>
      </c>
      <c r="I1128" s="869">
        <v>2024</v>
      </c>
      <c r="J1128" s="869">
        <v>850.6</v>
      </c>
      <c r="K1128" s="869">
        <v>1755</v>
      </c>
      <c r="L1128" s="869">
        <v>150</v>
      </c>
      <c r="M1128" s="869">
        <v>18229</v>
      </c>
      <c r="N1128" s="869">
        <v>0</v>
      </c>
      <c r="O1128" s="869">
        <v>25</v>
      </c>
      <c r="P1128" s="869">
        <v>10230</v>
      </c>
      <c r="Q1128" s="869">
        <v>0</v>
      </c>
      <c r="R1128" s="869">
        <v>26</v>
      </c>
      <c r="S1128" s="869">
        <v>6</v>
      </c>
      <c r="T1128" s="869">
        <v>7</v>
      </c>
      <c r="U1128" s="869">
        <v>0</v>
      </c>
      <c r="V1128" s="869">
        <v>0</v>
      </c>
      <c r="W1128" s="869">
        <v>3</v>
      </c>
      <c r="X1128" s="869">
        <v>3</v>
      </c>
      <c r="Y1128" s="869">
        <v>0</v>
      </c>
      <c r="Z1128" s="869">
        <v>0</v>
      </c>
      <c r="AA1128" s="869">
        <v>3</v>
      </c>
      <c r="AB1128" s="869">
        <v>4</v>
      </c>
      <c r="AC1128" s="869">
        <v>0</v>
      </c>
      <c r="AD1128" s="869">
        <v>4</v>
      </c>
      <c r="AE1128" s="869">
        <v>0</v>
      </c>
      <c r="AF1128" s="345">
        <v>1109476</v>
      </c>
      <c r="AG1128" s="345">
        <v>367190</v>
      </c>
      <c r="AH1128" s="345">
        <v>169250</v>
      </c>
      <c r="AI1128" s="345">
        <v>573036</v>
      </c>
      <c r="AJ1128" s="345">
        <v>45468</v>
      </c>
      <c r="AK1128" s="345">
        <v>8495</v>
      </c>
    </row>
    <row r="1129" spans="1:37">
      <c r="A1129" s="869">
        <v>1075</v>
      </c>
      <c r="B1129" s="869" t="s">
        <v>3544</v>
      </c>
      <c r="C1129" s="869" t="s">
        <v>16944</v>
      </c>
      <c r="D1129" s="869" t="s">
        <v>13033</v>
      </c>
      <c r="E1129" s="869" t="s">
        <v>17062</v>
      </c>
      <c r="F1129" s="870" t="s">
        <v>17063</v>
      </c>
      <c r="G1129" s="869" t="s">
        <v>17064</v>
      </c>
      <c r="H1129" s="869" t="s">
        <v>7937</v>
      </c>
      <c r="I1129" s="869">
        <v>2022</v>
      </c>
      <c r="J1129" s="869">
        <v>7128.8</v>
      </c>
      <c r="K1129" s="869">
        <v>1258.9000000000001</v>
      </c>
      <c r="L1129" s="869">
        <v>95</v>
      </c>
      <c r="M1129" s="869">
        <v>21877</v>
      </c>
      <c r="N1129" s="869">
        <v>1129</v>
      </c>
      <c r="O1129" s="869">
        <v>23</v>
      </c>
      <c r="P1129" s="869">
        <v>2582</v>
      </c>
      <c r="Q1129" s="869">
        <v>112</v>
      </c>
      <c r="R1129" s="869">
        <v>0</v>
      </c>
      <c r="S1129" s="869">
        <v>8</v>
      </c>
      <c r="T1129" s="869">
        <v>8</v>
      </c>
      <c r="U1129" s="869">
        <v>1</v>
      </c>
      <c r="V1129" s="869">
        <v>1</v>
      </c>
      <c r="W1129" s="869">
        <v>3</v>
      </c>
      <c r="X1129" s="869">
        <v>3</v>
      </c>
      <c r="Y1129" s="869">
        <v>0</v>
      </c>
      <c r="Z1129" s="869">
        <v>0</v>
      </c>
      <c r="AA1129" s="869">
        <v>4</v>
      </c>
      <c r="AB1129" s="869">
        <v>4</v>
      </c>
      <c r="AC1129" s="869">
        <v>0</v>
      </c>
      <c r="AD1129" s="869">
        <v>3</v>
      </c>
      <c r="AE1129" s="869">
        <v>1</v>
      </c>
      <c r="AF1129" s="345">
        <v>620207</v>
      </c>
      <c r="AG1129" s="345">
        <v>437109</v>
      </c>
      <c r="AH1129" s="345">
        <v>49973</v>
      </c>
      <c r="AI1129" s="345">
        <v>133125</v>
      </c>
      <c r="AJ1129" s="345">
        <v>63719</v>
      </c>
      <c r="AK1129" s="345">
        <v>68662</v>
      </c>
    </row>
    <row r="1130" spans="1:37">
      <c r="A1130" s="869">
        <v>1076</v>
      </c>
      <c r="B1130" s="869" t="s">
        <v>3544</v>
      </c>
      <c r="C1130" s="869" t="s">
        <v>16944</v>
      </c>
      <c r="D1130" s="869" t="s">
        <v>13033</v>
      </c>
      <c r="E1130" s="869" t="s">
        <v>17065</v>
      </c>
      <c r="F1130" s="870" t="s">
        <v>17066</v>
      </c>
      <c r="G1130" s="869" t="s">
        <v>17067</v>
      </c>
      <c r="H1130" s="869" t="s">
        <v>17068</v>
      </c>
      <c r="I1130" s="869">
        <v>2018</v>
      </c>
      <c r="J1130" s="869">
        <v>810.3</v>
      </c>
      <c r="K1130" s="869">
        <v>1309.26</v>
      </c>
      <c r="L1130" s="869">
        <v>89</v>
      </c>
      <c r="M1130" s="869">
        <v>44359</v>
      </c>
      <c r="N1130" s="869">
        <v>802</v>
      </c>
      <c r="O1130" s="869">
        <v>31</v>
      </c>
      <c r="P1130" s="869">
        <v>2942</v>
      </c>
      <c r="Q1130" s="869">
        <v>56</v>
      </c>
      <c r="R1130" s="869">
        <v>31</v>
      </c>
      <c r="S1130" s="869">
        <v>7</v>
      </c>
      <c r="T1130" s="869">
        <v>9</v>
      </c>
      <c r="U1130" s="869">
        <v>1</v>
      </c>
      <c r="V1130" s="869">
        <v>3</v>
      </c>
      <c r="W1130" s="869">
        <v>2</v>
      </c>
      <c r="X1130" s="869">
        <v>3</v>
      </c>
      <c r="Y1130" s="869">
        <v>0</v>
      </c>
      <c r="Z1130" s="869">
        <v>0</v>
      </c>
      <c r="AA1130" s="869">
        <v>4</v>
      </c>
      <c r="AB1130" s="869">
        <v>3</v>
      </c>
      <c r="AC1130" s="869">
        <v>0</v>
      </c>
      <c r="AD1130" s="869">
        <v>3</v>
      </c>
      <c r="AE1130" s="869">
        <v>0</v>
      </c>
      <c r="AF1130" s="345">
        <v>648564</v>
      </c>
      <c r="AG1130" s="345">
        <v>483159</v>
      </c>
      <c r="AH1130" s="345">
        <v>41250</v>
      </c>
      <c r="AI1130" s="345">
        <v>124155</v>
      </c>
      <c r="AJ1130" s="345">
        <v>57989</v>
      </c>
      <c r="AK1130" s="345">
        <v>45779</v>
      </c>
    </row>
    <row r="1131" spans="1:37">
      <c r="A1131" s="869">
        <v>1077</v>
      </c>
      <c r="B1131" s="869" t="s">
        <v>3544</v>
      </c>
      <c r="C1131" s="869" t="s">
        <v>16944</v>
      </c>
      <c r="D1131" s="869" t="s">
        <v>13033</v>
      </c>
      <c r="E1131" s="869" t="s">
        <v>17069</v>
      </c>
      <c r="F1131" s="870" t="s">
        <v>17070</v>
      </c>
      <c r="G1131" s="869" t="s">
        <v>17071</v>
      </c>
      <c r="H1131" s="869" t="s">
        <v>17068</v>
      </c>
      <c r="I1131" s="869">
        <v>2007</v>
      </c>
      <c r="J1131" s="869">
        <v>3077</v>
      </c>
      <c r="K1131" s="869">
        <v>1659</v>
      </c>
      <c r="L1131" s="869">
        <v>219</v>
      </c>
      <c r="M1131" s="869">
        <v>81143</v>
      </c>
      <c r="N1131" s="869">
        <v>6872</v>
      </c>
      <c r="O1131" s="869">
        <v>36</v>
      </c>
      <c r="P1131" s="869">
        <v>3435</v>
      </c>
      <c r="Q1131" s="869">
        <v>0</v>
      </c>
      <c r="R1131" s="869">
        <v>0</v>
      </c>
      <c r="S1131" s="869">
        <v>9</v>
      </c>
      <c r="T1131" s="869">
        <v>9</v>
      </c>
      <c r="U1131" s="869">
        <v>1</v>
      </c>
      <c r="V1131" s="869">
        <v>1</v>
      </c>
      <c r="W1131" s="869">
        <v>4</v>
      </c>
      <c r="X1131" s="869">
        <v>4</v>
      </c>
      <c r="Y1131" s="869">
        <v>0</v>
      </c>
      <c r="Z1131" s="869">
        <v>0</v>
      </c>
      <c r="AA1131" s="869">
        <v>4</v>
      </c>
      <c r="AB1131" s="869">
        <v>4</v>
      </c>
      <c r="AC1131" s="869">
        <v>0</v>
      </c>
      <c r="AD1131" s="869">
        <v>6</v>
      </c>
      <c r="AE1131" s="869">
        <v>0</v>
      </c>
      <c r="AF1131" s="345">
        <v>621146</v>
      </c>
      <c r="AG1131" s="345">
        <v>453319</v>
      </c>
      <c r="AH1131" s="345">
        <v>56255</v>
      </c>
      <c r="AI1131" s="345">
        <v>111572</v>
      </c>
      <c r="AJ1131" s="345">
        <v>80442</v>
      </c>
      <c r="AK1131" s="345">
        <v>98737</v>
      </c>
    </row>
    <row r="1132" spans="1:37">
      <c r="A1132" s="869">
        <v>1078</v>
      </c>
      <c r="B1132" s="869" t="s">
        <v>3544</v>
      </c>
      <c r="C1132" s="869" t="s">
        <v>16944</v>
      </c>
      <c r="D1132" s="869" t="s">
        <v>13033</v>
      </c>
      <c r="E1132" s="869" t="s">
        <v>17072</v>
      </c>
      <c r="F1132" s="870" t="s">
        <v>17073</v>
      </c>
      <c r="G1132" s="869" t="s">
        <v>17074</v>
      </c>
      <c r="H1132" s="869" t="s">
        <v>17068</v>
      </c>
      <c r="I1132" s="869">
        <v>1992</v>
      </c>
      <c r="J1132" s="869">
        <v>8711</v>
      </c>
      <c r="K1132" s="869">
        <v>3751</v>
      </c>
      <c r="L1132" s="869">
        <v>314</v>
      </c>
      <c r="M1132" s="869">
        <v>197201</v>
      </c>
      <c r="N1132" s="869">
        <v>12162</v>
      </c>
      <c r="O1132" s="869">
        <v>45</v>
      </c>
      <c r="P1132" s="869">
        <v>3104</v>
      </c>
      <c r="Q1132" s="869">
        <v>145</v>
      </c>
      <c r="R1132" s="869">
        <v>0</v>
      </c>
      <c r="S1132" s="869">
        <v>9</v>
      </c>
      <c r="T1132" s="869">
        <v>9</v>
      </c>
      <c r="U1132" s="869">
        <v>0</v>
      </c>
      <c r="V1132" s="869">
        <v>0</v>
      </c>
      <c r="W1132" s="869">
        <v>4</v>
      </c>
      <c r="X1132" s="869">
        <v>4</v>
      </c>
      <c r="Y1132" s="869">
        <v>0</v>
      </c>
      <c r="Z1132" s="869">
        <v>0</v>
      </c>
      <c r="AA1132" s="869">
        <v>5</v>
      </c>
      <c r="AB1132" s="869">
        <v>5</v>
      </c>
      <c r="AC1132" s="869">
        <v>0</v>
      </c>
      <c r="AD1132" s="869">
        <v>4</v>
      </c>
      <c r="AE1132" s="869">
        <v>0</v>
      </c>
      <c r="AF1132" s="345">
        <v>829376</v>
      </c>
      <c r="AG1132" s="345">
        <v>517810</v>
      </c>
      <c r="AH1132" s="345">
        <v>82494</v>
      </c>
      <c r="AI1132" s="345">
        <v>229072</v>
      </c>
      <c r="AJ1132" s="345">
        <v>69226</v>
      </c>
      <c r="AK1132" s="345">
        <v>50202</v>
      </c>
    </row>
    <row r="1133" spans="1:37">
      <c r="A1133" s="869">
        <v>1079</v>
      </c>
      <c r="B1133" s="869" t="s">
        <v>3544</v>
      </c>
      <c r="C1133" s="869" t="s">
        <v>16944</v>
      </c>
      <c r="D1133" s="869" t="s">
        <v>13033</v>
      </c>
      <c r="E1133" s="869" t="s">
        <v>17075</v>
      </c>
      <c r="F1133" s="870" t="s">
        <v>17076</v>
      </c>
      <c r="G1133" s="869" t="s">
        <v>17077</v>
      </c>
      <c r="H1133" s="869" t="s">
        <v>17078</v>
      </c>
      <c r="I1133" s="869">
        <v>2017</v>
      </c>
      <c r="J1133" s="869">
        <v>7242</v>
      </c>
      <c r="K1133" s="869">
        <v>2132</v>
      </c>
      <c r="L1133" s="869">
        <v>166</v>
      </c>
      <c r="M1133" s="869">
        <v>59269</v>
      </c>
      <c r="N1133" s="869">
        <v>504</v>
      </c>
      <c r="O1133" s="869">
        <v>33</v>
      </c>
      <c r="P1133" s="869">
        <v>3041</v>
      </c>
      <c r="Q1133" s="869">
        <v>0</v>
      </c>
      <c r="R1133" s="869">
        <v>0</v>
      </c>
      <c r="S1133" s="869">
        <v>8</v>
      </c>
      <c r="T1133" s="869">
        <v>8</v>
      </c>
      <c r="U1133" s="869">
        <v>0</v>
      </c>
      <c r="V1133" s="869">
        <v>0</v>
      </c>
      <c r="W1133" s="869">
        <v>4</v>
      </c>
      <c r="X1133" s="869">
        <v>4</v>
      </c>
      <c r="Y1133" s="869">
        <v>0</v>
      </c>
      <c r="Z1133" s="869">
        <v>0</v>
      </c>
      <c r="AA1133" s="869">
        <v>4</v>
      </c>
      <c r="AB1133" s="869">
        <v>4</v>
      </c>
      <c r="AC1133" s="869">
        <v>0</v>
      </c>
      <c r="AD1133" s="869">
        <v>4</v>
      </c>
      <c r="AE1133" s="869">
        <v>0</v>
      </c>
      <c r="AF1133" s="345">
        <v>698273</v>
      </c>
      <c r="AG1133" s="345">
        <v>433485</v>
      </c>
      <c r="AH1133" s="345">
        <v>47118</v>
      </c>
      <c r="AI1133" s="345">
        <v>217670</v>
      </c>
      <c r="AJ1133" s="345">
        <v>85977</v>
      </c>
      <c r="AK1133" s="345">
        <v>97037</v>
      </c>
    </row>
    <row r="1134" spans="1:37">
      <c r="A1134" s="869">
        <v>1080</v>
      </c>
      <c r="B1134" s="869" t="s">
        <v>3544</v>
      </c>
      <c r="C1134" s="869" t="s">
        <v>16953</v>
      </c>
      <c r="D1134" s="869" t="s">
        <v>13033</v>
      </c>
      <c r="E1134" s="869" t="s">
        <v>17079</v>
      </c>
      <c r="F1134" s="870" t="s">
        <v>17080</v>
      </c>
      <c r="G1134" s="869" t="s">
        <v>17081</v>
      </c>
      <c r="H1134" s="869" t="s">
        <v>17082</v>
      </c>
      <c r="I1134" s="869">
        <v>2002</v>
      </c>
      <c r="J1134" s="869">
        <v>3162</v>
      </c>
      <c r="K1134" s="869">
        <v>1726.14</v>
      </c>
      <c r="L1134" s="869">
        <v>162</v>
      </c>
      <c r="M1134" s="869">
        <v>42438</v>
      </c>
      <c r="N1134" s="869">
        <v>518</v>
      </c>
      <c r="O1134" s="869">
        <v>20</v>
      </c>
      <c r="P1134" s="869">
        <v>1608</v>
      </c>
      <c r="Q1134" s="869">
        <v>0</v>
      </c>
      <c r="R1134" s="869">
        <v>10</v>
      </c>
      <c r="S1134" s="869">
        <v>4</v>
      </c>
      <c r="T1134" s="869">
        <v>4</v>
      </c>
      <c r="U1134" s="869">
        <v>1</v>
      </c>
      <c r="V1134" s="869">
        <v>1</v>
      </c>
      <c r="W1134" s="869">
        <v>2</v>
      </c>
      <c r="X1134" s="869">
        <v>2</v>
      </c>
      <c r="Y1134" s="869">
        <v>0</v>
      </c>
      <c r="Z1134" s="869">
        <v>0</v>
      </c>
      <c r="AA1134" s="869">
        <v>1</v>
      </c>
      <c r="AB1134" s="869">
        <v>1</v>
      </c>
      <c r="AC1134" s="869">
        <v>0</v>
      </c>
      <c r="AD1134" s="869">
        <v>2</v>
      </c>
      <c r="AE1134" s="869">
        <v>0</v>
      </c>
      <c r="AF1134" s="345">
        <v>446727</v>
      </c>
      <c r="AG1134" s="345">
        <v>230199</v>
      </c>
      <c r="AH1134" s="345">
        <v>34000</v>
      </c>
      <c r="AI1134" s="345">
        <v>182528</v>
      </c>
      <c r="AJ1134" s="345">
        <v>91273</v>
      </c>
      <c r="AK1134" s="345">
        <v>13788</v>
      </c>
    </row>
    <row r="1135" spans="1:37">
      <c r="A1135" s="869">
        <v>1081</v>
      </c>
      <c r="B1135" s="869" t="s">
        <v>3544</v>
      </c>
      <c r="C1135" s="869" t="s">
        <v>3545</v>
      </c>
      <c r="D1135" s="869" t="s">
        <v>13033</v>
      </c>
      <c r="E1135" s="869" t="s">
        <v>17083</v>
      </c>
      <c r="F1135" s="870" t="s">
        <v>17084</v>
      </c>
      <c r="G1135" s="869" t="s">
        <v>17085</v>
      </c>
      <c r="H1135" s="869" t="s">
        <v>17086</v>
      </c>
      <c r="I1135" s="869">
        <v>1997</v>
      </c>
      <c r="J1135" s="869">
        <v>2010</v>
      </c>
      <c r="K1135" s="869">
        <v>1215.03</v>
      </c>
      <c r="L1135" s="869">
        <v>249</v>
      </c>
      <c r="M1135" s="869">
        <v>93328</v>
      </c>
      <c r="N1135" s="869">
        <v>2628</v>
      </c>
      <c r="O1135" s="869">
        <v>17</v>
      </c>
      <c r="P1135" s="869">
        <v>1524</v>
      </c>
      <c r="Q1135" s="869">
        <v>0</v>
      </c>
      <c r="R1135" s="869">
        <v>0</v>
      </c>
      <c r="S1135" s="869">
        <v>5</v>
      </c>
      <c r="T1135" s="869">
        <v>5</v>
      </c>
      <c r="U1135" s="869">
        <v>0</v>
      </c>
      <c r="V1135" s="869">
        <v>0</v>
      </c>
      <c r="W1135" s="869">
        <v>1</v>
      </c>
      <c r="X1135" s="869">
        <v>1</v>
      </c>
      <c r="Y1135" s="869">
        <v>0</v>
      </c>
      <c r="Z1135" s="869">
        <v>0</v>
      </c>
      <c r="AA1135" s="869">
        <v>4</v>
      </c>
      <c r="AB1135" s="869">
        <v>4</v>
      </c>
      <c r="AC1135" s="869">
        <v>0</v>
      </c>
      <c r="AD1135" s="869">
        <v>3</v>
      </c>
      <c r="AE1135" s="869">
        <v>0</v>
      </c>
      <c r="AF1135" s="345">
        <v>480202</v>
      </c>
      <c r="AG1135" s="345">
        <v>361500</v>
      </c>
      <c r="AH1135" s="345">
        <v>33952</v>
      </c>
      <c r="AI1135" s="345">
        <v>84750</v>
      </c>
      <c r="AJ1135" s="345">
        <v>12608</v>
      </c>
      <c r="AK1135" s="345">
        <v>12627</v>
      </c>
    </row>
    <row r="1136" spans="1:37">
      <c r="A1136" s="869">
        <v>1082</v>
      </c>
      <c r="B1136" s="869" t="s">
        <v>3544</v>
      </c>
      <c r="C1136" s="869" t="s">
        <v>3545</v>
      </c>
      <c r="D1136" s="869" t="s">
        <v>13033</v>
      </c>
      <c r="E1136" s="869" t="s">
        <v>17087</v>
      </c>
      <c r="F1136" s="870" t="s">
        <v>17088</v>
      </c>
      <c r="G1136" s="869" t="s">
        <v>17089</v>
      </c>
      <c r="H1136" s="869" t="s">
        <v>17090</v>
      </c>
      <c r="I1136" s="869">
        <v>2015</v>
      </c>
      <c r="J1136" s="869">
        <v>8999.1</v>
      </c>
      <c r="K1136" s="869">
        <v>1452.84</v>
      </c>
      <c r="L1136" s="869">
        <v>241</v>
      </c>
      <c r="M1136" s="869">
        <v>93850</v>
      </c>
      <c r="N1136" s="869">
        <v>0</v>
      </c>
      <c r="O1136" s="869">
        <v>20</v>
      </c>
      <c r="P1136" s="869">
        <v>3476</v>
      </c>
      <c r="Q1136" s="869">
        <v>0</v>
      </c>
      <c r="R1136" s="869">
        <v>0</v>
      </c>
      <c r="S1136" s="869">
        <v>7</v>
      </c>
      <c r="T1136" s="869">
        <v>6</v>
      </c>
      <c r="U1136" s="869">
        <v>0</v>
      </c>
      <c r="V1136" s="869">
        <v>0</v>
      </c>
      <c r="W1136" s="869">
        <v>6</v>
      </c>
      <c r="X1136" s="869">
        <v>5</v>
      </c>
      <c r="Y1136" s="869">
        <v>0</v>
      </c>
      <c r="Z1136" s="869">
        <v>0</v>
      </c>
      <c r="AA1136" s="869">
        <v>1</v>
      </c>
      <c r="AB1136" s="869">
        <v>1</v>
      </c>
      <c r="AC1136" s="869">
        <v>0</v>
      </c>
      <c r="AD1136" s="869">
        <v>7</v>
      </c>
      <c r="AE1136" s="869">
        <v>0</v>
      </c>
      <c r="AF1136" s="345">
        <v>441994</v>
      </c>
      <c r="AG1136" s="345">
        <v>219494</v>
      </c>
      <c r="AH1136" s="345">
        <v>119800</v>
      </c>
      <c r="AI1136" s="345">
        <v>102700</v>
      </c>
      <c r="AJ1136" s="345">
        <v>129070</v>
      </c>
      <c r="AK1136" s="345">
        <v>182449</v>
      </c>
    </row>
    <row r="1137" spans="1:37">
      <c r="A1137" s="869">
        <v>1083</v>
      </c>
      <c r="B1137" s="869" t="s">
        <v>3544</v>
      </c>
      <c r="C1137" s="869" t="s">
        <v>3556</v>
      </c>
      <c r="D1137" s="869" t="s">
        <v>13033</v>
      </c>
      <c r="E1137" s="869" t="s">
        <v>17091</v>
      </c>
      <c r="F1137" s="870" t="s">
        <v>17092</v>
      </c>
      <c r="G1137" s="869" t="s">
        <v>17093</v>
      </c>
      <c r="H1137" s="869" t="s">
        <v>17094</v>
      </c>
      <c r="I1137" s="869">
        <v>1974</v>
      </c>
      <c r="J1137" s="869">
        <v>9814</v>
      </c>
      <c r="K1137" s="869">
        <v>5774</v>
      </c>
      <c r="L1137" s="869">
        <v>292</v>
      </c>
      <c r="M1137" s="869">
        <v>326221</v>
      </c>
      <c r="N1137" s="869">
        <v>578</v>
      </c>
      <c r="O1137" s="869">
        <v>57</v>
      </c>
      <c r="P1137" s="869">
        <v>5221</v>
      </c>
      <c r="Q1137" s="869">
        <v>0</v>
      </c>
      <c r="R1137" s="869">
        <v>29</v>
      </c>
      <c r="S1137" s="869">
        <v>18</v>
      </c>
      <c r="T1137" s="869">
        <v>18</v>
      </c>
      <c r="U1137" s="869">
        <v>3</v>
      </c>
      <c r="V1137" s="869">
        <v>3</v>
      </c>
      <c r="W1137" s="869">
        <v>9</v>
      </c>
      <c r="X1137" s="869">
        <v>8</v>
      </c>
      <c r="Y1137" s="869">
        <v>0</v>
      </c>
      <c r="Z1137" s="869">
        <v>1</v>
      </c>
      <c r="AA1137" s="869">
        <v>6</v>
      </c>
      <c r="AB1137" s="869">
        <v>6</v>
      </c>
      <c r="AC1137" s="869">
        <v>0</v>
      </c>
      <c r="AD1137" s="869">
        <v>14</v>
      </c>
      <c r="AE1137" s="869">
        <v>0</v>
      </c>
      <c r="AF1137" s="345">
        <v>1535837</v>
      </c>
      <c r="AG1137" s="345">
        <v>1109688</v>
      </c>
      <c r="AH1137" s="345">
        <v>50000</v>
      </c>
      <c r="AI1137" s="345">
        <v>376149</v>
      </c>
      <c r="AJ1137" s="345">
        <v>211799</v>
      </c>
      <c r="AK1137" s="345">
        <v>53316</v>
      </c>
    </row>
    <row r="1138" spans="1:37">
      <c r="A1138" s="869">
        <v>1084</v>
      </c>
      <c r="B1138" s="869" t="s">
        <v>3544</v>
      </c>
      <c r="C1138" s="869" t="s">
        <v>3556</v>
      </c>
      <c r="D1138" s="869" t="s">
        <v>13033</v>
      </c>
      <c r="E1138" s="869" t="s">
        <v>17095</v>
      </c>
      <c r="F1138" s="870" t="s">
        <v>17096</v>
      </c>
      <c r="G1138" s="869" t="s">
        <v>17097</v>
      </c>
      <c r="H1138" s="869" t="s">
        <v>17098</v>
      </c>
      <c r="I1138" s="869">
        <v>2017</v>
      </c>
      <c r="J1138" s="869">
        <v>2476</v>
      </c>
      <c r="K1138" s="869">
        <v>935.04</v>
      </c>
      <c r="L1138" s="869">
        <v>90</v>
      </c>
      <c r="M1138" s="869">
        <v>25654</v>
      </c>
      <c r="N1138" s="869">
        <v>731</v>
      </c>
      <c r="O1138" s="869">
        <v>3</v>
      </c>
      <c r="P1138" s="869">
        <v>831</v>
      </c>
      <c r="Q1138" s="869">
        <v>80</v>
      </c>
      <c r="R1138" s="869">
        <v>0</v>
      </c>
      <c r="S1138" s="869">
        <v>5</v>
      </c>
      <c r="T1138" s="869">
        <v>5</v>
      </c>
      <c r="U1138" s="869">
        <v>2</v>
      </c>
      <c r="V1138" s="869">
        <v>2</v>
      </c>
      <c r="W1138" s="869">
        <v>0</v>
      </c>
      <c r="X1138" s="869">
        <v>0</v>
      </c>
      <c r="Y1138" s="869">
        <v>0</v>
      </c>
      <c r="Z1138" s="869">
        <v>0</v>
      </c>
      <c r="AA1138" s="869">
        <v>3</v>
      </c>
      <c r="AB1138" s="869">
        <v>3</v>
      </c>
      <c r="AC1138" s="869">
        <v>0</v>
      </c>
      <c r="AD1138" s="869">
        <v>1</v>
      </c>
      <c r="AE1138" s="869">
        <v>0</v>
      </c>
      <c r="AF1138" s="345">
        <v>317662</v>
      </c>
      <c r="AG1138" s="345">
        <v>191014</v>
      </c>
      <c r="AH1138" s="345">
        <v>9396</v>
      </c>
      <c r="AI1138" s="345">
        <v>117252</v>
      </c>
      <c r="AJ1138" s="345">
        <v>24642</v>
      </c>
      <c r="AK1138" s="345">
        <v>18427</v>
      </c>
    </row>
    <row r="1139" spans="1:37">
      <c r="A1139" s="869">
        <v>1085</v>
      </c>
      <c r="B1139" s="869" t="s">
        <v>3544</v>
      </c>
      <c r="C1139" s="869" t="s">
        <v>3556</v>
      </c>
      <c r="D1139" s="869" t="s">
        <v>13033</v>
      </c>
      <c r="E1139" s="869" t="s">
        <v>17099</v>
      </c>
      <c r="F1139" s="870" t="s">
        <v>17100</v>
      </c>
      <c r="G1139" s="869" t="s">
        <v>17101</v>
      </c>
      <c r="H1139" s="869" t="s">
        <v>17094</v>
      </c>
      <c r="I1139" s="869">
        <v>2022</v>
      </c>
      <c r="J1139" s="869">
        <v>2000</v>
      </c>
      <c r="K1139" s="869">
        <v>4424</v>
      </c>
      <c r="L1139" s="869">
        <v>131</v>
      </c>
      <c r="M1139" s="869">
        <v>37724</v>
      </c>
      <c r="N1139" s="869">
        <v>1008</v>
      </c>
      <c r="O1139" s="869">
        <v>62</v>
      </c>
      <c r="P1139" s="869">
        <v>3848</v>
      </c>
      <c r="Q1139" s="869">
        <v>31</v>
      </c>
      <c r="R1139" s="869">
        <v>32</v>
      </c>
      <c r="S1139" s="869">
        <v>6</v>
      </c>
      <c r="T1139" s="869">
        <v>6</v>
      </c>
      <c r="U1139" s="869">
        <v>1</v>
      </c>
      <c r="V1139" s="869">
        <v>1</v>
      </c>
      <c r="W1139" s="869">
        <v>3</v>
      </c>
      <c r="X1139" s="869">
        <v>3</v>
      </c>
      <c r="Y1139" s="869">
        <v>1</v>
      </c>
      <c r="Z1139" s="869">
        <v>1</v>
      </c>
      <c r="AA1139" s="869">
        <v>1</v>
      </c>
      <c r="AB1139" s="869">
        <v>1</v>
      </c>
      <c r="AC1139" s="869">
        <v>0</v>
      </c>
      <c r="AD1139" s="869">
        <v>3</v>
      </c>
      <c r="AE1139" s="869">
        <v>0</v>
      </c>
      <c r="AF1139" s="345">
        <v>688766</v>
      </c>
      <c r="AG1139" s="345">
        <v>326622</v>
      </c>
      <c r="AH1139" s="345">
        <v>65267</v>
      </c>
      <c r="AI1139" s="345">
        <v>296877</v>
      </c>
      <c r="AJ1139" s="345">
        <v>164918</v>
      </c>
      <c r="AK1139" s="345">
        <v>86144</v>
      </c>
    </row>
    <row r="1140" spans="1:37">
      <c r="A1140" s="869">
        <v>1086</v>
      </c>
      <c r="B1140" s="869" t="s">
        <v>3544</v>
      </c>
      <c r="C1140" s="869" t="s">
        <v>3556</v>
      </c>
      <c r="D1140" s="869" t="s">
        <v>13033</v>
      </c>
      <c r="E1140" s="869" t="s">
        <v>17102</v>
      </c>
      <c r="F1140" s="870" t="s">
        <v>17103</v>
      </c>
      <c r="G1140" s="869" t="s">
        <v>17104</v>
      </c>
      <c r="H1140" s="869" t="s">
        <v>17094</v>
      </c>
      <c r="I1140" s="869">
        <v>2010</v>
      </c>
      <c r="J1140" s="869">
        <v>3721</v>
      </c>
      <c r="K1140" s="869">
        <v>2177</v>
      </c>
      <c r="L1140" s="869">
        <v>108</v>
      </c>
      <c r="M1140" s="869">
        <v>71852</v>
      </c>
      <c r="N1140" s="869">
        <v>1375</v>
      </c>
      <c r="O1140" s="869">
        <v>37</v>
      </c>
      <c r="P1140" s="869">
        <v>2130</v>
      </c>
      <c r="Q1140" s="869">
        <v>45</v>
      </c>
      <c r="R1140" s="869">
        <v>27</v>
      </c>
      <c r="S1140" s="869">
        <v>10</v>
      </c>
      <c r="T1140" s="869">
        <v>10</v>
      </c>
      <c r="U1140" s="869">
        <v>1</v>
      </c>
      <c r="V1140" s="869">
        <v>1</v>
      </c>
      <c r="W1140" s="869">
        <v>4</v>
      </c>
      <c r="X1140" s="869">
        <v>4</v>
      </c>
      <c r="Y1140" s="869">
        <v>0</v>
      </c>
      <c r="Z1140" s="869">
        <v>0</v>
      </c>
      <c r="AA1140" s="869">
        <v>5</v>
      </c>
      <c r="AB1140" s="869">
        <v>5</v>
      </c>
      <c r="AC1140" s="869">
        <v>0</v>
      </c>
      <c r="AD1140" s="869">
        <v>4</v>
      </c>
      <c r="AE1140" s="869">
        <v>0</v>
      </c>
      <c r="AF1140" s="345">
        <v>576858</v>
      </c>
      <c r="AG1140" s="345">
        <v>359596</v>
      </c>
      <c r="AH1140" s="345">
        <v>35630</v>
      </c>
      <c r="AI1140" s="345">
        <v>181632</v>
      </c>
      <c r="AJ1140" s="345">
        <v>45037</v>
      </c>
      <c r="AK1140" s="345">
        <v>22723</v>
      </c>
    </row>
    <row r="1141" spans="1:37">
      <c r="A1141" s="869">
        <v>1087</v>
      </c>
      <c r="B1141" s="869" t="s">
        <v>3544</v>
      </c>
      <c r="C1141" s="869" t="s">
        <v>3872</v>
      </c>
      <c r="D1141" s="869" t="s">
        <v>13033</v>
      </c>
      <c r="E1141" s="869" t="s">
        <v>17105</v>
      </c>
      <c r="F1141" s="870" t="s">
        <v>17106</v>
      </c>
      <c r="G1141" s="869" t="s">
        <v>17107</v>
      </c>
      <c r="H1141" s="869" t="s">
        <v>17108</v>
      </c>
      <c r="I1141" s="869">
        <v>2000</v>
      </c>
      <c r="J1141" s="869">
        <v>13790</v>
      </c>
      <c r="K1141" s="869">
        <v>1300</v>
      </c>
      <c r="L1141" s="869">
        <v>150</v>
      </c>
      <c r="M1141" s="869">
        <v>68070</v>
      </c>
      <c r="N1141" s="869">
        <v>131</v>
      </c>
      <c r="O1141" s="869">
        <v>18</v>
      </c>
      <c r="P1141" s="869">
        <v>17608</v>
      </c>
      <c r="Q1141" s="869">
        <v>0</v>
      </c>
      <c r="R1141" s="869">
        <v>0</v>
      </c>
      <c r="S1141" s="869">
        <v>2</v>
      </c>
      <c r="T1141" s="869">
        <v>2</v>
      </c>
      <c r="U1141" s="869">
        <v>0</v>
      </c>
      <c r="V1141" s="869">
        <v>0</v>
      </c>
      <c r="W1141" s="869">
        <v>2</v>
      </c>
      <c r="X1141" s="869">
        <v>2</v>
      </c>
      <c r="Y1141" s="869">
        <v>0</v>
      </c>
      <c r="Z1141" s="869">
        <v>0</v>
      </c>
      <c r="AA1141" s="869">
        <v>0</v>
      </c>
      <c r="AB1141" s="869">
        <v>0</v>
      </c>
      <c r="AC1141" s="869">
        <v>0</v>
      </c>
      <c r="AD1141" s="869">
        <v>1</v>
      </c>
      <c r="AE1141" s="869">
        <v>1</v>
      </c>
      <c r="AF1141" s="345">
        <v>586000</v>
      </c>
      <c r="AG1141" s="345">
        <v>200000</v>
      </c>
      <c r="AH1141" s="345">
        <v>260000</v>
      </c>
      <c r="AI1141" s="345">
        <v>126000</v>
      </c>
      <c r="AJ1141" s="345">
        <v>27120</v>
      </c>
      <c r="AK1141" s="345">
        <v>11976</v>
      </c>
    </row>
    <row r="1142" spans="1:37">
      <c r="A1142" s="869">
        <v>1088</v>
      </c>
      <c r="B1142" s="869" t="s">
        <v>3544</v>
      </c>
      <c r="C1142" s="869" t="s">
        <v>3872</v>
      </c>
      <c r="D1142" s="869" t="s">
        <v>13033</v>
      </c>
      <c r="E1142" s="869" t="s">
        <v>17109</v>
      </c>
      <c r="F1142" s="870" t="s">
        <v>17110</v>
      </c>
      <c r="G1142" s="869" t="s">
        <v>17111</v>
      </c>
      <c r="H1142" s="869" t="s">
        <v>17112</v>
      </c>
      <c r="I1142" s="869">
        <v>2012</v>
      </c>
      <c r="J1142" s="869">
        <v>27583</v>
      </c>
      <c r="K1142" s="869">
        <v>12078</v>
      </c>
      <c r="L1142" s="869">
        <v>555</v>
      </c>
      <c r="M1142" s="869">
        <v>351305</v>
      </c>
      <c r="N1142" s="869">
        <v>6787</v>
      </c>
      <c r="O1142" s="869">
        <v>53</v>
      </c>
      <c r="P1142" s="869">
        <v>25042</v>
      </c>
      <c r="Q1142" s="869">
        <v>165</v>
      </c>
      <c r="R1142" s="869">
        <v>9</v>
      </c>
      <c r="S1142" s="869">
        <v>32</v>
      </c>
      <c r="T1142" s="869">
        <v>32</v>
      </c>
      <c r="U1142" s="869">
        <v>7</v>
      </c>
      <c r="V1142" s="869">
        <v>4</v>
      </c>
      <c r="W1142" s="869">
        <v>8</v>
      </c>
      <c r="X1142" s="869">
        <v>11</v>
      </c>
      <c r="Y1142" s="869">
        <v>1</v>
      </c>
      <c r="Z1142" s="869">
        <v>1</v>
      </c>
      <c r="AA1142" s="869">
        <v>16</v>
      </c>
      <c r="AB1142" s="869">
        <v>16</v>
      </c>
      <c r="AC1142" s="869">
        <v>0</v>
      </c>
      <c r="AD1142" s="869">
        <v>9</v>
      </c>
      <c r="AE1142" s="869">
        <v>0</v>
      </c>
      <c r="AF1142" s="345">
        <v>5125800</v>
      </c>
      <c r="AG1142" s="345">
        <v>1580800</v>
      </c>
      <c r="AH1142" s="345">
        <v>450000</v>
      </c>
      <c r="AI1142" s="345">
        <v>3095000</v>
      </c>
      <c r="AJ1142" s="345">
        <v>460348</v>
      </c>
      <c r="AK1142" s="345">
        <v>352398</v>
      </c>
    </row>
    <row r="1143" spans="1:37">
      <c r="A1143" s="869">
        <v>1089</v>
      </c>
      <c r="B1143" s="869" t="s">
        <v>3544</v>
      </c>
      <c r="C1143" s="869" t="s">
        <v>3784</v>
      </c>
      <c r="D1143" s="869" t="s">
        <v>13033</v>
      </c>
      <c r="E1143" s="869" t="s">
        <v>17113</v>
      </c>
      <c r="F1143" s="870" t="s">
        <v>17114</v>
      </c>
      <c r="G1143" s="869" t="s">
        <v>17115</v>
      </c>
      <c r="H1143" s="869" t="s">
        <v>17116</v>
      </c>
      <c r="I1143" s="869">
        <v>1998</v>
      </c>
      <c r="J1143" s="869">
        <v>3401</v>
      </c>
      <c r="K1143" s="869">
        <v>1025</v>
      </c>
      <c r="L1143" s="869">
        <v>36</v>
      </c>
      <c r="M1143" s="869">
        <v>58584</v>
      </c>
      <c r="N1143" s="869">
        <v>0</v>
      </c>
      <c r="O1143" s="869">
        <v>0</v>
      </c>
      <c r="P1143" s="869">
        <v>2429</v>
      </c>
      <c r="Q1143" s="869">
        <v>0</v>
      </c>
      <c r="R1143" s="869">
        <v>0</v>
      </c>
      <c r="S1143" s="869">
        <v>1</v>
      </c>
      <c r="T1143" s="869">
        <v>1</v>
      </c>
      <c r="U1143" s="869">
        <v>0</v>
      </c>
      <c r="V1143" s="869">
        <v>0</v>
      </c>
      <c r="W1143" s="869">
        <v>1</v>
      </c>
      <c r="X1143" s="869">
        <v>1</v>
      </c>
      <c r="Y1143" s="869">
        <v>0</v>
      </c>
      <c r="Z1143" s="869">
        <v>0</v>
      </c>
      <c r="AA1143" s="869">
        <v>0</v>
      </c>
      <c r="AB1143" s="869">
        <v>0</v>
      </c>
      <c r="AC1143" s="869">
        <v>0</v>
      </c>
      <c r="AD1143" s="869">
        <v>1</v>
      </c>
      <c r="AE1143" s="869">
        <v>0</v>
      </c>
      <c r="AF1143" s="345">
        <v>89000</v>
      </c>
      <c r="AG1143" s="345">
        <v>64000</v>
      </c>
      <c r="AH1143" s="345">
        <v>15000</v>
      </c>
      <c r="AI1143" s="345">
        <v>10000</v>
      </c>
      <c r="AJ1143" s="345">
        <v>5024</v>
      </c>
      <c r="AK1143" s="345">
        <v>4863</v>
      </c>
    </row>
    <row r="1144" spans="1:37">
      <c r="A1144" s="869">
        <v>1090</v>
      </c>
      <c r="B1144" s="869" t="s">
        <v>3544</v>
      </c>
      <c r="C1144" s="869" t="s">
        <v>16986</v>
      </c>
      <c r="D1144" s="869" t="s">
        <v>13033</v>
      </c>
      <c r="E1144" s="869" t="s">
        <v>17117</v>
      </c>
      <c r="F1144" s="870" t="s">
        <v>17118</v>
      </c>
      <c r="G1144" s="869" t="s">
        <v>17119</v>
      </c>
      <c r="H1144" s="869" t="s">
        <v>17120</v>
      </c>
      <c r="I1144" s="869">
        <v>2010</v>
      </c>
      <c r="J1144" s="869">
        <v>1276</v>
      </c>
      <c r="K1144" s="869">
        <v>618</v>
      </c>
      <c r="L1144" s="869">
        <v>98</v>
      </c>
      <c r="M1144" s="869">
        <v>30849</v>
      </c>
      <c r="N1144" s="869">
        <v>0</v>
      </c>
      <c r="O1144" s="869">
        <v>5</v>
      </c>
      <c r="P1144" s="869">
        <v>27</v>
      </c>
      <c r="Q1144" s="869">
        <v>0</v>
      </c>
      <c r="R1144" s="869">
        <v>0</v>
      </c>
      <c r="S1144" s="869">
        <v>1</v>
      </c>
      <c r="T1144" s="869">
        <v>1</v>
      </c>
      <c r="U1144" s="869">
        <v>0</v>
      </c>
      <c r="V1144" s="869">
        <v>0</v>
      </c>
      <c r="W1144" s="869">
        <v>0</v>
      </c>
      <c r="X1144" s="869">
        <v>0</v>
      </c>
      <c r="Y1144" s="869">
        <v>0</v>
      </c>
      <c r="Z1144" s="869">
        <v>0</v>
      </c>
      <c r="AA1144" s="869">
        <v>1</v>
      </c>
      <c r="AB1144" s="869">
        <v>1</v>
      </c>
      <c r="AC1144" s="869">
        <v>0</v>
      </c>
      <c r="AD1144" s="869">
        <v>0</v>
      </c>
      <c r="AE1144" s="869">
        <v>0</v>
      </c>
      <c r="AF1144" s="345">
        <v>361768</v>
      </c>
      <c r="AG1144" s="345">
        <v>20084</v>
      </c>
      <c r="AH1144" s="345">
        <v>20600</v>
      </c>
      <c r="AI1144" s="345">
        <v>321084</v>
      </c>
      <c r="AJ1144" s="345">
        <v>5078</v>
      </c>
      <c r="AK1144" s="345">
        <v>4572</v>
      </c>
    </row>
    <row r="1145" spans="1:37">
      <c r="A1145" s="869">
        <v>1091</v>
      </c>
      <c r="B1145" s="869" t="s">
        <v>3544</v>
      </c>
      <c r="C1145" s="869" t="s">
        <v>16986</v>
      </c>
      <c r="D1145" s="869" t="s">
        <v>13033</v>
      </c>
      <c r="E1145" s="869" t="s">
        <v>17121</v>
      </c>
      <c r="F1145" s="870" t="s">
        <v>17122</v>
      </c>
      <c r="G1145" s="869" t="s">
        <v>17123</v>
      </c>
      <c r="H1145" s="869" t="s">
        <v>17120</v>
      </c>
      <c r="I1145" s="869">
        <v>2012</v>
      </c>
      <c r="J1145" s="869">
        <v>26160</v>
      </c>
      <c r="K1145" s="869">
        <v>5026</v>
      </c>
      <c r="L1145" s="869">
        <v>473</v>
      </c>
      <c r="M1145" s="869">
        <v>172069</v>
      </c>
      <c r="N1145" s="869">
        <v>9974</v>
      </c>
      <c r="O1145" s="869">
        <v>31</v>
      </c>
      <c r="P1145" s="869">
        <v>5067</v>
      </c>
      <c r="Q1145" s="869">
        <v>92</v>
      </c>
      <c r="R1145" s="869">
        <v>4</v>
      </c>
      <c r="S1145" s="869">
        <v>14</v>
      </c>
      <c r="T1145" s="869">
        <v>14</v>
      </c>
      <c r="U1145" s="869">
        <v>3</v>
      </c>
      <c r="V1145" s="869">
        <v>3</v>
      </c>
      <c r="W1145" s="869">
        <v>6</v>
      </c>
      <c r="X1145" s="869">
        <v>6</v>
      </c>
      <c r="Y1145" s="869">
        <v>0</v>
      </c>
      <c r="Z1145" s="869">
        <v>0</v>
      </c>
      <c r="AA1145" s="869">
        <v>5</v>
      </c>
      <c r="AB1145" s="869">
        <v>5</v>
      </c>
      <c r="AC1145" s="869">
        <v>0</v>
      </c>
      <c r="AD1145" s="869">
        <v>6</v>
      </c>
      <c r="AE1145" s="869">
        <v>0</v>
      </c>
      <c r="AF1145" s="345">
        <v>1050300</v>
      </c>
      <c r="AG1145" s="345">
        <v>553766</v>
      </c>
      <c r="AH1145" s="345">
        <v>69500</v>
      </c>
      <c r="AI1145" s="345">
        <v>427034</v>
      </c>
      <c r="AJ1145" s="345">
        <v>318394</v>
      </c>
      <c r="AK1145" s="345">
        <v>99835</v>
      </c>
    </row>
    <row r="1146" spans="1:37">
      <c r="A1146" s="869">
        <v>1092</v>
      </c>
      <c r="B1146" s="869" t="s">
        <v>3544</v>
      </c>
      <c r="C1146" s="869" t="s">
        <v>16986</v>
      </c>
      <c r="D1146" s="869" t="s">
        <v>13033</v>
      </c>
      <c r="E1146" s="869" t="s">
        <v>17124</v>
      </c>
      <c r="F1146" s="870" t="s">
        <v>17125</v>
      </c>
      <c r="G1146" s="869" t="s">
        <v>17126</v>
      </c>
      <c r="H1146" s="869" t="s">
        <v>17120</v>
      </c>
      <c r="I1146" s="869">
        <v>2017</v>
      </c>
      <c r="J1146" s="869">
        <v>18742</v>
      </c>
      <c r="K1146" s="869">
        <v>5681</v>
      </c>
      <c r="L1146" s="869">
        <v>770</v>
      </c>
      <c r="M1146" s="869">
        <v>74861</v>
      </c>
      <c r="N1146" s="869">
        <v>2329</v>
      </c>
      <c r="O1146" s="869">
        <v>80</v>
      </c>
      <c r="P1146" s="869">
        <v>7803</v>
      </c>
      <c r="Q1146" s="869">
        <v>166</v>
      </c>
      <c r="R1146" s="869">
        <v>70</v>
      </c>
      <c r="S1146" s="869">
        <v>9</v>
      </c>
      <c r="T1146" s="869">
        <v>9</v>
      </c>
      <c r="U1146" s="869">
        <v>0</v>
      </c>
      <c r="V1146" s="869">
        <v>0</v>
      </c>
      <c r="W1146" s="869">
        <v>5</v>
      </c>
      <c r="X1146" s="869">
        <v>5</v>
      </c>
      <c r="Y1146" s="869">
        <v>0</v>
      </c>
      <c r="Z1146" s="869">
        <v>0</v>
      </c>
      <c r="AA1146" s="869">
        <v>4</v>
      </c>
      <c r="AB1146" s="869">
        <v>4</v>
      </c>
      <c r="AC1146" s="869">
        <v>0</v>
      </c>
      <c r="AD1146" s="869">
        <v>8</v>
      </c>
      <c r="AE1146" s="869">
        <v>0</v>
      </c>
      <c r="AF1146" s="345">
        <v>1029444</v>
      </c>
      <c r="AG1146" s="345">
        <v>352011</v>
      </c>
      <c r="AH1146" s="345">
        <v>117000</v>
      </c>
      <c r="AI1146" s="345">
        <v>560433</v>
      </c>
      <c r="AJ1146" s="345">
        <v>376424</v>
      </c>
      <c r="AK1146" s="345">
        <v>239689</v>
      </c>
    </row>
    <row r="1147" spans="1:37">
      <c r="A1147" s="869">
        <v>1093</v>
      </c>
      <c r="B1147" s="869" t="s">
        <v>3544</v>
      </c>
      <c r="C1147" s="869" t="s">
        <v>16986</v>
      </c>
      <c r="D1147" s="869" t="s">
        <v>13033</v>
      </c>
      <c r="E1147" s="869" t="s">
        <v>17127</v>
      </c>
      <c r="F1147" s="870" t="s">
        <v>17128</v>
      </c>
      <c r="G1147" s="869" t="s">
        <v>17129</v>
      </c>
      <c r="H1147" s="869" t="s">
        <v>17130</v>
      </c>
      <c r="I1147" s="869">
        <v>1968</v>
      </c>
      <c r="J1147" s="869">
        <v>5276</v>
      </c>
      <c r="K1147" s="869">
        <v>2332</v>
      </c>
      <c r="L1147" s="869">
        <v>175</v>
      </c>
      <c r="M1147" s="869">
        <v>83143</v>
      </c>
      <c r="N1147" s="869">
        <v>270</v>
      </c>
      <c r="O1147" s="869">
        <v>17</v>
      </c>
      <c r="P1147" s="869">
        <v>2272</v>
      </c>
      <c r="Q1147" s="869">
        <v>0</v>
      </c>
      <c r="R1147" s="869">
        <v>0</v>
      </c>
      <c r="S1147" s="869">
        <v>5</v>
      </c>
      <c r="T1147" s="869">
        <v>5</v>
      </c>
      <c r="U1147" s="869">
        <v>0</v>
      </c>
      <c r="V1147" s="869">
        <v>0</v>
      </c>
      <c r="W1147" s="869">
        <v>3</v>
      </c>
      <c r="X1147" s="869">
        <v>3</v>
      </c>
      <c r="Y1147" s="869">
        <v>0</v>
      </c>
      <c r="Z1147" s="869">
        <v>0</v>
      </c>
      <c r="AA1147" s="869">
        <v>2</v>
      </c>
      <c r="AB1147" s="869">
        <v>2</v>
      </c>
      <c r="AC1147" s="869">
        <v>0</v>
      </c>
      <c r="AD1147" s="869">
        <v>3</v>
      </c>
      <c r="AE1147" s="869">
        <v>0</v>
      </c>
      <c r="AF1147" s="345">
        <v>927385</v>
      </c>
      <c r="AG1147" s="345">
        <v>188874</v>
      </c>
      <c r="AH1147" s="345">
        <v>42600</v>
      </c>
      <c r="AI1147" s="345">
        <v>695911</v>
      </c>
      <c r="AJ1147" s="345">
        <v>75000</v>
      </c>
      <c r="AK1147" s="345">
        <v>24902</v>
      </c>
    </row>
    <row r="1148" spans="1:37">
      <c r="A1148" s="869">
        <v>1094</v>
      </c>
      <c r="B1148" s="869" t="s">
        <v>3544</v>
      </c>
      <c r="C1148" s="869" t="s">
        <v>16986</v>
      </c>
      <c r="D1148" s="869" t="s">
        <v>13033</v>
      </c>
      <c r="E1148" s="869" t="s">
        <v>17131</v>
      </c>
      <c r="F1148" s="870" t="s">
        <v>17132</v>
      </c>
      <c r="G1148" s="869" t="s">
        <v>17133</v>
      </c>
      <c r="H1148" s="869" t="s">
        <v>17134</v>
      </c>
      <c r="I1148" s="869">
        <v>1998</v>
      </c>
      <c r="J1148" s="869">
        <v>6333</v>
      </c>
      <c r="K1148" s="869">
        <v>4114</v>
      </c>
      <c r="L1148" s="869">
        <v>556</v>
      </c>
      <c r="M1148" s="869">
        <v>150910</v>
      </c>
      <c r="N1148" s="869">
        <v>3722</v>
      </c>
      <c r="O1148" s="869">
        <v>20</v>
      </c>
      <c r="P1148" s="869">
        <v>2472</v>
      </c>
      <c r="Q1148" s="869">
        <v>286</v>
      </c>
      <c r="R1148" s="869">
        <v>5</v>
      </c>
      <c r="S1148" s="869">
        <v>5</v>
      </c>
      <c r="T1148" s="869">
        <v>5</v>
      </c>
      <c r="U1148" s="869">
        <v>0</v>
      </c>
      <c r="V1148" s="869">
        <v>0</v>
      </c>
      <c r="W1148" s="869">
        <v>3</v>
      </c>
      <c r="X1148" s="869">
        <v>3</v>
      </c>
      <c r="Y1148" s="869">
        <v>0</v>
      </c>
      <c r="Z1148" s="869">
        <v>0</v>
      </c>
      <c r="AA1148" s="869">
        <v>2</v>
      </c>
      <c r="AB1148" s="869">
        <v>2</v>
      </c>
      <c r="AC1148" s="869">
        <v>0</v>
      </c>
      <c r="AD1148" s="869">
        <v>3</v>
      </c>
      <c r="AE1148" s="869">
        <v>0</v>
      </c>
      <c r="AF1148" s="345">
        <v>755440</v>
      </c>
      <c r="AG1148" s="345">
        <v>252597</v>
      </c>
      <c r="AH1148" s="345">
        <v>54551</v>
      </c>
      <c r="AI1148" s="345">
        <v>448292</v>
      </c>
      <c r="AJ1148" s="345">
        <v>209054</v>
      </c>
      <c r="AK1148" s="345">
        <v>92780</v>
      </c>
    </row>
    <row r="1149" spans="1:37">
      <c r="A1149" s="869">
        <v>1095</v>
      </c>
      <c r="B1149" s="869" t="s">
        <v>3544</v>
      </c>
      <c r="C1149" s="869" t="s">
        <v>16986</v>
      </c>
      <c r="D1149" s="869" t="s">
        <v>13033</v>
      </c>
      <c r="E1149" s="869" t="s">
        <v>17135</v>
      </c>
      <c r="F1149" s="870" t="s">
        <v>17136</v>
      </c>
      <c r="G1149" s="869" t="s">
        <v>17137</v>
      </c>
      <c r="H1149" s="869" t="s">
        <v>7937</v>
      </c>
      <c r="I1149" s="869">
        <v>2024</v>
      </c>
      <c r="J1149" s="869">
        <v>31109</v>
      </c>
      <c r="K1149" s="869">
        <v>3346</v>
      </c>
      <c r="L1149" s="869">
        <v>267</v>
      </c>
      <c r="M1149" s="869">
        <v>10682</v>
      </c>
      <c r="N1149" s="869">
        <v>0</v>
      </c>
      <c r="O1149" s="869">
        <v>0</v>
      </c>
      <c r="P1149" s="869">
        <v>10682</v>
      </c>
      <c r="Q1149" s="869">
        <v>0</v>
      </c>
      <c r="R1149" s="869">
        <v>0</v>
      </c>
      <c r="S1149" s="869">
        <v>5</v>
      </c>
      <c r="T1149" s="869">
        <v>5</v>
      </c>
      <c r="U1149" s="869">
        <v>0</v>
      </c>
      <c r="V1149" s="869">
        <v>0</v>
      </c>
      <c r="W1149" s="869">
        <v>4</v>
      </c>
      <c r="X1149" s="869">
        <v>4</v>
      </c>
      <c r="Y1149" s="869">
        <v>0</v>
      </c>
      <c r="Z1149" s="869">
        <v>0</v>
      </c>
      <c r="AA1149" s="869">
        <v>1</v>
      </c>
      <c r="AB1149" s="869">
        <v>1</v>
      </c>
      <c r="AC1149" s="869">
        <v>0</v>
      </c>
      <c r="AD1149" s="869">
        <v>4</v>
      </c>
      <c r="AE1149" s="869">
        <v>0</v>
      </c>
      <c r="AF1149" s="345">
        <v>3908041</v>
      </c>
      <c r="AG1149" s="345">
        <v>191095</v>
      </c>
      <c r="AH1149" s="345">
        <v>196246</v>
      </c>
      <c r="AI1149" s="345">
        <v>3520700</v>
      </c>
      <c r="AJ1149" s="345">
        <v>54526</v>
      </c>
      <c r="AK1149" s="345">
        <v>12796</v>
      </c>
    </row>
    <row r="1150" spans="1:37">
      <c r="A1150" s="869">
        <v>1096</v>
      </c>
      <c r="B1150" s="869" t="s">
        <v>3544</v>
      </c>
      <c r="C1150" s="869" t="s">
        <v>16986</v>
      </c>
      <c r="D1150" s="869" t="s">
        <v>13033</v>
      </c>
      <c r="E1150" s="869" t="s">
        <v>17138</v>
      </c>
      <c r="F1150" s="870" t="s">
        <v>17139</v>
      </c>
      <c r="G1150" s="869" t="s">
        <v>17140</v>
      </c>
      <c r="H1150" s="869" t="s">
        <v>17120</v>
      </c>
      <c r="I1150" s="869">
        <v>2010</v>
      </c>
      <c r="J1150" s="869">
        <v>4950</v>
      </c>
      <c r="K1150" s="869">
        <v>2292</v>
      </c>
      <c r="L1150" s="869">
        <v>308</v>
      </c>
      <c r="M1150" s="869">
        <v>88721</v>
      </c>
      <c r="N1150" s="869">
        <v>634</v>
      </c>
      <c r="O1150" s="869">
        <v>27</v>
      </c>
      <c r="P1150" s="869">
        <v>3179</v>
      </c>
      <c r="Q1150" s="869">
        <v>54</v>
      </c>
      <c r="R1150" s="869">
        <v>29</v>
      </c>
      <c r="S1150" s="869">
        <v>4</v>
      </c>
      <c r="T1150" s="869">
        <v>4</v>
      </c>
      <c r="U1150" s="869">
        <v>1</v>
      </c>
      <c r="V1150" s="869">
        <v>1</v>
      </c>
      <c r="W1150" s="869">
        <v>3</v>
      </c>
      <c r="X1150" s="869">
        <v>3</v>
      </c>
      <c r="Y1150" s="869">
        <v>0</v>
      </c>
      <c r="Z1150" s="869">
        <v>0</v>
      </c>
      <c r="AA1150" s="869">
        <v>0</v>
      </c>
      <c r="AB1150" s="869">
        <v>0</v>
      </c>
      <c r="AC1150" s="869">
        <v>0</v>
      </c>
      <c r="AD1150" s="869">
        <v>3</v>
      </c>
      <c r="AE1150" s="869">
        <v>0</v>
      </c>
      <c r="AF1150" s="345">
        <v>981080</v>
      </c>
      <c r="AG1150" s="345">
        <v>234887</v>
      </c>
      <c r="AH1150" s="345">
        <v>61589</v>
      </c>
      <c r="AI1150" s="345">
        <v>684604</v>
      </c>
      <c r="AJ1150" s="345">
        <v>310331</v>
      </c>
      <c r="AK1150" s="345">
        <v>81573</v>
      </c>
    </row>
    <row r="1151" spans="1:37">
      <c r="A1151" s="869">
        <v>1097</v>
      </c>
      <c r="B1151" s="869" t="s">
        <v>3544</v>
      </c>
      <c r="C1151" s="869" t="s">
        <v>16986</v>
      </c>
      <c r="D1151" s="869" t="s">
        <v>13033</v>
      </c>
      <c r="E1151" s="869" t="s">
        <v>17141</v>
      </c>
      <c r="F1151" s="870" t="s">
        <v>17142</v>
      </c>
      <c r="G1151" s="869" t="s">
        <v>17143</v>
      </c>
      <c r="H1151" s="869" t="s">
        <v>17144</v>
      </c>
      <c r="I1151" s="869">
        <v>2003</v>
      </c>
      <c r="J1151" s="869">
        <v>4204.3999999999996</v>
      </c>
      <c r="K1151" s="869">
        <v>1890.62</v>
      </c>
      <c r="L1151" s="869">
        <v>315</v>
      </c>
      <c r="M1151" s="869">
        <v>93369</v>
      </c>
      <c r="N1151" s="869">
        <v>1076</v>
      </c>
      <c r="O1151" s="869">
        <v>13</v>
      </c>
      <c r="P1151" s="869">
        <v>2203</v>
      </c>
      <c r="Q1151" s="869">
        <v>0</v>
      </c>
      <c r="R1151" s="869">
        <v>0</v>
      </c>
      <c r="S1151" s="869">
        <v>5</v>
      </c>
      <c r="T1151" s="869">
        <v>5</v>
      </c>
      <c r="U1151" s="869">
        <v>0</v>
      </c>
      <c r="V1151" s="869">
        <v>0</v>
      </c>
      <c r="W1151" s="869">
        <v>4</v>
      </c>
      <c r="X1151" s="869">
        <v>4</v>
      </c>
      <c r="Y1151" s="869">
        <v>0</v>
      </c>
      <c r="Z1151" s="869">
        <v>0</v>
      </c>
      <c r="AA1151" s="869">
        <v>1</v>
      </c>
      <c r="AB1151" s="869">
        <v>1</v>
      </c>
      <c r="AC1151" s="869">
        <v>0</v>
      </c>
      <c r="AD1151" s="869">
        <v>4</v>
      </c>
      <c r="AE1151" s="869">
        <v>0</v>
      </c>
      <c r="AF1151" s="345">
        <v>499376</v>
      </c>
      <c r="AG1151" s="345">
        <v>249321</v>
      </c>
      <c r="AH1151" s="345">
        <v>39100</v>
      </c>
      <c r="AI1151" s="345">
        <v>210955</v>
      </c>
      <c r="AJ1151" s="345">
        <v>68808</v>
      </c>
      <c r="AK1151" s="345">
        <v>71009</v>
      </c>
    </row>
    <row r="1152" spans="1:37">
      <c r="A1152" s="869">
        <v>1098</v>
      </c>
      <c r="B1152" s="869" t="s">
        <v>3544</v>
      </c>
      <c r="C1152" s="869" t="s">
        <v>17145</v>
      </c>
      <c r="D1152" s="869" t="s">
        <v>13033</v>
      </c>
      <c r="E1152" s="869" t="s">
        <v>17146</v>
      </c>
      <c r="F1152" s="870" t="s">
        <v>17147</v>
      </c>
      <c r="G1152" s="869" t="s">
        <v>17148</v>
      </c>
      <c r="H1152" s="869" t="s">
        <v>17149</v>
      </c>
      <c r="I1152" s="869">
        <v>1996</v>
      </c>
      <c r="J1152" s="869">
        <v>2717</v>
      </c>
      <c r="K1152" s="869">
        <v>1135</v>
      </c>
      <c r="L1152" s="869">
        <v>88</v>
      </c>
      <c r="M1152" s="869">
        <v>45067</v>
      </c>
      <c r="N1152" s="869">
        <v>603</v>
      </c>
      <c r="O1152" s="869">
        <v>79</v>
      </c>
      <c r="P1152" s="869">
        <v>1432</v>
      </c>
      <c r="Q1152" s="869">
        <v>5</v>
      </c>
      <c r="R1152" s="869">
        <v>12</v>
      </c>
      <c r="S1152" s="869">
        <v>6</v>
      </c>
      <c r="T1152" s="869">
        <v>6</v>
      </c>
      <c r="U1152" s="869">
        <v>2</v>
      </c>
      <c r="V1152" s="869">
        <v>2</v>
      </c>
      <c r="W1152" s="869">
        <v>1</v>
      </c>
      <c r="X1152" s="869">
        <v>1</v>
      </c>
      <c r="Y1152" s="869">
        <v>0</v>
      </c>
      <c r="Z1152" s="869">
        <v>0</v>
      </c>
      <c r="AA1152" s="869">
        <v>3</v>
      </c>
      <c r="AB1152" s="869">
        <v>3</v>
      </c>
      <c r="AC1152" s="869">
        <v>0</v>
      </c>
      <c r="AD1152" s="869">
        <v>2</v>
      </c>
      <c r="AE1152" s="869">
        <v>0</v>
      </c>
      <c r="AF1152" s="345">
        <v>356386</v>
      </c>
      <c r="AG1152" s="345">
        <v>252000</v>
      </c>
      <c r="AH1152" s="345">
        <v>14114</v>
      </c>
      <c r="AI1152" s="345">
        <v>90272</v>
      </c>
      <c r="AJ1152" s="345">
        <v>2699</v>
      </c>
      <c r="AK1152" s="345">
        <v>2863</v>
      </c>
    </row>
    <row r="1153" spans="1:37">
      <c r="A1153" s="869">
        <v>1099</v>
      </c>
      <c r="B1153" s="869" t="s">
        <v>3544</v>
      </c>
      <c r="C1153" s="869" t="s">
        <v>17145</v>
      </c>
      <c r="D1153" s="869" t="s">
        <v>13033</v>
      </c>
      <c r="E1153" s="869" t="s">
        <v>17150</v>
      </c>
      <c r="F1153" s="870" t="s">
        <v>17151</v>
      </c>
      <c r="G1153" s="869" t="s">
        <v>17152</v>
      </c>
      <c r="H1153" s="869" t="s">
        <v>7937</v>
      </c>
      <c r="I1153" s="869">
        <v>2003</v>
      </c>
      <c r="J1153" s="869">
        <v>1455</v>
      </c>
      <c r="K1153" s="869">
        <v>452</v>
      </c>
      <c r="L1153" s="869">
        <v>5</v>
      </c>
      <c r="M1153" s="869">
        <v>9081</v>
      </c>
      <c r="N1153" s="869">
        <v>0</v>
      </c>
      <c r="O1153" s="869">
        <v>0</v>
      </c>
      <c r="P1153" s="869">
        <v>0</v>
      </c>
      <c r="Q1153" s="869">
        <v>0</v>
      </c>
      <c r="R1153" s="869">
        <v>0</v>
      </c>
      <c r="S1153" s="869">
        <v>1</v>
      </c>
      <c r="T1153" s="869">
        <v>1</v>
      </c>
      <c r="U1153" s="869">
        <v>0</v>
      </c>
      <c r="V1153" s="869">
        <v>0</v>
      </c>
      <c r="W1153" s="869">
        <v>0</v>
      </c>
      <c r="X1153" s="869">
        <v>0</v>
      </c>
      <c r="Y1153" s="869">
        <v>0</v>
      </c>
      <c r="Z1153" s="869">
        <v>0</v>
      </c>
      <c r="AA1153" s="869">
        <v>1</v>
      </c>
      <c r="AB1153" s="869">
        <v>1</v>
      </c>
      <c r="AC1153" s="869">
        <v>0</v>
      </c>
      <c r="AD1153" s="869">
        <v>0</v>
      </c>
      <c r="AE1153" s="869">
        <v>1</v>
      </c>
      <c r="AF1153" s="345">
        <v>65000</v>
      </c>
      <c r="AG1153" s="345">
        <v>65000</v>
      </c>
      <c r="AH1153" s="345">
        <v>0</v>
      </c>
      <c r="AI1153" s="345">
        <v>0</v>
      </c>
      <c r="AJ1153" s="345">
        <v>380</v>
      </c>
      <c r="AK1153" s="345">
        <v>140</v>
      </c>
    </row>
    <row r="1154" spans="1:37">
      <c r="A1154" s="869">
        <v>1100</v>
      </c>
      <c r="B1154" s="869" t="s">
        <v>3544</v>
      </c>
      <c r="C1154" s="869" t="s">
        <v>16991</v>
      </c>
      <c r="D1154" s="869" t="s">
        <v>13033</v>
      </c>
      <c r="E1154" s="869" t="s">
        <v>17153</v>
      </c>
      <c r="F1154" s="870" t="s">
        <v>17154</v>
      </c>
      <c r="G1154" s="869" t="s">
        <v>17155</v>
      </c>
      <c r="H1154" s="869" t="s">
        <v>17156</v>
      </c>
      <c r="I1154" s="869">
        <v>1997</v>
      </c>
      <c r="J1154" s="869">
        <v>1820</v>
      </c>
      <c r="K1154" s="869">
        <v>1146</v>
      </c>
      <c r="L1154" s="869">
        <v>136</v>
      </c>
      <c r="M1154" s="869">
        <v>73017</v>
      </c>
      <c r="N1154" s="869">
        <v>752</v>
      </c>
      <c r="O1154" s="869">
        <v>33</v>
      </c>
      <c r="P1154" s="869">
        <v>3904</v>
      </c>
      <c r="Q1154" s="869">
        <v>0</v>
      </c>
      <c r="R1154" s="869">
        <v>4</v>
      </c>
      <c r="S1154" s="869">
        <v>3</v>
      </c>
      <c r="T1154" s="869">
        <v>3</v>
      </c>
      <c r="U1154" s="869">
        <v>2</v>
      </c>
      <c r="V1154" s="869">
        <v>2</v>
      </c>
      <c r="W1154" s="869">
        <v>1</v>
      </c>
      <c r="X1154" s="869">
        <v>1</v>
      </c>
      <c r="Y1154" s="869">
        <v>0</v>
      </c>
      <c r="Z1154" s="869">
        <v>0</v>
      </c>
      <c r="AA1154" s="869">
        <v>0</v>
      </c>
      <c r="AB1154" s="869">
        <v>0</v>
      </c>
      <c r="AC1154" s="869">
        <v>0</v>
      </c>
      <c r="AD1154" s="869">
        <v>1</v>
      </c>
      <c r="AE1154" s="869">
        <v>0</v>
      </c>
      <c r="AF1154" s="345">
        <v>312059</v>
      </c>
      <c r="AG1154" s="345">
        <v>206922</v>
      </c>
      <c r="AH1154" s="345">
        <v>66101</v>
      </c>
      <c r="AI1154" s="345">
        <v>39036</v>
      </c>
      <c r="AJ1154" s="345">
        <v>20658</v>
      </c>
      <c r="AK1154" s="345">
        <v>20077</v>
      </c>
    </row>
    <row r="1155" spans="1:37">
      <c r="A1155" s="869">
        <v>1101</v>
      </c>
      <c r="B1155" s="869" t="s">
        <v>3544</v>
      </c>
      <c r="C1155" s="869" t="s">
        <v>16991</v>
      </c>
      <c r="D1155" s="869" t="s">
        <v>13033</v>
      </c>
      <c r="E1155" s="869" t="s">
        <v>17157</v>
      </c>
      <c r="F1155" s="870" t="s">
        <v>17158</v>
      </c>
      <c r="G1155" s="869" t="s">
        <v>17159</v>
      </c>
      <c r="H1155" s="869" t="s">
        <v>17160</v>
      </c>
      <c r="I1155" s="869">
        <v>1998</v>
      </c>
      <c r="J1155" s="869">
        <v>1516</v>
      </c>
      <c r="K1155" s="869">
        <v>1230</v>
      </c>
      <c r="L1155" s="869">
        <v>87</v>
      </c>
      <c r="M1155" s="869">
        <v>70561</v>
      </c>
      <c r="N1155" s="869">
        <v>747</v>
      </c>
      <c r="O1155" s="869">
        <v>27</v>
      </c>
      <c r="P1155" s="869">
        <v>2452</v>
      </c>
      <c r="Q1155" s="869">
        <v>0</v>
      </c>
      <c r="R1155" s="869">
        <v>0</v>
      </c>
      <c r="S1155" s="869">
        <v>3</v>
      </c>
      <c r="T1155" s="869">
        <v>3</v>
      </c>
      <c r="U1155" s="869">
        <v>1</v>
      </c>
      <c r="V1155" s="869">
        <v>1</v>
      </c>
      <c r="W1155" s="869">
        <v>1</v>
      </c>
      <c r="X1155" s="869">
        <v>1</v>
      </c>
      <c r="Y1155" s="869">
        <v>0</v>
      </c>
      <c r="Z1155" s="869">
        <v>0</v>
      </c>
      <c r="AA1155" s="869">
        <v>1</v>
      </c>
      <c r="AB1155" s="869">
        <v>1</v>
      </c>
      <c r="AC1155" s="869">
        <v>0</v>
      </c>
      <c r="AD1155" s="869">
        <v>1</v>
      </c>
      <c r="AE1155" s="869">
        <v>0</v>
      </c>
      <c r="AF1155" s="345">
        <v>306171</v>
      </c>
      <c r="AG1155" s="345">
        <v>227263</v>
      </c>
      <c r="AH1155" s="345">
        <v>45911</v>
      </c>
      <c r="AI1155" s="345">
        <v>32997</v>
      </c>
      <c r="AJ1155" s="345">
        <v>22993</v>
      </c>
      <c r="AK1155" s="345">
        <v>35593</v>
      </c>
    </row>
    <row r="1156" spans="1:37">
      <c r="A1156" s="869">
        <v>1102</v>
      </c>
      <c r="B1156" s="869" t="s">
        <v>3544</v>
      </c>
      <c r="C1156" s="869" t="s">
        <v>16991</v>
      </c>
      <c r="D1156" s="869" t="s">
        <v>13033</v>
      </c>
      <c r="E1156" s="869" t="s">
        <v>17161</v>
      </c>
      <c r="F1156" s="870" t="s">
        <v>17162</v>
      </c>
      <c r="G1156" s="869" t="s">
        <v>17163</v>
      </c>
      <c r="H1156" s="869" t="s">
        <v>17160</v>
      </c>
      <c r="I1156" s="869">
        <v>1993</v>
      </c>
      <c r="J1156" s="869">
        <v>30311</v>
      </c>
      <c r="K1156" s="869">
        <v>3735</v>
      </c>
      <c r="L1156" s="869">
        <v>363</v>
      </c>
      <c r="M1156" s="869">
        <v>158977</v>
      </c>
      <c r="N1156" s="869">
        <v>9431</v>
      </c>
      <c r="O1156" s="869">
        <v>69</v>
      </c>
      <c r="P1156" s="869">
        <v>7209</v>
      </c>
      <c r="Q1156" s="869">
        <v>84</v>
      </c>
      <c r="R1156" s="869">
        <v>0</v>
      </c>
      <c r="S1156" s="869">
        <v>4</v>
      </c>
      <c r="T1156" s="869">
        <v>4</v>
      </c>
      <c r="U1156" s="869">
        <v>1</v>
      </c>
      <c r="V1156" s="869">
        <v>1</v>
      </c>
      <c r="W1156" s="869">
        <v>3</v>
      </c>
      <c r="X1156" s="869">
        <v>3</v>
      </c>
      <c r="Y1156" s="869">
        <v>0</v>
      </c>
      <c r="Z1156" s="869">
        <v>0</v>
      </c>
      <c r="AA1156" s="869">
        <v>0</v>
      </c>
      <c r="AB1156" s="869">
        <v>0</v>
      </c>
      <c r="AC1156" s="869">
        <v>0</v>
      </c>
      <c r="AD1156" s="869">
        <v>5</v>
      </c>
      <c r="AE1156" s="869">
        <v>0</v>
      </c>
      <c r="AF1156" s="345">
        <v>1043780</v>
      </c>
      <c r="AG1156" s="345">
        <v>479065</v>
      </c>
      <c r="AH1156" s="345">
        <v>116516</v>
      </c>
      <c r="AI1156" s="345">
        <v>448199</v>
      </c>
      <c r="AJ1156" s="345">
        <v>334098</v>
      </c>
      <c r="AK1156" s="345">
        <v>173287</v>
      </c>
    </row>
    <row r="1157" spans="1:37">
      <c r="A1157" s="869">
        <v>1103</v>
      </c>
      <c r="B1157" s="869" t="s">
        <v>3544</v>
      </c>
      <c r="C1157" s="869" t="s">
        <v>16991</v>
      </c>
      <c r="D1157" s="869" t="s">
        <v>13033</v>
      </c>
      <c r="E1157" s="869" t="s">
        <v>17164</v>
      </c>
      <c r="F1157" s="870" t="s">
        <v>17165</v>
      </c>
      <c r="G1157" s="869" t="s">
        <v>17166</v>
      </c>
      <c r="H1157" s="869" t="s">
        <v>17167</v>
      </c>
      <c r="I1157" s="869">
        <v>2005</v>
      </c>
      <c r="J1157" s="869">
        <v>2178</v>
      </c>
      <c r="K1157" s="869">
        <v>1558.32</v>
      </c>
      <c r="L1157" s="869">
        <v>253</v>
      </c>
      <c r="M1157" s="869">
        <v>54083</v>
      </c>
      <c r="N1157" s="869">
        <v>764</v>
      </c>
      <c r="O1157" s="869">
        <v>23</v>
      </c>
      <c r="P1157" s="869">
        <v>2521</v>
      </c>
      <c r="Q1157" s="869">
        <v>0</v>
      </c>
      <c r="R1157" s="869">
        <v>0</v>
      </c>
      <c r="S1157" s="869">
        <v>6</v>
      </c>
      <c r="T1157" s="869">
        <v>6</v>
      </c>
      <c r="U1157" s="869">
        <v>3</v>
      </c>
      <c r="V1157" s="869">
        <v>3</v>
      </c>
      <c r="W1157" s="869">
        <v>1</v>
      </c>
      <c r="X1157" s="869">
        <v>1</v>
      </c>
      <c r="Y1157" s="869">
        <v>0</v>
      </c>
      <c r="Z1157" s="869">
        <v>0</v>
      </c>
      <c r="AA1157" s="869">
        <v>2</v>
      </c>
      <c r="AB1157" s="869">
        <v>2</v>
      </c>
      <c r="AC1157" s="869">
        <v>0</v>
      </c>
      <c r="AD1157" s="869">
        <v>1</v>
      </c>
      <c r="AE1157" s="869">
        <v>0</v>
      </c>
      <c r="AF1157" s="345">
        <v>368422</v>
      </c>
      <c r="AG1157" s="345">
        <v>263044</v>
      </c>
      <c r="AH1157" s="345">
        <v>44196</v>
      </c>
      <c r="AI1157" s="345">
        <v>61182</v>
      </c>
      <c r="AJ1157" s="345">
        <v>25485</v>
      </c>
      <c r="AK1157" s="345">
        <v>16353</v>
      </c>
    </row>
    <row r="1158" spans="1:37">
      <c r="A1158" s="869">
        <v>1104</v>
      </c>
      <c r="B1158" s="869" t="s">
        <v>3544</v>
      </c>
      <c r="C1158" s="869" t="s">
        <v>16991</v>
      </c>
      <c r="D1158" s="869" t="s">
        <v>13033</v>
      </c>
      <c r="E1158" s="869" t="s">
        <v>17168</v>
      </c>
      <c r="F1158" s="870" t="s">
        <v>17169</v>
      </c>
      <c r="G1158" s="869" t="s">
        <v>17170</v>
      </c>
      <c r="H1158" s="869" t="s">
        <v>17167</v>
      </c>
      <c r="I1158" s="869">
        <v>1985</v>
      </c>
      <c r="J1158" s="869">
        <v>8782</v>
      </c>
      <c r="K1158" s="869">
        <v>3546</v>
      </c>
      <c r="L1158" s="869">
        <v>369</v>
      </c>
      <c r="M1158" s="869">
        <v>162012</v>
      </c>
      <c r="N1158" s="869">
        <v>4870</v>
      </c>
      <c r="O1158" s="869">
        <v>30</v>
      </c>
      <c r="P1158" s="869">
        <v>4405</v>
      </c>
      <c r="Q1158" s="869">
        <v>42</v>
      </c>
      <c r="R1158" s="869">
        <v>0</v>
      </c>
      <c r="S1158" s="869">
        <v>5</v>
      </c>
      <c r="T1158" s="869">
        <v>5</v>
      </c>
      <c r="U1158" s="869">
        <v>1</v>
      </c>
      <c r="V1158" s="869">
        <v>1</v>
      </c>
      <c r="W1158" s="869">
        <v>3</v>
      </c>
      <c r="X1158" s="869">
        <v>3</v>
      </c>
      <c r="Y1158" s="869">
        <v>0</v>
      </c>
      <c r="Z1158" s="869">
        <v>0</v>
      </c>
      <c r="AA1158" s="869">
        <v>1</v>
      </c>
      <c r="AB1158" s="869">
        <v>1</v>
      </c>
      <c r="AC1158" s="869">
        <v>0</v>
      </c>
      <c r="AD1158" s="869">
        <v>3</v>
      </c>
      <c r="AE1158" s="869">
        <v>0</v>
      </c>
      <c r="AF1158" s="345">
        <v>860536</v>
      </c>
      <c r="AG1158" s="345">
        <v>415258</v>
      </c>
      <c r="AH1158" s="345">
        <v>67289</v>
      </c>
      <c r="AI1158" s="345">
        <v>377989</v>
      </c>
      <c r="AJ1158" s="345">
        <v>92554</v>
      </c>
      <c r="AK1158" s="345">
        <v>68789</v>
      </c>
    </row>
    <row r="1159" spans="1:37">
      <c r="A1159" s="869">
        <v>1105</v>
      </c>
      <c r="B1159" s="869" t="s">
        <v>3544</v>
      </c>
      <c r="C1159" s="869" t="s">
        <v>16991</v>
      </c>
      <c r="D1159" s="869" t="s">
        <v>13033</v>
      </c>
      <c r="E1159" s="869" t="s">
        <v>17171</v>
      </c>
      <c r="F1159" s="870" t="s">
        <v>17172</v>
      </c>
      <c r="G1159" s="869" t="s">
        <v>17173</v>
      </c>
      <c r="H1159" s="869" t="s">
        <v>17167</v>
      </c>
      <c r="I1159" s="869">
        <v>2007</v>
      </c>
      <c r="J1159" s="869">
        <v>19587</v>
      </c>
      <c r="K1159" s="869">
        <v>2274</v>
      </c>
      <c r="L1159" s="869">
        <v>266</v>
      </c>
      <c r="M1159" s="869">
        <v>109714</v>
      </c>
      <c r="N1159" s="869">
        <v>4130</v>
      </c>
      <c r="O1159" s="869">
        <v>34</v>
      </c>
      <c r="P1159" s="869">
        <v>3829</v>
      </c>
      <c r="Q1159" s="869">
        <v>0</v>
      </c>
      <c r="R1159" s="869">
        <v>0</v>
      </c>
      <c r="S1159" s="869">
        <v>3</v>
      </c>
      <c r="T1159" s="869">
        <v>7</v>
      </c>
      <c r="U1159" s="869">
        <v>0</v>
      </c>
      <c r="V1159" s="869">
        <v>0</v>
      </c>
      <c r="W1159" s="869">
        <v>2</v>
      </c>
      <c r="X1159" s="869">
        <v>2</v>
      </c>
      <c r="Y1159" s="869">
        <v>0</v>
      </c>
      <c r="Z1159" s="869">
        <v>0</v>
      </c>
      <c r="AA1159" s="869">
        <v>1</v>
      </c>
      <c r="AB1159" s="869">
        <v>5</v>
      </c>
      <c r="AC1159" s="869">
        <v>0</v>
      </c>
      <c r="AD1159" s="869">
        <v>2</v>
      </c>
      <c r="AE1159" s="869">
        <v>0</v>
      </c>
      <c r="AF1159" s="345">
        <v>675056</v>
      </c>
      <c r="AG1159" s="345">
        <v>379994</v>
      </c>
      <c r="AH1159" s="345">
        <v>73093</v>
      </c>
      <c r="AI1159" s="345">
        <v>221969</v>
      </c>
      <c r="AJ1159" s="345">
        <v>243563</v>
      </c>
      <c r="AK1159" s="345">
        <v>68476</v>
      </c>
    </row>
    <row r="1160" spans="1:37">
      <c r="A1160" s="869">
        <v>1106</v>
      </c>
      <c r="B1160" s="869" t="s">
        <v>3544</v>
      </c>
      <c r="C1160" s="869" t="s">
        <v>16991</v>
      </c>
      <c r="D1160" s="869" t="s">
        <v>13033</v>
      </c>
      <c r="E1160" s="869" t="s">
        <v>17174</v>
      </c>
      <c r="F1160" s="870" t="s">
        <v>17175</v>
      </c>
      <c r="G1160" s="869" t="s">
        <v>17176</v>
      </c>
      <c r="H1160" s="869" t="s">
        <v>17156</v>
      </c>
      <c r="I1160" s="869">
        <v>2020</v>
      </c>
      <c r="J1160" s="869">
        <v>7120</v>
      </c>
      <c r="K1160" s="869">
        <v>5622</v>
      </c>
      <c r="L1160" s="869">
        <v>476</v>
      </c>
      <c r="M1160" s="869">
        <v>117478</v>
      </c>
      <c r="N1160" s="869">
        <v>4850</v>
      </c>
      <c r="O1160" s="869">
        <v>46</v>
      </c>
      <c r="P1160" s="869">
        <v>7268</v>
      </c>
      <c r="Q1160" s="869">
        <v>174</v>
      </c>
      <c r="R1160" s="869">
        <v>0</v>
      </c>
      <c r="S1160" s="869">
        <v>20</v>
      </c>
      <c r="T1160" s="869">
        <v>20</v>
      </c>
      <c r="U1160" s="869">
        <v>3</v>
      </c>
      <c r="V1160" s="869">
        <v>3</v>
      </c>
      <c r="W1160" s="869">
        <v>11</v>
      </c>
      <c r="X1160" s="869">
        <v>11</v>
      </c>
      <c r="Y1160" s="869">
        <v>1</v>
      </c>
      <c r="Z1160" s="869">
        <v>1</v>
      </c>
      <c r="AA1160" s="869">
        <v>5</v>
      </c>
      <c r="AB1160" s="869">
        <v>5</v>
      </c>
      <c r="AC1160" s="869">
        <v>1</v>
      </c>
      <c r="AD1160" s="869">
        <v>11</v>
      </c>
      <c r="AE1160" s="869">
        <v>0</v>
      </c>
      <c r="AF1160" s="345">
        <v>3289089</v>
      </c>
      <c r="AG1160" s="345">
        <v>1403280</v>
      </c>
      <c r="AH1160" s="345">
        <v>164366</v>
      </c>
      <c r="AI1160" s="345">
        <v>1721443</v>
      </c>
      <c r="AJ1160" s="345">
        <v>390630</v>
      </c>
      <c r="AK1160" s="345">
        <v>237604</v>
      </c>
    </row>
    <row r="1161" spans="1:37">
      <c r="A1161" s="869">
        <v>1107</v>
      </c>
      <c r="B1161" s="869" t="s">
        <v>3544</v>
      </c>
      <c r="C1161" s="869" t="s">
        <v>3838</v>
      </c>
      <c r="D1161" s="869" t="s">
        <v>13033</v>
      </c>
      <c r="E1161" s="869" t="s">
        <v>17177</v>
      </c>
      <c r="F1161" s="870" t="s">
        <v>17178</v>
      </c>
      <c r="G1161" s="869" t="s">
        <v>17179</v>
      </c>
      <c r="H1161" s="869" t="s">
        <v>17180</v>
      </c>
      <c r="I1161" s="869">
        <v>1994</v>
      </c>
      <c r="J1161" s="869">
        <v>5302</v>
      </c>
      <c r="K1161" s="869">
        <v>1789.57</v>
      </c>
      <c r="L1161" s="869">
        <v>153</v>
      </c>
      <c r="M1161" s="869">
        <v>95090</v>
      </c>
      <c r="N1161" s="869">
        <v>4037</v>
      </c>
      <c r="O1161" s="869">
        <v>0</v>
      </c>
      <c r="P1161" s="869">
        <v>1812</v>
      </c>
      <c r="Q1161" s="869">
        <v>0</v>
      </c>
      <c r="R1161" s="869">
        <v>0</v>
      </c>
      <c r="S1161" s="869">
        <v>3</v>
      </c>
      <c r="T1161" s="869">
        <v>3</v>
      </c>
      <c r="U1161" s="869">
        <v>0</v>
      </c>
      <c r="V1161" s="869">
        <v>0</v>
      </c>
      <c r="W1161" s="869">
        <v>2</v>
      </c>
      <c r="X1161" s="869">
        <v>2</v>
      </c>
      <c r="Y1161" s="869">
        <v>1</v>
      </c>
      <c r="Z1161" s="869">
        <v>1</v>
      </c>
      <c r="AA1161" s="869">
        <v>0</v>
      </c>
      <c r="AB1161" s="869">
        <v>0</v>
      </c>
      <c r="AC1161" s="869">
        <v>0</v>
      </c>
      <c r="AD1161" s="869">
        <v>2</v>
      </c>
      <c r="AE1161" s="869">
        <v>0</v>
      </c>
      <c r="AF1161" s="345">
        <v>2468777</v>
      </c>
      <c r="AG1161" s="345">
        <v>207469</v>
      </c>
      <c r="AH1161" s="345">
        <v>53775</v>
      </c>
      <c r="AI1161" s="345">
        <v>2207533</v>
      </c>
      <c r="AJ1161" s="345">
        <v>1515</v>
      </c>
      <c r="AK1161" s="345">
        <v>226</v>
      </c>
    </row>
    <row r="1162" spans="1:37">
      <c r="A1162" s="869">
        <v>1108</v>
      </c>
      <c r="B1162" s="869" t="s">
        <v>3544</v>
      </c>
      <c r="C1162" s="869" t="s">
        <v>3676</v>
      </c>
      <c r="D1162" s="869" t="s">
        <v>13033</v>
      </c>
      <c r="E1162" s="869" t="s">
        <v>17181</v>
      </c>
      <c r="F1162" s="870" t="s">
        <v>17182</v>
      </c>
      <c r="G1162" s="869" t="s">
        <v>17183</v>
      </c>
      <c r="H1162" s="869" t="s">
        <v>17184</v>
      </c>
      <c r="I1162" s="869">
        <v>2003</v>
      </c>
      <c r="J1162" s="869">
        <v>4221</v>
      </c>
      <c r="K1162" s="869">
        <v>2383</v>
      </c>
      <c r="L1162" s="869">
        <v>494</v>
      </c>
      <c r="M1162" s="869">
        <v>126422</v>
      </c>
      <c r="N1162" s="869">
        <v>11517</v>
      </c>
      <c r="O1162" s="869">
        <v>0</v>
      </c>
      <c r="P1162" s="869">
        <v>2268</v>
      </c>
      <c r="Q1162" s="869">
        <v>0</v>
      </c>
      <c r="R1162" s="869">
        <v>0</v>
      </c>
      <c r="S1162" s="869">
        <v>10</v>
      </c>
      <c r="T1162" s="869">
        <v>10</v>
      </c>
      <c r="U1162" s="869">
        <v>1</v>
      </c>
      <c r="V1162" s="869">
        <v>1</v>
      </c>
      <c r="W1162" s="869">
        <v>3</v>
      </c>
      <c r="X1162" s="869">
        <v>3</v>
      </c>
      <c r="Y1162" s="869">
        <v>0</v>
      </c>
      <c r="Z1162" s="869">
        <v>0</v>
      </c>
      <c r="AA1162" s="869">
        <v>6</v>
      </c>
      <c r="AB1162" s="869">
        <v>6</v>
      </c>
      <c r="AC1162" s="869">
        <v>0</v>
      </c>
      <c r="AD1162" s="869">
        <v>5</v>
      </c>
      <c r="AE1162" s="869">
        <v>0</v>
      </c>
      <c r="AF1162" s="345">
        <v>858033</v>
      </c>
      <c r="AG1162" s="345">
        <v>591814</v>
      </c>
      <c r="AH1162" s="345">
        <v>51000</v>
      </c>
      <c r="AI1162" s="345">
        <v>215219</v>
      </c>
      <c r="AJ1162" s="345">
        <v>85508</v>
      </c>
      <c r="AK1162" s="345">
        <v>22200</v>
      </c>
    </row>
    <row r="1163" spans="1:37">
      <c r="A1163" s="869">
        <v>1109</v>
      </c>
      <c r="B1163" s="869" t="s">
        <v>3544</v>
      </c>
      <c r="C1163" s="869" t="s">
        <v>3676</v>
      </c>
      <c r="D1163" s="869" t="s">
        <v>13033</v>
      </c>
      <c r="E1163" s="869" t="s">
        <v>17185</v>
      </c>
      <c r="F1163" s="870" t="s">
        <v>17186</v>
      </c>
      <c r="G1163" s="869" t="s">
        <v>17187</v>
      </c>
      <c r="H1163" s="869" t="s">
        <v>17188</v>
      </c>
      <c r="I1163" s="869">
        <v>2006</v>
      </c>
      <c r="J1163" s="869">
        <v>6654</v>
      </c>
      <c r="K1163" s="869">
        <v>2457</v>
      </c>
      <c r="L1163" s="869">
        <v>330</v>
      </c>
      <c r="M1163" s="869">
        <v>162308</v>
      </c>
      <c r="N1163" s="869">
        <v>3695</v>
      </c>
      <c r="O1163" s="869">
        <v>0</v>
      </c>
      <c r="P1163" s="869">
        <v>2940</v>
      </c>
      <c r="Q1163" s="869">
        <v>47</v>
      </c>
      <c r="R1163" s="869">
        <v>0</v>
      </c>
      <c r="S1163" s="869">
        <v>5</v>
      </c>
      <c r="T1163" s="869">
        <v>7</v>
      </c>
      <c r="U1163" s="869">
        <v>0</v>
      </c>
      <c r="V1163" s="869">
        <v>0</v>
      </c>
      <c r="W1163" s="869">
        <v>4</v>
      </c>
      <c r="X1163" s="869">
        <v>6</v>
      </c>
      <c r="Y1163" s="869">
        <v>0</v>
      </c>
      <c r="Z1163" s="869">
        <v>0</v>
      </c>
      <c r="AA1163" s="869">
        <v>1</v>
      </c>
      <c r="AB1163" s="869">
        <v>1</v>
      </c>
      <c r="AC1163" s="869">
        <v>1</v>
      </c>
      <c r="AD1163" s="869">
        <v>3</v>
      </c>
      <c r="AE1163" s="869">
        <v>0</v>
      </c>
      <c r="AF1163" s="345">
        <v>1155708</v>
      </c>
      <c r="AG1163" s="345">
        <v>699199</v>
      </c>
      <c r="AH1163" s="345">
        <v>62000</v>
      </c>
      <c r="AI1163" s="345">
        <v>394509</v>
      </c>
      <c r="AJ1163" s="345">
        <v>72936</v>
      </c>
      <c r="AK1163" s="345">
        <v>29799</v>
      </c>
    </row>
    <row r="1164" spans="1:37">
      <c r="A1164" s="869">
        <v>1110</v>
      </c>
      <c r="B1164" s="869" t="s">
        <v>3544</v>
      </c>
      <c r="C1164" s="869" t="s">
        <v>3676</v>
      </c>
      <c r="D1164" s="869" t="s">
        <v>13033</v>
      </c>
      <c r="E1164" s="869" t="s">
        <v>17189</v>
      </c>
      <c r="F1164" s="870" t="s">
        <v>17190</v>
      </c>
      <c r="G1164" s="869" t="s">
        <v>17191</v>
      </c>
      <c r="H1164" s="869" t="s">
        <v>17184</v>
      </c>
      <c r="I1164" s="869">
        <v>2023</v>
      </c>
      <c r="J1164" s="869">
        <v>3337</v>
      </c>
      <c r="K1164" s="869">
        <v>829.65</v>
      </c>
      <c r="L1164" s="869">
        <v>103</v>
      </c>
      <c r="M1164" s="869">
        <v>13337</v>
      </c>
      <c r="N1164" s="869">
        <v>1327</v>
      </c>
      <c r="O1164" s="869">
        <v>0</v>
      </c>
      <c r="P1164" s="869">
        <v>1243</v>
      </c>
      <c r="Q1164" s="869">
        <v>0</v>
      </c>
      <c r="R1164" s="869">
        <v>0</v>
      </c>
      <c r="S1164" s="869">
        <v>5</v>
      </c>
      <c r="T1164" s="869">
        <v>5</v>
      </c>
      <c r="U1164" s="869">
        <v>1</v>
      </c>
      <c r="V1164" s="869">
        <v>1</v>
      </c>
      <c r="W1164" s="869">
        <v>2</v>
      </c>
      <c r="X1164" s="869">
        <v>2</v>
      </c>
      <c r="Y1164" s="869">
        <v>0</v>
      </c>
      <c r="Z1164" s="869">
        <v>0</v>
      </c>
      <c r="AA1164" s="869">
        <v>2</v>
      </c>
      <c r="AB1164" s="869">
        <v>2</v>
      </c>
      <c r="AC1164" s="869">
        <v>0</v>
      </c>
      <c r="AD1164" s="869">
        <v>2</v>
      </c>
      <c r="AE1164" s="869">
        <v>0</v>
      </c>
      <c r="AF1164" s="345">
        <v>414790</v>
      </c>
      <c r="AG1164" s="345">
        <v>261542</v>
      </c>
      <c r="AH1164" s="345">
        <v>28000</v>
      </c>
      <c r="AI1164" s="345">
        <v>125248</v>
      </c>
      <c r="AJ1164" s="345">
        <v>31787</v>
      </c>
      <c r="AK1164" s="345">
        <v>10795</v>
      </c>
    </row>
    <row r="1165" spans="1:37">
      <c r="A1165" s="869">
        <v>1111</v>
      </c>
      <c r="B1165" s="869" t="s">
        <v>3544</v>
      </c>
      <c r="C1165" s="869" t="s">
        <v>17192</v>
      </c>
      <c r="D1165" s="869" t="s">
        <v>13033</v>
      </c>
      <c r="E1165" s="869" t="s">
        <v>17193</v>
      </c>
      <c r="F1165" s="870" t="s">
        <v>17194</v>
      </c>
      <c r="G1165" s="869" t="s">
        <v>17195</v>
      </c>
      <c r="H1165" s="869" t="s">
        <v>17196</v>
      </c>
      <c r="I1165" s="869">
        <v>1999</v>
      </c>
      <c r="J1165" s="869">
        <v>2410</v>
      </c>
      <c r="K1165" s="869">
        <v>1079</v>
      </c>
      <c r="L1165" s="869">
        <v>60</v>
      </c>
      <c r="M1165" s="869">
        <v>49748</v>
      </c>
      <c r="N1165" s="869">
        <v>0</v>
      </c>
      <c r="O1165" s="869">
        <v>3</v>
      </c>
      <c r="P1165" s="869">
        <v>1199</v>
      </c>
      <c r="Q1165" s="869">
        <v>0</v>
      </c>
      <c r="R1165" s="869">
        <v>0</v>
      </c>
      <c r="S1165" s="869">
        <v>2</v>
      </c>
      <c r="T1165" s="869">
        <v>2</v>
      </c>
      <c r="U1165" s="869">
        <v>0</v>
      </c>
      <c r="V1165" s="869">
        <v>0</v>
      </c>
      <c r="W1165" s="869">
        <v>1</v>
      </c>
      <c r="X1165" s="869">
        <v>1</v>
      </c>
      <c r="Y1165" s="869">
        <v>0</v>
      </c>
      <c r="Z1165" s="869">
        <v>0</v>
      </c>
      <c r="AA1165" s="869">
        <v>1</v>
      </c>
      <c r="AB1165" s="869">
        <v>1</v>
      </c>
      <c r="AC1165" s="869">
        <v>0</v>
      </c>
      <c r="AD1165" s="869">
        <v>0</v>
      </c>
      <c r="AE1165" s="869">
        <v>0</v>
      </c>
      <c r="AF1165" s="345">
        <v>94250</v>
      </c>
      <c r="AG1165" s="345">
        <v>58000</v>
      </c>
      <c r="AH1165" s="345">
        <v>16250</v>
      </c>
      <c r="AI1165" s="345">
        <v>20000</v>
      </c>
      <c r="AJ1165" s="345">
        <v>21125</v>
      </c>
      <c r="AK1165" s="345">
        <v>3944</v>
      </c>
    </row>
    <row r="1166" spans="1:37">
      <c r="A1166" s="869">
        <v>1112</v>
      </c>
      <c r="B1166" s="869" t="s">
        <v>3544</v>
      </c>
      <c r="C1166" s="869" t="s">
        <v>17192</v>
      </c>
      <c r="D1166" s="869" t="s">
        <v>13033</v>
      </c>
      <c r="E1166" s="869" t="s">
        <v>17197</v>
      </c>
      <c r="F1166" s="870" t="s">
        <v>17198</v>
      </c>
      <c r="G1166" s="869" t="s">
        <v>17199</v>
      </c>
      <c r="H1166" s="869" t="s">
        <v>17200</v>
      </c>
      <c r="I1166" s="869">
        <v>1996</v>
      </c>
      <c r="J1166" s="869">
        <v>1143</v>
      </c>
      <c r="K1166" s="869">
        <v>1165</v>
      </c>
      <c r="L1166" s="869">
        <v>70</v>
      </c>
      <c r="M1166" s="869">
        <v>59129</v>
      </c>
      <c r="N1166" s="869">
        <v>53</v>
      </c>
      <c r="O1166" s="869">
        <v>2</v>
      </c>
      <c r="P1166" s="869">
        <v>991</v>
      </c>
      <c r="Q1166" s="869">
        <v>0</v>
      </c>
      <c r="R1166" s="869">
        <v>0</v>
      </c>
      <c r="S1166" s="869">
        <v>2</v>
      </c>
      <c r="T1166" s="869">
        <v>2</v>
      </c>
      <c r="U1166" s="869">
        <v>0</v>
      </c>
      <c r="V1166" s="869">
        <v>0</v>
      </c>
      <c r="W1166" s="869">
        <v>1</v>
      </c>
      <c r="X1166" s="869">
        <v>1</v>
      </c>
      <c r="Y1166" s="869">
        <v>0</v>
      </c>
      <c r="Z1166" s="869">
        <v>0</v>
      </c>
      <c r="AA1166" s="869">
        <v>1</v>
      </c>
      <c r="AB1166" s="869">
        <v>1</v>
      </c>
      <c r="AC1166" s="869">
        <v>0</v>
      </c>
      <c r="AD1166" s="869">
        <v>1</v>
      </c>
      <c r="AE1166" s="869">
        <v>0</v>
      </c>
      <c r="AF1166" s="345">
        <v>94250</v>
      </c>
      <c r="AG1166" s="345">
        <v>58000</v>
      </c>
      <c r="AH1166" s="345">
        <v>16250</v>
      </c>
      <c r="AI1166" s="345">
        <v>20000</v>
      </c>
      <c r="AJ1166" s="345">
        <v>12291</v>
      </c>
      <c r="AK1166" s="345">
        <v>6096</v>
      </c>
    </row>
    <row r="1167" spans="1:37">
      <c r="A1167" s="869">
        <v>1113</v>
      </c>
      <c r="B1167" s="869" t="s">
        <v>3544</v>
      </c>
      <c r="C1167" s="869" t="s">
        <v>17192</v>
      </c>
      <c r="D1167" s="869" t="s">
        <v>13033</v>
      </c>
      <c r="E1167" s="869" t="s">
        <v>17201</v>
      </c>
      <c r="F1167" s="870" t="s">
        <v>17202</v>
      </c>
      <c r="G1167" s="869" t="s">
        <v>17203</v>
      </c>
      <c r="H1167" s="869" t="s">
        <v>17204</v>
      </c>
      <c r="I1167" s="869">
        <v>1993</v>
      </c>
      <c r="J1167" s="869">
        <v>1524</v>
      </c>
      <c r="K1167" s="869">
        <v>1646</v>
      </c>
      <c r="L1167" s="869">
        <v>100</v>
      </c>
      <c r="M1167" s="869">
        <v>127936</v>
      </c>
      <c r="N1167" s="869">
        <v>680</v>
      </c>
      <c r="O1167" s="869">
        <v>30</v>
      </c>
      <c r="P1167" s="869">
        <v>2226</v>
      </c>
      <c r="Q1167" s="869">
        <v>0</v>
      </c>
      <c r="R1167" s="869">
        <v>15</v>
      </c>
      <c r="S1167" s="869">
        <v>8</v>
      </c>
      <c r="T1167" s="869">
        <v>8</v>
      </c>
      <c r="U1167" s="869">
        <v>0</v>
      </c>
      <c r="V1167" s="869">
        <v>0</v>
      </c>
      <c r="W1167" s="869">
        <v>3</v>
      </c>
      <c r="X1167" s="869">
        <v>3</v>
      </c>
      <c r="Y1167" s="869">
        <v>1</v>
      </c>
      <c r="Z1167" s="869">
        <v>1</v>
      </c>
      <c r="AA1167" s="869">
        <v>4</v>
      </c>
      <c r="AB1167" s="869">
        <v>4</v>
      </c>
      <c r="AC1167" s="869">
        <v>0</v>
      </c>
      <c r="AD1167" s="869">
        <v>1</v>
      </c>
      <c r="AE1167" s="869">
        <v>2</v>
      </c>
      <c r="AF1167" s="345">
        <v>471000</v>
      </c>
      <c r="AG1167" s="345">
        <v>280000</v>
      </c>
      <c r="AH1167" s="345">
        <v>65000</v>
      </c>
      <c r="AI1167" s="345">
        <v>126000</v>
      </c>
      <c r="AJ1167" s="345">
        <v>43611</v>
      </c>
      <c r="AK1167" s="345">
        <v>23007</v>
      </c>
    </row>
    <row r="1168" spans="1:37">
      <c r="A1168" s="869">
        <v>1114</v>
      </c>
      <c r="B1168" s="869" t="s">
        <v>3544</v>
      </c>
      <c r="C1168" s="869" t="s">
        <v>3710</v>
      </c>
      <c r="D1168" s="869" t="s">
        <v>13033</v>
      </c>
      <c r="E1168" s="869" t="s">
        <v>17205</v>
      </c>
      <c r="F1168" s="870" t="s">
        <v>17206</v>
      </c>
      <c r="G1168" s="869" t="s">
        <v>17207</v>
      </c>
      <c r="H1168" s="869" t="s">
        <v>17208</v>
      </c>
      <c r="I1168" s="869">
        <v>2014</v>
      </c>
      <c r="J1168" s="869">
        <v>3199</v>
      </c>
      <c r="K1168" s="869">
        <v>609.29999999999995</v>
      </c>
      <c r="L1168" s="869">
        <v>60</v>
      </c>
      <c r="M1168" s="869">
        <v>27682</v>
      </c>
      <c r="N1168" s="869">
        <v>0</v>
      </c>
      <c r="O1168" s="869">
        <v>22</v>
      </c>
      <c r="P1168" s="869">
        <v>1080</v>
      </c>
      <c r="Q1168" s="869">
        <v>0</v>
      </c>
      <c r="R1168" s="869">
        <v>0</v>
      </c>
      <c r="S1168" s="869">
        <v>1</v>
      </c>
      <c r="T1168" s="869">
        <v>1</v>
      </c>
      <c r="U1168" s="869">
        <v>0</v>
      </c>
      <c r="V1168" s="869">
        <v>0</v>
      </c>
      <c r="W1168" s="869">
        <v>1</v>
      </c>
      <c r="X1168" s="869">
        <v>1</v>
      </c>
      <c r="Y1168" s="869">
        <v>0</v>
      </c>
      <c r="Z1168" s="869">
        <v>0</v>
      </c>
      <c r="AA1168" s="869">
        <v>0</v>
      </c>
      <c r="AB1168" s="869">
        <v>0</v>
      </c>
      <c r="AC1168" s="869">
        <v>0</v>
      </c>
      <c r="AD1168" s="869">
        <v>1</v>
      </c>
      <c r="AE1168" s="869">
        <v>0</v>
      </c>
      <c r="AF1168" s="345">
        <v>126319</v>
      </c>
      <c r="AG1168" s="345">
        <v>93659</v>
      </c>
      <c r="AH1168" s="345">
        <v>15000</v>
      </c>
      <c r="AI1168" s="345">
        <v>17660</v>
      </c>
      <c r="AJ1168" s="345">
        <v>7244</v>
      </c>
      <c r="AK1168" s="345">
        <v>6733</v>
      </c>
    </row>
    <row r="1169" spans="1:37">
      <c r="A1169" s="869">
        <v>1115</v>
      </c>
      <c r="B1169" s="869" t="s">
        <v>3544</v>
      </c>
      <c r="C1169" s="869" t="s">
        <v>3710</v>
      </c>
      <c r="D1169" s="869" t="s">
        <v>13033</v>
      </c>
      <c r="E1169" s="869" t="s">
        <v>17209</v>
      </c>
      <c r="F1169" s="870" t="s">
        <v>17210</v>
      </c>
      <c r="G1169" s="869" t="s">
        <v>17211</v>
      </c>
      <c r="H1169" s="869" t="s">
        <v>17212</v>
      </c>
      <c r="I1169" s="869">
        <v>2014</v>
      </c>
      <c r="J1169" s="869">
        <v>8525</v>
      </c>
      <c r="K1169" s="869">
        <v>627</v>
      </c>
      <c r="L1169" s="869">
        <v>90</v>
      </c>
      <c r="M1169" s="869">
        <v>47347</v>
      </c>
      <c r="N1169" s="869">
        <v>0</v>
      </c>
      <c r="O1169" s="869">
        <v>24</v>
      </c>
      <c r="P1169" s="869">
        <v>2397</v>
      </c>
      <c r="Q1169" s="869">
        <v>0</v>
      </c>
      <c r="R1169" s="869">
        <v>0</v>
      </c>
      <c r="S1169" s="869">
        <v>2</v>
      </c>
      <c r="T1169" s="869">
        <v>2</v>
      </c>
      <c r="U1169" s="869">
        <v>0</v>
      </c>
      <c r="V1169" s="869">
        <v>0</v>
      </c>
      <c r="W1169" s="869">
        <v>1</v>
      </c>
      <c r="X1169" s="869">
        <v>1</v>
      </c>
      <c r="Y1169" s="869">
        <v>0</v>
      </c>
      <c r="Z1169" s="869">
        <v>0</v>
      </c>
      <c r="AA1169" s="869">
        <v>1</v>
      </c>
      <c r="AB1169" s="869">
        <v>1</v>
      </c>
      <c r="AC1169" s="869">
        <v>0</v>
      </c>
      <c r="AD1169" s="869">
        <v>1</v>
      </c>
      <c r="AE1169" s="869">
        <v>0</v>
      </c>
      <c r="AF1169" s="345">
        <v>214935</v>
      </c>
      <c r="AG1169" s="345">
        <v>106091</v>
      </c>
      <c r="AH1169" s="345">
        <v>32808</v>
      </c>
      <c r="AI1169" s="345">
        <v>76036</v>
      </c>
      <c r="AJ1169" s="345">
        <v>19447</v>
      </c>
      <c r="AK1169" s="345">
        <v>18097</v>
      </c>
    </row>
    <row r="1170" spans="1:37">
      <c r="A1170" s="869">
        <v>1116</v>
      </c>
      <c r="B1170" s="869" t="s">
        <v>3544</v>
      </c>
      <c r="C1170" s="869" t="s">
        <v>3710</v>
      </c>
      <c r="D1170" s="869" t="s">
        <v>13033</v>
      </c>
      <c r="E1170" s="869" t="s">
        <v>17213</v>
      </c>
      <c r="F1170" s="870" t="s">
        <v>17214</v>
      </c>
      <c r="G1170" s="869" t="s">
        <v>17215</v>
      </c>
      <c r="H1170" s="869" t="s">
        <v>17212</v>
      </c>
      <c r="I1170" s="869">
        <v>2005</v>
      </c>
      <c r="J1170" s="869">
        <v>57918</v>
      </c>
      <c r="K1170" s="869">
        <v>2925</v>
      </c>
      <c r="L1170" s="869">
        <v>262</v>
      </c>
      <c r="M1170" s="869">
        <v>151857</v>
      </c>
      <c r="N1170" s="869">
        <v>8373</v>
      </c>
      <c r="O1170" s="869">
        <v>60</v>
      </c>
      <c r="P1170" s="869">
        <v>5685</v>
      </c>
      <c r="Q1170" s="869">
        <v>69</v>
      </c>
      <c r="R1170" s="869">
        <v>0</v>
      </c>
      <c r="S1170" s="869">
        <v>5</v>
      </c>
      <c r="T1170" s="869">
        <v>5</v>
      </c>
      <c r="U1170" s="869">
        <v>1</v>
      </c>
      <c r="V1170" s="869">
        <v>0</v>
      </c>
      <c r="W1170" s="869">
        <v>3</v>
      </c>
      <c r="X1170" s="869">
        <v>4</v>
      </c>
      <c r="Y1170" s="869">
        <v>1</v>
      </c>
      <c r="Z1170" s="869">
        <v>1</v>
      </c>
      <c r="AA1170" s="869">
        <v>0</v>
      </c>
      <c r="AB1170" s="869">
        <v>0</v>
      </c>
      <c r="AC1170" s="869">
        <v>0</v>
      </c>
      <c r="AD1170" s="869">
        <v>3</v>
      </c>
      <c r="AE1170" s="869">
        <v>0</v>
      </c>
      <c r="AF1170" s="345">
        <v>269296</v>
      </c>
      <c r="AG1170" s="345">
        <v>85086</v>
      </c>
      <c r="AH1170" s="345">
        <v>107052</v>
      </c>
      <c r="AI1170" s="345">
        <v>77158</v>
      </c>
      <c r="AJ1170" s="345">
        <v>82175</v>
      </c>
      <c r="AK1170" s="345">
        <v>24921</v>
      </c>
    </row>
    <row r="1171" spans="1:37">
      <c r="A1171" s="869">
        <v>1117</v>
      </c>
      <c r="B1171" s="869" t="s">
        <v>3544</v>
      </c>
      <c r="C1171" s="869" t="s">
        <v>3760</v>
      </c>
      <c r="D1171" s="869" t="s">
        <v>13033</v>
      </c>
      <c r="E1171" s="869" t="s">
        <v>17216</v>
      </c>
      <c r="F1171" s="870" t="s">
        <v>17217</v>
      </c>
      <c r="G1171" s="869" t="s">
        <v>17218</v>
      </c>
      <c r="H1171" s="869" t="s">
        <v>17219</v>
      </c>
      <c r="I1171" s="869">
        <v>2010</v>
      </c>
      <c r="J1171" s="869">
        <v>2409</v>
      </c>
      <c r="K1171" s="869">
        <v>2339</v>
      </c>
      <c r="L1171" s="869">
        <v>377</v>
      </c>
      <c r="M1171" s="869">
        <v>108151</v>
      </c>
      <c r="N1171" s="869">
        <v>2186</v>
      </c>
      <c r="O1171" s="869">
        <v>1</v>
      </c>
      <c r="P1171" s="869">
        <v>2661</v>
      </c>
      <c r="Q1171" s="869">
        <v>0</v>
      </c>
      <c r="R1171" s="869">
        <v>0</v>
      </c>
      <c r="S1171" s="869">
        <v>0</v>
      </c>
      <c r="T1171" s="869">
        <v>0</v>
      </c>
      <c r="U1171" s="869">
        <v>0</v>
      </c>
      <c r="V1171" s="869">
        <v>0</v>
      </c>
      <c r="W1171" s="869">
        <v>0</v>
      </c>
      <c r="X1171" s="869">
        <v>0</v>
      </c>
      <c r="Y1171" s="869">
        <v>0</v>
      </c>
      <c r="Z1171" s="869">
        <v>0</v>
      </c>
      <c r="AA1171" s="869">
        <v>0</v>
      </c>
      <c r="AB1171" s="869">
        <v>0</v>
      </c>
      <c r="AC1171" s="869">
        <v>2</v>
      </c>
      <c r="AD1171" s="869">
        <v>0</v>
      </c>
      <c r="AE1171" s="869">
        <v>0</v>
      </c>
      <c r="AF1171" s="345">
        <v>326394</v>
      </c>
      <c r="AG1171" s="345">
        <v>139094</v>
      </c>
      <c r="AH1171" s="345">
        <v>40000</v>
      </c>
      <c r="AI1171" s="345">
        <v>147300</v>
      </c>
      <c r="AJ1171" s="345">
        <v>29240</v>
      </c>
      <c r="AK1171" s="345">
        <v>19426</v>
      </c>
    </row>
    <row r="1172" spans="1:37">
      <c r="A1172" s="869">
        <v>1118</v>
      </c>
      <c r="B1172" s="869" t="s">
        <v>3544</v>
      </c>
      <c r="C1172" s="869" t="s">
        <v>5922</v>
      </c>
      <c r="D1172" s="869" t="s">
        <v>13033</v>
      </c>
      <c r="E1172" s="869" t="s">
        <v>17220</v>
      </c>
      <c r="F1172" s="870" t="s">
        <v>17221</v>
      </c>
      <c r="G1172" s="869" t="s">
        <v>17222</v>
      </c>
      <c r="H1172" s="869" t="s">
        <v>17223</v>
      </c>
      <c r="I1172" s="869">
        <v>2014</v>
      </c>
      <c r="J1172" s="869">
        <v>21755</v>
      </c>
      <c r="K1172" s="869">
        <v>1779</v>
      </c>
      <c r="L1172" s="869">
        <v>102</v>
      </c>
      <c r="M1172" s="869">
        <v>51555</v>
      </c>
      <c r="N1172" s="869">
        <v>2715</v>
      </c>
      <c r="O1172" s="869">
        <v>26</v>
      </c>
      <c r="P1172" s="869">
        <v>1806</v>
      </c>
      <c r="Q1172" s="869">
        <v>0</v>
      </c>
      <c r="R1172" s="869">
        <v>26</v>
      </c>
      <c r="S1172" s="869">
        <v>8</v>
      </c>
      <c r="T1172" s="869">
        <v>8</v>
      </c>
      <c r="U1172" s="869">
        <v>0</v>
      </c>
      <c r="V1172" s="869">
        <v>0</v>
      </c>
      <c r="W1172" s="869">
        <v>2</v>
      </c>
      <c r="X1172" s="869">
        <v>2</v>
      </c>
      <c r="Y1172" s="869">
        <v>0</v>
      </c>
      <c r="Z1172" s="869">
        <v>0</v>
      </c>
      <c r="AA1172" s="869">
        <v>6</v>
      </c>
      <c r="AB1172" s="869">
        <v>6</v>
      </c>
      <c r="AC1172" s="869">
        <v>0</v>
      </c>
      <c r="AD1172" s="869">
        <v>2</v>
      </c>
      <c r="AE1172" s="869">
        <v>0</v>
      </c>
      <c r="AF1172" s="345">
        <v>452578</v>
      </c>
      <c r="AG1172" s="345">
        <v>244000</v>
      </c>
      <c r="AH1172" s="345">
        <v>46000</v>
      </c>
      <c r="AI1172" s="345">
        <v>162578</v>
      </c>
      <c r="AJ1172" s="345">
        <v>35400</v>
      </c>
      <c r="AK1172" s="345">
        <v>2063</v>
      </c>
    </row>
    <row r="1173" spans="1:37">
      <c r="A1173" s="869">
        <v>1119</v>
      </c>
      <c r="B1173" s="869" t="s">
        <v>3544</v>
      </c>
      <c r="C1173" s="869" t="s">
        <v>17016</v>
      </c>
      <c r="D1173" s="869" t="s">
        <v>13033</v>
      </c>
      <c r="E1173" s="869" t="s">
        <v>17224</v>
      </c>
      <c r="F1173" s="870" t="s">
        <v>17225</v>
      </c>
      <c r="G1173" s="869" t="s">
        <v>17226</v>
      </c>
      <c r="H1173" s="869" t="s">
        <v>17227</v>
      </c>
      <c r="I1173" s="869">
        <v>2008</v>
      </c>
      <c r="J1173" s="869">
        <v>4481</v>
      </c>
      <c r="K1173" s="869">
        <v>2621</v>
      </c>
      <c r="L1173" s="869">
        <v>103</v>
      </c>
      <c r="M1173" s="869">
        <v>34991</v>
      </c>
      <c r="N1173" s="869">
        <v>339</v>
      </c>
      <c r="O1173" s="869">
        <v>0</v>
      </c>
      <c r="P1173" s="869">
        <v>2805</v>
      </c>
      <c r="Q1173" s="869">
        <v>0</v>
      </c>
      <c r="R1173" s="869">
        <v>0</v>
      </c>
      <c r="S1173" s="869">
        <v>2</v>
      </c>
      <c r="T1173" s="869">
        <v>4</v>
      </c>
      <c r="U1173" s="869">
        <v>0</v>
      </c>
      <c r="V1173" s="869">
        <v>0</v>
      </c>
      <c r="W1173" s="869">
        <v>2</v>
      </c>
      <c r="X1173" s="869">
        <v>4</v>
      </c>
      <c r="Y1173" s="869">
        <v>0</v>
      </c>
      <c r="Z1173" s="869">
        <v>0</v>
      </c>
      <c r="AA1173" s="869">
        <v>0</v>
      </c>
      <c r="AB1173" s="869">
        <v>0</v>
      </c>
      <c r="AC1173" s="869">
        <v>0</v>
      </c>
      <c r="AD1173" s="869">
        <v>2</v>
      </c>
      <c r="AE1173" s="869">
        <v>0</v>
      </c>
      <c r="AF1173" s="345">
        <v>326016</v>
      </c>
      <c r="AG1173" s="345">
        <v>116219</v>
      </c>
      <c r="AH1173" s="345">
        <v>7500</v>
      </c>
      <c r="AI1173" s="345">
        <v>202297</v>
      </c>
      <c r="AJ1173" s="345">
        <v>19811</v>
      </c>
      <c r="AK1173" s="345">
        <v>2625</v>
      </c>
    </row>
    <row r="1174" spans="1:37">
      <c r="A1174" s="869">
        <v>1120</v>
      </c>
      <c r="B1174" s="869" t="s">
        <v>3544</v>
      </c>
      <c r="C1174" s="869" t="s">
        <v>3748</v>
      </c>
      <c r="D1174" s="869" t="s">
        <v>13033</v>
      </c>
      <c r="E1174" s="869" t="s">
        <v>17228</v>
      </c>
      <c r="F1174" s="870" t="s">
        <v>17229</v>
      </c>
      <c r="G1174" s="869" t="s">
        <v>17230</v>
      </c>
      <c r="H1174" s="869" t="s">
        <v>17231</v>
      </c>
      <c r="I1174" s="869">
        <v>2002</v>
      </c>
      <c r="J1174" s="869">
        <v>21813</v>
      </c>
      <c r="K1174" s="869">
        <v>2271</v>
      </c>
      <c r="L1174" s="869">
        <v>284</v>
      </c>
      <c r="M1174" s="869">
        <v>96270</v>
      </c>
      <c r="N1174" s="869">
        <v>4235</v>
      </c>
      <c r="O1174" s="869">
        <v>150</v>
      </c>
      <c r="P1174" s="869">
        <v>2686</v>
      </c>
      <c r="Q1174" s="869">
        <v>7</v>
      </c>
      <c r="R1174" s="869">
        <v>150</v>
      </c>
      <c r="S1174" s="869">
        <v>4</v>
      </c>
      <c r="T1174" s="869">
        <v>5</v>
      </c>
      <c r="U1174" s="869">
        <v>1</v>
      </c>
      <c r="V1174" s="869">
        <v>0</v>
      </c>
      <c r="W1174" s="869">
        <v>2</v>
      </c>
      <c r="X1174" s="869">
        <v>4</v>
      </c>
      <c r="Y1174" s="869">
        <v>0</v>
      </c>
      <c r="Z1174" s="869">
        <v>0</v>
      </c>
      <c r="AA1174" s="869">
        <v>1</v>
      </c>
      <c r="AB1174" s="869">
        <v>1</v>
      </c>
      <c r="AC1174" s="869">
        <v>0</v>
      </c>
      <c r="AD1174" s="869">
        <v>2</v>
      </c>
      <c r="AE1174" s="869">
        <v>0</v>
      </c>
      <c r="AF1174" s="345">
        <v>888760</v>
      </c>
      <c r="AG1174" s="345">
        <v>460000</v>
      </c>
      <c r="AH1174" s="345">
        <v>51934</v>
      </c>
      <c r="AI1174" s="345">
        <v>376826</v>
      </c>
      <c r="AJ1174" s="345">
        <v>159166</v>
      </c>
      <c r="AK1174" s="345">
        <v>40087</v>
      </c>
    </row>
    <row r="1175" spans="1:37">
      <c r="A1175" s="869">
        <v>1121</v>
      </c>
      <c r="B1175" s="869" t="s">
        <v>3544</v>
      </c>
      <c r="C1175" s="869" t="s">
        <v>3766</v>
      </c>
      <c r="D1175" s="869" t="s">
        <v>13033</v>
      </c>
      <c r="E1175" s="869" t="s">
        <v>17232</v>
      </c>
      <c r="F1175" s="870" t="s">
        <v>17233</v>
      </c>
      <c r="G1175" s="869" t="s">
        <v>17234</v>
      </c>
      <c r="H1175" s="869" t="s">
        <v>17235</v>
      </c>
      <c r="I1175" s="869">
        <v>2013</v>
      </c>
      <c r="J1175" s="869">
        <v>5222</v>
      </c>
      <c r="K1175" s="869">
        <v>1556</v>
      </c>
      <c r="L1175" s="869">
        <v>300</v>
      </c>
      <c r="M1175" s="869">
        <v>71759</v>
      </c>
      <c r="N1175" s="869">
        <v>854</v>
      </c>
      <c r="O1175" s="869">
        <v>13</v>
      </c>
      <c r="P1175" s="869">
        <v>2614</v>
      </c>
      <c r="Q1175" s="869">
        <v>0</v>
      </c>
      <c r="R1175" s="869">
        <v>0</v>
      </c>
      <c r="S1175" s="869">
        <v>3</v>
      </c>
      <c r="T1175" s="869">
        <v>3</v>
      </c>
      <c r="U1175" s="869">
        <v>1</v>
      </c>
      <c r="V1175" s="869">
        <v>1</v>
      </c>
      <c r="W1175" s="869">
        <v>2</v>
      </c>
      <c r="X1175" s="869">
        <v>2</v>
      </c>
      <c r="Y1175" s="869">
        <v>0</v>
      </c>
      <c r="Z1175" s="869">
        <v>0</v>
      </c>
      <c r="AA1175" s="869">
        <v>0</v>
      </c>
      <c r="AB1175" s="869">
        <v>0</v>
      </c>
      <c r="AC1175" s="869">
        <v>0</v>
      </c>
      <c r="AD1175" s="869">
        <v>3</v>
      </c>
      <c r="AE1175" s="869">
        <v>0</v>
      </c>
      <c r="AF1175" s="345">
        <v>574573</v>
      </c>
      <c r="AG1175" s="345">
        <v>408240</v>
      </c>
      <c r="AH1175" s="345">
        <v>39000</v>
      </c>
      <c r="AI1175" s="345">
        <v>127333</v>
      </c>
      <c r="AJ1175" s="345">
        <v>57732</v>
      </c>
      <c r="AK1175" s="345">
        <v>26746</v>
      </c>
    </row>
    <row r="1176" spans="1:37" s="878" customFormat="1">
      <c r="A1176" s="1712" t="s">
        <v>13734</v>
      </c>
      <c r="B1176" s="1713"/>
      <c r="C1176" s="1714"/>
      <c r="D1176" s="872"/>
      <c r="E1176" s="873">
        <v>54</v>
      </c>
      <c r="F1176" s="874"/>
      <c r="G1176" s="872"/>
      <c r="H1176" s="872"/>
      <c r="I1176" s="872"/>
      <c r="J1176" s="875"/>
      <c r="K1176" s="875"/>
      <c r="L1176" s="875"/>
      <c r="M1176" s="875"/>
      <c r="N1176" s="875"/>
      <c r="O1176" s="875"/>
      <c r="P1176" s="875"/>
      <c r="Q1176" s="875"/>
      <c r="R1176" s="875"/>
      <c r="S1176" s="876"/>
      <c r="T1176" s="876"/>
      <c r="U1176" s="876"/>
      <c r="V1176" s="876"/>
      <c r="W1176" s="876"/>
      <c r="X1176" s="876"/>
      <c r="Y1176" s="876"/>
      <c r="Z1176" s="875"/>
      <c r="AA1176" s="876"/>
      <c r="AB1176" s="876"/>
      <c r="AC1176" s="875"/>
      <c r="AD1176" s="875"/>
      <c r="AE1176" s="875"/>
      <c r="AF1176" s="877"/>
      <c r="AG1176" s="875"/>
      <c r="AH1176" s="875"/>
      <c r="AI1176" s="875"/>
      <c r="AJ1176" s="875"/>
      <c r="AK1176" s="875"/>
    </row>
    <row r="1177" spans="1:37" s="885" customFormat="1">
      <c r="A1177" s="1715" t="s">
        <v>17236</v>
      </c>
      <c r="B1177" s="1716"/>
      <c r="C1177" s="1717"/>
      <c r="D1177" s="879"/>
      <c r="E1177" s="880">
        <v>77</v>
      </c>
      <c r="F1177" s="881"/>
      <c r="G1177" s="879"/>
      <c r="H1177" s="879"/>
      <c r="I1177" s="879"/>
      <c r="J1177" s="882"/>
      <c r="K1177" s="882"/>
      <c r="L1177" s="882"/>
      <c r="M1177" s="882"/>
      <c r="N1177" s="882"/>
      <c r="O1177" s="882"/>
      <c r="P1177" s="882"/>
      <c r="Q1177" s="882"/>
      <c r="R1177" s="882"/>
      <c r="S1177" s="883"/>
      <c r="T1177" s="883"/>
      <c r="U1177" s="883"/>
      <c r="V1177" s="883"/>
      <c r="W1177" s="883"/>
      <c r="X1177" s="883"/>
      <c r="Y1177" s="883"/>
      <c r="Z1177" s="882"/>
      <c r="AA1177" s="883"/>
      <c r="AB1177" s="883"/>
      <c r="AC1177" s="882"/>
      <c r="AD1177" s="882"/>
      <c r="AE1177" s="882"/>
      <c r="AF1177" s="884"/>
      <c r="AG1177" s="882"/>
      <c r="AH1177" s="882"/>
      <c r="AI1177" s="882"/>
      <c r="AJ1177" s="882"/>
      <c r="AK1177" s="882"/>
    </row>
    <row r="1178" spans="1:37">
      <c r="A1178" s="869">
        <v>1122</v>
      </c>
      <c r="B1178" s="869" t="s">
        <v>3883</v>
      </c>
      <c r="C1178" s="869" t="s">
        <v>3903</v>
      </c>
      <c r="D1178" s="869" t="s">
        <v>12915</v>
      </c>
      <c r="E1178" s="869" t="s">
        <v>17237</v>
      </c>
      <c r="F1178" s="870" t="s">
        <v>17238</v>
      </c>
      <c r="G1178" s="869" t="s">
        <v>17239</v>
      </c>
      <c r="H1178" s="869" t="s">
        <v>17240</v>
      </c>
      <c r="I1178" s="869">
        <v>1998</v>
      </c>
      <c r="J1178" s="869">
        <v>6817</v>
      </c>
      <c r="K1178" s="869">
        <v>6442</v>
      </c>
      <c r="L1178" s="869">
        <v>691</v>
      </c>
      <c r="M1178" s="869">
        <v>176765</v>
      </c>
      <c r="N1178" s="869">
        <v>6498</v>
      </c>
      <c r="O1178" s="869">
        <v>203</v>
      </c>
      <c r="P1178" s="869">
        <v>8609</v>
      </c>
      <c r="Q1178" s="869">
        <v>60</v>
      </c>
      <c r="R1178" s="869">
        <v>12</v>
      </c>
      <c r="S1178" s="869">
        <v>46</v>
      </c>
      <c r="T1178" s="869">
        <v>48</v>
      </c>
      <c r="U1178" s="869">
        <v>9</v>
      </c>
      <c r="V1178" s="869">
        <v>12</v>
      </c>
      <c r="W1178" s="869">
        <v>12</v>
      </c>
      <c r="X1178" s="869">
        <v>13</v>
      </c>
      <c r="Y1178" s="869">
        <v>19</v>
      </c>
      <c r="Z1178" s="869">
        <v>20</v>
      </c>
      <c r="AA1178" s="869">
        <v>6</v>
      </c>
      <c r="AB1178" s="869">
        <v>3</v>
      </c>
      <c r="AC1178" s="869">
        <v>0</v>
      </c>
      <c r="AD1178" s="869">
        <v>13</v>
      </c>
      <c r="AE1178" s="869">
        <v>1</v>
      </c>
      <c r="AF1178" s="345">
        <v>6472273</v>
      </c>
      <c r="AG1178" s="345">
        <v>2945683</v>
      </c>
      <c r="AH1178" s="345">
        <v>556400</v>
      </c>
      <c r="AI1178" s="345">
        <v>2970190</v>
      </c>
      <c r="AJ1178" s="345">
        <v>307829</v>
      </c>
      <c r="AK1178" s="345">
        <v>282370</v>
      </c>
    </row>
    <row r="1179" spans="1:37">
      <c r="A1179" s="869">
        <v>1123</v>
      </c>
      <c r="B1179" s="869" t="s">
        <v>3883</v>
      </c>
      <c r="C1179" s="869" t="s">
        <v>3884</v>
      </c>
      <c r="D1179" s="869" t="s">
        <v>12915</v>
      </c>
      <c r="E1179" s="869" t="s">
        <v>17241</v>
      </c>
      <c r="F1179" s="870" t="s">
        <v>17242</v>
      </c>
      <c r="G1179" s="869" t="s">
        <v>17243</v>
      </c>
      <c r="H1179" s="869" t="s">
        <v>17244</v>
      </c>
      <c r="I1179" s="869">
        <v>1988</v>
      </c>
      <c r="J1179" s="869">
        <v>2121</v>
      </c>
      <c r="K1179" s="869">
        <v>938</v>
      </c>
      <c r="L1179" s="869">
        <v>300</v>
      </c>
      <c r="M1179" s="869">
        <v>86760</v>
      </c>
      <c r="N1179" s="869">
        <v>2986</v>
      </c>
      <c r="O1179" s="869">
        <v>94</v>
      </c>
      <c r="P1179" s="869">
        <v>3260</v>
      </c>
      <c r="Q1179" s="869">
        <v>0</v>
      </c>
      <c r="R1179" s="869">
        <v>94</v>
      </c>
      <c r="S1179" s="869">
        <v>6</v>
      </c>
      <c r="T1179" s="869">
        <v>6</v>
      </c>
      <c r="U1179" s="869">
        <v>2</v>
      </c>
      <c r="V1179" s="869">
        <v>2</v>
      </c>
      <c r="W1179" s="869">
        <v>4</v>
      </c>
      <c r="X1179" s="869">
        <v>4</v>
      </c>
      <c r="Y1179" s="869">
        <v>0</v>
      </c>
      <c r="Z1179" s="869">
        <v>0</v>
      </c>
      <c r="AA1179" s="869">
        <v>0</v>
      </c>
      <c r="AB1179" s="869">
        <v>0</v>
      </c>
      <c r="AC1179" s="869">
        <v>0</v>
      </c>
      <c r="AD1179" s="869">
        <v>3</v>
      </c>
      <c r="AE1179" s="869">
        <v>1</v>
      </c>
      <c r="AF1179" s="345">
        <v>482469</v>
      </c>
      <c r="AG1179" s="345">
        <v>337408</v>
      </c>
      <c r="AH1179" s="345">
        <v>54940</v>
      </c>
      <c r="AI1179" s="345">
        <v>90121</v>
      </c>
      <c r="AJ1179" s="345">
        <v>41281</v>
      </c>
      <c r="AK1179" s="345">
        <v>43297</v>
      </c>
    </row>
    <row r="1180" spans="1:37">
      <c r="A1180" s="869">
        <v>1124</v>
      </c>
      <c r="B1180" s="869" t="s">
        <v>3883</v>
      </c>
      <c r="C1180" s="869" t="s">
        <v>3936</v>
      </c>
      <c r="D1180" s="869" t="s">
        <v>12915</v>
      </c>
      <c r="E1180" s="869" t="s">
        <v>17245</v>
      </c>
      <c r="F1180" s="870" t="s">
        <v>17246</v>
      </c>
      <c r="G1180" s="869" t="s">
        <v>17247</v>
      </c>
      <c r="H1180" s="869" t="s">
        <v>17248</v>
      </c>
      <c r="I1180" s="869">
        <v>1990</v>
      </c>
      <c r="J1180" s="869">
        <v>3519</v>
      </c>
      <c r="K1180" s="869">
        <v>1731.16</v>
      </c>
      <c r="L1180" s="869">
        <v>176</v>
      </c>
      <c r="M1180" s="869">
        <v>65696</v>
      </c>
      <c r="N1180" s="869">
        <v>3875</v>
      </c>
      <c r="O1180" s="869">
        <v>107</v>
      </c>
      <c r="P1180" s="869">
        <v>3333</v>
      </c>
      <c r="Q1180" s="869">
        <v>45</v>
      </c>
      <c r="R1180" s="869">
        <v>107</v>
      </c>
      <c r="S1180" s="869">
        <v>6</v>
      </c>
      <c r="T1180" s="869">
        <v>6</v>
      </c>
      <c r="U1180" s="869">
        <v>2</v>
      </c>
      <c r="V1180" s="869">
        <v>2</v>
      </c>
      <c r="W1180" s="869">
        <v>4</v>
      </c>
      <c r="X1180" s="869">
        <v>4</v>
      </c>
      <c r="Y1180" s="869">
        <v>0</v>
      </c>
      <c r="Z1180" s="869">
        <v>0</v>
      </c>
      <c r="AA1180" s="869">
        <v>0</v>
      </c>
      <c r="AB1180" s="869">
        <v>0</v>
      </c>
      <c r="AC1180" s="869">
        <v>0</v>
      </c>
      <c r="AD1180" s="869">
        <v>4</v>
      </c>
      <c r="AE1180" s="869">
        <v>0</v>
      </c>
      <c r="AF1180" s="345">
        <v>757452</v>
      </c>
      <c r="AG1180" s="345">
        <v>403450</v>
      </c>
      <c r="AH1180" s="345">
        <v>55700</v>
      </c>
      <c r="AI1180" s="345">
        <v>298302</v>
      </c>
      <c r="AJ1180" s="345">
        <v>55431</v>
      </c>
      <c r="AK1180" s="345">
        <v>29562</v>
      </c>
    </row>
    <row r="1181" spans="1:37">
      <c r="A1181" s="869">
        <v>1125</v>
      </c>
      <c r="B1181" s="869" t="s">
        <v>3883</v>
      </c>
      <c r="C1181" s="869" t="s">
        <v>3913</v>
      </c>
      <c r="D1181" s="869" t="s">
        <v>12915</v>
      </c>
      <c r="E1181" s="869" t="s">
        <v>17249</v>
      </c>
      <c r="F1181" s="870" t="s">
        <v>17250</v>
      </c>
      <c r="G1181" s="869" t="s">
        <v>17251</v>
      </c>
      <c r="H1181" s="869" t="s">
        <v>17252</v>
      </c>
      <c r="I1181" s="869">
        <v>1986</v>
      </c>
      <c r="J1181" s="869">
        <v>6470</v>
      </c>
      <c r="K1181" s="869">
        <v>4722</v>
      </c>
      <c r="L1181" s="869">
        <v>590</v>
      </c>
      <c r="M1181" s="869">
        <v>236528</v>
      </c>
      <c r="N1181" s="869">
        <v>7204</v>
      </c>
      <c r="O1181" s="869">
        <v>305</v>
      </c>
      <c r="P1181" s="869">
        <v>10794</v>
      </c>
      <c r="Q1181" s="869">
        <v>68</v>
      </c>
      <c r="R1181" s="869">
        <v>10</v>
      </c>
      <c r="S1181" s="869">
        <v>23</v>
      </c>
      <c r="T1181" s="869">
        <v>24</v>
      </c>
      <c r="U1181" s="869">
        <v>7</v>
      </c>
      <c r="V1181" s="869">
        <v>7</v>
      </c>
      <c r="W1181" s="869">
        <v>13</v>
      </c>
      <c r="X1181" s="869">
        <v>14</v>
      </c>
      <c r="Y1181" s="869">
        <v>0</v>
      </c>
      <c r="Z1181" s="869">
        <v>0</v>
      </c>
      <c r="AA1181" s="869">
        <v>3</v>
      </c>
      <c r="AB1181" s="869">
        <v>3</v>
      </c>
      <c r="AC1181" s="869">
        <v>1</v>
      </c>
      <c r="AD1181" s="869">
        <v>13</v>
      </c>
      <c r="AE1181" s="869">
        <v>1</v>
      </c>
      <c r="AF1181" s="345">
        <v>3320224</v>
      </c>
      <c r="AG1181" s="345">
        <v>1696510</v>
      </c>
      <c r="AH1181" s="345">
        <v>202663</v>
      </c>
      <c r="AI1181" s="345">
        <v>1421051</v>
      </c>
      <c r="AJ1181" s="345">
        <v>424270</v>
      </c>
      <c r="AK1181" s="345">
        <v>277250</v>
      </c>
    </row>
    <row r="1182" spans="1:37">
      <c r="A1182" s="869">
        <v>1126</v>
      </c>
      <c r="B1182" s="869" t="s">
        <v>3883</v>
      </c>
      <c r="C1182" s="869" t="s">
        <v>3945</v>
      </c>
      <c r="D1182" s="869" t="s">
        <v>12915</v>
      </c>
      <c r="E1182" s="869" t="s">
        <v>17253</v>
      </c>
      <c r="F1182" s="870" t="s">
        <v>17254</v>
      </c>
      <c r="G1182" s="869" t="s">
        <v>17255</v>
      </c>
      <c r="H1182" s="869" t="s">
        <v>17256</v>
      </c>
      <c r="I1182" s="869">
        <v>1990</v>
      </c>
      <c r="J1182" s="869">
        <v>2203</v>
      </c>
      <c r="K1182" s="869">
        <v>1454.41</v>
      </c>
      <c r="L1182" s="869">
        <v>313</v>
      </c>
      <c r="M1182" s="869">
        <v>67806</v>
      </c>
      <c r="N1182" s="869">
        <v>3950</v>
      </c>
      <c r="O1182" s="869">
        <v>203</v>
      </c>
      <c r="P1182" s="869">
        <v>3473</v>
      </c>
      <c r="Q1182" s="869">
        <v>144</v>
      </c>
      <c r="R1182" s="869">
        <v>5</v>
      </c>
      <c r="S1182" s="869">
        <v>8</v>
      </c>
      <c r="T1182" s="869">
        <v>9</v>
      </c>
      <c r="U1182" s="869">
        <v>2</v>
      </c>
      <c r="V1182" s="869">
        <v>2</v>
      </c>
      <c r="W1182" s="869">
        <v>5</v>
      </c>
      <c r="X1182" s="869">
        <v>6</v>
      </c>
      <c r="Y1182" s="869">
        <v>0</v>
      </c>
      <c r="Z1182" s="869">
        <v>0</v>
      </c>
      <c r="AA1182" s="869">
        <v>1</v>
      </c>
      <c r="AB1182" s="869">
        <v>1</v>
      </c>
      <c r="AC1182" s="869">
        <v>0</v>
      </c>
      <c r="AD1182" s="869">
        <v>4</v>
      </c>
      <c r="AE1182" s="869">
        <v>1</v>
      </c>
      <c r="AF1182" s="345">
        <v>923419</v>
      </c>
      <c r="AG1182" s="345">
        <v>589711</v>
      </c>
      <c r="AH1182" s="345">
        <v>68811</v>
      </c>
      <c r="AI1182" s="345">
        <v>264897</v>
      </c>
      <c r="AJ1182" s="345">
        <v>64068</v>
      </c>
      <c r="AK1182" s="345">
        <v>47531</v>
      </c>
    </row>
    <row r="1183" spans="1:37">
      <c r="A1183" s="869">
        <v>1127</v>
      </c>
      <c r="B1183" s="869" t="s">
        <v>3883</v>
      </c>
      <c r="C1183" s="869" t="s">
        <v>3945</v>
      </c>
      <c r="D1183" s="869" t="s">
        <v>12915</v>
      </c>
      <c r="E1183" s="869" t="s">
        <v>17257</v>
      </c>
      <c r="F1183" s="870" t="s">
        <v>17258</v>
      </c>
      <c r="G1183" s="869" t="s">
        <v>17259</v>
      </c>
      <c r="H1183" s="869" t="s">
        <v>17260</v>
      </c>
      <c r="I1183" s="869">
        <v>1991</v>
      </c>
      <c r="J1183" s="869">
        <v>2068</v>
      </c>
      <c r="K1183" s="869">
        <v>894</v>
      </c>
      <c r="L1183" s="869">
        <v>200</v>
      </c>
      <c r="M1183" s="869">
        <v>44529</v>
      </c>
      <c r="N1183" s="869">
        <v>2742</v>
      </c>
      <c r="O1183" s="869">
        <v>37</v>
      </c>
      <c r="P1183" s="869">
        <v>2287</v>
      </c>
      <c r="Q1183" s="869">
        <v>90</v>
      </c>
      <c r="R1183" s="869">
        <v>2</v>
      </c>
      <c r="S1183" s="869">
        <v>5</v>
      </c>
      <c r="T1183" s="869">
        <v>5</v>
      </c>
      <c r="U1183" s="869">
        <v>2</v>
      </c>
      <c r="V1183" s="869">
        <v>2</v>
      </c>
      <c r="W1183" s="869">
        <v>3</v>
      </c>
      <c r="X1183" s="869">
        <v>3</v>
      </c>
      <c r="Y1183" s="869">
        <v>0</v>
      </c>
      <c r="Z1183" s="869">
        <v>0</v>
      </c>
      <c r="AA1183" s="869">
        <v>0</v>
      </c>
      <c r="AB1183" s="869">
        <v>0</v>
      </c>
      <c r="AC1183" s="869">
        <v>0</v>
      </c>
      <c r="AD1183" s="869">
        <v>3</v>
      </c>
      <c r="AE1183" s="869">
        <v>0</v>
      </c>
      <c r="AF1183" s="345">
        <v>401595</v>
      </c>
      <c r="AG1183" s="345">
        <v>253849</v>
      </c>
      <c r="AH1183" s="345">
        <v>34000</v>
      </c>
      <c r="AI1183" s="345">
        <v>113746</v>
      </c>
      <c r="AJ1183" s="345">
        <v>17842</v>
      </c>
      <c r="AK1183" s="345">
        <v>8650</v>
      </c>
    </row>
    <row r="1184" spans="1:37">
      <c r="A1184" s="869">
        <v>1128</v>
      </c>
      <c r="B1184" s="869" t="s">
        <v>3883</v>
      </c>
      <c r="C1184" s="869" t="s">
        <v>4071</v>
      </c>
      <c r="D1184" s="869" t="s">
        <v>12915</v>
      </c>
      <c r="E1184" s="869" t="s">
        <v>17261</v>
      </c>
      <c r="F1184" s="870" t="s">
        <v>17262</v>
      </c>
      <c r="G1184" s="869" t="s">
        <v>17263</v>
      </c>
      <c r="H1184" s="869" t="s">
        <v>17264</v>
      </c>
      <c r="I1184" s="869">
        <v>1976</v>
      </c>
      <c r="J1184" s="869">
        <v>940</v>
      </c>
      <c r="K1184" s="869">
        <v>1022.64</v>
      </c>
      <c r="L1184" s="869">
        <v>300</v>
      </c>
      <c r="M1184" s="869">
        <v>86959</v>
      </c>
      <c r="N1184" s="869">
        <v>4431</v>
      </c>
      <c r="O1184" s="869">
        <v>63</v>
      </c>
      <c r="P1184" s="869">
        <v>3768</v>
      </c>
      <c r="Q1184" s="869">
        <v>135</v>
      </c>
      <c r="R1184" s="869">
        <v>4</v>
      </c>
      <c r="S1184" s="869">
        <v>6</v>
      </c>
      <c r="T1184" s="869">
        <v>6</v>
      </c>
      <c r="U1184" s="869">
        <v>3</v>
      </c>
      <c r="V1184" s="869">
        <v>3</v>
      </c>
      <c r="W1184" s="869">
        <v>3</v>
      </c>
      <c r="X1184" s="869">
        <v>3</v>
      </c>
      <c r="Y1184" s="869">
        <v>0</v>
      </c>
      <c r="Z1184" s="869">
        <v>0</v>
      </c>
      <c r="AA1184" s="869">
        <v>0</v>
      </c>
      <c r="AB1184" s="869">
        <v>0</v>
      </c>
      <c r="AC1184" s="869">
        <v>0</v>
      </c>
      <c r="AD1184" s="869">
        <v>3</v>
      </c>
      <c r="AE1184" s="869">
        <v>0</v>
      </c>
      <c r="AF1184" s="345">
        <v>607763</v>
      </c>
      <c r="AG1184" s="345">
        <v>334021</v>
      </c>
      <c r="AH1184" s="345">
        <v>77840</v>
      </c>
      <c r="AI1184" s="345">
        <v>195902</v>
      </c>
      <c r="AJ1184" s="345">
        <v>42519</v>
      </c>
      <c r="AK1184" s="345">
        <v>26661</v>
      </c>
    </row>
    <row r="1185" spans="1:37">
      <c r="A1185" s="869">
        <v>1129</v>
      </c>
      <c r="B1185" s="869" t="s">
        <v>3883</v>
      </c>
      <c r="C1185" s="869" t="s">
        <v>3974</v>
      </c>
      <c r="D1185" s="869" t="s">
        <v>12915</v>
      </c>
      <c r="E1185" s="869" t="s">
        <v>17265</v>
      </c>
      <c r="F1185" s="870" t="s">
        <v>17266</v>
      </c>
      <c r="G1185" s="869" t="s">
        <v>17267</v>
      </c>
      <c r="H1185" s="869" t="s">
        <v>17268</v>
      </c>
      <c r="I1185" s="869">
        <v>1987</v>
      </c>
      <c r="J1185" s="869">
        <v>7628</v>
      </c>
      <c r="K1185" s="869">
        <v>3898</v>
      </c>
      <c r="L1185" s="869">
        <v>1208</v>
      </c>
      <c r="M1185" s="869">
        <v>188663</v>
      </c>
      <c r="N1185" s="869">
        <v>6563</v>
      </c>
      <c r="O1185" s="869">
        <v>269</v>
      </c>
      <c r="P1185" s="869">
        <v>8387</v>
      </c>
      <c r="Q1185" s="869">
        <v>178</v>
      </c>
      <c r="R1185" s="869">
        <v>11</v>
      </c>
      <c r="S1185" s="869">
        <v>22</v>
      </c>
      <c r="T1185" s="869">
        <v>23</v>
      </c>
      <c r="U1185" s="869">
        <v>6</v>
      </c>
      <c r="V1185" s="869">
        <v>8</v>
      </c>
      <c r="W1185" s="869">
        <v>13</v>
      </c>
      <c r="X1185" s="869">
        <v>13</v>
      </c>
      <c r="Y1185" s="869">
        <v>0</v>
      </c>
      <c r="Z1185" s="869">
        <v>0</v>
      </c>
      <c r="AA1185" s="869">
        <v>3</v>
      </c>
      <c r="AB1185" s="869">
        <v>2</v>
      </c>
      <c r="AC1185" s="869">
        <v>0</v>
      </c>
      <c r="AD1185" s="869">
        <v>13</v>
      </c>
      <c r="AE1185" s="869">
        <v>2</v>
      </c>
      <c r="AF1185" s="345">
        <v>2243262</v>
      </c>
      <c r="AG1185" s="345">
        <v>1547617</v>
      </c>
      <c r="AH1185" s="345">
        <v>157232</v>
      </c>
      <c r="AI1185" s="345">
        <v>538413</v>
      </c>
      <c r="AJ1185" s="345">
        <v>267106</v>
      </c>
      <c r="AK1185" s="345">
        <v>140518</v>
      </c>
    </row>
    <row r="1186" spans="1:37">
      <c r="A1186" s="869">
        <v>1130</v>
      </c>
      <c r="B1186" s="869" t="s">
        <v>3883</v>
      </c>
      <c r="C1186" s="869" t="s">
        <v>3974</v>
      </c>
      <c r="D1186" s="869" t="s">
        <v>12915</v>
      </c>
      <c r="E1186" s="869" t="s">
        <v>17269</v>
      </c>
      <c r="F1186" s="870" t="s">
        <v>17270</v>
      </c>
      <c r="G1186" s="869" t="s">
        <v>17271</v>
      </c>
      <c r="H1186" s="869" t="s">
        <v>17272</v>
      </c>
      <c r="I1186" s="869">
        <v>1992</v>
      </c>
      <c r="J1186" s="869">
        <v>1040</v>
      </c>
      <c r="K1186" s="869">
        <v>802.98</v>
      </c>
      <c r="L1186" s="869">
        <v>290</v>
      </c>
      <c r="M1186" s="869">
        <v>68989</v>
      </c>
      <c r="N1186" s="869">
        <v>4787</v>
      </c>
      <c r="O1186" s="869">
        <v>121</v>
      </c>
      <c r="P1186" s="869">
        <v>1300</v>
      </c>
      <c r="Q1186" s="869">
        <v>0</v>
      </c>
      <c r="R1186" s="869">
        <v>1</v>
      </c>
      <c r="S1186" s="869">
        <v>4</v>
      </c>
      <c r="T1186" s="869">
        <v>5</v>
      </c>
      <c r="U1186" s="869">
        <v>1</v>
      </c>
      <c r="V1186" s="869">
        <v>1</v>
      </c>
      <c r="W1186" s="869">
        <v>3</v>
      </c>
      <c r="X1186" s="869">
        <v>3</v>
      </c>
      <c r="Y1186" s="869">
        <v>0</v>
      </c>
      <c r="Z1186" s="869">
        <v>0</v>
      </c>
      <c r="AA1186" s="869">
        <v>0</v>
      </c>
      <c r="AB1186" s="869">
        <v>1</v>
      </c>
      <c r="AC1186" s="869">
        <v>0</v>
      </c>
      <c r="AD1186" s="869">
        <v>3</v>
      </c>
      <c r="AE1186" s="869">
        <v>0</v>
      </c>
      <c r="AF1186" s="345">
        <v>392222</v>
      </c>
      <c r="AG1186" s="345">
        <v>295634</v>
      </c>
      <c r="AH1186" s="345">
        <v>20000</v>
      </c>
      <c r="AI1186" s="345">
        <v>76588</v>
      </c>
      <c r="AJ1186" s="345">
        <v>22288</v>
      </c>
      <c r="AK1186" s="345">
        <v>13465</v>
      </c>
    </row>
    <row r="1187" spans="1:37">
      <c r="A1187" s="869">
        <v>1131</v>
      </c>
      <c r="B1187" s="869" t="s">
        <v>3883</v>
      </c>
      <c r="C1187" s="869" t="s">
        <v>3988</v>
      </c>
      <c r="D1187" s="869" t="s">
        <v>12915</v>
      </c>
      <c r="E1187" s="869" t="s">
        <v>17273</v>
      </c>
      <c r="F1187" s="870" t="s">
        <v>17274</v>
      </c>
      <c r="G1187" s="869" t="s">
        <v>17275</v>
      </c>
      <c r="H1187" s="869" t="s">
        <v>17276</v>
      </c>
      <c r="I1187" s="869">
        <v>1973</v>
      </c>
      <c r="J1187" s="869">
        <v>5365</v>
      </c>
      <c r="K1187" s="869">
        <v>2292.8200000000002</v>
      </c>
      <c r="L1187" s="869">
        <v>510</v>
      </c>
      <c r="M1187" s="869">
        <v>83320</v>
      </c>
      <c r="N1187" s="869">
        <v>3079</v>
      </c>
      <c r="O1187" s="869">
        <v>95</v>
      </c>
      <c r="P1187" s="869">
        <v>3351</v>
      </c>
      <c r="Q1187" s="869">
        <v>128</v>
      </c>
      <c r="R1187" s="869">
        <v>1</v>
      </c>
      <c r="S1187" s="869">
        <v>9</v>
      </c>
      <c r="T1187" s="869">
        <v>9</v>
      </c>
      <c r="U1187" s="869">
        <v>3</v>
      </c>
      <c r="V1187" s="869">
        <v>3</v>
      </c>
      <c r="W1187" s="869">
        <v>6</v>
      </c>
      <c r="X1187" s="869">
        <v>6</v>
      </c>
      <c r="Y1187" s="869">
        <v>0</v>
      </c>
      <c r="Z1187" s="869">
        <v>0</v>
      </c>
      <c r="AA1187" s="869">
        <v>0</v>
      </c>
      <c r="AB1187" s="869">
        <v>0</v>
      </c>
      <c r="AC1187" s="869">
        <v>0</v>
      </c>
      <c r="AD1187" s="869">
        <v>6</v>
      </c>
      <c r="AE1187" s="869">
        <v>0</v>
      </c>
      <c r="AF1187" s="345">
        <v>891567</v>
      </c>
      <c r="AG1187" s="345">
        <v>603752</v>
      </c>
      <c r="AH1187" s="345">
        <v>52000</v>
      </c>
      <c r="AI1187" s="345">
        <v>235815</v>
      </c>
      <c r="AJ1187" s="345">
        <v>79260</v>
      </c>
      <c r="AK1187" s="345">
        <v>49613</v>
      </c>
    </row>
    <row r="1188" spans="1:37">
      <c r="A1188" s="869">
        <v>1132</v>
      </c>
      <c r="B1188" s="869" t="s">
        <v>3883</v>
      </c>
      <c r="C1188" s="869" t="s">
        <v>3908</v>
      </c>
      <c r="D1188" s="869" t="s">
        <v>12915</v>
      </c>
      <c r="E1188" s="869" t="s">
        <v>17277</v>
      </c>
      <c r="F1188" s="870" t="s">
        <v>17278</v>
      </c>
      <c r="G1188" s="869" t="s">
        <v>17279</v>
      </c>
      <c r="H1188" s="869" t="s">
        <v>17280</v>
      </c>
      <c r="I1188" s="869">
        <v>1991</v>
      </c>
      <c r="J1188" s="869">
        <v>4827</v>
      </c>
      <c r="K1188" s="869">
        <v>4380</v>
      </c>
      <c r="L1188" s="869">
        <v>1276</v>
      </c>
      <c r="M1188" s="869">
        <v>223877</v>
      </c>
      <c r="N1188" s="869">
        <v>14060</v>
      </c>
      <c r="O1188" s="869">
        <v>281</v>
      </c>
      <c r="P1188" s="869">
        <v>11072</v>
      </c>
      <c r="Q1188" s="869">
        <v>334</v>
      </c>
      <c r="R1188" s="869">
        <v>9</v>
      </c>
      <c r="S1188" s="869">
        <v>23</v>
      </c>
      <c r="T1188" s="869">
        <v>24</v>
      </c>
      <c r="U1188" s="869">
        <v>7</v>
      </c>
      <c r="V1188" s="869">
        <v>7</v>
      </c>
      <c r="W1188" s="869">
        <v>13</v>
      </c>
      <c r="X1188" s="869">
        <v>15</v>
      </c>
      <c r="Y1188" s="869">
        <v>0</v>
      </c>
      <c r="Z1188" s="869">
        <v>0</v>
      </c>
      <c r="AA1188" s="869">
        <v>3</v>
      </c>
      <c r="AB1188" s="869">
        <v>2</v>
      </c>
      <c r="AC1188" s="869">
        <v>0</v>
      </c>
      <c r="AD1188" s="869">
        <v>11</v>
      </c>
      <c r="AE1188" s="869">
        <v>2</v>
      </c>
      <c r="AF1188" s="345">
        <v>2146106</v>
      </c>
      <c r="AG1188" s="345">
        <v>1444903</v>
      </c>
      <c r="AH1188" s="345">
        <v>170000</v>
      </c>
      <c r="AI1188" s="345">
        <v>531203</v>
      </c>
      <c r="AJ1188" s="345">
        <v>241803</v>
      </c>
      <c r="AK1188" s="345">
        <v>123126</v>
      </c>
    </row>
    <row r="1189" spans="1:37">
      <c r="A1189" s="869">
        <v>1133</v>
      </c>
      <c r="B1189" s="869" t="s">
        <v>3883</v>
      </c>
      <c r="C1189" s="869" t="s">
        <v>3908</v>
      </c>
      <c r="D1189" s="869" t="s">
        <v>12915</v>
      </c>
      <c r="E1189" s="869" t="s">
        <v>17281</v>
      </c>
      <c r="F1189" s="870" t="s">
        <v>17282</v>
      </c>
      <c r="G1189" s="869" t="s">
        <v>17283</v>
      </c>
      <c r="H1189" s="869" t="s">
        <v>17284</v>
      </c>
      <c r="I1189" s="869">
        <v>1977</v>
      </c>
      <c r="J1189" s="869">
        <v>2671</v>
      </c>
      <c r="K1189" s="869">
        <v>2077.56</v>
      </c>
      <c r="L1189" s="869">
        <v>418</v>
      </c>
      <c r="M1189" s="869">
        <v>97100</v>
      </c>
      <c r="N1189" s="869">
        <v>4409</v>
      </c>
      <c r="O1189" s="869">
        <v>138</v>
      </c>
      <c r="P1189" s="869">
        <v>3858</v>
      </c>
      <c r="Q1189" s="869">
        <v>211</v>
      </c>
      <c r="R1189" s="869">
        <v>3</v>
      </c>
      <c r="S1189" s="869">
        <v>8</v>
      </c>
      <c r="T1189" s="869">
        <v>8</v>
      </c>
      <c r="U1189" s="869">
        <v>2</v>
      </c>
      <c r="V1189" s="869">
        <v>2</v>
      </c>
      <c r="W1189" s="869">
        <v>4</v>
      </c>
      <c r="X1189" s="869">
        <v>4</v>
      </c>
      <c r="Y1189" s="869">
        <v>0</v>
      </c>
      <c r="Z1189" s="869">
        <v>0</v>
      </c>
      <c r="AA1189" s="869">
        <v>2</v>
      </c>
      <c r="AB1189" s="869">
        <v>2</v>
      </c>
      <c r="AC1189" s="869">
        <v>0</v>
      </c>
      <c r="AD1189" s="869">
        <v>4</v>
      </c>
      <c r="AE1189" s="869">
        <v>0</v>
      </c>
      <c r="AF1189" s="345">
        <v>752098</v>
      </c>
      <c r="AG1189" s="345">
        <v>461215</v>
      </c>
      <c r="AH1189" s="345">
        <v>72180</v>
      </c>
      <c r="AI1189" s="345">
        <v>218703</v>
      </c>
      <c r="AJ1189" s="345">
        <v>77089</v>
      </c>
      <c r="AK1189" s="345">
        <v>75351</v>
      </c>
    </row>
    <row r="1190" spans="1:37">
      <c r="A1190" s="869">
        <v>1134</v>
      </c>
      <c r="B1190" s="869" t="s">
        <v>3883</v>
      </c>
      <c r="C1190" s="869" t="s">
        <v>3908</v>
      </c>
      <c r="D1190" s="869" t="s">
        <v>12915</v>
      </c>
      <c r="E1190" s="869" t="s">
        <v>17285</v>
      </c>
      <c r="F1190" s="870" t="s">
        <v>17286</v>
      </c>
      <c r="G1190" s="869" t="s">
        <v>17287</v>
      </c>
      <c r="H1190" s="869" t="s">
        <v>17288</v>
      </c>
      <c r="I1190" s="869">
        <v>1992</v>
      </c>
      <c r="J1190" s="869">
        <v>2800</v>
      </c>
      <c r="K1190" s="869">
        <v>1333</v>
      </c>
      <c r="L1190" s="869">
        <v>350</v>
      </c>
      <c r="M1190" s="869">
        <v>98352</v>
      </c>
      <c r="N1190" s="869">
        <v>3401</v>
      </c>
      <c r="O1190" s="869">
        <v>139</v>
      </c>
      <c r="P1190" s="869">
        <v>2986</v>
      </c>
      <c r="Q1190" s="869">
        <v>134</v>
      </c>
      <c r="R1190" s="869">
        <v>0</v>
      </c>
      <c r="S1190" s="869">
        <v>4</v>
      </c>
      <c r="T1190" s="869">
        <v>6</v>
      </c>
      <c r="U1190" s="869">
        <v>1</v>
      </c>
      <c r="V1190" s="869">
        <v>2</v>
      </c>
      <c r="W1190" s="869">
        <v>3</v>
      </c>
      <c r="X1190" s="869">
        <v>3</v>
      </c>
      <c r="Y1190" s="869">
        <v>0</v>
      </c>
      <c r="Z1190" s="869">
        <v>0</v>
      </c>
      <c r="AA1190" s="869">
        <v>0</v>
      </c>
      <c r="AB1190" s="869">
        <v>1</v>
      </c>
      <c r="AC1190" s="869">
        <v>0</v>
      </c>
      <c r="AD1190" s="869">
        <v>2</v>
      </c>
      <c r="AE1190" s="869">
        <v>1</v>
      </c>
      <c r="AF1190" s="345">
        <v>490886</v>
      </c>
      <c r="AG1190" s="345">
        <v>324976</v>
      </c>
      <c r="AH1190" s="345">
        <v>56080</v>
      </c>
      <c r="AI1190" s="345">
        <v>109830</v>
      </c>
      <c r="AJ1190" s="345">
        <v>30465</v>
      </c>
      <c r="AK1190" s="345">
        <v>23471</v>
      </c>
    </row>
    <row r="1191" spans="1:37">
      <c r="A1191" s="869">
        <v>1135</v>
      </c>
      <c r="B1191" s="869" t="s">
        <v>3883</v>
      </c>
      <c r="C1191" s="869" t="s">
        <v>17289</v>
      </c>
      <c r="D1191" s="869" t="s">
        <v>12915</v>
      </c>
      <c r="E1191" s="869" t="s">
        <v>17290</v>
      </c>
      <c r="F1191" s="870" t="s">
        <v>17291</v>
      </c>
      <c r="G1191" s="869" t="s">
        <v>17292</v>
      </c>
      <c r="H1191" s="869" t="s">
        <v>17293</v>
      </c>
      <c r="I1191" s="869">
        <v>1973</v>
      </c>
      <c r="J1191" s="869">
        <v>2743</v>
      </c>
      <c r="K1191" s="869">
        <v>3177</v>
      </c>
      <c r="L1191" s="869">
        <v>368</v>
      </c>
      <c r="M1191" s="869">
        <v>56194</v>
      </c>
      <c r="N1191" s="869">
        <v>455</v>
      </c>
      <c r="O1191" s="869">
        <v>47</v>
      </c>
      <c r="P1191" s="869">
        <v>2582</v>
      </c>
      <c r="Q1191" s="869">
        <v>36</v>
      </c>
      <c r="R1191" s="869">
        <v>12</v>
      </c>
      <c r="S1191" s="869">
        <v>8</v>
      </c>
      <c r="T1191" s="869">
        <v>8</v>
      </c>
      <c r="U1191" s="869">
        <v>1</v>
      </c>
      <c r="V1191" s="869">
        <v>3</v>
      </c>
      <c r="W1191" s="869">
        <v>5</v>
      </c>
      <c r="X1191" s="869">
        <v>5</v>
      </c>
      <c r="Y1191" s="869">
        <v>0</v>
      </c>
      <c r="Z1191" s="869">
        <v>0</v>
      </c>
      <c r="AA1191" s="869">
        <v>2</v>
      </c>
      <c r="AB1191" s="869">
        <v>0</v>
      </c>
      <c r="AC1191" s="869">
        <v>0</v>
      </c>
      <c r="AD1191" s="869">
        <v>5</v>
      </c>
      <c r="AE1191" s="869">
        <v>0</v>
      </c>
      <c r="AF1191" s="345">
        <v>1160984</v>
      </c>
      <c r="AG1191" s="345">
        <v>551450</v>
      </c>
      <c r="AH1191" s="345">
        <v>46495</v>
      </c>
      <c r="AI1191" s="345">
        <v>563039</v>
      </c>
      <c r="AJ1191" s="345">
        <v>49553</v>
      </c>
      <c r="AK1191" s="345">
        <v>43836</v>
      </c>
    </row>
    <row r="1192" spans="1:37">
      <c r="A1192" s="869">
        <v>1136</v>
      </c>
      <c r="B1192" s="869" t="s">
        <v>3883</v>
      </c>
      <c r="C1192" s="869" t="s">
        <v>4009</v>
      </c>
      <c r="D1192" s="869" t="s">
        <v>12915</v>
      </c>
      <c r="E1192" s="869" t="s">
        <v>17294</v>
      </c>
      <c r="F1192" s="870" t="s">
        <v>17295</v>
      </c>
      <c r="G1192" s="869" t="s">
        <v>17296</v>
      </c>
      <c r="H1192" s="869" t="s">
        <v>17297</v>
      </c>
      <c r="I1192" s="869">
        <v>1973</v>
      </c>
      <c r="J1192" s="869">
        <v>1800</v>
      </c>
      <c r="K1192" s="869">
        <v>1125</v>
      </c>
      <c r="L1192" s="869">
        <v>113</v>
      </c>
      <c r="M1192" s="869">
        <v>88455</v>
      </c>
      <c r="N1192" s="869">
        <v>5603</v>
      </c>
      <c r="O1192" s="869">
        <v>236</v>
      </c>
      <c r="P1192" s="869">
        <v>3941</v>
      </c>
      <c r="Q1192" s="869">
        <v>223</v>
      </c>
      <c r="R1192" s="869">
        <v>0</v>
      </c>
      <c r="S1192" s="869">
        <v>6</v>
      </c>
      <c r="T1192" s="869">
        <v>6</v>
      </c>
      <c r="U1192" s="869">
        <v>2</v>
      </c>
      <c r="V1192" s="869">
        <v>2</v>
      </c>
      <c r="W1192" s="869">
        <v>4</v>
      </c>
      <c r="X1192" s="869">
        <v>4</v>
      </c>
      <c r="Y1192" s="869">
        <v>0</v>
      </c>
      <c r="Z1192" s="869">
        <v>0</v>
      </c>
      <c r="AA1192" s="869">
        <v>0</v>
      </c>
      <c r="AB1192" s="869">
        <v>0</v>
      </c>
      <c r="AC1192" s="869">
        <v>0</v>
      </c>
      <c r="AD1192" s="869">
        <v>3</v>
      </c>
      <c r="AE1192" s="869">
        <v>1</v>
      </c>
      <c r="AF1192" s="345">
        <v>670765</v>
      </c>
      <c r="AG1192" s="345">
        <v>401010</v>
      </c>
      <c r="AH1192" s="345">
        <v>65000</v>
      </c>
      <c r="AI1192" s="345">
        <v>204755</v>
      </c>
      <c r="AJ1192" s="345">
        <v>51316</v>
      </c>
      <c r="AK1192" s="345">
        <v>23215</v>
      </c>
    </row>
    <row r="1193" spans="1:37">
      <c r="A1193" s="869">
        <v>1137</v>
      </c>
      <c r="B1193" s="869" t="s">
        <v>3883</v>
      </c>
      <c r="C1193" s="869" t="s">
        <v>4050</v>
      </c>
      <c r="D1193" s="869" t="s">
        <v>12915</v>
      </c>
      <c r="E1193" s="869" t="s">
        <v>17298</v>
      </c>
      <c r="F1193" s="870" t="s">
        <v>17299</v>
      </c>
      <c r="G1193" s="869" t="s">
        <v>17300</v>
      </c>
      <c r="H1193" s="869" t="s">
        <v>17301</v>
      </c>
      <c r="I1193" s="869">
        <v>1983</v>
      </c>
      <c r="J1193" s="869">
        <v>5999.9</v>
      </c>
      <c r="K1193" s="869">
        <v>4785.41</v>
      </c>
      <c r="L1193" s="869">
        <v>1040</v>
      </c>
      <c r="M1193" s="869">
        <v>167291</v>
      </c>
      <c r="N1193" s="869">
        <v>5310</v>
      </c>
      <c r="O1193" s="869">
        <v>273</v>
      </c>
      <c r="P1193" s="869">
        <v>9417</v>
      </c>
      <c r="Q1193" s="869">
        <v>216</v>
      </c>
      <c r="R1193" s="869">
        <v>17</v>
      </c>
      <c r="S1193" s="869">
        <v>19</v>
      </c>
      <c r="T1193" s="869">
        <v>21</v>
      </c>
      <c r="U1193" s="869">
        <v>6</v>
      </c>
      <c r="V1193" s="869">
        <v>6</v>
      </c>
      <c r="W1193" s="869">
        <v>12</v>
      </c>
      <c r="X1193" s="869">
        <v>13</v>
      </c>
      <c r="Y1193" s="869">
        <v>0</v>
      </c>
      <c r="Z1193" s="869">
        <v>0</v>
      </c>
      <c r="AA1193" s="869">
        <v>1</v>
      </c>
      <c r="AB1193" s="869">
        <v>2</v>
      </c>
      <c r="AC1193" s="869">
        <v>1</v>
      </c>
      <c r="AD1193" s="869">
        <v>11</v>
      </c>
      <c r="AE1193" s="869">
        <v>1</v>
      </c>
      <c r="AF1193" s="345">
        <v>2299287</v>
      </c>
      <c r="AG1193" s="345">
        <v>1492323</v>
      </c>
      <c r="AH1193" s="345">
        <v>181920</v>
      </c>
      <c r="AI1193" s="345">
        <v>625044</v>
      </c>
      <c r="AJ1193" s="345">
        <v>287580</v>
      </c>
      <c r="AK1193" s="345">
        <v>186485</v>
      </c>
    </row>
    <row r="1194" spans="1:37">
      <c r="A1194" s="869">
        <v>1138</v>
      </c>
      <c r="B1194" s="869" t="s">
        <v>3883</v>
      </c>
      <c r="C1194" s="869" t="s">
        <v>4050</v>
      </c>
      <c r="D1194" s="869" t="s">
        <v>12915</v>
      </c>
      <c r="E1194" s="869" t="s">
        <v>17302</v>
      </c>
      <c r="F1194" s="870" t="s">
        <v>17303</v>
      </c>
      <c r="G1194" s="869" t="s">
        <v>17304</v>
      </c>
      <c r="H1194" s="869" t="s">
        <v>17305</v>
      </c>
      <c r="I1194" s="869">
        <v>1988</v>
      </c>
      <c r="J1194" s="869">
        <v>4864</v>
      </c>
      <c r="K1194" s="869">
        <v>1002.42</v>
      </c>
      <c r="L1194" s="869">
        <v>350</v>
      </c>
      <c r="M1194" s="869">
        <v>83733</v>
      </c>
      <c r="N1194" s="869">
        <v>2110</v>
      </c>
      <c r="O1194" s="869">
        <v>130</v>
      </c>
      <c r="P1194" s="869">
        <v>2540</v>
      </c>
      <c r="Q1194" s="869">
        <v>35</v>
      </c>
      <c r="R1194" s="869">
        <v>10</v>
      </c>
      <c r="S1194" s="869">
        <v>5</v>
      </c>
      <c r="T1194" s="869">
        <v>5</v>
      </c>
      <c r="U1194" s="869">
        <v>1</v>
      </c>
      <c r="V1194" s="869">
        <v>1</v>
      </c>
      <c r="W1194" s="869">
        <v>3</v>
      </c>
      <c r="X1194" s="869">
        <v>3</v>
      </c>
      <c r="Y1194" s="869">
        <v>0</v>
      </c>
      <c r="Z1194" s="869">
        <v>0</v>
      </c>
      <c r="AA1194" s="869">
        <v>1</v>
      </c>
      <c r="AB1194" s="869">
        <v>1</v>
      </c>
      <c r="AC1194" s="869">
        <v>0</v>
      </c>
      <c r="AD1194" s="869">
        <v>2</v>
      </c>
      <c r="AE1194" s="869">
        <v>1</v>
      </c>
      <c r="AF1194" s="345">
        <v>466690</v>
      </c>
      <c r="AG1194" s="345">
        <v>278316</v>
      </c>
      <c r="AH1194" s="345">
        <v>36244</v>
      </c>
      <c r="AI1194" s="345">
        <v>152130</v>
      </c>
      <c r="AJ1194" s="345">
        <v>28177</v>
      </c>
      <c r="AK1194" s="345">
        <v>34432</v>
      </c>
    </row>
    <row r="1195" spans="1:37">
      <c r="A1195" s="869">
        <v>1139</v>
      </c>
      <c r="B1195" s="869" t="s">
        <v>3883</v>
      </c>
      <c r="C1195" s="869" t="s">
        <v>4096</v>
      </c>
      <c r="D1195" s="869" t="s">
        <v>12915</v>
      </c>
      <c r="E1195" s="869" t="s">
        <v>17306</v>
      </c>
      <c r="F1195" s="870" t="s">
        <v>17307</v>
      </c>
      <c r="G1195" s="869" t="s">
        <v>17308</v>
      </c>
      <c r="H1195" s="869" t="s">
        <v>17309</v>
      </c>
      <c r="I1195" s="869">
        <v>1992</v>
      </c>
      <c r="J1195" s="869">
        <v>990</v>
      </c>
      <c r="K1195" s="869">
        <v>1218.45</v>
      </c>
      <c r="L1195" s="869">
        <v>200</v>
      </c>
      <c r="M1195" s="869">
        <v>71230</v>
      </c>
      <c r="N1195" s="869">
        <v>2475</v>
      </c>
      <c r="O1195" s="869">
        <v>171</v>
      </c>
      <c r="P1195" s="869">
        <v>3235</v>
      </c>
      <c r="Q1195" s="869">
        <v>143</v>
      </c>
      <c r="R1195" s="869">
        <v>37</v>
      </c>
      <c r="S1195" s="869">
        <v>7</v>
      </c>
      <c r="T1195" s="869">
        <v>6</v>
      </c>
      <c r="U1195" s="869">
        <v>3</v>
      </c>
      <c r="V1195" s="869">
        <v>2</v>
      </c>
      <c r="W1195" s="869">
        <v>4</v>
      </c>
      <c r="X1195" s="869">
        <v>4</v>
      </c>
      <c r="Y1195" s="869">
        <v>0</v>
      </c>
      <c r="Z1195" s="869">
        <v>0</v>
      </c>
      <c r="AA1195" s="869">
        <v>0</v>
      </c>
      <c r="AB1195" s="869">
        <v>0</v>
      </c>
      <c r="AC1195" s="869">
        <v>0</v>
      </c>
      <c r="AD1195" s="869">
        <v>3</v>
      </c>
      <c r="AE1195" s="869">
        <v>1</v>
      </c>
      <c r="AF1195" s="345">
        <v>706333</v>
      </c>
      <c r="AG1195" s="345">
        <v>444180</v>
      </c>
      <c r="AH1195" s="345">
        <v>54790</v>
      </c>
      <c r="AI1195" s="345">
        <v>207363</v>
      </c>
      <c r="AJ1195" s="345">
        <v>57786</v>
      </c>
      <c r="AK1195" s="345">
        <v>50703</v>
      </c>
    </row>
    <row r="1196" spans="1:37">
      <c r="A1196" s="869">
        <v>1140</v>
      </c>
      <c r="B1196" s="869" t="s">
        <v>3883</v>
      </c>
      <c r="C1196" s="869" t="s">
        <v>4019</v>
      </c>
      <c r="D1196" s="869" t="s">
        <v>12915</v>
      </c>
      <c r="E1196" s="869" t="s">
        <v>17310</v>
      </c>
      <c r="F1196" s="870" t="s">
        <v>17311</v>
      </c>
      <c r="G1196" s="869" t="s">
        <v>17312</v>
      </c>
      <c r="H1196" s="869" t="s">
        <v>17313</v>
      </c>
      <c r="I1196" s="869">
        <v>1990</v>
      </c>
      <c r="J1196" s="869">
        <v>245.46</v>
      </c>
      <c r="K1196" s="869">
        <v>245.46</v>
      </c>
      <c r="L1196" s="869">
        <v>6</v>
      </c>
      <c r="M1196" s="869">
        <v>64414</v>
      </c>
      <c r="N1196" s="869">
        <v>4855</v>
      </c>
      <c r="O1196" s="869">
        <v>63</v>
      </c>
      <c r="P1196" s="869">
        <v>3969</v>
      </c>
      <c r="Q1196" s="869">
        <v>0</v>
      </c>
      <c r="R1196" s="869">
        <v>1</v>
      </c>
      <c r="S1196" s="869">
        <v>6</v>
      </c>
      <c r="T1196" s="869">
        <v>6</v>
      </c>
      <c r="U1196" s="869">
        <v>2</v>
      </c>
      <c r="V1196" s="869">
        <v>2</v>
      </c>
      <c r="W1196" s="869">
        <v>4</v>
      </c>
      <c r="X1196" s="869">
        <v>4</v>
      </c>
      <c r="Y1196" s="869">
        <v>0</v>
      </c>
      <c r="Z1196" s="869">
        <v>0</v>
      </c>
      <c r="AA1196" s="869">
        <v>0</v>
      </c>
      <c r="AB1196" s="869">
        <v>0</v>
      </c>
      <c r="AC1196" s="869">
        <v>0</v>
      </c>
      <c r="AD1196" s="869">
        <v>4</v>
      </c>
      <c r="AE1196" s="869">
        <v>0</v>
      </c>
      <c r="AF1196" s="345">
        <v>605362</v>
      </c>
      <c r="AG1196" s="345">
        <v>384823</v>
      </c>
      <c r="AH1196" s="345">
        <v>60000</v>
      </c>
      <c r="AI1196" s="345">
        <v>160539</v>
      </c>
      <c r="AJ1196" s="345">
        <v>14939</v>
      </c>
      <c r="AK1196" s="345">
        <v>24196</v>
      </c>
    </row>
    <row r="1197" spans="1:37">
      <c r="A1197" s="869">
        <v>1141</v>
      </c>
      <c r="B1197" s="869" t="s">
        <v>3883</v>
      </c>
      <c r="C1197" s="869" t="s">
        <v>3939</v>
      </c>
      <c r="D1197" s="869" t="s">
        <v>12915</v>
      </c>
      <c r="E1197" s="869" t="s">
        <v>17314</v>
      </c>
      <c r="F1197" s="870" t="s">
        <v>17315</v>
      </c>
      <c r="G1197" s="869" t="s">
        <v>17316</v>
      </c>
      <c r="H1197" s="869" t="s">
        <v>17317</v>
      </c>
      <c r="I1197" s="869">
        <v>1974</v>
      </c>
      <c r="J1197" s="869">
        <v>731</v>
      </c>
      <c r="K1197" s="869">
        <v>633.48</v>
      </c>
      <c r="L1197" s="869">
        <v>70</v>
      </c>
      <c r="M1197" s="869">
        <v>88417</v>
      </c>
      <c r="N1197" s="869">
        <v>5613</v>
      </c>
      <c r="O1197" s="869">
        <v>86</v>
      </c>
      <c r="P1197" s="869">
        <v>3080</v>
      </c>
      <c r="Q1197" s="869">
        <v>178</v>
      </c>
      <c r="R1197" s="869">
        <v>0</v>
      </c>
      <c r="S1197" s="869">
        <v>4</v>
      </c>
      <c r="T1197" s="869">
        <v>4</v>
      </c>
      <c r="U1197" s="869">
        <v>2</v>
      </c>
      <c r="V1197" s="869">
        <v>2</v>
      </c>
      <c r="W1197" s="869">
        <v>2</v>
      </c>
      <c r="X1197" s="869">
        <v>2</v>
      </c>
      <c r="Y1197" s="869">
        <v>0</v>
      </c>
      <c r="Z1197" s="869">
        <v>0</v>
      </c>
      <c r="AA1197" s="869">
        <v>0</v>
      </c>
      <c r="AB1197" s="869">
        <v>0</v>
      </c>
      <c r="AC1197" s="869">
        <v>0</v>
      </c>
      <c r="AD1197" s="869">
        <v>2</v>
      </c>
      <c r="AE1197" s="869">
        <v>0</v>
      </c>
      <c r="AF1197" s="345">
        <v>531048</v>
      </c>
      <c r="AG1197" s="345">
        <v>294378</v>
      </c>
      <c r="AH1197" s="345">
        <v>61127</v>
      </c>
      <c r="AI1197" s="345">
        <v>175543</v>
      </c>
      <c r="AJ1197" s="345">
        <v>18491</v>
      </c>
      <c r="AK1197" s="345">
        <v>12150</v>
      </c>
    </row>
    <row r="1198" spans="1:37">
      <c r="A1198" s="869">
        <v>1142</v>
      </c>
      <c r="B1198" s="869" t="s">
        <v>3883</v>
      </c>
      <c r="C1198" s="869" t="s">
        <v>4039</v>
      </c>
      <c r="D1198" s="869" t="s">
        <v>12915</v>
      </c>
      <c r="E1198" s="869" t="s">
        <v>17318</v>
      </c>
      <c r="F1198" s="870" t="s">
        <v>17319</v>
      </c>
      <c r="G1198" s="869" t="s">
        <v>17320</v>
      </c>
      <c r="H1198" s="869" t="s">
        <v>17321</v>
      </c>
      <c r="I1198" s="869">
        <v>1974</v>
      </c>
      <c r="J1198" s="869">
        <v>2263</v>
      </c>
      <c r="K1198" s="869">
        <v>1672.85</v>
      </c>
      <c r="L1198" s="869">
        <v>350</v>
      </c>
      <c r="M1198" s="869">
        <v>94890</v>
      </c>
      <c r="N1198" s="869">
        <v>3043</v>
      </c>
      <c r="O1198" s="869">
        <v>130</v>
      </c>
      <c r="P1198" s="869">
        <v>4525</v>
      </c>
      <c r="Q1198" s="869">
        <v>0</v>
      </c>
      <c r="R1198" s="869">
        <v>6</v>
      </c>
      <c r="S1198" s="869">
        <v>6</v>
      </c>
      <c r="T1198" s="869">
        <v>6</v>
      </c>
      <c r="U1198" s="869">
        <v>1</v>
      </c>
      <c r="V1198" s="869">
        <v>2</v>
      </c>
      <c r="W1198" s="869">
        <v>4</v>
      </c>
      <c r="X1198" s="869">
        <v>4</v>
      </c>
      <c r="Y1198" s="869">
        <v>0</v>
      </c>
      <c r="Z1198" s="869">
        <v>0</v>
      </c>
      <c r="AA1198" s="869">
        <v>1</v>
      </c>
      <c r="AB1198" s="869">
        <v>0</v>
      </c>
      <c r="AC1198" s="869">
        <v>1</v>
      </c>
      <c r="AD1198" s="869">
        <v>3</v>
      </c>
      <c r="AE1198" s="869">
        <v>0</v>
      </c>
      <c r="AF1198" s="345">
        <v>595857</v>
      </c>
      <c r="AG1198" s="345">
        <v>325319</v>
      </c>
      <c r="AH1198" s="345">
        <v>69600</v>
      </c>
      <c r="AI1198" s="345">
        <v>200938</v>
      </c>
      <c r="AJ1198" s="345">
        <v>63780</v>
      </c>
      <c r="AK1198" s="345">
        <v>52891</v>
      </c>
    </row>
    <row r="1199" spans="1:37">
      <c r="A1199" s="869">
        <v>1143</v>
      </c>
      <c r="B1199" s="869" t="s">
        <v>3883</v>
      </c>
      <c r="C1199" s="869" t="s">
        <v>3967</v>
      </c>
      <c r="D1199" s="869" t="s">
        <v>12915</v>
      </c>
      <c r="E1199" s="869" t="s">
        <v>17322</v>
      </c>
      <c r="F1199" s="870" t="s">
        <v>17323</v>
      </c>
      <c r="G1199" s="869" t="s">
        <v>17324</v>
      </c>
      <c r="H1199" s="869" t="s">
        <v>17325</v>
      </c>
      <c r="I1199" s="869">
        <v>1973</v>
      </c>
      <c r="J1199" s="869">
        <v>6716</v>
      </c>
      <c r="K1199" s="869">
        <v>2966</v>
      </c>
      <c r="L1199" s="869">
        <v>550</v>
      </c>
      <c r="M1199" s="869">
        <v>93364</v>
      </c>
      <c r="N1199" s="869">
        <v>4887</v>
      </c>
      <c r="O1199" s="869">
        <v>188</v>
      </c>
      <c r="P1199" s="869">
        <v>3753</v>
      </c>
      <c r="Q1199" s="869">
        <v>178</v>
      </c>
      <c r="R1199" s="869">
        <v>188</v>
      </c>
      <c r="S1199" s="869">
        <v>8</v>
      </c>
      <c r="T1199" s="869">
        <v>9</v>
      </c>
      <c r="U1199" s="869">
        <v>2</v>
      </c>
      <c r="V1199" s="869">
        <v>3</v>
      </c>
      <c r="W1199" s="869">
        <v>5</v>
      </c>
      <c r="X1199" s="869">
        <v>6</v>
      </c>
      <c r="Y1199" s="869">
        <v>0</v>
      </c>
      <c r="Z1199" s="869">
        <v>0</v>
      </c>
      <c r="AA1199" s="869">
        <v>1</v>
      </c>
      <c r="AB1199" s="869">
        <v>0</v>
      </c>
      <c r="AC1199" s="869">
        <v>0</v>
      </c>
      <c r="AD1199" s="869">
        <v>5</v>
      </c>
      <c r="AE1199" s="869">
        <v>0</v>
      </c>
      <c r="AF1199" s="345">
        <v>1018976</v>
      </c>
      <c r="AG1199" s="345">
        <v>647881</v>
      </c>
      <c r="AH1199" s="345">
        <v>70380</v>
      </c>
      <c r="AI1199" s="345">
        <v>300715</v>
      </c>
      <c r="AJ1199" s="345">
        <v>88662</v>
      </c>
      <c r="AK1199" s="345">
        <v>37925</v>
      </c>
    </row>
    <row r="1200" spans="1:37">
      <c r="A1200" s="869">
        <v>1144</v>
      </c>
      <c r="B1200" s="869" t="s">
        <v>3883</v>
      </c>
      <c r="C1200" s="869" t="s">
        <v>4065</v>
      </c>
      <c r="D1200" s="869" t="s">
        <v>12915</v>
      </c>
      <c r="E1200" s="869" t="s">
        <v>17326</v>
      </c>
      <c r="F1200" s="870" t="s">
        <v>17327</v>
      </c>
      <c r="G1200" s="869" t="s">
        <v>17328</v>
      </c>
      <c r="H1200" s="869" t="s">
        <v>17329</v>
      </c>
      <c r="I1200" s="869">
        <v>1984</v>
      </c>
      <c r="J1200" s="869">
        <v>3724</v>
      </c>
      <c r="K1200" s="869">
        <v>2813.59</v>
      </c>
      <c r="L1200" s="869">
        <v>510</v>
      </c>
      <c r="M1200" s="869">
        <v>93289</v>
      </c>
      <c r="N1200" s="869">
        <v>3245</v>
      </c>
      <c r="O1200" s="869">
        <v>193</v>
      </c>
      <c r="P1200" s="869">
        <v>4098</v>
      </c>
      <c r="Q1200" s="869">
        <v>0</v>
      </c>
      <c r="R1200" s="869">
        <v>26</v>
      </c>
      <c r="S1200" s="869">
        <v>12</v>
      </c>
      <c r="T1200" s="869">
        <v>12</v>
      </c>
      <c r="U1200" s="869">
        <v>2</v>
      </c>
      <c r="V1200" s="869">
        <v>2</v>
      </c>
      <c r="W1200" s="869">
        <v>7</v>
      </c>
      <c r="X1200" s="869">
        <v>7</v>
      </c>
      <c r="Y1200" s="869">
        <v>0</v>
      </c>
      <c r="Z1200" s="869">
        <v>0</v>
      </c>
      <c r="AA1200" s="869">
        <v>3</v>
      </c>
      <c r="AB1200" s="869">
        <v>3</v>
      </c>
      <c r="AC1200" s="869">
        <v>0</v>
      </c>
      <c r="AD1200" s="869">
        <v>6</v>
      </c>
      <c r="AE1200" s="869">
        <v>1</v>
      </c>
      <c r="AF1200" s="345">
        <v>1083394</v>
      </c>
      <c r="AG1200" s="345">
        <v>738349</v>
      </c>
      <c r="AH1200" s="345">
        <v>66599</v>
      </c>
      <c r="AI1200" s="345">
        <v>278446</v>
      </c>
      <c r="AJ1200" s="345">
        <v>83296</v>
      </c>
      <c r="AK1200" s="345">
        <v>61931</v>
      </c>
    </row>
    <row r="1201" spans="1:37">
      <c r="A1201" s="869">
        <v>1145</v>
      </c>
      <c r="B1201" s="869" t="s">
        <v>3883</v>
      </c>
      <c r="C1201" s="869" t="s">
        <v>4075</v>
      </c>
      <c r="D1201" s="869" t="s">
        <v>12915</v>
      </c>
      <c r="E1201" s="869" t="s">
        <v>17330</v>
      </c>
      <c r="F1201" s="870" t="s">
        <v>17331</v>
      </c>
      <c r="G1201" s="869" t="s">
        <v>17332</v>
      </c>
      <c r="H1201" s="869" t="s">
        <v>17333</v>
      </c>
      <c r="I1201" s="869">
        <v>1990</v>
      </c>
      <c r="J1201" s="869">
        <v>4111</v>
      </c>
      <c r="K1201" s="869">
        <v>1387</v>
      </c>
      <c r="L1201" s="869">
        <v>350</v>
      </c>
      <c r="M1201" s="869">
        <v>78053</v>
      </c>
      <c r="N1201" s="869">
        <v>5073</v>
      </c>
      <c r="O1201" s="869">
        <v>107</v>
      </c>
      <c r="P1201" s="869">
        <v>3865</v>
      </c>
      <c r="Q1201" s="869">
        <v>89</v>
      </c>
      <c r="R1201" s="869">
        <v>2</v>
      </c>
      <c r="S1201" s="869">
        <v>5</v>
      </c>
      <c r="T1201" s="869">
        <v>6</v>
      </c>
      <c r="U1201" s="869">
        <v>1</v>
      </c>
      <c r="V1201" s="869">
        <v>2</v>
      </c>
      <c r="W1201" s="869">
        <v>4</v>
      </c>
      <c r="X1201" s="869">
        <v>4</v>
      </c>
      <c r="Y1201" s="869">
        <v>0</v>
      </c>
      <c r="Z1201" s="869">
        <v>0</v>
      </c>
      <c r="AA1201" s="869">
        <v>0</v>
      </c>
      <c r="AB1201" s="869">
        <v>0</v>
      </c>
      <c r="AC1201" s="869">
        <v>0</v>
      </c>
      <c r="AD1201" s="869">
        <v>4</v>
      </c>
      <c r="AE1201" s="869">
        <v>1</v>
      </c>
      <c r="AF1201" s="345">
        <v>631653</v>
      </c>
      <c r="AG1201" s="345">
        <v>369873</v>
      </c>
      <c r="AH1201" s="345">
        <v>66417</v>
      </c>
      <c r="AI1201" s="345">
        <v>195363</v>
      </c>
      <c r="AJ1201" s="345">
        <v>25089</v>
      </c>
      <c r="AK1201" s="345">
        <v>24367</v>
      </c>
    </row>
    <row r="1202" spans="1:37">
      <c r="A1202" s="869">
        <v>1146</v>
      </c>
      <c r="B1202" s="869" t="s">
        <v>3883</v>
      </c>
      <c r="C1202" s="869" t="s">
        <v>4082</v>
      </c>
      <c r="D1202" s="869" t="s">
        <v>12915</v>
      </c>
      <c r="E1202" s="869" t="s">
        <v>17334</v>
      </c>
      <c r="F1202" s="870" t="s">
        <v>17335</v>
      </c>
      <c r="G1202" s="869" t="s">
        <v>17336</v>
      </c>
      <c r="H1202" s="869" t="s">
        <v>17337</v>
      </c>
      <c r="I1202" s="869">
        <v>1985</v>
      </c>
      <c r="J1202" s="869">
        <v>2836</v>
      </c>
      <c r="K1202" s="869">
        <v>1242.45</v>
      </c>
      <c r="L1202" s="869">
        <v>507</v>
      </c>
      <c r="M1202" s="869">
        <v>63553</v>
      </c>
      <c r="N1202" s="869">
        <v>3545</v>
      </c>
      <c r="O1202" s="869">
        <v>53</v>
      </c>
      <c r="P1202" s="869">
        <v>3614</v>
      </c>
      <c r="Q1202" s="869">
        <v>107</v>
      </c>
      <c r="R1202" s="869">
        <v>53</v>
      </c>
      <c r="S1202" s="869">
        <v>7</v>
      </c>
      <c r="T1202" s="869">
        <v>8</v>
      </c>
      <c r="U1202" s="869">
        <v>2</v>
      </c>
      <c r="V1202" s="869">
        <v>2</v>
      </c>
      <c r="W1202" s="869">
        <v>4</v>
      </c>
      <c r="X1202" s="869">
        <v>5</v>
      </c>
      <c r="Y1202" s="869">
        <v>0</v>
      </c>
      <c r="Z1202" s="869">
        <v>0</v>
      </c>
      <c r="AA1202" s="869">
        <v>1</v>
      </c>
      <c r="AB1202" s="869">
        <v>1</v>
      </c>
      <c r="AC1202" s="869">
        <v>0</v>
      </c>
      <c r="AD1202" s="869">
        <v>3</v>
      </c>
      <c r="AE1202" s="869">
        <v>2</v>
      </c>
      <c r="AF1202" s="345">
        <v>745761</v>
      </c>
      <c r="AG1202" s="345">
        <v>473985</v>
      </c>
      <c r="AH1202" s="345">
        <v>64336</v>
      </c>
      <c r="AI1202" s="345">
        <v>207440</v>
      </c>
      <c r="AJ1202" s="345">
        <v>51499</v>
      </c>
      <c r="AK1202" s="345">
        <v>45336</v>
      </c>
    </row>
    <row r="1203" spans="1:37">
      <c r="A1203" s="869">
        <v>1147</v>
      </c>
      <c r="B1203" s="869" t="s">
        <v>3883</v>
      </c>
      <c r="C1203" s="869" t="s">
        <v>4012</v>
      </c>
      <c r="D1203" s="869" t="s">
        <v>12915</v>
      </c>
      <c r="E1203" s="869" t="s">
        <v>17338</v>
      </c>
      <c r="F1203" s="870" t="s">
        <v>17339</v>
      </c>
      <c r="G1203" s="869" t="s">
        <v>17340</v>
      </c>
      <c r="H1203" s="869" t="s">
        <v>17341</v>
      </c>
      <c r="I1203" s="869">
        <v>2010</v>
      </c>
      <c r="J1203" s="869">
        <v>42386</v>
      </c>
      <c r="K1203" s="869">
        <v>604.22</v>
      </c>
      <c r="L1203" s="869">
        <v>70</v>
      </c>
      <c r="M1203" s="869">
        <v>53814</v>
      </c>
      <c r="N1203" s="869">
        <v>1280</v>
      </c>
      <c r="O1203" s="869">
        <v>75</v>
      </c>
      <c r="P1203" s="869">
        <v>2586</v>
      </c>
      <c r="Q1203" s="869">
        <v>22</v>
      </c>
      <c r="R1203" s="869">
        <v>22</v>
      </c>
      <c r="S1203" s="869">
        <v>2</v>
      </c>
      <c r="T1203" s="869">
        <v>2</v>
      </c>
      <c r="U1203" s="869">
        <v>0</v>
      </c>
      <c r="V1203" s="869">
        <v>0</v>
      </c>
      <c r="W1203" s="869">
        <v>2</v>
      </c>
      <c r="X1203" s="869">
        <v>2</v>
      </c>
      <c r="Y1203" s="869">
        <v>0</v>
      </c>
      <c r="Z1203" s="869">
        <v>0</v>
      </c>
      <c r="AA1203" s="869">
        <v>0</v>
      </c>
      <c r="AB1203" s="869">
        <v>0</v>
      </c>
      <c r="AC1203" s="869">
        <v>0</v>
      </c>
      <c r="AD1203" s="869">
        <v>2</v>
      </c>
      <c r="AE1203" s="869">
        <v>0</v>
      </c>
      <c r="AF1203" s="345">
        <v>200825</v>
      </c>
      <c r="AG1203" s="345">
        <v>122137</v>
      </c>
      <c r="AH1203" s="345">
        <v>43980</v>
      </c>
      <c r="AI1203" s="345">
        <v>34708</v>
      </c>
      <c r="AJ1203" s="345">
        <v>48002</v>
      </c>
      <c r="AK1203" s="345">
        <v>65541</v>
      </c>
    </row>
    <row r="1204" spans="1:37">
      <c r="A1204" s="869">
        <v>1148</v>
      </c>
      <c r="B1204" s="869" t="s">
        <v>3883</v>
      </c>
      <c r="C1204" s="869" t="s">
        <v>4012</v>
      </c>
      <c r="D1204" s="869" t="s">
        <v>12915</v>
      </c>
      <c r="E1204" s="869" t="s">
        <v>17342</v>
      </c>
      <c r="F1204" s="870" t="s">
        <v>17343</v>
      </c>
      <c r="G1204" s="869" t="s">
        <v>17344</v>
      </c>
      <c r="H1204" s="869" t="s">
        <v>17345</v>
      </c>
      <c r="I1204" s="869">
        <v>1990</v>
      </c>
      <c r="J1204" s="869">
        <v>1826</v>
      </c>
      <c r="K1204" s="869">
        <v>1086</v>
      </c>
      <c r="L1204" s="869">
        <v>160</v>
      </c>
      <c r="M1204" s="869">
        <v>95320</v>
      </c>
      <c r="N1204" s="869">
        <v>5058</v>
      </c>
      <c r="O1204" s="869">
        <v>65</v>
      </c>
      <c r="P1204" s="869">
        <v>3698</v>
      </c>
      <c r="Q1204" s="869">
        <v>0</v>
      </c>
      <c r="R1204" s="869">
        <v>1</v>
      </c>
      <c r="S1204" s="869">
        <v>6</v>
      </c>
      <c r="T1204" s="869">
        <v>6</v>
      </c>
      <c r="U1204" s="869">
        <v>2</v>
      </c>
      <c r="V1204" s="869">
        <v>2</v>
      </c>
      <c r="W1204" s="869">
        <v>4</v>
      </c>
      <c r="X1204" s="869">
        <v>4</v>
      </c>
      <c r="Y1204" s="869">
        <v>0</v>
      </c>
      <c r="Z1204" s="869">
        <v>0</v>
      </c>
      <c r="AA1204" s="869">
        <v>0</v>
      </c>
      <c r="AB1204" s="869">
        <v>0</v>
      </c>
      <c r="AC1204" s="869">
        <v>1</v>
      </c>
      <c r="AD1204" s="869">
        <v>4</v>
      </c>
      <c r="AE1204" s="869">
        <v>1</v>
      </c>
      <c r="AF1204" s="345">
        <v>786546</v>
      </c>
      <c r="AG1204" s="345">
        <v>496776</v>
      </c>
      <c r="AH1204" s="345">
        <v>60680</v>
      </c>
      <c r="AI1204" s="345">
        <v>229090</v>
      </c>
      <c r="AJ1204" s="345">
        <v>54481</v>
      </c>
      <c r="AK1204" s="345">
        <v>117862</v>
      </c>
    </row>
    <row r="1205" spans="1:37" s="878" customFormat="1">
      <c r="A1205" s="1712" t="s">
        <v>13795</v>
      </c>
      <c r="B1205" s="1713"/>
      <c r="C1205" s="1714"/>
      <c r="D1205" s="872"/>
      <c r="E1205" s="873">
        <v>27</v>
      </c>
      <c r="F1205" s="874"/>
      <c r="G1205" s="872"/>
      <c r="H1205" s="872"/>
      <c r="I1205" s="872"/>
      <c r="J1205" s="875"/>
      <c r="K1205" s="875"/>
      <c r="L1205" s="875"/>
      <c r="M1205" s="875"/>
      <c r="N1205" s="875"/>
      <c r="O1205" s="875"/>
      <c r="P1205" s="875"/>
      <c r="Q1205" s="875"/>
      <c r="R1205" s="875"/>
      <c r="S1205" s="876"/>
      <c r="T1205" s="876"/>
      <c r="U1205" s="876"/>
      <c r="V1205" s="876"/>
      <c r="W1205" s="876"/>
      <c r="X1205" s="876"/>
      <c r="Y1205" s="876"/>
      <c r="Z1205" s="875"/>
      <c r="AA1205" s="876"/>
      <c r="AB1205" s="876"/>
      <c r="AC1205" s="875"/>
      <c r="AD1205" s="875"/>
      <c r="AE1205" s="875"/>
      <c r="AF1205" s="877"/>
      <c r="AG1205" s="875"/>
      <c r="AH1205" s="875"/>
      <c r="AI1205" s="875"/>
      <c r="AJ1205" s="875"/>
      <c r="AK1205" s="875"/>
    </row>
    <row r="1206" spans="1:37">
      <c r="A1206" s="869">
        <v>1149</v>
      </c>
      <c r="B1206" s="869" t="s">
        <v>3883</v>
      </c>
      <c r="C1206" s="869" t="s">
        <v>3903</v>
      </c>
      <c r="D1206" s="869" t="s">
        <v>13033</v>
      </c>
      <c r="E1206" s="869" t="s">
        <v>17346</v>
      </c>
      <c r="F1206" s="870" t="s">
        <v>17347</v>
      </c>
      <c r="G1206" s="869" t="s">
        <v>17348</v>
      </c>
      <c r="H1206" s="869" t="s">
        <v>17349</v>
      </c>
      <c r="I1206" s="869">
        <v>2007</v>
      </c>
      <c r="J1206" s="869">
        <v>4343</v>
      </c>
      <c r="K1206" s="869">
        <v>3182.75</v>
      </c>
      <c r="L1206" s="869">
        <v>512</v>
      </c>
      <c r="M1206" s="869">
        <v>106918</v>
      </c>
      <c r="N1206" s="869">
        <v>3326</v>
      </c>
      <c r="O1206" s="869">
        <v>26</v>
      </c>
      <c r="P1206" s="869">
        <v>3575</v>
      </c>
      <c r="Q1206" s="869">
        <v>35</v>
      </c>
      <c r="R1206" s="869">
        <v>26</v>
      </c>
      <c r="S1206" s="869">
        <v>14</v>
      </c>
      <c r="T1206" s="869">
        <v>14</v>
      </c>
      <c r="U1206" s="869">
        <v>4</v>
      </c>
      <c r="V1206" s="869">
        <v>4</v>
      </c>
      <c r="W1206" s="869">
        <v>8</v>
      </c>
      <c r="X1206" s="869">
        <v>8</v>
      </c>
      <c r="Y1206" s="869">
        <v>0</v>
      </c>
      <c r="Z1206" s="869">
        <v>0</v>
      </c>
      <c r="AA1206" s="869">
        <v>2</v>
      </c>
      <c r="AB1206" s="869">
        <v>2</v>
      </c>
      <c r="AC1206" s="869">
        <v>0</v>
      </c>
      <c r="AD1206" s="869">
        <v>7</v>
      </c>
      <c r="AE1206" s="869">
        <v>1</v>
      </c>
      <c r="AF1206" s="345">
        <v>903600</v>
      </c>
      <c r="AG1206" s="345">
        <v>788800</v>
      </c>
      <c r="AH1206" s="345">
        <v>55000</v>
      </c>
      <c r="AI1206" s="345">
        <v>59800</v>
      </c>
      <c r="AJ1206" s="345">
        <v>75282</v>
      </c>
      <c r="AK1206" s="345">
        <v>51303</v>
      </c>
    </row>
    <row r="1207" spans="1:37">
      <c r="A1207" s="869">
        <v>1150</v>
      </c>
      <c r="B1207" s="869" t="s">
        <v>3883</v>
      </c>
      <c r="C1207" s="869" t="s">
        <v>3903</v>
      </c>
      <c r="D1207" s="869" t="s">
        <v>13033</v>
      </c>
      <c r="E1207" s="869" t="s">
        <v>17350</v>
      </c>
      <c r="F1207" s="870" t="s">
        <v>17351</v>
      </c>
      <c r="G1207" s="869" t="s">
        <v>17352</v>
      </c>
      <c r="H1207" s="869" t="s">
        <v>17349</v>
      </c>
      <c r="I1207" s="869">
        <v>2017</v>
      </c>
      <c r="J1207" s="869">
        <v>2324.5</v>
      </c>
      <c r="K1207" s="869">
        <v>1496.7</v>
      </c>
      <c r="L1207" s="869">
        <v>126</v>
      </c>
      <c r="M1207" s="869">
        <v>120562</v>
      </c>
      <c r="N1207" s="869">
        <v>255</v>
      </c>
      <c r="O1207" s="869">
        <v>32</v>
      </c>
      <c r="P1207" s="869">
        <v>2721</v>
      </c>
      <c r="Q1207" s="869">
        <v>19</v>
      </c>
      <c r="R1207" s="869">
        <v>2</v>
      </c>
      <c r="S1207" s="869">
        <v>5</v>
      </c>
      <c r="T1207" s="869">
        <v>5</v>
      </c>
      <c r="U1207" s="869">
        <v>1</v>
      </c>
      <c r="V1207" s="869">
        <v>1</v>
      </c>
      <c r="W1207" s="869">
        <v>3</v>
      </c>
      <c r="X1207" s="869">
        <v>3</v>
      </c>
      <c r="Y1207" s="869">
        <v>0</v>
      </c>
      <c r="Z1207" s="869">
        <v>0</v>
      </c>
      <c r="AA1207" s="869">
        <v>1</v>
      </c>
      <c r="AB1207" s="869">
        <v>1</v>
      </c>
      <c r="AC1207" s="869">
        <v>0</v>
      </c>
      <c r="AD1207" s="869">
        <v>3</v>
      </c>
      <c r="AE1207" s="869">
        <v>0</v>
      </c>
      <c r="AF1207" s="345">
        <v>586481</v>
      </c>
      <c r="AG1207" s="345">
        <v>200000</v>
      </c>
      <c r="AH1207" s="345">
        <v>35000</v>
      </c>
      <c r="AI1207" s="345">
        <v>351481</v>
      </c>
      <c r="AJ1207" s="345">
        <v>134517</v>
      </c>
      <c r="AK1207" s="345">
        <v>68097</v>
      </c>
    </row>
    <row r="1208" spans="1:37">
      <c r="A1208" s="869">
        <v>1151</v>
      </c>
      <c r="B1208" s="869" t="s">
        <v>3883</v>
      </c>
      <c r="C1208" s="869" t="s">
        <v>3884</v>
      </c>
      <c r="D1208" s="869" t="s">
        <v>13033</v>
      </c>
      <c r="E1208" s="869" t="s">
        <v>17353</v>
      </c>
      <c r="F1208" s="870" t="s">
        <v>17354</v>
      </c>
      <c r="G1208" s="869" t="s">
        <v>17355</v>
      </c>
      <c r="H1208" s="869" t="s">
        <v>17356</v>
      </c>
      <c r="I1208" s="869">
        <v>1996</v>
      </c>
      <c r="J1208" s="869">
        <v>3000</v>
      </c>
      <c r="K1208" s="869">
        <v>308</v>
      </c>
      <c r="L1208" s="869">
        <v>12</v>
      </c>
      <c r="M1208" s="869">
        <v>57160</v>
      </c>
      <c r="N1208" s="869">
        <v>0</v>
      </c>
      <c r="O1208" s="869">
        <v>22</v>
      </c>
      <c r="P1208" s="869">
        <v>1705</v>
      </c>
      <c r="Q1208" s="869">
        <v>0</v>
      </c>
      <c r="R1208" s="869">
        <v>0</v>
      </c>
      <c r="S1208" s="869">
        <v>2</v>
      </c>
      <c r="T1208" s="869">
        <v>2</v>
      </c>
      <c r="U1208" s="869">
        <v>0</v>
      </c>
      <c r="V1208" s="869">
        <v>0</v>
      </c>
      <c r="W1208" s="869">
        <v>2</v>
      </c>
      <c r="X1208" s="869">
        <v>2</v>
      </c>
      <c r="Y1208" s="869">
        <v>0</v>
      </c>
      <c r="Z1208" s="869">
        <v>0</v>
      </c>
      <c r="AA1208" s="869">
        <v>0</v>
      </c>
      <c r="AB1208" s="869">
        <v>0</v>
      </c>
      <c r="AC1208" s="869">
        <v>0</v>
      </c>
      <c r="AD1208" s="869">
        <v>2</v>
      </c>
      <c r="AE1208" s="869">
        <v>0</v>
      </c>
      <c r="AF1208" s="345">
        <v>125480</v>
      </c>
      <c r="AG1208" s="345">
        <v>89028</v>
      </c>
      <c r="AH1208" s="345">
        <v>24080</v>
      </c>
      <c r="AI1208" s="345">
        <v>12372</v>
      </c>
      <c r="AJ1208" s="345">
        <v>6316</v>
      </c>
      <c r="AK1208" s="345">
        <v>9246</v>
      </c>
    </row>
    <row r="1209" spans="1:37">
      <c r="A1209" s="869">
        <v>1152</v>
      </c>
      <c r="B1209" s="869" t="s">
        <v>3883</v>
      </c>
      <c r="C1209" s="869" t="s">
        <v>3884</v>
      </c>
      <c r="D1209" s="869" t="s">
        <v>13033</v>
      </c>
      <c r="E1209" s="869" t="s">
        <v>17357</v>
      </c>
      <c r="F1209" s="870" t="s">
        <v>17358</v>
      </c>
      <c r="G1209" s="869" t="s">
        <v>17359</v>
      </c>
      <c r="H1209" s="869" t="s">
        <v>17360</v>
      </c>
      <c r="I1209" s="869">
        <v>1996</v>
      </c>
      <c r="J1209" s="869">
        <v>926</v>
      </c>
      <c r="K1209" s="869">
        <v>668.7</v>
      </c>
      <c r="L1209" s="869">
        <v>54</v>
      </c>
      <c r="M1209" s="869">
        <v>50085</v>
      </c>
      <c r="N1209" s="869">
        <v>0</v>
      </c>
      <c r="O1209" s="869">
        <v>23</v>
      </c>
      <c r="P1209" s="869">
        <v>1410</v>
      </c>
      <c r="Q1209" s="869">
        <v>0</v>
      </c>
      <c r="R1209" s="869">
        <v>0</v>
      </c>
      <c r="S1209" s="869">
        <v>2</v>
      </c>
      <c r="T1209" s="869">
        <v>2</v>
      </c>
      <c r="U1209" s="869">
        <v>0</v>
      </c>
      <c r="V1209" s="869">
        <v>0</v>
      </c>
      <c r="W1209" s="869">
        <v>2</v>
      </c>
      <c r="X1209" s="869">
        <v>2</v>
      </c>
      <c r="Y1209" s="869">
        <v>0</v>
      </c>
      <c r="Z1209" s="869">
        <v>0</v>
      </c>
      <c r="AA1209" s="869">
        <v>0</v>
      </c>
      <c r="AB1209" s="869">
        <v>0</v>
      </c>
      <c r="AC1209" s="869">
        <v>0</v>
      </c>
      <c r="AD1209" s="869">
        <v>2</v>
      </c>
      <c r="AE1209" s="869">
        <v>0</v>
      </c>
      <c r="AF1209" s="345">
        <v>234686</v>
      </c>
      <c r="AG1209" s="345">
        <v>99808</v>
      </c>
      <c r="AH1209" s="345">
        <v>23627</v>
      </c>
      <c r="AI1209" s="345">
        <v>111251</v>
      </c>
      <c r="AJ1209" s="345">
        <v>9530</v>
      </c>
      <c r="AK1209" s="345">
        <v>17592</v>
      </c>
    </row>
    <row r="1210" spans="1:37">
      <c r="A1210" s="869">
        <v>1153</v>
      </c>
      <c r="B1210" s="869" t="s">
        <v>3883</v>
      </c>
      <c r="C1210" s="869" t="s">
        <v>3884</v>
      </c>
      <c r="D1210" s="869" t="s">
        <v>13033</v>
      </c>
      <c r="E1210" s="869" t="s">
        <v>17361</v>
      </c>
      <c r="F1210" s="870" t="s">
        <v>17362</v>
      </c>
      <c r="G1210" s="869" t="s">
        <v>17363</v>
      </c>
      <c r="H1210" s="869" t="s">
        <v>17364</v>
      </c>
      <c r="I1210" s="869">
        <v>2011</v>
      </c>
      <c r="J1210" s="869">
        <v>2745</v>
      </c>
      <c r="K1210" s="869">
        <v>2031</v>
      </c>
      <c r="L1210" s="869">
        <v>320</v>
      </c>
      <c r="M1210" s="869">
        <v>69262</v>
      </c>
      <c r="N1210" s="869">
        <v>2436</v>
      </c>
      <c r="O1210" s="869">
        <v>99</v>
      </c>
      <c r="P1210" s="869">
        <v>3949</v>
      </c>
      <c r="Q1210" s="869">
        <v>0</v>
      </c>
      <c r="R1210" s="869">
        <v>94</v>
      </c>
      <c r="S1210" s="869">
        <v>3</v>
      </c>
      <c r="T1210" s="869">
        <v>3</v>
      </c>
      <c r="U1210" s="869">
        <v>0</v>
      </c>
      <c r="V1210" s="869">
        <v>0</v>
      </c>
      <c r="W1210" s="869">
        <v>2</v>
      </c>
      <c r="X1210" s="869">
        <v>2</v>
      </c>
      <c r="Y1210" s="869">
        <v>0</v>
      </c>
      <c r="Z1210" s="869">
        <v>0</v>
      </c>
      <c r="AA1210" s="869">
        <v>1</v>
      </c>
      <c r="AB1210" s="869">
        <v>1</v>
      </c>
      <c r="AC1210" s="869">
        <v>0</v>
      </c>
      <c r="AD1210" s="869">
        <v>2</v>
      </c>
      <c r="AE1210" s="869">
        <v>0</v>
      </c>
      <c r="AF1210" s="345">
        <v>647212</v>
      </c>
      <c r="AG1210" s="345">
        <v>156527</v>
      </c>
      <c r="AH1210" s="345">
        <v>64676</v>
      </c>
      <c r="AI1210" s="345">
        <v>426009</v>
      </c>
      <c r="AJ1210" s="345">
        <v>64723</v>
      </c>
      <c r="AK1210" s="345">
        <v>61231</v>
      </c>
    </row>
    <row r="1211" spans="1:37">
      <c r="A1211" s="869">
        <v>1154</v>
      </c>
      <c r="B1211" s="869" t="s">
        <v>3883</v>
      </c>
      <c r="C1211" s="869" t="s">
        <v>3884</v>
      </c>
      <c r="D1211" s="869" t="s">
        <v>13033</v>
      </c>
      <c r="E1211" s="869" t="s">
        <v>17365</v>
      </c>
      <c r="F1211" s="870" t="s">
        <v>17366</v>
      </c>
      <c r="G1211" s="869" t="s">
        <v>17367</v>
      </c>
      <c r="H1211" s="869" t="s">
        <v>17356</v>
      </c>
      <c r="I1211" s="869">
        <v>1999</v>
      </c>
      <c r="J1211" s="869">
        <v>1155</v>
      </c>
      <c r="K1211" s="869">
        <v>994.68</v>
      </c>
      <c r="L1211" s="869">
        <v>115</v>
      </c>
      <c r="M1211" s="869">
        <v>57284</v>
      </c>
      <c r="N1211" s="869">
        <v>0</v>
      </c>
      <c r="O1211" s="869">
        <v>51</v>
      </c>
      <c r="P1211" s="869">
        <v>2365</v>
      </c>
      <c r="Q1211" s="869">
        <v>0</v>
      </c>
      <c r="R1211" s="869">
        <v>1</v>
      </c>
      <c r="S1211" s="869">
        <v>3</v>
      </c>
      <c r="T1211" s="869">
        <v>3</v>
      </c>
      <c r="U1211" s="869">
        <v>0</v>
      </c>
      <c r="V1211" s="869">
        <v>0</v>
      </c>
      <c r="W1211" s="869">
        <v>2</v>
      </c>
      <c r="X1211" s="869">
        <v>2</v>
      </c>
      <c r="Y1211" s="869">
        <v>0</v>
      </c>
      <c r="Z1211" s="869">
        <v>0</v>
      </c>
      <c r="AA1211" s="869">
        <v>1</v>
      </c>
      <c r="AB1211" s="869">
        <v>1</v>
      </c>
      <c r="AC1211" s="869">
        <v>0</v>
      </c>
      <c r="AD1211" s="869">
        <v>2</v>
      </c>
      <c r="AE1211" s="869">
        <v>0</v>
      </c>
      <c r="AF1211" s="345">
        <v>355216</v>
      </c>
      <c r="AG1211" s="345">
        <v>165756</v>
      </c>
      <c r="AH1211" s="345">
        <v>46427</v>
      </c>
      <c r="AI1211" s="345">
        <v>143033</v>
      </c>
      <c r="AJ1211" s="345">
        <v>19710</v>
      </c>
      <c r="AK1211" s="345">
        <v>37518</v>
      </c>
    </row>
    <row r="1212" spans="1:37">
      <c r="A1212" s="869">
        <v>1155</v>
      </c>
      <c r="B1212" s="869" t="s">
        <v>3883</v>
      </c>
      <c r="C1212" s="869" t="s">
        <v>3884</v>
      </c>
      <c r="D1212" s="869" t="s">
        <v>13033</v>
      </c>
      <c r="E1212" s="869" t="s">
        <v>17368</v>
      </c>
      <c r="F1212" s="870" t="s">
        <v>17369</v>
      </c>
      <c r="G1212" s="869" t="s">
        <v>17370</v>
      </c>
      <c r="H1212" s="869" t="s">
        <v>17356</v>
      </c>
      <c r="I1212" s="869">
        <v>1989</v>
      </c>
      <c r="J1212" s="869">
        <v>8378</v>
      </c>
      <c r="K1212" s="869">
        <v>3295.5</v>
      </c>
      <c r="L1212" s="869">
        <v>304</v>
      </c>
      <c r="M1212" s="869">
        <v>212019</v>
      </c>
      <c r="N1212" s="869">
        <v>3808</v>
      </c>
      <c r="O1212" s="869">
        <v>127</v>
      </c>
      <c r="P1212" s="869">
        <v>11170</v>
      </c>
      <c r="Q1212" s="869">
        <v>223</v>
      </c>
      <c r="R1212" s="869">
        <v>0</v>
      </c>
      <c r="S1212" s="869">
        <v>11</v>
      </c>
      <c r="T1212" s="869">
        <v>15</v>
      </c>
      <c r="U1212" s="869">
        <v>0</v>
      </c>
      <c r="V1212" s="869">
        <v>1</v>
      </c>
      <c r="W1212" s="869">
        <v>9</v>
      </c>
      <c r="X1212" s="869">
        <v>12</v>
      </c>
      <c r="Y1212" s="869">
        <v>0</v>
      </c>
      <c r="Z1212" s="869">
        <v>0</v>
      </c>
      <c r="AA1212" s="869">
        <v>2</v>
      </c>
      <c r="AB1212" s="869">
        <v>2</v>
      </c>
      <c r="AC1212" s="869">
        <v>0</v>
      </c>
      <c r="AD1212" s="869">
        <v>8</v>
      </c>
      <c r="AE1212" s="869">
        <v>4</v>
      </c>
      <c r="AF1212" s="345">
        <v>2661792</v>
      </c>
      <c r="AG1212" s="345">
        <v>933574</v>
      </c>
      <c r="AH1212" s="345">
        <v>258200</v>
      </c>
      <c r="AI1212" s="345">
        <v>1470018</v>
      </c>
      <c r="AJ1212" s="345">
        <v>192125</v>
      </c>
      <c r="AK1212" s="345">
        <v>303248</v>
      </c>
    </row>
    <row r="1213" spans="1:37">
      <c r="A1213" s="869">
        <v>1156</v>
      </c>
      <c r="B1213" s="869" t="s">
        <v>3883</v>
      </c>
      <c r="C1213" s="869" t="s">
        <v>3884</v>
      </c>
      <c r="D1213" s="869" t="s">
        <v>13033</v>
      </c>
      <c r="E1213" s="869" t="s">
        <v>17371</v>
      </c>
      <c r="F1213" s="870" t="s">
        <v>17372</v>
      </c>
      <c r="G1213" s="869" t="s">
        <v>17373</v>
      </c>
      <c r="H1213" s="869" t="s">
        <v>17356</v>
      </c>
      <c r="I1213" s="869">
        <v>1953</v>
      </c>
      <c r="J1213" s="869">
        <v>710</v>
      </c>
      <c r="K1213" s="869">
        <v>492</v>
      </c>
      <c r="L1213" s="869">
        <v>58</v>
      </c>
      <c r="M1213" s="869">
        <v>36961</v>
      </c>
      <c r="N1213" s="869">
        <v>0</v>
      </c>
      <c r="O1213" s="869">
        <v>52</v>
      </c>
      <c r="P1213" s="869">
        <v>1923</v>
      </c>
      <c r="Q1213" s="869">
        <v>0</v>
      </c>
      <c r="R1213" s="869">
        <v>0</v>
      </c>
      <c r="S1213" s="869">
        <v>2.5</v>
      </c>
      <c r="T1213" s="869">
        <v>2.5</v>
      </c>
      <c r="U1213" s="869">
        <v>1</v>
      </c>
      <c r="V1213" s="869">
        <v>1</v>
      </c>
      <c r="W1213" s="869">
        <v>1.5</v>
      </c>
      <c r="X1213" s="869">
        <v>1.5</v>
      </c>
      <c r="Y1213" s="869">
        <v>0</v>
      </c>
      <c r="Z1213" s="869">
        <v>0</v>
      </c>
      <c r="AA1213" s="869">
        <v>0</v>
      </c>
      <c r="AB1213" s="869">
        <v>0</v>
      </c>
      <c r="AC1213" s="869">
        <v>0</v>
      </c>
      <c r="AD1213" s="869">
        <v>2</v>
      </c>
      <c r="AE1213" s="869">
        <v>0</v>
      </c>
      <c r="AF1213" s="345">
        <v>286989</v>
      </c>
      <c r="AG1213" s="345">
        <v>206465</v>
      </c>
      <c r="AH1213" s="345">
        <v>29318</v>
      </c>
      <c r="AI1213" s="345">
        <v>51206</v>
      </c>
      <c r="AJ1213" s="345">
        <v>21857</v>
      </c>
      <c r="AK1213" s="345">
        <v>16519</v>
      </c>
    </row>
    <row r="1214" spans="1:37">
      <c r="A1214" s="869">
        <v>1157</v>
      </c>
      <c r="B1214" s="869" t="s">
        <v>3883</v>
      </c>
      <c r="C1214" s="869" t="s">
        <v>3936</v>
      </c>
      <c r="D1214" s="869" t="s">
        <v>13033</v>
      </c>
      <c r="E1214" s="869" t="s">
        <v>17374</v>
      </c>
      <c r="F1214" s="870" t="s">
        <v>17375</v>
      </c>
      <c r="G1214" s="869" t="s">
        <v>17376</v>
      </c>
      <c r="H1214" s="869" t="s">
        <v>17377</v>
      </c>
      <c r="I1214" s="869">
        <v>2018</v>
      </c>
      <c r="J1214" s="869">
        <v>8121</v>
      </c>
      <c r="K1214" s="869">
        <v>1333</v>
      </c>
      <c r="L1214" s="869">
        <v>212</v>
      </c>
      <c r="M1214" s="869">
        <v>35145</v>
      </c>
      <c r="N1214" s="869">
        <v>469</v>
      </c>
      <c r="O1214" s="869">
        <v>17</v>
      </c>
      <c r="P1214" s="869">
        <v>1789</v>
      </c>
      <c r="Q1214" s="869">
        <v>0</v>
      </c>
      <c r="R1214" s="869">
        <v>0</v>
      </c>
      <c r="S1214" s="869">
        <v>6</v>
      </c>
      <c r="T1214" s="869">
        <v>6</v>
      </c>
      <c r="U1214" s="869">
        <v>0</v>
      </c>
      <c r="V1214" s="869">
        <v>0</v>
      </c>
      <c r="W1214" s="869">
        <v>3</v>
      </c>
      <c r="X1214" s="869">
        <v>3</v>
      </c>
      <c r="Y1214" s="869">
        <v>0</v>
      </c>
      <c r="Z1214" s="869">
        <v>0</v>
      </c>
      <c r="AA1214" s="869">
        <v>3</v>
      </c>
      <c r="AB1214" s="869">
        <v>3</v>
      </c>
      <c r="AC1214" s="869">
        <v>1</v>
      </c>
      <c r="AD1214" s="869">
        <v>2</v>
      </c>
      <c r="AE1214" s="869">
        <v>0</v>
      </c>
      <c r="AF1214" s="345">
        <v>441218</v>
      </c>
      <c r="AG1214" s="345">
        <v>306000</v>
      </c>
      <c r="AH1214" s="345">
        <v>53500</v>
      </c>
      <c r="AI1214" s="345">
        <v>81718</v>
      </c>
      <c r="AJ1214" s="345">
        <v>73440</v>
      </c>
      <c r="AK1214" s="345">
        <v>25396</v>
      </c>
    </row>
    <row r="1215" spans="1:37">
      <c r="A1215" s="869">
        <v>1158</v>
      </c>
      <c r="B1215" s="869" t="s">
        <v>3883</v>
      </c>
      <c r="C1215" s="869" t="s">
        <v>3913</v>
      </c>
      <c r="D1215" s="869" t="s">
        <v>13033</v>
      </c>
      <c r="E1215" s="869" t="s">
        <v>17378</v>
      </c>
      <c r="F1215" s="870" t="s">
        <v>17379</v>
      </c>
      <c r="G1215" s="869" t="s">
        <v>17380</v>
      </c>
      <c r="H1215" s="869" t="s">
        <v>17381</v>
      </c>
      <c r="I1215" s="869">
        <v>2007</v>
      </c>
      <c r="J1215" s="869">
        <v>11837</v>
      </c>
      <c r="K1215" s="869">
        <v>4826</v>
      </c>
      <c r="L1215" s="869">
        <v>584</v>
      </c>
      <c r="M1215" s="869">
        <v>133601</v>
      </c>
      <c r="N1215" s="869">
        <v>829</v>
      </c>
      <c r="O1215" s="869">
        <v>97</v>
      </c>
      <c r="P1215" s="869">
        <v>3684</v>
      </c>
      <c r="Q1215" s="869">
        <v>0</v>
      </c>
      <c r="R1215" s="869">
        <v>0</v>
      </c>
      <c r="S1215" s="869">
        <v>16</v>
      </c>
      <c r="T1215" s="869">
        <v>18</v>
      </c>
      <c r="U1215" s="869">
        <v>6</v>
      </c>
      <c r="V1215" s="869">
        <v>6</v>
      </c>
      <c r="W1215" s="869">
        <v>4</v>
      </c>
      <c r="X1215" s="869">
        <v>4</v>
      </c>
      <c r="Y1215" s="869">
        <v>0</v>
      </c>
      <c r="Z1215" s="869">
        <v>0</v>
      </c>
      <c r="AA1215" s="869">
        <v>6</v>
      </c>
      <c r="AB1215" s="869">
        <v>8</v>
      </c>
      <c r="AC1215" s="869">
        <v>0</v>
      </c>
      <c r="AD1215" s="869">
        <v>4</v>
      </c>
      <c r="AE1215" s="869">
        <v>0</v>
      </c>
      <c r="AF1215" s="345">
        <v>1009248</v>
      </c>
      <c r="AG1215" s="345">
        <v>570525</v>
      </c>
      <c r="AH1215" s="345">
        <v>75503</v>
      </c>
      <c r="AI1215" s="345">
        <v>363220</v>
      </c>
      <c r="AJ1215" s="345">
        <v>235484</v>
      </c>
      <c r="AK1215" s="345">
        <v>154848</v>
      </c>
    </row>
    <row r="1216" spans="1:37">
      <c r="A1216" s="869">
        <v>1159</v>
      </c>
      <c r="B1216" s="869" t="s">
        <v>3883</v>
      </c>
      <c r="C1216" s="869" t="s">
        <v>3913</v>
      </c>
      <c r="D1216" s="869" t="s">
        <v>13033</v>
      </c>
      <c r="E1216" s="869" t="s">
        <v>17382</v>
      </c>
      <c r="F1216" s="870" t="s">
        <v>17383</v>
      </c>
      <c r="G1216" s="869" t="s">
        <v>17384</v>
      </c>
      <c r="H1216" s="869" t="s">
        <v>17381</v>
      </c>
      <c r="I1216" s="869">
        <v>2024</v>
      </c>
      <c r="J1216" s="869">
        <v>5000.1000000000004</v>
      </c>
      <c r="K1216" s="869">
        <v>3149.99</v>
      </c>
      <c r="L1216" s="869">
        <v>508</v>
      </c>
      <c r="M1216" s="869">
        <v>32838</v>
      </c>
      <c r="N1216" s="869">
        <v>0</v>
      </c>
      <c r="O1216" s="869">
        <v>97</v>
      </c>
      <c r="P1216" s="869">
        <v>32838</v>
      </c>
      <c r="Q1216" s="869">
        <v>0</v>
      </c>
      <c r="R1216" s="869">
        <v>97</v>
      </c>
      <c r="S1216" s="869">
        <v>7</v>
      </c>
      <c r="T1216" s="869">
        <v>7</v>
      </c>
      <c r="U1216" s="869">
        <v>0</v>
      </c>
      <c r="V1216" s="869">
        <v>0</v>
      </c>
      <c r="W1216" s="869">
        <v>5</v>
      </c>
      <c r="X1216" s="869">
        <v>5</v>
      </c>
      <c r="Y1216" s="869">
        <v>0</v>
      </c>
      <c r="Z1216" s="869">
        <v>0</v>
      </c>
      <c r="AA1216" s="869">
        <v>2</v>
      </c>
      <c r="AB1216" s="869">
        <v>2</v>
      </c>
      <c r="AC1216" s="869">
        <v>0</v>
      </c>
      <c r="AD1216" s="869">
        <v>4</v>
      </c>
      <c r="AE1216" s="869">
        <v>1</v>
      </c>
      <c r="AF1216" s="345">
        <v>4591694</v>
      </c>
      <c r="AG1216" s="345">
        <v>377498</v>
      </c>
      <c r="AH1216" s="345">
        <v>545304</v>
      </c>
      <c r="AI1216" s="345">
        <v>3668892</v>
      </c>
      <c r="AJ1216" s="345">
        <v>96010</v>
      </c>
      <c r="AK1216" s="345">
        <v>38195</v>
      </c>
    </row>
    <row r="1217" spans="1:37">
      <c r="A1217" s="869">
        <v>1160</v>
      </c>
      <c r="B1217" s="869" t="s">
        <v>3883</v>
      </c>
      <c r="C1217" s="869" t="s">
        <v>3913</v>
      </c>
      <c r="D1217" s="869" t="s">
        <v>13033</v>
      </c>
      <c r="E1217" s="869" t="s">
        <v>17385</v>
      </c>
      <c r="F1217" s="870" t="s">
        <v>17386</v>
      </c>
      <c r="G1217" s="869" t="s">
        <v>17387</v>
      </c>
      <c r="H1217" s="869" t="s">
        <v>17381</v>
      </c>
      <c r="I1217" s="869">
        <v>2007</v>
      </c>
      <c r="J1217" s="869">
        <v>4576</v>
      </c>
      <c r="K1217" s="869">
        <v>2942</v>
      </c>
      <c r="L1217" s="869">
        <v>422</v>
      </c>
      <c r="M1217" s="869">
        <v>86440</v>
      </c>
      <c r="N1217" s="869">
        <v>769</v>
      </c>
      <c r="O1217" s="869">
        <v>62</v>
      </c>
      <c r="P1217" s="869">
        <v>1851</v>
      </c>
      <c r="Q1217" s="869">
        <v>0</v>
      </c>
      <c r="R1217" s="869">
        <v>0</v>
      </c>
      <c r="S1217" s="869">
        <v>12</v>
      </c>
      <c r="T1217" s="869">
        <v>13</v>
      </c>
      <c r="U1217" s="869">
        <v>2</v>
      </c>
      <c r="V1217" s="869">
        <v>3</v>
      </c>
      <c r="W1217" s="869">
        <v>3</v>
      </c>
      <c r="X1217" s="869">
        <v>3</v>
      </c>
      <c r="Y1217" s="869">
        <v>0</v>
      </c>
      <c r="Z1217" s="869">
        <v>0</v>
      </c>
      <c r="AA1217" s="869">
        <v>7</v>
      </c>
      <c r="AB1217" s="869">
        <v>7</v>
      </c>
      <c r="AC1217" s="869">
        <v>0</v>
      </c>
      <c r="AD1217" s="869">
        <v>3</v>
      </c>
      <c r="AE1217" s="869">
        <v>0</v>
      </c>
      <c r="AF1217" s="345">
        <v>1013906</v>
      </c>
      <c r="AG1217" s="345">
        <v>635299</v>
      </c>
      <c r="AH1217" s="345">
        <v>965</v>
      </c>
      <c r="AI1217" s="345">
        <v>377642</v>
      </c>
      <c r="AJ1217" s="345">
        <v>90533</v>
      </c>
      <c r="AK1217" s="345">
        <v>42064</v>
      </c>
    </row>
    <row r="1218" spans="1:37">
      <c r="A1218" s="869">
        <v>1161</v>
      </c>
      <c r="B1218" s="869" t="s">
        <v>3883</v>
      </c>
      <c r="C1218" s="869" t="s">
        <v>3913</v>
      </c>
      <c r="D1218" s="869" t="s">
        <v>13033</v>
      </c>
      <c r="E1218" s="869" t="s">
        <v>17388</v>
      </c>
      <c r="F1218" s="870" t="s">
        <v>17389</v>
      </c>
      <c r="G1218" s="869" t="s">
        <v>17390</v>
      </c>
      <c r="H1218" s="869" t="s">
        <v>17391</v>
      </c>
      <c r="I1218" s="869">
        <v>2020</v>
      </c>
      <c r="J1218" s="869">
        <v>10063</v>
      </c>
      <c r="K1218" s="869">
        <v>5258</v>
      </c>
      <c r="L1218" s="869">
        <v>744</v>
      </c>
      <c r="M1218" s="869">
        <v>55718</v>
      </c>
      <c r="N1218" s="869">
        <v>0</v>
      </c>
      <c r="O1218" s="869">
        <v>71</v>
      </c>
      <c r="P1218" s="869">
        <v>6980</v>
      </c>
      <c r="Q1218" s="869">
        <v>0</v>
      </c>
      <c r="R1218" s="869">
        <v>1</v>
      </c>
      <c r="S1218" s="869">
        <v>5</v>
      </c>
      <c r="T1218" s="869">
        <v>5</v>
      </c>
      <c r="U1218" s="869">
        <v>0</v>
      </c>
      <c r="V1218" s="869">
        <v>2</v>
      </c>
      <c r="W1218" s="869">
        <v>3</v>
      </c>
      <c r="X1218" s="869">
        <v>3</v>
      </c>
      <c r="Y1218" s="869">
        <v>0</v>
      </c>
      <c r="Z1218" s="869">
        <v>0</v>
      </c>
      <c r="AA1218" s="869">
        <v>2</v>
      </c>
      <c r="AB1218" s="869">
        <v>0</v>
      </c>
      <c r="AC1218" s="869">
        <v>0</v>
      </c>
      <c r="AD1218" s="869">
        <v>6</v>
      </c>
      <c r="AE1218" s="869">
        <v>1</v>
      </c>
      <c r="AF1218" s="345">
        <v>967505</v>
      </c>
      <c r="AG1218" s="345">
        <v>339505</v>
      </c>
      <c r="AH1218" s="345">
        <v>101438</v>
      </c>
      <c r="AI1218" s="345">
        <v>526562</v>
      </c>
      <c r="AJ1218" s="345">
        <v>779891</v>
      </c>
      <c r="AK1218" s="345">
        <v>260549</v>
      </c>
    </row>
    <row r="1219" spans="1:37">
      <c r="A1219" s="869">
        <v>1162</v>
      </c>
      <c r="B1219" s="869" t="s">
        <v>3883</v>
      </c>
      <c r="C1219" s="869" t="s">
        <v>3913</v>
      </c>
      <c r="D1219" s="869" t="s">
        <v>13033</v>
      </c>
      <c r="E1219" s="869" t="s">
        <v>17392</v>
      </c>
      <c r="F1219" s="870" t="s">
        <v>17393</v>
      </c>
      <c r="G1219" s="869" t="s">
        <v>17394</v>
      </c>
      <c r="H1219" s="869" t="s">
        <v>17381</v>
      </c>
      <c r="I1219" s="869">
        <v>2000</v>
      </c>
      <c r="J1219" s="869">
        <v>10148</v>
      </c>
      <c r="K1219" s="869">
        <v>5069</v>
      </c>
      <c r="L1219" s="869">
        <v>800</v>
      </c>
      <c r="M1219" s="869">
        <v>109334</v>
      </c>
      <c r="N1219" s="869">
        <v>0</v>
      </c>
      <c r="O1219" s="869">
        <v>71</v>
      </c>
      <c r="P1219" s="869">
        <v>2789</v>
      </c>
      <c r="Q1219" s="869">
        <v>0</v>
      </c>
      <c r="R1219" s="869">
        <v>0</v>
      </c>
      <c r="S1219" s="869">
        <v>6</v>
      </c>
      <c r="T1219" s="869">
        <v>8</v>
      </c>
      <c r="U1219" s="869">
        <v>0</v>
      </c>
      <c r="V1219" s="869">
        <v>0</v>
      </c>
      <c r="W1219" s="869">
        <v>2</v>
      </c>
      <c r="X1219" s="869">
        <v>4</v>
      </c>
      <c r="Y1219" s="869">
        <v>0</v>
      </c>
      <c r="Z1219" s="869">
        <v>0</v>
      </c>
      <c r="AA1219" s="869">
        <v>4</v>
      </c>
      <c r="AB1219" s="869">
        <v>4</v>
      </c>
      <c r="AC1219" s="869">
        <v>0</v>
      </c>
      <c r="AD1219" s="869">
        <v>2</v>
      </c>
      <c r="AE1219" s="869">
        <v>0</v>
      </c>
      <c r="AF1219" s="345">
        <v>799348</v>
      </c>
      <c r="AG1219" s="345">
        <v>295747</v>
      </c>
      <c r="AH1219" s="345">
        <v>47522</v>
      </c>
      <c r="AI1219" s="345">
        <v>456079</v>
      </c>
      <c r="AJ1219" s="345">
        <v>131397</v>
      </c>
      <c r="AK1219" s="345">
        <v>38258</v>
      </c>
    </row>
    <row r="1220" spans="1:37">
      <c r="A1220" s="869">
        <v>1163</v>
      </c>
      <c r="B1220" s="869" t="s">
        <v>3883</v>
      </c>
      <c r="C1220" s="869" t="s">
        <v>3913</v>
      </c>
      <c r="D1220" s="869" t="s">
        <v>13033</v>
      </c>
      <c r="E1220" s="869" t="s">
        <v>17395</v>
      </c>
      <c r="F1220" s="870" t="s">
        <v>17396</v>
      </c>
      <c r="G1220" s="869" t="s">
        <v>17397</v>
      </c>
      <c r="H1220" s="869" t="s">
        <v>17381</v>
      </c>
      <c r="I1220" s="869">
        <v>1994</v>
      </c>
      <c r="J1220" s="869">
        <v>6783.4</v>
      </c>
      <c r="K1220" s="869">
        <v>8395.3700000000008</v>
      </c>
      <c r="L1220" s="869">
        <v>799</v>
      </c>
      <c r="M1220" s="869">
        <v>189663</v>
      </c>
      <c r="N1220" s="869">
        <v>3317</v>
      </c>
      <c r="O1220" s="869">
        <v>72</v>
      </c>
      <c r="P1220" s="869">
        <v>9556</v>
      </c>
      <c r="Q1220" s="869">
        <v>0</v>
      </c>
      <c r="R1220" s="869">
        <v>4</v>
      </c>
      <c r="S1220" s="869">
        <v>17</v>
      </c>
      <c r="T1220" s="869">
        <v>18</v>
      </c>
      <c r="U1220" s="869">
        <v>1</v>
      </c>
      <c r="V1220" s="869">
        <v>1</v>
      </c>
      <c r="W1220" s="869">
        <v>12</v>
      </c>
      <c r="X1220" s="869">
        <v>12</v>
      </c>
      <c r="Y1220" s="869">
        <v>1</v>
      </c>
      <c r="Z1220" s="869">
        <v>1</v>
      </c>
      <c r="AA1220" s="869">
        <v>3</v>
      </c>
      <c r="AB1220" s="869">
        <v>4</v>
      </c>
      <c r="AC1220" s="869">
        <v>1</v>
      </c>
      <c r="AD1220" s="869">
        <v>11</v>
      </c>
      <c r="AE1220" s="869">
        <v>0</v>
      </c>
      <c r="AF1220" s="345">
        <v>2279293</v>
      </c>
      <c r="AG1220" s="345">
        <v>1063397</v>
      </c>
      <c r="AH1220" s="345">
        <v>353230</v>
      </c>
      <c r="AI1220" s="345">
        <v>862666</v>
      </c>
      <c r="AJ1220" s="345">
        <v>184963</v>
      </c>
      <c r="AK1220" s="345">
        <v>159190</v>
      </c>
    </row>
    <row r="1221" spans="1:37">
      <c r="A1221" s="869">
        <v>1164</v>
      </c>
      <c r="B1221" s="869" t="s">
        <v>3883</v>
      </c>
      <c r="C1221" s="869" t="s">
        <v>3913</v>
      </c>
      <c r="D1221" s="869" t="s">
        <v>13033</v>
      </c>
      <c r="E1221" s="869" t="s">
        <v>17398</v>
      </c>
      <c r="F1221" s="870" t="s">
        <v>17399</v>
      </c>
      <c r="G1221" s="869" t="s">
        <v>17400</v>
      </c>
      <c r="H1221" s="869" t="s">
        <v>17381</v>
      </c>
      <c r="I1221" s="869">
        <v>2011</v>
      </c>
      <c r="J1221" s="869">
        <v>4503</v>
      </c>
      <c r="K1221" s="869">
        <v>3716</v>
      </c>
      <c r="L1221" s="869">
        <v>608</v>
      </c>
      <c r="M1221" s="869">
        <v>98037</v>
      </c>
      <c r="N1221" s="869">
        <v>0</v>
      </c>
      <c r="O1221" s="869">
        <v>77</v>
      </c>
      <c r="P1221" s="869">
        <v>3010</v>
      </c>
      <c r="Q1221" s="869">
        <v>0</v>
      </c>
      <c r="R1221" s="869">
        <v>0</v>
      </c>
      <c r="S1221" s="869">
        <v>6</v>
      </c>
      <c r="T1221" s="869">
        <v>9</v>
      </c>
      <c r="U1221" s="869">
        <v>2</v>
      </c>
      <c r="V1221" s="869">
        <v>2</v>
      </c>
      <c r="W1221" s="869">
        <v>2</v>
      </c>
      <c r="X1221" s="869">
        <v>4</v>
      </c>
      <c r="Y1221" s="869">
        <v>0</v>
      </c>
      <c r="Z1221" s="869">
        <v>0</v>
      </c>
      <c r="AA1221" s="869">
        <v>2</v>
      </c>
      <c r="AB1221" s="869">
        <v>3</v>
      </c>
      <c r="AC1221" s="869">
        <v>0</v>
      </c>
      <c r="AD1221" s="869">
        <v>1</v>
      </c>
      <c r="AE1221" s="869">
        <v>1</v>
      </c>
      <c r="AF1221" s="345">
        <v>801865</v>
      </c>
      <c r="AG1221" s="345">
        <v>295747</v>
      </c>
      <c r="AH1221" s="345">
        <v>50719</v>
      </c>
      <c r="AI1221" s="345">
        <v>455399</v>
      </c>
      <c r="AJ1221" s="345">
        <v>137226</v>
      </c>
      <c r="AK1221" s="345">
        <v>98890</v>
      </c>
    </row>
    <row r="1222" spans="1:37">
      <c r="A1222" s="869">
        <v>1165</v>
      </c>
      <c r="B1222" s="869" t="s">
        <v>3883</v>
      </c>
      <c r="C1222" s="869" t="s">
        <v>3926</v>
      </c>
      <c r="D1222" s="869" t="s">
        <v>13033</v>
      </c>
      <c r="E1222" s="869" t="s">
        <v>17401</v>
      </c>
      <c r="F1222" s="870" t="s">
        <v>17402</v>
      </c>
      <c r="G1222" s="869" t="s">
        <v>17403</v>
      </c>
      <c r="H1222" s="869" t="s">
        <v>17404</v>
      </c>
      <c r="I1222" s="869">
        <v>1963</v>
      </c>
      <c r="J1222" s="869">
        <v>17880</v>
      </c>
      <c r="K1222" s="869">
        <v>7278</v>
      </c>
      <c r="L1222" s="869">
        <v>759</v>
      </c>
      <c r="M1222" s="869">
        <v>209344</v>
      </c>
      <c r="N1222" s="869">
        <v>6810</v>
      </c>
      <c r="O1222" s="869">
        <v>110</v>
      </c>
      <c r="P1222" s="869">
        <v>7220</v>
      </c>
      <c r="Q1222" s="869">
        <v>111</v>
      </c>
      <c r="R1222" s="869">
        <v>0</v>
      </c>
      <c r="S1222" s="869">
        <v>12</v>
      </c>
      <c r="T1222" s="869">
        <v>14</v>
      </c>
      <c r="U1222" s="869">
        <v>3</v>
      </c>
      <c r="V1222" s="869">
        <v>3</v>
      </c>
      <c r="W1222" s="869">
        <v>6</v>
      </c>
      <c r="X1222" s="869">
        <v>8</v>
      </c>
      <c r="Y1222" s="869">
        <v>1</v>
      </c>
      <c r="Z1222" s="869">
        <v>1</v>
      </c>
      <c r="AA1222" s="869">
        <v>2</v>
      </c>
      <c r="AB1222" s="869">
        <v>2</v>
      </c>
      <c r="AC1222" s="869">
        <v>1</v>
      </c>
      <c r="AD1222" s="869">
        <v>5</v>
      </c>
      <c r="AE1222" s="869">
        <v>0</v>
      </c>
      <c r="AF1222" s="345">
        <v>2170329</v>
      </c>
      <c r="AG1222" s="345">
        <v>983737</v>
      </c>
      <c r="AH1222" s="345">
        <v>177250</v>
      </c>
      <c r="AI1222" s="345">
        <v>1009342</v>
      </c>
      <c r="AJ1222" s="345">
        <v>122971</v>
      </c>
      <c r="AK1222" s="345">
        <v>94874</v>
      </c>
    </row>
    <row r="1223" spans="1:37">
      <c r="A1223" s="869">
        <v>1166</v>
      </c>
      <c r="B1223" s="869" t="s">
        <v>3883</v>
      </c>
      <c r="C1223" s="869" t="s">
        <v>3926</v>
      </c>
      <c r="D1223" s="869" t="s">
        <v>13033</v>
      </c>
      <c r="E1223" s="869" t="s">
        <v>17405</v>
      </c>
      <c r="F1223" s="870" t="s">
        <v>17406</v>
      </c>
      <c r="G1223" s="869" t="s">
        <v>17407</v>
      </c>
      <c r="H1223" s="869" t="s">
        <v>7937</v>
      </c>
      <c r="I1223" s="869">
        <v>2022</v>
      </c>
      <c r="J1223" s="869">
        <v>8287</v>
      </c>
      <c r="K1223" s="869">
        <v>4891</v>
      </c>
      <c r="L1223" s="869">
        <v>416</v>
      </c>
      <c r="M1223" s="869">
        <v>105644</v>
      </c>
      <c r="N1223" s="869">
        <v>0</v>
      </c>
      <c r="O1223" s="869">
        <v>107</v>
      </c>
      <c r="P1223" s="869">
        <v>6412</v>
      </c>
      <c r="Q1223" s="869">
        <v>0</v>
      </c>
      <c r="R1223" s="869">
        <v>107</v>
      </c>
      <c r="S1223" s="869">
        <v>7</v>
      </c>
      <c r="T1223" s="869">
        <v>10</v>
      </c>
      <c r="U1223" s="869">
        <v>2</v>
      </c>
      <c r="V1223" s="869">
        <v>2</v>
      </c>
      <c r="W1223" s="869">
        <v>2</v>
      </c>
      <c r="X1223" s="869">
        <v>5</v>
      </c>
      <c r="Y1223" s="869">
        <v>1</v>
      </c>
      <c r="Z1223" s="869">
        <v>1</v>
      </c>
      <c r="AA1223" s="869">
        <v>2</v>
      </c>
      <c r="AB1223" s="869">
        <v>2</v>
      </c>
      <c r="AC1223" s="869">
        <v>0</v>
      </c>
      <c r="AD1223" s="869">
        <v>2</v>
      </c>
      <c r="AE1223" s="869">
        <v>1</v>
      </c>
      <c r="AF1223" s="345">
        <v>1387077</v>
      </c>
      <c r="AG1223" s="345">
        <v>541611</v>
      </c>
      <c r="AH1223" s="345">
        <v>120000</v>
      </c>
      <c r="AI1223" s="345">
        <v>725466</v>
      </c>
      <c r="AJ1223" s="345">
        <v>168466</v>
      </c>
      <c r="AK1223" s="345">
        <v>296195</v>
      </c>
    </row>
    <row r="1224" spans="1:37">
      <c r="A1224" s="869">
        <v>1167</v>
      </c>
      <c r="B1224" s="869" t="s">
        <v>3883</v>
      </c>
      <c r="C1224" s="869" t="s">
        <v>3945</v>
      </c>
      <c r="D1224" s="869" t="s">
        <v>13033</v>
      </c>
      <c r="E1224" s="869" t="s">
        <v>17408</v>
      </c>
      <c r="F1224" s="870" t="s">
        <v>17409</v>
      </c>
      <c r="G1224" s="869" t="s">
        <v>17410</v>
      </c>
      <c r="H1224" s="869" t="s">
        <v>17411</v>
      </c>
      <c r="I1224" s="869">
        <v>2009</v>
      </c>
      <c r="J1224" s="869">
        <v>3727</v>
      </c>
      <c r="K1224" s="869">
        <v>2322</v>
      </c>
      <c r="L1224" s="869">
        <v>339</v>
      </c>
      <c r="M1224" s="869">
        <v>95188</v>
      </c>
      <c r="N1224" s="869">
        <v>0</v>
      </c>
      <c r="O1224" s="869">
        <v>60</v>
      </c>
      <c r="P1224" s="869">
        <v>3894</v>
      </c>
      <c r="Q1224" s="869">
        <v>0</v>
      </c>
      <c r="R1224" s="869">
        <v>5</v>
      </c>
      <c r="S1224" s="869">
        <v>5</v>
      </c>
      <c r="T1224" s="869">
        <v>5</v>
      </c>
      <c r="U1224" s="869">
        <v>0</v>
      </c>
      <c r="V1224" s="869">
        <v>0</v>
      </c>
      <c r="W1224" s="869">
        <v>3</v>
      </c>
      <c r="X1224" s="869">
        <v>3</v>
      </c>
      <c r="Y1224" s="869">
        <v>0</v>
      </c>
      <c r="Z1224" s="869">
        <v>0</v>
      </c>
      <c r="AA1224" s="869">
        <v>2</v>
      </c>
      <c r="AB1224" s="869">
        <v>2</v>
      </c>
      <c r="AC1224" s="869">
        <v>0</v>
      </c>
      <c r="AD1224" s="869">
        <v>3</v>
      </c>
      <c r="AE1224" s="869">
        <v>0</v>
      </c>
      <c r="AF1224" s="345">
        <v>555303</v>
      </c>
      <c r="AG1224" s="345">
        <v>387077</v>
      </c>
      <c r="AH1224" s="345">
        <v>59787</v>
      </c>
      <c r="AI1224" s="345">
        <v>108439</v>
      </c>
      <c r="AJ1224" s="345">
        <v>161995</v>
      </c>
      <c r="AK1224" s="345">
        <v>66677</v>
      </c>
    </row>
    <row r="1225" spans="1:37">
      <c r="A1225" s="869">
        <v>1168</v>
      </c>
      <c r="B1225" s="869" t="s">
        <v>3883</v>
      </c>
      <c r="C1225" s="869" t="s">
        <v>3945</v>
      </c>
      <c r="D1225" s="869" t="s">
        <v>13033</v>
      </c>
      <c r="E1225" s="869" t="s">
        <v>17412</v>
      </c>
      <c r="F1225" s="870" t="s">
        <v>17413</v>
      </c>
      <c r="G1225" s="869" t="s">
        <v>17414</v>
      </c>
      <c r="H1225" s="869" t="s">
        <v>17415</v>
      </c>
      <c r="I1225" s="869">
        <v>1998</v>
      </c>
      <c r="J1225" s="869">
        <v>4427</v>
      </c>
      <c r="K1225" s="869">
        <v>1682.27</v>
      </c>
      <c r="L1225" s="869">
        <v>97</v>
      </c>
      <c r="M1225" s="869">
        <v>76094</v>
      </c>
      <c r="N1225" s="869">
        <v>0</v>
      </c>
      <c r="O1225" s="869">
        <v>26</v>
      </c>
      <c r="P1225" s="869">
        <v>1679</v>
      </c>
      <c r="Q1225" s="869">
        <v>0</v>
      </c>
      <c r="R1225" s="869">
        <v>2</v>
      </c>
      <c r="S1225" s="869">
        <v>3</v>
      </c>
      <c r="T1225" s="869">
        <v>3</v>
      </c>
      <c r="U1225" s="869">
        <v>1</v>
      </c>
      <c r="V1225" s="869">
        <v>1</v>
      </c>
      <c r="W1225" s="869">
        <v>2</v>
      </c>
      <c r="X1225" s="869">
        <v>2</v>
      </c>
      <c r="Y1225" s="869">
        <v>0</v>
      </c>
      <c r="Z1225" s="869">
        <v>0</v>
      </c>
      <c r="AA1225" s="869">
        <v>0</v>
      </c>
      <c r="AB1225" s="869">
        <v>0</v>
      </c>
      <c r="AC1225" s="869">
        <v>0</v>
      </c>
      <c r="AD1225" s="869">
        <v>2</v>
      </c>
      <c r="AE1225" s="869">
        <v>0</v>
      </c>
      <c r="AF1225" s="345">
        <v>352425</v>
      </c>
      <c r="AG1225" s="345">
        <v>215139</v>
      </c>
      <c r="AH1225" s="345">
        <v>24415</v>
      </c>
      <c r="AI1225" s="345">
        <v>112871</v>
      </c>
      <c r="AJ1225" s="345">
        <v>19169</v>
      </c>
      <c r="AK1225" s="345">
        <v>9634</v>
      </c>
    </row>
    <row r="1226" spans="1:37">
      <c r="A1226" s="869">
        <v>1169</v>
      </c>
      <c r="B1226" s="869" t="s">
        <v>3883</v>
      </c>
      <c r="C1226" s="869" t="s">
        <v>3945</v>
      </c>
      <c r="D1226" s="869" t="s">
        <v>13033</v>
      </c>
      <c r="E1226" s="869" t="s">
        <v>17416</v>
      </c>
      <c r="F1226" s="870" t="s">
        <v>17417</v>
      </c>
      <c r="G1226" s="869" t="s">
        <v>17418</v>
      </c>
      <c r="H1226" s="869" t="s">
        <v>17419</v>
      </c>
      <c r="I1226" s="869">
        <v>1997</v>
      </c>
      <c r="J1226" s="869">
        <v>4000</v>
      </c>
      <c r="K1226" s="869">
        <v>2530</v>
      </c>
      <c r="L1226" s="869">
        <v>414</v>
      </c>
      <c r="M1226" s="869">
        <v>125909</v>
      </c>
      <c r="N1226" s="869">
        <v>0</v>
      </c>
      <c r="O1226" s="869">
        <v>51</v>
      </c>
      <c r="P1226" s="869">
        <v>3683</v>
      </c>
      <c r="Q1226" s="869">
        <v>0</v>
      </c>
      <c r="R1226" s="869">
        <v>5</v>
      </c>
      <c r="S1226" s="869">
        <v>4</v>
      </c>
      <c r="T1226" s="869">
        <v>4</v>
      </c>
      <c r="U1226" s="869">
        <v>0</v>
      </c>
      <c r="V1226" s="869">
        <v>0</v>
      </c>
      <c r="W1226" s="869">
        <v>3</v>
      </c>
      <c r="X1226" s="869">
        <v>3</v>
      </c>
      <c r="Y1226" s="869">
        <v>0</v>
      </c>
      <c r="Z1226" s="869">
        <v>0</v>
      </c>
      <c r="AA1226" s="869">
        <v>1</v>
      </c>
      <c r="AB1226" s="869">
        <v>1</v>
      </c>
      <c r="AC1226" s="869">
        <v>0</v>
      </c>
      <c r="AD1226" s="869">
        <v>3</v>
      </c>
      <c r="AE1226" s="869">
        <v>0</v>
      </c>
      <c r="AF1226" s="345">
        <v>546529</v>
      </c>
      <c r="AG1226" s="345">
        <v>365985</v>
      </c>
      <c r="AH1226" s="345">
        <v>58834</v>
      </c>
      <c r="AI1226" s="345">
        <v>121710</v>
      </c>
      <c r="AJ1226" s="345">
        <v>105126</v>
      </c>
      <c r="AK1226" s="345">
        <v>43239</v>
      </c>
    </row>
    <row r="1227" spans="1:37">
      <c r="A1227" s="869">
        <v>1170</v>
      </c>
      <c r="B1227" s="869" t="s">
        <v>3883</v>
      </c>
      <c r="C1227" s="869" t="s">
        <v>3974</v>
      </c>
      <c r="D1227" s="869" t="s">
        <v>13033</v>
      </c>
      <c r="E1227" s="869" t="s">
        <v>17420</v>
      </c>
      <c r="F1227" s="870" t="s">
        <v>17421</v>
      </c>
      <c r="G1227" s="869" t="s">
        <v>17422</v>
      </c>
      <c r="H1227" s="869" t="s">
        <v>17423</v>
      </c>
      <c r="I1227" s="869">
        <v>2024</v>
      </c>
      <c r="J1227" s="869">
        <v>5348</v>
      </c>
      <c r="K1227" s="869">
        <v>3780</v>
      </c>
      <c r="L1227" s="869">
        <v>130</v>
      </c>
      <c r="M1227" s="869">
        <v>30821</v>
      </c>
      <c r="N1227" s="869">
        <v>0</v>
      </c>
      <c r="O1227" s="869">
        <v>15</v>
      </c>
      <c r="P1227" s="869">
        <v>2493</v>
      </c>
      <c r="Q1227" s="869">
        <v>0</v>
      </c>
      <c r="R1227" s="869">
        <v>15</v>
      </c>
      <c r="S1227" s="869">
        <v>5</v>
      </c>
      <c r="T1227" s="869">
        <v>5</v>
      </c>
      <c r="U1227" s="869">
        <v>4</v>
      </c>
      <c r="V1227" s="869">
        <v>4</v>
      </c>
      <c r="W1227" s="869">
        <v>1</v>
      </c>
      <c r="X1227" s="869">
        <v>1</v>
      </c>
      <c r="Y1227" s="869">
        <v>0</v>
      </c>
      <c r="Z1227" s="869">
        <v>0</v>
      </c>
      <c r="AA1227" s="869">
        <v>0</v>
      </c>
      <c r="AB1227" s="869">
        <v>0</v>
      </c>
      <c r="AC1227" s="869">
        <v>0</v>
      </c>
      <c r="AD1227" s="869">
        <v>6</v>
      </c>
      <c r="AE1227" s="869">
        <v>1</v>
      </c>
      <c r="AF1227" s="345">
        <v>513905</v>
      </c>
      <c r="AG1227" s="345">
        <v>10774</v>
      </c>
      <c r="AH1227" s="345">
        <v>35963</v>
      </c>
      <c r="AI1227" s="345">
        <v>467168</v>
      </c>
      <c r="AJ1227" s="345">
        <v>155554</v>
      </c>
      <c r="AK1227" s="345">
        <v>37163</v>
      </c>
    </row>
    <row r="1228" spans="1:37">
      <c r="A1228" s="869">
        <v>1171</v>
      </c>
      <c r="B1228" s="869" t="s">
        <v>3883</v>
      </c>
      <c r="C1228" s="869" t="s">
        <v>3988</v>
      </c>
      <c r="D1228" s="869" t="s">
        <v>13033</v>
      </c>
      <c r="E1228" s="869" t="s">
        <v>17424</v>
      </c>
      <c r="F1228" s="870" t="s">
        <v>17425</v>
      </c>
      <c r="G1228" s="869" t="s">
        <v>17426</v>
      </c>
      <c r="H1228" s="869" t="s">
        <v>7937</v>
      </c>
      <c r="I1228" s="869">
        <v>1987</v>
      </c>
      <c r="J1228" s="869">
        <v>1229</v>
      </c>
      <c r="K1228" s="869">
        <v>427.92</v>
      </c>
      <c r="L1228" s="869">
        <v>124</v>
      </c>
      <c r="M1228" s="869">
        <v>13597</v>
      </c>
      <c r="N1228" s="869">
        <v>350</v>
      </c>
      <c r="O1228" s="869">
        <v>50</v>
      </c>
      <c r="P1228" s="869">
        <v>0</v>
      </c>
      <c r="Q1228" s="869">
        <v>0</v>
      </c>
      <c r="R1228" s="869">
        <v>0</v>
      </c>
      <c r="S1228" s="869">
        <v>1</v>
      </c>
      <c r="T1228" s="869">
        <v>1</v>
      </c>
      <c r="U1228" s="869">
        <v>0</v>
      </c>
      <c r="V1228" s="869">
        <v>0</v>
      </c>
      <c r="W1228" s="869">
        <v>1</v>
      </c>
      <c r="X1228" s="869">
        <v>1</v>
      </c>
      <c r="Y1228" s="869">
        <v>0</v>
      </c>
      <c r="Z1228" s="869">
        <v>0</v>
      </c>
      <c r="AA1228" s="869">
        <v>0</v>
      </c>
      <c r="AB1228" s="869">
        <v>0</v>
      </c>
      <c r="AC1228" s="869">
        <v>0</v>
      </c>
      <c r="AD1228" s="869">
        <v>0</v>
      </c>
      <c r="AE1228" s="869">
        <v>1</v>
      </c>
      <c r="AF1228" s="345">
        <v>120000</v>
      </c>
      <c r="AG1228" s="345">
        <v>75000</v>
      </c>
      <c r="AH1228" s="345">
        <v>10000</v>
      </c>
      <c r="AI1228" s="345">
        <v>35000</v>
      </c>
      <c r="AJ1228" s="345">
        <v>31000</v>
      </c>
      <c r="AK1228" s="345">
        <v>1181</v>
      </c>
    </row>
    <row r="1229" spans="1:37">
      <c r="A1229" s="869">
        <v>1172</v>
      </c>
      <c r="B1229" s="869" t="s">
        <v>3883</v>
      </c>
      <c r="C1229" s="869" t="s">
        <v>3908</v>
      </c>
      <c r="D1229" s="869" t="s">
        <v>13033</v>
      </c>
      <c r="E1229" s="869" t="s">
        <v>17427</v>
      </c>
      <c r="F1229" s="870" t="s">
        <v>17428</v>
      </c>
      <c r="G1229" s="869" t="s">
        <v>17429</v>
      </c>
      <c r="H1229" s="869" t="s">
        <v>17430</v>
      </c>
      <c r="I1229" s="869">
        <v>1965</v>
      </c>
      <c r="J1229" s="869">
        <v>1385</v>
      </c>
      <c r="K1229" s="869">
        <v>1898</v>
      </c>
      <c r="L1229" s="869">
        <v>123</v>
      </c>
      <c r="M1229" s="869">
        <v>81474</v>
      </c>
      <c r="N1229" s="869">
        <v>0</v>
      </c>
      <c r="O1229" s="869">
        <v>20</v>
      </c>
      <c r="P1229" s="869">
        <v>2341</v>
      </c>
      <c r="Q1229" s="869">
        <v>0</v>
      </c>
      <c r="R1229" s="869">
        <v>1</v>
      </c>
      <c r="S1229" s="869">
        <v>3</v>
      </c>
      <c r="T1229" s="869">
        <v>5</v>
      </c>
      <c r="U1229" s="869">
        <v>1</v>
      </c>
      <c r="V1229" s="869">
        <v>1</v>
      </c>
      <c r="W1229" s="869">
        <v>1</v>
      </c>
      <c r="X1229" s="869">
        <v>2</v>
      </c>
      <c r="Y1229" s="869">
        <v>0</v>
      </c>
      <c r="Z1229" s="869">
        <v>0</v>
      </c>
      <c r="AA1229" s="869">
        <v>1</v>
      </c>
      <c r="AB1229" s="869">
        <v>2</v>
      </c>
      <c r="AC1229" s="869">
        <v>0</v>
      </c>
      <c r="AD1229" s="869">
        <v>1</v>
      </c>
      <c r="AE1229" s="869">
        <v>0</v>
      </c>
      <c r="AF1229" s="345">
        <v>868281</v>
      </c>
      <c r="AG1229" s="345">
        <v>381395</v>
      </c>
      <c r="AH1229" s="345">
        <v>33500</v>
      </c>
      <c r="AI1229" s="345">
        <v>453386</v>
      </c>
      <c r="AJ1229" s="345">
        <v>31195</v>
      </c>
      <c r="AK1229" s="345">
        <v>30424</v>
      </c>
    </row>
    <row r="1230" spans="1:37">
      <c r="A1230" s="869">
        <v>1173</v>
      </c>
      <c r="B1230" s="869" t="s">
        <v>3883</v>
      </c>
      <c r="C1230" s="869" t="s">
        <v>3908</v>
      </c>
      <c r="D1230" s="869" t="s">
        <v>13033</v>
      </c>
      <c r="E1230" s="869" t="s">
        <v>17431</v>
      </c>
      <c r="F1230" s="870" t="s">
        <v>17432</v>
      </c>
      <c r="G1230" s="869" t="s">
        <v>17433</v>
      </c>
      <c r="H1230" s="869" t="s">
        <v>17430</v>
      </c>
      <c r="I1230" s="869">
        <v>2020</v>
      </c>
      <c r="J1230" s="869">
        <v>6752</v>
      </c>
      <c r="K1230" s="869">
        <v>3469.92</v>
      </c>
      <c r="L1230" s="869">
        <v>354</v>
      </c>
      <c r="M1230" s="869">
        <v>56018</v>
      </c>
      <c r="N1230" s="869">
        <v>0</v>
      </c>
      <c r="O1230" s="869">
        <v>38</v>
      </c>
      <c r="P1230" s="869">
        <v>6808</v>
      </c>
      <c r="Q1230" s="869">
        <v>0</v>
      </c>
      <c r="R1230" s="869">
        <v>0</v>
      </c>
      <c r="S1230" s="869">
        <v>12</v>
      </c>
      <c r="T1230" s="869">
        <v>12</v>
      </c>
      <c r="U1230" s="869">
        <v>4</v>
      </c>
      <c r="V1230" s="869">
        <v>4</v>
      </c>
      <c r="W1230" s="869">
        <v>5</v>
      </c>
      <c r="X1230" s="869">
        <v>5</v>
      </c>
      <c r="Y1230" s="869">
        <v>1</v>
      </c>
      <c r="Z1230" s="869">
        <v>1</v>
      </c>
      <c r="AA1230" s="869">
        <v>2</v>
      </c>
      <c r="AB1230" s="869">
        <v>2</v>
      </c>
      <c r="AC1230" s="869">
        <v>0</v>
      </c>
      <c r="AD1230" s="869">
        <v>5</v>
      </c>
      <c r="AE1230" s="869">
        <v>1</v>
      </c>
      <c r="AF1230" s="345">
        <v>1730004</v>
      </c>
      <c r="AG1230" s="345">
        <v>753889</v>
      </c>
      <c r="AH1230" s="345">
        <v>140981</v>
      </c>
      <c r="AI1230" s="345">
        <v>835134</v>
      </c>
      <c r="AJ1230" s="345">
        <v>105739</v>
      </c>
      <c r="AK1230" s="345">
        <v>203546</v>
      </c>
    </row>
    <row r="1231" spans="1:37">
      <c r="A1231" s="869">
        <v>1174</v>
      </c>
      <c r="B1231" s="869" t="s">
        <v>3883</v>
      </c>
      <c r="C1231" s="869" t="s">
        <v>3908</v>
      </c>
      <c r="D1231" s="869" t="s">
        <v>13033</v>
      </c>
      <c r="E1231" s="869" t="s">
        <v>17434</v>
      </c>
      <c r="F1231" s="870" t="s">
        <v>17435</v>
      </c>
      <c r="G1231" s="869" t="s">
        <v>17436</v>
      </c>
      <c r="H1231" s="869" t="s">
        <v>17437</v>
      </c>
      <c r="I1231" s="869">
        <v>2016</v>
      </c>
      <c r="J1231" s="869">
        <v>4850</v>
      </c>
      <c r="K1231" s="869">
        <v>2176.96</v>
      </c>
      <c r="L1231" s="869">
        <v>223</v>
      </c>
      <c r="M1231" s="869">
        <v>57348</v>
      </c>
      <c r="N1231" s="869">
        <v>3657</v>
      </c>
      <c r="O1231" s="869">
        <v>24</v>
      </c>
      <c r="P1231" s="869">
        <v>4145</v>
      </c>
      <c r="Q1231" s="869">
        <v>0</v>
      </c>
      <c r="R1231" s="869">
        <v>0</v>
      </c>
      <c r="S1231" s="869">
        <v>5</v>
      </c>
      <c r="T1231" s="869">
        <v>5</v>
      </c>
      <c r="U1231" s="869">
        <v>0</v>
      </c>
      <c r="V1231" s="869">
        <v>0</v>
      </c>
      <c r="W1231" s="869">
        <v>4</v>
      </c>
      <c r="X1231" s="869">
        <v>4</v>
      </c>
      <c r="Y1231" s="869">
        <v>0</v>
      </c>
      <c r="Z1231" s="869">
        <v>0</v>
      </c>
      <c r="AA1231" s="869">
        <v>1</v>
      </c>
      <c r="AB1231" s="869">
        <v>1</v>
      </c>
      <c r="AC1231" s="869">
        <v>0</v>
      </c>
      <c r="AD1231" s="869">
        <v>4</v>
      </c>
      <c r="AE1231" s="869">
        <v>1</v>
      </c>
      <c r="AF1231" s="345">
        <v>850572</v>
      </c>
      <c r="AG1231" s="345">
        <v>424553</v>
      </c>
      <c r="AH1231" s="345">
        <v>60410</v>
      </c>
      <c r="AI1231" s="345">
        <v>365609</v>
      </c>
      <c r="AJ1231" s="345">
        <v>57648</v>
      </c>
      <c r="AK1231" s="345">
        <v>89926</v>
      </c>
    </row>
    <row r="1232" spans="1:37">
      <c r="A1232" s="869">
        <v>1175</v>
      </c>
      <c r="B1232" s="869" t="s">
        <v>3883</v>
      </c>
      <c r="C1232" s="869" t="s">
        <v>4050</v>
      </c>
      <c r="D1232" s="869" t="s">
        <v>13033</v>
      </c>
      <c r="E1232" s="869" t="s">
        <v>17438</v>
      </c>
      <c r="F1232" s="870" t="s">
        <v>17439</v>
      </c>
      <c r="G1232" s="869" t="s">
        <v>17440</v>
      </c>
      <c r="H1232" s="869" t="s">
        <v>17441</v>
      </c>
      <c r="I1232" s="869">
        <v>2004</v>
      </c>
      <c r="J1232" s="869">
        <v>9470</v>
      </c>
      <c r="K1232" s="869">
        <v>1338</v>
      </c>
      <c r="L1232" s="869">
        <v>296</v>
      </c>
      <c r="M1232" s="869">
        <v>90004</v>
      </c>
      <c r="N1232" s="869">
        <v>2870</v>
      </c>
      <c r="O1232" s="869">
        <v>43</v>
      </c>
      <c r="P1232" s="869">
        <v>1514</v>
      </c>
      <c r="Q1232" s="869">
        <v>31</v>
      </c>
      <c r="R1232" s="869">
        <v>17</v>
      </c>
      <c r="S1232" s="869">
        <v>3.5</v>
      </c>
      <c r="T1232" s="869">
        <v>7</v>
      </c>
      <c r="U1232" s="869">
        <v>1</v>
      </c>
      <c r="V1232" s="869">
        <v>1</v>
      </c>
      <c r="W1232" s="869">
        <v>2.5</v>
      </c>
      <c r="X1232" s="869">
        <v>6</v>
      </c>
      <c r="Y1232" s="869">
        <v>0</v>
      </c>
      <c r="Z1232" s="869">
        <v>0</v>
      </c>
      <c r="AA1232" s="869">
        <v>0</v>
      </c>
      <c r="AB1232" s="869">
        <v>0</v>
      </c>
      <c r="AC1232" s="869">
        <v>0</v>
      </c>
      <c r="AD1232" s="869">
        <v>2</v>
      </c>
      <c r="AE1232" s="869">
        <v>1</v>
      </c>
      <c r="AF1232" s="345">
        <v>374539</v>
      </c>
      <c r="AG1232" s="345">
        <v>143342</v>
      </c>
      <c r="AH1232" s="345">
        <v>25162</v>
      </c>
      <c r="AI1232" s="345">
        <v>206035</v>
      </c>
      <c r="AJ1232" s="345">
        <v>42390</v>
      </c>
      <c r="AK1232" s="345">
        <v>34724</v>
      </c>
    </row>
    <row r="1233" spans="1:37">
      <c r="A1233" s="869">
        <v>1176</v>
      </c>
      <c r="B1233" s="869" t="s">
        <v>3883</v>
      </c>
      <c r="C1233" s="869" t="s">
        <v>4050</v>
      </c>
      <c r="D1233" s="869" t="s">
        <v>13033</v>
      </c>
      <c r="E1233" s="869" t="s">
        <v>17442</v>
      </c>
      <c r="F1233" s="870" t="s">
        <v>17443</v>
      </c>
      <c r="G1233" s="869" t="s">
        <v>17444</v>
      </c>
      <c r="H1233" s="869" t="s">
        <v>7937</v>
      </c>
      <c r="I1233" s="869">
        <v>2024</v>
      </c>
      <c r="J1233" s="869">
        <v>1618</v>
      </c>
      <c r="K1233" s="869">
        <v>2053</v>
      </c>
      <c r="L1233" s="869">
        <v>196</v>
      </c>
      <c r="M1233" s="869">
        <v>14371</v>
      </c>
      <c r="N1233" s="869">
        <v>0</v>
      </c>
      <c r="O1233" s="869">
        <v>34</v>
      </c>
      <c r="P1233" s="869">
        <v>14371</v>
      </c>
      <c r="Q1233" s="869">
        <v>0</v>
      </c>
      <c r="R1233" s="869">
        <v>33</v>
      </c>
      <c r="S1233" s="869">
        <v>6</v>
      </c>
      <c r="T1233" s="869">
        <v>6</v>
      </c>
      <c r="U1233" s="869">
        <v>1</v>
      </c>
      <c r="V1233" s="869">
        <v>1</v>
      </c>
      <c r="W1233" s="869">
        <v>3</v>
      </c>
      <c r="X1233" s="869">
        <v>3</v>
      </c>
      <c r="Y1233" s="869">
        <v>1</v>
      </c>
      <c r="Z1233" s="869">
        <v>1</v>
      </c>
      <c r="AA1233" s="869">
        <v>1</v>
      </c>
      <c r="AB1233" s="869">
        <v>1</v>
      </c>
      <c r="AC1233" s="869">
        <v>0</v>
      </c>
      <c r="AD1233" s="869">
        <v>3</v>
      </c>
      <c r="AE1233" s="869">
        <v>1</v>
      </c>
      <c r="AF1233" s="345">
        <v>2185980</v>
      </c>
      <c r="AG1233" s="345">
        <v>235522</v>
      </c>
      <c r="AH1233" s="345">
        <v>223922</v>
      </c>
      <c r="AI1233" s="345">
        <v>1726536</v>
      </c>
      <c r="AJ1233" s="345">
        <v>33399</v>
      </c>
      <c r="AK1233" s="345">
        <v>18325</v>
      </c>
    </row>
    <row r="1234" spans="1:37">
      <c r="A1234" s="869">
        <v>1177</v>
      </c>
      <c r="B1234" s="869" t="s">
        <v>3883</v>
      </c>
      <c r="C1234" s="869" t="s">
        <v>4096</v>
      </c>
      <c r="D1234" s="869" t="s">
        <v>13033</v>
      </c>
      <c r="E1234" s="869" t="s">
        <v>17445</v>
      </c>
      <c r="F1234" s="870" t="s">
        <v>17446</v>
      </c>
      <c r="G1234" s="869" t="s">
        <v>17447</v>
      </c>
      <c r="H1234" s="869" t="s">
        <v>17448</v>
      </c>
      <c r="I1234" s="869">
        <v>1985</v>
      </c>
      <c r="J1234" s="869">
        <v>12857</v>
      </c>
      <c r="K1234" s="869">
        <v>4392</v>
      </c>
      <c r="L1234" s="869">
        <v>601</v>
      </c>
      <c r="M1234" s="869">
        <v>158193</v>
      </c>
      <c r="N1234" s="869">
        <v>867</v>
      </c>
      <c r="O1234" s="869">
        <v>56</v>
      </c>
      <c r="P1234" s="869">
        <v>6414</v>
      </c>
      <c r="Q1234" s="869">
        <v>0</v>
      </c>
      <c r="R1234" s="869">
        <v>4</v>
      </c>
      <c r="S1234" s="869">
        <v>9</v>
      </c>
      <c r="T1234" s="869">
        <v>9</v>
      </c>
      <c r="U1234" s="869">
        <v>2</v>
      </c>
      <c r="V1234" s="869">
        <v>2</v>
      </c>
      <c r="W1234" s="869">
        <v>4</v>
      </c>
      <c r="X1234" s="869">
        <v>4</v>
      </c>
      <c r="Y1234" s="869">
        <v>0</v>
      </c>
      <c r="Z1234" s="869">
        <v>0</v>
      </c>
      <c r="AA1234" s="869">
        <v>3</v>
      </c>
      <c r="AB1234" s="869">
        <v>3</v>
      </c>
      <c r="AC1234" s="869">
        <v>0</v>
      </c>
      <c r="AD1234" s="869">
        <v>7</v>
      </c>
      <c r="AE1234" s="869">
        <v>1</v>
      </c>
      <c r="AF1234" s="345">
        <v>1622874</v>
      </c>
      <c r="AG1234" s="345">
        <v>309530</v>
      </c>
      <c r="AH1234" s="345">
        <v>139434</v>
      </c>
      <c r="AI1234" s="345">
        <v>1173910</v>
      </c>
      <c r="AJ1234" s="345">
        <v>167719</v>
      </c>
      <c r="AK1234" s="345">
        <v>100253</v>
      </c>
    </row>
    <row r="1235" spans="1:37">
      <c r="A1235" s="869">
        <v>1178</v>
      </c>
      <c r="B1235" s="869" t="s">
        <v>3883</v>
      </c>
      <c r="C1235" s="869" t="s">
        <v>4019</v>
      </c>
      <c r="D1235" s="869" t="s">
        <v>13033</v>
      </c>
      <c r="E1235" s="869" t="s">
        <v>17449</v>
      </c>
      <c r="F1235" s="870" t="s">
        <v>17450</v>
      </c>
      <c r="G1235" s="869" t="s">
        <v>17451</v>
      </c>
      <c r="H1235" s="869" t="s">
        <v>17452</v>
      </c>
      <c r="I1235" s="869">
        <v>2019</v>
      </c>
      <c r="J1235" s="869">
        <v>9500</v>
      </c>
      <c r="K1235" s="869">
        <v>8273.27</v>
      </c>
      <c r="L1235" s="869">
        <v>740</v>
      </c>
      <c r="M1235" s="869">
        <v>194573</v>
      </c>
      <c r="N1235" s="869">
        <v>6016</v>
      </c>
      <c r="O1235" s="869">
        <v>143</v>
      </c>
      <c r="P1235" s="869">
        <v>27499</v>
      </c>
      <c r="Q1235" s="869">
        <v>701</v>
      </c>
      <c r="R1235" s="869">
        <v>2</v>
      </c>
      <c r="S1235" s="869">
        <v>19</v>
      </c>
      <c r="T1235" s="869">
        <v>23</v>
      </c>
      <c r="U1235" s="869">
        <v>6</v>
      </c>
      <c r="V1235" s="869">
        <v>4</v>
      </c>
      <c r="W1235" s="869">
        <v>7</v>
      </c>
      <c r="X1235" s="869">
        <v>13</v>
      </c>
      <c r="Y1235" s="869">
        <v>2</v>
      </c>
      <c r="Z1235" s="869">
        <v>2</v>
      </c>
      <c r="AA1235" s="869">
        <v>4</v>
      </c>
      <c r="AB1235" s="869">
        <v>4</v>
      </c>
      <c r="AC1235" s="869">
        <v>1</v>
      </c>
      <c r="AD1235" s="869">
        <v>6</v>
      </c>
      <c r="AE1235" s="869">
        <v>0</v>
      </c>
      <c r="AF1235" s="345">
        <v>14452731</v>
      </c>
      <c r="AG1235" s="345">
        <v>1994916</v>
      </c>
      <c r="AH1235" s="345">
        <v>770631</v>
      </c>
      <c r="AI1235" s="345">
        <v>11687184</v>
      </c>
      <c r="AJ1235" s="345">
        <v>277108</v>
      </c>
      <c r="AK1235" s="345">
        <v>211560</v>
      </c>
    </row>
    <row r="1236" spans="1:37">
      <c r="A1236" s="869">
        <v>1179</v>
      </c>
      <c r="B1236" s="869" t="s">
        <v>3883</v>
      </c>
      <c r="C1236" s="869" t="s">
        <v>4039</v>
      </c>
      <c r="D1236" s="869" t="s">
        <v>13033</v>
      </c>
      <c r="E1236" s="869" t="s">
        <v>17453</v>
      </c>
      <c r="F1236" s="870" t="s">
        <v>17454</v>
      </c>
      <c r="G1236" s="869" t="s">
        <v>17455</v>
      </c>
      <c r="H1236" s="869" t="s">
        <v>17456</v>
      </c>
      <c r="I1236" s="869">
        <v>1994</v>
      </c>
      <c r="J1236" s="869">
        <v>3091</v>
      </c>
      <c r="K1236" s="869">
        <v>2004.9</v>
      </c>
      <c r="L1236" s="869">
        <v>54</v>
      </c>
      <c r="M1236" s="869">
        <v>70097</v>
      </c>
      <c r="N1236" s="869">
        <v>556</v>
      </c>
      <c r="O1236" s="869">
        <v>71</v>
      </c>
      <c r="P1236" s="869">
        <v>3411</v>
      </c>
      <c r="Q1236" s="869">
        <v>212</v>
      </c>
      <c r="R1236" s="869">
        <v>71</v>
      </c>
      <c r="S1236" s="869">
        <v>7</v>
      </c>
      <c r="T1236" s="869">
        <v>7</v>
      </c>
      <c r="U1236" s="869">
        <v>0</v>
      </c>
      <c r="V1236" s="869">
        <v>0</v>
      </c>
      <c r="W1236" s="869">
        <v>7</v>
      </c>
      <c r="X1236" s="869">
        <v>7</v>
      </c>
      <c r="Y1236" s="869">
        <v>0</v>
      </c>
      <c r="Z1236" s="869">
        <v>0</v>
      </c>
      <c r="AA1236" s="869">
        <v>0</v>
      </c>
      <c r="AB1236" s="869">
        <v>0</v>
      </c>
      <c r="AC1236" s="869">
        <v>0</v>
      </c>
      <c r="AD1236" s="869">
        <v>7</v>
      </c>
      <c r="AE1236" s="869">
        <v>1</v>
      </c>
      <c r="AF1236" s="345">
        <v>695738</v>
      </c>
      <c r="AG1236" s="345">
        <v>348097</v>
      </c>
      <c r="AH1236" s="345">
        <v>40000</v>
      </c>
      <c r="AI1236" s="345">
        <v>307641</v>
      </c>
      <c r="AJ1236" s="345">
        <v>38277</v>
      </c>
      <c r="AK1236" s="345">
        <v>40136</v>
      </c>
    </row>
    <row r="1237" spans="1:37">
      <c r="A1237" s="869">
        <v>1180</v>
      </c>
      <c r="B1237" s="869" t="s">
        <v>3883</v>
      </c>
      <c r="C1237" s="869" t="s">
        <v>4039</v>
      </c>
      <c r="D1237" s="869" t="s">
        <v>13033</v>
      </c>
      <c r="E1237" s="869" t="s">
        <v>17457</v>
      </c>
      <c r="F1237" s="870" t="s">
        <v>17458</v>
      </c>
      <c r="G1237" s="869" t="s">
        <v>17459</v>
      </c>
      <c r="H1237" s="869" t="s">
        <v>17456</v>
      </c>
      <c r="I1237" s="869">
        <v>2010</v>
      </c>
      <c r="J1237" s="869">
        <v>20073</v>
      </c>
      <c r="K1237" s="869">
        <v>2394.36</v>
      </c>
      <c r="L1237" s="869">
        <v>108</v>
      </c>
      <c r="M1237" s="869">
        <v>62087</v>
      </c>
      <c r="N1237" s="869">
        <v>1561</v>
      </c>
      <c r="O1237" s="869">
        <v>126</v>
      </c>
      <c r="P1237" s="869">
        <v>2056</v>
      </c>
      <c r="Q1237" s="869">
        <v>0</v>
      </c>
      <c r="R1237" s="869">
        <v>0</v>
      </c>
      <c r="S1237" s="869">
        <v>6</v>
      </c>
      <c r="T1237" s="869">
        <v>6</v>
      </c>
      <c r="U1237" s="869">
        <v>1</v>
      </c>
      <c r="V1237" s="869">
        <v>1</v>
      </c>
      <c r="W1237" s="869">
        <v>5</v>
      </c>
      <c r="X1237" s="869">
        <v>5</v>
      </c>
      <c r="Y1237" s="869">
        <v>0</v>
      </c>
      <c r="Z1237" s="869">
        <v>0</v>
      </c>
      <c r="AA1237" s="869">
        <v>0</v>
      </c>
      <c r="AB1237" s="869">
        <v>0</v>
      </c>
      <c r="AC1237" s="869">
        <v>0</v>
      </c>
      <c r="AD1237" s="869">
        <v>3</v>
      </c>
      <c r="AE1237" s="869">
        <v>2</v>
      </c>
      <c r="AF1237" s="345">
        <v>532778</v>
      </c>
      <c r="AG1237" s="345">
        <v>290291</v>
      </c>
      <c r="AH1237" s="345">
        <v>20000</v>
      </c>
      <c r="AI1237" s="345">
        <v>222487</v>
      </c>
      <c r="AJ1237" s="345">
        <v>11971</v>
      </c>
      <c r="AK1237" s="345">
        <v>6444</v>
      </c>
    </row>
    <row r="1238" spans="1:37">
      <c r="A1238" s="869">
        <v>1181</v>
      </c>
      <c r="B1238" s="869" t="s">
        <v>3883</v>
      </c>
      <c r="C1238" s="869" t="s">
        <v>3967</v>
      </c>
      <c r="D1238" s="869" t="s">
        <v>13033</v>
      </c>
      <c r="E1238" s="869" t="s">
        <v>17460</v>
      </c>
      <c r="F1238" s="870" t="s">
        <v>17461</v>
      </c>
      <c r="G1238" s="869" t="s">
        <v>17462</v>
      </c>
      <c r="H1238" s="869" t="s">
        <v>17463</v>
      </c>
      <c r="I1238" s="869">
        <v>2001</v>
      </c>
      <c r="J1238" s="869">
        <v>1177</v>
      </c>
      <c r="K1238" s="869">
        <v>1228.68</v>
      </c>
      <c r="L1238" s="869">
        <v>253</v>
      </c>
      <c r="M1238" s="869">
        <v>55723</v>
      </c>
      <c r="N1238" s="869">
        <v>816</v>
      </c>
      <c r="O1238" s="869">
        <v>68</v>
      </c>
      <c r="P1238" s="869">
        <v>1530</v>
      </c>
      <c r="Q1238" s="869">
        <v>0</v>
      </c>
      <c r="R1238" s="869">
        <v>0</v>
      </c>
      <c r="S1238" s="869">
        <v>6</v>
      </c>
      <c r="T1238" s="869">
        <v>6</v>
      </c>
      <c r="U1238" s="869">
        <v>1</v>
      </c>
      <c r="V1238" s="869">
        <v>1</v>
      </c>
      <c r="W1238" s="869">
        <v>4</v>
      </c>
      <c r="X1238" s="869">
        <v>4</v>
      </c>
      <c r="Y1238" s="869">
        <v>0</v>
      </c>
      <c r="Z1238" s="869">
        <v>0</v>
      </c>
      <c r="AA1238" s="869">
        <v>1</v>
      </c>
      <c r="AB1238" s="869">
        <v>1</v>
      </c>
      <c r="AC1238" s="869">
        <v>0</v>
      </c>
      <c r="AD1238" s="869">
        <v>4</v>
      </c>
      <c r="AE1238" s="869">
        <v>0</v>
      </c>
      <c r="AF1238" s="345">
        <v>560328</v>
      </c>
      <c r="AG1238" s="345">
        <v>175178</v>
      </c>
      <c r="AH1238" s="345">
        <v>35000</v>
      </c>
      <c r="AI1238" s="345">
        <v>350150</v>
      </c>
      <c r="AJ1238" s="345">
        <v>19246</v>
      </c>
      <c r="AK1238" s="345">
        <v>20048</v>
      </c>
    </row>
    <row r="1239" spans="1:37">
      <c r="A1239" s="869">
        <v>1182</v>
      </c>
      <c r="B1239" s="869" t="s">
        <v>3883</v>
      </c>
      <c r="C1239" s="869" t="s">
        <v>3967</v>
      </c>
      <c r="D1239" s="869" t="s">
        <v>13033</v>
      </c>
      <c r="E1239" s="869" t="s">
        <v>17464</v>
      </c>
      <c r="F1239" s="870" t="s">
        <v>17465</v>
      </c>
      <c r="G1239" s="869" t="s">
        <v>17466</v>
      </c>
      <c r="H1239" s="869" t="s">
        <v>7937</v>
      </c>
      <c r="I1239" s="869">
        <v>2023</v>
      </c>
      <c r="J1239" s="869">
        <v>1519</v>
      </c>
      <c r="K1239" s="869">
        <v>1205.18</v>
      </c>
      <c r="L1239" s="869">
        <v>276</v>
      </c>
      <c r="M1239" s="869">
        <v>15337</v>
      </c>
      <c r="N1239" s="869">
        <v>0</v>
      </c>
      <c r="O1239" s="869">
        <v>28</v>
      </c>
      <c r="P1239" s="869">
        <v>6412</v>
      </c>
      <c r="Q1239" s="869">
        <v>0</v>
      </c>
      <c r="R1239" s="869">
        <v>28</v>
      </c>
      <c r="S1239" s="869">
        <v>1</v>
      </c>
      <c r="T1239" s="869">
        <v>1</v>
      </c>
      <c r="U1239" s="869">
        <v>0</v>
      </c>
      <c r="V1239" s="869">
        <v>0</v>
      </c>
      <c r="W1239" s="869">
        <v>0</v>
      </c>
      <c r="X1239" s="869">
        <v>0</v>
      </c>
      <c r="Y1239" s="869">
        <v>0</v>
      </c>
      <c r="Z1239" s="869">
        <v>0</v>
      </c>
      <c r="AA1239" s="869">
        <v>1</v>
      </c>
      <c r="AB1239" s="869">
        <v>1</v>
      </c>
      <c r="AC1239" s="869">
        <v>0</v>
      </c>
      <c r="AD1239" s="869">
        <v>0</v>
      </c>
      <c r="AE1239" s="869">
        <v>0</v>
      </c>
      <c r="AF1239" s="345">
        <v>360617</v>
      </c>
      <c r="AG1239" s="345">
        <v>175178</v>
      </c>
      <c r="AH1239" s="345">
        <v>15000</v>
      </c>
      <c r="AI1239" s="345">
        <v>170439</v>
      </c>
      <c r="AJ1239" s="345">
        <v>13197</v>
      </c>
      <c r="AK1239" s="345">
        <v>6429</v>
      </c>
    </row>
    <row r="1240" spans="1:37">
      <c r="A1240" s="869">
        <v>1183</v>
      </c>
      <c r="B1240" s="869" t="s">
        <v>3883</v>
      </c>
      <c r="C1240" s="869" t="s">
        <v>4065</v>
      </c>
      <c r="D1240" s="869" t="s">
        <v>13033</v>
      </c>
      <c r="E1240" s="869" t="s">
        <v>17467</v>
      </c>
      <c r="F1240" s="870" t="s">
        <v>17468</v>
      </c>
      <c r="G1240" s="869" t="s">
        <v>17469</v>
      </c>
      <c r="H1240" s="869" t="s">
        <v>17470</v>
      </c>
      <c r="I1240" s="869">
        <v>2012</v>
      </c>
      <c r="J1240" s="869">
        <v>1822</v>
      </c>
      <c r="K1240" s="869">
        <v>1120.8</v>
      </c>
      <c r="L1240" s="869">
        <v>65</v>
      </c>
      <c r="M1240" s="869">
        <v>64309</v>
      </c>
      <c r="N1240" s="869">
        <v>1526</v>
      </c>
      <c r="O1240" s="869">
        <v>26</v>
      </c>
      <c r="P1240" s="869">
        <v>1631</v>
      </c>
      <c r="Q1240" s="869">
        <v>122</v>
      </c>
      <c r="R1240" s="869">
        <v>0</v>
      </c>
      <c r="S1240" s="869">
        <v>5</v>
      </c>
      <c r="T1240" s="869">
        <v>5</v>
      </c>
      <c r="U1240" s="869">
        <v>1</v>
      </c>
      <c r="V1240" s="869">
        <v>1</v>
      </c>
      <c r="W1240" s="869">
        <v>2</v>
      </c>
      <c r="X1240" s="869">
        <v>2</v>
      </c>
      <c r="Y1240" s="869">
        <v>0</v>
      </c>
      <c r="Z1240" s="869">
        <v>0</v>
      </c>
      <c r="AA1240" s="869">
        <v>2</v>
      </c>
      <c r="AB1240" s="869">
        <v>2</v>
      </c>
      <c r="AC1240" s="869">
        <v>0</v>
      </c>
      <c r="AD1240" s="869">
        <v>2</v>
      </c>
      <c r="AE1240" s="869">
        <v>1</v>
      </c>
      <c r="AF1240" s="345">
        <v>892159</v>
      </c>
      <c r="AG1240" s="345">
        <v>309365</v>
      </c>
      <c r="AH1240" s="345">
        <v>20000</v>
      </c>
      <c r="AI1240" s="345">
        <v>562794</v>
      </c>
      <c r="AJ1240" s="345">
        <v>72951</v>
      </c>
      <c r="AK1240" s="345">
        <v>13271</v>
      </c>
    </row>
    <row r="1241" spans="1:37">
      <c r="A1241" s="869">
        <v>1184</v>
      </c>
      <c r="B1241" s="869" t="s">
        <v>3883</v>
      </c>
      <c r="C1241" s="869" t="s">
        <v>4075</v>
      </c>
      <c r="D1241" s="869" t="s">
        <v>13033</v>
      </c>
      <c r="E1241" s="869" t="s">
        <v>17471</v>
      </c>
      <c r="F1241" s="870" t="s">
        <v>17472</v>
      </c>
      <c r="G1241" s="869" t="s">
        <v>17473</v>
      </c>
      <c r="H1241" s="869" t="s">
        <v>17474</v>
      </c>
      <c r="I1241" s="869">
        <v>2009</v>
      </c>
      <c r="J1241" s="869">
        <v>2567</v>
      </c>
      <c r="K1241" s="869">
        <v>1604.53</v>
      </c>
      <c r="L1241" s="869">
        <v>135</v>
      </c>
      <c r="M1241" s="869">
        <v>37313</v>
      </c>
      <c r="N1241" s="869">
        <v>0</v>
      </c>
      <c r="O1241" s="869">
        <v>24</v>
      </c>
      <c r="P1241" s="869">
        <v>1319</v>
      </c>
      <c r="Q1241" s="869">
        <v>0</v>
      </c>
      <c r="R1241" s="869">
        <v>24</v>
      </c>
      <c r="S1241" s="869">
        <v>3</v>
      </c>
      <c r="T1241" s="869">
        <v>5</v>
      </c>
      <c r="U1241" s="869">
        <v>0</v>
      </c>
      <c r="V1241" s="869">
        <v>0</v>
      </c>
      <c r="W1241" s="869">
        <v>1</v>
      </c>
      <c r="X1241" s="869">
        <v>3</v>
      </c>
      <c r="Y1241" s="869">
        <v>0</v>
      </c>
      <c r="Z1241" s="869">
        <v>0</v>
      </c>
      <c r="AA1241" s="869">
        <v>2</v>
      </c>
      <c r="AB1241" s="869">
        <v>2</v>
      </c>
      <c r="AC1241" s="869">
        <v>0</v>
      </c>
      <c r="AD1241" s="869">
        <v>1</v>
      </c>
      <c r="AE1241" s="869">
        <v>1</v>
      </c>
      <c r="AF1241" s="345">
        <v>335218</v>
      </c>
      <c r="AG1241" s="345">
        <v>170222</v>
      </c>
      <c r="AH1241" s="345">
        <v>24697</v>
      </c>
      <c r="AI1241" s="345">
        <v>140299</v>
      </c>
      <c r="AJ1241" s="345">
        <v>19339</v>
      </c>
      <c r="AK1241" s="345">
        <v>10071</v>
      </c>
    </row>
    <row r="1242" spans="1:37">
      <c r="A1242" s="869">
        <v>1185</v>
      </c>
      <c r="B1242" s="869" t="s">
        <v>3883</v>
      </c>
      <c r="C1242" s="869" t="s">
        <v>4082</v>
      </c>
      <c r="D1242" s="869" t="s">
        <v>13033</v>
      </c>
      <c r="E1242" s="869" t="s">
        <v>17475</v>
      </c>
      <c r="F1242" s="870" t="s">
        <v>17476</v>
      </c>
      <c r="G1242" s="869" t="s">
        <v>17477</v>
      </c>
      <c r="H1242" s="869" t="s">
        <v>17478</v>
      </c>
      <c r="I1242" s="869">
        <v>2013</v>
      </c>
      <c r="J1242" s="869">
        <v>680</v>
      </c>
      <c r="K1242" s="869">
        <v>1419</v>
      </c>
      <c r="L1242" s="869">
        <v>216</v>
      </c>
      <c r="M1242" s="869">
        <v>82278</v>
      </c>
      <c r="N1242" s="869">
        <v>1579</v>
      </c>
      <c r="O1242" s="869">
        <v>8</v>
      </c>
      <c r="P1242" s="869">
        <v>4105</v>
      </c>
      <c r="Q1242" s="869">
        <v>0</v>
      </c>
      <c r="R1242" s="869">
        <v>0</v>
      </c>
      <c r="S1242" s="869">
        <v>3</v>
      </c>
      <c r="T1242" s="869">
        <v>3</v>
      </c>
      <c r="U1242" s="869">
        <v>0</v>
      </c>
      <c r="V1242" s="869">
        <v>0</v>
      </c>
      <c r="W1242" s="869">
        <v>2</v>
      </c>
      <c r="X1242" s="869">
        <v>2</v>
      </c>
      <c r="Y1242" s="869">
        <v>0</v>
      </c>
      <c r="Z1242" s="869">
        <v>0</v>
      </c>
      <c r="AA1242" s="869">
        <v>1</v>
      </c>
      <c r="AB1242" s="869">
        <v>1</v>
      </c>
      <c r="AC1242" s="869">
        <v>0</v>
      </c>
      <c r="AD1242" s="869">
        <v>2</v>
      </c>
      <c r="AE1242" s="869">
        <v>1</v>
      </c>
      <c r="AF1242" s="345">
        <v>419740</v>
      </c>
      <c r="AG1242" s="345">
        <v>185600</v>
      </c>
      <c r="AH1242" s="345">
        <v>58886</v>
      </c>
      <c r="AI1242" s="345">
        <v>175254</v>
      </c>
      <c r="AJ1242" s="345">
        <v>92798</v>
      </c>
      <c r="AK1242" s="345">
        <v>36531</v>
      </c>
    </row>
    <row r="1243" spans="1:37">
      <c r="A1243" s="869">
        <v>1186</v>
      </c>
      <c r="B1243" s="869" t="s">
        <v>3883</v>
      </c>
      <c r="C1243" s="869" t="s">
        <v>4082</v>
      </c>
      <c r="D1243" s="869" t="s">
        <v>13033</v>
      </c>
      <c r="E1243" s="869" t="s">
        <v>17479</v>
      </c>
      <c r="F1243" s="870" t="s">
        <v>17480</v>
      </c>
      <c r="G1243" s="869" t="s">
        <v>17481</v>
      </c>
      <c r="H1243" s="869" t="s">
        <v>17482</v>
      </c>
      <c r="I1243" s="869">
        <v>2012</v>
      </c>
      <c r="J1243" s="869">
        <v>2166.6</v>
      </c>
      <c r="K1243" s="869">
        <v>960.13</v>
      </c>
      <c r="L1243" s="869">
        <v>124</v>
      </c>
      <c r="M1243" s="869">
        <v>82728</v>
      </c>
      <c r="N1243" s="869">
        <v>1200</v>
      </c>
      <c r="O1243" s="869">
        <v>7</v>
      </c>
      <c r="P1243" s="869">
        <v>4362</v>
      </c>
      <c r="Q1243" s="869">
        <v>0</v>
      </c>
      <c r="R1243" s="869">
        <v>0</v>
      </c>
      <c r="S1243" s="869">
        <v>3</v>
      </c>
      <c r="T1243" s="869">
        <v>3</v>
      </c>
      <c r="U1243" s="869">
        <v>0</v>
      </c>
      <c r="V1243" s="869">
        <v>0</v>
      </c>
      <c r="W1243" s="869">
        <v>2</v>
      </c>
      <c r="X1243" s="869">
        <v>2</v>
      </c>
      <c r="Y1243" s="869">
        <v>0</v>
      </c>
      <c r="Z1243" s="869">
        <v>0</v>
      </c>
      <c r="AA1243" s="869">
        <v>1</v>
      </c>
      <c r="AB1243" s="869">
        <v>1</v>
      </c>
      <c r="AC1243" s="869">
        <v>0</v>
      </c>
      <c r="AD1243" s="869">
        <v>2</v>
      </c>
      <c r="AE1243" s="869">
        <v>1</v>
      </c>
      <c r="AF1243" s="345">
        <v>455435</v>
      </c>
      <c r="AG1243" s="345">
        <v>195000</v>
      </c>
      <c r="AH1243" s="345">
        <v>61298</v>
      </c>
      <c r="AI1243" s="345">
        <v>199137</v>
      </c>
      <c r="AJ1243" s="345">
        <v>100014</v>
      </c>
      <c r="AK1243" s="345">
        <v>71878</v>
      </c>
    </row>
    <row r="1244" spans="1:37">
      <c r="A1244" s="869">
        <v>1187</v>
      </c>
      <c r="B1244" s="869" t="s">
        <v>3883</v>
      </c>
      <c r="C1244" s="869" t="s">
        <v>4082</v>
      </c>
      <c r="D1244" s="869" t="s">
        <v>13033</v>
      </c>
      <c r="E1244" s="869" t="s">
        <v>17483</v>
      </c>
      <c r="F1244" s="870" t="s">
        <v>17484</v>
      </c>
      <c r="G1244" s="869" t="s">
        <v>17485</v>
      </c>
      <c r="H1244" s="869" t="s">
        <v>17486</v>
      </c>
      <c r="I1244" s="869">
        <v>2010</v>
      </c>
      <c r="J1244" s="869">
        <v>2449</v>
      </c>
      <c r="K1244" s="869">
        <v>2208</v>
      </c>
      <c r="L1244" s="869">
        <v>362</v>
      </c>
      <c r="M1244" s="869">
        <v>101176</v>
      </c>
      <c r="N1244" s="869">
        <v>2075</v>
      </c>
      <c r="O1244" s="869">
        <v>9</v>
      </c>
      <c r="P1244" s="869">
        <v>5219</v>
      </c>
      <c r="Q1244" s="869">
        <v>0</v>
      </c>
      <c r="R1244" s="869">
        <v>0</v>
      </c>
      <c r="S1244" s="869">
        <v>9</v>
      </c>
      <c r="T1244" s="869">
        <v>9</v>
      </c>
      <c r="U1244" s="869">
        <v>1</v>
      </c>
      <c r="V1244" s="869">
        <v>1</v>
      </c>
      <c r="W1244" s="869">
        <v>6</v>
      </c>
      <c r="X1244" s="869">
        <v>6</v>
      </c>
      <c r="Y1244" s="869">
        <v>0</v>
      </c>
      <c r="Z1244" s="869">
        <v>0</v>
      </c>
      <c r="AA1244" s="869">
        <v>2</v>
      </c>
      <c r="AB1244" s="869">
        <v>2</v>
      </c>
      <c r="AC1244" s="869">
        <v>0</v>
      </c>
      <c r="AD1244" s="869">
        <v>6</v>
      </c>
      <c r="AE1244" s="869">
        <v>2</v>
      </c>
      <c r="AF1244" s="345">
        <v>1030893</v>
      </c>
      <c r="AG1244" s="345">
        <v>510186</v>
      </c>
      <c r="AH1244" s="345">
        <v>99378</v>
      </c>
      <c r="AI1244" s="345">
        <v>421329</v>
      </c>
      <c r="AJ1244" s="345">
        <v>122369</v>
      </c>
      <c r="AK1244" s="345">
        <v>69968</v>
      </c>
    </row>
    <row r="1245" spans="1:37">
      <c r="A1245" s="869">
        <v>1188</v>
      </c>
      <c r="B1245" s="869" t="s">
        <v>3883</v>
      </c>
      <c r="C1245" s="869" t="s">
        <v>4012</v>
      </c>
      <c r="D1245" s="869" t="s">
        <v>13033</v>
      </c>
      <c r="E1245" s="869" t="s">
        <v>17487</v>
      </c>
      <c r="F1245" s="870" t="s">
        <v>17488</v>
      </c>
      <c r="G1245" s="869" t="s">
        <v>17489</v>
      </c>
      <c r="H1245" s="869" t="s">
        <v>17490</v>
      </c>
      <c r="I1245" s="869">
        <v>2007</v>
      </c>
      <c r="J1245" s="869">
        <v>928</v>
      </c>
      <c r="K1245" s="869">
        <v>1859</v>
      </c>
      <c r="L1245" s="869">
        <v>180</v>
      </c>
      <c r="M1245" s="869">
        <v>144877</v>
      </c>
      <c r="N1245" s="869">
        <v>9266</v>
      </c>
      <c r="O1245" s="869">
        <v>44</v>
      </c>
      <c r="P1245" s="869">
        <v>2031</v>
      </c>
      <c r="Q1245" s="869">
        <v>62</v>
      </c>
      <c r="R1245" s="869">
        <v>2</v>
      </c>
      <c r="S1245" s="869">
        <v>3</v>
      </c>
      <c r="T1245" s="869">
        <v>3</v>
      </c>
      <c r="U1245" s="869">
        <v>1</v>
      </c>
      <c r="V1245" s="869">
        <v>1</v>
      </c>
      <c r="W1245" s="869">
        <v>2</v>
      </c>
      <c r="X1245" s="869">
        <v>2</v>
      </c>
      <c r="Y1245" s="869">
        <v>0</v>
      </c>
      <c r="Z1245" s="869">
        <v>0</v>
      </c>
      <c r="AA1245" s="869">
        <v>0</v>
      </c>
      <c r="AB1245" s="869">
        <v>0</v>
      </c>
      <c r="AC1245" s="869">
        <v>0</v>
      </c>
      <c r="AD1245" s="869">
        <v>3</v>
      </c>
      <c r="AE1245" s="869">
        <v>3</v>
      </c>
      <c r="AF1245" s="345">
        <v>283268</v>
      </c>
      <c r="AG1245" s="345">
        <v>205210</v>
      </c>
      <c r="AH1245" s="345">
        <v>37759</v>
      </c>
      <c r="AI1245" s="345">
        <v>40299</v>
      </c>
      <c r="AJ1245" s="345">
        <v>224591</v>
      </c>
      <c r="AK1245" s="345">
        <v>158969</v>
      </c>
    </row>
    <row r="1246" spans="1:37">
      <c r="A1246" s="869">
        <v>1189</v>
      </c>
      <c r="B1246" s="869" t="s">
        <v>3883</v>
      </c>
      <c r="C1246" s="869" t="s">
        <v>4012</v>
      </c>
      <c r="D1246" s="869" t="s">
        <v>13033</v>
      </c>
      <c r="E1246" s="869" t="s">
        <v>17491</v>
      </c>
      <c r="F1246" s="870" t="s">
        <v>17492</v>
      </c>
      <c r="G1246" s="869" t="s">
        <v>17493</v>
      </c>
      <c r="H1246" s="869" t="s">
        <v>17494</v>
      </c>
      <c r="I1246" s="869">
        <v>2020</v>
      </c>
      <c r="J1246" s="869">
        <v>1248</v>
      </c>
      <c r="K1246" s="869">
        <v>1171</v>
      </c>
      <c r="L1246" s="869">
        <v>116</v>
      </c>
      <c r="M1246" s="869">
        <v>28959</v>
      </c>
      <c r="N1246" s="869">
        <v>0</v>
      </c>
      <c r="O1246" s="869">
        <v>42</v>
      </c>
      <c r="P1246" s="869">
        <v>1359</v>
      </c>
      <c r="Q1246" s="869">
        <v>0</v>
      </c>
      <c r="R1246" s="869">
        <v>0</v>
      </c>
      <c r="S1246" s="869">
        <v>3</v>
      </c>
      <c r="T1246" s="869">
        <v>3</v>
      </c>
      <c r="U1246" s="869">
        <v>1</v>
      </c>
      <c r="V1246" s="869">
        <v>1</v>
      </c>
      <c r="W1246" s="869">
        <v>2</v>
      </c>
      <c r="X1246" s="869">
        <v>2</v>
      </c>
      <c r="Y1246" s="869">
        <v>0</v>
      </c>
      <c r="Z1246" s="869">
        <v>0</v>
      </c>
      <c r="AA1246" s="869">
        <v>0</v>
      </c>
      <c r="AB1246" s="869">
        <v>0</v>
      </c>
      <c r="AC1246" s="869">
        <v>0</v>
      </c>
      <c r="AD1246" s="869">
        <v>2</v>
      </c>
      <c r="AE1246" s="869">
        <v>2</v>
      </c>
      <c r="AF1246" s="345">
        <v>320875</v>
      </c>
      <c r="AG1246" s="345">
        <v>230512</v>
      </c>
      <c r="AH1246" s="345">
        <v>23448</v>
      </c>
      <c r="AI1246" s="345">
        <v>66915</v>
      </c>
      <c r="AJ1246" s="345">
        <v>72518</v>
      </c>
      <c r="AK1246" s="345">
        <v>54704</v>
      </c>
    </row>
    <row r="1247" spans="1:37">
      <c r="A1247" s="869">
        <v>1190</v>
      </c>
      <c r="B1247" s="869" t="s">
        <v>3883</v>
      </c>
      <c r="C1247" s="869" t="s">
        <v>4012</v>
      </c>
      <c r="D1247" s="869" t="s">
        <v>13033</v>
      </c>
      <c r="E1247" s="869" t="s">
        <v>17495</v>
      </c>
      <c r="F1247" s="870" t="s">
        <v>17496</v>
      </c>
      <c r="G1247" s="869" t="s">
        <v>17497</v>
      </c>
      <c r="H1247" s="869" t="s">
        <v>17494</v>
      </c>
      <c r="I1247" s="869">
        <v>1987</v>
      </c>
      <c r="J1247" s="869">
        <v>7259</v>
      </c>
      <c r="K1247" s="869">
        <v>1743</v>
      </c>
      <c r="L1247" s="869">
        <v>345</v>
      </c>
      <c r="M1247" s="869">
        <v>87641</v>
      </c>
      <c r="N1247" s="869">
        <v>8331</v>
      </c>
      <c r="O1247" s="869">
        <v>38</v>
      </c>
      <c r="P1247" s="869">
        <v>2164</v>
      </c>
      <c r="Q1247" s="869">
        <v>31</v>
      </c>
      <c r="R1247" s="869">
        <v>0</v>
      </c>
      <c r="S1247" s="869">
        <v>3</v>
      </c>
      <c r="T1247" s="869">
        <v>3</v>
      </c>
      <c r="U1247" s="869">
        <v>1</v>
      </c>
      <c r="V1247" s="869">
        <v>1</v>
      </c>
      <c r="W1247" s="869">
        <v>2</v>
      </c>
      <c r="X1247" s="869">
        <v>2</v>
      </c>
      <c r="Y1247" s="869">
        <v>0</v>
      </c>
      <c r="Z1247" s="869">
        <v>0</v>
      </c>
      <c r="AA1247" s="869">
        <v>0</v>
      </c>
      <c r="AB1247" s="869">
        <v>0</v>
      </c>
      <c r="AC1247" s="869">
        <v>0</v>
      </c>
      <c r="AD1247" s="869">
        <v>5</v>
      </c>
      <c r="AE1247" s="869">
        <v>1</v>
      </c>
      <c r="AF1247" s="345">
        <v>598489</v>
      </c>
      <c r="AG1247" s="345">
        <v>301157</v>
      </c>
      <c r="AH1247" s="345">
        <v>43427</v>
      </c>
      <c r="AI1247" s="345">
        <v>253905</v>
      </c>
      <c r="AJ1247" s="345">
        <v>112498</v>
      </c>
      <c r="AK1247" s="345">
        <v>55356</v>
      </c>
    </row>
    <row r="1248" spans="1:37">
      <c r="A1248" s="869">
        <v>1191</v>
      </c>
      <c r="B1248" s="869" t="s">
        <v>3883</v>
      </c>
      <c r="C1248" s="869" t="s">
        <v>4012</v>
      </c>
      <c r="D1248" s="869" t="s">
        <v>13033</v>
      </c>
      <c r="E1248" s="869" t="s">
        <v>17498</v>
      </c>
      <c r="F1248" s="870" t="s">
        <v>17499</v>
      </c>
      <c r="G1248" s="869" t="s">
        <v>17500</v>
      </c>
      <c r="H1248" s="869" t="s">
        <v>17490</v>
      </c>
      <c r="I1248" s="869">
        <v>1999</v>
      </c>
      <c r="J1248" s="869">
        <v>5686</v>
      </c>
      <c r="K1248" s="869">
        <v>5029</v>
      </c>
      <c r="L1248" s="869">
        <v>386</v>
      </c>
      <c r="M1248" s="869">
        <v>69667</v>
      </c>
      <c r="N1248" s="869">
        <v>3791</v>
      </c>
      <c r="O1248" s="869">
        <v>57</v>
      </c>
      <c r="P1248" s="869">
        <v>10072</v>
      </c>
      <c r="Q1248" s="869">
        <v>61</v>
      </c>
      <c r="R1248" s="869">
        <v>5</v>
      </c>
      <c r="S1248" s="869">
        <v>5</v>
      </c>
      <c r="T1248" s="869">
        <v>6</v>
      </c>
      <c r="U1248" s="869">
        <v>1</v>
      </c>
      <c r="V1248" s="869">
        <v>1</v>
      </c>
      <c r="W1248" s="869">
        <v>2</v>
      </c>
      <c r="X1248" s="869">
        <v>3</v>
      </c>
      <c r="Y1248" s="869">
        <v>0</v>
      </c>
      <c r="Z1248" s="869">
        <v>0</v>
      </c>
      <c r="AA1248" s="869">
        <v>2</v>
      </c>
      <c r="AB1248" s="869">
        <v>2</v>
      </c>
      <c r="AC1248" s="869">
        <v>0</v>
      </c>
      <c r="AD1248" s="869">
        <v>2</v>
      </c>
      <c r="AE1248" s="869">
        <v>1</v>
      </c>
      <c r="AF1248" s="345">
        <v>997727</v>
      </c>
      <c r="AG1248" s="345">
        <v>588151</v>
      </c>
      <c r="AH1248" s="345">
        <v>161224</v>
      </c>
      <c r="AI1248" s="345">
        <v>248352</v>
      </c>
      <c r="AJ1248" s="345">
        <v>231149</v>
      </c>
      <c r="AK1248" s="345">
        <v>114649</v>
      </c>
    </row>
    <row r="1249" spans="1:37">
      <c r="A1249" s="869">
        <v>1192</v>
      </c>
      <c r="B1249" s="869" t="s">
        <v>3883</v>
      </c>
      <c r="C1249" s="869" t="s">
        <v>4012</v>
      </c>
      <c r="D1249" s="869" t="s">
        <v>13033</v>
      </c>
      <c r="E1249" s="869" t="s">
        <v>17501</v>
      </c>
      <c r="F1249" s="870" t="s">
        <v>17502</v>
      </c>
      <c r="G1249" s="869" t="s">
        <v>17503</v>
      </c>
      <c r="H1249" s="869" t="s">
        <v>17504</v>
      </c>
      <c r="I1249" s="869">
        <v>2021</v>
      </c>
      <c r="J1249" s="869">
        <v>16053</v>
      </c>
      <c r="K1249" s="869">
        <v>2509</v>
      </c>
      <c r="L1249" s="869">
        <v>210</v>
      </c>
      <c r="M1249" s="869">
        <v>24510</v>
      </c>
      <c r="N1249" s="869">
        <v>0</v>
      </c>
      <c r="O1249" s="869">
        <v>17</v>
      </c>
      <c r="P1249" s="869">
        <v>1007</v>
      </c>
      <c r="Q1249" s="869">
        <v>0</v>
      </c>
      <c r="R1249" s="869">
        <v>1</v>
      </c>
      <c r="S1249" s="869">
        <v>2</v>
      </c>
      <c r="T1249" s="869">
        <v>2</v>
      </c>
      <c r="U1249" s="869">
        <v>1</v>
      </c>
      <c r="V1249" s="869">
        <v>1</v>
      </c>
      <c r="W1249" s="869">
        <v>1</v>
      </c>
      <c r="X1249" s="869">
        <v>1</v>
      </c>
      <c r="Y1249" s="869">
        <v>0</v>
      </c>
      <c r="Z1249" s="869">
        <v>0</v>
      </c>
      <c r="AA1249" s="869">
        <v>0</v>
      </c>
      <c r="AB1249" s="869">
        <v>0</v>
      </c>
      <c r="AC1249" s="869">
        <v>0</v>
      </c>
      <c r="AD1249" s="869">
        <v>1</v>
      </c>
      <c r="AE1249" s="869">
        <v>0</v>
      </c>
      <c r="AF1249" s="345">
        <v>337905</v>
      </c>
      <c r="AG1249" s="345">
        <v>207146</v>
      </c>
      <c r="AH1249" s="345">
        <v>15597</v>
      </c>
      <c r="AI1249" s="345">
        <v>115162</v>
      </c>
      <c r="AJ1249" s="345">
        <v>33328</v>
      </c>
      <c r="AK1249" s="345">
        <v>20294</v>
      </c>
    </row>
    <row r="1250" spans="1:37">
      <c r="A1250" s="869">
        <v>1193</v>
      </c>
      <c r="B1250" s="869" t="s">
        <v>3883</v>
      </c>
      <c r="C1250" s="869" t="s">
        <v>4012</v>
      </c>
      <c r="D1250" s="869" t="s">
        <v>13033</v>
      </c>
      <c r="E1250" s="869" t="s">
        <v>17505</v>
      </c>
      <c r="F1250" s="870" t="s">
        <v>17506</v>
      </c>
      <c r="G1250" s="869" t="s">
        <v>17507</v>
      </c>
      <c r="H1250" s="869" t="s">
        <v>17508</v>
      </c>
      <c r="I1250" s="869">
        <v>2009</v>
      </c>
      <c r="J1250" s="869">
        <v>4468</v>
      </c>
      <c r="K1250" s="869">
        <v>1210</v>
      </c>
      <c r="L1250" s="869">
        <v>114</v>
      </c>
      <c r="M1250" s="869">
        <v>40308</v>
      </c>
      <c r="N1250" s="869">
        <v>5384</v>
      </c>
      <c r="O1250" s="869">
        <v>17</v>
      </c>
      <c r="P1250" s="869">
        <v>1084</v>
      </c>
      <c r="Q1250" s="869">
        <v>36</v>
      </c>
      <c r="R1250" s="869">
        <v>0</v>
      </c>
      <c r="S1250" s="869">
        <v>4</v>
      </c>
      <c r="T1250" s="869">
        <v>4</v>
      </c>
      <c r="U1250" s="869">
        <v>1</v>
      </c>
      <c r="V1250" s="869">
        <v>1</v>
      </c>
      <c r="W1250" s="869">
        <v>2</v>
      </c>
      <c r="X1250" s="869">
        <v>2</v>
      </c>
      <c r="Y1250" s="869">
        <v>0</v>
      </c>
      <c r="Z1250" s="869">
        <v>0</v>
      </c>
      <c r="AA1250" s="869">
        <v>1</v>
      </c>
      <c r="AB1250" s="869">
        <v>1</v>
      </c>
      <c r="AC1250" s="869">
        <v>0</v>
      </c>
      <c r="AD1250" s="869">
        <v>2</v>
      </c>
      <c r="AE1250" s="869">
        <v>0</v>
      </c>
      <c r="AF1250" s="345">
        <v>497840</v>
      </c>
      <c r="AG1250" s="345">
        <v>247968</v>
      </c>
      <c r="AH1250" s="345">
        <v>18248</v>
      </c>
      <c r="AI1250" s="345">
        <v>231624</v>
      </c>
      <c r="AJ1250" s="345">
        <v>58122</v>
      </c>
      <c r="AK1250" s="345">
        <v>15775</v>
      </c>
    </row>
    <row r="1251" spans="1:37">
      <c r="A1251" s="869">
        <v>1194</v>
      </c>
      <c r="B1251" s="869" t="s">
        <v>3883</v>
      </c>
      <c r="C1251" s="869" t="s">
        <v>4012</v>
      </c>
      <c r="D1251" s="869" t="s">
        <v>13033</v>
      </c>
      <c r="E1251" s="869" t="s">
        <v>17509</v>
      </c>
      <c r="F1251" s="870" t="s">
        <v>17510</v>
      </c>
      <c r="G1251" s="869" t="s">
        <v>17511</v>
      </c>
      <c r="H1251" s="869" t="s">
        <v>17490</v>
      </c>
      <c r="I1251" s="869">
        <v>2007</v>
      </c>
      <c r="J1251" s="869">
        <v>6815</v>
      </c>
      <c r="K1251" s="869">
        <v>9812</v>
      </c>
      <c r="L1251" s="869">
        <v>598</v>
      </c>
      <c r="M1251" s="869">
        <v>244020</v>
      </c>
      <c r="N1251" s="869">
        <v>5453</v>
      </c>
      <c r="O1251" s="869">
        <v>61</v>
      </c>
      <c r="P1251" s="869">
        <v>11945</v>
      </c>
      <c r="Q1251" s="869">
        <v>68</v>
      </c>
      <c r="R1251" s="869">
        <v>2</v>
      </c>
      <c r="S1251" s="869">
        <v>33</v>
      </c>
      <c r="T1251" s="869">
        <v>33</v>
      </c>
      <c r="U1251" s="869">
        <v>5</v>
      </c>
      <c r="V1251" s="869">
        <v>5</v>
      </c>
      <c r="W1251" s="869">
        <v>15</v>
      </c>
      <c r="X1251" s="869">
        <v>15</v>
      </c>
      <c r="Y1251" s="869">
        <v>1</v>
      </c>
      <c r="Z1251" s="869">
        <v>1</v>
      </c>
      <c r="AA1251" s="869">
        <v>12</v>
      </c>
      <c r="AB1251" s="869">
        <v>12</v>
      </c>
      <c r="AC1251" s="869">
        <v>0</v>
      </c>
      <c r="AD1251" s="869">
        <v>18</v>
      </c>
      <c r="AE1251" s="869">
        <v>3</v>
      </c>
      <c r="AF1251" s="345">
        <v>4239212</v>
      </c>
      <c r="AG1251" s="345">
        <v>1781554</v>
      </c>
      <c r="AH1251" s="345">
        <v>195718</v>
      </c>
      <c r="AI1251" s="345">
        <v>2261940</v>
      </c>
      <c r="AJ1251" s="345">
        <v>1226120</v>
      </c>
      <c r="AK1251" s="345">
        <v>364255</v>
      </c>
    </row>
    <row r="1252" spans="1:37">
      <c r="A1252" s="869">
        <v>1195</v>
      </c>
      <c r="B1252" s="869" t="s">
        <v>3883</v>
      </c>
      <c r="C1252" s="869" t="s">
        <v>4012</v>
      </c>
      <c r="D1252" s="869" t="s">
        <v>13033</v>
      </c>
      <c r="E1252" s="869" t="s">
        <v>17512</v>
      </c>
      <c r="F1252" s="870" t="s">
        <v>17513</v>
      </c>
      <c r="G1252" s="869" t="s">
        <v>17514</v>
      </c>
      <c r="H1252" s="869" t="s">
        <v>17504</v>
      </c>
      <c r="I1252" s="869">
        <v>2014</v>
      </c>
      <c r="J1252" s="869">
        <v>606.05999999999995</v>
      </c>
      <c r="K1252" s="869">
        <v>606.05999999999995</v>
      </c>
      <c r="L1252" s="869">
        <v>43</v>
      </c>
      <c r="M1252" s="869">
        <v>27282</v>
      </c>
      <c r="N1252" s="869">
        <v>0</v>
      </c>
      <c r="O1252" s="869">
        <v>9</v>
      </c>
      <c r="P1252" s="869">
        <v>1195</v>
      </c>
      <c r="Q1252" s="869">
        <v>0</v>
      </c>
      <c r="R1252" s="869">
        <v>2</v>
      </c>
      <c r="S1252" s="869">
        <v>2</v>
      </c>
      <c r="T1252" s="869">
        <v>2</v>
      </c>
      <c r="U1252" s="869">
        <v>0</v>
      </c>
      <c r="V1252" s="869">
        <v>0</v>
      </c>
      <c r="W1252" s="869">
        <v>1</v>
      </c>
      <c r="X1252" s="869">
        <v>1</v>
      </c>
      <c r="Y1252" s="869">
        <v>0</v>
      </c>
      <c r="Z1252" s="869">
        <v>0</v>
      </c>
      <c r="AA1252" s="869">
        <v>1</v>
      </c>
      <c r="AB1252" s="869">
        <v>1</v>
      </c>
      <c r="AC1252" s="869">
        <v>0</v>
      </c>
      <c r="AD1252" s="869">
        <v>2</v>
      </c>
      <c r="AE1252" s="869">
        <v>0</v>
      </c>
      <c r="AF1252" s="345">
        <v>262309</v>
      </c>
      <c r="AG1252" s="345">
        <v>196528</v>
      </c>
      <c r="AH1252" s="345">
        <v>24050</v>
      </c>
      <c r="AI1252" s="345">
        <v>41731</v>
      </c>
      <c r="AJ1252" s="345">
        <v>58421</v>
      </c>
      <c r="AK1252" s="345">
        <v>38184</v>
      </c>
    </row>
    <row r="1253" spans="1:37" s="878" customFormat="1">
      <c r="A1253" s="1712" t="s">
        <v>13734</v>
      </c>
      <c r="B1253" s="1713"/>
      <c r="C1253" s="1714"/>
      <c r="D1253" s="872"/>
      <c r="E1253" s="873">
        <v>47</v>
      </c>
      <c r="F1253" s="874"/>
      <c r="G1253" s="872"/>
      <c r="H1253" s="872"/>
      <c r="I1253" s="872"/>
      <c r="J1253" s="875"/>
      <c r="K1253" s="875"/>
      <c r="L1253" s="875"/>
      <c r="M1253" s="875"/>
      <c r="N1253" s="875"/>
      <c r="O1253" s="875"/>
      <c r="P1253" s="875"/>
      <c r="Q1253" s="875"/>
      <c r="R1253" s="875"/>
      <c r="S1253" s="876"/>
      <c r="T1253" s="876"/>
      <c r="U1253" s="876"/>
      <c r="V1253" s="876"/>
      <c r="W1253" s="876"/>
      <c r="X1253" s="876"/>
      <c r="Y1253" s="876"/>
      <c r="Z1253" s="875"/>
      <c r="AA1253" s="876"/>
      <c r="AB1253" s="876"/>
      <c r="AC1253" s="875"/>
      <c r="AD1253" s="875"/>
      <c r="AE1253" s="875"/>
      <c r="AF1253" s="877"/>
      <c r="AG1253" s="875"/>
      <c r="AH1253" s="875"/>
      <c r="AI1253" s="875"/>
      <c r="AJ1253" s="875"/>
      <c r="AK1253" s="875"/>
    </row>
    <row r="1254" spans="1:37" s="885" customFormat="1">
      <c r="A1254" s="1715" t="s">
        <v>17515</v>
      </c>
      <c r="B1254" s="1716"/>
      <c r="C1254" s="1717"/>
      <c r="D1254" s="879"/>
      <c r="E1254" s="880">
        <v>74</v>
      </c>
      <c r="F1254" s="881"/>
      <c r="G1254" s="879"/>
      <c r="H1254" s="879"/>
      <c r="I1254" s="879"/>
      <c r="J1254" s="882"/>
      <c r="K1254" s="882"/>
      <c r="L1254" s="882"/>
      <c r="M1254" s="882"/>
      <c r="N1254" s="882"/>
      <c r="O1254" s="882"/>
      <c r="P1254" s="882"/>
      <c r="Q1254" s="882"/>
      <c r="R1254" s="882"/>
      <c r="S1254" s="883"/>
      <c r="T1254" s="883"/>
      <c r="U1254" s="883"/>
      <c r="V1254" s="883"/>
      <c r="W1254" s="883"/>
      <c r="X1254" s="883"/>
      <c r="Y1254" s="883"/>
      <c r="Z1254" s="882"/>
      <c r="AA1254" s="883"/>
      <c r="AB1254" s="883"/>
      <c r="AC1254" s="882"/>
      <c r="AD1254" s="882"/>
      <c r="AE1254" s="882"/>
      <c r="AF1254" s="884"/>
      <c r="AG1254" s="882"/>
      <c r="AH1254" s="882"/>
      <c r="AI1254" s="882"/>
      <c r="AJ1254" s="882"/>
      <c r="AK1254" s="882"/>
    </row>
    <row r="1255" spans="1:37">
      <c r="A1255" s="869">
        <v>1196</v>
      </c>
      <c r="B1255" s="869" t="s">
        <v>4250</v>
      </c>
      <c r="C1255" s="869" t="s">
        <v>17516</v>
      </c>
      <c r="D1255" s="869" t="s">
        <v>12915</v>
      </c>
      <c r="E1255" s="869" t="s">
        <v>17517</v>
      </c>
      <c r="F1255" s="870" t="s">
        <v>17518</v>
      </c>
      <c r="G1255" s="869" t="s">
        <v>17519</v>
      </c>
      <c r="H1255" s="869" t="s">
        <v>17520</v>
      </c>
      <c r="I1255" s="869">
        <v>1976</v>
      </c>
      <c r="J1255" s="869">
        <v>3665</v>
      </c>
      <c r="K1255" s="869">
        <v>3004</v>
      </c>
      <c r="L1255" s="869">
        <v>638</v>
      </c>
      <c r="M1255" s="869">
        <v>125421</v>
      </c>
      <c r="N1255" s="869">
        <v>4323</v>
      </c>
      <c r="O1255" s="869">
        <v>86</v>
      </c>
      <c r="P1255" s="869">
        <v>9953</v>
      </c>
      <c r="Q1255" s="869">
        <v>137</v>
      </c>
      <c r="R1255" s="869">
        <v>12</v>
      </c>
      <c r="S1255" s="869">
        <v>13</v>
      </c>
      <c r="T1255" s="869">
        <v>13</v>
      </c>
      <c r="U1255" s="869">
        <v>2</v>
      </c>
      <c r="V1255" s="869">
        <v>2</v>
      </c>
      <c r="W1255" s="869">
        <v>7</v>
      </c>
      <c r="X1255" s="869">
        <v>7</v>
      </c>
      <c r="Y1255" s="869">
        <v>0</v>
      </c>
      <c r="Z1255" s="869">
        <v>0</v>
      </c>
      <c r="AA1255" s="869">
        <v>4</v>
      </c>
      <c r="AB1255" s="869">
        <v>4</v>
      </c>
      <c r="AC1255" s="869">
        <v>0</v>
      </c>
      <c r="AD1255" s="869">
        <v>8</v>
      </c>
      <c r="AE1255" s="869">
        <v>0</v>
      </c>
      <c r="AF1255" s="345">
        <v>1148685</v>
      </c>
      <c r="AG1255" s="345">
        <v>678744</v>
      </c>
      <c r="AH1255" s="345">
        <v>156040</v>
      </c>
      <c r="AI1255" s="345">
        <v>313901</v>
      </c>
      <c r="AJ1255" s="345">
        <v>353118</v>
      </c>
      <c r="AK1255" s="345">
        <v>316191</v>
      </c>
    </row>
    <row r="1256" spans="1:37">
      <c r="A1256" s="869">
        <v>1197</v>
      </c>
      <c r="B1256" s="869" t="s">
        <v>4250</v>
      </c>
      <c r="C1256" s="869" t="s">
        <v>17521</v>
      </c>
      <c r="D1256" s="869" t="s">
        <v>12915</v>
      </c>
      <c r="E1256" s="869" t="s">
        <v>17522</v>
      </c>
      <c r="F1256" s="870" t="s">
        <v>17523</v>
      </c>
      <c r="G1256" s="869" t="s">
        <v>17524</v>
      </c>
      <c r="H1256" s="869" t="s">
        <v>17525</v>
      </c>
      <c r="I1256" s="869">
        <v>1984</v>
      </c>
      <c r="J1256" s="869">
        <v>1411</v>
      </c>
      <c r="K1256" s="869">
        <v>974</v>
      </c>
      <c r="L1256" s="869">
        <v>161</v>
      </c>
      <c r="M1256" s="869">
        <v>56064</v>
      </c>
      <c r="N1256" s="869">
        <v>6646</v>
      </c>
      <c r="O1256" s="869">
        <v>50</v>
      </c>
      <c r="P1256" s="869">
        <v>4136</v>
      </c>
      <c r="Q1256" s="869">
        <v>90</v>
      </c>
      <c r="R1256" s="869">
        <v>50</v>
      </c>
      <c r="S1256" s="869">
        <v>5</v>
      </c>
      <c r="T1256" s="869">
        <v>6</v>
      </c>
      <c r="U1256" s="869">
        <v>1</v>
      </c>
      <c r="V1256" s="869">
        <v>1</v>
      </c>
      <c r="W1256" s="869">
        <v>4</v>
      </c>
      <c r="X1256" s="869">
        <v>5</v>
      </c>
      <c r="Y1256" s="869">
        <v>0</v>
      </c>
      <c r="Z1256" s="869">
        <v>0</v>
      </c>
      <c r="AA1256" s="869">
        <v>0</v>
      </c>
      <c r="AB1256" s="869">
        <v>0</v>
      </c>
      <c r="AC1256" s="869">
        <v>0</v>
      </c>
      <c r="AD1256" s="869">
        <v>4</v>
      </c>
      <c r="AE1256" s="869">
        <v>1</v>
      </c>
      <c r="AF1256" s="345">
        <v>607383</v>
      </c>
      <c r="AG1256" s="345">
        <v>364336</v>
      </c>
      <c r="AH1256" s="345">
        <v>85560</v>
      </c>
      <c r="AI1256" s="345">
        <v>157487</v>
      </c>
      <c r="AJ1256" s="345">
        <v>91800</v>
      </c>
      <c r="AK1256" s="345">
        <v>63821</v>
      </c>
    </row>
    <row r="1257" spans="1:37">
      <c r="A1257" s="869">
        <v>1198</v>
      </c>
      <c r="B1257" s="869" t="s">
        <v>4250</v>
      </c>
      <c r="C1257" s="869" t="s">
        <v>2299</v>
      </c>
      <c r="D1257" s="869" t="s">
        <v>12915</v>
      </c>
      <c r="E1257" s="869" t="s">
        <v>17526</v>
      </c>
      <c r="F1257" s="870" t="s">
        <v>17527</v>
      </c>
      <c r="G1257" s="869" t="s">
        <v>17528</v>
      </c>
      <c r="H1257" s="869" t="s">
        <v>17529</v>
      </c>
      <c r="I1257" s="869">
        <v>1990</v>
      </c>
      <c r="J1257" s="869">
        <v>2017.9</v>
      </c>
      <c r="K1257" s="869">
        <v>2750.61</v>
      </c>
      <c r="L1257" s="869">
        <v>240</v>
      </c>
      <c r="M1257" s="869">
        <v>104760</v>
      </c>
      <c r="N1257" s="869">
        <v>7893</v>
      </c>
      <c r="O1257" s="869">
        <v>255</v>
      </c>
      <c r="P1257" s="869">
        <v>5395</v>
      </c>
      <c r="Q1257" s="869">
        <v>120</v>
      </c>
      <c r="R1257" s="869">
        <v>3</v>
      </c>
      <c r="S1257" s="869">
        <v>13</v>
      </c>
      <c r="T1257" s="869">
        <v>13</v>
      </c>
      <c r="U1257" s="869">
        <v>1</v>
      </c>
      <c r="V1257" s="869">
        <v>1</v>
      </c>
      <c r="W1257" s="869">
        <v>7</v>
      </c>
      <c r="X1257" s="869">
        <v>7</v>
      </c>
      <c r="Y1257" s="869">
        <v>0</v>
      </c>
      <c r="Z1257" s="869">
        <v>0</v>
      </c>
      <c r="AA1257" s="869">
        <v>5</v>
      </c>
      <c r="AB1257" s="869">
        <v>5</v>
      </c>
      <c r="AC1257" s="869">
        <v>1</v>
      </c>
      <c r="AD1257" s="869">
        <v>6</v>
      </c>
      <c r="AE1257" s="869">
        <v>0</v>
      </c>
      <c r="AF1257" s="345">
        <v>1246855</v>
      </c>
      <c r="AG1257" s="345">
        <v>649654</v>
      </c>
      <c r="AH1257" s="345">
        <v>109560</v>
      </c>
      <c r="AI1257" s="345">
        <v>487641</v>
      </c>
      <c r="AJ1257" s="345">
        <v>106407</v>
      </c>
      <c r="AK1257" s="345">
        <v>66253</v>
      </c>
    </row>
    <row r="1258" spans="1:37">
      <c r="A1258" s="869">
        <v>1199</v>
      </c>
      <c r="B1258" s="869" t="s">
        <v>4250</v>
      </c>
      <c r="C1258" s="869" t="s">
        <v>4251</v>
      </c>
      <c r="D1258" s="869" t="s">
        <v>12915</v>
      </c>
      <c r="E1258" s="869" t="s">
        <v>17530</v>
      </c>
      <c r="F1258" s="870" t="s">
        <v>17531</v>
      </c>
      <c r="G1258" s="869" t="s">
        <v>17532</v>
      </c>
      <c r="H1258" s="869" t="s">
        <v>17533</v>
      </c>
      <c r="I1258" s="869">
        <v>1985</v>
      </c>
      <c r="J1258" s="869">
        <v>7560</v>
      </c>
      <c r="K1258" s="869">
        <v>6679</v>
      </c>
      <c r="L1258" s="869">
        <v>625</v>
      </c>
      <c r="M1258" s="869">
        <v>257910</v>
      </c>
      <c r="N1258" s="869">
        <v>15771</v>
      </c>
      <c r="O1258" s="869">
        <v>204</v>
      </c>
      <c r="P1258" s="869">
        <v>14917</v>
      </c>
      <c r="Q1258" s="869">
        <v>230</v>
      </c>
      <c r="R1258" s="869">
        <v>204</v>
      </c>
      <c r="S1258" s="869">
        <v>27</v>
      </c>
      <c r="T1258" s="869">
        <v>28</v>
      </c>
      <c r="U1258" s="869">
        <v>7</v>
      </c>
      <c r="V1258" s="869">
        <v>7</v>
      </c>
      <c r="W1258" s="869">
        <v>18</v>
      </c>
      <c r="X1258" s="869">
        <v>19</v>
      </c>
      <c r="Y1258" s="869">
        <v>0</v>
      </c>
      <c r="Z1258" s="869">
        <v>0</v>
      </c>
      <c r="AA1258" s="869">
        <v>2</v>
      </c>
      <c r="AB1258" s="869">
        <v>2</v>
      </c>
      <c r="AC1258" s="869">
        <v>0</v>
      </c>
      <c r="AD1258" s="869">
        <v>23</v>
      </c>
      <c r="AE1258" s="869">
        <v>12</v>
      </c>
      <c r="AF1258" s="345">
        <v>2537789</v>
      </c>
      <c r="AG1258" s="345">
        <v>2063849</v>
      </c>
      <c r="AH1258" s="345">
        <v>262767</v>
      </c>
      <c r="AI1258" s="345">
        <v>211173</v>
      </c>
      <c r="AJ1258" s="345">
        <v>1005687</v>
      </c>
      <c r="AK1258" s="345">
        <v>300866</v>
      </c>
    </row>
    <row r="1259" spans="1:37">
      <c r="A1259" s="869">
        <v>1200</v>
      </c>
      <c r="B1259" s="869" t="s">
        <v>4250</v>
      </c>
      <c r="C1259" s="869" t="s">
        <v>4251</v>
      </c>
      <c r="D1259" s="869" t="s">
        <v>12915</v>
      </c>
      <c r="E1259" s="869" t="s">
        <v>17534</v>
      </c>
      <c r="F1259" s="870" t="s">
        <v>17535</v>
      </c>
      <c r="G1259" s="869" t="s">
        <v>17536</v>
      </c>
      <c r="H1259" s="869" t="s">
        <v>17537</v>
      </c>
      <c r="I1259" s="869">
        <v>1990</v>
      </c>
      <c r="J1259" s="869">
        <v>6782</v>
      </c>
      <c r="K1259" s="869">
        <v>1324.43</v>
      </c>
      <c r="L1259" s="869">
        <v>181</v>
      </c>
      <c r="M1259" s="869">
        <v>89395</v>
      </c>
      <c r="N1259" s="869">
        <v>8120</v>
      </c>
      <c r="O1259" s="869">
        <v>26</v>
      </c>
      <c r="P1259" s="869">
        <v>3947</v>
      </c>
      <c r="Q1259" s="869">
        <v>85</v>
      </c>
      <c r="R1259" s="869">
        <v>4</v>
      </c>
      <c r="S1259" s="869">
        <v>6</v>
      </c>
      <c r="T1259" s="869">
        <v>7</v>
      </c>
      <c r="U1259" s="869">
        <v>1</v>
      </c>
      <c r="V1259" s="869">
        <v>1</v>
      </c>
      <c r="W1259" s="869">
        <v>5</v>
      </c>
      <c r="X1259" s="869">
        <v>5</v>
      </c>
      <c r="Y1259" s="869">
        <v>0</v>
      </c>
      <c r="Z1259" s="869">
        <v>0</v>
      </c>
      <c r="AA1259" s="869">
        <v>0</v>
      </c>
      <c r="AB1259" s="869">
        <v>1</v>
      </c>
      <c r="AC1259" s="869">
        <v>0</v>
      </c>
      <c r="AD1259" s="869">
        <v>1</v>
      </c>
      <c r="AE1259" s="869">
        <v>4</v>
      </c>
      <c r="AF1259" s="345">
        <v>746952</v>
      </c>
      <c r="AG1259" s="345">
        <v>535806</v>
      </c>
      <c r="AH1259" s="345">
        <v>80260</v>
      </c>
      <c r="AI1259" s="345">
        <v>130886</v>
      </c>
      <c r="AJ1259" s="345">
        <v>66054</v>
      </c>
      <c r="AK1259" s="345">
        <v>34202</v>
      </c>
    </row>
    <row r="1260" spans="1:37">
      <c r="A1260" s="869">
        <v>1201</v>
      </c>
      <c r="B1260" s="869" t="s">
        <v>4250</v>
      </c>
      <c r="C1260" s="869" t="s">
        <v>4251</v>
      </c>
      <c r="D1260" s="869" t="s">
        <v>12915</v>
      </c>
      <c r="E1260" s="869" t="s">
        <v>17538</v>
      </c>
      <c r="F1260" s="870" t="s">
        <v>17539</v>
      </c>
      <c r="G1260" s="869" t="s">
        <v>17540</v>
      </c>
      <c r="H1260" s="869" t="s">
        <v>17541</v>
      </c>
      <c r="I1260" s="869">
        <v>2019</v>
      </c>
      <c r="J1260" s="869">
        <v>13485</v>
      </c>
      <c r="K1260" s="869">
        <v>3479.92</v>
      </c>
      <c r="L1260" s="869">
        <v>717</v>
      </c>
      <c r="M1260" s="869">
        <v>107348</v>
      </c>
      <c r="N1260" s="869">
        <v>0</v>
      </c>
      <c r="O1260" s="869">
        <v>47</v>
      </c>
      <c r="P1260" s="869">
        <v>11452</v>
      </c>
      <c r="Q1260" s="869">
        <v>0</v>
      </c>
      <c r="R1260" s="869">
        <v>7</v>
      </c>
      <c r="S1260" s="869">
        <v>13</v>
      </c>
      <c r="T1260" s="869">
        <v>14</v>
      </c>
      <c r="U1260" s="869">
        <v>1</v>
      </c>
      <c r="V1260" s="869">
        <v>1</v>
      </c>
      <c r="W1260" s="869">
        <v>9</v>
      </c>
      <c r="X1260" s="869">
        <v>10</v>
      </c>
      <c r="Y1260" s="869">
        <v>0</v>
      </c>
      <c r="Z1260" s="869">
        <v>0</v>
      </c>
      <c r="AA1260" s="869">
        <v>3</v>
      </c>
      <c r="AB1260" s="869">
        <v>3</v>
      </c>
      <c r="AC1260" s="869">
        <v>1</v>
      </c>
      <c r="AD1260" s="869">
        <v>16</v>
      </c>
      <c r="AE1260" s="869">
        <v>1</v>
      </c>
      <c r="AF1260" s="345">
        <v>1697674</v>
      </c>
      <c r="AG1260" s="345">
        <v>799058</v>
      </c>
      <c r="AH1260" s="345">
        <v>182354</v>
      </c>
      <c r="AI1260" s="345">
        <v>716262</v>
      </c>
      <c r="AJ1260" s="345">
        <v>695205</v>
      </c>
      <c r="AK1260" s="345">
        <v>314477</v>
      </c>
    </row>
    <row r="1261" spans="1:37">
      <c r="A1261" s="869">
        <v>1202</v>
      </c>
      <c r="B1261" s="869" t="s">
        <v>4250</v>
      </c>
      <c r="C1261" s="869" t="s">
        <v>17542</v>
      </c>
      <c r="D1261" s="869" t="s">
        <v>12915</v>
      </c>
      <c r="E1261" s="869" t="s">
        <v>17543</v>
      </c>
      <c r="F1261" s="870" t="s">
        <v>17544</v>
      </c>
      <c r="G1261" s="869" t="s">
        <v>17545</v>
      </c>
      <c r="H1261" s="869" t="s">
        <v>17546</v>
      </c>
      <c r="I1261" s="869">
        <v>1972</v>
      </c>
      <c r="J1261" s="869">
        <v>1071</v>
      </c>
      <c r="K1261" s="869">
        <v>1374.43</v>
      </c>
      <c r="L1261" s="869">
        <v>58</v>
      </c>
      <c r="M1261" s="869">
        <v>91613</v>
      </c>
      <c r="N1261" s="869">
        <v>5160</v>
      </c>
      <c r="O1261" s="869">
        <v>30</v>
      </c>
      <c r="P1261" s="869">
        <v>3666</v>
      </c>
      <c r="Q1261" s="869">
        <v>0</v>
      </c>
      <c r="R1261" s="869">
        <v>30</v>
      </c>
      <c r="S1261" s="869">
        <v>6</v>
      </c>
      <c r="T1261" s="869">
        <v>7</v>
      </c>
      <c r="U1261" s="869">
        <v>2</v>
      </c>
      <c r="V1261" s="869">
        <v>2</v>
      </c>
      <c r="W1261" s="869">
        <v>4</v>
      </c>
      <c r="X1261" s="869">
        <v>5</v>
      </c>
      <c r="Y1261" s="869">
        <v>0</v>
      </c>
      <c r="Z1261" s="869">
        <v>0</v>
      </c>
      <c r="AA1261" s="869">
        <v>0</v>
      </c>
      <c r="AB1261" s="869">
        <v>0</v>
      </c>
      <c r="AC1261" s="869">
        <v>0</v>
      </c>
      <c r="AD1261" s="869">
        <v>2</v>
      </c>
      <c r="AE1261" s="869">
        <v>2</v>
      </c>
      <c r="AF1261" s="345">
        <v>664660</v>
      </c>
      <c r="AG1261" s="345">
        <v>433576</v>
      </c>
      <c r="AH1261" s="345">
        <v>48100</v>
      </c>
      <c r="AI1261" s="345">
        <v>182984</v>
      </c>
      <c r="AJ1261" s="345">
        <v>79535</v>
      </c>
      <c r="AK1261" s="345">
        <v>44367</v>
      </c>
    </row>
    <row r="1262" spans="1:37">
      <c r="A1262" s="869">
        <v>1203</v>
      </c>
      <c r="B1262" s="869" t="s">
        <v>4250</v>
      </c>
      <c r="C1262" s="869" t="s">
        <v>4510</v>
      </c>
      <c r="D1262" s="869" t="s">
        <v>12915</v>
      </c>
      <c r="E1262" s="869" t="s">
        <v>17547</v>
      </c>
      <c r="F1262" s="870" t="s">
        <v>17548</v>
      </c>
      <c r="G1262" s="869" t="s">
        <v>17549</v>
      </c>
      <c r="H1262" s="869" t="s">
        <v>17550</v>
      </c>
      <c r="I1262" s="869">
        <v>1973</v>
      </c>
      <c r="J1262" s="869">
        <v>1720</v>
      </c>
      <c r="K1262" s="869">
        <v>1104.42</v>
      </c>
      <c r="L1262" s="869">
        <v>273</v>
      </c>
      <c r="M1262" s="869">
        <v>95488</v>
      </c>
      <c r="N1262" s="869">
        <v>7107</v>
      </c>
      <c r="O1262" s="869">
        <v>25</v>
      </c>
      <c r="P1262" s="869">
        <v>3890</v>
      </c>
      <c r="Q1262" s="869">
        <v>228</v>
      </c>
      <c r="R1262" s="869">
        <v>2</v>
      </c>
      <c r="S1262" s="869">
        <v>11</v>
      </c>
      <c r="T1262" s="869">
        <v>11</v>
      </c>
      <c r="U1262" s="869">
        <v>1</v>
      </c>
      <c r="V1262" s="869">
        <v>1</v>
      </c>
      <c r="W1262" s="869">
        <v>6</v>
      </c>
      <c r="X1262" s="869">
        <v>6</v>
      </c>
      <c r="Y1262" s="869">
        <v>0</v>
      </c>
      <c r="Z1262" s="869">
        <v>0</v>
      </c>
      <c r="AA1262" s="869">
        <v>4</v>
      </c>
      <c r="AB1262" s="869">
        <v>4</v>
      </c>
      <c r="AC1262" s="869">
        <v>1</v>
      </c>
      <c r="AD1262" s="869">
        <v>5</v>
      </c>
      <c r="AE1262" s="869">
        <v>2</v>
      </c>
      <c r="AF1262" s="345">
        <v>896844</v>
      </c>
      <c r="AG1262" s="345">
        <v>586325</v>
      </c>
      <c r="AH1262" s="345">
        <v>83660</v>
      </c>
      <c r="AI1262" s="345">
        <v>226859</v>
      </c>
      <c r="AJ1262" s="345">
        <v>56227</v>
      </c>
      <c r="AK1262" s="345">
        <v>27229</v>
      </c>
    </row>
    <row r="1263" spans="1:37">
      <c r="A1263" s="869">
        <v>1204</v>
      </c>
      <c r="B1263" s="869" t="s">
        <v>4250</v>
      </c>
      <c r="C1263" s="869" t="s">
        <v>4510</v>
      </c>
      <c r="D1263" s="869" t="s">
        <v>12915</v>
      </c>
      <c r="E1263" s="869" t="s">
        <v>17551</v>
      </c>
      <c r="F1263" s="870" t="s">
        <v>17552</v>
      </c>
      <c r="G1263" s="869" t="s">
        <v>17553</v>
      </c>
      <c r="H1263" s="869" t="s">
        <v>17554</v>
      </c>
      <c r="I1263" s="869">
        <v>1994</v>
      </c>
      <c r="J1263" s="869">
        <v>1382</v>
      </c>
      <c r="K1263" s="869">
        <v>1019</v>
      </c>
      <c r="L1263" s="869">
        <v>221</v>
      </c>
      <c r="M1263" s="869">
        <v>81145</v>
      </c>
      <c r="N1263" s="869">
        <v>8717</v>
      </c>
      <c r="O1263" s="869">
        <v>28</v>
      </c>
      <c r="P1263" s="869">
        <v>3935</v>
      </c>
      <c r="Q1263" s="869">
        <v>239</v>
      </c>
      <c r="R1263" s="869">
        <v>5</v>
      </c>
      <c r="S1263" s="869">
        <v>6</v>
      </c>
      <c r="T1263" s="869">
        <v>6</v>
      </c>
      <c r="U1263" s="869">
        <v>2</v>
      </c>
      <c r="V1263" s="869">
        <v>1.5</v>
      </c>
      <c r="W1263" s="869">
        <v>4</v>
      </c>
      <c r="X1263" s="869">
        <v>4.5</v>
      </c>
      <c r="Y1263" s="869">
        <v>0</v>
      </c>
      <c r="Z1263" s="869">
        <v>0</v>
      </c>
      <c r="AA1263" s="869">
        <v>0</v>
      </c>
      <c r="AB1263" s="869">
        <v>0</v>
      </c>
      <c r="AC1263" s="869">
        <v>0</v>
      </c>
      <c r="AD1263" s="869">
        <v>5</v>
      </c>
      <c r="AE1263" s="869">
        <v>0</v>
      </c>
      <c r="AF1263" s="345">
        <v>639045</v>
      </c>
      <c r="AG1263" s="345">
        <v>430578</v>
      </c>
      <c r="AH1263" s="345">
        <v>84060</v>
      </c>
      <c r="AI1263" s="345">
        <v>124407</v>
      </c>
      <c r="AJ1263" s="345">
        <v>80784</v>
      </c>
      <c r="AK1263" s="345">
        <v>29519</v>
      </c>
    </row>
    <row r="1264" spans="1:37">
      <c r="A1264" s="869">
        <v>1205</v>
      </c>
      <c r="B1264" s="869" t="s">
        <v>4250</v>
      </c>
      <c r="C1264" s="869" t="s">
        <v>4587</v>
      </c>
      <c r="D1264" s="869" t="s">
        <v>12915</v>
      </c>
      <c r="E1264" s="869" t="s">
        <v>17555</v>
      </c>
      <c r="F1264" s="870" t="s">
        <v>17556</v>
      </c>
      <c r="G1264" s="869" t="s">
        <v>17557</v>
      </c>
      <c r="H1264" s="869" t="s">
        <v>17558</v>
      </c>
      <c r="I1264" s="869">
        <v>1991</v>
      </c>
      <c r="J1264" s="869">
        <v>2309</v>
      </c>
      <c r="K1264" s="869">
        <v>1691</v>
      </c>
      <c r="L1264" s="869">
        <v>237</v>
      </c>
      <c r="M1264" s="869">
        <v>97598</v>
      </c>
      <c r="N1264" s="869">
        <v>4234</v>
      </c>
      <c r="O1264" s="869">
        <v>38</v>
      </c>
      <c r="P1264" s="869">
        <v>3680</v>
      </c>
      <c r="Q1264" s="869">
        <v>137</v>
      </c>
      <c r="R1264" s="869">
        <v>4</v>
      </c>
      <c r="S1264" s="869">
        <v>8</v>
      </c>
      <c r="T1264" s="869">
        <v>9</v>
      </c>
      <c r="U1264" s="869">
        <v>1</v>
      </c>
      <c r="V1264" s="869">
        <v>1</v>
      </c>
      <c r="W1264" s="869">
        <v>7</v>
      </c>
      <c r="X1264" s="869">
        <v>7</v>
      </c>
      <c r="Y1264" s="869">
        <v>0</v>
      </c>
      <c r="Z1264" s="869">
        <v>0</v>
      </c>
      <c r="AA1264" s="869">
        <v>0</v>
      </c>
      <c r="AB1264" s="869">
        <v>1</v>
      </c>
      <c r="AC1264" s="869">
        <v>1</v>
      </c>
      <c r="AD1264" s="869">
        <v>6</v>
      </c>
      <c r="AE1264" s="869">
        <v>0</v>
      </c>
      <c r="AF1264" s="345">
        <v>928077</v>
      </c>
      <c r="AG1264" s="345">
        <v>688916</v>
      </c>
      <c r="AH1264" s="345">
        <v>80060</v>
      </c>
      <c r="AI1264" s="345">
        <v>159101</v>
      </c>
      <c r="AJ1264" s="345">
        <v>138910</v>
      </c>
      <c r="AK1264" s="345">
        <v>94148</v>
      </c>
    </row>
    <row r="1265" spans="1:37">
      <c r="A1265" s="869">
        <v>1206</v>
      </c>
      <c r="B1265" s="869" t="s">
        <v>4250</v>
      </c>
      <c r="C1265" s="869" t="s">
        <v>4587</v>
      </c>
      <c r="D1265" s="869" t="s">
        <v>12915</v>
      </c>
      <c r="E1265" s="869" t="s">
        <v>17559</v>
      </c>
      <c r="F1265" s="870" t="s">
        <v>17560</v>
      </c>
      <c r="G1265" s="869" t="s">
        <v>17561</v>
      </c>
      <c r="H1265" s="869" t="s">
        <v>17562</v>
      </c>
      <c r="I1265" s="869">
        <v>1990</v>
      </c>
      <c r="J1265" s="869">
        <v>2216</v>
      </c>
      <c r="K1265" s="869">
        <v>1606.4</v>
      </c>
      <c r="L1265" s="869">
        <v>288</v>
      </c>
      <c r="M1265" s="869">
        <v>97842</v>
      </c>
      <c r="N1265" s="869">
        <v>7042</v>
      </c>
      <c r="O1265" s="869">
        <v>123</v>
      </c>
      <c r="P1265" s="869">
        <v>3729</v>
      </c>
      <c r="Q1265" s="869">
        <v>172</v>
      </c>
      <c r="R1265" s="869">
        <v>102</v>
      </c>
      <c r="S1265" s="869">
        <v>7</v>
      </c>
      <c r="T1265" s="869">
        <v>8</v>
      </c>
      <c r="U1265" s="869">
        <v>1</v>
      </c>
      <c r="V1265" s="869">
        <v>2</v>
      </c>
      <c r="W1265" s="869">
        <v>6</v>
      </c>
      <c r="X1265" s="869">
        <v>6</v>
      </c>
      <c r="Y1265" s="869">
        <v>0</v>
      </c>
      <c r="Z1265" s="869">
        <v>0</v>
      </c>
      <c r="AA1265" s="869">
        <v>0</v>
      </c>
      <c r="AB1265" s="869">
        <v>0</v>
      </c>
      <c r="AC1265" s="869">
        <v>0</v>
      </c>
      <c r="AD1265" s="869">
        <v>6</v>
      </c>
      <c r="AE1265" s="869">
        <v>0</v>
      </c>
      <c r="AF1265" s="345">
        <v>292510</v>
      </c>
      <c r="AG1265" s="345">
        <v>106534</v>
      </c>
      <c r="AH1265" s="345">
        <v>65000</v>
      </c>
      <c r="AI1265" s="345">
        <v>120976</v>
      </c>
      <c r="AJ1265" s="345">
        <v>95257</v>
      </c>
      <c r="AK1265" s="345">
        <v>81672</v>
      </c>
    </row>
    <row r="1266" spans="1:37">
      <c r="A1266" s="869">
        <v>1207</v>
      </c>
      <c r="B1266" s="869" t="s">
        <v>4250</v>
      </c>
      <c r="C1266" s="869" t="s">
        <v>17563</v>
      </c>
      <c r="D1266" s="869" t="s">
        <v>12915</v>
      </c>
      <c r="E1266" s="869" t="s">
        <v>17564</v>
      </c>
      <c r="F1266" s="870" t="s">
        <v>17565</v>
      </c>
      <c r="G1266" s="869" t="s">
        <v>17566</v>
      </c>
      <c r="H1266" s="869" t="s">
        <v>17567</v>
      </c>
      <c r="I1266" s="869">
        <v>1984</v>
      </c>
      <c r="J1266" s="869">
        <v>1497</v>
      </c>
      <c r="K1266" s="869">
        <v>1299.9000000000001</v>
      </c>
      <c r="L1266" s="869">
        <v>147</v>
      </c>
      <c r="M1266" s="869">
        <v>89578</v>
      </c>
      <c r="N1266" s="869">
        <v>6418</v>
      </c>
      <c r="O1266" s="869">
        <v>130</v>
      </c>
      <c r="P1266" s="869">
        <v>3587</v>
      </c>
      <c r="Q1266" s="869">
        <v>134</v>
      </c>
      <c r="R1266" s="869">
        <v>2</v>
      </c>
      <c r="S1266" s="869">
        <v>8</v>
      </c>
      <c r="T1266" s="869">
        <v>9</v>
      </c>
      <c r="U1266" s="869">
        <v>1</v>
      </c>
      <c r="V1266" s="869">
        <v>1</v>
      </c>
      <c r="W1266" s="869">
        <v>4</v>
      </c>
      <c r="X1266" s="869">
        <v>5</v>
      </c>
      <c r="Y1266" s="869">
        <v>0</v>
      </c>
      <c r="Z1266" s="869">
        <v>0</v>
      </c>
      <c r="AA1266" s="869">
        <v>3</v>
      </c>
      <c r="AB1266" s="869">
        <v>3</v>
      </c>
      <c r="AC1266" s="869">
        <v>1</v>
      </c>
      <c r="AD1266" s="869">
        <v>3</v>
      </c>
      <c r="AE1266" s="869">
        <v>1</v>
      </c>
      <c r="AF1266" s="345">
        <v>706910</v>
      </c>
      <c r="AG1266" s="345">
        <v>426560</v>
      </c>
      <c r="AH1266" s="345">
        <v>75060</v>
      </c>
      <c r="AI1266" s="345">
        <v>205290</v>
      </c>
      <c r="AJ1266" s="345">
        <v>58276</v>
      </c>
      <c r="AK1266" s="345">
        <v>26962</v>
      </c>
    </row>
    <row r="1267" spans="1:37">
      <c r="A1267" s="869">
        <v>1208</v>
      </c>
      <c r="B1267" s="869" t="s">
        <v>4250</v>
      </c>
      <c r="C1267" s="869" t="s">
        <v>17563</v>
      </c>
      <c r="D1267" s="869" t="s">
        <v>12915</v>
      </c>
      <c r="E1267" s="869" t="s">
        <v>17568</v>
      </c>
      <c r="F1267" s="870" t="s">
        <v>17569</v>
      </c>
      <c r="G1267" s="869" t="s">
        <v>17570</v>
      </c>
      <c r="H1267" s="869" t="s">
        <v>17571</v>
      </c>
      <c r="I1267" s="869">
        <v>2020</v>
      </c>
      <c r="J1267" s="869">
        <v>1620</v>
      </c>
      <c r="K1267" s="869">
        <v>1197</v>
      </c>
      <c r="L1267" s="869">
        <v>200</v>
      </c>
      <c r="M1267" s="869">
        <v>52184</v>
      </c>
      <c r="N1267" s="869">
        <v>12</v>
      </c>
      <c r="O1267" s="869">
        <v>34</v>
      </c>
      <c r="P1267" s="869">
        <v>3952</v>
      </c>
      <c r="Q1267" s="869">
        <v>0</v>
      </c>
      <c r="R1267" s="869">
        <v>34</v>
      </c>
      <c r="S1267" s="869">
        <v>5</v>
      </c>
      <c r="T1267" s="869">
        <v>6</v>
      </c>
      <c r="U1267" s="869">
        <v>0</v>
      </c>
      <c r="V1267" s="869">
        <v>1</v>
      </c>
      <c r="W1267" s="869">
        <v>4</v>
      </c>
      <c r="X1267" s="869">
        <v>4</v>
      </c>
      <c r="Y1267" s="869">
        <v>0</v>
      </c>
      <c r="Z1267" s="869">
        <v>0</v>
      </c>
      <c r="AA1267" s="869">
        <v>1</v>
      </c>
      <c r="AB1267" s="869">
        <v>1</v>
      </c>
      <c r="AC1267" s="869">
        <v>0</v>
      </c>
      <c r="AD1267" s="869">
        <v>4</v>
      </c>
      <c r="AE1267" s="869">
        <v>0</v>
      </c>
      <c r="AF1267" s="345">
        <v>658524</v>
      </c>
      <c r="AG1267" s="345">
        <v>406834</v>
      </c>
      <c r="AH1267" s="345">
        <v>65000</v>
      </c>
      <c r="AI1267" s="345">
        <v>186690</v>
      </c>
      <c r="AJ1267" s="345">
        <v>83691</v>
      </c>
      <c r="AK1267" s="345">
        <v>57118</v>
      </c>
    </row>
    <row r="1268" spans="1:37">
      <c r="A1268" s="869">
        <v>1209</v>
      </c>
      <c r="B1268" s="869" t="s">
        <v>4250</v>
      </c>
      <c r="C1268" s="869" t="s">
        <v>17572</v>
      </c>
      <c r="D1268" s="869" t="s">
        <v>12915</v>
      </c>
      <c r="E1268" s="869" t="s">
        <v>17573</v>
      </c>
      <c r="F1268" s="870" t="s">
        <v>17574</v>
      </c>
      <c r="G1268" s="869" t="s">
        <v>17575</v>
      </c>
      <c r="H1268" s="869" t="s">
        <v>17576</v>
      </c>
      <c r="I1268" s="869">
        <v>1992</v>
      </c>
      <c r="J1268" s="869">
        <v>3000</v>
      </c>
      <c r="K1268" s="869">
        <v>3094.47</v>
      </c>
      <c r="L1268" s="869">
        <v>242</v>
      </c>
      <c r="M1268" s="869">
        <v>131038</v>
      </c>
      <c r="N1268" s="869">
        <v>3553</v>
      </c>
      <c r="O1268" s="869">
        <v>206</v>
      </c>
      <c r="P1268" s="869">
        <v>7711</v>
      </c>
      <c r="Q1268" s="869">
        <v>122</v>
      </c>
      <c r="R1268" s="869">
        <v>3</v>
      </c>
      <c r="S1268" s="869">
        <v>12</v>
      </c>
      <c r="T1268" s="869">
        <v>12</v>
      </c>
      <c r="U1268" s="869">
        <v>2</v>
      </c>
      <c r="V1268" s="869">
        <v>2</v>
      </c>
      <c r="W1268" s="869">
        <v>6</v>
      </c>
      <c r="X1268" s="869">
        <v>6</v>
      </c>
      <c r="Y1268" s="869">
        <v>0</v>
      </c>
      <c r="Z1268" s="869">
        <v>0</v>
      </c>
      <c r="AA1268" s="869">
        <v>4</v>
      </c>
      <c r="AB1268" s="869">
        <v>4</v>
      </c>
      <c r="AC1268" s="869">
        <v>0</v>
      </c>
      <c r="AD1268" s="869">
        <v>9</v>
      </c>
      <c r="AE1268" s="869">
        <v>1</v>
      </c>
      <c r="AF1268" s="345">
        <v>1265530</v>
      </c>
      <c r="AG1268" s="345">
        <v>589725</v>
      </c>
      <c r="AH1268" s="345">
        <v>122760</v>
      </c>
      <c r="AI1268" s="345">
        <v>553045</v>
      </c>
      <c r="AJ1268" s="345">
        <v>675522</v>
      </c>
      <c r="AK1268" s="345">
        <v>161617</v>
      </c>
    </row>
    <row r="1269" spans="1:37">
      <c r="A1269" s="869">
        <v>1210</v>
      </c>
      <c r="B1269" s="869" t="s">
        <v>4250</v>
      </c>
      <c r="C1269" s="869" t="s">
        <v>17577</v>
      </c>
      <c r="D1269" s="869" t="s">
        <v>12915</v>
      </c>
      <c r="E1269" s="869" t="s">
        <v>17578</v>
      </c>
      <c r="F1269" s="870" t="s">
        <v>17579</v>
      </c>
      <c r="G1269" s="869" t="s">
        <v>17580</v>
      </c>
      <c r="H1269" s="869" t="s">
        <v>17581</v>
      </c>
      <c r="I1269" s="869">
        <v>1974</v>
      </c>
      <c r="J1269" s="869">
        <v>3323</v>
      </c>
      <c r="K1269" s="869">
        <v>1851</v>
      </c>
      <c r="L1269" s="869">
        <v>139</v>
      </c>
      <c r="M1269" s="869">
        <v>77699</v>
      </c>
      <c r="N1269" s="869">
        <v>4417</v>
      </c>
      <c r="O1269" s="869">
        <v>27</v>
      </c>
      <c r="P1269" s="869">
        <v>4871</v>
      </c>
      <c r="Q1269" s="869">
        <v>132</v>
      </c>
      <c r="R1269" s="869">
        <v>5</v>
      </c>
      <c r="S1269" s="869">
        <v>11</v>
      </c>
      <c r="T1269" s="869">
        <v>11</v>
      </c>
      <c r="U1269" s="869">
        <v>1</v>
      </c>
      <c r="V1269" s="869">
        <v>1</v>
      </c>
      <c r="W1269" s="869">
        <v>6</v>
      </c>
      <c r="X1269" s="869">
        <v>6</v>
      </c>
      <c r="Y1269" s="869">
        <v>0</v>
      </c>
      <c r="Z1269" s="869">
        <v>0</v>
      </c>
      <c r="AA1269" s="869">
        <v>4</v>
      </c>
      <c r="AB1269" s="869">
        <v>4</v>
      </c>
      <c r="AC1269" s="869">
        <v>0</v>
      </c>
      <c r="AD1269" s="869">
        <v>6</v>
      </c>
      <c r="AE1269" s="869">
        <v>0</v>
      </c>
      <c r="AF1269" s="345">
        <v>853943</v>
      </c>
      <c r="AG1269" s="345">
        <v>556756</v>
      </c>
      <c r="AH1269" s="345">
        <v>97240</v>
      </c>
      <c r="AI1269" s="345">
        <v>199947</v>
      </c>
      <c r="AJ1269" s="345">
        <v>59090</v>
      </c>
      <c r="AK1269" s="345">
        <v>42483</v>
      </c>
    </row>
    <row r="1270" spans="1:37">
      <c r="A1270" s="869">
        <v>1211</v>
      </c>
      <c r="B1270" s="869" t="s">
        <v>4250</v>
      </c>
      <c r="C1270" s="869" t="s">
        <v>4257</v>
      </c>
      <c r="D1270" s="869" t="s">
        <v>12915</v>
      </c>
      <c r="E1270" s="869" t="s">
        <v>17582</v>
      </c>
      <c r="F1270" s="870" t="s">
        <v>17583</v>
      </c>
      <c r="G1270" s="869" t="s">
        <v>17584</v>
      </c>
      <c r="H1270" s="869" t="s">
        <v>17585</v>
      </c>
      <c r="I1270" s="869">
        <v>1992</v>
      </c>
      <c r="J1270" s="869">
        <v>1000</v>
      </c>
      <c r="K1270" s="869">
        <v>1233</v>
      </c>
      <c r="L1270" s="869">
        <v>232</v>
      </c>
      <c r="M1270" s="869">
        <v>123499</v>
      </c>
      <c r="N1270" s="869">
        <v>5798</v>
      </c>
      <c r="O1270" s="869">
        <v>25</v>
      </c>
      <c r="P1270" s="869">
        <v>4236</v>
      </c>
      <c r="Q1270" s="869">
        <v>134</v>
      </c>
      <c r="R1270" s="869">
        <v>23</v>
      </c>
      <c r="S1270" s="869">
        <v>13</v>
      </c>
      <c r="T1270" s="869">
        <v>14</v>
      </c>
      <c r="U1270" s="869">
        <v>1</v>
      </c>
      <c r="V1270" s="869">
        <v>1</v>
      </c>
      <c r="W1270" s="869">
        <v>5</v>
      </c>
      <c r="X1270" s="869">
        <v>6</v>
      </c>
      <c r="Y1270" s="869">
        <v>0</v>
      </c>
      <c r="Z1270" s="869">
        <v>0</v>
      </c>
      <c r="AA1270" s="869">
        <v>7</v>
      </c>
      <c r="AB1270" s="869">
        <v>7</v>
      </c>
      <c r="AC1270" s="869">
        <v>0</v>
      </c>
      <c r="AD1270" s="869">
        <v>8</v>
      </c>
      <c r="AE1270" s="869">
        <v>0</v>
      </c>
      <c r="AF1270" s="345">
        <v>1004353</v>
      </c>
      <c r="AG1270" s="345">
        <v>739196</v>
      </c>
      <c r="AH1270" s="345">
        <v>94460</v>
      </c>
      <c r="AI1270" s="345">
        <v>170697</v>
      </c>
      <c r="AJ1270" s="345">
        <v>96693</v>
      </c>
      <c r="AK1270" s="345">
        <v>103849</v>
      </c>
    </row>
    <row r="1271" spans="1:37">
      <c r="A1271" s="869">
        <v>1212</v>
      </c>
      <c r="B1271" s="869" t="s">
        <v>4250</v>
      </c>
      <c r="C1271" s="869" t="s">
        <v>17586</v>
      </c>
      <c r="D1271" s="869" t="s">
        <v>12915</v>
      </c>
      <c r="E1271" s="869" t="s">
        <v>17587</v>
      </c>
      <c r="F1271" s="870" t="s">
        <v>17588</v>
      </c>
      <c r="G1271" s="869" t="s">
        <v>17589</v>
      </c>
      <c r="H1271" s="869" t="s">
        <v>17590</v>
      </c>
      <c r="I1271" s="869">
        <v>1993</v>
      </c>
      <c r="J1271" s="869">
        <v>1650</v>
      </c>
      <c r="K1271" s="869">
        <v>1246</v>
      </c>
      <c r="L1271" s="869">
        <v>120</v>
      </c>
      <c r="M1271" s="869">
        <v>91813</v>
      </c>
      <c r="N1271" s="869">
        <v>8011</v>
      </c>
      <c r="O1271" s="869">
        <v>138</v>
      </c>
      <c r="P1271" s="869">
        <v>3476</v>
      </c>
      <c r="Q1271" s="869">
        <v>137</v>
      </c>
      <c r="R1271" s="869">
        <v>137</v>
      </c>
      <c r="S1271" s="869">
        <v>8</v>
      </c>
      <c r="T1271" s="869">
        <v>9</v>
      </c>
      <c r="U1271" s="869">
        <v>1</v>
      </c>
      <c r="V1271" s="869">
        <v>1</v>
      </c>
      <c r="W1271" s="869">
        <v>4</v>
      </c>
      <c r="X1271" s="869">
        <v>5</v>
      </c>
      <c r="Y1271" s="869">
        <v>0</v>
      </c>
      <c r="Z1271" s="869">
        <v>0</v>
      </c>
      <c r="AA1271" s="869">
        <v>3</v>
      </c>
      <c r="AB1271" s="869">
        <v>3</v>
      </c>
      <c r="AC1271" s="869">
        <v>0</v>
      </c>
      <c r="AD1271" s="869">
        <v>5</v>
      </c>
      <c r="AE1271" s="869">
        <v>1</v>
      </c>
      <c r="AF1271" s="345">
        <v>453125</v>
      </c>
      <c r="AG1271" s="345">
        <v>166258</v>
      </c>
      <c r="AH1271" s="345">
        <v>52400</v>
      </c>
      <c r="AI1271" s="345">
        <v>234467</v>
      </c>
      <c r="AJ1271" s="345">
        <v>82680</v>
      </c>
      <c r="AK1271" s="345">
        <v>47853</v>
      </c>
    </row>
    <row r="1272" spans="1:37">
      <c r="A1272" s="869">
        <v>1213</v>
      </c>
      <c r="B1272" s="869" t="s">
        <v>4250</v>
      </c>
      <c r="C1272" s="869" t="s">
        <v>17586</v>
      </c>
      <c r="D1272" s="869" t="s">
        <v>12915</v>
      </c>
      <c r="E1272" s="869" t="s">
        <v>17591</v>
      </c>
      <c r="F1272" s="870" t="s">
        <v>17592</v>
      </c>
      <c r="G1272" s="869" t="s">
        <v>17593</v>
      </c>
      <c r="H1272" s="869" t="s">
        <v>17594</v>
      </c>
      <c r="I1272" s="869">
        <v>1972</v>
      </c>
      <c r="J1272" s="869">
        <v>5796</v>
      </c>
      <c r="K1272" s="869">
        <v>2328.41</v>
      </c>
      <c r="L1272" s="869">
        <v>150</v>
      </c>
      <c r="M1272" s="869">
        <v>123429</v>
      </c>
      <c r="N1272" s="869">
        <v>6094</v>
      </c>
      <c r="O1272" s="869">
        <v>33</v>
      </c>
      <c r="P1272" s="869">
        <v>4297</v>
      </c>
      <c r="Q1272" s="869">
        <v>223</v>
      </c>
      <c r="R1272" s="869">
        <v>17</v>
      </c>
      <c r="S1272" s="869">
        <v>13</v>
      </c>
      <c r="T1272" s="869">
        <v>13</v>
      </c>
      <c r="U1272" s="869">
        <v>1</v>
      </c>
      <c r="V1272" s="869">
        <v>1</v>
      </c>
      <c r="W1272" s="869">
        <v>7</v>
      </c>
      <c r="X1272" s="869">
        <v>7</v>
      </c>
      <c r="Y1272" s="869">
        <v>0</v>
      </c>
      <c r="Z1272" s="869">
        <v>0</v>
      </c>
      <c r="AA1272" s="869">
        <v>5</v>
      </c>
      <c r="AB1272" s="869">
        <v>5</v>
      </c>
      <c r="AC1272" s="869">
        <v>0</v>
      </c>
      <c r="AD1272" s="869">
        <v>8</v>
      </c>
      <c r="AE1272" s="869">
        <v>1</v>
      </c>
      <c r="AF1272" s="345">
        <v>960793</v>
      </c>
      <c r="AG1272" s="345">
        <v>663374</v>
      </c>
      <c r="AH1272" s="345">
        <v>77992</v>
      </c>
      <c r="AI1272" s="345">
        <v>219427</v>
      </c>
      <c r="AJ1272" s="345">
        <v>94390</v>
      </c>
      <c r="AK1272" s="345">
        <v>54848</v>
      </c>
    </row>
    <row r="1273" spans="1:37">
      <c r="A1273" s="869">
        <v>1214</v>
      </c>
      <c r="B1273" s="869" t="s">
        <v>4250</v>
      </c>
      <c r="C1273" s="869" t="s">
        <v>4263</v>
      </c>
      <c r="D1273" s="869" t="s">
        <v>12915</v>
      </c>
      <c r="E1273" s="869" t="s">
        <v>17595</v>
      </c>
      <c r="F1273" s="870" t="s">
        <v>17596</v>
      </c>
      <c r="G1273" s="869" t="s">
        <v>17597</v>
      </c>
      <c r="H1273" s="869" t="s">
        <v>17598</v>
      </c>
      <c r="I1273" s="869">
        <v>1954</v>
      </c>
      <c r="J1273" s="869">
        <v>13105</v>
      </c>
      <c r="K1273" s="869">
        <v>4662.6400000000003</v>
      </c>
      <c r="L1273" s="869">
        <v>827</v>
      </c>
      <c r="M1273" s="869">
        <v>294064</v>
      </c>
      <c r="N1273" s="869">
        <v>8524</v>
      </c>
      <c r="O1273" s="869">
        <v>272</v>
      </c>
      <c r="P1273" s="869">
        <v>13074</v>
      </c>
      <c r="Q1273" s="869">
        <v>255</v>
      </c>
      <c r="R1273" s="869">
        <v>4</v>
      </c>
      <c r="S1273" s="869">
        <v>31</v>
      </c>
      <c r="T1273" s="869">
        <v>31</v>
      </c>
      <c r="U1273" s="869">
        <v>6</v>
      </c>
      <c r="V1273" s="869">
        <v>6</v>
      </c>
      <c r="W1273" s="869">
        <v>15</v>
      </c>
      <c r="X1273" s="869">
        <v>15</v>
      </c>
      <c r="Y1273" s="869">
        <v>0</v>
      </c>
      <c r="Z1273" s="869">
        <v>0</v>
      </c>
      <c r="AA1273" s="869">
        <v>10</v>
      </c>
      <c r="AB1273" s="869">
        <v>10</v>
      </c>
      <c r="AC1273" s="869">
        <v>0</v>
      </c>
      <c r="AD1273" s="869">
        <v>18</v>
      </c>
      <c r="AE1273" s="869">
        <v>4</v>
      </c>
      <c r="AF1273" s="345">
        <v>2786211</v>
      </c>
      <c r="AG1273" s="345">
        <v>1852748</v>
      </c>
      <c r="AH1273" s="345">
        <v>253488</v>
      </c>
      <c r="AI1273" s="345">
        <v>679975</v>
      </c>
      <c r="AJ1273" s="345">
        <v>326133</v>
      </c>
      <c r="AK1273" s="345">
        <v>308042</v>
      </c>
    </row>
    <row r="1274" spans="1:37">
      <c r="A1274" s="869">
        <v>1215</v>
      </c>
      <c r="B1274" s="869" t="s">
        <v>4250</v>
      </c>
      <c r="C1274" s="869" t="s">
        <v>4263</v>
      </c>
      <c r="D1274" s="869" t="s">
        <v>12915</v>
      </c>
      <c r="E1274" s="869" t="s">
        <v>17599</v>
      </c>
      <c r="F1274" s="870" t="s">
        <v>17600</v>
      </c>
      <c r="G1274" s="869" t="s">
        <v>17601</v>
      </c>
      <c r="H1274" s="869" t="s">
        <v>17602</v>
      </c>
      <c r="I1274" s="869">
        <v>1993</v>
      </c>
      <c r="J1274" s="869">
        <v>4081</v>
      </c>
      <c r="K1274" s="869">
        <v>1423</v>
      </c>
      <c r="L1274" s="869">
        <v>288</v>
      </c>
      <c r="M1274" s="869">
        <v>100507</v>
      </c>
      <c r="N1274" s="869">
        <v>4721</v>
      </c>
      <c r="O1274" s="869">
        <v>48</v>
      </c>
      <c r="P1274" s="869">
        <v>2878</v>
      </c>
      <c r="Q1274" s="869">
        <v>133</v>
      </c>
      <c r="R1274" s="869">
        <v>4</v>
      </c>
      <c r="S1274" s="869">
        <v>9</v>
      </c>
      <c r="T1274" s="869">
        <v>8</v>
      </c>
      <c r="U1274" s="869">
        <v>2</v>
      </c>
      <c r="V1274" s="869">
        <v>1</v>
      </c>
      <c r="W1274" s="869">
        <v>5</v>
      </c>
      <c r="X1274" s="869">
        <v>5</v>
      </c>
      <c r="Y1274" s="869">
        <v>0</v>
      </c>
      <c r="Z1274" s="869">
        <v>0</v>
      </c>
      <c r="AA1274" s="869">
        <v>2</v>
      </c>
      <c r="AB1274" s="869">
        <v>2</v>
      </c>
      <c r="AC1274" s="869">
        <v>1</v>
      </c>
      <c r="AD1274" s="869">
        <v>3</v>
      </c>
      <c r="AE1274" s="869">
        <v>1</v>
      </c>
      <c r="AF1274" s="345">
        <v>820873</v>
      </c>
      <c r="AG1274" s="345">
        <v>598816</v>
      </c>
      <c r="AH1274" s="345">
        <v>70964</v>
      </c>
      <c r="AI1274" s="345">
        <v>151093</v>
      </c>
      <c r="AJ1274" s="345">
        <v>102402</v>
      </c>
      <c r="AK1274" s="345">
        <v>49898</v>
      </c>
    </row>
    <row r="1275" spans="1:37">
      <c r="A1275" s="869">
        <v>1216</v>
      </c>
      <c r="B1275" s="869" t="s">
        <v>4250</v>
      </c>
      <c r="C1275" s="869" t="s">
        <v>4263</v>
      </c>
      <c r="D1275" s="869" t="s">
        <v>12915</v>
      </c>
      <c r="E1275" s="869" t="s">
        <v>17603</v>
      </c>
      <c r="F1275" s="870" t="s">
        <v>17604</v>
      </c>
      <c r="G1275" s="869" t="s">
        <v>17605</v>
      </c>
      <c r="H1275" s="869" t="s">
        <v>17606</v>
      </c>
      <c r="I1275" s="869">
        <v>1983</v>
      </c>
      <c r="J1275" s="869">
        <v>15999.7</v>
      </c>
      <c r="K1275" s="869">
        <v>8375</v>
      </c>
      <c r="L1275" s="869">
        <v>417</v>
      </c>
      <c r="M1275" s="869">
        <v>343743</v>
      </c>
      <c r="N1275" s="869">
        <v>11620</v>
      </c>
      <c r="O1275" s="869">
        <v>303</v>
      </c>
      <c r="P1275" s="869">
        <v>12120</v>
      </c>
      <c r="Q1275" s="869">
        <v>141</v>
      </c>
      <c r="R1275" s="869">
        <v>248</v>
      </c>
      <c r="S1275" s="869">
        <v>30</v>
      </c>
      <c r="T1275" s="869">
        <v>31</v>
      </c>
      <c r="U1275" s="869">
        <v>8</v>
      </c>
      <c r="V1275" s="869">
        <v>8</v>
      </c>
      <c r="W1275" s="869">
        <v>20</v>
      </c>
      <c r="X1275" s="869">
        <v>21</v>
      </c>
      <c r="Y1275" s="869">
        <v>0</v>
      </c>
      <c r="Z1275" s="869">
        <v>0</v>
      </c>
      <c r="AA1275" s="869">
        <v>2</v>
      </c>
      <c r="AB1275" s="869">
        <v>2</v>
      </c>
      <c r="AC1275" s="869">
        <v>1</v>
      </c>
      <c r="AD1275" s="869">
        <v>22</v>
      </c>
      <c r="AE1275" s="869">
        <v>5</v>
      </c>
      <c r="AF1275" s="345">
        <v>4035496</v>
      </c>
      <c r="AG1275" s="345">
        <v>2429160</v>
      </c>
      <c r="AH1275" s="345">
        <v>218779</v>
      </c>
      <c r="AI1275" s="345">
        <v>1387557</v>
      </c>
      <c r="AJ1275" s="345">
        <v>1255894</v>
      </c>
      <c r="AK1275" s="345">
        <v>382137</v>
      </c>
    </row>
    <row r="1276" spans="1:37">
      <c r="A1276" s="869">
        <v>1217</v>
      </c>
      <c r="B1276" s="869" t="s">
        <v>4250</v>
      </c>
      <c r="C1276" s="869" t="s">
        <v>4263</v>
      </c>
      <c r="D1276" s="869" t="s">
        <v>12915</v>
      </c>
      <c r="E1276" s="869" t="s">
        <v>17607</v>
      </c>
      <c r="F1276" s="870" t="s">
        <v>17608</v>
      </c>
      <c r="G1276" s="869" t="s">
        <v>17609</v>
      </c>
      <c r="H1276" s="869" t="s">
        <v>17610</v>
      </c>
      <c r="I1276" s="869">
        <v>2018</v>
      </c>
      <c r="J1276" s="869">
        <v>3697.5</v>
      </c>
      <c r="K1276" s="869">
        <v>2642.36</v>
      </c>
      <c r="L1276" s="869">
        <v>492</v>
      </c>
      <c r="M1276" s="869">
        <v>136097</v>
      </c>
      <c r="N1276" s="869">
        <v>0</v>
      </c>
      <c r="O1276" s="869">
        <v>25</v>
      </c>
      <c r="P1276" s="869">
        <v>9126</v>
      </c>
      <c r="Q1276" s="869">
        <v>0</v>
      </c>
      <c r="R1276" s="869">
        <v>4</v>
      </c>
      <c r="S1276" s="869">
        <v>14</v>
      </c>
      <c r="T1276" s="869">
        <v>14</v>
      </c>
      <c r="U1276" s="869">
        <v>1</v>
      </c>
      <c r="V1276" s="869">
        <v>1</v>
      </c>
      <c r="W1276" s="869">
        <v>10</v>
      </c>
      <c r="X1276" s="869">
        <v>10</v>
      </c>
      <c r="Y1276" s="869">
        <v>0</v>
      </c>
      <c r="Z1276" s="869">
        <v>0</v>
      </c>
      <c r="AA1276" s="869">
        <v>3</v>
      </c>
      <c r="AB1276" s="869">
        <v>3</v>
      </c>
      <c r="AC1276" s="869">
        <v>1</v>
      </c>
      <c r="AD1276" s="869">
        <v>10</v>
      </c>
      <c r="AE1276" s="869">
        <v>4</v>
      </c>
      <c r="AF1276" s="345">
        <v>1596608</v>
      </c>
      <c r="AG1276" s="345">
        <v>909825</v>
      </c>
      <c r="AH1276" s="345">
        <v>154480</v>
      </c>
      <c r="AI1276" s="345">
        <v>532303</v>
      </c>
      <c r="AJ1276" s="345">
        <v>831607</v>
      </c>
      <c r="AK1276" s="345">
        <v>309961</v>
      </c>
    </row>
    <row r="1277" spans="1:37">
      <c r="A1277" s="869">
        <v>1218</v>
      </c>
      <c r="B1277" s="869" t="s">
        <v>4250</v>
      </c>
      <c r="C1277" s="869" t="s">
        <v>6219</v>
      </c>
      <c r="D1277" s="869" t="s">
        <v>12915</v>
      </c>
      <c r="E1277" s="869" t="s">
        <v>17611</v>
      </c>
      <c r="F1277" s="870" t="s">
        <v>17612</v>
      </c>
      <c r="G1277" s="869" t="s">
        <v>17613</v>
      </c>
      <c r="H1277" s="869" t="s">
        <v>17614</v>
      </c>
      <c r="I1277" s="869">
        <v>1963</v>
      </c>
      <c r="J1277" s="869">
        <v>1650</v>
      </c>
      <c r="K1277" s="869">
        <v>1609</v>
      </c>
      <c r="L1277" s="869">
        <v>251</v>
      </c>
      <c r="M1277" s="869">
        <v>109652</v>
      </c>
      <c r="N1277" s="869">
        <v>520</v>
      </c>
      <c r="O1277" s="869">
        <v>35</v>
      </c>
      <c r="P1277" s="869">
        <v>5037</v>
      </c>
      <c r="Q1277" s="869">
        <v>0</v>
      </c>
      <c r="R1277" s="869">
        <v>7</v>
      </c>
      <c r="S1277" s="869">
        <v>12</v>
      </c>
      <c r="T1277" s="869">
        <v>12</v>
      </c>
      <c r="U1277" s="869">
        <v>2</v>
      </c>
      <c r="V1277" s="869">
        <v>2</v>
      </c>
      <c r="W1277" s="869">
        <v>6</v>
      </c>
      <c r="X1277" s="869">
        <v>7</v>
      </c>
      <c r="Y1277" s="869">
        <v>0</v>
      </c>
      <c r="Z1277" s="869">
        <v>0</v>
      </c>
      <c r="AA1277" s="869">
        <v>4</v>
      </c>
      <c r="AB1277" s="869">
        <v>3</v>
      </c>
      <c r="AC1277" s="869">
        <v>0</v>
      </c>
      <c r="AD1277" s="869">
        <v>7</v>
      </c>
      <c r="AE1277" s="869">
        <v>0</v>
      </c>
      <c r="AF1277" s="345">
        <v>985683</v>
      </c>
      <c r="AG1277" s="345">
        <v>607163</v>
      </c>
      <c r="AH1277" s="345">
        <v>100060</v>
      </c>
      <c r="AI1277" s="345">
        <v>278460</v>
      </c>
      <c r="AJ1277" s="345">
        <v>135163</v>
      </c>
      <c r="AK1277" s="345">
        <v>52969</v>
      </c>
    </row>
    <row r="1278" spans="1:37">
      <c r="A1278" s="869">
        <v>1219</v>
      </c>
      <c r="B1278" s="869" t="s">
        <v>4250</v>
      </c>
      <c r="C1278" s="869" t="s">
        <v>17615</v>
      </c>
      <c r="D1278" s="869" t="s">
        <v>12915</v>
      </c>
      <c r="E1278" s="869" t="s">
        <v>17616</v>
      </c>
      <c r="F1278" s="870" t="s">
        <v>17617</v>
      </c>
      <c r="G1278" s="869" t="s">
        <v>17618</v>
      </c>
      <c r="H1278" s="869" t="s">
        <v>17619</v>
      </c>
      <c r="I1278" s="869">
        <v>1985</v>
      </c>
      <c r="J1278" s="869">
        <v>4844</v>
      </c>
      <c r="K1278" s="869">
        <v>1753.58</v>
      </c>
      <c r="L1278" s="869">
        <v>136</v>
      </c>
      <c r="M1278" s="869">
        <v>89324</v>
      </c>
      <c r="N1278" s="869">
        <v>1520</v>
      </c>
      <c r="O1278" s="869">
        <v>59</v>
      </c>
      <c r="P1278" s="869">
        <v>4216</v>
      </c>
      <c r="Q1278" s="869">
        <v>134</v>
      </c>
      <c r="R1278" s="869">
        <v>59</v>
      </c>
      <c r="S1278" s="869">
        <v>8</v>
      </c>
      <c r="T1278" s="869">
        <v>8</v>
      </c>
      <c r="U1278" s="869">
        <v>2</v>
      </c>
      <c r="V1278" s="869">
        <v>2</v>
      </c>
      <c r="W1278" s="869">
        <v>6</v>
      </c>
      <c r="X1278" s="869">
        <v>6</v>
      </c>
      <c r="Y1278" s="869">
        <v>0</v>
      </c>
      <c r="Z1278" s="869">
        <v>0</v>
      </c>
      <c r="AA1278" s="869">
        <v>0</v>
      </c>
      <c r="AB1278" s="869">
        <v>0</v>
      </c>
      <c r="AC1278" s="869">
        <v>0</v>
      </c>
      <c r="AD1278" s="869">
        <v>6</v>
      </c>
      <c r="AE1278" s="869">
        <v>2</v>
      </c>
      <c r="AF1278" s="345">
        <v>865039</v>
      </c>
      <c r="AG1278" s="345">
        <v>541808</v>
      </c>
      <c r="AH1278" s="345">
        <v>83292</v>
      </c>
      <c r="AI1278" s="345">
        <v>239939</v>
      </c>
      <c r="AJ1278" s="345">
        <v>72404</v>
      </c>
      <c r="AK1278" s="345">
        <v>52187</v>
      </c>
    </row>
    <row r="1279" spans="1:37">
      <c r="A1279" s="869">
        <v>1220</v>
      </c>
      <c r="B1279" s="869" t="s">
        <v>4250</v>
      </c>
      <c r="C1279" s="869" t="s">
        <v>17620</v>
      </c>
      <c r="D1279" s="869" t="s">
        <v>12915</v>
      </c>
      <c r="E1279" s="869" t="s">
        <v>17621</v>
      </c>
      <c r="F1279" s="870" t="s">
        <v>17622</v>
      </c>
      <c r="G1279" s="869" t="s">
        <v>17623</v>
      </c>
      <c r="H1279" s="869" t="s">
        <v>17624</v>
      </c>
      <c r="I1279" s="869">
        <v>1990</v>
      </c>
      <c r="J1279" s="869">
        <v>4300</v>
      </c>
      <c r="K1279" s="869">
        <v>2464.38</v>
      </c>
      <c r="L1279" s="869">
        <v>459</v>
      </c>
      <c r="M1279" s="869">
        <v>81649</v>
      </c>
      <c r="N1279" s="869">
        <v>6732</v>
      </c>
      <c r="O1279" s="869">
        <v>48</v>
      </c>
      <c r="P1279" s="869">
        <v>5127</v>
      </c>
      <c r="Q1279" s="869">
        <v>0</v>
      </c>
      <c r="R1279" s="869">
        <v>1</v>
      </c>
      <c r="S1279" s="869">
        <v>9</v>
      </c>
      <c r="T1279" s="869">
        <v>9</v>
      </c>
      <c r="U1279" s="869">
        <v>1</v>
      </c>
      <c r="V1279" s="869">
        <v>1</v>
      </c>
      <c r="W1279" s="869">
        <v>6</v>
      </c>
      <c r="X1279" s="869">
        <v>6</v>
      </c>
      <c r="Y1279" s="869">
        <v>0</v>
      </c>
      <c r="Z1279" s="869">
        <v>0</v>
      </c>
      <c r="AA1279" s="869">
        <v>2</v>
      </c>
      <c r="AB1279" s="869">
        <v>2</v>
      </c>
      <c r="AC1279" s="869">
        <v>0</v>
      </c>
      <c r="AD1279" s="869">
        <v>6</v>
      </c>
      <c r="AE1279" s="869">
        <v>0</v>
      </c>
      <c r="AF1279" s="345">
        <v>813679</v>
      </c>
      <c r="AG1279" s="345">
        <v>496584</v>
      </c>
      <c r="AH1279" s="345">
        <v>95060</v>
      </c>
      <c r="AI1279" s="345">
        <v>222035</v>
      </c>
      <c r="AJ1279" s="345">
        <v>154869</v>
      </c>
      <c r="AK1279" s="345">
        <v>81934</v>
      </c>
    </row>
    <row r="1280" spans="1:37">
      <c r="A1280" s="869">
        <v>1221</v>
      </c>
      <c r="B1280" s="869" t="s">
        <v>4250</v>
      </c>
      <c r="C1280" s="869" t="s">
        <v>17625</v>
      </c>
      <c r="D1280" s="869" t="s">
        <v>12915</v>
      </c>
      <c r="E1280" s="869" t="s">
        <v>17626</v>
      </c>
      <c r="F1280" s="870" t="s">
        <v>17627</v>
      </c>
      <c r="G1280" s="869" t="s">
        <v>17628</v>
      </c>
      <c r="H1280" s="869" t="s">
        <v>17629</v>
      </c>
      <c r="I1280" s="869">
        <v>1963</v>
      </c>
      <c r="J1280" s="869">
        <v>1387</v>
      </c>
      <c r="K1280" s="869">
        <v>1318</v>
      </c>
      <c r="L1280" s="869">
        <v>186</v>
      </c>
      <c r="M1280" s="869">
        <v>96840</v>
      </c>
      <c r="N1280" s="869">
        <v>7065</v>
      </c>
      <c r="O1280" s="869">
        <v>194</v>
      </c>
      <c r="P1280" s="869">
        <v>4395</v>
      </c>
      <c r="Q1280" s="869">
        <v>69</v>
      </c>
      <c r="R1280" s="869">
        <v>194</v>
      </c>
      <c r="S1280" s="869">
        <v>8</v>
      </c>
      <c r="T1280" s="869">
        <v>7</v>
      </c>
      <c r="U1280" s="869">
        <v>1</v>
      </c>
      <c r="V1280" s="869">
        <v>1</v>
      </c>
      <c r="W1280" s="869">
        <v>5</v>
      </c>
      <c r="X1280" s="869">
        <v>6</v>
      </c>
      <c r="Y1280" s="869">
        <v>0</v>
      </c>
      <c r="Z1280" s="869">
        <v>0</v>
      </c>
      <c r="AA1280" s="869">
        <v>2</v>
      </c>
      <c r="AB1280" s="869">
        <v>0</v>
      </c>
      <c r="AC1280" s="869">
        <v>1</v>
      </c>
      <c r="AD1280" s="869">
        <v>5</v>
      </c>
      <c r="AE1280" s="869">
        <v>0</v>
      </c>
      <c r="AF1280" s="345">
        <v>683457</v>
      </c>
      <c r="AG1280" s="345">
        <v>447923</v>
      </c>
      <c r="AH1280" s="345">
        <v>92628</v>
      </c>
      <c r="AI1280" s="345">
        <v>142906</v>
      </c>
      <c r="AJ1280" s="345">
        <v>81767</v>
      </c>
      <c r="AK1280" s="345">
        <v>57733</v>
      </c>
    </row>
    <row r="1281" spans="1:37">
      <c r="A1281" s="869">
        <v>1222</v>
      </c>
      <c r="B1281" s="869" t="s">
        <v>4250</v>
      </c>
      <c r="C1281" s="869" t="s">
        <v>4598</v>
      </c>
      <c r="D1281" s="869" t="s">
        <v>12915</v>
      </c>
      <c r="E1281" s="869" t="s">
        <v>17630</v>
      </c>
      <c r="F1281" s="870" t="s">
        <v>17631</v>
      </c>
      <c r="G1281" s="869" t="s">
        <v>17632</v>
      </c>
      <c r="H1281" s="869" t="s">
        <v>17633</v>
      </c>
      <c r="I1281" s="869">
        <v>1972</v>
      </c>
      <c r="J1281" s="869">
        <v>8847</v>
      </c>
      <c r="K1281" s="869">
        <v>1278.1199999999999</v>
      </c>
      <c r="L1281" s="869">
        <v>258</v>
      </c>
      <c r="M1281" s="869">
        <v>71002</v>
      </c>
      <c r="N1281" s="869">
        <v>5881</v>
      </c>
      <c r="O1281" s="869">
        <v>235</v>
      </c>
      <c r="P1281" s="869">
        <v>2845</v>
      </c>
      <c r="Q1281" s="869">
        <v>84</v>
      </c>
      <c r="R1281" s="869">
        <v>1</v>
      </c>
      <c r="S1281" s="869">
        <v>11</v>
      </c>
      <c r="T1281" s="869">
        <v>11</v>
      </c>
      <c r="U1281" s="869">
        <v>2</v>
      </c>
      <c r="V1281" s="869">
        <v>2</v>
      </c>
      <c r="W1281" s="869">
        <v>5</v>
      </c>
      <c r="X1281" s="869">
        <v>5</v>
      </c>
      <c r="Y1281" s="869">
        <v>0</v>
      </c>
      <c r="Z1281" s="869">
        <v>0</v>
      </c>
      <c r="AA1281" s="869">
        <v>4</v>
      </c>
      <c r="AB1281" s="869">
        <v>4</v>
      </c>
      <c r="AC1281" s="869">
        <v>1</v>
      </c>
      <c r="AD1281" s="869">
        <v>4</v>
      </c>
      <c r="AE1281" s="869">
        <v>1</v>
      </c>
      <c r="AF1281" s="345">
        <v>719675</v>
      </c>
      <c r="AG1281" s="345">
        <v>422232</v>
      </c>
      <c r="AH1281" s="345">
        <v>69380</v>
      </c>
      <c r="AI1281" s="345">
        <v>228063</v>
      </c>
      <c r="AJ1281" s="345">
        <v>82371</v>
      </c>
      <c r="AK1281" s="345">
        <v>45927</v>
      </c>
    </row>
    <row r="1282" spans="1:37" s="878" customFormat="1">
      <c r="A1282" s="1712" t="s">
        <v>13795</v>
      </c>
      <c r="B1282" s="1713"/>
      <c r="C1282" s="1714"/>
      <c r="D1282" s="872"/>
      <c r="E1282" s="873">
        <v>27</v>
      </c>
      <c r="F1282" s="874"/>
      <c r="G1282" s="872"/>
      <c r="H1282" s="872"/>
      <c r="I1282" s="872"/>
      <c r="J1282" s="875"/>
      <c r="K1282" s="875"/>
      <c r="L1282" s="875"/>
      <c r="M1282" s="875"/>
      <c r="N1282" s="875"/>
      <c r="O1282" s="875"/>
      <c r="P1282" s="875"/>
      <c r="Q1282" s="875"/>
      <c r="R1282" s="875"/>
      <c r="S1282" s="876"/>
      <c r="T1282" s="876"/>
      <c r="U1282" s="876"/>
      <c r="V1282" s="876"/>
      <c r="W1282" s="876"/>
      <c r="X1282" s="876"/>
      <c r="Y1282" s="876"/>
      <c r="Z1282" s="875"/>
      <c r="AA1282" s="876"/>
      <c r="AB1282" s="876"/>
      <c r="AC1282" s="875"/>
      <c r="AD1282" s="875"/>
      <c r="AE1282" s="875"/>
      <c r="AF1282" s="877"/>
      <c r="AG1282" s="875"/>
      <c r="AH1282" s="875"/>
      <c r="AI1282" s="875"/>
      <c r="AJ1282" s="875"/>
      <c r="AK1282" s="875"/>
    </row>
    <row r="1283" spans="1:37">
      <c r="A1283" s="869">
        <v>1223</v>
      </c>
      <c r="B1283" s="869" t="s">
        <v>4250</v>
      </c>
      <c r="C1283" s="869" t="s">
        <v>4257</v>
      </c>
      <c r="D1283" s="869" t="s">
        <v>350</v>
      </c>
      <c r="E1283" s="869" t="s">
        <v>17634</v>
      </c>
      <c r="F1283" s="870" t="s">
        <v>17635</v>
      </c>
      <c r="G1283" s="869" t="s">
        <v>17636</v>
      </c>
      <c r="H1283" s="869" t="s">
        <v>17637</v>
      </c>
      <c r="I1283" s="869">
        <v>2018</v>
      </c>
      <c r="J1283" s="869">
        <v>600</v>
      </c>
      <c r="K1283" s="869">
        <v>309.11</v>
      </c>
      <c r="L1283" s="869">
        <v>100</v>
      </c>
      <c r="M1283" s="869">
        <v>17178</v>
      </c>
      <c r="N1283" s="869">
        <v>1</v>
      </c>
      <c r="O1283" s="869">
        <v>5</v>
      </c>
      <c r="P1283" s="869">
        <v>444</v>
      </c>
      <c r="Q1283" s="869">
        <v>0</v>
      </c>
      <c r="R1283" s="869">
        <v>1</v>
      </c>
      <c r="S1283" s="869">
        <v>1</v>
      </c>
      <c r="T1283" s="869">
        <v>1</v>
      </c>
      <c r="U1283" s="869">
        <v>1</v>
      </c>
      <c r="V1283" s="869">
        <v>1</v>
      </c>
      <c r="W1283" s="869">
        <v>0</v>
      </c>
      <c r="X1283" s="869">
        <v>0</v>
      </c>
      <c r="Y1283" s="869">
        <v>0</v>
      </c>
      <c r="Z1283" s="869">
        <v>0</v>
      </c>
      <c r="AA1283" s="869">
        <v>0</v>
      </c>
      <c r="AB1283" s="869">
        <v>0</v>
      </c>
      <c r="AC1283" s="869">
        <v>0</v>
      </c>
      <c r="AD1283" s="869">
        <v>0</v>
      </c>
      <c r="AE1283" s="869">
        <v>0</v>
      </c>
      <c r="AF1283" s="345">
        <v>46868</v>
      </c>
      <c r="AG1283" s="345">
        <v>38553</v>
      </c>
      <c r="AH1283" s="345">
        <v>3000</v>
      </c>
      <c r="AI1283" s="345">
        <v>5315</v>
      </c>
      <c r="AJ1283" s="345">
        <v>2600</v>
      </c>
      <c r="AK1283" s="345">
        <v>7519</v>
      </c>
    </row>
    <row r="1284" spans="1:37" s="878" customFormat="1">
      <c r="A1284" s="1712" t="s">
        <v>13032</v>
      </c>
      <c r="B1284" s="1713"/>
      <c r="C1284" s="1714"/>
      <c r="D1284" s="872"/>
      <c r="E1284" s="873">
        <v>1</v>
      </c>
      <c r="F1284" s="874"/>
      <c r="G1284" s="872"/>
      <c r="H1284" s="872"/>
      <c r="I1284" s="872"/>
      <c r="J1284" s="875"/>
      <c r="K1284" s="875"/>
      <c r="L1284" s="875"/>
      <c r="M1284" s="875"/>
      <c r="N1284" s="875"/>
      <c r="O1284" s="875"/>
      <c r="P1284" s="875"/>
      <c r="Q1284" s="875"/>
      <c r="R1284" s="875"/>
      <c r="S1284" s="876"/>
      <c r="T1284" s="876"/>
      <c r="U1284" s="876"/>
      <c r="V1284" s="876"/>
      <c r="W1284" s="876"/>
      <c r="X1284" s="876"/>
      <c r="Y1284" s="876"/>
      <c r="Z1284" s="875"/>
      <c r="AA1284" s="876"/>
      <c r="AB1284" s="876"/>
      <c r="AC1284" s="875"/>
      <c r="AD1284" s="875"/>
      <c r="AE1284" s="875"/>
      <c r="AF1284" s="877"/>
      <c r="AG1284" s="875"/>
      <c r="AH1284" s="875"/>
      <c r="AI1284" s="875"/>
      <c r="AJ1284" s="875"/>
      <c r="AK1284" s="875"/>
    </row>
    <row r="1285" spans="1:37">
      <c r="A1285" s="869">
        <v>1224</v>
      </c>
      <c r="B1285" s="869" t="s">
        <v>4250</v>
      </c>
      <c r="C1285" s="869" t="s">
        <v>17516</v>
      </c>
      <c r="D1285" s="869" t="s">
        <v>13033</v>
      </c>
      <c r="E1285" s="869" t="s">
        <v>17638</v>
      </c>
      <c r="F1285" s="870" t="s">
        <v>17639</v>
      </c>
      <c r="G1285" s="869" t="s">
        <v>17640</v>
      </c>
      <c r="H1285" s="869" t="s">
        <v>17641</v>
      </c>
      <c r="I1285" s="869">
        <v>2015</v>
      </c>
      <c r="J1285" s="869">
        <v>4450</v>
      </c>
      <c r="K1285" s="869">
        <v>1153</v>
      </c>
      <c r="L1285" s="869">
        <v>250</v>
      </c>
      <c r="M1285" s="869">
        <v>56421</v>
      </c>
      <c r="N1285" s="869">
        <v>586</v>
      </c>
      <c r="O1285" s="869">
        <v>41</v>
      </c>
      <c r="P1285" s="869">
        <v>5392</v>
      </c>
      <c r="Q1285" s="869">
        <v>39</v>
      </c>
      <c r="R1285" s="869">
        <v>1</v>
      </c>
      <c r="S1285" s="869">
        <v>4.5</v>
      </c>
      <c r="T1285" s="869">
        <v>5</v>
      </c>
      <c r="U1285" s="869">
        <v>1</v>
      </c>
      <c r="V1285" s="869">
        <v>1</v>
      </c>
      <c r="W1285" s="869">
        <v>1.5</v>
      </c>
      <c r="X1285" s="869">
        <v>2</v>
      </c>
      <c r="Y1285" s="869">
        <v>0</v>
      </c>
      <c r="Z1285" s="869">
        <v>0</v>
      </c>
      <c r="AA1285" s="869">
        <v>2</v>
      </c>
      <c r="AB1285" s="869">
        <v>2</v>
      </c>
      <c r="AC1285" s="869">
        <v>0</v>
      </c>
      <c r="AD1285" s="869">
        <v>2</v>
      </c>
      <c r="AE1285" s="869">
        <v>0</v>
      </c>
      <c r="AF1285" s="345">
        <v>428547</v>
      </c>
      <c r="AG1285" s="345">
        <v>285219</v>
      </c>
      <c r="AH1285" s="345">
        <v>67800</v>
      </c>
      <c r="AI1285" s="345">
        <v>75528</v>
      </c>
      <c r="AJ1285" s="345">
        <v>178692</v>
      </c>
      <c r="AK1285" s="345">
        <v>131042</v>
      </c>
    </row>
    <row r="1286" spans="1:37">
      <c r="A1286" s="869">
        <v>1225</v>
      </c>
      <c r="B1286" s="869" t="s">
        <v>4250</v>
      </c>
      <c r="C1286" s="869" t="s">
        <v>17516</v>
      </c>
      <c r="D1286" s="869" t="s">
        <v>13033</v>
      </c>
      <c r="E1286" s="869" t="s">
        <v>17642</v>
      </c>
      <c r="F1286" s="870" t="s">
        <v>17643</v>
      </c>
      <c r="G1286" s="869" t="s">
        <v>17644</v>
      </c>
      <c r="H1286" s="869" t="s">
        <v>17641</v>
      </c>
      <c r="I1286" s="869">
        <v>2021</v>
      </c>
      <c r="J1286" s="869">
        <v>2959</v>
      </c>
      <c r="K1286" s="869">
        <v>1224</v>
      </c>
      <c r="L1286" s="869">
        <v>214</v>
      </c>
      <c r="M1286" s="869">
        <v>31574</v>
      </c>
      <c r="N1286" s="869">
        <v>0</v>
      </c>
      <c r="O1286" s="869">
        <v>42</v>
      </c>
      <c r="P1286" s="869">
        <v>4380</v>
      </c>
      <c r="Q1286" s="869">
        <v>0</v>
      </c>
      <c r="R1286" s="869">
        <v>42</v>
      </c>
      <c r="S1286" s="869">
        <v>4</v>
      </c>
      <c r="T1286" s="869">
        <v>4</v>
      </c>
      <c r="U1286" s="869">
        <v>2</v>
      </c>
      <c r="V1286" s="869">
        <v>2</v>
      </c>
      <c r="W1286" s="869">
        <v>2</v>
      </c>
      <c r="X1286" s="869">
        <v>2</v>
      </c>
      <c r="Y1286" s="869">
        <v>0</v>
      </c>
      <c r="Z1286" s="869">
        <v>0</v>
      </c>
      <c r="AA1286" s="869">
        <v>0</v>
      </c>
      <c r="AB1286" s="869">
        <v>0</v>
      </c>
      <c r="AC1286" s="869">
        <v>0</v>
      </c>
      <c r="AD1286" s="869">
        <v>2</v>
      </c>
      <c r="AE1286" s="869">
        <v>0</v>
      </c>
      <c r="AF1286" s="345">
        <v>362549</v>
      </c>
      <c r="AG1286" s="345">
        <v>286000</v>
      </c>
      <c r="AH1286" s="345">
        <v>46442</v>
      </c>
      <c r="AI1286" s="345">
        <v>30107</v>
      </c>
      <c r="AJ1286" s="345">
        <v>126228</v>
      </c>
      <c r="AK1286" s="345">
        <v>118913</v>
      </c>
    </row>
    <row r="1287" spans="1:37">
      <c r="A1287" s="869">
        <v>1226</v>
      </c>
      <c r="B1287" s="869" t="s">
        <v>4250</v>
      </c>
      <c r="C1287" s="869" t="s">
        <v>17516</v>
      </c>
      <c r="D1287" s="869" t="s">
        <v>13033</v>
      </c>
      <c r="E1287" s="869" t="s">
        <v>17645</v>
      </c>
      <c r="F1287" s="870" t="s">
        <v>17646</v>
      </c>
      <c r="G1287" s="869" t="s">
        <v>17647</v>
      </c>
      <c r="H1287" s="869" t="s">
        <v>17648</v>
      </c>
      <c r="I1287" s="869">
        <v>2010</v>
      </c>
      <c r="J1287" s="869">
        <v>3715.6</v>
      </c>
      <c r="K1287" s="869">
        <v>1158.6199999999999</v>
      </c>
      <c r="L1287" s="869">
        <v>197</v>
      </c>
      <c r="M1287" s="869">
        <v>59577</v>
      </c>
      <c r="N1287" s="869">
        <v>848</v>
      </c>
      <c r="O1287" s="869">
        <v>45</v>
      </c>
      <c r="P1287" s="869">
        <v>2684</v>
      </c>
      <c r="Q1287" s="869">
        <v>37</v>
      </c>
      <c r="R1287" s="869">
        <v>0</v>
      </c>
      <c r="S1287" s="869">
        <v>4</v>
      </c>
      <c r="T1287" s="869">
        <v>4</v>
      </c>
      <c r="U1287" s="869">
        <v>1</v>
      </c>
      <c r="V1287" s="869">
        <v>1</v>
      </c>
      <c r="W1287" s="869">
        <v>3</v>
      </c>
      <c r="X1287" s="869">
        <v>3</v>
      </c>
      <c r="Y1287" s="869">
        <v>0</v>
      </c>
      <c r="Z1287" s="869">
        <v>0</v>
      </c>
      <c r="AA1287" s="869">
        <v>0</v>
      </c>
      <c r="AB1287" s="869">
        <v>0</v>
      </c>
      <c r="AC1287" s="869">
        <v>0</v>
      </c>
      <c r="AD1287" s="869">
        <v>3</v>
      </c>
      <c r="AE1287" s="869">
        <v>0</v>
      </c>
      <c r="AF1287" s="345">
        <v>424850</v>
      </c>
      <c r="AG1287" s="345">
        <v>292325</v>
      </c>
      <c r="AH1287" s="345">
        <v>49737</v>
      </c>
      <c r="AI1287" s="345">
        <v>82788</v>
      </c>
      <c r="AJ1287" s="345">
        <v>112429</v>
      </c>
      <c r="AK1287" s="345">
        <v>80879</v>
      </c>
    </row>
    <row r="1288" spans="1:37">
      <c r="A1288" s="869">
        <v>1227</v>
      </c>
      <c r="B1288" s="869" t="s">
        <v>4250</v>
      </c>
      <c r="C1288" s="869" t="s">
        <v>17516</v>
      </c>
      <c r="D1288" s="869" t="s">
        <v>13033</v>
      </c>
      <c r="E1288" s="869" t="s">
        <v>17649</v>
      </c>
      <c r="F1288" s="870" t="s">
        <v>17650</v>
      </c>
      <c r="G1288" s="869" t="s">
        <v>17651</v>
      </c>
      <c r="H1288" s="869" t="s">
        <v>17648</v>
      </c>
      <c r="I1288" s="869">
        <v>2012</v>
      </c>
      <c r="J1288" s="869">
        <v>2300</v>
      </c>
      <c r="K1288" s="869">
        <v>1194</v>
      </c>
      <c r="L1288" s="869">
        <v>350</v>
      </c>
      <c r="M1288" s="869">
        <v>70516</v>
      </c>
      <c r="N1288" s="869">
        <v>462</v>
      </c>
      <c r="O1288" s="869">
        <v>36</v>
      </c>
      <c r="P1288" s="869">
        <v>2942</v>
      </c>
      <c r="Q1288" s="869">
        <v>39</v>
      </c>
      <c r="R1288" s="869">
        <v>0</v>
      </c>
      <c r="S1288" s="869">
        <v>6</v>
      </c>
      <c r="T1288" s="869">
        <v>6</v>
      </c>
      <c r="U1288" s="869">
        <v>1</v>
      </c>
      <c r="V1288" s="869">
        <v>1</v>
      </c>
      <c r="W1288" s="869">
        <v>3</v>
      </c>
      <c r="X1288" s="869">
        <v>3</v>
      </c>
      <c r="Y1288" s="869">
        <v>0</v>
      </c>
      <c r="Z1288" s="869">
        <v>0</v>
      </c>
      <c r="AA1288" s="869">
        <v>2</v>
      </c>
      <c r="AB1288" s="869">
        <v>2</v>
      </c>
      <c r="AC1288" s="869">
        <v>0</v>
      </c>
      <c r="AD1288" s="869">
        <v>2</v>
      </c>
      <c r="AE1288" s="869">
        <v>1</v>
      </c>
      <c r="AF1288" s="345">
        <v>509254</v>
      </c>
      <c r="AG1288" s="345">
        <v>378219</v>
      </c>
      <c r="AH1288" s="345">
        <v>52719</v>
      </c>
      <c r="AI1288" s="345">
        <v>78316</v>
      </c>
      <c r="AJ1288" s="345">
        <v>129958</v>
      </c>
      <c r="AK1288" s="345">
        <v>84734</v>
      </c>
    </row>
    <row r="1289" spans="1:37">
      <c r="A1289" s="869">
        <v>1228</v>
      </c>
      <c r="B1289" s="869" t="s">
        <v>4250</v>
      </c>
      <c r="C1289" s="869" t="s">
        <v>17516</v>
      </c>
      <c r="D1289" s="869" t="s">
        <v>13033</v>
      </c>
      <c r="E1289" s="869" t="s">
        <v>17652</v>
      </c>
      <c r="F1289" s="870" t="s">
        <v>17653</v>
      </c>
      <c r="G1289" s="869" t="s">
        <v>17654</v>
      </c>
      <c r="H1289" s="869" t="s">
        <v>17648</v>
      </c>
      <c r="I1289" s="869">
        <v>2017</v>
      </c>
      <c r="J1289" s="869">
        <v>1684</v>
      </c>
      <c r="K1289" s="869">
        <v>1097</v>
      </c>
      <c r="L1289" s="869">
        <v>170</v>
      </c>
      <c r="M1289" s="869">
        <v>44965</v>
      </c>
      <c r="N1289" s="869">
        <v>548</v>
      </c>
      <c r="O1289" s="869">
        <v>39</v>
      </c>
      <c r="P1289" s="869">
        <v>3671</v>
      </c>
      <c r="Q1289" s="869">
        <v>37</v>
      </c>
      <c r="R1289" s="869">
        <v>0</v>
      </c>
      <c r="S1289" s="869">
        <v>5</v>
      </c>
      <c r="T1289" s="869">
        <v>5</v>
      </c>
      <c r="U1289" s="869">
        <v>1</v>
      </c>
      <c r="V1289" s="869">
        <v>1</v>
      </c>
      <c r="W1289" s="869">
        <v>2</v>
      </c>
      <c r="X1289" s="869">
        <v>2</v>
      </c>
      <c r="Y1289" s="869">
        <v>0</v>
      </c>
      <c r="Z1289" s="869">
        <v>0</v>
      </c>
      <c r="AA1289" s="869">
        <v>2</v>
      </c>
      <c r="AB1289" s="869">
        <v>2</v>
      </c>
      <c r="AC1289" s="869">
        <v>0</v>
      </c>
      <c r="AD1289" s="869">
        <v>2</v>
      </c>
      <c r="AE1289" s="869">
        <v>0</v>
      </c>
      <c r="AF1289" s="345">
        <v>428547</v>
      </c>
      <c r="AG1289" s="345">
        <v>285219</v>
      </c>
      <c r="AH1289" s="345">
        <v>67800</v>
      </c>
      <c r="AI1289" s="345">
        <v>75528</v>
      </c>
      <c r="AJ1289" s="345">
        <v>43966</v>
      </c>
      <c r="AK1289" s="345">
        <v>61843</v>
      </c>
    </row>
    <row r="1290" spans="1:37">
      <c r="A1290" s="869">
        <v>1229</v>
      </c>
      <c r="B1290" s="869" t="s">
        <v>4250</v>
      </c>
      <c r="C1290" s="869" t="s">
        <v>17516</v>
      </c>
      <c r="D1290" s="869" t="s">
        <v>13033</v>
      </c>
      <c r="E1290" s="869" t="s">
        <v>17655</v>
      </c>
      <c r="F1290" s="870" t="s">
        <v>17656</v>
      </c>
      <c r="G1290" s="869" t="s">
        <v>17657</v>
      </c>
      <c r="H1290" s="869" t="s">
        <v>17641</v>
      </c>
      <c r="I1290" s="869">
        <v>1994</v>
      </c>
      <c r="J1290" s="869">
        <v>1728</v>
      </c>
      <c r="K1290" s="869">
        <v>1438.7</v>
      </c>
      <c r="L1290" s="869">
        <v>109</v>
      </c>
      <c r="M1290" s="869">
        <v>55604</v>
      </c>
      <c r="N1290" s="869">
        <v>1501</v>
      </c>
      <c r="O1290" s="869">
        <v>0</v>
      </c>
      <c r="P1290" s="869">
        <v>9636</v>
      </c>
      <c r="Q1290" s="869">
        <v>0</v>
      </c>
      <c r="R1290" s="869">
        <v>0</v>
      </c>
      <c r="S1290" s="869">
        <v>5</v>
      </c>
      <c r="T1290" s="869">
        <v>4</v>
      </c>
      <c r="U1290" s="869">
        <v>1</v>
      </c>
      <c r="V1290" s="869">
        <v>1</v>
      </c>
      <c r="W1290" s="869">
        <v>3</v>
      </c>
      <c r="X1290" s="869">
        <v>3</v>
      </c>
      <c r="Y1290" s="869">
        <v>0</v>
      </c>
      <c r="Z1290" s="869">
        <v>0</v>
      </c>
      <c r="AA1290" s="869">
        <v>1</v>
      </c>
      <c r="AB1290" s="869">
        <v>0</v>
      </c>
      <c r="AC1290" s="869">
        <v>0</v>
      </c>
      <c r="AD1290" s="869">
        <v>2</v>
      </c>
      <c r="AE1290" s="869">
        <v>1</v>
      </c>
      <c r="AF1290" s="345">
        <v>6103294</v>
      </c>
      <c r="AG1290" s="345">
        <v>237477</v>
      </c>
      <c r="AH1290" s="345">
        <v>179917</v>
      </c>
      <c r="AI1290" s="345">
        <v>5685900</v>
      </c>
      <c r="AJ1290" s="345">
        <v>3197</v>
      </c>
      <c r="AK1290" s="345">
        <v>1694</v>
      </c>
    </row>
    <row r="1291" spans="1:37">
      <c r="A1291" s="869">
        <v>1230</v>
      </c>
      <c r="B1291" s="869" t="s">
        <v>4250</v>
      </c>
      <c r="C1291" s="869" t="s">
        <v>17521</v>
      </c>
      <c r="D1291" s="869" t="s">
        <v>13033</v>
      </c>
      <c r="E1291" s="869" t="s">
        <v>17658</v>
      </c>
      <c r="F1291" s="870" t="s">
        <v>17659</v>
      </c>
      <c r="G1291" s="869" t="s">
        <v>17660</v>
      </c>
      <c r="H1291" s="869" t="s">
        <v>17661</v>
      </c>
      <c r="I1291" s="869">
        <v>2006</v>
      </c>
      <c r="J1291" s="869">
        <v>1538.5</v>
      </c>
      <c r="K1291" s="869">
        <v>2441.3200000000002</v>
      </c>
      <c r="L1291" s="869">
        <v>406</v>
      </c>
      <c r="M1291" s="869">
        <v>113285</v>
      </c>
      <c r="N1291" s="869">
        <v>5872</v>
      </c>
      <c r="O1291" s="869">
        <v>75</v>
      </c>
      <c r="P1291" s="869">
        <v>5768</v>
      </c>
      <c r="Q1291" s="869">
        <v>93</v>
      </c>
      <c r="R1291" s="869">
        <v>0</v>
      </c>
      <c r="S1291" s="869">
        <v>5</v>
      </c>
      <c r="T1291" s="869">
        <v>5</v>
      </c>
      <c r="U1291" s="869">
        <v>0</v>
      </c>
      <c r="V1291" s="869">
        <v>0</v>
      </c>
      <c r="W1291" s="869">
        <v>4</v>
      </c>
      <c r="X1291" s="869">
        <v>4</v>
      </c>
      <c r="Y1291" s="869">
        <v>1</v>
      </c>
      <c r="Z1291" s="869">
        <v>1</v>
      </c>
      <c r="AA1291" s="869">
        <v>0</v>
      </c>
      <c r="AB1291" s="869">
        <v>0</v>
      </c>
      <c r="AC1291" s="869">
        <v>0</v>
      </c>
      <c r="AD1291" s="869">
        <v>2</v>
      </c>
      <c r="AE1291" s="869">
        <v>2</v>
      </c>
      <c r="AF1291" s="345">
        <v>1432765</v>
      </c>
      <c r="AG1291" s="345">
        <v>683403</v>
      </c>
      <c r="AH1291" s="345">
        <v>108007</v>
      </c>
      <c r="AI1291" s="345">
        <v>641355</v>
      </c>
      <c r="AJ1291" s="345">
        <v>184982</v>
      </c>
      <c r="AK1291" s="345">
        <v>75698</v>
      </c>
    </row>
    <row r="1292" spans="1:37">
      <c r="A1292" s="869">
        <v>1231</v>
      </c>
      <c r="B1292" s="869" t="s">
        <v>4250</v>
      </c>
      <c r="C1292" s="869" t="s">
        <v>2299</v>
      </c>
      <c r="D1292" s="869" t="s">
        <v>13033</v>
      </c>
      <c r="E1292" s="869" t="s">
        <v>17662</v>
      </c>
      <c r="F1292" s="870" t="s">
        <v>17663</v>
      </c>
      <c r="G1292" s="869" t="s">
        <v>17664</v>
      </c>
      <c r="H1292" s="869" t="s">
        <v>17665</v>
      </c>
      <c r="I1292" s="869">
        <v>2003</v>
      </c>
      <c r="J1292" s="869">
        <v>1119</v>
      </c>
      <c r="K1292" s="869">
        <v>499.03</v>
      </c>
      <c r="L1292" s="869">
        <v>60</v>
      </c>
      <c r="M1292" s="869">
        <v>40420</v>
      </c>
      <c r="N1292" s="869">
        <v>1112</v>
      </c>
      <c r="O1292" s="869">
        <v>4</v>
      </c>
      <c r="P1292" s="869">
        <v>1143</v>
      </c>
      <c r="Q1292" s="869">
        <v>0</v>
      </c>
      <c r="R1292" s="869">
        <v>0</v>
      </c>
      <c r="S1292" s="869">
        <v>0</v>
      </c>
      <c r="T1292" s="869">
        <v>0</v>
      </c>
      <c r="U1292" s="869">
        <v>0</v>
      </c>
      <c r="V1292" s="869">
        <v>0</v>
      </c>
      <c r="W1292" s="869">
        <v>0</v>
      </c>
      <c r="X1292" s="869">
        <v>0</v>
      </c>
      <c r="Y1292" s="869">
        <v>0</v>
      </c>
      <c r="Z1292" s="869">
        <v>0</v>
      </c>
      <c r="AA1292" s="869">
        <v>0</v>
      </c>
      <c r="AB1292" s="869">
        <v>0</v>
      </c>
      <c r="AC1292" s="869">
        <v>0</v>
      </c>
      <c r="AD1292" s="869">
        <v>1</v>
      </c>
      <c r="AE1292" s="869">
        <v>0</v>
      </c>
      <c r="AF1292" s="345">
        <v>103633</v>
      </c>
      <c r="AG1292" s="345">
        <v>44322</v>
      </c>
      <c r="AH1292" s="345">
        <v>10000</v>
      </c>
      <c r="AI1292" s="345">
        <v>49311</v>
      </c>
      <c r="AJ1292" s="345">
        <v>7421</v>
      </c>
      <c r="AK1292" s="345">
        <v>4721</v>
      </c>
    </row>
    <row r="1293" spans="1:37">
      <c r="A1293" s="869">
        <v>1232</v>
      </c>
      <c r="B1293" s="869" t="s">
        <v>4250</v>
      </c>
      <c r="C1293" s="869" t="s">
        <v>4251</v>
      </c>
      <c r="D1293" s="869" t="s">
        <v>13033</v>
      </c>
      <c r="E1293" s="869" t="s">
        <v>17666</v>
      </c>
      <c r="F1293" s="870" t="s">
        <v>17667</v>
      </c>
      <c r="G1293" s="869" t="s">
        <v>17668</v>
      </c>
      <c r="H1293" s="869" t="s">
        <v>17669</v>
      </c>
      <c r="I1293" s="869">
        <v>2002</v>
      </c>
      <c r="J1293" s="869">
        <v>16529</v>
      </c>
      <c r="K1293" s="869">
        <v>6825</v>
      </c>
      <c r="L1293" s="869">
        <v>578</v>
      </c>
      <c r="M1293" s="869">
        <v>125466</v>
      </c>
      <c r="N1293" s="869">
        <v>2375</v>
      </c>
      <c r="O1293" s="869">
        <v>65</v>
      </c>
      <c r="P1293" s="869">
        <v>6628</v>
      </c>
      <c r="Q1293" s="869">
        <v>63</v>
      </c>
      <c r="R1293" s="869">
        <v>65</v>
      </c>
      <c r="S1293" s="869">
        <v>14</v>
      </c>
      <c r="T1293" s="869">
        <v>15</v>
      </c>
      <c r="U1293" s="869">
        <v>3</v>
      </c>
      <c r="V1293" s="869">
        <v>3</v>
      </c>
      <c r="W1293" s="869">
        <v>8</v>
      </c>
      <c r="X1293" s="869">
        <v>9</v>
      </c>
      <c r="Y1293" s="869">
        <v>1</v>
      </c>
      <c r="Z1293" s="869">
        <v>1</v>
      </c>
      <c r="AA1293" s="869">
        <v>2</v>
      </c>
      <c r="AB1293" s="869">
        <v>2</v>
      </c>
      <c r="AC1293" s="869">
        <v>0</v>
      </c>
      <c r="AD1293" s="869">
        <v>13</v>
      </c>
      <c r="AE1293" s="869">
        <v>4</v>
      </c>
      <c r="AF1293" s="345">
        <v>2329554</v>
      </c>
      <c r="AG1293" s="345">
        <v>705883</v>
      </c>
      <c r="AH1293" s="345">
        <v>94620</v>
      </c>
      <c r="AI1293" s="345">
        <v>1529051</v>
      </c>
      <c r="AJ1293" s="345">
        <v>163934</v>
      </c>
      <c r="AK1293" s="345">
        <v>201316</v>
      </c>
    </row>
    <row r="1294" spans="1:37">
      <c r="A1294" s="869">
        <v>1233</v>
      </c>
      <c r="B1294" s="869" t="s">
        <v>4250</v>
      </c>
      <c r="C1294" s="869" t="s">
        <v>4251</v>
      </c>
      <c r="D1294" s="869" t="s">
        <v>13033</v>
      </c>
      <c r="E1294" s="869" t="s">
        <v>17670</v>
      </c>
      <c r="F1294" s="870" t="s">
        <v>17671</v>
      </c>
      <c r="G1294" s="869" t="s">
        <v>17672</v>
      </c>
      <c r="H1294" s="869" t="s">
        <v>17673</v>
      </c>
      <c r="I1294" s="869">
        <v>1999</v>
      </c>
      <c r="J1294" s="869">
        <v>10362</v>
      </c>
      <c r="K1294" s="869">
        <v>5868</v>
      </c>
      <c r="L1294" s="869">
        <v>540</v>
      </c>
      <c r="M1294" s="869">
        <v>115438</v>
      </c>
      <c r="N1294" s="869">
        <v>5434</v>
      </c>
      <c r="O1294" s="869">
        <v>85</v>
      </c>
      <c r="P1294" s="869">
        <v>3824</v>
      </c>
      <c r="Q1294" s="869">
        <v>0</v>
      </c>
      <c r="R1294" s="869">
        <v>0</v>
      </c>
      <c r="S1294" s="869">
        <v>11.5</v>
      </c>
      <c r="T1294" s="869">
        <v>12</v>
      </c>
      <c r="U1294" s="869">
        <v>5</v>
      </c>
      <c r="V1294" s="869">
        <v>5</v>
      </c>
      <c r="W1294" s="869">
        <v>5.5</v>
      </c>
      <c r="X1294" s="869">
        <v>6</v>
      </c>
      <c r="Y1294" s="869">
        <v>0</v>
      </c>
      <c r="Z1294" s="869">
        <v>0</v>
      </c>
      <c r="AA1294" s="869">
        <v>1</v>
      </c>
      <c r="AB1294" s="869">
        <v>1</v>
      </c>
      <c r="AC1294" s="869">
        <v>0</v>
      </c>
      <c r="AD1294" s="869">
        <v>10</v>
      </c>
      <c r="AE1294" s="869">
        <v>3</v>
      </c>
      <c r="AF1294" s="345">
        <v>1988352</v>
      </c>
      <c r="AG1294" s="345">
        <v>1303251</v>
      </c>
      <c r="AH1294" s="345">
        <v>54846</v>
      </c>
      <c r="AI1294" s="345">
        <v>630255</v>
      </c>
      <c r="AJ1294" s="345">
        <v>150553</v>
      </c>
      <c r="AK1294" s="345">
        <v>78456</v>
      </c>
    </row>
    <row r="1295" spans="1:37">
      <c r="A1295" s="869">
        <v>1234</v>
      </c>
      <c r="B1295" s="869" t="s">
        <v>4250</v>
      </c>
      <c r="C1295" s="869" t="s">
        <v>4251</v>
      </c>
      <c r="D1295" s="869" t="s">
        <v>13033</v>
      </c>
      <c r="E1295" s="869" t="s">
        <v>17674</v>
      </c>
      <c r="F1295" s="870" t="s">
        <v>17675</v>
      </c>
      <c r="G1295" s="869" t="s">
        <v>17676</v>
      </c>
      <c r="H1295" s="869" t="s">
        <v>17677</v>
      </c>
      <c r="I1295" s="869">
        <v>2018</v>
      </c>
      <c r="J1295" s="869">
        <v>12228.7</v>
      </c>
      <c r="K1295" s="869">
        <v>3280</v>
      </c>
      <c r="L1295" s="869">
        <v>248</v>
      </c>
      <c r="M1295" s="869">
        <v>68841</v>
      </c>
      <c r="N1295" s="869">
        <v>268</v>
      </c>
      <c r="O1295" s="869">
        <v>58</v>
      </c>
      <c r="P1295" s="869">
        <v>3846</v>
      </c>
      <c r="Q1295" s="869">
        <v>0</v>
      </c>
      <c r="R1295" s="869">
        <v>58</v>
      </c>
      <c r="S1295" s="869">
        <v>5.5</v>
      </c>
      <c r="T1295" s="869">
        <v>6</v>
      </c>
      <c r="U1295" s="869">
        <v>2</v>
      </c>
      <c r="V1295" s="869">
        <v>2</v>
      </c>
      <c r="W1295" s="869">
        <v>3.5</v>
      </c>
      <c r="X1295" s="869">
        <v>4</v>
      </c>
      <c r="Y1295" s="869">
        <v>0</v>
      </c>
      <c r="Z1295" s="869">
        <v>0</v>
      </c>
      <c r="AA1295" s="869">
        <v>0</v>
      </c>
      <c r="AB1295" s="869">
        <v>0</v>
      </c>
      <c r="AC1295" s="869">
        <v>0</v>
      </c>
      <c r="AD1295" s="869">
        <v>5</v>
      </c>
      <c r="AE1295" s="869">
        <v>3</v>
      </c>
      <c r="AF1295" s="345">
        <v>907788</v>
      </c>
      <c r="AG1295" s="345">
        <v>758064</v>
      </c>
      <c r="AH1295" s="345">
        <v>13007</v>
      </c>
      <c r="AI1295" s="345">
        <v>136717</v>
      </c>
      <c r="AJ1295" s="345">
        <v>175672</v>
      </c>
      <c r="AK1295" s="345">
        <v>248116</v>
      </c>
    </row>
    <row r="1296" spans="1:37">
      <c r="A1296" s="869">
        <v>1235</v>
      </c>
      <c r="B1296" s="869" t="s">
        <v>4250</v>
      </c>
      <c r="C1296" s="869" t="s">
        <v>4251</v>
      </c>
      <c r="D1296" s="869" t="s">
        <v>13033</v>
      </c>
      <c r="E1296" s="869" t="s">
        <v>17678</v>
      </c>
      <c r="F1296" s="870" t="s">
        <v>17679</v>
      </c>
      <c r="G1296" s="869" t="s">
        <v>17680</v>
      </c>
      <c r="H1296" s="869" t="s">
        <v>17681</v>
      </c>
      <c r="I1296" s="869">
        <v>2009</v>
      </c>
      <c r="J1296" s="869">
        <v>20044</v>
      </c>
      <c r="K1296" s="869">
        <v>6580.88</v>
      </c>
      <c r="L1296" s="869">
        <v>222</v>
      </c>
      <c r="M1296" s="869">
        <v>132190</v>
      </c>
      <c r="N1296" s="869">
        <v>6788</v>
      </c>
      <c r="O1296" s="869">
        <v>76</v>
      </c>
      <c r="P1296" s="869">
        <v>5057</v>
      </c>
      <c r="Q1296" s="869">
        <v>100</v>
      </c>
      <c r="R1296" s="869">
        <v>89</v>
      </c>
      <c r="S1296" s="869">
        <v>11</v>
      </c>
      <c r="T1296" s="869">
        <v>11</v>
      </c>
      <c r="U1296" s="869">
        <v>4</v>
      </c>
      <c r="V1296" s="869">
        <v>4</v>
      </c>
      <c r="W1296" s="869">
        <v>5</v>
      </c>
      <c r="X1296" s="869">
        <v>5</v>
      </c>
      <c r="Y1296" s="869">
        <v>0</v>
      </c>
      <c r="Z1296" s="869">
        <v>0</v>
      </c>
      <c r="AA1296" s="869">
        <v>2</v>
      </c>
      <c r="AB1296" s="869">
        <v>2</v>
      </c>
      <c r="AC1296" s="869">
        <v>2</v>
      </c>
      <c r="AD1296" s="869">
        <v>4</v>
      </c>
      <c r="AE1296" s="869">
        <v>3</v>
      </c>
      <c r="AF1296" s="345">
        <v>1718236</v>
      </c>
      <c r="AG1296" s="345">
        <v>994173</v>
      </c>
      <c r="AH1296" s="345">
        <v>89820</v>
      </c>
      <c r="AI1296" s="345">
        <v>634243</v>
      </c>
      <c r="AJ1296" s="345">
        <v>207956</v>
      </c>
      <c r="AK1296" s="345">
        <v>142801</v>
      </c>
    </row>
    <row r="1297" spans="1:37">
      <c r="A1297" s="869">
        <v>1236</v>
      </c>
      <c r="B1297" s="869" t="s">
        <v>4250</v>
      </c>
      <c r="C1297" s="869" t="s">
        <v>4251</v>
      </c>
      <c r="D1297" s="869" t="s">
        <v>13033</v>
      </c>
      <c r="E1297" s="869" t="s">
        <v>17682</v>
      </c>
      <c r="F1297" s="870" t="s">
        <v>17683</v>
      </c>
      <c r="G1297" s="869" t="s">
        <v>17684</v>
      </c>
      <c r="H1297" s="869" t="s">
        <v>17685</v>
      </c>
      <c r="I1297" s="869">
        <v>2008</v>
      </c>
      <c r="J1297" s="869">
        <v>22686</v>
      </c>
      <c r="K1297" s="869">
        <v>4245</v>
      </c>
      <c r="L1297" s="869">
        <v>644</v>
      </c>
      <c r="M1297" s="869">
        <v>113387</v>
      </c>
      <c r="N1297" s="869">
        <v>5179</v>
      </c>
      <c r="O1297" s="869">
        <v>79</v>
      </c>
      <c r="P1297" s="869">
        <v>4909</v>
      </c>
      <c r="Q1297" s="869">
        <v>0</v>
      </c>
      <c r="R1297" s="869">
        <v>7</v>
      </c>
      <c r="S1297" s="869">
        <v>11</v>
      </c>
      <c r="T1297" s="869">
        <v>11</v>
      </c>
      <c r="U1297" s="869">
        <v>1</v>
      </c>
      <c r="V1297" s="869">
        <v>1</v>
      </c>
      <c r="W1297" s="869">
        <v>5</v>
      </c>
      <c r="X1297" s="869">
        <v>5</v>
      </c>
      <c r="Y1297" s="869">
        <v>1</v>
      </c>
      <c r="Z1297" s="869">
        <v>1</v>
      </c>
      <c r="AA1297" s="869">
        <v>4</v>
      </c>
      <c r="AB1297" s="869">
        <v>4</v>
      </c>
      <c r="AC1297" s="869">
        <v>0</v>
      </c>
      <c r="AD1297" s="869">
        <v>5</v>
      </c>
      <c r="AE1297" s="869">
        <v>6</v>
      </c>
      <c r="AF1297" s="345">
        <v>2383896</v>
      </c>
      <c r="AG1297" s="345">
        <v>1343574</v>
      </c>
      <c r="AH1297" s="345">
        <v>86860</v>
      </c>
      <c r="AI1297" s="345">
        <v>953462</v>
      </c>
      <c r="AJ1297" s="345">
        <v>382923</v>
      </c>
      <c r="AK1297" s="345">
        <v>223727</v>
      </c>
    </row>
    <row r="1298" spans="1:37">
      <c r="A1298" s="869">
        <v>1237</v>
      </c>
      <c r="B1298" s="869" t="s">
        <v>4250</v>
      </c>
      <c r="C1298" s="869" t="s">
        <v>4251</v>
      </c>
      <c r="D1298" s="869" t="s">
        <v>13033</v>
      </c>
      <c r="E1298" s="869" t="s">
        <v>17686</v>
      </c>
      <c r="F1298" s="870" t="s">
        <v>17687</v>
      </c>
      <c r="G1298" s="869" t="s">
        <v>17688</v>
      </c>
      <c r="H1298" s="869" t="s">
        <v>17689</v>
      </c>
      <c r="I1298" s="869">
        <v>2011</v>
      </c>
      <c r="J1298" s="869">
        <v>2783</v>
      </c>
      <c r="K1298" s="869">
        <v>1458</v>
      </c>
      <c r="L1298" s="869">
        <v>300</v>
      </c>
      <c r="M1298" s="869">
        <v>62279</v>
      </c>
      <c r="N1298" s="869">
        <v>1559</v>
      </c>
      <c r="O1298" s="869">
        <v>50</v>
      </c>
      <c r="P1298" s="869">
        <v>3180</v>
      </c>
      <c r="Q1298" s="869">
        <v>63</v>
      </c>
      <c r="R1298" s="869">
        <v>50</v>
      </c>
      <c r="S1298" s="869">
        <v>6</v>
      </c>
      <c r="T1298" s="869">
        <v>6</v>
      </c>
      <c r="U1298" s="869">
        <v>3</v>
      </c>
      <c r="V1298" s="869">
        <v>3</v>
      </c>
      <c r="W1298" s="869">
        <v>3</v>
      </c>
      <c r="X1298" s="869">
        <v>3</v>
      </c>
      <c r="Y1298" s="869">
        <v>0</v>
      </c>
      <c r="Z1298" s="869">
        <v>0</v>
      </c>
      <c r="AA1298" s="869">
        <v>0</v>
      </c>
      <c r="AB1298" s="869">
        <v>0</v>
      </c>
      <c r="AC1298" s="869">
        <v>0</v>
      </c>
      <c r="AD1298" s="869">
        <v>3</v>
      </c>
      <c r="AE1298" s="869">
        <v>6</v>
      </c>
      <c r="AF1298" s="345">
        <v>772449</v>
      </c>
      <c r="AG1298" s="345">
        <v>486942</v>
      </c>
      <c r="AH1298" s="345">
        <v>46570</v>
      </c>
      <c r="AI1298" s="345">
        <v>238937</v>
      </c>
      <c r="AJ1298" s="345">
        <v>102777</v>
      </c>
      <c r="AK1298" s="345">
        <v>187491</v>
      </c>
    </row>
    <row r="1299" spans="1:37">
      <c r="A1299" s="869">
        <v>1238</v>
      </c>
      <c r="B1299" s="869" t="s">
        <v>4250</v>
      </c>
      <c r="C1299" s="869" t="s">
        <v>4251</v>
      </c>
      <c r="D1299" s="869" t="s">
        <v>13033</v>
      </c>
      <c r="E1299" s="869" t="s">
        <v>17690</v>
      </c>
      <c r="F1299" s="870" t="s">
        <v>17691</v>
      </c>
      <c r="G1299" s="869" t="s">
        <v>17692</v>
      </c>
      <c r="H1299" s="869" t="s">
        <v>17693</v>
      </c>
      <c r="I1299" s="869">
        <v>2024</v>
      </c>
      <c r="J1299" s="869">
        <v>7006</v>
      </c>
      <c r="K1299" s="869">
        <v>1228.5</v>
      </c>
      <c r="L1299" s="869">
        <v>135</v>
      </c>
      <c r="M1299" s="869">
        <v>13919</v>
      </c>
      <c r="N1299" s="869">
        <v>0</v>
      </c>
      <c r="O1299" s="869">
        <v>18</v>
      </c>
      <c r="P1299" s="869">
        <v>13919</v>
      </c>
      <c r="Q1299" s="869">
        <v>0</v>
      </c>
      <c r="R1299" s="869">
        <v>18</v>
      </c>
      <c r="S1299" s="869">
        <v>4</v>
      </c>
      <c r="T1299" s="869">
        <v>4</v>
      </c>
      <c r="U1299" s="869">
        <v>1</v>
      </c>
      <c r="V1299" s="869">
        <v>1</v>
      </c>
      <c r="W1299" s="869">
        <v>3</v>
      </c>
      <c r="X1299" s="869">
        <v>3</v>
      </c>
      <c r="Y1299" s="869">
        <v>0</v>
      </c>
      <c r="Z1299" s="869">
        <v>0</v>
      </c>
      <c r="AA1299" s="869">
        <v>0</v>
      </c>
      <c r="AB1299" s="869">
        <v>0</v>
      </c>
      <c r="AC1299" s="869">
        <v>0</v>
      </c>
      <c r="AD1299" s="869">
        <v>4</v>
      </c>
      <c r="AE1299" s="869">
        <v>4</v>
      </c>
      <c r="AF1299" s="345">
        <v>431596</v>
      </c>
      <c r="AG1299" s="345">
        <v>243560</v>
      </c>
      <c r="AH1299" s="345">
        <v>79200</v>
      </c>
      <c r="AI1299" s="345">
        <v>108836</v>
      </c>
      <c r="AJ1299" s="345">
        <v>31222</v>
      </c>
      <c r="AK1299" s="345">
        <v>34608</v>
      </c>
    </row>
    <row r="1300" spans="1:37">
      <c r="A1300" s="869">
        <v>1239</v>
      </c>
      <c r="B1300" s="869" t="s">
        <v>4250</v>
      </c>
      <c r="C1300" s="869" t="s">
        <v>17542</v>
      </c>
      <c r="D1300" s="869" t="s">
        <v>13033</v>
      </c>
      <c r="E1300" s="869" t="s">
        <v>17694</v>
      </c>
      <c r="F1300" s="870" t="s">
        <v>17695</v>
      </c>
      <c r="G1300" s="869" t="s">
        <v>17696</v>
      </c>
      <c r="H1300" s="869" t="s">
        <v>17697</v>
      </c>
      <c r="I1300" s="869">
        <v>2009</v>
      </c>
      <c r="J1300" s="869">
        <v>3846.32</v>
      </c>
      <c r="K1300" s="869">
        <v>3174.62</v>
      </c>
      <c r="L1300" s="869">
        <v>220</v>
      </c>
      <c r="M1300" s="869">
        <v>73719</v>
      </c>
      <c r="N1300" s="869">
        <v>537</v>
      </c>
      <c r="O1300" s="869">
        <v>18</v>
      </c>
      <c r="P1300" s="869">
        <v>1654</v>
      </c>
      <c r="Q1300" s="869">
        <v>0</v>
      </c>
      <c r="R1300" s="869">
        <v>18</v>
      </c>
      <c r="S1300" s="869">
        <v>5</v>
      </c>
      <c r="T1300" s="869">
        <v>5</v>
      </c>
      <c r="U1300" s="869">
        <v>3</v>
      </c>
      <c r="V1300" s="869">
        <v>3</v>
      </c>
      <c r="W1300" s="869">
        <v>2</v>
      </c>
      <c r="X1300" s="869">
        <v>2</v>
      </c>
      <c r="Y1300" s="869">
        <v>0</v>
      </c>
      <c r="Z1300" s="869">
        <v>0</v>
      </c>
      <c r="AA1300" s="869">
        <v>0</v>
      </c>
      <c r="AB1300" s="869">
        <v>0</v>
      </c>
      <c r="AC1300" s="869">
        <v>0</v>
      </c>
      <c r="AD1300" s="869">
        <v>2</v>
      </c>
      <c r="AE1300" s="869">
        <v>1</v>
      </c>
      <c r="AF1300" s="345">
        <v>568297</v>
      </c>
      <c r="AG1300" s="345">
        <v>370667</v>
      </c>
      <c r="AH1300" s="345">
        <v>28271</v>
      </c>
      <c r="AI1300" s="345">
        <v>169359</v>
      </c>
      <c r="AJ1300" s="345">
        <v>59845</v>
      </c>
      <c r="AK1300" s="345">
        <v>17253</v>
      </c>
    </row>
    <row r="1301" spans="1:37">
      <c r="A1301" s="869">
        <v>1240</v>
      </c>
      <c r="B1301" s="869" t="s">
        <v>4250</v>
      </c>
      <c r="C1301" s="869" t="s">
        <v>4510</v>
      </c>
      <c r="D1301" s="869" t="s">
        <v>13033</v>
      </c>
      <c r="E1301" s="869" t="s">
        <v>17698</v>
      </c>
      <c r="F1301" s="870" t="s">
        <v>17699</v>
      </c>
      <c r="G1301" s="869" t="s">
        <v>17700</v>
      </c>
      <c r="H1301" s="869" t="s">
        <v>17701</v>
      </c>
      <c r="I1301" s="869">
        <v>1982</v>
      </c>
      <c r="J1301" s="869">
        <v>5379</v>
      </c>
      <c r="K1301" s="869">
        <v>5907</v>
      </c>
      <c r="L1301" s="869">
        <v>619</v>
      </c>
      <c r="M1301" s="869">
        <v>144534</v>
      </c>
      <c r="N1301" s="869">
        <v>8022</v>
      </c>
      <c r="O1301" s="869">
        <v>41</v>
      </c>
      <c r="P1301" s="869">
        <v>2840</v>
      </c>
      <c r="Q1301" s="869">
        <v>213</v>
      </c>
      <c r="R1301" s="869">
        <v>41</v>
      </c>
      <c r="S1301" s="869">
        <v>7</v>
      </c>
      <c r="T1301" s="869">
        <v>10</v>
      </c>
      <c r="U1301" s="869">
        <v>0</v>
      </c>
      <c r="V1301" s="869">
        <v>0</v>
      </c>
      <c r="W1301" s="869">
        <v>4</v>
      </c>
      <c r="X1301" s="869">
        <v>5</v>
      </c>
      <c r="Y1301" s="869">
        <v>1</v>
      </c>
      <c r="Z1301" s="869">
        <v>1</v>
      </c>
      <c r="AA1301" s="869">
        <v>2</v>
      </c>
      <c r="AB1301" s="869">
        <v>4</v>
      </c>
      <c r="AC1301" s="869">
        <v>1</v>
      </c>
      <c r="AD1301" s="869">
        <v>3</v>
      </c>
      <c r="AE1301" s="869">
        <v>0</v>
      </c>
      <c r="AF1301" s="345">
        <v>1224000</v>
      </c>
      <c r="AG1301" s="345">
        <v>953000</v>
      </c>
      <c r="AH1301" s="345">
        <v>94000</v>
      </c>
      <c r="AI1301" s="345">
        <v>177000</v>
      </c>
      <c r="AJ1301" s="345">
        <v>250000</v>
      </c>
      <c r="AK1301" s="345">
        <v>94976</v>
      </c>
    </row>
    <row r="1302" spans="1:37">
      <c r="A1302" s="869">
        <v>1241</v>
      </c>
      <c r="B1302" s="869" t="s">
        <v>4250</v>
      </c>
      <c r="C1302" s="869" t="s">
        <v>4510</v>
      </c>
      <c r="D1302" s="869" t="s">
        <v>13033</v>
      </c>
      <c r="E1302" s="869" t="s">
        <v>17702</v>
      </c>
      <c r="F1302" s="870" t="s">
        <v>17703</v>
      </c>
      <c r="G1302" s="869" t="s">
        <v>17704</v>
      </c>
      <c r="H1302" s="869" t="s">
        <v>17705</v>
      </c>
      <c r="I1302" s="869">
        <v>2014</v>
      </c>
      <c r="J1302" s="869">
        <v>5047</v>
      </c>
      <c r="K1302" s="869">
        <v>1140.8800000000001</v>
      </c>
      <c r="L1302" s="869">
        <v>89</v>
      </c>
      <c r="M1302" s="869">
        <v>44702</v>
      </c>
      <c r="N1302" s="869">
        <v>2628</v>
      </c>
      <c r="O1302" s="869">
        <v>30</v>
      </c>
      <c r="P1302" s="869">
        <v>2347</v>
      </c>
      <c r="Q1302" s="869">
        <v>258</v>
      </c>
      <c r="R1302" s="869">
        <v>0</v>
      </c>
      <c r="S1302" s="869">
        <v>5</v>
      </c>
      <c r="T1302" s="869">
        <v>5</v>
      </c>
      <c r="U1302" s="869">
        <v>2</v>
      </c>
      <c r="V1302" s="869">
        <v>2</v>
      </c>
      <c r="W1302" s="869">
        <v>1</v>
      </c>
      <c r="X1302" s="869">
        <v>1</v>
      </c>
      <c r="Y1302" s="869">
        <v>0</v>
      </c>
      <c r="Z1302" s="869">
        <v>0</v>
      </c>
      <c r="AA1302" s="869">
        <v>2</v>
      </c>
      <c r="AB1302" s="869">
        <v>2</v>
      </c>
      <c r="AC1302" s="869">
        <v>0</v>
      </c>
      <c r="AD1302" s="869">
        <v>1</v>
      </c>
      <c r="AE1302" s="869">
        <v>0</v>
      </c>
      <c r="AF1302" s="345">
        <v>452899</v>
      </c>
      <c r="AG1302" s="345">
        <v>223959</v>
      </c>
      <c r="AH1302" s="345">
        <v>41035</v>
      </c>
      <c r="AI1302" s="345">
        <v>187905</v>
      </c>
      <c r="AJ1302" s="345">
        <v>54632</v>
      </c>
      <c r="AK1302" s="345">
        <v>24898</v>
      </c>
    </row>
    <row r="1303" spans="1:37">
      <c r="A1303" s="869">
        <v>1242</v>
      </c>
      <c r="B1303" s="869" t="s">
        <v>4250</v>
      </c>
      <c r="C1303" s="869" t="s">
        <v>4587</v>
      </c>
      <c r="D1303" s="869" t="s">
        <v>13033</v>
      </c>
      <c r="E1303" s="869" t="s">
        <v>17706</v>
      </c>
      <c r="F1303" s="870" t="s">
        <v>17707</v>
      </c>
      <c r="G1303" s="869" t="s">
        <v>17708</v>
      </c>
      <c r="H1303" s="869" t="s">
        <v>17709</v>
      </c>
      <c r="I1303" s="869">
        <v>2024</v>
      </c>
      <c r="J1303" s="869">
        <v>7654</v>
      </c>
      <c r="K1303" s="869">
        <v>5270.63</v>
      </c>
      <c r="L1303" s="869">
        <v>226</v>
      </c>
      <c r="M1303" s="869">
        <v>34125</v>
      </c>
      <c r="N1303" s="869">
        <v>0</v>
      </c>
      <c r="O1303" s="869">
        <v>58</v>
      </c>
      <c r="P1303" s="869">
        <v>34125</v>
      </c>
      <c r="Q1303" s="869">
        <v>0</v>
      </c>
      <c r="R1303" s="869">
        <v>58</v>
      </c>
      <c r="S1303" s="869">
        <v>10.5</v>
      </c>
      <c r="T1303" s="869">
        <v>10.5</v>
      </c>
      <c r="U1303" s="869">
        <v>4</v>
      </c>
      <c r="V1303" s="869">
        <v>4</v>
      </c>
      <c r="W1303" s="869">
        <v>4.5</v>
      </c>
      <c r="X1303" s="869">
        <v>4.5</v>
      </c>
      <c r="Y1303" s="869">
        <v>0</v>
      </c>
      <c r="Z1303" s="869">
        <v>0</v>
      </c>
      <c r="AA1303" s="869">
        <v>2</v>
      </c>
      <c r="AB1303" s="869">
        <v>2</v>
      </c>
      <c r="AC1303" s="869">
        <v>0</v>
      </c>
      <c r="AD1303" s="869">
        <v>11</v>
      </c>
      <c r="AE1303" s="869">
        <v>0</v>
      </c>
      <c r="AF1303" s="345">
        <v>1363874</v>
      </c>
      <c r="AG1303" s="345">
        <v>623606</v>
      </c>
      <c r="AH1303" s="345">
        <v>316999</v>
      </c>
      <c r="AI1303" s="345">
        <v>423269</v>
      </c>
      <c r="AJ1303" s="345">
        <v>119824</v>
      </c>
      <c r="AK1303" s="345">
        <v>74139</v>
      </c>
    </row>
    <row r="1304" spans="1:37">
      <c r="A1304" s="869">
        <v>1243</v>
      </c>
      <c r="B1304" s="869" t="s">
        <v>4250</v>
      </c>
      <c r="C1304" s="869" t="s">
        <v>4587</v>
      </c>
      <c r="D1304" s="869" t="s">
        <v>13033</v>
      </c>
      <c r="E1304" s="869" t="s">
        <v>17710</v>
      </c>
      <c r="F1304" s="870" t="s">
        <v>17711</v>
      </c>
      <c r="G1304" s="869" t="s">
        <v>17712</v>
      </c>
      <c r="H1304" s="869" t="s">
        <v>17713</v>
      </c>
      <c r="I1304" s="869">
        <v>2011</v>
      </c>
      <c r="J1304" s="869">
        <v>15629</v>
      </c>
      <c r="K1304" s="869">
        <v>904.52</v>
      </c>
      <c r="L1304" s="869">
        <v>58</v>
      </c>
      <c r="M1304" s="869">
        <v>38317</v>
      </c>
      <c r="N1304" s="869">
        <v>6431</v>
      </c>
      <c r="O1304" s="869">
        <v>6</v>
      </c>
      <c r="P1304" s="869">
        <v>2417</v>
      </c>
      <c r="Q1304" s="869">
        <v>17</v>
      </c>
      <c r="R1304" s="869">
        <v>0</v>
      </c>
      <c r="S1304" s="869">
        <v>1.5</v>
      </c>
      <c r="T1304" s="869">
        <v>1.5</v>
      </c>
      <c r="U1304" s="869">
        <v>0</v>
      </c>
      <c r="V1304" s="869">
        <v>0</v>
      </c>
      <c r="W1304" s="869">
        <v>1.5</v>
      </c>
      <c r="X1304" s="869">
        <v>1.5</v>
      </c>
      <c r="Y1304" s="869">
        <v>0</v>
      </c>
      <c r="Z1304" s="869">
        <v>0</v>
      </c>
      <c r="AA1304" s="869">
        <v>0</v>
      </c>
      <c r="AB1304" s="869">
        <v>0</v>
      </c>
      <c r="AC1304" s="869">
        <v>0</v>
      </c>
      <c r="AD1304" s="869">
        <v>5</v>
      </c>
      <c r="AE1304" s="869">
        <v>0</v>
      </c>
      <c r="AF1304" s="345">
        <v>161067</v>
      </c>
      <c r="AG1304" s="345">
        <v>74770</v>
      </c>
      <c r="AH1304" s="345">
        <v>36000</v>
      </c>
      <c r="AI1304" s="345">
        <v>50297</v>
      </c>
      <c r="AJ1304" s="345">
        <v>35325</v>
      </c>
      <c r="AK1304" s="345">
        <v>47003</v>
      </c>
    </row>
    <row r="1305" spans="1:37">
      <c r="A1305" s="869">
        <v>1244</v>
      </c>
      <c r="B1305" s="869" t="s">
        <v>4250</v>
      </c>
      <c r="C1305" s="869" t="s">
        <v>17572</v>
      </c>
      <c r="D1305" s="869" t="s">
        <v>13033</v>
      </c>
      <c r="E1305" s="869" t="s">
        <v>17714</v>
      </c>
      <c r="F1305" s="870" t="s">
        <v>17715</v>
      </c>
      <c r="G1305" s="869" t="s">
        <v>17716</v>
      </c>
      <c r="H1305" s="869" t="s">
        <v>17717</v>
      </c>
      <c r="I1305" s="869">
        <v>2024</v>
      </c>
      <c r="J1305" s="869">
        <v>36757</v>
      </c>
      <c r="K1305" s="869">
        <v>3008</v>
      </c>
      <c r="L1305" s="869">
        <v>295</v>
      </c>
      <c r="M1305" s="869">
        <v>22172</v>
      </c>
      <c r="N1305" s="869">
        <v>79</v>
      </c>
      <c r="O1305" s="869">
        <v>52</v>
      </c>
      <c r="P1305" s="869">
        <v>9228</v>
      </c>
      <c r="Q1305" s="869">
        <v>43</v>
      </c>
      <c r="R1305" s="869">
        <v>52</v>
      </c>
      <c r="S1305" s="869">
        <v>5</v>
      </c>
      <c r="T1305" s="869">
        <v>5</v>
      </c>
      <c r="U1305" s="869">
        <v>0</v>
      </c>
      <c r="V1305" s="869">
        <v>0</v>
      </c>
      <c r="W1305" s="869">
        <v>3</v>
      </c>
      <c r="X1305" s="869">
        <v>3</v>
      </c>
      <c r="Y1305" s="869">
        <v>1</v>
      </c>
      <c r="Z1305" s="869">
        <v>1</v>
      </c>
      <c r="AA1305" s="869">
        <v>1</v>
      </c>
      <c r="AB1305" s="869">
        <v>1</v>
      </c>
      <c r="AC1305" s="869">
        <v>0</v>
      </c>
      <c r="AD1305" s="869">
        <v>3</v>
      </c>
      <c r="AE1305" s="869">
        <v>1</v>
      </c>
      <c r="AF1305" s="345">
        <v>630475</v>
      </c>
      <c r="AG1305" s="345">
        <v>401432</v>
      </c>
      <c r="AH1305" s="345">
        <v>138867</v>
      </c>
      <c r="AI1305" s="345">
        <v>90176</v>
      </c>
      <c r="AJ1305" s="345">
        <v>98719</v>
      </c>
      <c r="AK1305" s="345">
        <v>143249</v>
      </c>
    </row>
    <row r="1306" spans="1:37">
      <c r="A1306" s="869">
        <v>1245</v>
      </c>
      <c r="B1306" s="869" t="s">
        <v>4250</v>
      </c>
      <c r="C1306" s="869" t="s">
        <v>17572</v>
      </c>
      <c r="D1306" s="869" t="s">
        <v>13033</v>
      </c>
      <c r="E1306" s="869" t="s">
        <v>17718</v>
      </c>
      <c r="F1306" s="870" t="s">
        <v>17719</v>
      </c>
      <c r="G1306" s="869" t="s">
        <v>17720</v>
      </c>
      <c r="H1306" s="869" t="s">
        <v>17721</v>
      </c>
      <c r="I1306" s="869">
        <v>2020</v>
      </c>
      <c r="J1306" s="869">
        <v>14124</v>
      </c>
      <c r="K1306" s="869">
        <v>2108.96</v>
      </c>
      <c r="L1306" s="869">
        <v>221</v>
      </c>
      <c r="M1306" s="869">
        <v>35877</v>
      </c>
      <c r="N1306" s="869">
        <v>465</v>
      </c>
      <c r="O1306" s="869">
        <v>51</v>
      </c>
      <c r="P1306" s="869">
        <v>3948</v>
      </c>
      <c r="Q1306" s="869">
        <v>40</v>
      </c>
      <c r="R1306" s="869">
        <v>0</v>
      </c>
      <c r="S1306" s="869">
        <v>4</v>
      </c>
      <c r="T1306" s="869">
        <v>4</v>
      </c>
      <c r="U1306" s="869">
        <v>0</v>
      </c>
      <c r="V1306" s="869">
        <v>0</v>
      </c>
      <c r="W1306" s="869">
        <v>3</v>
      </c>
      <c r="X1306" s="869">
        <v>3</v>
      </c>
      <c r="Y1306" s="869">
        <v>1</v>
      </c>
      <c r="Z1306" s="869">
        <v>1</v>
      </c>
      <c r="AA1306" s="869">
        <v>0</v>
      </c>
      <c r="AB1306" s="869">
        <v>0</v>
      </c>
      <c r="AC1306" s="869">
        <v>0</v>
      </c>
      <c r="AD1306" s="869">
        <v>3</v>
      </c>
      <c r="AE1306" s="869">
        <v>0</v>
      </c>
      <c r="AF1306" s="345">
        <v>676592</v>
      </c>
      <c r="AG1306" s="345">
        <v>425831</v>
      </c>
      <c r="AH1306" s="345">
        <v>58098</v>
      </c>
      <c r="AI1306" s="345">
        <v>192663</v>
      </c>
      <c r="AJ1306" s="345">
        <v>54828</v>
      </c>
      <c r="AK1306" s="345">
        <v>109494</v>
      </c>
    </row>
    <row r="1307" spans="1:37">
      <c r="A1307" s="869">
        <v>1246</v>
      </c>
      <c r="B1307" s="869" t="s">
        <v>4250</v>
      </c>
      <c r="C1307" s="869" t="s">
        <v>17572</v>
      </c>
      <c r="D1307" s="869" t="s">
        <v>13033</v>
      </c>
      <c r="E1307" s="869" t="s">
        <v>17722</v>
      </c>
      <c r="F1307" s="870" t="s">
        <v>17723</v>
      </c>
      <c r="G1307" s="869" t="s">
        <v>17724</v>
      </c>
      <c r="H1307" s="869" t="s">
        <v>17725</v>
      </c>
      <c r="I1307" s="869">
        <v>2014</v>
      </c>
      <c r="J1307" s="869">
        <v>1527.3</v>
      </c>
      <c r="K1307" s="869">
        <v>995.78</v>
      </c>
      <c r="L1307" s="869">
        <v>318</v>
      </c>
      <c r="M1307" s="869">
        <v>47020</v>
      </c>
      <c r="N1307" s="869">
        <v>6359</v>
      </c>
      <c r="O1307" s="869">
        <v>10</v>
      </c>
      <c r="P1307" s="869">
        <v>2092</v>
      </c>
      <c r="Q1307" s="869">
        <v>0</v>
      </c>
      <c r="R1307" s="869">
        <v>0</v>
      </c>
      <c r="S1307" s="869">
        <v>2.5</v>
      </c>
      <c r="T1307" s="869">
        <v>2</v>
      </c>
      <c r="U1307" s="869">
        <v>0</v>
      </c>
      <c r="V1307" s="869">
        <v>0</v>
      </c>
      <c r="W1307" s="869">
        <v>2</v>
      </c>
      <c r="X1307" s="869">
        <v>2</v>
      </c>
      <c r="Y1307" s="869">
        <v>0</v>
      </c>
      <c r="Z1307" s="869">
        <v>0</v>
      </c>
      <c r="AA1307" s="869">
        <v>0.5</v>
      </c>
      <c r="AB1307" s="869">
        <v>0</v>
      </c>
      <c r="AC1307" s="869">
        <v>0</v>
      </c>
      <c r="AD1307" s="869">
        <v>4</v>
      </c>
      <c r="AE1307" s="869">
        <v>0</v>
      </c>
      <c r="AF1307" s="345">
        <v>366262</v>
      </c>
      <c r="AG1307" s="345">
        <v>167236</v>
      </c>
      <c r="AH1307" s="345">
        <v>41651</v>
      </c>
      <c r="AI1307" s="345">
        <v>157375</v>
      </c>
      <c r="AJ1307" s="345">
        <v>28914</v>
      </c>
      <c r="AK1307" s="345">
        <v>52382</v>
      </c>
    </row>
    <row r="1308" spans="1:37">
      <c r="A1308" s="869">
        <v>1247</v>
      </c>
      <c r="B1308" s="869" t="s">
        <v>4250</v>
      </c>
      <c r="C1308" s="869" t="s">
        <v>17572</v>
      </c>
      <c r="D1308" s="869" t="s">
        <v>13033</v>
      </c>
      <c r="E1308" s="869" t="s">
        <v>17726</v>
      </c>
      <c r="F1308" s="870" t="s">
        <v>17727</v>
      </c>
      <c r="G1308" s="869" t="s">
        <v>17728</v>
      </c>
      <c r="H1308" s="869" t="s">
        <v>17729</v>
      </c>
      <c r="I1308" s="869">
        <v>1999</v>
      </c>
      <c r="J1308" s="869">
        <v>19835</v>
      </c>
      <c r="K1308" s="869">
        <v>5582.24</v>
      </c>
      <c r="L1308" s="869">
        <v>1200</v>
      </c>
      <c r="M1308" s="869">
        <v>227747</v>
      </c>
      <c r="N1308" s="869">
        <v>12195</v>
      </c>
      <c r="O1308" s="869">
        <v>56</v>
      </c>
      <c r="P1308" s="869">
        <v>6423</v>
      </c>
      <c r="Q1308" s="869">
        <v>0</v>
      </c>
      <c r="R1308" s="869">
        <v>0</v>
      </c>
      <c r="S1308" s="869">
        <v>4</v>
      </c>
      <c r="T1308" s="869">
        <v>4</v>
      </c>
      <c r="U1308" s="869">
        <v>0</v>
      </c>
      <c r="V1308" s="869">
        <v>0</v>
      </c>
      <c r="W1308" s="869">
        <v>2</v>
      </c>
      <c r="X1308" s="869">
        <v>2</v>
      </c>
      <c r="Y1308" s="869">
        <v>1</v>
      </c>
      <c r="Z1308" s="869">
        <v>1</v>
      </c>
      <c r="AA1308" s="869">
        <v>1</v>
      </c>
      <c r="AB1308" s="869">
        <v>1</v>
      </c>
      <c r="AC1308" s="869">
        <v>0</v>
      </c>
      <c r="AD1308" s="869">
        <v>4</v>
      </c>
      <c r="AE1308" s="869">
        <v>0</v>
      </c>
      <c r="AF1308" s="345">
        <v>927295</v>
      </c>
      <c r="AG1308" s="345">
        <v>496598</v>
      </c>
      <c r="AH1308" s="345">
        <v>103988</v>
      </c>
      <c r="AI1308" s="345">
        <v>326709</v>
      </c>
      <c r="AJ1308" s="345">
        <v>108774</v>
      </c>
      <c r="AK1308" s="345">
        <v>140768</v>
      </c>
    </row>
    <row r="1309" spans="1:37">
      <c r="A1309" s="869">
        <v>1248</v>
      </c>
      <c r="B1309" s="869" t="s">
        <v>4250</v>
      </c>
      <c r="C1309" s="869" t="s">
        <v>17572</v>
      </c>
      <c r="D1309" s="869" t="s">
        <v>13033</v>
      </c>
      <c r="E1309" s="869" t="s">
        <v>17730</v>
      </c>
      <c r="F1309" s="870" t="s">
        <v>17731</v>
      </c>
      <c r="G1309" s="869" t="s">
        <v>17732</v>
      </c>
      <c r="H1309" s="869" t="s">
        <v>17733</v>
      </c>
      <c r="I1309" s="869">
        <v>2011</v>
      </c>
      <c r="J1309" s="869">
        <v>16735</v>
      </c>
      <c r="K1309" s="869">
        <v>6560</v>
      </c>
      <c r="L1309" s="869">
        <v>1317</v>
      </c>
      <c r="M1309" s="869">
        <v>189927</v>
      </c>
      <c r="N1309" s="869">
        <v>9731</v>
      </c>
      <c r="O1309" s="869">
        <v>48</v>
      </c>
      <c r="P1309" s="869">
        <v>11771</v>
      </c>
      <c r="Q1309" s="869">
        <v>38</v>
      </c>
      <c r="R1309" s="869">
        <v>0</v>
      </c>
      <c r="S1309" s="869">
        <v>14</v>
      </c>
      <c r="T1309" s="869">
        <v>16</v>
      </c>
      <c r="U1309" s="869">
        <v>2</v>
      </c>
      <c r="V1309" s="869">
        <v>2</v>
      </c>
      <c r="W1309" s="869">
        <v>10</v>
      </c>
      <c r="X1309" s="869">
        <v>10</v>
      </c>
      <c r="Y1309" s="869">
        <v>1</v>
      </c>
      <c r="Z1309" s="869">
        <v>2</v>
      </c>
      <c r="AA1309" s="869">
        <v>1</v>
      </c>
      <c r="AB1309" s="869">
        <v>2</v>
      </c>
      <c r="AC1309" s="869">
        <v>2</v>
      </c>
      <c r="AD1309" s="869">
        <v>7</v>
      </c>
      <c r="AE1309" s="869">
        <v>7</v>
      </c>
      <c r="AF1309" s="345">
        <v>2106516</v>
      </c>
      <c r="AG1309" s="345">
        <v>1203054</v>
      </c>
      <c r="AH1309" s="345">
        <v>176822</v>
      </c>
      <c r="AI1309" s="345">
        <v>726640</v>
      </c>
      <c r="AJ1309" s="345">
        <v>208781</v>
      </c>
      <c r="AK1309" s="345">
        <v>361322</v>
      </c>
    </row>
    <row r="1310" spans="1:37">
      <c r="A1310" s="869">
        <v>1249</v>
      </c>
      <c r="B1310" s="869" t="s">
        <v>4250</v>
      </c>
      <c r="C1310" s="869" t="s">
        <v>17572</v>
      </c>
      <c r="D1310" s="869" t="s">
        <v>13033</v>
      </c>
      <c r="E1310" s="869" t="s">
        <v>17734</v>
      </c>
      <c r="F1310" s="870" t="s">
        <v>17735</v>
      </c>
      <c r="G1310" s="869" t="s">
        <v>17736</v>
      </c>
      <c r="H1310" s="869" t="s">
        <v>17737</v>
      </c>
      <c r="I1310" s="869">
        <v>2022</v>
      </c>
      <c r="J1310" s="869">
        <v>1661</v>
      </c>
      <c r="K1310" s="869">
        <v>2204</v>
      </c>
      <c r="L1310" s="869">
        <v>280</v>
      </c>
      <c r="M1310" s="869">
        <v>31055</v>
      </c>
      <c r="N1310" s="869">
        <v>279</v>
      </c>
      <c r="O1310" s="869">
        <v>35</v>
      </c>
      <c r="P1310" s="869">
        <v>3203</v>
      </c>
      <c r="Q1310" s="869">
        <v>12</v>
      </c>
      <c r="R1310" s="869">
        <v>0</v>
      </c>
      <c r="S1310" s="869">
        <v>4</v>
      </c>
      <c r="T1310" s="869">
        <v>4</v>
      </c>
      <c r="U1310" s="869">
        <v>1</v>
      </c>
      <c r="V1310" s="869">
        <v>1</v>
      </c>
      <c r="W1310" s="869">
        <v>3</v>
      </c>
      <c r="X1310" s="869">
        <v>3</v>
      </c>
      <c r="Y1310" s="869">
        <v>0</v>
      </c>
      <c r="Z1310" s="869">
        <v>0</v>
      </c>
      <c r="AA1310" s="869">
        <v>0</v>
      </c>
      <c r="AB1310" s="869">
        <v>0</v>
      </c>
      <c r="AC1310" s="869">
        <v>0</v>
      </c>
      <c r="AD1310" s="869">
        <v>3</v>
      </c>
      <c r="AE1310" s="869">
        <v>3</v>
      </c>
      <c r="AF1310" s="345">
        <v>546202</v>
      </c>
      <c r="AG1310" s="345">
        <v>270318</v>
      </c>
      <c r="AH1310" s="345">
        <v>54149</v>
      </c>
      <c r="AI1310" s="345">
        <v>221735</v>
      </c>
      <c r="AJ1310" s="345">
        <v>94354</v>
      </c>
      <c r="AK1310" s="345">
        <v>50608</v>
      </c>
    </row>
    <row r="1311" spans="1:37">
      <c r="A1311" s="869">
        <v>1250</v>
      </c>
      <c r="B1311" s="869" t="s">
        <v>4250</v>
      </c>
      <c r="C1311" s="869" t="s">
        <v>17572</v>
      </c>
      <c r="D1311" s="869" t="s">
        <v>13033</v>
      </c>
      <c r="E1311" s="869" t="s">
        <v>17738</v>
      </c>
      <c r="F1311" s="870" t="s">
        <v>17739</v>
      </c>
      <c r="G1311" s="869" t="s">
        <v>17740</v>
      </c>
      <c r="H1311" s="869" t="s">
        <v>17741</v>
      </c>
      <c r="I1311" s="869">
        <v>2017</v>
      </c>
      <c r="J1311" s="869">
        <v>60.9</v>
      </c>
      <c r="K1311" s="869">
        <v>265.33999999999997</v>
      </c>
      <c r="L1311" s="869">
        <v>80</v>
      </c>
      <c r="M1311" s="869">
        <v>19778</v>
      </c>
      <c r="N1311" s="869">
        <v>278</v>
      </c>
      <c r="O1311" s="869">
        <v>10</v>
      </c>
      <c r="P1311" s="869">
        <v>379</v>
      </c>
      <c r="Q1311" s="869">
        <v>0</v>
      </c>
      <c r="R1311" s="869">
        <v>2</v>
      </c>
      <c r="S1311" s="869">
        <v>1</v>
      </c>
      <c r="T1311" s="869">
        <v>1</v>
      </c>
      <c r="U1311" s="869">
        <v>0</v>
      </c>
      <c r="V1311" s="869">
        <v>0</v>
      </c>
      <c r="W1311" s="869">
        <v>1</v>
      </c>
      <c r="X1311" s="869">
        <v>1</v>
      </c>
      <c r="Y1311" s="869">
        <v>0</v>
      </c>
      <c r="Z1311" s="869">
        <v>0</v>
      </c>
      <c r="AA1311" s="869">
        <v>0</v>
      </c>
      <c r="AB1311" s="869">
        <v>0</v>
      </c>
      <c r="AC1311" s="869">
        <v>0</v>
      </c>
      <c r="AD1311" s="869">
        <v>0</v>
      </c>
      <c r="AE1311" s="869">
        <v>1</v>
      </c>
      <c r="AF1311" s="345">
        <v>89457</v>
      </c>
      <c r="AG1311" s="345">
        <v>71743</v>
      </c>
      <c r="AH1311" s="345">
        <v>5193</v>
      </c>
      <c r="AI1311" s="345">
        <v>12521</v>
      </c>
      <c r="AJ1311" s="345">
        <v>6887</v>
      </c>
      <c r="AK1311" s="345">
        <v>20970</v>
      </c>
    </row>
    <row r="1312" spans="1:37">
      <c r="A1312" s="869">
        <v>1251</v>
      </c>
      <c r="B1312" s="869" t="s">
        <v>4250</v>
      </c>
      <c r="C1312" s="869" t="s">
        <v>4257</v>
      </c>
      <c r="D1312" s="869" t="s">
        <v>13033</v>
      </c>
      <c r="E1312" s="869" t="s">
        <v>17742</v>
      </c>
      <c r="F1312" s="870" t="s">
        <v>17743</v>
      </c>
      <c r="G1312" s="869" t="s">
        <v>17744</v>
      </c>
      <c r="H1312" s="869" t="s">
        <v>17745</v>
      </c>
      <c r="I1312" s="869">
        <v>1998</v>
      </c>
      <c r="J1312" s="869">
        <v>14545</v>
      </c>
      <c r="K1312" s="869">
        <v>3782</v>
      </c>
      <c r="L1312" s="869">
        <v>426</v>
      </c>
      <c r="M1312" s="869">
        <v>192290</v>
      </c>
      <c r="N1312" s="869">
        <v>3162</v>
      </c>
      <c r="O1312" s="869">
        <v>79</v>
      </c>
      <c r="P1312" s="869">
        <v>6078</v>
      </c>
      <c r="Q1312" s="869">
        <v>0</v>
      </c>
      <c r="R1312" s="869">
        <v>0</v>
      </c>
      <c r="S1312" s="869">
        <v>11.5</v>
      </c>
      <c r="T1312" s="869">
        <v>11</v>
      </c>
      <c r="U1312" s="869">
        <v>1</v>
      </c>
      <c r="V1312" s="869">
        <v>0</v>
      </c>
      <c r="W1312" s="869">
        <v>8.5</v>
      </c>
      <c r="X1312" s="869">
        <v>5</v>
      </c>
      <c r="Y1312" s="869">
        <v>0</v>
      </c>
      <c r="Z1312" s="869">
        <v>0</v>
      </c>
      <c r="AA1312" s="869">
        <v>2</v>
      </c>
      <c r="AB1312" s="869">
        <v>6</v>
      </c>
      <c r="AC1312" s="869">
        <v>0</v>
      </c>
      <c r="AD1312" s="869">
        <v>5</v>
      </c>
      <c r="AE1312" s="869">
        <v>4</v>
      </c>
      <c r="AF1312" s="345">
        <v>1042675</v>
      </c>
      <c r="AG1312" s="345">
        <v>627509</v>
      </c>
      <c r="AH1312" s="345">
        <v>103570</v>
      </c>
      <c r="AI1312" s="345">
        <v>311596</v>
      </c>
      <c r="AJ1312" s="345">
        <v>272287</v>
      </c>
      <c r="AK1312" s="345">
        <v>193501</v>
      </c>
    </row>
    <row r="1313" spans="1:37">
      <c r="A1313" s="869">
        <v>1252</v>
      </c>
      <c r="B1313" s="869" t="s">
        <v>4250</v>
      </c>
      <c r="C1313" s="869" t="s">
        <v>4257</v>
      </c>
      <c r="D1313" s="869" t="s">
        <v>13033</v>
      </c>
      <c r="E1313" s="869" t="s">
        <v>17746</v>
      </c>
      <c r="F1313" s="870" t="s">
        <v>17747</v>
      </c>
      <c r="G1313" s="869" t="s">
        <v>17748</v>
      </c>
      <c r="H1313" s="869" t="s">
        <v>17749</v>
      </c>
      <c r="I1313" s="869">
        <v>1985</v>
      </c>
      <c r="J1313" s="869">
        <v>12807</v>
      </c>
      <c r="K1313" s="869">
        <v>2534</v>
      </c>
      <c r="L1313" s="869">
        <v>397</v>
      </c>
      <c r="M1313" s="869">
        <v>213386</v>
      </c>
      <c r="N1313" s="869">
        <v>2876</v>
      </c>
      <c r="O1313" s="869">
        <v>92</v>
      </c>
      <c r="P1313" s="869">
        <v>6874</v>
      </c>
      <c r="Q1313" s="869">
        <v>0</v>
      </c>
      <c r="R1313" s="869">
        <v>13</v>
      </c>
      <c r="S1313" s="869">
        <v>19.5</v>
      </c>
      <c r="T1313" s="869">
        <v>20</v>
      </c>
      <c r="U1313" s="869">
        <v>5</v>
      </c>
      <c r="V1313" s="869">
        <v>6</v>
      </c>
      <c r="W1313" s="869">
        <v>11.5</v>
      </c>
      <c r="X1313" s="869">
        <v>10</v>
      </c>
      <c r="Y1313" s="869">
        <v>0</v>
      </c>
      <c r="Z1313" s="869">
        <v>1</v>
      </c>
      <c r="AA1313" s="869">
        <v>3</v>
      </c>
      <c r="AB1313" s="869">
        <v>3</v>
      </c>
      <c r="AC1313" s="869">
        <v>2</v>
      </c>
      <c r="AD1313" s="869">
        <v>8</v>
      </c>
      <c r="AE1313" s="869">
        <v>2</v>
      </c>
      <c r="AF1313" s="345">
        <v>2187439</v>
      </c>
      <c r="AG1313" s="345">
        <v>1219227</v>
      </c>
      <c r="AH1313" s="345">
        <v>111323</v>
      </c>
      <c r="AI1313" s="345">
        <v>856889</v>
      </c>
      <c r="AJ1313" s="345">
        <v>319544</v>
      </c>
      <c r="AK1313" s="345">
        <v>238204</v>
      </c>
    </row>
    <row r="1314" spans="1:37">
      <c r="A1314" s="869">
        <v>1253</v>
      </c>
      <c r="B1314" s="869" t="s">
        <v>4250</v>
      </c>
      <c r="C1314" s="869" t="s">
        <v>4257</v>
      </c>
      <c r="D1314" s="869" t="s">
        <v>13033</v>
      </c>
      <c r="E1314" s="869" t="s">
        <v>17750</v>
      </c>
      <c r="F1314" s="870" t="s">
        <v>17751</v>
      </c>
      <c r="G1314" s="869" t="s">
        <v>17752</v>
      </c>
      <c r="H1314" s="869" t="s">
        <v>17745</v>
      </c>
      <c r="I1314" s="869">
        <v>2022</v>
      </c>
      <c r="J1314" s="869">
        <v>1021.2</v>
      </c>
      <c r="K1314" s="869">
        <v>1463.44</v>
      </c>
      <c r="L1314" s="869">
        <v>170</v>
      </c>
      <c r="M1314" s="869">
        <v>44136</v>
      </c>
      <c r="N1314" s="869">
        <v>561</v>
      </c>
      <c r="O1314" s="869">
        <v>17</v>
      </c>
      <c r="P1314" s="869">
        <v>4075</v>
      </c>
      <c r="Q1314" s="869">
        <v>538</v>
      </c>
      <c r="R1314" s="869">
        <v>1</v>
      </c>
      <c r="S1314" s="869">
        <v>4</v>
      </c>
      <c r="T1314" s="869">
        <v>5</v>
      </c>
      <c r="U1314" s="869">
        <v>1</v>
      </c>
      <c r="V1314" s="869">
        <v>1</v>
      </c>
      <c r="W1314" s="869">
        <v>3</v>
      </c>
      <c r="X1314" s="869">
        <v>3</v>
      </c>
      <c r="Y1314" s="869">
        <v>0</v>
      </c>
      <c r="Z1314" s="869">
        <v>0</v>
      </c>
      <c r="AA1314" s="869">
        <v>0</v>
      </c>
      <c r="AB1314" s="869">
        <v>1</v>
      </c>
      <c r="AC1314" s="869">
        <v>0</v>
      </c>
      <c r="AD1314" s="869">
        <v>4</v>
      </c>
      <c r="AE1314" s="869">
        <v>0</v>
      </c>
      <c r="AF1314" s="345">
        <v>584802</v>
      </c>
      <c r="AG1314" s="345">
        <v>376311</v>
      </c>
      <c r="AH1314" s="345">
        <v>52693</v>
      </c>
      <c r="AI1314" s="345">
        <v>155798</v>
      </c>
      <c r="AJ1314" s="345">
        <v>159974</v>
      </c>
      <c r="AK1314" s="345">
        <v>172962</v>
      </c>
    </row>
    <row r="1315" spans="1:37">
      <c r="A1315" s="869">
        <v>1254</v>
      </c>
      <c r="B1315" s="869" t="s">
        <v>4250</v>
      </c>
      <c r="C1315" s="869" t="s">
        <v>4257</v>
      </c>
      <c r="D1315" s="869" t="s">
        <v>13033</v>
      </c>
      <c r="E1315" s="869" t="s">
        <v>17753</v>
      </c>
      <c r="F1315" s="870" t="s">
        <v>17754</v>
      </c>
      <c r="G1315" s="869" t="s">
        <v>17755</v>
      </c>
      <c r="H1315" s="869" t="s">
        <v>17749</v>
      </c>
      <c r="I1315" s="869">
        <v>2006</v>
      </c>
      <c r="J1315" s="869">
        <v>1429.5</v>
      </c>
      <c r="K1315" s="869">
        <v>1112.1400000000001</v>
      </c>
      <c r="L1315" s="869">
        <v>182</v>
      </c>
      <c r="M1315" s="869">
        <v>82843</v>
      </c>
      <c r="N1315" s="869">
        <v>1308</v>
      </c>
      <c r="O1315" s="869">
        <v>23</v>
      </c>
      <c r="P1315" s="869">
        <v>4535</v>
      </c>
      <c r="Q1315" s="869">
        <v>0</v>
      </c>
      <c r="R1315" s="869">
        <v>2</v>
      </c>
      <c r="S1315" s="869">
        <v>6.5</v>
      </c>
      <c r="T1315" s="869">
        <v>6.5</v>
      </c>
      <c r="U1315" s="869">
        <v>0.5</v>
      </c>
      <c r="V1315" s="869">
        <v>0.5</v>
      </c>
      <c r="W1315" s="869">
        <v>5</v>
      </c>
      <c r="X1315" s="869">
        <v>5</v>
      </c>
      <c r="Y1315" s="869">
        <v>0</v>
      </c>
      <c r="Z1315" s="869">
        <v>0</v>
      </c>
      <c r="AA1315" s="869">
        <v>1</v>
      </c>
      <c r="AB1315" s="869">
        <v>1</v>
      </c>
      <c r="AC1315" s="869">
        <v>0</v>
      </c>
      <c r="AD1315" s="869">
        <v>4</v>
      </c>
      <c r="AE1315" s="869">
        <v>1</v>
      </c>
      <c r="AF1315" s="345">
        <v>565070</v>
      </c>
      <c r="AG1315" s="345">
        <v>352404</v>
      </c>
      <c r="AH1315" s="345">
        <v>56868</v>
      </c>
      <c r="AI1315" s="345">
        <v>155798</v>
      </c>
      <c r="AJ1315" s="345">
        <v>158208</v>
      </c>
      <c r="AK1315" s="345">
        <v>160166</v>
      </c>
    </row>
    <row r="1316" spans="1:37">
      <c r="A1316" s="869">
        <v>1255</v>
      </c>
      <c r="B1316" s="869" t="s">
        <v>4250</v>
      </c>
      <c r="C1316" s="869" t="s">
        <v>17586</v>
      </c>
      <c r="D1316" s="869" t="s">
        <v>13033</v>
      </c>
      <c r="E1316" s="869" t="s">
        <v>17756</v>
      </c>
      <c r="F1316" s="870" t="s">
        <v>17757</v>
      </c>
      <c r="G1316" s="869" t="s">
        <v>17758</v>
      </c>
      <c r="H1316" s="869" t="s">
        <v>17759</v>
      </c>
      <c r="I1316" s="869">
        <v>2014</v>
      </c>
      <c r="J1316" s="869">
        <v>6500</v>
      </c>
      <c r="K1316" s="869">
        <v>1400.84</v>
      </c>
      <c r="L1316" s="869">
        <v>153</v>
      </c>
      <c r="M1316" s="869">
        <v>67913</v>
      </c>
      <c r="N1316" s="869">
        <v>2929</v>
      </c>
      <c r="O1316" s="869">
        <v>27</v>
      </c>
      <c r="P1316" s="869">
        <v>3666</v>
      </c>
      <c r="Q1316" s="869">
        <v>63</v>
      </c>
      <c r="R1316" s="869">
        <v>27</v>
      </c>
      <c r="S1316" s="869">
        <v>3</v>
      </c>
      <c r="T1316" s="869">
        <v>3</v>
      </c>
      <c r="U1316" s="869">
        <v>1</v>
      </c>
      <c r="V1316" s="869">
        <v>1</v>
      </c>
      <c r="W1316" s="869">
        <v>2</v>
      </c>
      <c r="X1316" s="869">
        <v>2</v>
      </c>
      <c r="Y1316" s="869">
        <v>0</v>
      </c>
      <c r="Z1316" s="869">
        <v>0</v>
      </c>
      <c r="AA1316" s="869">
        <v>0</v>
      </c>
      <c r="AB1316" s="869">
        <v>0</v>
      </c>
      <c r="AC1316" s="869">
        <v>0</v>
      </c>
      <c r="AD1316" s="869">
        <v>3</v>
      </c>
      <c r="AE1316" s="869">
        <v>1</v>
      </c>
      <c r="AF1316" s="345">
        <v>691064</v>
      </c>
      <c r="AG1316" s="345">
        <v>285743</v>
      </c>
      <c r="AH1316" s="345">
        <v>51240</v>
      </c>
      <c r="AI1316" s="345">
        <v>354081</v>
      </c>
      <c r="AJ1316" s="345">
        <v>6181</v>
      </c>
      <c r="AK1316" s="345">
        <v>8449</v>
      </c>
    </row>
    <row r="1317" spans="1:37">
      <c r="A1317" s="869">
        <v>1256</v>
      </c>
      <c r="B1317" s="869" t="s">
        <v>4250</v>
      </c>
      <c r="C1317" s="869" t="s">
        <v>4263</v>
      </c>
      <c r="D1317" s="869" t="s">
        <v>13033</v>
      </c>
      <c r="E1317" s="869" t="s">
        <v>17760</v>
      </c>
      <c r="F1317" s="870" t="s">
        <v>17761</v>
      </c>
      <c r="G1317" s="869" t="s">
        <v>17762</v>
      </c>
      <c r="H1317" s="869" t="s">
        <v>17763</v>
      </c>
      <c r="I1317" s="869">
        <v>1997</v>
      </c>
      <c r="J1317" s="869">
        <v>1702</v>
      </c>
      <c r="K1317" s="869">
        <v>1054</v>
      </c>
      <c r="L1317" s="869">
        <v>222</v>
      </c>
      <c r="M1317" s="869">
        <v>127344</v>
      </c>
      <c r="N1317" s="869">
        <v>4023</v>
      </c>
      <c r="O1317" s="869">
        <v>90</v>
      </c>
      <c r="P1317" s="869">
        <v>4498</v>
      </c>
      <c r="Q1317" s="869">
        <v>0</v>
      </c>
      <c r="R1317" s="869">
        <v>0</v>
      </c>
      <c r="S1317" s="869">
        <v>3.5</v>
      </c>
      <c r="T1317" s="869">
        <v>4</v>
      </c>
      <c r="U1317" s="869">
        <v>1.5</v>
      </c>
      <c r="V1317" s="869">
        <v>2</v>
      </c>
      <c r="W1317" s="869">
        <v>2</v>
      </c>
      <c r="X1317" s="869">
        <v>2</v>
      </c>
      <c r="Y1317" s="869">
        <v>0</v>
      </c>
      <c r="Z1317" s="869">
        <v>0</v>
      </c>
      <c r="AA1317" s="869">
        <v>0</v>
      </c>
      <c r="AB1317" s="869">
        <v>0</v>
      </c>
      <c r="AC1317" s="869">
        <v>0</v>
      </c>
      <c r="AD1317" s="869">
        <v>3</v>
      </c>
      <c r="AE1317" s="869">
        <v>2</v>
      </c>
      <c r="AF1317" s="345">
        <v>764102</v>
      </c>
      <c r="AG1317" s="345">
        <v>458549</v>
      </c>
      <c r="AH1317" s="345">
        <v>72799</v>
      </c>
      <c r="AI1317" s="345">
        <v>232754</v>
      </c>
      <c r="AJ1317" s="345">
        <v>118805</v>
      </c>
      <c r="AK1317" s="345">
        <v>115651</v>
      </c>
    </row>
    <row r="1318" spans="1:37">
      <c r="A1318" s="869">
        <v>1257</v>
      </c>
      <c r="B1318" s="869" t="s">
        <v>4250</v>
      </c>
      <c r="C1318" s="869" t="s">
        <v>4263</v>
      </c>
      <c r="D1318" s="869" t="s">
        <v>13033</v>
      </c>
      <c r="E1318" s="869" t="s">
        <v>17764</v>
      </c>
      <c r="F1318" s="870" t="s">
        <v>17765</v>
      </c>
      <c r="G1318" s="869" t="s">
        <v>17766</v>
      </c>
      <c r="H1318" s="869" t="s">
        <v>17767</v>
      </c>
      <c r="I1318" s="869">
        <v>2006</v>
      </c>
      <c r="J1318" s="869">
        <v>14793</v>
      </c>
      <c r="K1318" s="869">
        <v>3622</v>
      </c>
      <c r="L1318" s="869">
        <v>267</v>
      </c>
      <c r="M1318" s="869">
        <v>147719</v>
      </c>
      <c r="N1318" s="869">
        <v>6547</v>
      </c>
      <c r="O1318" s="869">
        <v>161</v>
      </c>
      <c r="P1318" s="869">
        <v>5935</v>
      </c>
      <c r="Q1318" s="869">
        <v>124</v>
      </c>
      <c r="R1318" s="869">
        <v>15</v>
      </c>
      <c r="S1318" s="869">
        <v>6</v>
      </c>
      <c r="T1318" s="869">
        <v>10</v>
      </c>
      <c r="U1318" s="869">
        <v>0</v>
      </c>
      <c r="V1318" s="869">
        <v>1</v>
      </c>
      <c r="W1318" s="869">
        <v>6</v>
      </c>
      <c r="X1318" s="869">
        <v>8</v>
      </c>
      <c r="Y1318" s="869">
        <v>0</v>
      </c>
      <c r="Z1318" s="869">
        <v>0</v>
      </c>
      <c r="AA1318" s="869">
        <v>0</v>
      </c>
      <c r="AB1318" s="869">
        <v>1</v>
      </c>
      <c r="AC1318" s="869">
        <v>0</v>
      </c>
      <c r="AD1318" s="869">
        <v>6</v>
      </c>
      <c r="AE1318" s="869">
        <v>4</v>
      </c>
      <c r="AF1318" s="345">
        <v>1450532</v>
      </c>
      <c r="AG1318" s="345">
        <v>856713</v>
      </c>
      <c r="AH1318" s="345">
        <v>97021</v>
      </c>
      <c r="AI1318" s="345">
        <v>496798</v>
      </c>
      <c r="AJ1318" s="345">
        <v>145405</v>
      </c>
      <c r="AK1318" s="345">
        <v>141161</v>
      </c>
    </row>
    <row r="1319" spans="1:37">
      <c r="A1319" s="869">
        <v>1258</v>
      </c>
      <c r="B1319" s="869" t="s">
        <v>4250</v>
      </c>
      <c r="C1319" s="869" t="s">
        <v>4263</v>
      </c>
      <c r="D1319" s="869" t="s">
        <v>13033</v>
      </c>
      <c r="E1319" s="869" t="s">
        <v>17768</v>
      </c>
      <c r="F1319" s="870" t="s">
        <v>17769</v>
      </c>
      <c r="G1319" s="869" t="s">
        <v>17770</v>
      </c>
      <c r="H1319" s="869" t="s">
        <v>17771</v>
      </c>
      <c r="I1319" s="869">
        <v>2012</v>
      </c>
      <c r="J1319" s="869">
        <v>2652</v>
      </c>
      <c r="K1319" s="869">
        <v>4266</v>
      </c>
      <c r="L1319" s="869">
        <v>596</v>
      </c>
      <c r="M1319" s="869">
        <v>105163</v>
      </c>
      <c r="N1319" s="869">
        <v>3073</v>
      </c>
      <c r="O1319" s="869">
        <v>85</v>
      </c>
      <c r="P1319" s="869">
        <v>6203</v>
      </c>
      <c r="Q1319" s="869">
        <v>117</v>
      </c>
      <c r="R1319" s="869">
        <v>4</v>
      </c>
      <c r="S1319" s="869">
        <v>6</v>
      </c>
      <c r="T1319" s="869">
        <v>6</v>
      </c>
      <c r="U1319" s="869">
        <v>1</v>
      </c>
      <c r="V1319" s="869">
        <v>1</v>
      </c>
      <c r="W1319" s="869">
        <v>4</v>
      </c>
      <c r="X1319" s="869">
        <v>4</v>
      </c>
      <c r="Y1319" s="869">
        <v>0</v>
      </c>
      <c r="Z1319" s="869">
        <v>0</v>
      </c>
      <c r="AA1319" s="869">
        <v>1</v>
      </c>
      <c r="AB1319" s="869">
        <v>1</v>
      </c>
      <c r="AC1319" s="869">
        <v>0</v>
      </c>
      <c r="AD1319" s="869">
        <v>7</v>
      </c>
      <c r="AE1319" s="869">
        <v>2</v>
      </c>
      <c r="AF1319" s="345">
        <v>1871947</v>
      </c>
      <c r="AG1319" s="345">
        <v>622985</v>
      </c>
      <c r="AH1319" s="345">
        <v>102450</v>
      </c>
      <c r="AI1319" s="345">
        <v>1146512</v>
      </c>
      <c r="AJ1319" s="345">
        <v>177221</v>
      </c>
      <c r="AK1319" s="345">
        <v>146415</v>
      </c>
    </row>
    <row r="1320" spans="1:37">
      <c r="A1320" s="869">
        <v>1259</v>
      </c>
      <c r="B1320" s="869" t="s">
        <v>4250</v>
      </c>
      <c r="C1320" s="869" t="s">
        <v>4263</v>
      </c>
      <c r="D1320" s="869" t="s">
        <v>13033</v>
      </c>
      <c r="E1320" s="869" t="s">
        <v>17772</v>
      </c>
      <c r="F1320" s="870" t="s">
        <v>17773</v>
      </c>
      <c r="G1320" s="869" t="s">
        <v>17774</v>
      </c>
      <c r="H1320" s="869" t="s">
        <v>17775</v>
      </c>
      <c r="I1320" s="869">
        <v>2002</v>
      </c>
      <c r="J1320" s="869">
        <v>11880</v>
      </c>
      <c r="K1320" s="869">
        <v>3481</v>
      </c>
      <c r="L1320" s="869">
        <v>548</v>
      </c>
      <c r="M1320" s="869">
        <v>180380</v>
      </c>
      <c r="N1320" s="869">
        <v>7468</v>
      </c>
      <c r="O1320" s="869">
        <v>125</v>
      </c>
      <c r="P1320" s="869">
        <v>5862</v>
      </c>
      <c r="Q1320" s="869">
        <v>117</v>
      </c>
      <c r="R1320" s="869">
        <v>3</v>
      </c>
      <c r="S1320" s="869">
        <v>5</v>
      </c>
      <c r="T1320" s="869">
        <v>6</v>
      </c>
      <c r="U1320" s="869">
        <v>0</v>
      </c>
      <c r="V1320" s="869">
        <v>0</v>
      </c>
      <c r="W1320" s="869">
        <v>4</v>
      </c>
      <c r="X1320" s="869">
        <v>5</v>
      </c>
      <c r="Y1320" s="869">
        <v>0</v>
      </c>
      <c r="Z1320" s="869">
        <v>0</v>
      </c>
      <c r="AA1320" s="869">
        <v>1</v>
      </c>
      <c r="AB1320" s="869">
        <v>1</v>
      </c>
      <c r="AC1320" s="869">
        <v>1</v>
      </c>
      <c r="AD1320" s="869">
        <v>6</v>
      </c>
      <c r="AE1320" s="869">
        <v>2</v>
      </c>
      <c r="AF1320" s="345">
        <v>1289186</v>
      </c>
      <c r="AG1320" s="345">
        <v>672441</v>
      </c>
      <c r="AH1320" s="345">
        <v>101067</v>
      </c>
      <c r="AI1320" s="345">
        <v>515678</v>
      </c>
      <c r="AJ1320" s="345">
        <v>240377</v>
      </c>
      <c r="AK1320" s="345">
        <v>196588</v>
      </c>
    </row>
    <row r="1321" spans="1:37">
      <c r="A1321" s="869">
        <v>1260</v>
      </c>
      <c r="B1321" s="869" t="s">
        <v>4250</v>
      </c>
      <c r="C1321" s="869" t="s">
        <v>4263</v>
      </c>
      <c r="D1321" s="869" t="s">
        <v>13033</v>
      </c>
      <c r="E1321" s="869" t="s">
        <v>17776</v>
      </c>
      <c r="F1321" s="870" t="s">
        <v>17777</v>
      </c>
      <c r="G1321" s="869" t="s">
        <v>17778</v>
      </c>
      <c r="H1321" s="869" t="s">
        <v>17779</v>
      </c>
      <c r="I1321" s="869">
        <v>2010</v>
      </c>
      <c r="J1321" s="869">
        <v>8162</v>
      </c>
      <c r="K1321" s="869">
        <v>4943</v>
      </c>
      <c r="L1321" s="869">
        <v>356</v>
      </c>
      <c r="M1321" s="869">
        <v>131080</v>
      </c>
      <c r="N1321" s="869">
        <v>5151</v>
      </c>
      <c r="O1321" s="869">
        <v>118</v>
      </c>
      <c r="P1321" s="869">
        <v>5572</v>
      </c>
      <c r="Q1321" s="869">
        <v>117</v>
      </c>
      <c r="R1321" s="869">
        <v>1</v>
      </c>
      <c r="S1321" s="869">
        <v>6</v>
      </c>
      <c r="T1321" s="869">
        <v>6</v>
      </c>
      <c r="U1321" s="869">
        <v>1</v>
      </c>
      <c r="V1321" s="869">
        <v>1</v>
      </c>
      <c r="W1321" s="869">
        <v>4</v>
      </c>
      <c r="X1321" s="869">
        <v>4</v>
      </c>
      <c r="Y1321" s="869">
        <v>0</v>
      </c>
      <c r="Z1321" s="869">
        <v>0</v>
      </c>
      <c r="AA1321" s="869">
        <v>1</v>
      </c>
      <c r="AB1321" s="869">
        <v>1</v>
      </c>
      <c r="AC1321" s="869">
        <v>0</v>
      </c>
      <c r="AD1321" s="869">
        <v>4</v>
      </c>
      <c r="AE1321" s="869">
        <v>5</v>
      </c>
      <c r="AF1321" s="345">
        <v>1361370</v>
      </c>
      <c r="AG1321" s="345">
        <v>660660</v>
      </c>
      <c r="AH1321" s="345">
        <v>95458</v>
      </c>
      <c r="AI1321" s="345">
        <v>605252</v>
      </c>
      <c r="AJ1321" s="345">
        <v>229580</v>
      </c>
      <c r="AK1321" s="345">
        <v>204817</v>
      </c>
    </row>
    <row r="1322" spans="1:37">
      <c r="A1322" s="869">
        <v>1261</v>
      </c>
      <c r="B1322" s="869" t="s">
        <v>4250</v>
      </c>
      <c r="C1322" s="869" t="s">
        <v>4263</v>
      </c>
      <c r="D1322" s="869" t="s">
        <v>13033</v>
      </c>
      <c r="E1322" s="869" t="s">
        <v>17780</v>
      </c>
      <c r="F1322" s="870" t="s">
        <v>17781</v>
      </c>
      <c r="G1322" s="869" t="s">
        <v>17782</v>
      </c>
      <c r="H1322" s="869" t="s">
        <v>17783</v>
      </c>
      <c r="I1322" s="869">
        <v>1975</v>
      </c>
      <c r="J1322" s="869">
        <v>1882</v>
      </c>
      <c r="K1322" s="869">
        <v>4440</v>
      </c>
      <c r="L1322" s="869">
        <v>431</v>
      </c>
      <c r="M1322" s="869">
        <v>204216</v>
      </c>
      <c r="N1322" s="869">
        <v>7898</v>
      </c>
      <c r="O1322" s="869">
        <v>155</v>
      </c>
      <c r="P1322" s="869">
        <v>7592</v>
      </c>
      <c r="Q1322" s="869">
        <v>121</v>
      </c>
      <c r="R1322" s="869">
        <v>0</v>
      </c>
      <c r="S1322" s="869">
        <v>10</v>
      </c>
      <c r="T1322" s="869">
        <v>10</v>
      </c>
      <c r="U1322" s="869">
        <v>3</v>
      </c>
      <c r="V1322" s="869">
        <v>2</v>
      </c>
      <c r="W1322" s="869">
        <v>5</v>
      </c>
      <c r="X1322" s="869">
        <v>6</v>
      </c>
      <c r="Y1322" s="869">
        <v>0</v>
      </c>
      <c r="Z1322" s="869">
        <v>0</v>
      </c>
      <c r="AA1322" s="869">
        <v>2</v>
      </c>
      <c r="AB1322" s="869">
        <v>2</v>
      </c>
      <c r="AC1322" s="869">
        <v>0</v>
      </c>
      <c r="AD1322" s="869">
        <v>9</v>
      </c>
      <c r="AE1322" s="869">
        <v>4</v>
      </c>
      <c r="AF1322" s="345">
        <v>2079491</v>
      </c>
      <c r="AG1322" s="345">
        <v>1207591</v>
      </c>
      <c r="AH1322" s="345">
        <v>128677</v>
      </c>
      <c r="AI1322" s="345">
        <v>743223</v>
      </c>
      <c r="AJ1322" s="345">
        <v>212605</v>
      </c>
      <c r="AK1322" s="345">
        <v>185223</v>
      </c>
    </row>
    <row r="1323" spans="1:37">
      <c r="A1323" s="869">
        <v>1262</v>
      </c>
      <c r="B1323" s="869" t="s">
        <v>4250</v>
      </c>
      <c r="C1323" s="869" t="s">
        <v>4263</v>
      </c>
      <c r="D1323" s="869" t="s">
        <v>13033</v>
      </c>
      <c r="E1323" s="869" t="s">
        <v>17784</v>
      </c>
      <c r="F1323" s="870" t="s">
        <v>17785</v>
      </c>
      <c r="G1323" s="869" t="s">
        <v>17786</v>
      </c>
      <c r="H1323" s="869" t="s">
        <v>17787</v>
      </c>
      <c r="I1323" s="869">
        <v>2022</v>
      </c>
      <c r="J1323" s="869">
        <v>6363.3</v>
      </c>
      <c r="K1323" s="869">
        <v>4484.79</v>
      </c>
      <c r="L1323" s="869">
        <v>291</v>
      </c>
      <c r="M1323" s="869">
        <v>63150</v>
      </c>
      <c r="N1323" s="869">
        <v>188</v>
      </c>
      <c r="O1323" s="869">
        <v>60</v>
      </c>
      <c r="P1323" s="869">
        <v>7217</v>
      </c>
      <c r="Q1323" s="869">
        <v>78</v>
      </c>
      <c r="R1323" s="869">
        <v>0</v>
      </c>
      <c r="S1323" s="869">
        <v>11</v>
      </c>
      <c r="T1323" s="869">
        <v>12</v>
      </c>
      <c r="U1323" s="869">
        <v>3</v>
      </c>
      <c r="V1323" s="869">
        <v>3</v>
      </c>
      <c r="W1323" s="869">
        <v>6</v>
      </c>
      <c r="X1323" s="869">
        <v>7</v>
      </c>
      <c r="Y1323" s="869">
        <v>0</v>
      </c>
      <c r="Z1323" s="869">
        <v>0</v>
      </c>
      <c r="AA1323" s="869">
        <v>2</v>
      </c>
      <c r="AB1323" s="869">
        <v>2</v>
      </c>
      <c r="AC1323" s="869">
        <v>0</v>
      </c>
      <c r="AD1323" s="869">
        <v>7</v>
      </c>
      <c r="AE1323" s="869">
        <v>4</v>
      </c>
      <c r="AF1323" s="345">
        <v>2341898</v>
      </c>
      <c r="AG1323" s="345">
        <v>1083806</v>
      </c>
      <c r="AH1323" s="345">
        <v>111580</v>
      </c>
      <c r="AI1323" s="345">
        <v>1146512</v>
      </c>
      <c r="AJ1323" s="345">
        <v>197062</v>
      </c>
      <c r="AK1323" s="345">
        <v>233042</v>
      </c>
    </row>
    <row r="1324" spans="1:37">
      <c r="A1324" s="869">
        <v>1263</v>
      </c>
      <c r="B1324" s="869" t="s">
        <v>4250</v>
      </c>
      <c r="C1324" s="869" t="s">
        <v>4263</v>
      </c>
      <c r="D1324" s="869" t="s">
        <v>13033</v>
      </c>
      <c r="E1324" s="869" t="s">
        <v>17788</v>
      </c>
      <c r="F1324" s="870" t="s">
        <v>17789</v>
      </c>
      <c r="G1324" s="869" t="s">
        <v>17790</v>
      </c>
      <c r="H1324" s="869" t="s">
        <v>17791</v>
      </c>
      <c r="I1324" s="869">
        <v>2018</v>
      </c>
      <c r="J1324" s="869">
        <v>14226</v>
      </c>
      <c r="K1324" s="869">
        <v>7869</v>
      </c>
      <c r="L1324" s="869">
        <v>468</v>
      </c>
      <c r="M1324" s="869">
        <v>204453</v>
      </c>
      <c r="N1324" s="869">
        <v>4859</v>
      </c>
      <c r="O1324" s="869">
        <v>41</v>
      </c>
      <c r="P1324" s="869">
        <v>8322</v>
      </c>
      <c r="Q1324" s="869">
        <v>0</v>
      </c>
      <c r="R1324" s="869">
        <v>8</v>
      </c>
      <c r="S1324" s="869">
        <v>24</v>
      </c>
      <c r="T1324" s="869">
        <v>25</v>
      </c>
      <c r="U1324" s="869">
        <v>7</v>
      </c>
      <c r="V1324" s="869">
        <v>3</v>
      </c>
      <c r="W1324" s="869">
        <v>11</v>
      </c>
      <c r="X1324" s="869">
        <v>15</v>
      </c>
      <c r="Y1324" s="869">
        <v>4</v>
      </c>
      <c r="Z1324" s="869">
        <v>3</v>
      </c>
      <c r="AA1324" s="869">
        <v>2</v>
      </c>
      <c r="AB1324" s="869">
        <v>4</v>
      </c>
      <c r="AC1324" s="869">
        <v>1</v>
      </c>
      <c r="AD1324" s="869">
        <v>17</v>
      </c>
      <c r="AE1324" s="869">
        <v>2</v>
      </c>
      <c r="AF1324" s="345">
        <v>5320940</v>
      </c>
      <c r="AG1324" s="345">
        <v>2235891</v>
      </c>
      <c r="AH1324" s="345">
        <v>282999</v>
      </c>
      <c r="AI1324" s="345">
        <v>2802050</v>
      </c>
      <c r="AJ1324" s="345">
        <v>164411</v>
      </c>
      <c r="AK1324" s="345">
        <v>94453</v>
      </c>
    </row>
    <row r="1325" spans="1:37">
      <c r="A1325" s="869">
        <v>1264</v>
      </c>
      <c r="B1325" s="869" t="s">
        <v>4250</v>
      </c>
      <c r="C1325" s="869" t="s">
        <v>4263</v>
      </c>
      <c r="D1325" s="869" t="s">
        <v>13033</v>
      </c>
      <c r="E1325" s="869" t="s">
        <v>17792</v>
      </c>
      <c r="F1325" s="870" t="s">
        <v>17793</v>
      </c>
      <c r="G1325" s="869" t="s">
        <v>17794</v>
      </c>
      <c r="H1325" s="869" t="s">
        <v>17795</v>
      </c>
      <c r="I1325" s="869">
        <v>2002</v>
      </c>
      <c r="J1325" s="869">
        <v>9122</v>
      </c>
      <c r="K1325" s="869">
        <v>3753</v>
      </c>
      <c r="L1325" s="869">
        <v>415</v>
      </c>
      <c r="M1325" s="869">
        <v>162412</v>
      </c>
      <c r="N1325" s="869">
        <v>7763</v>
      </c>
      <c r="O1325" s="869">
        <v>115</v>
      </c>
      <c r="P1325" s="869">
        <v>5686</v>
      </c>
      <c r="Q1325" s="869">
        <v>117</v>
      </c>
      <c r="R1325" s="869">
        <v>115</v>
      </c>
      <c r="S1325" s="869">
        <v>5.5</v>
      </c>
      <c r="T1325" s="869">
        <v>6</v>
      </c>
      <c r="U1325" s="869">
        <v>0.5</v>
      </c>
      <c r="V1325" s="869">
        <v>1</v>
      </c>
      <c r="W1325" s="869">
        <v>4</v>
      </c>
      <c r="X1325" s="869">
        <v>4</v>
      </c>
      <c r="Y1325" s="869">
        <v>0</v>
      </c>
      <c r="Z1325" s="869">
        <v>0</v>
      </c>
      <c r="AA1325" s="869">
        <v>1</v>
      </c>
      <c r="AB1325" s="869">
        <v>1</v>
      </c>
      <c r="AC1325" s="869">
        <v>0</v>
      </c>
      <c r="AD1325" s="869">
        <v>7</v>
      </c>
      <c r="AE1325" s="869">
        <v>1</v>
      </c>
      <c r="AF1325" s="345">
        <v>1895317</v>
      </c>
      <c r="AG1325" s="345">
        <v>652310</v>
      </c>
      <c r="AH1325" s="345">
        <v>96495</v>
      </c>
      <c r="AI1325" s="345">
        <v>1146512</v>
      </c>
      <c r="AJ1325" s="345">
        <v>138848</v>
      </c>
      <c r="AK1325" s="345">
        <v>118025</v>
      </c>
    </row>
    <row r="1326" spans="1:37">
      <c r="A1326" s="869">
        <v>1265</v>
      </c>
      <c r="B1326" s="869" t="s">
        <v>4250</v>
      </c>
      <c r="C1326" s="869" t="s">
        <v>4263</v>
      </c>
      <c r="D1326" s="869" t="s">
        <v>13033</v>
      </c>
      <c r="E1326" s="869" t="s">
        <v>17796</v>
      </c>
      <c r="F1326" s="870" t="s">
        <v>17797</v>
      </c>
      <c r="G1326" s="869" t="s">
        <v>17798</v>
      </c>
      <c r="H1326" s="869" t="s">
        <v>17799</v>
      </c>
      <c r="I1326" s="869">
        <v>2002</v>
      </c>
      <c r="J1326" s="869">
        <v>6840</v>
      </c>
      <c r="K1326" s="869">
        <v>7397</v>
      </c>
      <c r="L1326" s="869">
        <v>526</v>
      </c>
      <c r="M1326" s="869">
        <v>214219</v>
      </c>
      <c r="N1326" s="869">
        <v>8470</v>
      </c>
      <c r="O1326" s="869">
        <v>149</v>
      </c>
      <c r="P1326" s="869">
        <v>8472</v>
      </c>
      <c r="Q1326" s="869">
        <v>119</v>
      </c>
      <c r="R1326" s="869">
        <v>9</v>
      </c>
      <c r="S1326" s="869">
        <v>10</v>
      </c>
      <c r="T1326" s="869">
        <v>10</v>
      </c>
      <c r="U1326" s="869">
        <v>4</v>
      </c>
      <c r="V1326" s="869">
        <v>2</v>
      </c>
      <c r="W1326" s="869">
        <v>5</v>
      </c>
      <c r="X1326" s="869">
        <v>7</v>
      </c>
      <c r="Y1326" s="869">
        <v>0</v>
      </c>
      <c r="Z1326" s="869">
        <v>0</v>
      </c>
      <c r="AA1326" s="869">
        <v>1</v>
      </c>
      <c r="AB1326" s="869">
        <v>1</v>
      </c>
      <c r="AC1326" s="869">
        <v>0</v>
      </c>
      <c r="AD1326" s="869">
        <v>11</v>
      </c>
      <c r="AE1326" s="869">
        <v>2</v>
      </c>
      <c r="AF1326" s="345">
        <v>1821458</v>
      </c>
      <c r="AG1326" s="345">
        <v>796102</v>
      </c>
      <c r="AH1326" s="345">
        <v>114654</v>
      </c>
      <c r="AI1326" s="345">
        <v>910702</v>
      </c>
      <c r="AJ1326" s="345">
        <v>250407</v>
      </c>
      <c r="AK1326" s="345">
        <v>252678</v>
      </c>
    </row>
    <row r="1327" spans="1:37">
      <c r="A1327" s="869">
        <v>1266</v>
      </c>
      <c r="B1327" s="869" t="s">
        <v>4250</v>
      </c>
      <c r="C1327" s="869" t="s">
        <v>4263</v>
      </c>
      <c r="D1327" s="869" t="s">
        <v>13033</v>
      </c>
      <c r="E1327" s="869" t="s">
        <v>17800</v>
      </c>
      <c r="F1327" s="870" t="s">
        <v>17801</v>
      </c>
      <c r="G1327" s="869" t="s">
        <v>17802</v>
      </c>
      <c r="H1327" s="869" t="s">
        <v>17803</v>
      </c>
      <c r="I1327" s="869">
        <v>1995</v>
      </c>
      <c r="J1327" s="869">
        <v>5173</v>
      </c>
      <c r="K1327" s="869">
        <v>2130</v>
      </c>
      <c r="L1327" s="869">
        <v>316</v>
      </c>
      <c r="M1327" s="869">
        <v>197967</v>
      </c>
      <c r="N1327" s="869">
        <v>6738</v>
      </c>
      <c r="O1327" s="869">
        <v>153</v>
      </c>
      <c r="P1327" s="869">
        <v>6888</v>
      </c>
      <c r="Q1327" s="869">
        <v>0</v>
      </c>
      <c r="R1327" s="869">
        <v>2</v>
      </c>
      <c r="S1327" s="869">
        <v>10</v>
      </c>
      <c r="T1327" s="869">
        <v>10</v>
      </c>
      <c r="U1327" s="869">
        <v>3</v>
      </c>
      <c r="V1327" s="869">
        <v>4</v>
      </c>
      <c r="W1327" s="869">
        <v>6</v>
      </c>
      <c r="X1327" s="869">
        <v>5</v>
      </c>
      <c r="Y1327" s="869">
        <v>0</v>
      </c>
      <c r="Z1327" s="869">
        <v>0</v>
      </c>
      <c r="AA1327" s="869">
        <v>1</v>
      </c>
      <c r="AB1327" s="869">
        <v>1</v>
      </c>
      <c r="AC1327" s="869">
        <v>0</v>
      </c>
      <c r="AD1327" s="869">
        <v>8</v>
      </c>
      <c r="AE1327" s="869">
        <v>2</v>
      </c>
      <c r="AF1327" s="345">
        <v>1660914</v>
      </c>
      <c r="AG1327" s="345">
        <v>1057737</v>
      </c>
      <c r="AH1327" s="345">
        <v>108063</v>
      </c>
      <c r="AI1327" s="345">
        <v>495114</v>
      </c>
      <c r="AJ1327" s="345">
        <v>171316</v>
      </c>
      <c r="AK1327" s="345">
        <v>158057</v>
      </c>
    </row>
    <row r="1328" spans="1:37">
      <c r="A1328" s="869">
        <v>1267</v>
      </c>
      <c r="B1328" s="869" t="s">
        <v>4250</v>
      </c>
      <c r="C1328" s="869" t="s">
        <v>4263</v>
      </c>
      <c r="D1328" s="869" t="s">
        <v>13033</v>
      </c>
      <c r="E1328" s="869" t="s">
        <v>17804</v>
      </c>
      <c r="F1328" s="870" t="s">
        <v>17805</v>
      </c>
      <c r="G1328" s="869" t="s">
        <v>17806</v>
      </c>
      <c r="H1328" s="869" t="s">
        <v>17807</v>
      </c>
      <c r="I1328" s="869">
        <v>1993</v>
      </c>
      <c r="J1328" s="869">
        <v>17382</v>
      </c>
      <c r="K1328" s="869">
        <v>5497</v>
      </c>
      <c r="L1328" s="869">
        <v>494</v>
      </c>
      <c r="M1328" s="869">
        <v>308839</v>
      </c>
      <c r="N1328" s="869">
        <v>17612</v>
      </c>
      <c r="O1328" s="869">
        <v>222</v>
      </c>
      <c r="P1328" s="869">
        <v>7038</v>
      </c>
      <c r="Q1328" s="869">
        <v>123</v>
      </c>
      <c r="R1328" s="869">
        <v>3</v>
      </c>
      <c r="S1328" s="869">
        <v>23</v>
      </c>
      <c r="T1328" s="869">
        <v>23</v>
      </c>
      <c r="U1328" s="869">
        <v>5</v>
      </c>
      <c r="V1328" s="869">
        <v>5</v>
      </c>
      <c r="W1328" s="869">
        <v>16</v>
      </c>
      <c r="X1328" s="869">
        <v>16</v>
      </c>
      <c r="Y1328" s="869">
        <v>1</v>
      </c>
      <c r="Z1328" s="869">
        <v>1</v>
      </c>
      <c r="AA1328" s="869">
        <v>1</v>
      </c>
      <c r="AB1328" s="869">
        <v>1</v>
      </c>
      <c r="AC1328" s="869">
        <v>0</v>
      </c>
      <c r="AD1328" s="869">
        <v>22</v>
      </c>
      <c r="AE1328" s="869">
        <v>2</v>
      </c>
      <c r="AF1328" s="345">
        <v>4917534</v>
      </c>
      <c r="AG1328" s="345">
        <v>1946567</v>
      </c>
      <c r="AH1328" s="345">
        <v>120506</v>
      </c>
      <c r="AI1328" s="345">
        <v>2850461</v>
      </c>
      <c r="AJ1328" s="345">
        <v>260242</v>
      </c>
      <c r="AK1328" s="345">
        <v>236715</v>
      </c>
    </row>
    <row r="1329" spans="1:37">
      <c r="A1329" s="869">
        <v>1268</v>
      </c>
      <c r="B1329" s="869" t="s">
        <v>4250</v>
      </c>
      <c r="C1329" s="869" t="s">
        <v>4263</v>
      </c>
      <c r="D1329" s="869" t="s">
        <v>13033</v>
      </c>
      <c r="E1329" s="869" t="s">
        <v>17808</v>
      </c>
      <c r="F1329" s="870" t="s">
        <v>17809</v>
      </c>
      <c r="G1329" s="869" t="s">
        <v>17810</v>
      </c>
      <c r="H1329" s="869" t="s">
        <v>17811</v>
      </c>
      <c r="I1329" s="869">
        <v>2014</v>
      </c>
      <c r="J1329" s="869">
        <v>1058</v>
      </c>
      <c r="K1329" s="869">
        <v>1058</v>
      </c>
      <c r="L1329" s="869">
        <v>130</v>
      </c>
      <c r="M1329" s="869">
        <v>106356</v>
      </c>
      <c r="N1329" s="869">
        <v>0</v>
      </c>
      <c r="O1329" s="869">
        <v>39</v>
      </c>
      <c r="P1329" s="869">
        <v>3647</v>
      </c>
      <c r="Q1329" s="869">
        <v>0</v>
      </c>
      <c r="R1329" s="869">
        <v>3</v>
      </c>
      <c r="S1329" s="869">
        <v>1</v>
      </c>
      <c r="T1329" s="869">
        <v>1</v>
      </c>
      <c r="U1329" s="869">
        <v>0</v>
      </c>
      <c r="V1329" s="869">
        <v>0</v>
      </c>
      <c r="W1329" s="869">
        <v>1</v>
      </c>
      <c r="X1329" s="869">
        <v>1</v>
      </c>
      <c r="Y1329" s="869">
        <v>0</v>
      </c>
      <c r="Z1329" s="869">
        <v>0</v>
      </c>
      <c r="AA1329" s="869">
        <v>0</v>
      </c>
      <c r="AB1329" s="869">
        <v>0</v>
      </c>
      <c r="AC1329" s="869">
        <v>0</v>
      </c>
      <c r="AD1329" s="869">
        <v>3</v>
      </c>
      <c r="AE1329" s="869">
        <v>0</v>
      </c>
      <c r="AF1329" s="345">
        <v>181411</v>
      </c>
      <c r="AG1329" s="345">
        <v>98613</v>
      </c>
      <c r="AH1329" s="345">
        <v>59278</v>
      </c>
      <c r="AI1329" s="345">
        <v>23520</v>
      </c>
      <c r="AJ1329" s="345">
        <v>75150</v>
      </c>
      <c r="AK1329" s="345">
        <v>34001</v>
      </c>
    </row>
    <row r="1330" spans="1:37">
      <c r="A1330" s="869">
        <v>1269</v>
      </c>
      <c r="B1330" s="869" t="s">
        <v>4250</v>
      </c>
      <c r="C1330" s="869" t="s">
        <v>4263</v>
      </c>
      <c r="D1330" s="869" t="s">
        <v>13033</v>
      </c>
      <c r="E1330" s="869" t="s">
        <v>17812</v>
      </c>
      <c r="F1330" s="870" t="s">
        <v>17813</v>
      </c>
      <c r="G1330" s="869" t="s">
        <v>17814</v>
      </c>
      <c r="H1330" s="869" t="s">
        <v>17815</v>
      </c>
      <c r="I1330" s="869">
        <v>2004</v>
      </c>
      <c r="J1330" s="869">
        <v>2504.8000000000002</v>
      </c>
      <c r="K1330" s="869">
        <v>842.08</v>
      </c>
      <c r="L1330" s="869">
        <v>200</v>
      </c>
      <c r="M1330" s="869">
        <v>74014</v>
      </c>
      <c r="N1330" s="869">
        <v>2315</v>
      </c>
      <c r="O1330" s="869">
        <v>28</v>
      </c>
      <c r="P1330" s="869">
        <v>2103</v>
      </c>
      <c r="Q1330" s="869">
        <v>0</v>
      </c>
      <c r="R1330" s="869">
        <v>0</v>
      </c>
      <c r="S1330" s="869">
        <v>6</v>
      </c>
      <c r="T1330" s="869">
        <v>6</v>
      </c>
      <c r="U1330" s="869">
        <v>1</v>
      </c>
      <c r="V1330" s="869">
        <v>1</v>
      </c>
      <c r="W1330" s="869">
        <v>3</v>
      </c>
      <c r="X1330" s="869">
        <v>3</v>
      </c>
      <c r="Y1330" s="869">
        <v>1</v>
      </c>
      <c r="Z1330" s="869">
        <v>1</v>
      </c>
      <c r="AA1330" s="869">
        <v>1</v>
      </c>
      <c r="AB1330" s="869">
        <v>1</v>
      </c>
      <c r="AC1330" s="869">
        <v>1</v>
      </c>
      <c r="AD1330" s="869">
        <v>5</v>
      </c>
      <c r="AE1330" s="869">
        <v>0</v>
      </c>
      <c r="AF1330" s="345">
        <v>470204</v>
      </c>
      <c r="AG1330" s="345">
        <v>262060</v>
      </c>
      <c r="AH1330" s="345">
        <v>20250</v>
      </c>
      <c r="AI1330" s="345">
        <v>187894</v>
      </c>
      <c r="AJ1330" s="345">
        <v>127586</v>
      </c>
      <c r="AK1330" s="345">
        <v>92222</v>
      </c>
    </row>
    <row r="1331" spans="1:37">
      <c r="A1331" s="869">
        <v>1270</v>
      </c>
      <c r="B1331" s="869" t="s">
        <v>4250</v>
      </c>
      <c r="C1331" s="869" t="s">
        <v>6219</v>
      </c>
      <c r="D1331" s="869" t="s">
        <v>13033</v>
      </c>
      <c r="E1331" s="869" t="s">
        <v>17816</v>
      </c>
      <c r="F1331" s="870" t="s">
        <v>17817</v>
      </c>
      <c r="G1331" s="869" t="s">
        <v>17818</v>
      </c>
      <c r="H1331" s="869" t="s">
        <v>17819</v>
      </c>
      <c r="I1331" s="869">
        <v>1997</v>
      </c>
      <c r="J1331" s="869">
        <v>2238</v>
      </c>
      <c r="K1331" s="869">
        <v>1223.47</v>
      </c>
      <c r="L1331" s="869">
        <v>59</v>
      </c>
      <c r="M1331" s="869">
        <v>28919</v>
      </c>
      <c r="N1331" s="869">
        <v>0</v>
      </c>
      <c r="O1331" s="869">
        <v>16</v>
      </c>
      <c r="P1331" s="869">
        <v>1939</v>
      </c>
      <c r="Q1331" s="869">
        <v>0</v>
      </c>
      <c r="R1331" s="869">
        <v>5</v>
      </c>
      <c r="S1331" s="869">
        <v>3.5</v>
      </c>
      <c r="T1331" s="869">
        <v>5</v>
      </c>
      <c r="U1331" s="869">
        <v>0</v>
      </c>
      <c r="V1331" s="869">
        <v>0</v>
      </c>
      <c r="W1331" s="869">
        <v>1.5</v>
      </c>
      <c r="X1331" s="869">
        <v>3</v>
      </c>
      <c r="Y1331" s="869">
        <v>0</v>
      </c>
      <c r="Z1331" s="869">
        <v>0</v>
      </c>
      <c r="AA1331" s="869">
        <v>2</v>
      </c>
      <c r="AB1331" s="869">
        <v>2</v>
      </c>
      <c r="AC1331" s="869">
        <v>0</v>
      </c>
      <c r="AD1331" s="869">
        <v>2</v>
      </c>
      <c r="AE1331" s="869">
        <v>0</v>
      </c>
      <c r="AF1331" s="345">
        <v>597766</v>
      </c>
      <c r="AG1331" s="345">
        <v>246898</v>
      </c>
      <c r="AH1331" s="345">
        <v>25098</v>
      </c>
      <c r="AI1331" s="345">
        <v>325770</v>
      </c>
      <c r="AJ1331" s="345">
        <v>24806</v>
      </c>
      <c r="AK1331" s="345">
        <v>22503</v>
      </c>
    </row>
    <row r="1332" spans="1:37">
      <c r="A1332" s="869">
        <v>1271</v>
      </c>
      <c r="B1332" s="869" t="s">
        <v>4250</v>
      </c>
      <c r="C1332" s="869" t="s">
        <v>6219</v>
      </c>
      <c r="D1332" s="869" t="s">
        <v>13033</v>
      </c>
      <c r="E1332" s="869" t="s">
        <v>17820</v>
      </c>
      <c r="F1332" s="870" t="s">
        <v>17821</v>
      </c>
      <c r="G1332" s="869" t="s">
        <v>17822</v>
      </c>
      <c r="H1332" s="869" t="s">
        <v>17823</v>
      </c>
      <c r="I1332" s="869">
        <v>2010</v>
      </c>
      <c r="J1332" s="869">
        <v>564.51</v>
      </c>
      <c r="K1332" s="869">
        <v>1693.84</v>
      </c>
      <c r="L1332" s="869">
        <v>362</v>
      </c>
      <c r="M1332" s="869">
        <v>89943</v>
      </c>
      <c r="N1332" s="869">
        <v>2555</v>
      </c>
      <c r="O1332" s="869">
        <v>46</v>
      </c>
      <c r="P1332" s="869">
        <v>4222</v>
      </c>
      <c r="Q1332" s="869">
        <v>0</v>
      </c>
      <c r="R1332" s="869">
        <v>0</v>
      </c>
      <c r="S1332" s="869">
        <v>5</v>
      </c>
      <c r="T1332" s="869">
        <v>5</v>
      </c>
      <c r="U1332" s="869">
        <v>1</v>
      </c>
      <c r="V1332" s="869">
        <v>1</v>
      </c>
      <c r="W1332" s="869">
        <v>4</v>
      </c>
      <c r="X1332" s="869">
        <v>4</v>
      </c>
      <c r="Y1332" s="869">
        <v>0</v>
      </c>
      <c r="Z1332" s="869">
        <v>0</v>
      </c>
      <c r="AA1332" s="869">
        <v>0</v>
      </c>
      <c r="AB1332" s="869">
        <v>0</v>
      </c>
      <c r="AC1332" s="869">
        <v>0</v>
      </c>
      <c r="AD1332" s="869">
        <v>4</v>
      </c>
      <c r="AE1332" s="869">
        <v>1</v>
      </c>
      <c r="AF1332" s="345">
        <v>1326263</v>
      </c>
      <c r="AG1332" s="345">
        <v>517776</v>
      </c>
      <c r="AH1332" s="345">
        <v>68135</v>
      </c>
      <c r="AI1332" s="345">
        <v>740352</v>
      </c>
      <c r="AJ1332" s="345">
        <v>104151</v>
      </c>
      <c r="AK1332" s="345">
        <v>76214</v>
      </c>
    </row>
    <row r="1333" spans="1:37">
      <c r="A1333" s="869">
        <v>1272</v>
      </c>
      <c r="B1333" s="869" t="s">
        <v>4250</v>
      </c>
      <c r="C1333" s="869" t="s">
        <v>6219</v>
      </c>
      <c r="D1333" s="869" t="s">
        <v>13033</v>
      </c>
      <c r="E1333" s="869" t="s">
        <v>17824</v>
      </c>
      <c r="F1333" s="870" t="s">
        <v>17825</v>
      </c>
      <c r="G1333" s="869" t="s">
        <v>17826</v>
      </c>
      <c r="H1333" s="869" t="s">
        <v>17819</v>
      </c>
      <c r="I1333" s="869">
        <v>2001</v>
      </c>
      <c r="J1333" s="869">
        <v>3022</v>
      </c>
      <c r="K1333" s="869">
        <v>886.31</v>
      </c>
      <c r="L1333" s="869">
        <v>152</v>
      </c>
      <c r="M1333" s="869">
        <v>46706</v>
      </c>
      <c r="N1333" s="869">
        <v>571</v>
      </c>
      <c r="O1333" s="869">
        <v>10</v>
      </c>
      <c r="P1333" s="869">
        <v>358</v>
      </c>
      <c r="Q1333" s="869">
        <v>0</v>
      </c>
      <c r="R1333" s="869">
        <v>10</v>
      </c>
      <c r="S1333" s="869">
        <v>1</v>
      </c>
      <c r="T1333" s="869">
        <v>4</v>
      </c>
      <c r="U1333" s="869">
        <v>0</v>
      </c>
      <c r="V1333" s="869">
        <v>0</v>
      </c>
      <c r="W1333" s="869">
        <v>0</v>
      </c>
      <c r="X1333" s="869">
        <v>4</v>
      </c>
      <c r="Y1333" s="869">
        <v>0</v>
      </c>
      <c r="Z1333" s="869">
        <v>0</v>
      </c>
      <c r="AA1333" s="869">
        <v>1</v>
      </c>
      <c r="AB1333" s="869">
        <v>0</v>
      </c>
      <c r="AC1333" s="869">
        <v>0</v>
      </c>
      <c r="AD1333" s="869">
        <v>0</v>
      </c>
      <c r="AE1333" s="869">
        <v>0</v>
      </c>
      <c r="AF1333" s="345">
        <v>142043</v>
      </c>
      <c r="AG1333" s="345">
        <v>82928</v>
      </c>
      <c r="AH1333" s="345">
        <v>4553</v>
      </c>
      <c r="AI1333" s="345">
        <v>54562</v>
      </c>
      <c r="AJ1333" s="345">
        <v>2841</v>
      </c>
      <c r="AK1333" s="345">
        <v>1677</v>
      </c>
    </row>
    <row r="1334" spans="1:37">
      <c r="A1334" s="869">
        <v>1273</v>
      </c>
      <c r="B1334" s="869" t="s">
        <v>4250</v>
      </c>
      <c r="C1334" s="869" t="s">
        <v>6219</v>
      </c>
      <c r="D1334" s="869" t="s">
        <v>13033</v>
      </c>
      <c r="E1334" s="869" t="s">
        <v>17827</v>
      </c>
      <c r="F1334" s="870" t="s">
        <v>17828</v>
      </c>
      <c r="G1334" s="869" t="s">
        <v>17829</v>
      </c>
      <c r="H1334" s="869" t="s">
        <v>17830</v>
      </c>
      <c r="I1334" s="869">
        <v>2013</v>
      </c>
      <c r="J1334" s="869">
        <v>5155</v>
      </c>
      <c r="K1334" s="869">
        <v>2001.39</v>
      </c>
      <c r="L1334" s="869">
        <v>77</v>
      </c>
      <c r="M1334" s="869">
        <v>72214</v>
      </c>
      <c r="N1334" s="869">
        <v>0</v>
      </c>
      <c r="O1334" s="869">
        <v>36</v>
      </c>
      <c r="P1334" s="869">
        <v>3789</v>
      </c>
      <c r="Q1334" s="869">
        <v>0</v>
      </c>
      <c r="R1334" s="869">
        <v>0</v>
      </c>
      <c r="S1334" s="869">
        <v>9</v>
      </c>
      <c r="T1334" s="869">
        <v>9</v>
      </c>
      <c r="U1334" s="869">
        <v>0</v>
      </c>
      <c r="V1334" s="869">
        <v>0</v>
      </c>
      <c r="W1334" s="869">
        <v>5</v>
      </c>
      <c r="X1334" s="869">
        <v>5</v>
      </c>
      <c r="Y1334" s="869">
        <v>0</v>
      </c>
      <c r="Z1334" s="869">
        <v>0</v>
      </c>
      <c r="AA1334" s="869">
        <v>4</v>
      </c>
      <c r="AB1334" s="869">
        <v>4</v>
      </c>
      <c r="AC1334" s="869">
        <v>0</v>
      </c>
      <c r="AD1334" s="869">
        <v>5</v>
      </c>
      <c r="AE1334" s="869">
        <v>1</v>
      </c>
      <c r="AF1334" s="345">
        <v>661269</v>
      </c>
      <c r="AG1334" s="345">
        <v>405788</v>
      </c>
      <c r="AH1334" s="345">
        <v>49906</v>
      </c>
      <c r="AI1334" s="345">
        <v>205575</v>
      </c>
      <c r="AJ1334" s="345">
        <v>120754</v>
      </c>
      <c r="AK1334" s="345">
        <v>115751</v>
      </c>
    </row>
    <row r="1335" spans="1:37">
      <c r="A1335" s="869">
        <v>1274</v>
      </c>
      <c r="B1335" s="869" t="s">
        <v>4250</v>
      </c>
      <c r="C1335" s="869" t="s">
        <v>17620</v>
      </c>
      <c r="D1335" s="869" t="s">
        <v>13033</v>
      </c>
      <c r="E1335" s="869" t="s">
        <v>17831</v>
      </c>
      <c r="F1335" s="870" t="s">
        <v>17832</v>
      </c>
      <c r="G1335" s="869" t="s">
        <v>17833</v>
      </c>
      <c r="H1335" s="869" t="s">
        <v>17834</v>
      </c>
      <c r="I1335" s="869">
        <v>2011</v>
      </c>
      <c r="J1335" s="869">
        <v>8137</v>
      </c>
      <c r="K1335" s="869">
        <v>1914.71</v>
      </c>
      <c r="L1335" s="869">
        <v>31</v>
      </c>
      <c r="M1335" s="869">
        <v>70013</v>
      </c>
      <c r="N1335" s="869">
        <v>2075</v>
      </c>
      <c r="O1335" s="869">
        <v>12</v>
      </c>
      <c r="P1335" s="869">
        <v>3868</v>
      </c>
      <c r="Q1335" s="869">
        <v>0</v>
      </c>
      <c r="R1335" s="869">
        <v>3</v>
      </c>
      <c r="S1335" s="869">
        <v>8</v>
      </c>
      <c r="T1335" s="869">
        <v>9</v>
      </c>
      <c r="U1335" s="869">
        <v>1</v>
      </c>
      <c r="V1335" s="869">
        <v>1</v>
      </c>
      <c r="W1335" s="869">
        <v>1</v>
      </c>
      <c r="X1335" s="869">
        <v>2</v>
      </c>
      <c r="Y1335" s="869">
        <v>0</v>
      </c>
      <c r="Z1335" s="869">
        <v>0</v>
      </c>
      <c r="AA1335" s="869">
        <v>6</v>
      </c>
      <c r="AB1335" s="869">
        <v>6</v>
      </c>
      <c r="AC1335" s="869">
        <v>0</v>
      </c>
      <c r="AD1335" s="869">
        <v>3</v>
      </c>
      <c r="AE1335" s="869">
        <v>1</v>
      </c>
      <c r="AF1335" s="345">
        <v>262407</v>
      </c>
      <c r="AG1335" s="345">
        <v>43720</v>
      </c>
      <c r="AH1335" s="345">
        <v>55900</v>
      </c>
      <c r="AI1335" s="345">
        <v>162787</v>
      </c>
      <c r="AJ1335" s="345">
        <v>57710</v>
      </c>
      <c r="AK1335" s="345">
        <v>38420</v>
      </c>
    </row>
    <row r="1336" spans="1:37" s="878" customFormat="1">
      <c r="A1336" s="1712" t="s">
        <v>13734</v>
      </c>
      <c r="B1336" s="1713"/>
      <c r="C1336" s="1714"/>
      <c r="D1336" s="872"/>
      <c r="E1336" s="873">
        <v>51</v>
      </c>
      <c r="F1336" s="874"/>
      <c r="G1336" s="872"/>
      <c r="H1336" s="872"/>
      <c r="I1336" s="872"/>
      <c r="J1336" s="875"/>
      <c r="K1336" s="875"/>
      <c r="L1336" s="875"/>
      <c r="M1336" s="875"/>
      <c r="N1336" s="875"/>
      <c r="O1336" s="875"/>
      <c r="P1336" s="875"/>
      <c r="Q1336" s="875"/>
      <c r="R1336" s="875"/>
      <c r="S1336" s="876"/>
      <c r="T1336" s="876"/>
      <c r="U1336" s="876"/>
      <c r="V1336" s="876"/>
      <c r="W1336" s="876"/>
      <c r="X1336" s="876"/>
      <c r="Y1336" s="876"/>
      <c r="Z1336" s="875"/>
      <c r="AA1336" s="876"/>
      <c r="AB1336" s="876"/>
      <c r="AC1336" s="875"/>
      <c r="AD1336" s="875"/>
      <c r="AE1336" s="875"/>
      <c r="AF1336" s="877"/>
      <c r="AG1336" s="875"/>
      <c r="AH1336" s="875"/>
      <c r="AI1336" s="875"/>
      <c r="AJ1336" s="875"/>
      <c r="AK1336" s="875"/>
    </row>
    <row r="1337" spans="1:37" s="885" customFormat="1">
      <c r="A1337" s="1715" t="s">
        <v>17835</v>
      </c>
      <c r="B1337" s="1716"/>
      <c r="C1337" s="1717"/>
      <c r="D1337" s="879"/>
      <c r="E1337" s="880">
        <v>79</v>
      </c>
      <c r="F1337" s="881"/>
      <c r="G1337" s="879"/>
      <c r="H1337" s="879"/>
      <c r="I1337" s="879"/>
      <c r="J1337" s="882"/>
      <c r="K1337" s="882"/>
      <c r="L1337" s="882"/>
      <c r="M1337" s="882"/>
      <c r="N1337" s="882"/>
      <c r="O1337" s="882"/>
      <c r="P1337" s="882"/>
      <c r="Q1337" s="882"/>
      <c r="R1337" s="882"/>
      <c r="S1337" s="883"/>
      <c r="T1337" s="883"/>
      <c r="U1337" s="883"/>
      <c r="V1337" s="883"/>
      <c r="W1337" s="883"/>
      <c r="X1337" s="883"/>
      <c r="Y1337" s="883"/>
      <c r="Z1337" s="882"/>
      <c r="AA1337" s="883"/>
      <c r="AB1337" s="883"/>
      <c r="AC1337" s="882"/>
      <c r="AD1337" s="882"/>
      <c r="AE1337" s="882"/>
      <c r="AF1337" s="884"/>
      <c r="AG1337" s="882"/>
      <c r="AH1337" s="882"/>
      <c r="AI1337" s="882"/>
      <c r="AJ1337" s="882"/>
      <c r="AK1337" s="882"/>
    </row>
    <row r="1338" spans="1:37">
      <c r="A1338" s="869">
        <v>1275</v>
      </c>
      <c r="B1338" s="869" t="s">
        <v>4719</v>
      </c>
      <c r="C1338" s="869" t="s">
        <v>4727</v>
      </c>
      <c r="D1338" s="869" t="s">
        <v>12915</v>
      </c>
      <c r="E1338" s="869" t="s">
        <v>17836</v>
      </c>
      <c r="F1338" s="870" t="s">
        <v>17837</v>
      </c>
      <c r="G1338" s="869" t="s">
        <v>17838</v>
      </c>
      <c r="H1338" s="869" t="s">
        <v>17839</v>
      </c>
      <c r="I1338" s="869">
        <v>1990</v>
      </c>
      <c r="J1338" s="869">
        <v>4397</v>
      </c>
      <c r="K1338" s="869">
        <v>1551</v>
      </c>
      <c r="L1338" s="869">
        <v>280</v>
      </c>
      <c r="M1338" s="869">
        <v>109723</v>
      </c>
      <c r="N1338" s="869">
        <v>2385</v>
      </c>
      <c r="O1338" s="869">
        <v>41</v>
      </c>
      <c r="P1338" s="869">
        <v>2690</v>
      </c>
      <c r="Q1338" s="869">
        <v>120</v>
      </c>
      <c r="R1338" s="869">
        <v>7</v>
      </c>
      <c r="S1338" s="869">
        <v>10</v>
      </c>
      <c r="T1338" s="869">
        <v>10</v>
      </c>
      <c r="U1338" s="869">
        <v>1</v>
      </c>
      <c r="V1338" s="869">
        <v>1</v>
      </c>
      <c r="W1338" s="869">
        <v>4</v>
      </c>
      <c r="X1338" s="869">
        <v>4</v>
      </c>
      <c r="Y1338" s="869">
        <v>0</v>
      </c>
      <c r="Z1338" s="869">
        <v>0</v>
      </c>
      <c r="AA1338" s="869">
        <v>5</v>
      </c>
      <c r="AB1338" s="869">
        <v>5</v>
      </c>
      <c r="AC1338" s="869">
        <v>0</v>
      </c>
      <c r="AD1338" s="869">
        <v>2</v>
      </c>
      <c r="AE1338" s="869">
        <v>3</v>
      </c>
      <c r="AF1338" s="345">
        <v>672893</v>
      </c>
      <c r="AG1338" s="345">
        <v>431213</v>
      </c>
      <c r="AH1338" s="345">
        <v>55060</v>
      </c>
      <c r="AI1338" s="345">
        <v>186620</v>
      </c>
      <c r="AJ1338" s="345">
        <v>53639</v>
      </c>
      <c r="AK1338" s="345">
        <v>80711</v>
      </c>
    </row>
    <row r="1339" spans="1:37">
      <c r="A1339" s="869">
        <v>1276</v>
      </c>
      <c r="B1339" s="869" t="s">
        <v>4719</v>
      </c>
      <c r="C1339" s="869" t="s">
        <v>4727</v>
      </c>
      <c r="D1339" s="869" t="s">
        <v>12915</v>
      </c>
      <c r="E1339" s="869" t="s">
        <v>17840</v>
      </c>
      <c r="F1339" s="870" t="s">
        <v>17841</v>
      </c>
      <c r="G1339" s="869" t="s">
        <v>17842</v>
      </c>
      <c r="H1339" s="869" t="s">
        <v>17843</v>
      </c>
      <c r="I1339" s="869">
        <v>1996</v>
      </c>
      <c r="J1339" s="869">
        <v>4889</v>
      </c>
      <c r="K1339" s="869">
        <v>2040.57</v>
      </c>
      <c r="L1339" s="869">
        <v>100</v>
      </c>
      <c r="M1339" s="869">
        <v>99422</v>
      </c>
      <c r="N1339" s="869">
        <v>3843</v>
      </c>
      <c r="O1339" s="869">
        <v>30</v>
      </c>
      <c r="P1339" s="869">
        <v>3363</v>
      </c>
      <c r="Q1339" s="869">
        <v>153</v>
      </c>
      <c r="R1339" s="869">
        <v>5</v>
      </c>
      <c r="S1339" s="869">
        <v>10</v>
      </c>
      <c r="T1339" s="869">
        <v>10</v>
      </c>
      <c r="U1339" s="869">
        <v>1</v>
      </c>
      <c r="V1339" s="869">
        <v>1</v>
      </c>
      <c r="W1339" s="869">
        <v>4</v>
      </c>
      <c r="X1339" s="869">
        <v>4</v>
      </c>
      <c r="Y1339" s="869">
        <v>0</v>
      </c>
      <c r="Z1339" s="869">
        <v>0</v>
      </c>
      <c r="AA1339" s="869">
        <v>5</v>
      </c>
      <c r="AB1339" s="869">
        <v>5</v>
      </c>
      <c r="AC1339" s="869">
        <v>0</v>
      </c>
      <c r="AD1339" s="869">
        <v>3</v>
      </c>
      <c r="AE1339" s="869">
        <v>2</v>
      </c>
      <c r="AF1339" s="345">
        <v>810221</v>
      </c>
      <c r="AG1339" s="345">
        <v>444050</v>
      </c>
      <c r="AH1339" s="345">
        <v>50000</v>
      </c>
      <c r="AI1339" s="345">
        <v>316171</v>
      </c>
      <c r="AJ1339" s="345">
        <v>37061</v>
      </c>
      <c r="AK1339" s="345">
        <v>56911</v>
      </c>
    </row>
    <row r="1340" spans="1:37">
      <c r="A1340" s="869">
        <v>1277</v>
      </c>
      <c r="B1340" s="869" t="s">
        <v>4719</v>
      </c>
      <c r="C1340" s="869" t="s">
        <v>4727</v>
      </c>
      <c r="D1340" s="869" t="s">
        <v>12915</v>
      </c>
      <c r="E1340" s="869" t="s">
        <v>17844</v>
      </c>
      <c r="F1340" s="870" t="s">
        <v>17845</v>
      </c>
      <c r="G1340" s="869" t="s">
        <v>17846</v>
      </c>
      <c r="H1340" s="869" t="s">
        <v>17847</v>
      </c>
      <c r="I1340" s="869">
        <v>1964</v>
      </c>
      <c r="J1340" s="869">
        <v>30093</v>
      </c>
      <c r="K1340" s="869">
        <v>2613</v>
      </c>
      <c r="L1340" s="869">
        <v>69</v>
      </c>
      <c r="M1340" s="869">
        <v>215403</v>
      </c>
      <c r="N1340" s="869">
        <v>4944</v>
      </c>
      <c r="O1340" s="869">
        <v>60</v>
      </c>
      <c r="P1340" s="869">
        <v>5393</v>
      </c>
      <c r="Q1340" s="869">
        <v>299</v>
      </c>
      <c r="R1340" s="869">
        <v>0</v>
      </c>
      <c r="S1340" s="869">
        <v>10</v>
      </c>
      <c r="T1340" s="869">
        <v>12</v>
      </c>
      <c r="U1340" s="869">
        <v>1</v>
      </c>
      <c r="V1340" s="869">
        <v>1</v>
      </c>
      <c r="W1340" s="869">
        <v>5</v>
      </c>
      <c r="X1340" s="869">
        <v>6</v>
      </c>
      <c r="Y1340" s="869">
        <v>0</v>
      </c>
      <c r="Z1340" s="869">
        <v>0</v>
      </c>
      <c r="AA1340" s="869">
        <v>4</v>
      </c>
      <c r="AB1340" s="869">
        <v>5</v>
      </c>
      <c r="AC1340" s="869">
        <v>1</v>
      </c>
      <c r="AD1340" s="869">
        <v>3</v>
      </c>
      <c r="AE1340" s="869">
        <v>1</v>
      </c>
      <c r="AF1340" s="345">
        <v>881831</v>
      </c>
      <c r="AG1340" s="345">
        <v>435123</v>
      </c>
      <c r="AH1340" s="345">
        <v>118673</v>
      </c>
      <c r="AI1340" s="345">
        <v>328035</v>
      </c>
      <c r="AJ1340" s="345">
        <v>85922</v>
      </c>
      <c r="AK1340" s="345">
        <v>101725</v>
      </c>
    </row>
    <row r="1341" spans="1:37">
      <c r="A1341" s="869">
        <v>1278</v>
      </c>
      <c r="B1341" s="869" t="s">
        <v>4719</v>
      </c>
      <c r="C1341" s="869" t="s">
        <v>4720</v>
      </c>
      <c r="D1341" s="869" t="s">
        <v>12915</v>
      </c>
      <c r="E1341" s="869" t="s">
        <v>17848</v>
      </c>
      <c r="F1341" s="870" t="s">
        <v>17849</v>
      </c>
      <c r="G1341" s="869" t="s">
        <v>17850</v>
      </c>
      <c r="H1341" s="869" t="s">
        <v>17851</v>
      </c>
      <c r="I1341" s="869">
        <v>1995</v>
      </c>
      <c r="J1341" s="869">
        <v>6325</v>
      </c>
      <c r="K1341" s="869">
        <v>2077.46</v>
      </c>
      <c r="L1341" s="869">
        <v>155</v>
      </c>
      <c r="M1341" s="869">
        <v>92162</v>
      </c>
      <c r="N1341" s="869">
        <v>3031</v>
      </c>
      <c r="O1341" s="869">
        <v>40</v>
      </c>
      <c r="P1341" s="869">
        <v>2890</v>
      </c>
      <c r="Q1341" s="869">
        <v>131</v>
      </c>
      <c r="R1341" s="869">
        <v>0</v>
      </c>
      <c r="S1341" s="869">
        <v>9</v>
      </c>
      <c r="T1341" s="869">
        <v>10</v>
      </c>
      <c r="U1341" s="869">
        <v>1</v>
      </c>
      <c r="V1341" s="869">
        <v>1</v>
      </c>
      <c r="W1341" s="869">
        <v>4</v>
      </c>
      <c r="X1341" s="869">
        <v>4</v>
      </c>
      <c r="Y1341" s="869">
        <v>0</v>
      </c>
      <c r="Z1341" s="869">
        <v>0</v>
      </c>
      <c r="AA1341" s="869">
        <v>4</v>
      </c>
      <c r="AB1341" s="869">
        <v>5</v>
      </c>
      <c r="AC1341" s="869">
        <v>1</v>
      </c>
      <c r="AD1341" s="869">
        <v>2</v>
      </c>
      <c r="AE1341" s="869">
        <v>3</v>
      </c>
      <c r="AF1341" s="345">
        <v>770655</v>
      </c>
      <c r="AG1341" s="345">
        <v>414774</v>
      </c>
      <c r="AH1341" s="345">
        <v>59204</v>
      </c>
      <c r="AI1341" s="345">
        <v>296677</v>
      </c>
      <c r="AJ1341" s="345">
        <v>35836</v>
      </c>
      <c r="AK1341" s="345">
        <v>51912</v>
      </c>
    </row>
    <row r="1342" spans="1:37">
      <c r="A1342" s="869">
        <v>1279</v>
      </c>
      <c r="B1342" s="869" t="s">
        <v>4719</v>
      </c>
      <c r="C1342" s="869" t="s">
        <v>4720</v>
      </c>
      <c r="D1342" s="869" t="s">
        <v>12915</v>
      </c>
      <c r="E1342" s="869" t="s">
        <v>17852</v>
      </c>
      <c r="F1342" s="870" t="s">
        <v>17853</v>
      </c>
      <c r="G1342" s="869" t="s">
        <v>17854</v>
      </c>
      <c r="H1342" s="869" t="s">
        <v>17843</v>
      </c>
      <c r="I1342" s="869">
        <v>1957</v>
      </c>
      <c r="J1342" s="869">
        <v>24788.6</v>
      </c>
      <c r="K1342" s="869">
        <v>6189.63</v>
      </c>
      <c r="L1342" s="869">
        <v>777</v>
      </c>
      <c r="M1342" s="869">
        <v>280994</v>
      </c>
      <c r="N1342" s="869">
        <v>5719</v>
      </c>
      <c r="O1342" s="869">
        <v>109</v>
      </c>
      <c r="P1342" s="869">
        <v>10603</v>
      </c>
      <c r="Q1342" s="869">
        <v>1181</v>
      </c>
      <c r="R1342" s="869">
        <v>0</v>
      </c>
      <c r="S1342" s="869">
        <v>28</v>
      </c>
      <c r="T1342" s="869">
        <v>28</v>
      </c>
      <c r="U1342" s="869">
        <v>8</v>
      </c>
      <c r="V1342" s="869">
        <v>8</v>
      </c>
      <c r="W1342" s="869">
        <v>10</v>
      </c>
      <c r="X1342" s="869">
        <v>10</v>
      </c>
      <c r="Y1342" s="869">
        <v>0</v>
      </c>
      <c r="Z1342" s="869">
        <v>0</v>
      </c>
      <c r="AA1342" s="869">
        <v>10</v>
      </c>
      <c r="AB1342" s="869">
        <v>10</v>
      </c>
      <c r="AC1342" s="869">
        <v>0</v>
      </c>
      <c r="AD1342" s="869">
        <v>6</v>
      </c>
      <c r="AE1342" s="869">
        <v>7</v>
      </c>
      <c r="AF1342" s="345">
        <v>2928057</v>
      </c>
      <c r="AG1342" s="345">
        <v>1768538</v>
      </c>
      <c r="AH1342" s="345">
        <v>279732</v>
      </c>
      <c r="AI1342" s="345">
        <v>879787</v>
      </c>
      <c r="AJ1342" s="345">
        <v>136477</v>
      </c>
      <c r="AK1342" s="345">
        <v>317948</v>
      </c>
    </row>
    <row r="1343" spans="1:37">
      <c r="A1343" s="869">
        <v>1280</v>
      </c>
      <c r="B1343" s="869" t="s">
        <v>4719</v>
      </c>
      <c r="C1343" s="869" t="s">
        <v>4720</v>
      </c>
      <c r="D1343" s="869" t="s">
        <v>12915</v>
      </c>
      <c r="E1343" s="869" t="s">
        <v>17855</v>
      </c>
      <c r="F1343" s="870" t="s">
        <v>17856</v>
      </c>
      <c r="G1343" s="869" t="s">
        <v>17857</v>
      </c>
      <c r="H1343" s="869" t="s">
        <v>17843</v>
      </c>
      <c r="I1343" s="869">
        <v>1990</v>
      </c>
      <c r="J1343" s="869">
        <v>4274</v>
      </c>
      <c r="K1343" s="869">
        <v>2194.63</v>
      </c>
      <c r="L1343" s="869">
        <v>167</v>
      </c>
      <c r="M1343" s="869">
        <v>92732</v>
      </c>
      <c r="N1343" s="869">
        <v>1791</v>
      </c>
      <c r="O1343" s="869">
        <v>38</v>
      </c>
      <c r="P1343" s="869">
        <v>3755</v>
      </c>
      <c r="Q1343" s="869">
        <v>43</v>
      </c>
      <c r="R1343" s="869">
        <v>0</v>
      </c>
      <c r="S1343" s="869">
        <v>10</v>
      </c>
      <c r="T1343" s="869">
        <v>10</v>
      </c>
      <c r="U1343" s="869">
        <v>1</v>
      </c>
      <c r="V1343" s="869">
        <v>1</v>
      </c>
      <c r="W1343" s="869">
        <v>4</v>
      </c>
      <c r="X1343" s="869">
        <v>4</v>
      </c>
      <c r="Y1343" s="869">
        <v>0</v>
      </c>
      <c r="Z1343" s="869">
        <v>0</v>
      </c>
      <c r="AA1343" s="869">
        <v>5</v>
      </c>
      <c r="AB1343" s="869">
        <v>5</v>
      </c>
      <c r="AC1343" s="869">
        <v>1</v>
      </c>
      <c r="AD1343" s="869">
        <v>2</v>
      </c>
      <c r="AE1343" s="869">
        <v>1</v>
      </c>
      <c r="AF1343" s="345">
        <v>911239</v>
      </c>
      <c r="AG1343" s="345">
        <v>425595</v>
      </c>
      <c r="AH1343" s="345">
        <v>63836</v>
      </c>
      <c r="AI1343" s="345">
        <v>421808</v>
      </c>
      <c r="AJ1343" s="345">
        <v>47656</v>
      </c>
      <c r="AK1343" s="345">
        <v>61210</v>
      </c>
    </row>
    <row r="1344" spans="1:37" s="878" customFormat="1">
      <c r="A1344" s="1712" t="s">
        <v>13795</v>
      </c>
      <c r="B1344" s="1713"/>
      <c r="C1344" s="1714"/>
      <c r="D1344" s="872"/>
      <c r="E1344" s="873">
        <v>6</v>
      </c>
      <c r="F1344" s="874"/>
      <c r="G1344" s="872"/>
      <c r="H1344" s="872"/>
      <c r="I1344" s="872"/>
      <c r="J1344" s="875"/>
      <c r="K1344" s="875"/>
      <c r="L1344" s="875"/>
      <c r="M1344" s="875"/>
      <c r="N1344" s="875"/>
      <c r="O1344" s="875"/>
      <c r="P1344" s="875"/>
      <c r="Q1344" s="875"/>
      <c r="R1344" s="875"/>
      <c r="S1344" s="876"/>
      <c r="T1344" s="876"/>
      <c r="U1344" s="876"/>
      <c r="V1344" s="876"/>
      <c r="W1344" s="876"/>
      <c r="X1344" s="876"/>
      <c r="Y1344" s="876"/>
      <c r="Z1344" s="875"/>
      <c r="AA1344" s="876"/>
      <c r="AB1344" s="876"/>
      <c r="AC1344" s="875"/>
      <c r="AD1344" s="875"/>
      <c r="AE1344" s="875"/>
      <c r="AF1344" s="877"/>
      <c r="AG1344" s="875"/>
      <c r="AH1344" s="875"/>
      <c r="AI1344" s="875"/>
      <c r="AJ1344" s="875"/>
      <c r="AK1344" s="875"/>
    </row>
    <row r="1345" spans="1:37">
      <c r="A1345" s="869">
        <v>1281</v>
      </c>
      <c r="B1345" s="869" t="s">
        <v>4719</v>
      </c>
      <c r="C1345" s="869" t="s">
        <v>4727</v>
      </c>
      <c r="D1345" s="869" t="s">
        <v>13033</v>
      </c>
      <c r="E1345" s="869" t="s">
        <v>17858</v>
      </c>
      <c r="F1345" s="870" t="s">
        <v>17859</v>
      </c>
      <c r="G1345" s="869" t="s">
        <v>17860</v>
      </c>
      <c r="H1345" s="869" t="s">
        <v>17861</v>
      </c>
      <c r="I1345" s="869">
        <v>2002</v>
      </c>
      <c r="J1345" s="869">
        <v>5840</v>
      </c>
      <c r="K1345" s="869">
        <v>2039</v>
      </c>
      <c r="L1345" s="869">
        <v>148</v>
      </c>
      <c r="M1345" s="869">
        <v>63981</v>
      </c>
      <c r="N1345" s="869">
        <v>1214</v>
      </c>
      <c r="O1345" s="869">
        <v>97</v>
      </c>
      <c r="P1345" s="869">
        <v>2618</v>
      </c>
      <c r="Q1345" s="869">
        <v>0</v>
      </c>
      <c r="R1345" s="869">
        <v>1</v>
      </c>
      <c r="S1345" s="869">
        <v>5</v>
      </c>
      <c r="T1345" s="869">
        <v>5</v>
      </c>
      <c r="U1345" s="869">
        <v>0</v>
      </c>
      <c r="V1345" s="869">
        <v>0</v>
      </c>
      <c r="W1345" s="869">
        <v>3</v>
      </c>
      <c r="X1345" s="869">
        <v>3</v>
      </c>
      <c r="Y1345" s="869">
        <v>0</v>
      </c>
      <c r="Z1345" s="869">
        <v>0</v>
      </c>
      <c r="AA1345" s="869">
        <v>2</v>
      </c>
      <c r="AB1345" s="869">
        <v>2</v>
      </c>
      <c r="AC1345" s="869">
        <v>0</v>
      </c>
      <c r="AD1345" s="869">
        <v>0</v>
      </c>
      <c r="AE1345" s="869">
        <v>4</v>
      </c>
      <c r="AF1345" s="345">
        <v>607471</v>
      </c>
      <c r="AG1345" s="345">
        <v>319866</v>
      </c>
      <c r="AH1345" s="345">
        <v>40000</v>
      </c>
      <c r="AI1345" s="345">
        <v>247605</v>
      </c>
      <c r="AJ1345" s="345">
        <v>52154</v>
      </c>
      <c r="AK1345" s="345">
        <v>71096</v>
      </c>
    </row>
    <row r="1346" spans="1:37">
      <c r="A1346" s="869">
        <v>1282</v>
      </c>
      <c r="B1346" s="869" t="s">
        <v>4719</v>
      </c>
      <c r="C1346" s="869" t="s">
        <v>4727</v>
      </c>
      <c r="D1346" s="869" t="s">
        <v>13033</v>
      </c>
      <c r="E1346" s="869" t="s">
        <v>17862</v>
      </c>
      <c r="F1346" s="870" t="s">
        <v>17863</v>
      </c>
      <c r="G1346" s="869" t="s">
        <v>17864</v>
      </c>
      <c r="H1346" s="869" t="s">
        <v>17865</v>
      </c>
      <c r="I1346" s="869">
        <v>1998</v>
      </c>
      <c r="J1346" s="869">
        <v>6723</v>
      </c>
      <c r="K1346" s="869">
        <v>2115</v>
      </c>
      <c r="L1346" s="869">
        <v>167</v>
      </c>
      <c r="M1346" s="869">
        <v>72575</v>
      </c>
      <c r="N1346" s="869">
        <v>2073</v>
      </c>
      <c r="O1346" s="869">
        <v>28</v>
      </c>
      <c r="P1346" s="869">
        <v>2023</v>
      </c>
      <c r="Q1346" s="869">
        <v>0</v>
      </c>
      <c r="R1346" s="869">
        <v>0</v>
      </c>
      <c r="S1346" s="869">
        <v>9</v>
      </c>
      <c r="T1346" s="869">
        <v>9</v>
      </c>
      <c r="U1346" s="869">
        <v>0</v>
      </c>
      <c r="V1346" s="869">
        <v>0</v>
      </c>
      <c r="W1346" s="869">
        <v>5</v>
      </c>
      <c r="X1346" s="869">
        <v>5</v>
      </c>
      <c r="Y1346" s="869">
        <v>0</v>
      </c>
      <c r="Z1346" s="869">
        <v>0</v>
      </c>
      <c r="AA1346" s="869">
        <v>4</v>
      </c>
      <c r="AB1346" s="869">
        <v>4</v>
      </c>
      <c r="AC1346" s="869">
        <v>0</v>
      </c>
      <c r="AD1346" s="869">
        <v>2</v>
      </c>
      <c r="AE1346" s="869">
        <v>3</v>
      </c>
      <c r="AF1346" s="345">
        <v>675464</v>
      </c>
      <c r="AG1346" s="345">
        <v>461332</v>
      </c>
      <c r="AH1346" s="345">
        <v>39992</v>
      </c>
      <c r="AI1346" s="345">
        <v>174140</v>
      </c>
      <c r="AJ1346" s="345">
        <v>16403</v>
      </c>
      <c r="AK1346" s="345">
        <v>43343</v>
      </c>
    </row>
    <row r="1347" spans="1:37">
      <c r="A1347" s="869">
        <v>1283</v>
      </c>
      <c r="B1347" s="869" t="s">
        <v>4719</v>
      </c>
      <c r="C1347" s="869" t="s">
        <v>4727</v>
      </c>
      <c r="D1347" s="869" t="s">
        <v>13033</v>
      </c>
      <c r="E1347" s="869" t="s">
        <v>17866</v>
      </c>
      <c r="F1347" s="870" t="s">
        <v>17867</v>
      </c>
      <c r="G1347" s="869" t="s">
        <v>17868</v>
      </c>
      <c r="H1347" s="869" t="s">
        <v>17865</v>
      </c>
      <c r="I1347" s="869">
        <v>2001</v>
      </c>
      <c r="J1347" s="869">
        <v>3306</v>
      </c>
      <c r="K1347" s="869">
        <v>1838</v>
      </c>
      <c r="L1347" s="869">
        <v>150</v>
      </c>
      <c r="M1347" s="869">
        <v>65073</v>
      </c>
      <c r="N1347" s="869">
        <v>2243</v>
      </c>
      <c r="O1347" s="869">
        <v>27</v>
      </c>
      <c r="P1347" s="869">
        <v>2257</v>
      </c>
      <c r="Q1347" s="869">
        <v>0</v>
      </c>
      <c r="R1347" s="869">
        <v>0</v>
      </c>
      <c r="S1347" s="869">
        <v>6</v>
      </c>
      <c r="T1347" s="869">
        <v>6</v>
      </c>
      <c r="U1347" s="869">
        <v>0</v>
      </c>
      <c r="V1347" s="869">
        <v>0</v>
      </c>
      <c r="W1347" s="869">
        <v>3</v>
      </c>
      <c r="X1347" s="869">
        <v>3</v>
      </c>
      <c r="Y1347" s="869">
        <v>0</v>
      </c>
      <c r="Z1347" s="869">
        <v>0</v>
      </c>
      <c r="AA1347" s="869">
        <v>3</v>
      </c>
      <c r="AB1347" s="869">
        <v>3</v>
      </c>
      <c r="AC1347" s="869">
        <v>0</v>
      </c>
      <c r="AD1347" s="869">
        <v>3</v>
      </c>
      <c r="AE1347" s="869">
        <v>1</v>
      </c>
      <c r="AF1347" s="345">
        <v>401273</v>
      </c>
      <c r="AG1347" s="345">
        <v>285665</v>
      </c>
      <c r="AH1347" s="345">
        <v>40000</v>
      </c>
      <c r="AI1347" s="345">
        <v>75608</v>
      </c>
      <c r="AJ1347" s="345">
        <v>45111</v>
      </c>
      <c r="AK1347" s="345">
        <v>30775</v>
      </c>
    </row>
    <row r="1348" spans="1:37">
      <c r="A1348" s="869">
        <v>1284</v>
      </c>
      <c r="B1348" s="869" t="s">
        <v>4719</v>
      </c>
      <c r="C1348" s="869" t="s">
        <v>4727</v>
      </c>
      <c r="D1348" s="869" t="s">
        <v>13033</v>
      </c>
      <c r="E1348" s="869" t="s">
        <v>17869</v>
      </c>
      <c r="F1348" s="870" t="s">
        <v>17870</v>
      </c>
      <c r="G1348" s="869" t="s">
        <v>17871</v>
      </c>
      <c r="H1348" s="869" t="s">
        <v>17865</v>
      </c>
      <c r="I1348" s="869">
        <v>2000</v>
      </c>
      <c r="J1348" s="869">
        <v>8859</v>
      </c>
      <c r="K1348" s="869">
        <v>1424</v>
      </c>
      <c r="L1348" s="869">
        <v>258</v>
      </c>
      <c r="M1348" s="869">
        <v>71480</v>
      </c>
      <c r="N1348" s="869">
        <v>2424</v>
      </c>
      <c r="O1348" s="869">
        <v>38</v>
      </c>
      <c r="P1348" s="869">
        <v>2728</v>
      </c>
      <c r="Q1348" s="869">
        <v>0</v>
      </c>
      <c r="R1348" s="869">
        <v>0</v>
      </c>
      <c r="S1348" s="869">
        <v>8</v>
      </c>
      <c r="T1348" s="869">
        <v>8</v>
      </c>
      <c r="U1348" s="869">
        <v>0</v>
      </c>
      <c r="V1348" s="869">
        <v>0</v>
      </c>
      <c r="W1348" s="869">
        <v>3</v>
      </c>
      <c r="X1348" s="869">
        <v>3</v>
      </c>
      <c r="Y1348" s="869">
        <v>1</v>
      </c>
      <c r="Z1348" s="869">
        <v>1</v>
      </c>
      <c r="AA1348" s="869">
        <v>4</v>
      </c>
      <c r="AB1348" s="869">
        <v>4</v>
      </c>
      <c r="AC1348" s="869">
        <v>0</v>
      </c>
      <c r="AD1348" s="869">
        <v>0</v>
      </c>
      <c r="AE1348" s="869">
        <v>4</v>
      </c>
      <c r="AF1348" s="345">
        <v>659087</v>
      </c>
      <c r="AG1348" s="345">
        <v>462812</v>
      </c>
      <c r="AH1348" s="345">
        <v>54768</v>
      </c>
      <c r="AI1348" s="345">
        <v>141507</v>
      </c>
      <c r="AJ1348" s="345">
        <v>53252</v>
      </c>
      <c r="AK1348" s="345">
        <v>46942</v>
      </c>
    </row>
    <row r="1349" spans="1:37">
      <c r="A1349" s="869">
        <v>1285</v>
      </c>
      <c r="B1349" s="869" t="s">
        <v>4719</v>
      </c>
      <c r="C1349" s="869" t="s">
        <v>4727</v>
      </c>
      <c r="D1349" s="869" t="s">
        <v>13033</v>
      </c>
      <c r="E1349" s="869" t="s">
        <v>17872</v>
      </c>
      <c r="F1349" s="870" t="s">
        <v>17873</v>
      </c>
      <c r="G1349" s="869" t="s">
        <v>17874</v>
      </c>
      <c r="H1349" s="869" t="s">
        <v>17861</v>
      </c>
      <c r="I1349" s="869">
        <v>2006</v>
      </c>
      <c r="J1349" s="869">
        <v>7927</v>
      </c>
      <c r="K1349" s="869">
        <v>1300</v>
      </c>
      <c r="L1349" s="869">
        <v>198</v>
      </c>
      <c r="M1349" s="869">
        <v>61140</v>
      </c>
      <c r="N1349" s="869">
        <v>2031</v>
      </c>
      <c r="O1349" s="869">
        <v>40</v>
      </c>
      <c r="P1349" s="869">
        <v>3525</v>
      </c>
      <c r="Q1349" s="869">
        <v>26</v>
      </c>
      <c r="R1349" s="869">
        <v>40</v>
      </c>
      <c r="S1349" s="869">
        <v>10</v>
      </c>
      <c r="T1349" s="869">
        <v>10</v>
      </c>
      <c r="U1349" s="869">
        <v>1</v>
      </c>
      <c r="V1349" s="869">
        <v>1</v>
      </c>
      <c r="W1349" s="869">
        <v>4</v>
      </c>
      <c r="X1349" s="869">
        <v>4</v>
      </c>
      <c r="Y1349" s="869">
        <v>0</v>
      </c>
      <c r="Z1349" s="869">
        <v>0</v>
      </c>
      <c r="AA1349" s="869">
        <v>5</v>
      </c>
      <c r="AB1349" s="869">
        <v>5</v>
      </c>
      <c r="AC1349" s="869">
        <v>0</v>
      </c>
      <c r="AD1349" s="869">
        <v>2</v>
      </c>
      <c r="AE1349" s="869">
        <v>2</v>
      </c>
      <c r="AF1349" s="345">
        <v>546756</v>
      </c>
      <c r="AG1349" s="345">
        <v>437000</v>
      </c>
      <c r="AH1349" s="345">
        <v>59995</v>
      </c>
      <c r="AI1349" s="345">
        <v>49761</v>
      </c>
      <c r="AJ1349" s="345">
        <v>75718</v>
      </c>
      <c r="AK1349" s="345">
        <v>71144</v>
      </c>
    </row>
    <row r="1350" spans="1:37">
      <c r="A1350" s="869">
        <v>1286</v>
      </c>
      <c r="B1350" s="869" t="s">
        <v>4719</v>
      </c>
      <c r="C1350" s="869" t="s">
        <v>4727</v>
      </c>
      <c r="D1350" s="869" t="s">
        <v>13033</v>
      </c>
      <c r="E1350" s="869" t="s">
        <v>17875</v>
      </c>
      <c r="F1350" s="870" t="s">
        <v>17876</v>
      </c>
      <c r="G1350" s="869" t="s">
        <v>17877</v>
      </c>
      <c r="H1350" s="869" t="s">
        <v>17878</v>
      </c>
      <c r="I1350" s="869">
        <v>1994</v>
      </c>
      <c r="J1350" s="869">
        <v>20882</v>
      </c>
      <c r="K1350" s="869">
        <v>3415</v>
      </c>
      <c r="L1350" s="869">
        <v>325</v>
      </c>
      <c r="M1350" s="869">
        <v>95971</v>
      </c>
      <c r="N1350" s="869">
        <v>4270</v>
      </c>
      <c r="O1350" s="869">
        <v>26</v>
      </c>
      <c r="P1350" s="869">
        <v>3932</v>
      </c>
      <c r="Q1350" s="869">
        <v>0</v>
      </c>
      <c r="R1350" s="869">
        <v>26</v>
      </c>
      <c r="S1350" s="869">
        <v>11</v>
      </c>
      <c r="T1350" s="869">
        <v>11</v>
      </c>
      <c r="U1350" s="869">
        <v>1</v>
      </c>
      <c r="V1350" s="869">
        <v>1</v>
      </c>
      <c r="W1350" s="869">
        <v>5</v>
      </c>
      <c r="X1350" s="869">
        <v>5</v>
      </c>
      <c r="Y1350" s="869">
        <v>0</v>
      </c>
      <c r="Z1350" s="869">
        <v>0</v>
      </c>
      <c r="AA1350" s="869">
        <v>5</v>
      </c>
      <c r="AB1350" s="869">
        <v>5</v>
      </c>
      <c r="AC1350" s="869">
        <v>0</v>
      </c>
      <c r="AD1350" s="869">
        <v>5</v>
      </c>
      <c r="AE1350" s="869">
        <v>2</v>
      </c>
      <c r="AF1350" s="345">
        <v>682418</v>
      </c>
      <c r="AG1350" s="345">
        <v>481143</v>
      </c>
      <c r="AH1350" s="345">
        <v>59999</v>
      </c>
      <c r="AI1350" s="345">
        <v>141276</v>
      </c>
      <c r="AJ1350" s="345">
        <v>158295</v>
      </c>
      <c r="AK1350" s="345">
        <v>120296</v>
      </c>
    </row>
    <row r="1351" spans="1:37">
      <c r="A1351" s="869">
        <v>1287</v>
      </c>
      <c r="B1351" s="869" t="s">
        <v>4719</v>
      </c>
      <c r="C1351" s="869" t="s">
        <v>4727</v>
      </c>
      <c r="D1351" s="869" t="s">
        <v>13033</v>
      </c>
      <c r="E1351" s="869" t="s">
        <v>17879</v>
      </c>
      <c r="F1351" s="870" t="s">
        <v>17880</v>
      </c>
      <c r="G1351" s="869" t="s">
        <v>17881</v>
      </c>
      <c r="H1351" s="869" t="s">
        <v>17861</v>
      </c>
      <c r="I1351" s="869">
        <v>1986</v>
      </c>
      <c r="J1351" s="869">
        <v>13189</v>
      </c>
      <c r="K1351" s="869">
        <v>1624</v>
      </c>
      <c r="L1351" s="869">
        <v>170</v>
      </c>
      <c r="M1351" s="869">
        <v>92287</v>
      </c>
      <c r="N1351" s="869">
        <v>1498</v>
      </c>
      <c r="O1351" s="869">
        <v>27</v>
      </c>
      <c r="P1351" s="869">
        <v>3723</v>
      </c>
      <c r="Q1351" s="869">
        <v>18</v>
      </c>
      <c r="R1351" s="869">
        <v>1</v>
      </c>
      <c r="S1351" s="869">
        <v>8</v>
      </c>
      <c r="T1351" s="869">
        <v>8</v>
      </c>
      <c r="U1351" s="869">
        <v>0</v>
      </c>
      <c r="V1351" s="869">
        <v>0</v>
      </c>
      <c r="W1351" s="869">
        <v>3</v>
      </c>
      <c r="X1351" s="869">
        <v>3</v>
      </c>
      <c r="Y1351" s="869">
        <v>0</v>
      </c>
      <c r="Z1351" s="869">
        <v>0</v>
      </c>
      <c r="AA1351" s="869">
        <v>5</v>
      </c>
      <c r="AB1351" s="869">
        <v>5</v>
      </c>
      <c r="AC1351" s="869">
        <v>0</v>
      </c>
      <c r="AD1351" s="869">
        <v>3</v>
      </c>
      <c r="AE1351" s="869">
        <v>1</v>
      </c>
      <c r="AF1351" s="345">
        <v>1134321</v>
      </c>
      <c r="AG1351" s="345">
        <v>487011</v>
      </c>
      <c r="AH1351" s="345">
        <v>59994</v>
      </c>
      <c r="AI1351" s="345">
        <v>587316</v>
      </c>
      <c r="AJ1351" s="345">
        <v>61868</v>
      </c>
      <c r="AK1351" s="345">
        <v>58927</v>
      </c>
    </row>
    <row r="1352" spans="1:37">
      <c r="A1352" s="869">
        <v>1288</v>
      </c>
      <c r="B1352" s="869" t="s">
        <v>4719</v>
      </c>
      <c r="C1352" s="869" t="s">
        <v>4727</v>
      </c>
      <c r="D1352" s="869" t="s">
        <v>13033</v>
      </c>
      <c r="E1352" s="869" t="s">
        <v>17882</v>
      </c>
      <c r="F1352" s="870" t="s">
        <v>17883</v>
      </c>
      <c r="G1352" s="869" t="s">
        <v>17884</v>
      </c>
      <c r="H1352" s="869" t="s">
        <v>17865</v>
      </c>
      <c r="I1352" s="869">
        <v>2004</v>
      </c>
      <c r="J1352" s="869">
        <v>16190</v>
      </c>
      <c r="K1352" s="869">
        <v>911</v>
      </c>
      <c r="L1352" s="869">
        <v>80</v>
      </c>
      <c r="M1352" s="869">
        <v>36913</v>
      </c>
      <c r="N1352" s="869">
        <v>1531</v>
      </c>
      <c r="O1352" s="869">
        <v>24</v>
      </c>
      <c r="P1352" s="869">
        <v>2673</v>
      </c>
      <c r="Q1352" s="869">
        <v>12</v>
      </c>
      <c r="R1352" s="869">
        <v>2</v>
      </c>
      <c r="S1352" s="869">
        <v>7</v>
      </c>
      <c r="T1352" s="869">
        <v>7</v>
      </c>
      <c r="U1352" s="869">
        <v>0</v>
      </c>
      <c r="V1352" s="869">
        <v>0</v>
      </c>
      <c r="W1352" s="869">
        <v>4</v>
      </c>
      <c r="X1352" s="869">
        <v>4</v>
      </c>
      <c r="Y1352" s="869">
        <v>0</v>
      </c>
      <c r="Z1352" s="869">
        <v>0</v>
      </c>
      <c r="AA1352" s="869">
        <v>3</v>
      </c>
      <c r="AB1352" s="869">
        <v>3</v>
      </c>
      <c r="AC1352" s="869">
        <v>0</v>
      </c>
      <c r="AD1352" s="869">
        <v>4</v>
      </c>
      <c r="AE1352" s="869">
        <v>2</v>
      </c>
      <c r="AF1352" s="345">
        <v>920978</v>
      </c>
      <c r="AG1352" s="345">
        <v>306402</v>
      </c>
      <c r="AH1352" s="345">
        <v>39994</v>
      </c>
      <c r="AI1352" s="345">
        <v>574582</v>
      </c>
      <c r="AJ1352" s="345">
        <v>34627</v>
      </c>
      <c r="AK1352" s="345">
        <v>38895</v>
      </c>
    </row>
    <row r="1353" spans="1:37">
      <c r="A1353" s="869">
        <v>1289</v>
      </c>
      <c r="B1353" s="869" t="s">
        <v>4719</v>
      </c>
      <c r="C1353" s="869" t="s">
        <v>4720</v>
      </c>
      <c r="D1353" s="869" t="s">
        <v>13033</v>
      </c>
      <c r="E1353" s="869" t="s">
        <v>17885</v>
      </c>
      <c r="F1353" s="870" t="s">
        <v>17886</v>
      </c>
      <c r="G1353" s="869" t="s">
        <v>17887</v>
      </c>
      <c r="H1353" s="869" t="s">
        <v>17865</v>
      </c>
      <c r="I1353" s="869">
        <v>1997</v>
      </c>
      <c r="J1353" s="869">
        <v>3599</v>
      </c>
      <c r="K1353" s="869">
        <v>1501</v>
      </c>
      <c r="L1353" s="869">
        <v>181</v>
      </c>
      <c r="M1353" s="869">
        <v>73228</v>
      </c>
      <c r="N1353" s="869">
        <v>2591</v>
      </c>
      <c r="O1353" s="869">
        <v>35</v>
      </c>
      <c r="P1353" s="869">
        <v>3301</v>
      </c>
      <c r="Q1353" s="869">
        <v>0</v>
      </c>
      <c r="R1353" s="869">
        <v>10</v>
      </c>
      <c r="S1353" s="869">
        <v>7</v>
      </c>
      <c r="T1353" s="869">
        <v>7</v>
      </c>
      <c r="U1353" s="869">
        <v>0</v>
      </c>
      <c r="V1353" s="869">
        <v>0</v>
      </c>
      <c r="W1353" s="869">
        <v>3</v>
      </c>
      <c r="X1353" s="869">
        <v>3</v>
      </c>
      <c r="Y1353" s="869">
        <v>0</v>
      </c>
      <c r="Z1353" s="869">
        <v>0</v>
      </c>
      <c r="AA1353" s="869">
        <v>4</v>
      </c>
      <c r="AB1353" s="869">
        <v>4</v>
      </c>
      <c r="AC1353" s="869">
        <v>0</v>
      </c>
      <c r="AD1353" s="869">
        <v>6</v>
      </c>
      <c r="AE1353" s="869">
        <v>0</v>
      </c>
      <c r="AF1353" s="345">
        <v>610940</v>
      </c>
      <c r="AG1353" s="345">
        <v>438689</v>
      </c>
      <c r="AH1353" s="345">
        <v>42500</v>
      </c>
      <c r="AI1353" s="345">
        <v>129751</v>
      </c>
      <c r="AJ1353" s="345">
        <v>66259</v>
      </c>
      <c r="AK1353" s="345">
        <v>74734</v>
      </c>
    </row>
    <row r="1354" spans="1:37">
      <c r="A1354" s="869">
        <v>1290</v>
      </c>
      <c r="B1354" s="869" t="s">
        <v>4719</v>
      </c>
      <c r="C1354" s="869" t="s">
        <v>4720</v>
      </c>
      <c r="D1354" s="869" t="s">
        <v>13033</v>
      </c>
      <c r="E1354" s="869" t="s">
        <v>17888</v>
      </c>
      <c r="F1354" s="870" t="s">
        <v>17889</v>
      </c>
      <c r="G1354" s="869" t="s">
        <v>17890</v>
      </c>
      <c r="H1354" s="869" t="s">
        <v>17865</v>
      </c>
      <c r="I1354" s="869">
        <v>1989</v>
      </c>
      <c r="J1354" s="869">
        <v>15897</v>
      </c>
      <c r="K1354" s="869">
        <v>4998</v>
      </c>
      <c r="L1354" s="869">
        <v>979</v>
      </c>
      <c r="M1354" s="869">
        <v>220260</v>
      </c>
      <c r="N1354" s="869">
        <v>5010</v>
      </c>
      <c r="O1354" s="869">
        <v>128</v>
      </c>
      <c r="P1354" s="869">
        <v>11417</v>
      </c>
      <c r="Q1354" s="869">
        <v>0</v>
      </c>
      <c r="R1354" s="869">
        <v>58</v>
      </c>
      <c r="S1354" s="869">
        <v>26</v>
      </c>
      <c r="T1354" s="869">
        <v>27</v>
      </c>
      <c r="U1354" s="869">
        <v>6</v>
      </c>
      <c r="V1354" s="869">
        <v>6</v>
      </c>
      <c r="W1354" s="869">
        <v>6</v>
      </c>
      <c r="X1354" s="869">
        <v>6</v>
      </c>
      <c r="Y1354" s="869">
        <v>0</v>
      </c>
      <c r="Z1354" s="869">
        <v>0</v>
      </c>
      <c r="AA1354" s="869">
        <v>14</v>
      </c>
      <c r="AB1354" s="869">
        <v>15</v>
      </c>
      <c r="AC1354" s="869">
        <v>0</v>
      </c>
      <c r="AD1354" s="869">
        <v>6</v>
      </c>
      <c r="AE1354" s="869">
        <v>3</v>
      </c>
      <c r="AF1354" s="345">
        <v>3068352</v>
      </c>
      <c r="AG1354" s="345">
        <v>2382622</v>
      </c>
      <c r="AH1354" s="345">
        <v>187984</v>
      </c>
      <c r="AI1354" s="345">
        <v>497746</v>
      </c>
      <c r="AJ1354" s="345">
        <v>354471</v>
      </c>
      <c r="AK1354" s="345">
        <v>349448</v>
      </c>
    </row>
    <row r="1355" spans="1:37">
      <c r="A1355" s="869">
        <v>1291</v>
      </c>
      <c r="B1355" s="869" t="s">
        <v>4719</v>
      </c>
      <c r="C1355" s="869" t="s">
        <v>4720</v>
      </c>
      <c r="D1355" s="869" t="s">
        <v>13033</v>
      </c>
      <c r="E1355" s="869" t="s">
        <v>17891</v>
      </c>
      <c r="F1355" s="870" t="s">
        <v>17892</v>
      </c>
      <c r="G1355" s="869" t="s">
        <v>17893</v>
      </c>
      <c r="H1355" s="869" t="s">
        <v>17878</v>
      </c>
      <c r="I1355" s="869">
        <v>2002</v>
      </c>
      <c r="J1355" s="869">
        <v>5852</v>
      </c>
      <c r="K1355" s="869">
        <v>1048.81</v>
      </c>
      <c r="L1355" s="869">
        <v>104</v>
      </c>
      <c r="M1355" s="869">
        <v>63155</v>
      </c>
      <c r="N1355" s="869">
        <v>1873</v>
      </c>
      <c r="O1355" s="869">
        <v>20</v>
      </c>
      <c r="P1355" s="869">
        <v>2044</v>
      </c>
      <c r="Q1355" s="869">
        <v>0</v>
      </c>
      <c r="R1355" s="869">
        <v>0</v>
      </c>
      <c r="S1355" s="869">
        <v>6</v>
      </c>
      <c r="T1355" s="869">
        <v>6</v>
      </c>
      <c r="U1355" s="869">
        <v>0</v>
      </c>
      <c r="V1355" s="869">
        <v>0</v>
      </c>
      <c r="W1355" s="869">
        <v>3</v>
      </c>
      <c r="X1355" s="869">
        <v>3</v>
      </c>
      <c r="Y1355" s="869">
        <v>0</v>
      </c>
      <c r="Z1355" s="869">
        <v>0</v>
      </c>
      <c r="AA1355" s="869">
        <v>3</v>
      </c>
      <c r="AB1355" s="869">
        <v>3</v>
      </c>
      <c r="AC1355" s="869">
        <v>0</v>
      </c>
      <c r="AD1355" s="869">
        <v>3</v>
      </c>
      <c r="AE1355" s="869">
        <v>1</v>
      </c>
      <c r="AF1355" s="345">
        <v>348121</v>
      </c>
      <c r="AG1355" s="345">
        <v>168734</v>
      </c>
      <c r="AH1355" s="345">
        <v>30000</v>
      </c>
      <c r="AI1355" s="345">
        <v>149387</v>
      </c>
      <c r="AJ1355" s="345">
        <v>30468</v>
      </c>
      <c r="AK1355" s="345">
        <v>38331</v>
      </c>
    </row>
    <row r="1356" spans="1:37">
      <c r="A1356" s="869">
        <v>1292</v>
      </c>
      <c r="B1356" s="869" t="s">
        <v>4719</v>
      </c>
      <c r="C1356" s="869" t="s">
        <v>4720</v>
      </c>
      <c r="D1356" s="869" t="s">
        <v>13033</v>
      </c>
      <c r="E1356" s="869" t="s">
        <v>17894</v>
      </c>
      <c r="F1356" s="870" t="s">
        <v>17895</v>
      </c>
      <c r="G1356" s="869" t="s">
        <v>17896</v>
      </c>
      <c r="H1356" s="869" t="s">
        <v>17865</v>
      </c>
      <c r="I1356" s="869">
        <v>1999</v>
      </c>
      <c r="J1356" s="869">
        <v>9311.4</v>
      </c>
      <c r="K1356" s="869">
        <v>1231.02</v>
      </c>
      <c r="L1356" s="869">
        <v>180</v>
      </c>
      <c r="M1356" s="869">
        <v>71197</v>
      </c>
      <c r="N1356" s="869">
        <v>2432</v>
      </c>
      <c r="O1356" s="869">
        <v>21</v>
      </c>
      <c r="P1356" s="869">
        <v>4481</v>
      </c>
      <c r="Q1356" s="869">
        <v>0</v>
      </c>
      <c r="R1356" s="869">
        <v>0</v>
      </c>
      <c r="S1356" s="869">
        <v>5.5</v>
      </c>
      <c r="T1356" s="869">
        <v>6</v>
      </c>
      <c r="U1356" s="869">
        <v>0</v>
      </c>
      <c r="V1356" s="869">
        <v>0</v>
      </c>
      <c r="W1356" s="869">
        <v>2.5</v>
      </c>
      <c r="X1356" s="869">
        <v>3</v>
      </c>
      <c r="Y1356" s="869">
        <v>0</v>
      </c>
      <c r="Z1356" s="869">
        <v>0</v>
      </c>
      <c r="AA1356" s="869">
        <v>3</v>
      </c>
      <c r="AB1356" s="869">
        <v>3</v>
      </c>
      <c r="AC1356" s="869">
        <v>0</v>
      </c>
      <c r="AD1356" s="869">
        <v>3</v>
      </c>
      <c r="AE1356" s="869">
        <v>3</v>
      </c>
      <c r="AF1356" s="345">
        <v>361040</v>
      </c>
      <c r="AG1356" s="345">
        <v>115195</v>
      </c>
      <c r="AH1356" s="345">
        <v>56998</v>
      </c>
      <c r="AI1356" s="345">
        <v>188847</v>
      </c>
      <c r="AJ1356" s="345">
        <v>138567</v>
      </c>
      <c r="AK1356" s="345">
        <v>118030</v>
      </c>
    </row>
    <row r="1357" spans="1:37">
      <c r="A1357" s="869">
        <v>1293</v>
      </c>
      <c r="B1357" s="869" t="s">
        <v>4719</v>
      </c>
      <c r="C1357" s="869" t="s">
        <v>4720</v>
      </c>
      <c r="D1357" s="869" t="s">
        <v>13033</v>
      </c>
      <c r="E1357" s="869" t="s">
        <v>17897</v>
      </c>
      <c r="F1357" s="870" t="s">
        <v>17898</v>
      </c>
      <c r="G1357" s="869" t="s">
        <v>17899</v>
      </c>
      <c r="H1357" s="869" t="s">
        <v>17865</v>
      </c>
      <c r="I1357" s="869">
        <v>1984</v>
      </c>
      <c r="J1357" s="869">
        <v>24398</v>
      </c>
      <c r="K1357" s="869">
        <v>7037</v>
      </c>
      <c r="L1357" s="869">
        <v>847</v>
      </c>
      <c r="M1357" s="869">
        <v>256960</v>
      </c>
      <c r="N1357" s="869">
        <v>5506</v>
      </c>
      <c r="O1357" s="869">
        <v>277</v>
      </c>
      <c r="P1357" s="869">
        <v>8511</v>
      </c>
      <c r="Q1357" s="869">
        <v>0</v>
      </c>
      <c r="R1357" s="869">
        <v>0</v>
      </c>
      <c r="S1357" s="869">
        <v>22</v>
      </c>
      <c r="T1357" s="869">
        <v>21</v>
      </c>
      <c r="U1357" s="869">
        <v>3.5</v>
      </c>
      <c r="V1357" s="869">
        <v>5</v>
      </c>
      <c r="W1357" s="869">
        <v>5.5</v>
      </c>
      <c r="X1357" s="869">
        <v>5</v>
      </c>
      <c r="Y1357" s="869">
        <v>0</v>
      </c>
      <c r="Z1357" s="869">
        <v>0</v>
      </c>
      <c r="AA1357" s="869">
        <v>13</v>
      </c>
      <c r="AB1357" s="869">
        <v>11</v>
      </c>
      <c r="AC1357" s="869">
        <v>0</v>
      </c>
      <c r="AD1357" s="869">
        <v>4</v>
      </c>
      <c r="AE1357" s="869">
        <v>12</v>
      </c>
      <c r="AF1357" s="345">
        <v>2199338</v>
      </c>
      <c r="AG1357" s="345">
        <v>1789220</v>
      </c>
      <c r="AH1357" s="345">
        <v>116973</v>
      </c>
      <c r="AI1357" s="345">
        <v>293145</v>
      </c>
      <c r="AJ1357" s="345">
        <v>530353</v>
      </c>
      <c r="AK1357" s="345">
        <v>183218</v>
      </c>
    </row>
    <row r="1358" spans="1:37">
      <c r="A1358" s="869">
        <v>1294</v>
      </c>
      <c r="B1358" s="869" t="s">
        <v>4719</v>
      </c>
      <c r="C1358" s="869" t="s">
        <v>4720</v>
      </c>
      <c r="D1358" s="869" t="s">
        <v>13033</v>
      </c>
      <c r="E1358" s="869" t="s">
        <v>17900</v>
      </c>
      <c r="F1358" s="870" t="s">
        <v>17901</v>
      </c>
      <c r="G1358" s="869" t="s">
        <v>17902</v>
      </c>
      <c r="H1358" s="869" t="s">
        <v>17903</v>
      </c>
      <c r="I1358" s="869">
        <v>2008</v>
      </c>
      <c r="J1358" s="869">
        <v>22820</v>
      </c>
      <c r="K1358" s="869">
        <v>4823</v>
      </c>
      <c r="L1358" s="869">
        <v>298</v>
      </c>
      <c r="M1358" s="869">
        <v>320969</v>
      </c>
      <c r="N1358" s="869">
        <v>9910</v>
      </c>
      <c r="O1358" s="869">
        <v>85</v>
      </c>
      <c r="P1358" s="869">
        <v>15109</v>
      </c>
      <c r="Q1358" s="869">
        <v>2</v>
      </c>
      <c r="R1358" s="869">
        <v>85</v>
      </c>
      <c r="S1358" s="869">
        <v>17</v>
      </c>
      <c r="T1358" s="869">
        <v>17</v>
      </c>
      <c r="U1358" s="869">
        <v>4</v>
      </c>
      <c r="V1358" s="869">
        <v>4</v>
      </c>
      <c r="W1358" s="869">
        <v>11</v>
      </c>
      <c r="X1358" s="869">
        <v>11</v>
      </c>
      <c r="Y1358" s="869">
        <v>0</v>
      </c>
      <c r="Z1358" s="869">
        <v>0</v>
      </c>
      <c r="AA1358" s="869">
        <v>2</v>
      </c>
      <c r="AB1358" s="869">
        <v>2</v>
      </c>
      <c r="AC1358" s="869">
        <v>1</v>
      </c>
      <c r="AD1358" s="869">
        <v>7</v>
      </c>
      <c r="AE1358" s="869">
        <v>9</v>
      </c>
      <c r="AF1358" s="345">
        <v>2628224</v>
      </c>
      <c r="AG1358" s="345">
        <v>248739</v>
      </c>
      <c r="AH1358" s="345">
        <v>206993</v>
      </c>
      <c r="AI1358" s="345">
        <v>2172492</v>
      </c>
      <c r="AJ1358" s="345">
        <v>215011</v>
      </c>
      <c r="AK1358" s="345">
        <v>411427</v>
      </c>
    </row>
    <row r="1359" spans="1:37">
      <c r="A1359" s="869">
        <v>1295</v>
      </c>
      <c r="B1359" s="869" t="s">
        <v>4719</v>
      </c>
      <c r="C1359" s="869" t="s">
        <v>4720</v>
      </c>
      <c r="D1359" s="869" t="s">
        <v>13033</v>
      </c>
      <c r="E1359" s="869" t="s">
        <v>17904</v>
      </c>
      <c r="F1359" s="870" t="s">
        <v>17905</v>
      </c>
      <c r="G1359" s="869" t="s">
        <v>17906</v>
      </c>
      <c r="H1359" s="869" t="s">
        <v>17878</v>
      </c>
      <c r="I1359" s="869">
        <v>2004</v>
      </c>
      <c r="J1359" s="869">
        <v>2126</v>
      </c>
      <c r="K1359" s="869">
        <v>728.21</v>
      </c>
      <c r="L1359" s="869">
        <v>100</v>
      </c>
      <c r="M1359" s="869">
        <v>44660</v>
      </c>
      <c r="N1359" s="869">
        <v>1149</v>
      </c>
      <c r="O1359" s="869">
        <v>20</v>
      </c>
      <c r="P1359" s="869">
        <v>3480</v>
      </c>
      <c r="Q1359" s="869">
        <v>79</v>
      </c>
      <c r="R1359" s="869">
        <v>20</v>
      </c>
      <c r="S1359" s="869">
        <v>6</v>
      </c>
      <c r="T1359" s="869">
        <v>6</v>
      </c>
      <c r="U1359" s="869">
        <v>0</v>
      </c>
      <c r="V1359" s="869">
        <v>0</v>
      </c>
      <c r="W1359" s="869">
        <v>3</v>
      </c>
      <c r="X1359" s="869">
        <v>3</v>
      </c>
      <c r="Y1359" s="869">
        <v>0</v>
      </c>
      <c r="Z1359" s="869">
        <v>0</v>
      </c>
      <c r="AA1359" s="869">
        <v>3</v>
      </c>
      <c r="AB1359" s="869">
        <v>3</v>
      </c>
      <c r="AC1359" s="869">
        <v>0</v>
      </c>
      <c r="AD1359" s="869">
        <v>1</v>
      </c>
      <c r="AE1359" s="869">
        <v>3</v>
      </c>
      <c r="AF1359" s="345">
        <v>462759</v>
      </c>
      <c r="AG1359" s="345">
        <v>310183</v>
      </c>
      <c r="AH1359" s="345">
        <v>40000</v>
      </c>
      <c r="AI1359" s="345">
        <v>112576</v>
      </c>
      <c r="AJ1359" s="345">
        <v>82070</v>
      </c>
      <c r="AK1359" s="345">
        <v>176472</v>
      </c>
    </row>
    <row r="1360" spans="1:37">
      <c r="A1360" s="869">
        <v>1296</v>
      </c>
      <c r="B1360" s="869" t="s">
        <v>4719</v>
      </c>
      <c r="C1360" s="869" t="s">
        <v>4720</v>
      </c>
      <c r="D1360" s="869" t="s">
        <v>13033</v>
      </c>
      <c r="E1360" s="869" t="s">
        <v>17907</v>
      </c>
      <c r="F1360" s="870" t="s">
        <v>17908</v>
      </c>
      <c r="G1360" s="869" t="s">
        <v>17909</v>
      </c>
      <c r="H1360" s="869" t="s">
        <v>17910</v>
      </c>
      <c r="I1360" s="869">
        <v>2018</v>
      </c>
      <c r="J1360" s="869">
        <v>14926</v>
      </c>
      <c r="K1360" s="869">
        <v>1317</v>
      </c>
      <c r="L1360" s="869">
        <v>130</v>
      </c>
      <c r="M1360" s="869">
        <v>43532</v>
      </c>
      <c r="N1360" s="869">
        <v>468</v>
      </c>
      <c r="O1360" s="869">
        <v>21</v>
      </c>
      <c r="P1360" s="869">
        <v>2125</v>
      </c>
      <c r="Q1360" s="869">
        <v>0</v>
      </c>
      <c r="R1360" s="869">
        <v>11</v>
      </c>
      <c r="S1360" s="869">
        <v>0</v>
      </c>
      <c r="T1360" s="869">
        <v>0</v>
      </c>
      <c r="U1360" s="869">
        <v>0</v>
      </c>
      <c r="V1360" s="869">
        <v>0</v>
      </c>
      <c r="W1360" s="869">
        <v>0</v>
      </c>
      <c r="X1360" s="869">
        <v>0</v>
      </c>
      <c r="Y1360" s="869">
        <v>0</v>
      </c>
      <c r="Z1360" s="869">
        <v>0</v>
      </c>
      <c r="AA1360" s="869">
        <v>0</v>
      </c>
      <c r="AB1360" s="869">
        <v>0</v>
      </c>
      <c r="AC1360" s="869">
        <v>0</v>
      </c>
      <c r="AD1360" s="869">
        <v>3</v>
      </c>
      <c r="AE1360" s="869">
        <v>0</v>
      </c>
      <c r="AF1360" s="345">
        <v>644000</v>
      </c>
      <c r="AG1360" s="345">
        <v>275402</v>
      </c>
      <c r="AH1360" s="345">
        <v>29998</v>
      </c>
      <c r="AI1360" s="345">
        <v>338600</v>
      </c>
      <c r="AJ1360" s="345">
        <v>88840</v>
      </c>
      <c r="AK1360" s="345">
        <v>17285</v>
      </c>
    </row>
    <row r="1361" spans="1:37" s="878" customFormat="1">
      <c r="A1361" s="1712" t="s">
        <v>13734</v>
      </c>
      <c r="B1361" s="1713"/>
      <c r="C1361" s="1714"/>
      <c r="D1361" s="872"/>
      <c r="E1361" s="873">
        <v>16</v>
      </c>
      <c r="F1361" s="874"/>
      <c r="G1361" s="872"/>
      <c r="H1361" s="872"/>
      <c r="I1361" s="872"/>
      <c r="J1361" s="886"/>
      <c r="K1361" s="886"/>
      <c r="L1361" s="886"/>
      <c r="M1361" s="886"/>
      <c r="N1361" s="886"/>
      <c r="O1361" s="886"/>
      <c r="P1361" s="886"/>
      <c r="Q1361" s="886"/>
      <c r="R1361" s="886"/>
      <c r="S1361" s="876"/>
      <c r="T1361" s="876"/>
      <c r="U1361" s="876"/>
      <c r="V1361" s="876"/>
      <c r="W1361" s="876"/>
      <c r="X1361" s="876"/>
      <c r="Y1361" s="876"/>
      <c r="Z1361" s="875"/>
      <c r="AA1361" s="876"/>
      <c r="AB1361" s="876"/>
      <c r="AC1361" s="875"/>
      <c r="AD1361" s="875"/>
      <c r="AE1361" s="875"/>
      <c r="AF1361" s="887"/>
      <c r="AG1361" s="886"/>
      <c r="AH1361" s="886"/>
      <c r="AI1361" s="886"/>
      <c r="AJ1361" s="886"/>
      <c r="AK1361" s="886"/>
    </row>
    <row r="1362" spans="1:37" s="885" customFormat="1">
      <c r="A1362" s="1715" t="s">
        <v>17911</v>
      </c>
      <c r="B1362" s="1716"/>
      <c r="C1362" s="1717"/>
      <c r="D1362" s="879"/>
      <c r="E1362" s="880">
        <v>22</v>
      </c>
      <c r="F1362" s="881"/>
      <c r="G1362" s="879"/>
      <c r="H1362" s="879"/>
      <c r="I1362" s="879"/>
      <c r="J1362" s="888"/>
      <c r="K1362" s="888"/>
      <c r="L1362" s="888"/>
      <c r="M1362" s="888"/>
      <c r="N1362" s="888"/>
      <c r="O1362" s="888"/>
      <c r="P1362" s="888"/>
      <c r="Q1362" s="888"/>
      <c r="R1362" s="888"/>
      <c r="S1362" s="883"/>
      <c r="T1362" s="883"/>
      <c r="U1362" s="883"/>
      <c r="V1362" s="883"/>
      <c r="W1362" s="883"/>
      <c r="X1362" s="883"/>
      <c r="Y1362" s="883"/>
      <c r="Z1362" s="882"/>
      <c r="AA1362" s="883"/>
      <c r="AB1362" s="883"/>
      <c r="AC1362" s="882"/>
      <c r="AD1362" s="882"/>
      <c r="AE1362" s="882"/>
      <c r="AF1362" s="889"/>
      <c r="AG1362" s="888"/>
      <c r="AH1362" s="888"/>
      <c r="AI1362" s="888"/>
      <c r="AJ1362" s="888"/>
      <c r="AK1362" s="888"/>
    </row>
    <row r="1363" spans="1:37" s="896" customFormat="1">
      <c r="A1363" s="1718" t="s">
        <v>17912</v>
      </c>
      <c r="B1363" s="1719"/>
      <c r="C1363" s="1720"/>
      <c r="D1363" s="890"/>
      <c r="E1363" s="891">
        <v>1296</v>
      </c>
      <c r="F1363" s="892"/>
      <c r="G1363" s="890"/>
      <c r="H1363" s="890"/>
      <c r="I1363" s="890"/>
      <c r="J1363" s="893"/>
      <c r="K1363" s="893"/>
      <c r="L1363" s="893"/>
      <c r="M1363" s="893"/>
      <c r="N1363" s="893"/>
      <c r="O1363" s="893"/>
      <c r="P1363" s="893"/>
      <c r="Q1363" s="893"/>
      <c r="R1363" s="893"/>
      <c r="S1363" s="894"/>
      <c r="T1363" s="894"/>
      <c r="U1363" s="894"/>
      <c r="V1363" s="894"/>
      <c r="W1363" s="894"/>
      <c r="X1363" s="894"/>
      <c r="Y1363" s="894"/>
      <c r="Z1363" s="895"/>
      <c r="AA1363" s="894"/>
      <c r="AB1363" s="894"/>
      <c r="AC1363" s="895"/>
      <c r="AD1363" s="895"/>
      <c r="AE1363" s="895"/>
      <c r="AF1363" s="893"/>
      <c r="AG1363" s="893"/>
      <c r="AH1363" s="893"/>
      <c r="AI1363" s="893"/>
      <c r="AJ1363" s="893"/>
      <c r="AK1363" s="893"/>
    </row>
  </sheetData>
  <mergeCells count="82">
    <mergeCell ref="A2:C2"/>
    <mergeCell ref="A3:B3"/>
    <mergeCell ref="A4:A6"/>
    <mergeCell ref="B4:B6"/>
    <mergeCell ref="C4:C6"/>
    <mergeCell ref="A221:C221"/>
    <mergeCell ref="M4:R5"/>
    <mergeCell ref="S4:T5"/>
    <mergeCell ref="U4:V5"/>
    <mergeCell ref="W4:X5"/>
    <mergeCell ref="E4:E6"/>
    <mergeCell ref="F4:F6"/>
    <mergeCell ref="G4:G6"/>
    <mergeCell ref="H4:H6"/>
    <mergeCell ref="I4:I6"/>
    <mergeCell ref="J4:L5"/>
    <mergeCell ref="D4:D6"/>
    <mergeCell ref="AC4:AE5"/>
    <mergeCell ref="AF4:AI5"/>
    <mergeCell ref="AJ4:AK5"/>
    <mergeCell ref="A29:C29"/>
    <mergeCell ref="A37:C37"/>
    <mergeCell ref="Y4:Z5"/>
    <mergeCell ref="AA4:AB5"/>
    <mergeCell ref="A392:C392"/>
    <mergeCell ref="A222:C222"/>
    <mergeCell ref="A237:C237"/>
    <mergeCell ref="A241:C241"/>
    <mergeCell ref="A281:C281"/>
    <mergeCell ref="A282:C282"/>
    <mergeCell ref="A293:C293"/>
    <mergeCell ref="A302:C302"/>
    <mergeCell ref="A334:C334"/>
    <mergeCell ref="A335:C335"/>
    <mergeCell ref="A345:C345"/>
    <mergeCell ref="A391:C391"/>
    <mergeCell ref="A497:C497"/>
    <mergeCell ref="A399:C399"/>
    <mergeCell ref="A424:C424"/>
    <mergeCell ref="A425:C425"/>
    <mergeCell ref="A428:C428"/>
    <mergeCell ref="A453:C453"/>
    <mergeCell ref="A454:C454"/>
    <mergeCell ref="A458:C458"/>
    <mergeCell ref="A477:C477"/>
    <mergeCell ref="A478:C478"/>
    <mergeCell ref="A480:C480"/>
    <mergeCell ref="A496:C496"/>
    <mergeCell ref="A957:C957"/>
    <mergeCell ref="A509:C509"/>
    <mergeCell ref="A515:C515"/>
    <mergeCell ref="A823:C823"/>
    <mergeCell ref="A824:C824"/>
    <mergeCell ref="A847:C847"/>
    <mergeCell ref="A849:C849"/>
    <mergeCell ref="A896:C896"/>
    <mergeCell ref="A897:C897"/>
    <mergeCell ref="A913:C913"/>
    <mergeCell ref="A915:C915"/>
    <mergeCell ref="A956:C956"/>
    <mergeCell ref="A1205:C1205"/>
    <mergeCell ref="A977:C977"/>
    <mergeCell ref="A1024:C1024"/>
    <mergeCell ref="A1025:C1025"/>
    <mergeCell ref="A1044:C1044"/>
    <mergeCell ref="A1046:C1046"/>
    <mergeCell ref="A1095:C1095"/>
    <mergeCell ref="A1096:C1096"/>
    <mergeCell ref="A1119:C1119"/>
    <mergeCell ref="A1121:C1121"/>
    <mergeCell ref="A1176:C1176"/>
    <mergeCell ref="A1177:C1177"/>
    <mergeCell ref="A1344:C1344"/>
    <mergeCell ref="A1361:C1361"/>
    <mergeCell ref="A1362:C1362"/>
    <mergeCell ref="A1363:C1363"/>
    <mergeCell ref="A1253:C1253"/>
    <mergeCell ref="A1254:C1254"/>
    <mergeCell ref="A1282:C1282"/>
    <mergeCell ref="A1284:C1284"/>
    <mergeCell ref="A1336:C1336"/>
    <mergeCell ref="A1337:C1337"/>
  </mergeCells>
  <phoneticPr fontId="3" type="noConversion"/>
  <pageMargins left="0.7" right="0.7" top="0.75" bottom="0.75" header="0.3" footer="0.3"/>
  <pageSetup paperSize="9" scale="1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J1036"/>
  <sheetViews>
    <sheetView zoomScaleNormal="100" zoomScaleSheetLayoutView="100" workbookViewId="0">
      <pane ySplit="8" topLeftCell="A9" activePane="bottomLeft" state="frozen"/>
      <selection pane="bottomLeft" activeCell="A2" sqref="A2:C2"/>
    </sheetView>
  </sheetViews>
  <sheetFormatPr defaultRowHeight="10.5"/>
  <cols>
    <col min="1" max="1" width="4.125" style="11" customWidth="1"/>
    <col min="2" max="2" width="5.625" style="27" customWidth="1"/>
    <col min="3" max="3" width="7.625" style="27" customWidth="1"/>
    <col min="4" max="4" width="4.625" style="27" customWidth="1"/>
    <col min="5" max="5" width="6.625" style="27" customWidth="1"/>
    <col min="6" max="6" width="25.625" style="11" customWidth="1"/>
    <col min="7" max="7" width="33.625" style="174" customWidth="1"/>
    <col min="8" max="8" width="12.625" style="27" customWidth="1"/>
    <col min="9" max="9" width="8.125" style="173" customWidth="1"/>
    <col min="10" max="11" width="8.125" style="27" customWidth="1"/>
    <col min="12" max="12" width="16.5" style="27" customWidth="1"/>
    <col min="13" max="13" width="26.875" style="173" customWidth="1"/>
    <col min="14" max="16" width="6.125" style="27" customWidth="1"/>
    <col min="17" max="18" width="8.125" style="378" customWidth="1"/>
    <col min="19" max="20" width="8.125" style="393" customWidth="1"/>
    <col min="21" max="21" width="8.125" style="293" customWidth="1"/>
    <col min="22" max="23" width="8.125" style="302" customWidth="1"/>
    <col min="24" max="24" width="8.125" style="27" customWidth="1"/>
    <col min="25" max="30" width="8.125" style="302" customWidth="1"/>
    <col min="31" max="31" width="10.625" style="355" customWidth="1"/>
    <col min="32" max="32" width="27.75" style="173" customWidth="1"/>
    <col min="33" max="34" width="7.625" style="378" customWidth="1"/>
    <col min="35" max="36" width="20.625" style="173" customWidth="1"/>
    <col min="37" max="37" width="8.625" style="173" customWidth="1"/>
    <col min="38" max="42" width="8.625" style="27" customWidth="1"/>
    <col min="43" max="43" width="10.625" style="27" customWidth="1"/>
    <col min="44" max="45" width="10.625" style="173" customWidth="1"/>
    <col min="46" max="46" width="25.625" style="173" customWidth="1"/>
    <col min="47" max="48" width="10.625" style="5" customWidth="1"/>
    <col min="49" max="53" width="6.625" style="362" customWidth="1"/>
    <col min="54" max="55" width="7.625" style="415" customWidth="1"/>
    <col min="56" max="57" width="25.625" style="173" customWidth="1"/>
    <col min="58" max="58" width="6.625" style="415" customWidth="1"/>
    <col min="59" max="59" width="6.625" style="362" customWidth="1"/>
    <col min="60" max="62" width="6.625" style="415" customWidth="1"/>
    <col min="63" max="64" width="7.625" style="415" customWidth="1"/>
    <col min="65" max="65" width="25.625" style="173" customWidth="1"/>
    <col min="66" max="66" width="25.625" style="424" customWidth="1"/>
    <col min="67" max="68" width="7.625" style="293" customWidth="1"/>
    <col min="69" max="69" width="8.625" style="293" customWidth="1"/>
    <col min="70" max="76" width="7.625" style="293" customWidth="1"/>
    <col min="77" max="81" width="7.625" style="27" customWidth="1"/>
    <col min="82" max="82" width="9" style="30"/>
    <col min="83" max="83" width="9" style="27"/>
    <col min="84" max="84" width="57.125" style="11" customWidth="1"/>
    <col min="85" max="16384" width="9" style="11"/>
  </cols>
  <sheetData>
    <row r="1" spans="1:140" s="9" customFormat="1" ht="16.5" customHeight="1">
      <c r="A1" s="1770"/>
      <c r="B1" s="1770"/>
      <c r="C1" s="1770"/>
      <c r="D1" s="1770"/>
      <c r="E1" s="1770"/>
      <c r="F1" s="1770"/>
      <c r="G1" s="1770"/>
      <c r="H1" s="25"/>
      <c r="I1" s="202"/>
      <c r="J1" s="25"/>
      <c r="K1" s="25"/>
      <c r="L1" s="25"/>
      <c r="M1" s="572"/>
      <c r="N1" s="25"/>
      <c r="O1" s="25"/>
      <c r="P1" s="25"/>
      <c r="Q1" s="368"/>
      <c r="R1" s="368"/>
      <c r="S1" s="383"/>
      <c r="T1" s="383"/>
      <c r="U1" s="275"/>
      <c r="V1" s="294"/>
      <c r="W1" s="294"/>
      <c r="X1" s="25"/>
      <c r="Y1" s="294"/>
      <c r="Z1" s="294"/>
      <c r="AA1" s="294"/>
      <c r="AB1" s="294"/>
      <c r="AC1" s="294"/>
      <c r="AD1" s="294"/>
      <c r="AE1" s="349"/>
      <c r="AF1" s="202"/>
      <c r="AG1" s="368"/>
      <c r="AH1" s="368"/>
      <c r="AI1" s="202"/>
      <c r="AJ1" s="202"/>
      <c r="AK1" s="202"/>
      <c r="AL1" s="25"/>
      <c r="AM1" s="25"/>
      <c r="AN1" s="231"/>
      <c r="AO1" s="25"/>
      <c r="AP1" s="25"/>
      <c r="AQ1" s="25"/>
      <c r="AR1" s="202"/>
      <c r="AS1" s="202"/>
      <c r="AT1" s="202"/>
      <c r="AU1" s="12"/>
      <c r="AV1" s="12"/>
      <c r="AW1" s="357"/>
      <c r="AX1" s="357"/>
      <c r="AY1" s="357"/>
      <c r="AZ1" s="357"/>
      <c r="BA1" s="357"/>
      <c r="BB1" s="409"/>
      <c r="BC1" s="409"/>
      <c r="BD1" s="202"/>
      <c r="BE1" s="202"/>
      <c r="BF1" s="409"/>
      <c r="BG1" s="357"/>
      <c r="BH1" s="409"/>
      <c r="BI1" s="409"/>
      <c r="BJ1" s="409"/>
      <c r="BK1" s="409"/>
      <c r="BL1" s="409"/>
      <c r="BM1" s="202"/>
      <c r="BN1" s="421"/>
      <c r="BO1" s="275"/>
      <c r="BP1" s="275"/>
      <c r="BQ1" s="275"/>
      <c r="BR1" s="275"/>
      <c r="BS1" s="275"/>
      <c r="BT1" s="275"/>
      <c r="BU1" s="275"/>
      <c r="BV1" s="275"/>
      <c r="BW1" s="275"/>
      <c r="BX1" s="275"/>
      <c r="BY1" s="231"/>
      <c r="BZ1" s="25"/>
      <c r="CA1" s="25"/>
      <c r="CB1" s="25"/>
      <c r="CC1" s="25"/>
      <c r="CD1" s="29"/>
      <c r="CE1" s="25"/>
    </row>
    <row r="2" spans="1:140" s="9" customFormat="1" ht="16.5" customHeight="1">
      <c r="A2" s="1840" t="s">
        <v>12828</v>
      </c>
      <c r="B2" s="1840"/>
      <c r="C2" s="1840"/>
      <c r="D2" s="33"/>
      <c r="E2" s="33"/>
      <c r="F2" s="28"/>
      <c r="G2" s="162"/>
      <c r="H2" s="33"/>
      <c r="I2" s="230"/>
      <c r="J2" s="33"/>
      <c r="K2" s="33"/>
      <c r="L2" s="33"/>
      <c r="M2" s="230"/>
      <c r="N2" s="33"/>
      <c r="O2" s="33"/>
      <c r="P2" s="33"/>
      <c r="Q2" s="369"/>
      <c r="R2" s="369"/>
      <c r="S2" s="295"/>
      <c r="T2" s="295"/>
      <c r="U2" s="276"/>
      <c r="V2" s="295"/>
      <c r="W2" s="295"/>
      <c r="X2" s="33"/>
      <c r="Y2" s="295"/>
      <c r="Z2" s="295"/>
      <c r="AA2" s="295"/>
      <c r="AB2" s="295"/>
      <c r="AC2" s="295"/>
      <c r="AD2" s="295"/>
      <c r="AE2" s="350"/>
      <c r="AF2" s="230"/>
      <c r="AG2" s="369"/>
      <c r="AH2" s="369"/>
      <c r="AI2" s="230"/>
      <c r="AJ2" s="230"/>
      <c r="AK2" s="230"/>
      <c r="AL2" s="33"/>
      <c r="AM2" s="33"/>
      <c r="AN2" s="33"/>
      <c r="AO2" s="33"/>
      <c r="AP2" s="33"/>
      <c r="AQ2" s="33"/>
      <c r="AR2" s="230"/>
      <c r="AS2" s="230"/>
      <c r="AT2" s="230"/>
      <c r="AU2" s="28"/>
      <c r="AV2" s="28"/>
      <c r="AW2" s="350"/>
      <c r="AX2" s="350"/>
      <c r="AY2" s="350"/>
      <c r="AZ2" s="350"/>
      <c r="BA2" s="350"/>
      <c r="BB2" s="230"/>
      <c r="BC2" s="230"/>
      <c r="BD2" s="230"/>
      <c r="BE2" s="230"/>
      <c r="BF2" s="230"/>
      <c r="BG2" s="350"/>
      <c r="BH2" s="230"/>
      <c r="BI2" s="230"/>
      <c r="BJ2" s="230"/>
      <c r="BK2" s="230"/>
      <c r="BL2" s="230"/>
      <c r="BM2" s="230"/>
      <c r="BN2" s="422"/>
      <c r="BO2" s="276"/>
      <c r="BP2" s="276"/>
      <c r="BQ2" s="276"/>
      <c r="BR2" s="276"/>
      <c r="BS2" s="276"/>
      <c r="BT2" s="276"/>
      <c r="BU2" s="276"/>
      <c r="BV2" s="276"/>
      <c r="BW2" s="276"/>
      <c r="BX2" s="276"/>
      <c r="BY2" s="33"/>
      <c r="BZ2" s="33"/>
      <c r="CA2" s="33"/>
      <c r="CB2" s="33"/>
      <c r="CC2" s="33"/>
      <c r="CD2" s="29"/>
      <c r="CE2" s="25"/>
    </row>
    <row r="3" spans="1:140" ht="16.5" customHeight="1">
      <c r="A3" s="3" t="s">
        <v>12849</v>
      </c>
      <c r="B3" s="26"/>
      <c r="C3" s="26"/>
      <c r="D3" s="26"/>
      <c r="E3" s="26"/>
      <c r="F3" s="2"/>
      <c r="G3" s="163"/>
      <c r="H3" s="26"/>
      <c r="I3" s="203"/>
      <c r="J3" s="26"/>
      <c r="K3" s="26"/>
      <c r="L3" s="26"/>
      <c r="M3" s="229"/>
      <c r="N3" s="1"/>
      <c r="O3" s="1"/>
      <c r="P3" s="1"/>
      <c r="Q3" s="7"/>
      <c r="R3" s="7"/>
      <c r="S3" s="277"/>
      <c r="T3" s="277"/>
      <c r="U3" s="219"/>
      <c r="V3" s="296"/>
      <c r="W3" s="296"/>
      <c r="X3" s="1"/>
      <c r="Y3" s="296"/>
      <c r="Z3" s="296"/>
      <c r="AA3" s="296"/>
      <c r="AB3" s="296"/>
      <c r="AC3" s="296"/>
      <c r="AD3" s="296"/>
      <c r="AE3" s="351"/>
      <c r="AF3" s="229"/>
      <c r="AG3" s="7"/>
      <c r="AH3" s="7"/>
      <c r="AI3" s="229"/>
      <c r="AJ3" s="229"/>
      <c r="AK3" s="229"/>
      <c r="AL3" s="1"/>
      <c r="AM3" s="1"/>
      <c r="AN3" s="1"/>
      <c r="AO3" s="1"/>
      <c r="AP3" s="1"/>
      <c r="AQ3" s="1"/>
      <c r="AR3" s="229"/>
      <c r="AS3" s="229"/>
      <c r="AT3" s="229"/>
      <c r="AU3" s="6"/>
      <c r="AV3" s="7"/>
      <c r="AW3" s="358"/>
      <c r="AX3" s="358"/>
      <c r="AY3" s="358"/>
      <c r="AZ3" s="358"/>
      <c r="BA3" s="358"/>
      <c r="BB3" s="410"/>
      <c r="BC3" s="410"/>
      <c r="BD3" s="229"/>
      <c r="BE3" s="229"/>
      <c r="BF3" s="410"/>
      <c r="BG3" s="358"/>
      <c r="BH3" s="410"/>
      <c r="BI3" s="410"/>
      <c r="BJ3" s="410"/>
      <c r="BK3" s="410"/>
      <c r="BL3" s="410"/>
      <c r="BM3" s="229"/>
      <c r="BN3" s="235"/>
      <c r="BO3" s="219"/>
      <c r="BP3" s="219"/>
      <c r="BQ3" s="219"/>
      <c r="BR3" s="219"/>
      <c r="BS3" s="219"/>
      <c r="BT3" s="219"/>
      <c r="BU3" s="219"/>
      <c r="BV3" s="219"/>
      <c r="BW3" s="219"/>
      <c r="BX3" s="219"/>
      <c r="BY3" s="1"/>
      <c r="BZ3" s="1"/>
      <c r="CA3" s="1"/>
      <c r="CB3" s="1"/>
      <c r="CC3" s="1"/>
    </row>
    <row r="4" spans="1:140" s="9" customFormat="1" ht="20.100000000000001" customHeight="1">
      <c r="A4" s="1785" t="s">
        <v>74</v>
      </c>
      <c r="B4" s="1785"/>
      <c r="C4" s="1785"/>
      <c r="D4" s="1785"/>
      <c r="E4" s="1785"/>
      <c r="F4" s="1785"/>
      <c r="G4" s="1785"/>
      <c r="H4" s="1785"/>
      <c r="I4" s="1785"/>
      <c r="J4" s="1785"/>
      <c r="K4" s="1785"/>
      <c r="L4" s="1835"/>
      <c r="M4" s="1784" t="s">
        <v>12847</v>
      </c>
      <c r="N4" s="1785"/>
      <c r="O4" s="1785"/>
      <c r="P4" s="1835"/>
      <c r="Q4" s="1807" t="s">
        <v>12846</v>
      </c>
      <c r="R4" s="1807"/>
      <c r="S4" s="1807"/>
      <c r="T4" s="1807"/>
      <c r="U4" s="1807"/>
      <c r="V4" s="1807"/>
      <c r="W4" s="1807"/>
      <c r="X4" s="1807"/>
      <c r="Y4" s="1807"/>
      <c r="Z4" s="1807"/>
      <c r="AA4" s="1838"/>
      <c r="AB4" s="1807"/>
      <c r="AC4" s="1807"/>
      <c r="AD4" s="1807"/>
      <c r="AE4" s="1807"/>
      <c r="AF4" s="1807" t="s">
        <v>12845</v>
      </c>
      <c r="AG4" s="1807"/>
      <c r="AH4" s="1807"/>
      <c r="AI4" s="1807"/>
      <c r="AJ4" s="1839"/>
      <c r="AK4" s="1784" t="s">
        <v>12844</v>
      </c>
      <c r="AL4" s="1785"/>
      <c r="AM4" s="1785"/>
      <c r="AN4" s="1785"/>
      <c r="AO4" s="1785"/>
      <c r="AP4" s="1785"/>
      <c r="AQ4" s="1778" t="s">
        <v>12843</v>
      </c>
      <c r="AR4" s="1779"/>
      <c r="AS4" s="1779"/>
      <c r="AT4" s="1780"/>
      <c r="AU4" s="1839" t="s">
        <v>12842</v>
      </c>
      <c r="AV4" s="1839"/>
      <c r="AW4" s="1823" t="s">
        <v>12840</v>
      </c>
      <c r="AX4" s="1824"/>
      <c r="AY4" s="1824"/>
      <c r="AZ4" s="1824"/>
      <c r="BA4" s="1824"/>
      <c r="BB4" s="1825"/>
      <c r="BC4" s="1825"/>
      <c r="BD4" s="1825"/>
      <c r="BE4" s="1825"/>
      <c r="BF4" s="1825"/>
      <c r="BG4" s="1825"/>
      <c r="BH4" s="1825"/>
      <c r="BI4" s="1825"/>
      <c r="BJ4" s="1825"/>
      <c r="BK4" s="1825"/>
      <c r="BL4" s="1825"/>
      <c r="BM4" s="1825"/>
      <c r="BN4" s="1828"/>
      <c r="BO4" s="1807" t="s">
        <v>12839</v>
      </c>
      <c r="BP4" s="1807"/>
      <c r="BQ4" s="1807"/>
      <c r="BR4" s="1807"/>
      <c r="BS4" s="1807"/>
      <c r="BT4" s="1807"/>
      <c r="BU4" s="1807"/>
      <c r="BV4" s="1807"/>
      <c r="BW4" s="1807"/>
      <c r="BX4" s="1807"/>
      <c r="BY4" s="1785" t="s">
        <v>12838</v>
      </c>
      <c r="BZ4" s="1785"/>
      <c r="CA4" s="1785"/>
      <c r="CB4" s="1785"/>
      <c r="CC4" s="1835"/>
      <c r="CD4" s="29"/>
      <c r="CE4" s="25"/>
    </row>
    <row r="5" spans="1:140" s="9" customFormat="1" ht="20.100000000000001" customHeight="1">
      <c r="A5" s="1781" t="s">
        <v>1</v>
      </c>
      <c r="B5" s="1836" t="s">
        <v>2</v>
      </c>
      <c r="C5" s="1837"/>
      <c r="D5" s="1778" t="s">
        <v>3</v>
      </c>
      <c r="E5" s="1780"/>
      <c r="F5" s="1773" t="s">
        <v>88</v>
      </c>
      <c r="G5" s="1773" t="s">
        <v>89</v>
      </c>
      <c r="H5" s="1781" t="s">
        <v>12848</v>
      </c>
      <c r="I5" s="1781" t="s">
        <v>37</v>
      </c>
      <c r="J5" s="1781" t="s">
        <v>78</v>
      </c>
      <c r="K5" s="1781" t="s">
        <v>4</v>
      </c>
      <c r="L5" s="1781" t="s">
        <v>5</v>
      </c>
      <c r="M5" s="812" t="s">
        <v>6</v>
      </c>
      <c r="N5" s="1778" t="s">
        <v>38</v>
      </c>
      <c r="O5" s="1779"/>
      <c r="P5" s="1780"/>
      <c r="Q5" s="1795" t="s">
        <v>70</v>
      </c>
      <c r="R5" s="1795" t="s">
        <v>90</v>
      </c>
      <c r="S5" s="1788" t="s">
        <v>7</v>
      </c>
      <c r="T5" s="1789"/>
      <c r="U5" s="1789"/>
      <c r="V5" s="1790"/>
      <c r="W5" s="1836" t="s">
        <v>8</v>
      </c>
      <c r="X5" s="1837"/>
      <c r="Y5" s="1792" t="s">
        <v>55</v>
      </c>
      <c r="Z5" s="1771" t="s">
        <v>39</v>
      </c>
      <c r="AA5" s="1772"/>
      <c r="AB5" s="1792" t="s">
        <v>44</v>
      </c>
      <c r="AC5" s="1808" t="s">
        <v>45</v>
      </c>
      <c r="AD5" s="1808" t="s">
        <v>46</v>
      </c>
      <c r="AE5" s="1808" t="s">
        <v>56</v>
      </c>
      <c r="AF5" s="1784" t="s">
        <v>84</v>
      </c>
      <c r="AG5" s="1785"/>
      <c r="AH5" s="1785"/>
      <c r="AI5" s="1778" t="s">
        <v>57</v>
      </c>
      <c r="AJ5" s="1780"/>
      <c r="AK5" s="1773" t="s">
        <v>12850</v>
      </c>
      <c r="AL5" s="1839" t="s">
        <v>12855</v>
      </c>
      <c r="AM5" s="1839"/>
      <c r="AN5" s="1839"/>
      <c r="AO5" s="1839"/>
      <c r="AP5" s="1839"/>
      <c r="AQ5" s="1773" t="s">
        <v>58</v>
      </c>
      <c r="AR5" s="1773" t="s">
        <v>79</v>
      </c>
      <c r="AS5" s="1773" t="s">
        <v>80</v>
      </c>
      <c r="AT5" s="1773" t="s">
        <v>81</v>
      </c>
      <c r="AU5" s="1816" t="s">
        <v>21</v>
      </c>
      <c r="AV5" s="1816" t="s">
        <v>9</v>
      </c>
      <c r="AW5" s="1823" t="s">
        <v>68</v>
      </c>
      <c r="AX5" s="1824"/>
      <c r="AY5" s="1824"/>
      <c r="AZ5" s="1824"/>
      <c r="BA5" s="1824"/>
      <c r="BB5" s="1825"/>
      <c r="BC5" s="1825"/>
      <c r="BD5" s="1825"/>
      <c r="BE5" s="1826"/>
      <c r="BF5" s="1827" t="s">
        <v>12841</v>
      </c>
      <c r="BG5" s="1825"/>
      <c r="BH5" s="1825"/>
      <c r="BI5" s="1825"/>
      <c r="BJ5" s="1825"/>
      <c r="BK5" s="1825"/>
      <c r="BL5" s="1825"/>
      <c r="BM5" s="1825"/>
      <c r="BN5" s="1828"/>
      <c r="BO5" s="1785" t="s">
        <v>12829</v>
      </c>
      <c r="BP5" s="1785"/>
      <c r="BQ5" s="1785"/>
      <c r="BR5" s="1785"/>
      <c r="BS5" s="1785"/>
      <c r="BT5" s="1804" t="s">
        <v>24</v>
      </c>
      <c r="BU5" s="1805"/>
      <c r="BV5" s="1805"/>
      <c r="BW5" s="1806"/>
      <c r="BX5" s="1808" t="s">
        <v>51</v>
      </c>
      <c r="BY5" s="1814" t="s">
        <v>69</v>
      </c>
      <c r="BZ5" s="1778" t="s">
        <v>25</v>
      </c>
      <c r="CA5" s="1779"/>
      <c r="CB5" s="1780"/>
      <c r="CC5" s="1773" t="s">
        <v>50</v>
      </c>
      <c r="CD5" s="29"/>
      <c r="CE5" s="25"/>
    </row>
    <row r="6" spans="1:140" s="9" customFormat="1" ht="20.100000000000001" customHeight="1">
      <c r="A6" s="1782"/>
      <c r="B6" s="1845" t="s">
        <v>10</v>
      </c>
      <c r="C6" s="1781" t="s">
        <v>34</v>
      </c>
      <c r="D6" s="1773" t="s">
        <v>82</v>
      </c>
      <c r="E6" s="1773" t="s">
        <v>36</v>
      </c>
      <c r="F6" s="1774"/>
      <c r="G6" s="1774"/>
      <c r="H6" s="1782"/>
      <c r="I6" s="1782"/>
      <c r="J6" s="1782"/>
      <c r="K6" s="1782"/>
      <c r="L6" s="1782"/>
      <c r="M6" s="1781" t="s">
        <v>83</v>
      </c>
      <c r="N6" s="1773" t="s">
        <v>77</v>
      </c>
      <c r="O6" s="1773" t="s">
        <v>22</v>
      </c>
      <c r="P6" s="1773" t="s">
        <v>42</v>
      </c>
      <c r="Q6" s="1796"/>
      <c r="R6" s="1796"/>
      <c r="S6" s="1801" t="s">
        <v>73</v>
      </c>
      <c r="T6" s="1798" t="s">
        <v>72</v>
      </c>
      <c r="U6" s="1792" t="s">
        <v>48</v>
      </c>
      <c r="V6" s="1792" t="s">
        <v>71</v>
      </c>
      <c r="W6" s="1792" t="s">
        <v>43</v>
      </c>
      <c r="X6" s="1781" t="s">
        <v>53</v>
      </c>
      <c r="Y6" s="1793"/>
      <c r="Z6" s="1792" t="s">
        <v>43</v>
      </c>
      <c r="AA6" s="1792" t="s">
        <v>47</v>
      </c>
      <c r="AB6" s="1793"/>
      <c r="AC6" s="1809"/>
      <c r="AD6" s="1809"/>
      <c r="AE6" s="1812"/>
      <c r="AF6" s="1773" t="s">
        <v>85</v>
      </c>
      <c r="AG6" s="1778" t="s">
        <v>12851</v>
      </c>
      <c r="AH6" s="1835"/>
      <c r="AI6" s="1773" t="s">
        <v>23</v>
      </c>
      <c r="AJ6" s="1773" t="s">
        <v>11</v>
      </c>
      <c r="AK6" s="1774"/>
      <c r="AL6" s="1773" t="s">
        <v>9058</v>
      </c>
      <c r="AM6" s="1773" t="s">
        <v>26</v>
      </c>
      <c r="AN6" s="1784" t="s">
        <v>29</v>
      </c>
      <c r="AO6" s="1835"/>
      <c r="AP6" s="1773" t="s">
        <v>27</v>
      </c>
      <c r="AQ6" s="1774"/>
      <c r="AR6" s="1774"/>
      <c r="AS6" s="1774"/>
      <c r="AT6" s="1774"/>
      <c r="AU6" s="1817"/>
      <c r="AV6" s="1817"/>
      <c r="AW6" s="1820" t="s">
        <v>12</v>
      </c>
      <c r="AX6" s="1820" t="s">
        <v>60</v>
      </c>
      <c r="AY6" s="1820" t="s">
        <v>59</v>
      </c>
      <c r="AZ6" s="1820" t="s">
        <v>40</v>
      </c>
      <c r="BA6" s="1820" t="s">
        <v>67</v>
      </c>
      <c r="BB6" s="1827" t="s">
        <v>14</v>
      </c>
      <c r="BC6" s="1825"/>
      <c r="BD6" s="1826"/>
      <c r="BE6" s="1819" t="s">
        <v>64</v>
      </c>
      <c r="BF6" s="1816" t="s">
        <v>12</v>
      </c>
      <c r="BG6" s="1820" t="s">
        <v>60</v>
      </c>
      <c r="BH6" s="1816" t="s">
        <v>6595</v>
      </c>
      <c r="BI6" s="1816" t="s">
        <v>13</v>
      </c>
      <c r="BJ6" s="1816" t="s">
        <v>67</v>
      </c>
      <c r="BK6" s="1829" t="s">
        <v>52</v>
      </c>
      <c r="BL6" s="1830"/>
      <c r="BM6" s="1831"/>
      <c r="BN6" s="1832" t="s">
        <v>65</v>
      </c>
      <c r="BO6" s="1807" t="s">
        <v>15</v>
      </c>
      <c r="BP6" s="1807"/>
      <c r="BQ6" s="1808" t="s">
        <v>12830</v>
      </c>
      <c r="BR6" s="1803" t="s">
        <v>91</v>
      </c>
      <c r="BS6" s="1803"/>
      <c r="BT6" s="1808" t="s">
        <v>12832</v>
      </c>
      <c r="BU6" s="1808" t="s">
        <v>12833</v>
      </c>
      <c r="BV6" s="1808" t="s">
        <v>12834</v>
      </c>
      <c r="BW6" s="1811" t="s">
        <v>12835</v>
      </c>
      <c r="BX6" s="1809"/>
      <c r="BY6" s="1815"/>
      <c r="BZ6" s="1773" t="s">
        <v>12837</v>
      </c>
      <c r="CA6" s="1773" t="s">
        <v>12836</v>
      </c>
      <c r="CB6" s="1773" t="s">
        <v>12835</v>
      </c>
      <c r="CC6" s="1774"/>
      <c r="CD6" s="29"/>
      <c r="CE6" s="25"/>
    </row>
    <row r="7" spans="1:140" s="9" customFormat="1" ht="20.100000000000001" customHeight="1">
      <c r="A7" s="1782"/>
      <c r="B7" s="1786"/>
      <c r="C7" s="1782"/>
      <c r="D7" s="1774"/>
      <c r="E7" s="1774"/>
      <c r="F7" s="1774"/>
      <c r="G7" s="1774"/>
      <c r="H7" s="1782"/>
      <c r="I7" s="1782"/>
      <c r="J7" s="1782"/>
      <c r="K7" s="1782"/>
      <c r="L7" s="1782"/>
      <c r="M7" s="1782"/>
      <c r="N7" s="1774"/>
      <c r="O7" s="1774"/>
      <c r="P7" s="1774"/>
      <c r="Q7" s="1796"/>
      <c r="R7" s="1796"/>
      <c r="S7" s="1802"/>
      <c r="T7" s="1799"/>
      <c r="U7" s="1793"/>
      <c r="V7" s="1793"/>
      <c r="W7" s="1793"/>
      <c r="X7" s="1786"/>
      <c r="Y7" s="1793"/>
      <c r="Z7" s="1793"/>
      <c r="AA7" s="1793"/>
      <c r="AB7" s="1793"/>
      <c r="AC7" s="1809"/>
      <c r="AD7" s="1809"/>
      <c r="AE7" s="1812"/>
      <c r="AF7" s="1774"/>
      <c r="AG7" s="1776" t="s">
        <v>16</v>
      </c>
      <c r="AH7" s="1776" t="s">
        <v>17</v>
      </c>
      <c r="AI7" s="1774"/>
      <c r="AJ7" s="1774"/>
      <c r="AK7" s="1774"/>
      <c r="AL7" s="1774"/>
      <c r="AM7" s="1815"/>
      <c r="AN7" s="1773" t="s">
        <v>49</v>
      </c>
      <c r="AO7" s="1773" t="s">
        <v>28</v>
      </c>
      <c r="AP7" s="1815"/>
      <c r="AQ7" s="1774"/>
      <c r="AR7" s="1774"/>
      <c r="AS7" s="1774"/>
      <c r="AT7" s="1774"/>
      <c r="AU7" s="1817"/>
      <c r="AV7" s="1817"/>
      <c r="AW7" s="1821"/>
      <c r="AX7" s="1821"/>
      <c r="AY7" s="1821"/>
      <c r="AZ7" s="1821"/>
      <c r="BA7" s="1821"/>
      <c r="BB7" s="1816" t="s">
        <v>62</v>
      </c>
      <c r="BC7" s="1816" t="s">
        <v>63</v>
      </c>
      <c r="BD7" s="1819" t="s">
        <v>61</v>
      </c>
      <c r="BE7" s="1774"/>
      <c r="BF7" s="1817"/>
      <c r="BG7" s="1821"/>
      <c r="BH7" s="1817"/>
      <c r="BI7" s="1817"/>
      <c r="BJ7" s="1817"/>
      <c r="BK7" s="1816" t="s">
        <v>62</v>
      </c>
      <c r="BL7" s="1816" t="s">
        <v>63</v>
      </c>
      <c r="BM7" s="1773" t="s">
        <v>66</v>
      </c>
      <c r="BN7" s="1833"/>
      <c r="BO7" s="1811" t="s">
        <v>18</v>
      </c>
      <c r="BP7" s="1811" t="s">
        <v>19</v>
      </c>
      <c r="BQ7" s="1812"/>
      <c r="BR7" s="1808" t="s">
        <v>92</v>
      </c>
      <c r="BS7" s="1811" t="s">
        <v>12831</v>
      </c>
      <c r="BT7" s="1809"/>
      <c r="BU7" s="1812"/>
      <c r="BV7" s="1809"/>
      <c r="BW7" s="1809"/>
      <c r="BX7" s="1809"/>
      <c r="BY7" s="1815"/>
      <c r="BZ7" s="1774"/>
      <c r="CA7" s="1774"/>
      <c r="CB7" s="1774"/>
      <c r="CC7" s="1774"/>
      <c r="CD7" s="29"/>
      <c r="CE7" s="25"/>
    </row>
    <row r="8" spans="1:140" s="9" customFormat="1" ht="20.100000000000001" customHeight="1">
      <c r="A8" s="1783"/>
      <c r="B8" s="1787"/>
      <c r="C8" s="1783"/>
      <c r="D8" s="1775"/>
      <c r="E8" s="1775"/>
      <c r="F8" s="1775"/>
      <c r="G8" s="1775"/>
      <c r="H8" s="1783"/>
      <c r="I8" s="1783"/>
      <c r="J8" s="1783"/>
      <c r="K8" s="1783"/>
      <c r="L8" s="1783"/>
      <c r="M8" s="1783"/>
      <c r="N8" s="1775"/>
      <c r="O8" s="1775"/>
      <c r="P8" s="1775"/>
      <c r="Q8" s="1797"/>
      <c r="R8" s="1797"/>
      <c r="S8" s="1802"/>
      <c r="T8" s="1800"/>
      <c r="U8" s="1794"/>
      <c r="V8" s="1794"/>
      <c r="W8" s="1794"/>
      <c r="X8" s="1787"/>
      <c r="Y8" s="1794"/>
      <c r="Z8" s="1794"/>
      <c r="AA8" s="1794"/>
      <c r="AB8" s="1794"/>
      <c r="AC8" s="1810"/>
      <c r="AD8" s="1810"/>
      <c r="AE8" s="1813"/>
      <c r="AF8" s="1775"/>
      <c r="AG8" s="1777"/>
      <c r="AH8" s="1777"/>
      <c r="AI8" s="1775"/>
      <c r="AJ8" s="1775"/>
      <c r="AK8" s="1775"/>
      <c r="AL8" s="1775"/>
      <c r="AM8" s="1791"/>
      <c r="AN8" s="1791"/>
      <c r="AO8" s="1791"/>
      <c r="AP8" s="1791"/>
      <c r="AQ8" s="1775"/>
      <c r="AR8" s="1775"/>
      <c r="AS8" s="1775"/>
      <c r="AT8" s="1775"/>
      <c r="AU8" s="1818"/>
      <c r="AV8" s="1818"/>
      <c r="AW8" s="1822"/>
      <c r="AX8" s="1822"/>
      <c r="AY8" s="1822"/>
      <c r="AZ8" s="1822"/>
      <c r="BA8" s="1822"/>
      <c r="BB8" s="1818"/>
      <c r="BC8" s="1818"/>
      <c r="BD8" s="1775"/>
      <c r="BE8" s="1775"/>
      <c r="BF8" s="1818"/>
      <c r="BG8" s="1822"/>
      <c r="BH8" s="1818"/>
      <c r="BI8" s="1818"/>
      <c r="BJ8" s="1818"/>
      <c r="BK8" s="1818"/>
      <c r="BL8" s="1818"/>
      <c r="BM8" s="1775"/>
      <c r="BN8" s="1834"/>
      <c r="BO8" s="1810"/>
      <c r="BP8" s="1810"/>
      <c r="BQ8" s="1813"/>
      <c r="BR8" s="1813"/>
      <c r="BS8" s="1810"/>
      <c r="BT8" s="1810"/>
      <c r="BU8" s="1813"/>
      <c r="BV8" s="1810"/>
      <c r="BW8" s="1810"/>
      <c r="BX8" s="1810"/>
      <c r="BY8" s="1791"/>
      <c r="BZ8" s="1775"/>
      <c r="CA8" s="1775"/>
      <c r="CB8" s="1775"/>
      <c r="CC8" s="1775"/>
      <c r="CD8" s="29"/>
      <c r="CE8" s="25"/>
      <c r="CF8" s="25"/>
    </row>
    <row r="9" spans="1:140" s="9" customFormat="1" ht="16.5" customHeight="1">
      <c r="A9" s="74"/>
      <c r="B9" s="74" t="s">
        <v>32</v>
      </c>
      <c r="C9" s="74"/>
      <c r="D9" s="74"/>
      <c r="E9" s="76"/>
      <c r="F9" s="75"/>
      <c r="G9" s="75"/>
      <c r="H9" s="77"/>
      <c r="I9" s="37"/>
      <c r="J9" s="37"/>
      <c r="K9" s="37"/>
      <c r="L9" s="38"/>
      <c r="M9" s="39"/>
      <c r="N9" s="40"/>
      <c r="O9" s="40"/>
      <c r="P9" s="40"/>
      <c r="Q9" s="370"/>
      <c r="R9" s="371"/>
      <c r="S9" s="384"/>
      <c r="T9" s="384"/>
      <c r="U9" s="385"/>
      <c r="V9" s="372"/>
      <c r="W9" s="372"/>
      <c r="X9" s="41"/>
      <c r="Y9" s="372"/>
      <c r="Z9" s="372"/>
      <c r="AA9" s="394"/>
      <c r="AB9" s="372"/>
      <c r="AC9" s="394"/>
      <c r="AD9" s="394"/>
      <c r="AE9" s="395"/>
      <c r="AF9" s="40"/>
      <c r="AG9" s="509"/>
      <c r="AH9" s="509"/>
      <c r="AI9" s="40"/>
      <c r="AJ9" s="40"/>
      <c r="AK9" s="40"/>
      <c r="AL9" s="42"/>
      <c r="AM9" s="43"/>
      <c r="AN9" s="44"/>
      <c r="AO9" s="44"/>
      <c r="AP9" s="43"/>
      <c r="AQ9" s="40"/>
      <c r="AR9" s="40"/>
      <c r="AS9" s="40"/>
      <c r="AT9" s="40"/>
      <c r="AU9" s="45"/>
      <c r="AV9" s="52"/>
      <c r="AW9" s="416"/>
      <c r="AX9" s="334"/>
      <c r="AY9" s="334"/>
      <c r="AZ9" s="334"/>
      <c r="BA9" s="417"/>
      <c r="BB9" s="45"/>
      <c r="BC9" s="45"/>
      <c r="BD9" s="40"/>
      <c r="BE9" s="46"/>
      <c r="BF9" s="47"/>
      <c r="BG9" s="334"/>
      <c r="BH9" s="47"/>
      <c r="BI9" s="47"/>
      <c r="BJ9" s="47"/>
      <c r="BK9" s="45"/>
      <c r="BL9" s="45"/>
      <c r="BM9" s="31"/>
      <c r="BN9" s="31"/>
      <c r="BO9" s="429"/>
      <c r="BP9" s="429"/>
      <c r="BQ9" s="429"/>
      <c r="BR9" s="430"/>
      <c r="BS9" s="429"/>
      <c r="BT9" s="429"/>
      <c r="BU9" s="431"/>
      <c r="BV9" s="431"/>
      <c r="BW9" s="429"/>
      <c r="BX9" s="385"/>
      <c r="BY9" s="41"/>
      <c r="BZ9" s="41"/>
      <c r="CA9" s="41"/>
      <c r="CB9" s="41"/>
      <c r="CC9" s="41"/>
      <c r="CD9" s="29"/>
      <c r="CE9" s="25"/>
    </row>
    <row r="10" spans="1:140" s="49" customFormat="1" ht="17.100000000000001" customHeight="1">
      <c r="A10" s="78">
        <v>1</v>
      </c>
      <c r="B10" s="78" t="s">
        <v>32</v>
      </c>
      <c r="C10" s="78" t="s">
        <v>95</v>
      </c>
      <c r="D10" s="78" t="s">
        <v>96</v>
      </c>
      <c r="E10" s="78" t="s">
        <v>97</v>
      </c>
      <c r="F10" s="88" t="s">
        <v>98</v>
      </c>
      <c r="G10" s="164" t="s">
        <v>99</v>
      </c>
      <c r="H10" s="331" t="s">
        <v>100</v>
      </c>
      <c r="I10" s="331" t="s">
        <v>101</v>
      </c>
      <c r="J10" s="331" t="s">
        <v>102</v>
      </c>
      <c r="K10" s="331" t="s">
        <v>103</v>
      </c>
      <c r="L10" s="79" t="s">
        <v>104</v>
      </c>
      <c r="M10" s="244" t="s">
        <v>8520</v>
      </c>
      <c r="N10" s="318" t="s">
        <v>102</v>
      </c>
      <c r="O10" s="318" t="s">
        <v>12559</v>
      </c>
      <c r="P10" s="318" t="s">
        <v>102</v>
      </c>
      <c r="Q10" s="319">
        <v>285991</v>
      </c>
      <c r="R10" s="319">
        <v>137569</v>
      </c>
      <c r="S10" s="319">
        <v>22263.59</v>
      </c>
      <c r="T10" s="319">
        <v>19638</v>
      </c>
      <c r="U10" s="386" t="s">
        <v>12852</v>
      </c>
      <c r="V10" s="252">
        <v>2625.59</v>
      </c>
      <c r="W10" s="252">
        <v>17134</v>
      </c>
      <c r="X10" s="321" t="s">
        <v>33</v>
      </c>
      <c r="Y10" s="320">
        <v>3449</v>
      </c>
      <c r="Z10" s="320">
        <v>1551.9</v>
      </c>
      <c r="AA10" s="320">
        <v>153124</v>
      </c>
      <c r="AB10" s="320">
        <v>19836.599999999999</v>
      </c>
      <c r="AC10" s="320">
        <v>685</v>
      </c>
      <c r="AD10" s="320">
        <v>2662</v>
      </c>
      <c r="AE10" s="386">
        <v>862</v>
      </c>
      <c r="AF10" s="323" t="s">
        <v>6523</v>
      </c>
      <c r="AG10" s="324">
        <v>214688</v>
      </c>
      <c r="AH10" s="324">
        <v>438365</v>
      </c>
      <c r="AI10" s="323" t="s">
        <v>11722</v>
      </c>
      <c r="AJ10" s="323" t="s">
        <v>11723</v>
      </c>
      <c r="AK10" s="16" t="s">
        <v>7366</v>
      </c>
      <c r="AL10" s="233">
        <v>37</v>
      </c>
      <c r="AM10" s="242">
        <v>10</v>
      </c>
      <c r="AN10" s="242">
        <v>12</v>
      </c>
      <c r="AO10" s="242">
        <v>15</v>
      </c>
      <c r="AP10" s="242"/>
      <c r="AQ10" s="16">
        <v>363</v>
      </c>
      <c r="AR10" s="16" t="s">
        <v>12770</v>
      </c>
      <c r="AS10" s="16" t="s">
        <v>6341</v>
      </c>
      <c r="AT10" s="16" t="s">
        <v>11724</v>
      </c>
      <c r="AU10" s="325">
        <v>3788785</v>
      </c>
      <c r="AV10" s="53">
        <v>10437</v>
      </c>
      <c r="AW10" s="418"/>
      <c r="AX10" s="418"/>
      <c r="AY10" s="418"/>
      <c r="AZ10" s="418"/>
      <c r="BA10" s="418"/>
      <c r="BB10" s="326"/>
      <c r="BC10" s="326"/>
      <c r="BD10" s="322"/>
      <c r="BE10" s="322" t="s">
        <v>6350</v>
      </c>
      <c r="BF10" s="326" t="s">
        <v>11727</v>
      </c>
      <c r="BG10" s="326" t="s">
        <v>11728</v>
      </c>
      <c r="BH10" s="326" t="s">
        <v>11731</v>
      </c>
      <c r="BI10" s="326" t="s">
        <v>11730</v>
      </c>
      <c r="BJ10" s="326" t="s">
        <v>11729</v>
      </c>
      <c r="BK10" s="326" t="s">
        <v>11725</v>
      </c>
      <c r="BL10" s="313" t="s">
        <v>8521</v>
      </c>
      <c r="BM10" s="322" t="s">
        <v>11726</v>
      </c>
      <c r="BN10" s="322" t="s">
        <v>11732</v>
      </c>
      <c r="BO10" s="316">
        <v>35</v>
      </c>
      <c r="BP10" s="316">
        <v>56</v>
      </c>
      <c r="BQ10" s="316">
        <v>36</v>
      </c>
      <c r="BR10" s="316">
        <v>71</v>
      </c>
      <c r="BS10" s="316">
        <v>1</v>
      </c>
      <c r="BT10" s="316">
        <v>99</v>
      </c>
      <c r="BU10" s="316">
        <v>295</v>
      </c>
      <c r="BV10" s="316">
        <v>25</v>
      </c>
      <c r="BW10" s="316"/>
      <c r="BX10" s="316">
        <v>218</v>
      </c>
      <c r="BY10" s="317"/>
      <c r="BZ10" s="317"/>
      <c r="CA10" s="317"/>
      <c r="CB10" s="317"/>
      <c r="CC10" s="317"/>
      <c r="CD10" s="54"/>
      <c r="CE10" s="54"/>
      <c r="CF10" s="48"/>
      <c r="CG10" s="48"/>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row>
    <row r="11" spans="1:140" ht="17.100000000000001" customHeight="1">
      <c r="A11" s="1761">
        <v>2</v>
      </c>
      <c r="B11" s="78" t="s">
        <v>105</v>
      </c>
      <c r="C11" s="78" t="s">
        <v>106</v>
      </c>
      <c r="D11" s="78" t="s">
        <v>0</v>
      </c>
      <c r="E11" s="80" t="s">
        <v>20</v>
      </c>
      <c r="F11" s="88" t="s">
        <v>107</v>
      </c>
      <c r="G11" s="138" t="s">
        <v>108</v>
      </c>
      <c r="H11" s="331" t="s">
        <v>109</v>
      </c>
      <c r="I11" s="331" t="s">
        <v>110</v>
      </c>
      <c r="J11" s="1764" t="s">
        <v>102</v>
      </c>
      <c r="K11" s="1766" t="s">
        <v>9124</v>
      </c>
      <c r="L11" s="1768" t="s">
        <v>9125</v>
      </c>
      <c r="M11" s="244" t="s">
        <v>9126</v>
      </c>
      <c r="N11" s="18" t="s">
        <v>30</v>
      </c>
      <c r="O11" s="18"/>
      <c r="P11" s="18" t="s">
        <v>102</v>
      </c>
      <c r="Q11" s="22">
        <v>39626.620000000003</v>
      </c>
      <c r="R11" s="22">
        <v>20048.93</v>
      </c>
      <c r="S11" s="22">
        <v>5874.43</v>
      </c>
      <c r="T11" s="23">
        <v>5094.6499999999996</v>
      </c>
      <c r="U11" s="281" t="s">
        <v>6572</v>
      </c>
      <c r="V11" s="24">
        <v>779.78</v>
      </c>
      <c r="W11" s="24">
        <v>3484.95</v>
      </c>
      <c r="X11" s="17" t="s">
        <v>33</v>
      </c>
      <c r="Y11" s="24">
        <v>1376.68</v>
      </c>
      <c r="Z11" s="24">
        <v>324</v>
      </c>
      <c r="AA11" s="24">
        <v>92786</v>
      </c>
      <c r="AB11" s="24">
        <v>2130.2199999999998</v>
      </c>
      <c r="AC11" s="24">
        <v>56.07</v>
      </c>
      <c r="AD11" s="24">
        <v>43.1</v>
      </c>
      <c r="AE11" s="281"/>
      <c r="AF11" s="1753" t="s">
        <v>9127</v>
      </c>
      <c r="AG11" s="1755">
        <v>111604</v>
      </c>
      <c r="AH11" s="1755">
        <v>178999</v>
      </c>
      <c r="AI11" s="1757" t="s">
        <v>9128</v>
      </c>
      <c r="AJ11" s="1757" t="s">
        <v>9130</v>
      </c>
      <c r="AK11" s="1841" t="s">
        <v>12376</v>
      </c>
      <c r="AL11" s="1843">
        <v>70</v>
      </c>
      <c r="AM11" s="1841">
        <v>13</v>
      </c>
      <c r="AN11" s="1841">
        <v>48</v>
      </c>
      <c r="AO11" s="1841">
        <v>9</v>
      </c>
      <c r="AP11" s="1841"/>
      <c r="AQ11" s="10">
        <v>362</v>
      </c>
      <c r="AR11" s="10" t="s">
        <v>9246</v>
      </c>
      <c r="AS11" s="10" t="s">
        <v>9246</v>
      </c>
      <c r="AT11" s="10" t="s">
        <v>9247</v>
      </c>
      <c r="AU11" s="35">
        <v>1045627</v>
      </c>
      <c r="AV11" s="23">
        <v>2888</v>
      </c>
      <c r="AW11" s="337"/>
      <c r="AX11" s="337"/>
      <c r="AY11" s="337"/>
      <c r="AZ11" s="337"/>
      <c r="BA11" s="337"/>
      <c r="BB11" s="20"/>
      <c r="BC11" s="20"/>
      <c r="BD11" s="20"/>
      <c r="BE11" s="21" t="s">
        <v>6350</v>
      </c>
      <c r="BF11" s="20"/>
      <c r="BG11" s="337"/>
      <c r="BH11" s="20"/>
      <c r="BI11" s="20"/>
      <c r="BJ11" s="20"/>
      <c r="BK11" s="20"/>
      <c r="BL11" s="20"/>
      <c r="BM11" s="13"/>
      <c r="BN11" s="13" t="s">
        <v>6350</v>
      </c>
      <c r="BO11" s="1751">
        <v>15</v>
      </c>
      <c r="BP11" s="1751">
        <v>34</v>
      </c>
      <c r="BQ11" s="1751">
        <v>1</v>
      </c>
      <c r="BR11" s="1751">
        <v>52</v>
      </c>
      <c r="BS11" s="1751">
        <v>8</v>
      </c>
      <c r="BT11" s="1751">
        <v>38</v>
      </c>
      <c r="BU11" s="1751">
        <v>104</v>
      </c>
      <c r="BV11" s="1751">
        <v>8</v>
      </c>
      <c r="BW11" s="1751">
        <v>5</v>
      </c>
      <c r="BX11" s="1751">
        <v>81</v>
      </c>
      <c r="BY11" s="67"/>
      <c r="BZ11" s="70"/>
      <c r="CA11" s="70"/>
      <c r="CB11" s="70"/>
      <c r="CC11" s="70"/>
      <c r="CD11" s="51"/>
      <c r="CE11" s="51"/>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56"/>
      <c r="DV11" s="56"/>
      <c r="DW11" s="56"/>
      <c r="DX11" s="4"/>
      <c r="DY11" s="4"/>
      <c r="DZ11" s="4"/>
      <c r="EA11" s="4"/>
      <c r="EB11" s="4"/>
      <c r="EC11" s="4"/>
      <c r="ED11" s="4"/>
      <c r="EE11" s="4"/>
      <c r="EF11" s="4"/>
      <c r="EG11" s="4"/>
      <c r="EH11" s="4"/>
      <c r="EI11" s="4"/>
      <c r="EJ11" s="4"/>
    </row>
    <row r="12" spans="1:140" ht="17.100000000000001" customHeight="1">
      <c r="A12" s="1761"/>
      <c r="B12" s="78" t="s">
        <v>111</v>
      </c>
      <c r="C12" s="78" t="s">
        <v>112</v>
      </c>
      <c r="D12" s="78" t="s">
        <v>0</v>
      </c>
      <c r="E12" s="80" t="s">
        <v>9131</v>
      </c>
      <c r="F12" s="88" t="s">
        <v>114</v>
      </c>
      <c r="G12" s="138" t="s">
        <v>115</v>
      </c>
      <c r="H12" s="331" t="s">
        <v>116</v>
      </c>
      <c r="I12" s="331" t="s">
        <v>117</v>
      </c>
      <c r="J12" s="1765"/>
      <c r="K12" s="1767"/>
      <c r="L12" s="1769"/>
      <c r="M12" s="244" t="s">
        <v>9126</v>
      </c>
      <c r="N12" s="18" t="s">
        <v>30</v>
      </c>
      <c r="O12" s="18"/>
      <c r="P12" s="18" t="s">
        <v>30</v>
      </c>
      <c r="Q12" s="22">
        <v>60212.7</v>
      </c>
      <c r="R12" s="22">
        <v>10268.290000000001</v>
      </c>
      <c r="S12" s="22"/>
      <c r="T12" s="23"/>
      <c r="U12" s="281"/>
      <c r="V12" s="24"/>
      <c r="W12" s="24">
        <v>4502.0600000000004</v>
      </c>
      <c r="X12" s="17" t="s">
        <v>33</v>
      </c>
      <c r="Y12" s="24">
        <v>277.49</v>
      </c>
      <c r="Z12" s="24"/>
      <c r="AA12" s="24"/>
      <c r="AB12" s="24">
        <v>368</v>
      </c>
      <c r="AC12" s="24"/>
      <c r="AD12" s="24"/>
      <c r="AE12" s="281" t="s">
        <v>9129</v>
      </c>
      <c r="AF12" s="1754"/>
      <c r="AG12" s="1756"/>
      <c r="AH12" s="1756"/>
      <c r="AI12" s="1758"/>
      <c r="AJ12" s="1758"/>
      <c r="AK12" s="1842"/>
      <c r="AL12" s="1844"/>
      <c r="AM12" s="1842"/>
      <c r="AN12" s="1842"/>
      <c r="AO12" s="1842"/>
      <c r="AP12" s="1842"/>
      <c r="AQ12" s="10">
        <v>313</v>
      </c>
      <c r="AR12" s="10" t="s">
        <v>6341</v>
      </c>
      <c r="AS12" s="10" t="s">
        <v>6341</v>
      </c>
      <c r="AT12" s="10" t="s">
        <v>9248</v>
      </c>
      <c r="AU12" s="35">
        <v>124223</v>
      </c>
      <c r="AV12" s="23">
        <v>397</v>
      </c>
      <c r="AW12" s="337"/>
      <c r="AX12" s="337"/>
      <c r="AY12" s="337"/>
      <c r="AZ12" s="337"/>
      <c r="BA12" s="337"/>
      <c r="BB12" s="20"/>
      <c r="BC12" s="20"/>
      <c r="BD12" s="20"/>
      <c r="BE12" s="21" t="s">
        <v>6350</v>
      </c>
      <c r="BF12" s="20"/>
      <c r="BG12" s="337"/>
      <c r="BH12" s="20"/>
      <c r="BI12" s="20"/>
      <c r="BJ12" s="20"/>
      <c r="BK12" s="20"/>
      <c r="BL12" s="20"/>
      <c r="BM12" s="13"/>
      <c r="BN12" s="13" t="s">
        <v>6350</v>
      </c>
      <c r="BO12" s="1752"/>
      <c r="BP12" s="1752"/>
      <c r="BQ12" s="1752"/>
      <c r="BR12" s="1752"/>
      <c r="BS12" s="1752"/>
      <c r="BT12" s="1752"/>
      <c r="BU12" s="1752"/>
      <c r="BV12" s="1752"/>
      <c r="BW12" s="1752"/>
      <c r="BX12" s="1752"/>
      <c r="BY12" s="67"/>
      <c r="BZ12" s="70"/>
      <c r="CA12" s="70"/>
      <c r="CB12" s="70"/>
      <c r="CC12" s="70"/>
      <c r="CD12" s="51"/>
      <c r="CE12" s="51"/>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56"/>
      <c r="DV12" s="56"/>
      <c r="DW12" s="56"/>
      <c r="DX12" s="4"/>
      <c r="DY12" s="4"/>
      <c r="DZ12" s="4"/>
      <c r="EA12" s="4"/>
      <c r="EB12" s="4"/>
      <c r="EC12" s="4"/>
      <c r="ED12" s="4"/>
      <c r="EE12" s="4"/>
      <c r="EF12" s="4"/>
      <c r="EG12" s="4"/>
      <c r="EH12" s="4"/>
      <c r="EI12" s="4"/>
      <c r="EJ12" s="4"/>
    </row>
    <row r="13" spans="1:140" ht="17.100000000000001" customHeight="1">
      <c r="A13" s="78">
        <v>3</v>
      </c>
      <c r="B13" s="78" t="s">
        <v>32</v>
      </c>
      <c r="C13" s="78" t="s">
        <v>118</v>
      </c>
      <c r="D13" s="78" t="s">
        <v>0</v>
      </c>
      <c r="E13" s="80" t="s">
        <v>20</v>
      </c>
      <c r="F13" s="78" t="s">
        <v>119</v>
      </c>
      <c r="G13" s="138" t="s">
        <v>120</v>
      </c>
      <c r="H13" s="331" t="s">
        <v>121</v>
      </c>
      <c r="I13" s="331" t="s">
        <v>122</v>
      </c>
      <c r="J13" s="331" t="s">
        <v>102</v>
      </c>
      <c r="K13" s="81" t="s">
        <v>123</v>
      </c>
      <c r="L13" s="82" t="s">
        <v>124</v>
      </c>
      <c r="M13" s="244" t="s">
        <v>6783</v>
      </c>
      <c r="N13" s="18" t="s">
        <v>102</v>
      </c>
      <c r="O13" s="18" t="s">
        <v>6435</v>
      </c>
      <c r="P13" s="18" t="s">
        <v>30</v>
      </c>
      <c r="Q13" s="22">
        <v>6445</v>
      </c>
      <c r="R13" s="22">
        <v>11117</v>
      </c>
      <c r="S13" s="22">
        <v>3344.71</v>
      </c>
      <c r="T13" s="23">
        <v>2857.06</v>
      </c>
      <c r="U13" s="281" t="s">
        <v>6784</v>
      </c>
      <c r="V13" s="300">
        <v>487.65</v>
      </c>
      <c r="W13" s="252">
        <v>433</v>
      </c>
      <c r="X13" s="17" t="s">
        <v>6337</v>
      </c>
      <c r="Y13" s="24">
        <v>293.89999999999998</v>
      </c>
      <c r="Z13" s="24">
        <v>82</v>
      </c>
      <c r="AA13" s="24">
        <v>17511</v>
      </c>
      <c r="AB13" s="24">
        <v>920.45</v>
      </c>
      <c r="AC13" s="24"/>
      <c r="AD13" s="24"/>
      <c r="AE13" s="281">
        <v>10</v>
      </c>
      <c r="AF13" s="397" t="s">
        <v>6785</v>
      </c>
      <c r="AG13" s="23"/>
      <c r="AH13" s="23">
        <v>174775</v>
      </c>
      <c r="AI13" s="14" t="s">
        <v>6787</v>
      </c>
      <c r="AJ13" s="14" t="s">
        <v>6786</v>
      </c>
      <c r="AK13" s="10" t="s">
        <v>11507</v>
      </c>
      <c r="AL13" s="233">
        <v>23</v>
      </c>
      <c r="AM13" s="10">
        <v>23</v>
      </c>
      <c r="AN13" s="10"/>
      <c r="AO13" s="10"/>
      <c r="AP13" s="10"/>
      <c r="AQ13" s="10">
        <v>363</v>
      </c>
      <c r="AR13" s="10" t="s">
        <v>9245</v>
      </c>
      <c r="AS13" s="10" t="s">
        <v>9245</v>
      </c>
      <c r="AT13" s="10" t="s">
        <v>9074</v>
      </c>
      <c r="AU13" s="35">
        <v>947274</v>
      </c>
      <c r="AV13" s="23">
        <v>2610</v>
      </c>
      <c r="AW13" s="337"/>
      <c r="AX13" s="337"/>
      <c r="AY13" s="337"/>
      <c r="AZ13" s="337"/>
      <c r="BA13" s="337"/>
      <c r="BB13" s="20"/>
      <c r="BC13" s="20"/>
      <c r="BD13" s="20"/>
      <c r="BE13" s="21" t="s">
        <v>9807</v>
      </c>
      <c r="BF13" s="20"/>
      <c r="BG13" s="337"/>
      <c r="BH13" s="20"/>
      <c r="BI13" s="20"/>
      <c r="BJ13" s="20"/>
      <c r="BK13" s="20"/>
      <c r="BL13" s="20"/>
      <c r="BM13" s="13"/>
      <c r="BN13" s="13" t="s">
        <v>9807</v>
      </c>
      <c r="BO13" s="281">
        <v>10</v>
      </c>
      <c r="BP13" s="281">
        <v>16</v>
      </c>
      <c r="BQ13" s="281"/>
      <c r="BR13" s="281">
        <v>34</v>
      </c>
      <c r="BS13" s="281">
        <v>1</v>
      </c>
      <c r="BT13" s="281">
        <v>19</v>
      </c>
      <c r="BU13" s="281">
        <v>63</v>
      </c>
      <c r="BV13" s="281">
        <v>1</v>
      </c>
      <c r="BW13" s="281"/>
      <c r="BX13" s="281">
        <v>54</v>
      </c>
      <c r="BY13" s="67"/>
      <c r="BZ13" s="70"/>
      <c r="CA13" s="70"/>
      <c r="CB13" s="70"/>
      <c r="CC13" s="70"/>
      <c r="CD13" s="51"/>
      <c r="CE13" s="51"/>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56"/>
      <c r="DV13" s="56"/>
      <c r="DW13" s="56"/>
      <c r="DX13" s="4"/>
      <c r="DY13" s="4"/>
      <c r="DZ13" s="4"/>
      <c r="EA13" s="4"/>
      <c r="EB13" s="4"/>
      <c r="EC13" s="4"/>
      <c r="ED13" s="4"/>
      <c r="EE13" s="4"/>
      <c r="EF13" s="4"/>
      <c r="EG13" s="4"/>
      <c r="EH13" s="4"/>
      <c r="EI13" s="4"/>
      <c r="EJ13" s="4"/>
    </row>
    <row r="14" spans="1:140" ht="17.100000000000001" customHeight="1">
      <c r="A14" s="78">
        <v>4</v>
      </c>
      <c r="B14" s="78" t="s">
        <v>105</v>
      </c>
      <c r="C14" s="78" t="s">
        <v>125</v>
      </c>
      <c r="D14" s="78" t="s">
        <v>0</v>
      </c>
      <c r="E14" s="78" t="s">
        <v>20</v>
      </c>
      <c r="F14" s="78" t="s">
        <v>126</v>
      </c>
      <c r="G14" s="134" t="s">
        <v>127</v>
      </c>
      <c r="H14" s="331" t="s">
        <v>128</v>
      </c>
      <c r="I14" s="331" t="s">
        <v>129</v>
      </c>
      <c r="J14" s="331" t="s">
        <v>102</v>
      </c>
      <c r="K14" s="81" t="s">
        <v>130</v>
      </c>
      <c r="L14" s="83" t="s">
        <v>131</v>
      </c>
      <c r="M14" s="244" t="s">
        <v>7288</v>
      </c>
      <c r="N14" s="18" t="s">
        <v>102</v>
      </c>
      <c r="O14" s="18" t="s">
        <v>6435</v>
      </c>
      <c r="P14" s="18" t="s">
        <v>30</v>
      </c>
      <c r="Q14" s="22">
        <v>295551</v>
      </c>
      <c r="R14" s="22">
        <v>11767.29</v>
      </c>
      <c r="S14" s="22">
        <v>2190</v>
      </c>
      <c r="T14" s="23">
        <v>1240</v>
      </c>
      <c r="U14" s="281" t="s">
        <v>6745</v>
      </c>
      <c r="V14" s="252">
        <v>950</v>
      </c>
      <c r="W14" s="252">
        <v>969</v>
      </c>
      <c r="X14" s="17" t="s">
        <v>33</v>
      </c>
      <c r="Y14" s="24">
        <v>378</v>
      </c>
      <c r="Z14" s="24">
        <v>220</v>
      </c>
      <c r="AA14" s="24">
        <v>30059</v>
      </c>
      <c r="AB14" s="24">
        <v>699</v>
      </c>
      <c r="AC14" s="24">
        <v>52</v>
      </c>
      <c r="AD14" s="24">
        <v>53</v>
      </c>
      <c r="AE14" s="281">
        <v>71</v>
      </c>
      <c r="AF14" s="397" t="s">
        <v>7289</v>
      </c>
      <c r="AG14" s="23">
        <v>27896</v>
      </c>
      <c r="AH14" s="23">
        <v>89373</v>
      </c>
      <c r="AI14" s="14" t="s">
        <v>7289</v>
      </c>
      <c r="AJ14" s="14" t="s">
        <v>8979</v>
      </c>
      <c r="AK14" s="10" t="s">
        <v>11757</v>
      </c>
      <c r="AL14" s="233">
        <v>26</v>
      </c>
      <c r="AM14" s="10">
        <v>1</v>
      </c>
      <c r="AN14" s="10">
        <v>8</v>
      </c>
      <c r="AO14" s="10">
        <v>17</v>
      </c>
      <c r="AP14" s="10"/>
      <c r="AQ14" s="10">
        <v>283</v>
      </c>
      <c r="AR14" s="10" t="s">
        <v>9075</v>
      </c>
      <c r="AS14" s="10" t="s">
        <v>9244</v>
      </c>
      <c r="AT14" s="10" t="s">
        <v>9249</v>
      </c>
      <c r="AU14" s="35">
        <v>338787</v>
      </c>
      <c r="AV14" s="23">
        <v>1197</v>
      </c>
      <c r="AW14" s="337"/>
      <c r="AX14" s="337"/>
      <c r="AY14" s="337"/>
      <c r="AZ14" s="337"/>
      <c r="BA14" s="337"/>
      <c r="BB14" s="20"/>
      <c r="BC14" s="20"/>
      <c r="BD14" s="20"/>
      <c r="BE14" s="21" t="s">
        <v>6350</v>
      </c>
      <c r="BF14" s="20"/>
      <c r="BG14" s="337"/>
      <c r="BH14" s="20"/>
      <c r="BI14" s="20"/>
      <c r="BJ14" s="20"/>
      <c r="BK14" s="20"/>
      <c r="BL14" s="20"/>
      <c r="BM14" s="13"/>
      <c r="BN14" s="13" t="s">
        <v>6350</v>
      </c>
      <c r="BO14" s="281">
        <v>5</v>
      </c>
      <c r="BP14" s="281">
        <v>14</v>
      </c>
      <c r="BQ14" s="281">
        <v>1</v>
      </c>
      <c r="BR14" s="281">
        <v>30</v>
      </c>
      <c r="BS14" s="281">
        <v>10</v>
      </c>
      <c r="BT14" s="281">
        <v>22</v>
      </c>
      <c r="BU14" s="281">
        <v>62</v>
      </c>
      <c r="BV14" s="281">
        <v>1</v>
      </c>
      <c r="BW14" s="281"/>
      <c r="BX14" s="281">
        <v>60</v>
      </c>
      <c r="BY14" s="67"/>
      <c r="BZ14" s="70"/>
      <c r="CA14" s="70"/>
      <c r="CB14" s="70"/>
      <c r="CC14" s="70"/>
      <c r="CD14" s="51"/>
      <c r="CE14" s="51"/>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56"/>
      <c r="DV14" s="56"/>
      <c r="DW14" s="56"/>
      <c r="DX14" s="4"/>
      <c r="DY14" s="4"/>
      <c r="DZ14" s="4"/>
      <c r="EA14" s="4"/>
      <c r="EB14" s="4"/>
      <c r="EC14" s="4"/>
      <c r="ED14" s="4"/>
      <c r="EE14" s="4"/>
      <c r="EF14" s="4"/>
      <c r="EG14" s="4"/>
      <c r="EH14" s="4"/>
      <c r="EI14" s="4"/>
      <c r="EJ14" s="4"/>
    </row>
    <row r="15" spans="1:140" ht="17.100000000000001" customHeight="1">
      <c r="A15" s="78">
        <v>5</v>
      </c>
      <c r="B15" s="78" t="s">
        <v>32</v>
      </c>
      <c r="C15" s="78" t="s">
        <v>132</v>
      </c>
      <c r="D15" s="78" t="s">
        <v>96</v>
      </c>
      <c r="E15" s="78" t="s">
        <v>97</v>
      </c>
      <c r="F15" s="78" t="s">
        <v>133</v>
      </c>
      <c r="G15" s="134" t="s">
        <v>8688</v>
      </c>
      <c r="H15" s="331" t="s">
        <v>134</v>
      </c>
      <c r="I15" s="331" t="s">
        <v>135</v>
      </c>
      <c r="J15" s="331" t="s">
        <v>102</v>
      </c>
      <c r="K15" s="81" t="s">
        <v>8819</v>
      </c>
      <c r="L15" s="83" t="s">
        <v>137</v>
      </c>
      <c r="M15" s="244" t="s">
        <v>10379</v>
      </c>
      <c r="N15" s="18" t="s">
        <v>102</v>
      </c>
      <c r="O15" s="18" t="s">
        <v>6435</v>
      </c>
      <c r="P15" s="18" t="s">
        <v>102</v>
      </c>
      <c r="Q15" s="22">
        <v>41338</v>
      </c>
      <c r="R15" s="22">
        <v>3899</v>
      </c>
      <c r="S15" s="22">
        <v>1018</v>
      </c>
      <c r="T15" s="23">
        <v>718</v>
      </c>
      <c r="U15" s="281" t="s">
        <v>11518</v>
      </c>
      <c r="V15" s="252">
        <v>300</v>
      </c>
      <c r="W15" s="252">
        <v>514</v>
      </c>
      <c r="X15" s="17" t="s">
        <v>6337</v>
      </c>
      <c r="Y15" s="24">
        <v>532</v>
      </c>
      <c r="Z15" s="24">
        <v>254</v>
      </c>
      <c r="AA15" s="24">
        <v>87570</v>
      </c>
      <c r="AB15" s="24">
        <v>6150</v>
      </c>
      <c r="AC15" s="24"/>
      <c r="AD15" s="24"/>
      <c r="AE15" s="281">
        <v>227</v>
      </c>
      <c r="AF15" s="397" t="s">
        <v>6739</v>
      </c>
      <c r="AG15" s="23">
        <v>7204</v>
      </c>
      <c r="AH15" s="23">
        <v>10014</v>
      </c>
      <c r="AI15" s="14" t="s">
        <v>8980</v>
      </c>
      <c r="AJ15" s="14" t="s">
        <v>8981</v>
      </c>
      <c r="AK15" s="10" t="s">
        <v>11519</v>
      </c>
      <c r="AL15" s="233">
        <v>4</v>
      </c>
      <c r="AM15" s="10"/>
      <c r="AN15" s="10">
        <v>2</v>
      </c>
      <c r="AO15" s="10">
        <v>2</v>
      </c>
      <c r="AP15" s="10"/>
      <c r="AQ15" s="10">
        <v>313</v>
      </c>
      <c r="AR15" s="10" t="s">
        <v>9075</v>
      </c>
      <c r="AS15" s="10" t="s">
        <v>9075</v>
      </c>
      <c r="AT15" s="10" t="s">
        <v>9076</v>
      </c>
      <c r="AU15" s="35">
        <v>80057</v>
      </c>
      <c r="AV15" s="53">
        <v>256</v>
      </c>
      <c r="AW15" s="337"/>
      <c r="AX15" s="337"/>
      <c r="AY15" s="337"/>
      <c r="AZ15" s="337"/>
      <c r="BA15" s="337"/>
      <c r="BB15" s="20"/>
      <c r="BC15" s="20"/>
      <c r="BD15" s="20"/>
      <c r="BE15" s="21" t="s">
        <v>6350</v>
      </c>
      <c r="BF15" s="20"/>
      <c r="BG15" s="337"/>
      <c r="BH15" s="20"/>
      <c r="BI15" s="20"/>
      <c r="BJ15" s="20"/>
      <c r="BK15" s="20"/>
      <c r="BL15" s="20"/>
      <c r="BM15" s="13"/>
      <c r="BN15" s="13" t="s">
        <v>6350</v>
      </c>
      <c r="BO15" s="281">
        <v>2</v>
      </c>
      <c r="BP15" s="281">
        <v>1</v>
      </c>
      <c r="BQ15" s="281"/>
      <c r="BR15" s="281">
        <v>3</v>
      </c>
      <c r="BS15" s="281"/>
      <c r="BT15" s="281"/>
      <c r="BU15" s="281"/>
      <c r="BV15" s="281"/>
      <c r="BW15" s="281"/>
      <c r="BX15" s="281"/>
      <c r="BY15" s="67"/>
      <c r="BZ15" s="70"/>
      <c r="CA15" s="70"/>
      <c r="CB15" s="70"/>
      <c r="CC15" s="70"/>
      <c r="CD15" s="51"/>
      <c r="CE15" s="51"/>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56"/>
      <c r="DV15" s="56"/>
      <c r="DW15" s="56"/>
      <c r="DX15" s="4"/>
      <c r="DY15" s="4"/>
      <c r="DZ15" s="4"/>
      <c r="EA15" s="4"/>
      <c r="EB15" s="4"/>
      <c r="EC15" s="4"/>
      <c r="ED15" s="4"/>
      <c r="EE15" s="4"/>
      <c r="EF15" s="4"/>
      <c r="EG15" s="4"/>
      <c r="EH15" s="4"/>
      <c r="EI15" s="4"/>
      <c r="EJ15" s="4"/>
    </row>
    <row r="16" spans="1:140" s="50" customFormat="1" ht="17.25" customHeight="1">
      <c r="A16" s="78">
        <v>6</v>
      </c>
      <c r="B16" s="78" t="s">
        <v>32</v>
      </c>
      <c r="C16" s="78" t="s">
        <v>138</v>
      </c>
      <c r="D16" s="78" t="s">
        <v>96</v>
      </c>
      <c r="E16" s="78" t="s">
        <v>97</v>
      </c>
      <c r="F16" s="88" t="s">
        <v>139</v>
      </c>
      <c r="G16" s="134" t="s">
        <v>140</v>
      </c>
      <c r="H16" s="331" t="s">
        <v>11758</v>
      </c>
      <c r="I16" s="331" t="s">
        <v>141</v>
      </c>
      <c r="J16" s="331" t="s">
        <v>102</v>
      </c>
      <c r="K16" s="331" t="s">
        <v>142</v>
      </c>
      <c r="L16" s="84" t="s">
        <v>11304</v>
      </c>
      <c r="M16" s="244" t="s">
        <v>9825</v>
      </c>
      <c r="N16" s="16" t="s">
        <v>30</v>
      </c>
      <c r="O16" s="16"/>
      <c r="P16" s="16" t="s">
        <v>30</v>
      </c>
      <c r="Q16" s="53">
        <v>13490</v>
      </c>
      <c r="R16" s="53">
        <v>2851</v>
      </c>
      <c r="S16" s="53">
        <v>885</v>
      </c>
      <c r="T16" s="53">
        <v>655</v>
      </c>
      <c r="U16" s="283" t="s">
        <v>6357</v>
      </c>
      <c r="V16" s="252">
        <v>230</v>
      </c>
      <c r="W16" s="252">
        <v>204</v>
      </c>
      <c r="X16" s="61" t="s">
        <v>6337</v>
      </c>
      <c r="Y16" s="55">
        <v>169</v>
      </c>
      <c r="Z16" s="55">
        <v>175</v>
      </c>
      <c r="AA16" s="55">
        <v>23224</v>
      </c>
      <c r="AB16" s="55">
        <v>168</v>
      </c>
      <c r="AC16" s="55"/>
      <c r="AD16" s="55">
        <v>15</v>
      </c>
      <c r="AE16" s="306">
        <v>583</v>
      </c>
      <c r="AF16" s="62" t="s">
        <v>9826</v>
      </c>
      <c r="AG16" s="53">
        <v>56943</v>
      </c>
      <c r="AH16" s="53">
        <v>504521</v>
      </c>
      <c r="AI16" s="62"/>
      <c r="AJ16" s="62"/>
      <c r="AK16" s="16" t="s">
        <v>6348</v>
      </c>
      <c r="AL16" s="233">
        <v>5</v>
      </c>
      <c r="AM16" s="58">
        <v>1</v>
      </c>
      <c r="AN16" s="58">
        <v>4</v>
      </c>
      <c r="AO16" s="58"/>
      <c r="AP16" s="58"/>
      <c r="AQ16" s="16">
        <v>156</v>
      </c>
      <c r="AR16" s="16" t="s">
        <v>6341</v>
      </c>
      <c r="AS16" s="16" t="s">
        <v>6341</v>
      </c>
      <c r="AT16" s="16" t="s">
        <v>9993</v>
      </c>
      <c r="AU16" s="36">
        <v>14081</v>
      </c>
      <c r="AV16" s="23">
        <v>90</v>
      </c>
      <c r="AW16" s="359"/>
      <c r="AX16" s="359"/>
      <c r="AY16" s="359"/>
      <c r="AZ16" s="359"/>
      <c r="BA16" s="359"/>
      <c r="BB16" s="411"/>
      <c r="BC16" s="411"/>
      <c r="BD16" s="21"/>
      <c r="BE16" s="21" t="s">
        <v>6350</v>
      </c>
      <c r="BF16" s="411"/>
      <c r="BG16" s="359"/>
      <c r="BH16" s="411"/>
      <c r="BI16" s="411"/>
      <c r="BJ16" s="411"/>
      <c r="BK16" s="411"/>
      <c r="BL16" s="411"/>
      <c r="BM16" s="425"/>
      <c r="BN16" s="63"/>
      <c r="BO16" s="589">
        <v>1</v>
      </c>
      <c r="BP16" s="588">
        <v>5</v>
      </c>
      <c r="BQ16" s="588"/>
      <c r="BR16" s="588">
        <v>7</v>
      </c>
      <c r="BS16" s="588">
        <v>1</v>
      </c>
      <c r="BT16" s="588">
        <v>1</v>
      </c>
      <c r="BU16" s="588">
        <v>1</v>
      </c>
      <c r="BV16" s="588"/>
      <c r="BW16" s="588">
        <v>6</v>
      </c>
      <c r="BX16" s="283"/>
      <c r="BY16" s="67"/>
      <c r="BZ16" s="58"/>
      <c r="CA16" s="58"/>
      <c r="CB16" s="58"/>
      <c r="CC16" s="58"/>
      <c r="CD16" s="64"/>
      <c r="CE16" s="64"/>
      <c r="CF16" s="65"/>
      <c r="CG16" s="57"/>
      <c r="CH16" s="57"/>
      <c r="CI16" s="57"/>
      <c r="CJ16" s="57"/>
      <c r="CK16" s="57"/>
      <c r="CL16" s="57"/>
      <c r="CM16" s="57"/>
      <c r="CN16" s="57"/>
      <c r="CO16" s="57"/>
      <c r="CP16" s="57"/>
      <c r="DU16" s="56"/>
      <c r="DV16" s="56"/>
      <c r="DW16" s="56"/>
    </row>
    <row r="17" spans="1:140" ht="17.100000000000001" customHeight="1">
      <c r="A17" s="78">
        <v>7</v>
      </c>
      <c r="B17" s="85" t="s">
        <v>105</v>
      </c>
      <c r="C17" s="85" t="s">
        <v>106</v>
      </c>
      <c r="D17" s="85" t="s">
        <v>0</v>
      </c>
      <c r="E17" s="85" t="s">
        <v>20</v>
      </c>
      <c r="F17" s="85" t="s">
        <v>11488</v>
      </c>
      <c r="G17" s="165" t="s">
        <v>143</v>
      </c>
      <c r="H17" s="330" t="s">
        <v>144</v>
      </c>
      <c r="I17" s="91" t="s">
        <v>145</v>
      </c>
      <c r="J17" s="330" t="s">
        <v>102</v>
      </c>
      <c r="K17" s="330" t="s">
        <v>146</v>
      </c>
      <c r="L17" s="330" t="s">
        <v>147</v>
      </c>
      <c r="M17" s="244" t="s">
        <v>6804</v>
      </c>
      <c r="N17" s="330" t="s">
        <v>30</v>
      </c>
      <c r="O17" s="330"/>
      <c r="P17" s="330" t="s">
        <v>102</v>
      </c>
      <c r="Q17" s="373">
        <v>2006.7</v>
      </c>
      <c r="R17" s="373">
        <v>1932.78</v>
      </c>
      <c r="S17" s="387">
        <v>1078.2</v>
      </c>
      <c r="T17" s="387">
        <v>1043.52</v>
      </c>
      <c r="U17" s="253" t="s">
        <v>6361</v>
      </c>
      <c r="V17" s="252">
        <v>34.68</v>
      </c>
      <c r="W17" s="252">
        <v>140.56</v>
      </c>
      <c r="X17" s="330" t="s">
        <v>6337</v>
      </c>
      <c r="Y17" s="252">
        <v>132.30000000000001</v>
      </c>
      <c r="Z17" s="252"/>
      <c r="AA17" s="252"/>
      <c r="AB17" s="252">
        <v>176.57</v>
      </c>
      <c r="AC17" s="252"/>
      <c r="AD17" s="252"/>
      <c r="AE17" s="307" t="s">
        <v>9916</v>
      </c>
      <c r="AF17" s="91" t="s">
        <v>6805</v>
      </c>
      <c r="AG17" s="373"/>
      <c r="AH17" s="373">
        <v>16682</v>
      </c>
      <c r="AI17" s="91"/>
      <c r="AJ17" s="91"/>
      <c r="AK17" s="91" t="s">
        <v>6348</v>
      </c>
      <c r="AL17" s="233">
        <v>6</v>
      </c>
      <c r="AM17" s="381">
        <v>1</v>
      </c>
      <c r="AN17" s="381">
        <v>4</v>
      </c>
      <c r="AO17" s="381"/>
      <c r="AP17" s="381">
        <v>1</v>
      </c>
      <c r="AQ17" s="381">
        <v>307</v>
      </c>
      <c r="AR17" s="91" t="s">
        <v>9077</v>
      </c>
      <c r="AS17" s="91" t="s">
        <v>9077</v>
      </c>
      <c r="AT17" s="91" t="s">
        <v>6806</v>
      </c>
      <c r="AU17" s="73">
        <v>102281</v>
      </c>
      <c r="AV17" s="247">
        <v>333</v>
      </c>
      <c r="AW17" s="335"/>
      <c r="AX17" s="335"/>
      <c r="AY17" s="335"/>
      <c r="AZ17" s="335"/>
      <c r="BA17" s="335"/>
      <c r="BB17" s="313"/>
      <c r="BC17" s="313"/>
      <c r="BD17" s="91"/>
      <c r="BE17" s="21" t="s">
        <v>6350</v>
      </c>
      <c r="BF17" s="313"/>
      <c r="BG17" s="335"/>
      <c r="BH17" s="313"/>
      <c r="BI17" s="313"/>
      <c r="BJ17" s="313"/>
      <c r="BK17" s="313"/>
      <c r="BL17" s="313"/>
      <c r="BM17" s="91"/>
      <c r="BN17" s="91"/>
      <c r="BO17" s="253"/>
      <c r="BP17" s="253">
        <v>4</v>
      </c>
      <c r="BQ17" s="253"/>
      <c r="BR17" s="253"/>
      <c r="BS17" s="253"/>
      <c r="BT17" s="253">
        <v>7</v>
      </c>
      <c r="BU17" s="253"/>
      <c r="BV17" s="253"/>
      <c r="BW17" s="253"/>
      <c r="BX17" s="253">
        <v>8</v>
      </c>
      <c r="BY17" s="67"/>
      <c r="BZ17" s="427"/>
      <c r="CA17" s="427"/>
      <c r="CB17" s="427"/>
      <c r="CC17" s="427"/>
    </row>
    <row r="18" spans="1:140" ht="17.100000000000001" customHeight="1">
      <c r="A18" s="78">
        <v>8</v>
      </c>
      <c r="B18" s="78" t="s">
        <v>32</v>
      </c>
      <c r="C18" s="78" t="s">
        <v>118</v>
      </c>
      <c r="D18" s="78" t="s">
        <v>0</v>
      </c>
      <c r="E18" s="78" t="s">
        <v>20</v>
      </c>
      <c r="F18" s="78" t="s">
        <v>148</v>
      </c>
      <c r="G18" s="134" t="s">
        <v>149</v>
      </c>
      <c r="H18" s="330" t="s">
        <v>150</v>
      </c>
      <c r="I18" s="91" t="s">
        <v>151</v>
      </c>
      <c r="J18" s="330" t="s">
        <v>102</v>
      </c>
      <c r="K18" s="330" t="s">
        <v>152</v>
      </c>
      <c r="L18" s="330" t="s">
        <v>153</v>
      </c>
      <c r="M18" s="244" t="s">
        <v>6571</v>
      </c>
      <c r="N18" s="330" t="s">
        <v>102</v>
      </c>
      <c r="O18" s="253">
        <v>1000</v>
      </c>
      <c r="P18" s="330" t="s">
        <v>102</v>
      </c>
      <c r="Q18" s="373">
        <v>32159</v>
      </c>
      <c r="R18" s="373">
        <v>29665</v>
      </c>
      <c r="S18" s="387">
        <v>5634</v>
      </c>
      <c r="T18" s="387">
        <v>4391</v>
      </c>
      <c r="U18" s="253" t="s">
        <v>6572</v>
      </c>
      <c r="V18" s="252">
        <v>1243</v>
      </c>
      <c r="W18" s="252">
        <v>7741</v>
      </c>
      <c r="X18" s="330" t="s">
        <v>33</v>
      </c>
      <c r="Y18" s="252">
        <v>828</v>
      </c>
      <c r="Z18" s="252">
        <v>353</v>
      </c>
      <c r="AA18" s="252">
        <v>42993</v>
      </c>
      <c r="AB18" s="252">
        <v>814</v>
      </c>
      <c r="AC18" s="252">
        <v>194</v>
      </c>
      <c r="AD18" s="252">
        <v>72</v>
      </c>
      <c r="AE18" s="307">
        <v>40</v>
      </c>
      <c r="AF18" s="91" t="s">
        <v>6574</v>
      </c>
      <c r="AG18" s="373">
        <v>64827</v>
      </c>
      <c r="AH18" s="373">
        <v>88817</v>
      </c>
      <c r="AI18" s="91" t="s">
        <v>8982</v>
      </c>
      <c r="AJ18" s="91" t="s">
        <v>6575</v>
      </c>
      <c r="AK18" s="91" t="s">
        <v>6369</v>
      </c>
      <c r="AL18" s="233">
        <v>34</v>
      </c>
      <c r="AM18" s="381">
        <v>23</v>
      </c>
      <c r="AN18" s="381">
        <v>11</v>
      </c>
      <c r="AO18" s="381"/>
      <c r="AP18" s="381"/>
      <c r="AQ18" s="381">
        <v>362</v>
      </c>
      <c r="AR18" s="91" t="s">
        <v>9075</v>
      </c>
      <c r="AS18" s="91" t="s">
        <v>9075</v>
      </c>
      <c r="AT18" s="91" t="s">
        <v>9078</v>
      </c>
      <c r="AU18" s="232">
        <v>821906</v>
      </c>
      <c r="AV18" s="23">
        <v>2270</v>
      </c>
      <c r="AW18" s="335"/>
      <c r="AX18" s="335"/>
      <c r="AY18" s="335"/>
      <c r="AZ18" s="335"/>
      <c r="BA18" s="335"/>
      <c r="BB18" s="313"/>
      <c r="BC18" s="313"/>
      <c r="BD18" s="91"/>
      <c r="BE18" s="91" t="s">
        <v>6350</v>
      </c>
      <c r="BF18" s="313"/>
      <c r="BG18" s="335"/>
      <c r="BH18" s="313"/>
      <c r="BI18" s="313"/>
      <c r="BJ18" s="313"/>
      <c r="BK18" s="313"/>
      <c r="BL18" s="313"/>
      <c r="BM18" s="91"/>
      <c r="BN18" s="91" t="s">
        <v>6350</v>
      </c>
      <c r="BO18" s="253">
        <v>6</v>
      </c>
      <c r="BP18" s="253">
        <v>16</v>
      </c>
      <c r="BQ18" s="253">
        <v>1</v>
      </c>
      <c r="BR18" s="253">
        <v>29</v>
      </c>
      <c r="BS18" s="253">
        <v>5</v>
      </c>
      <c r="BT18" s="253">
        <v>17</v>
      </c>
      <c r="BU18" s="253">
        <v>50</v>
      </c>
      <c r="BV18" s="253">
        <v>16</v>
      </c>
      <c r="BW18" s="253"/>
      <c r="BX18" s="253"/>
      <c r="BY18" s="67"/>
      <c r="BZ18" s="427"/>
      <c r="CA18" s="427"/>
      <c r="CB18" s="427"/>
      <c r="CC18" s="427"/>
    </row>
    <row r="19" spans="1:140" ht="17.100000000000001" customHeight="1">
      <c r="A19" s="78">
        <v>9</v>
      </c>
      <c r="B19" s="78" t="s">
        <v>105</v>
      </c>
      <c r="C19" s="78" t="s">
        <v>154</v>
      </c>
      <c r="D19" s="78" t="s">
        <v>0</v>
      </c>
      <c r="E19" s="78" t="s">
        <v>20</v>
      </c>
      <c r="F19" s="86" t="s">
        <v>155</v>
      </c>
      <c r="G19" s="134" t="s">
        <v>156</v>
      </c>
      <c r="H19" s="330" t="s">
        <v>157</v>
      </c>
      <c r="I19" s="91" t="s">
        <v>158</v>
      </c>
      <c r="J19" s="330" t="s">
        <v>102</v>
      </c>
      <c r="K19" s="330" t="s">
        <v>159</v>
      </c>
      <c r="L19" s="330" t="s">
        <v>160</v>
      </c>
      <c r="M19" s="244" t="s">
        <v>6750</v>
      </c>
      <c r="N19" s="330" t="s">
        <v>30</v>
      </c>
      <c r="O19" s="570"/>
      <c r="P19" s="330" t="s">
        <v>102</v>
      </c>
      <c r="Q19" s="375">
        <v>16543.599999999999</v>
      </c>
      <c r="R19" s="375">
        <v>26261.5</v>
      </c>
      <c r="S19" s="23">
        <v>490</v>
      </c>
      <c r="T19" s="23">
        <v>450.3</v>
      </c>
      <c r="U19" s="253" t="s">
        <v>11759</v>
      </c>
      <c r="V19" s="252">
        <v>39.700000000000003</v>
      </c>
      <c r="W19" s="252">
        <v>64</v>
      </c>
      <c r="X19" s="330" t="s">
        <v>6337</v>
      </c>
      <c r="Y19" s="252">
        <v>288</v>
      </c>
      <c r="Z19" s="252"/>
      <c r="AA19" s="252"/>
      <c r="AB19" s="252">
        <v>342</v>
      </c>
      <c r="AC19" s="252"/>
      <c r="AD19" s="252"/>
      <c r="AE19" s="307">
        <v>159</v>
      </c>
      <c r="AF19" s="91" t="s">
        <v>6751</v>
      </c>
      <c r="AG19" s="373">
        <v>2219</v>
      </c>
      <c r="AH19" s="373">
        <v>4029</v>
      </c>
      <c r="AI19" s="91" t="s">
        <v>6752</v>
      </c>
      <c r="AJ19" s="91" t="s">
        <v>11760</v>
      </c>
      <c r="AK19" s="91" t="s">
        <v>11748</v>
      </c>
      <c r="AL19" s="233">
        <v>5</v>
      </c>
      <c r="AM19" s="381">
        <v>2</v>
      </c>
      <c r="AN19" s="381"/>
      <c r="AO19" s="381">
        <v>3</v>
      </c>
      <c r="AP19" s="381"/>
      <c r="AQ19" s="381">
        <v>247</v>
      </c>
      <c r="AR19" s="91" t="s">
        <v>6340</v>
      </c>
      <c r="AS19" s="91" t="s">
        <v>6378</v>
      </c>
      <c r="AT19" s="91" t="s">
        <v>6604</v>
      </c>
      <c r="AU19" s="73">
        <v>5218</v>
      </c>
      <c r="AV19" s="23">
        <v>21</v>
      </c>
      <c r="AW19" s="335"/>
      <c r="AX19" s="335"/>
      <c r="AY19" s="335"/>
      <c r="AZ19" s="335"/>
      <c r="BA19" s="335"/>
      <c r="BB19" s="313"/>
      <c r="BC19" s="313"/>
      <c r="BD19" s="91"/>
      <c r="BE19" s="91" t="s">
        <v>6350</v>
      </c>
      <c r="BF19" s="313"/>
      <c r="BG19" s="335"/>
      <c r="BH19" s="313"/>
      <c r="BI19" s="313"/>
      <c r="BJ19" s="313"/>
      <c r="BK19" s="313"/>
      <c r="BL19" s="313"/>
      <c r="BM19" s="91"/>
      <c r="BN19" s="91" t="s">
        <v>6350</v>
      </c>
      <c r="BO19" s="253"/>
      <c r="BP19" s="253"/>
      <c r="BQ19" s="253">
        <v>1</v>
      </c>
      <c r="BR19" s="253"/>
      <c r="BS19" s="253"/>
      <c r="BT19" s="253">
        <v>5</v>
      </c>
      <c r="BU19" s="253"/>
      <c r="BV19" s="253"/>
      <c r="BW19" s="253"/>
      <c r="BX19" s="253"/>
      <c r="BY19" s="67"/>
      <c r="BZ19" s="427"/>
      <c r="CA19" s="427"/>
      <c r="CB19" s="427"/>
      <c r="CC19" s="427"/>
    </row>
    <row r="20" spans="1:140" ht="17.100000000000001" customHeight="1">
      <c r="A20" s="78">
        <v>10</v>
      </c>
      <c r="B20" s="78" t="s">
        <v>32</v>
      </c>
      <c r="C20" s="78" t="s">
        <v>118</v>
      </c>
      <c r="D20" s="78" t="s">
        <v>96</v>
      </c>
      <c r="E20" s="78" t="s">
        <v>97</v>
      </c>
      <c r="F20" s="78" t="s">
        <v>161</v>
      </c>
      <c r="G20" s="134" t="s">
        <v>162</v>
      </c>
      <c r="H20" s="330" t="s">
        <v>163</v>
      </c>
      <c r="I20" s="91" t="s">
        <v>164</v>
      </c>
      <c r="J20" s="330" t="s">
        <v>102</v>
      </c>
      <c r="K20" s="330" t="s">
        <v>165</v>
      </c>
      <c r="L20" s="330" t="s">
        <v>166</v>
      </c>
      <c r="M20" s="244" t="s">
        <v>10380</v>
      </c>
      <c r="N20" s="330" t="s">
        <v>102</v>
      </c>
      <c r="O20" s="776" t="s">
        <v>6435</v>
      </c>
      <c r="P20" s="330" t="s">
        <v>102</v>
      </c>
      <c r="Q20" s="373">
        <v>4155.6000000000004</v>
      </c>
      <c r="R20" s="373">
        <v>1048.8599999999999</v>
      </c>
      <c r="S20" s="23">
        <v>429.54</v>
      </c>
      <c r="T20" s="387">
        <v>371.54</v>
      </c>
      <c r="U20" s="253" t="s">
        <v>6352</v>
      </c>
      <c r="V20" s="252">
        <v>58</v>
      </c>
      <c r="W20" s="252">
        <v>48.97</v>
      </c>
      <c r="X20" s="330" t="s">
        <v>6337</v>
      </c>
      <c r="Y20" s="252">
        <v>66</v>
      </c>
      <c r="Z20" s="252"/>
      <c r="AA20" s="252"/>
      <c r="AB20" s="252">
        <v>66</v>
      </c>
      <c r="AC20" s="252"/>
      <c r="AD20" s="252"/>
      <c r="AE20" s="307">
        <v>10</v>
      </c>
      <c r="AF20" s="91" t="s">
        <v>7294</v>
      </c>
      <c r="AG20" s="373">
        <v>1123</v>
      </c>
      <c r="AH20" s="373">
        <v>1123</v>
      </c>
      <c r="AI20" s="91" t="s">
        <v>7295</v>
      </c>
      <c r="AJ20" s="91" t="s">
        <v>8983</v>
      </c>
      <c r="AK20" s="91" t="s">
        <v>6348</v>
      </c>
      <c r="AL20" s="233">
        <v>9</v>
      </c>
      <c r="AM20" s="381"/>
      <c r="AN20" s="381">
        <v>4</v>
      </c>
      <c r="AO20" s="381">
        <v>5</v>
      </c>
      <c r="AP20" s="381"/>
      <c r="AQ20" s="381">
        <v>305</v>
      </c>
      <c r="AR20" s="91" t="s">
        <v>9075</v>
      </c>
      <c r="AS20" s="91" t="s">
        <v>9075</v>
      </c>
      <c r="AT20" s="91" t="s">
        <v>9079</v>
      </c>
      <c r="AU20" s="73">
        <v>16946</v>
      </c>
      <c r="AV20" s="53">
        <v>56</v>
      </c>
      <c r="AW20" s="335"/>
      <c r="AX20" s="335"/>
      <c r="AY20" s="335"/>
      <c r="AZ20" s="335"/>
      <c r="BA20" s="335"/>
      <c r="BB20" s="313"/>
      <c r="BC20" s="313"/>
      <c r="BD20" s="91"/>
      <c r="BE20" s="91" t="s">
        <v>6350</v>
      </c>
      <c r="BF20" s="313"/>
      <c r="BG20" s="335"/>
      <c r="BH20" s="313"/>
      <c r="BI20" s="313"/>
      <c r="BJ20" s="313"/>
      <c r="BK20" s="313"/>
      <c r="BL20" s="313"/>
      <c r="BM20" s="91"/>
      <c r="BN20" s="91"/>
      <c r="BO20" s="253"/>
      <c r="BP20" s="253">
        <v>1</v>
      </c>
      <c r="BQ20" s="253"/>
      <c r="BR20" s="253">
        <v>2</v>
      </c>
      <c r="BS20" s="253"/>
      <c r="BT20" s="253">
        <v>2</v>
      </c>
      <c r="BU20" s="253">
        <v>5</v>
      </c>
      <c r="BV20" s="253"/>
      <c r="BW20" s="253">
        <v>1</v>
      </c>
      <c r="BX20" s="253">
        <v>2</v>
      </c>
      <c r="BY20" s="67"/>
      <c r="BZ20" s="427"/>
      <c r="CA20" s="427"/>
      <c r="CB20" s="427"/>
      <c r="CC20" s="427"/>
    </row>
    <row r="21" spans="1:140" ht="17.100000000000001" customHeight="1">
      <c r="A21" s="78">
        <v>11</v>
      </c>
      <c r="B21" s="78" t="s">
        <v>32</v>
      </c>
      <c r="C21" s="78" t="s">
        <v>138</v>
      </c>
      <c r="D21" s="78" t="s">
        <v>167</v>
      </c>
      <c r="E21" s="78" t="s">
        <v>97</v>
      </c>
      <c r="F21" s="78" t="s">
        <v>168</v>
      </c>
      <c r="G21" s="134" t="s">
        <v>169</v>
      </c>
      <c r="H21" s="330" t="s">
        <v>170</v>
      </c>
      <c r="I21" s="91" t="s">
        <v>171</v>
      </c>
      <c r="J21" s="330" t="s">
        <v>102</v>
      </c>
      <c r="K21" s="330" t="s">
        <v>171</v>
      </c>
      <c r="L21" s="330" t="s">
        <v>172</v>
      </c>
      <c r="M21" s="244" t="s">
        <v>7290</v>
      </c>
      <c r="N21" s="330" t="s">
        <v>11520</v>
      </c>
      <c r="O21" s="570"/>
      <c r="P21" s="330" t="s">
        <v>30</v>
      </c>
      <c r="Q21" s="373">
        <v>3728.6</v>
      </c>
      <c r="R21" s="373">
        <v>5705.1</v>
      </c>
      <c r="S21" s="387">
        <v>1392.8</v>
      </c>
      <c r="T21" s="387">
        <v>1234.5</v>
      </c>
      <c r="U21" s="253" t="s">
        <v>11521</v>
      </c>
      <c r="V21" s="252">
        <v>158.30000000000001</v>
      </c>
      <c r="W21" s="252">
        <v>422.7</v>
      </c>
      <c r="X21" s="330" t="s">
        <v>6337</v>
      </c>
      <c r="Y21" s="252">
        <v>137.5</v>
      </c>
      <c r="Z21" s="252">
        <v>137.5</v>
      </c>
      <c r="AA21" s="252">
        <v>802</v>
      </c>
      <c r="AB21" s="252">
        <v>67.7</v>
      </c>
      <c r="AC21" s="252"/>
      <c r="AD21" s="252"/>
      <c r="AE21" s="307">
        <v>49</v>
      </c>
      <c r="AF21" s="91" t="s">
        <v>7291</v>
      </c>
      <c r="AG21" s="373">
        <v>11411</v>
      </c>
      <c r="AH21" s="373">
        <v>18708</v>
      </c>
      <c r="AI21" s="91"/>
      <c r="AJ21" s="91"/>
      <c r="AK21" s="91" t="s">
        <v>6348</v>
      </c>
      <c r="AL21" s="233">
        <v>8</v>
      </c>
      <c r="AM21" s="381"/>
      <c r="AN21" s="381">
        <v>6</v>
      </c>
      <c r="AO21" s="381">
        <v>2</v>
      </c>
      <c r="AP21" s="381"/>
      <c r="AQ21" s="381">
        <v>308</v>
      </c>
      <c r="AR21" s="91" t="s">
        <v>7292</v>
      </c>
      <c r="AS21" s="91" t="s">
        <v>7292</v>
      </c>
      <c r="AT21" s="91" t="s">
        <v>7293</v>
      </c>
      <c r="AU21" s="73">
        <v>121163</v>
      </c>
      <c r="AV21" s="23">
        <v>393</v>
      </c>
      <c r="AW21" s="335"/>
      <c r="AX21" s="335"/>
      <c r="AY21" s="335"/>
      <c r="AZ21" s="335"/>
      <c r="BA21" s="335"/>
      <c r="BB21" s="313"/>
      <c r="BC21" s="313"/>
      <c r="BD21" s="91"/>
      <c r="BE21" s="91" t="s">
        <v>6350</v>
      </c>
      <c r="BF21" s="313"/>
      <c r="BG21" s="335"/>
      <c r="BH21" s="313"/>
      <c r="BI21" s="313"/>
      <c r="BJ21" s="313"/>
      <c r="BK21" s="313"/>
      <c r="BL21" s="313"/>
      <c r="BM21" s="91"/>
      <c r="BN21" s="91" t="s">
        <v>6350</v>
      </c>
      <c r="BO21" s="253"/>
      <c r="BP21" s="253">
        <v>1</v>
      </c>
      <c r="BQ21" s="253"/>
      <c r="BR21" s="253">
        <v>2</v>
      </c>
      <c r="BS21" s="253"/>
      <c r="BT21" s="253">
        <v>4</v>
      </c>
      <c r="BU21" s="253">
        <v>9</v>
      </c>
      <c r="BV21" s="253">
        <v>4</v>
      </c>
      <c r="BW21" s="253"/>
      <c r="BX21" s="253">
        <v>50</v>
      </c>
      <c r="BY21" s="67"/>
      <c r="BZ21" s="427"/>
      <c r="CA21" s="427"/>
      <c r="CB21" s="427"/>
      <c r="CC21" s="427"/>
    </row>
    <row r="22" spans="1:140" s="30" customFormat="1" ht="17.100000000000001" customHeight="1">
      <c r="A22" s="78">
        <v>12</v>
      </c>
      <c r="B22" s="78" t="s">
        <v>32</v>
      </c>
      <c r="C22" s="78" t="s">
        <v>173</v>
      </c>
      <c r="D22" s="78" t="s">
        <v>96</v>
      </c>
      <c r="E22" s="78" t="s">
        <v>97</v>
      </c>
      <c r="F22" s="86" t="s">
        <v>174</v>
      </c>
      <c r="G22" s="134" t="s">
        <v>175</v>
      </c>
      <c r="H22" s="330" t="s">
        <v>176</v>
      </c>
      <c r="I22" s="91" t="s">
        <v>177</v>
      </c>
      <c r="J22" s="330" t="s">
        <v>102</v>
      </c>
      <c r="K22" s="330" t="s">
        <v>178</v>
      </c>
      <c r="L22" s="330" t="s">
        <v>179</v>
      </c>
      <c r="M22" s="244" t="s">
        <v>6807</v>
      </c>
      <c r="N22" s="330" t="s">
        <v>102</v>
      </c>
      <c r="O22" s="776" t="s">
        <v>6435</v>
      </c>
      <c r="P22" s="330" t="s">
        <v>102</v>
      </c>
      <c r="Q22" s="373">
        <v>2550</v>
      </c>
      <c r="R22" s="373">
        <v>8464.23</v>
      </c>
      <c r="S22" s="387">
        <v>2559.77</v>
      </c>
      <c r="T22" s="387">
        <v>2303.2399999999998</v>
      </c>
      <c r="U22" s="253" t="s">
        <v>6361</v>
      </c>
      <c r="V22" s="252">
        <v>256.52999999999997</v>
      </c>
      <c r="W22" s="252">
        <v>615.24</v>
      </c>
      <c r="X22" s="330" t="s">
        <v>6337</v>
      </c>
      <c r="Y22" s="252">
        <v>736.21</v>
      </c>
      <c r="Z22" s="252"/>
      <c r="AA22" s="252"/>
      <c r="AB22" s="252">
        <v>696.19</v>
      </c>
      <c r="AC22" s="252">
        <v>67</v>
      </c>
      <c r="AD22" s="252"/>
      <c r="AE22" s="307">
        <v>764</v>
      </c>
      <c r="AF22" s="91" t="s">
        <v>6808</v>
      </c>
      <c r="AG22" s="373">
        <v>22682</v>
      </c>
      <c r="AH22" s="373">
        <v>33552</v>
      </c>
      <c r="AI22" s="91" t="s">
        <v>6809</v>
      </c>
      <c r="AJ22" s="91" t="s">
        <v>6721</v>
      </c>
      <c r="AK22" s="91" t="s">
        <v>6348</v>
      </c>
      <c r="AL22" s="233">
        <v>6</v>
      </c>
      <c r="AM22" s="381"/>
      <c r="AN22" s="381">
        <v>4</v>
      </c>
      <c r="AO22" s="381">
        <v>2</v>
      </c>
      <c r="AP22" s="381"/>
      <c r="AQ22" s="381">
        <v>214</v>
      </c>
      <c r="AR22" s="91" t="s">
        <v>6341</v>
      </c>
      <c r="AS22" s="91" t="s">
        <v>6378</v>
      </c>
      <c r="AT22" s="91" t="s">
        <v>6810</v>
      </c>
      <c r="AU22" s="73">
        <v>284185</v>
      </c>
      <c r="AV22" s="23">
        <v>1328</v>
      </c>
      <c r="AW22" s="335"/>
      <c r="AX22" s="335"/>
      <c r="AY22" s="335"/>
      <c r="AZ22" s="335"/>
      <c r="BA22" s="335"/>
      <c r="BB22" s="313"/>
      <c r="BC22" s="313"/>
      <c r="BD22" s="91"/>
      <c r="BE22" s="91" t="s">
        <v>6350</v>
      </c>
      <c r="BF22" s="313"/>
      <c r="BG22" s="335"/>
      <c r="BH22" s="313"/>
      <c r="BI22" s="313"/>
      <c r="BJ22" s="313"/>
      <c r="BK22" s="313"/>
      <c r="BL22" s="313"/>
      <c r="BM22" s="91"/>
      <c r="BN22" s="91" t="s">
        <v>6350</v>
      </c>
      <c r="BO22" s="253"/>
      <c r="BP22" s="253">
        <v>1</v>
      </c>
      <c r="BQ22" s="253">
        <v>4</v>
      </c>
      <c r="BR22" s="253"/>
      <c r="BS22" s="253">
        <v>7</v>
      </c>
      <c r="BT22" s="253">
        <v>8</v>
      </c>
      <c r="BU22" s="253">
        <v>13</v>
      </c>
      <c r="BV22" s="253">
        <v>6</v>
      </c>
      <c r="BW22" s="253"/>
      <c r="BX22" s="253"/>
      <c r="BY22" s="67"/>
      <c r="BZ22" s="427"/>
      <c r="CA22" s="427"/>
      <c r="CB22" s="427"/>
      <c r="CC22" s="427"/>
      <c r="CE22" s="27"/>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row>
    <row r="23" spans="1:140" s="30" customFormat="1" ht="17.100000000000001" customHeight="1">
      <c r="A23" s="78">
        <v>13</v>
      </c>
      <c r="B23" s="87" t="s">
        <v>32</v>
      </c>
      <c r="C23" s="87" t="s">
        <v>138</v>
      </c>
      <c r="D23" s="87" t="s">
        <v>96</v>
      </c>
      <c r="E23" s="87" t="s">
        <v>180</v>
      </c>
      <c r="F23" s="88" t="s">
        <v>181</v>
      </c>
      <c r="G23" s="166" t="s">
        <v>182</v>
      </c>
      <c r="H23" s="89" t="s">
        <v>12722</v>
      </c>
      <c r="I23" s="96" t="s">
        <v>8820</v>
      </c>
      <c r="J23" s="89" t="s">
        <v>102</v>
      </c>
      <c r="K23" s="89" t="s">
        <v>183</v>
      </c>
      <c r="L23" s="89" t="s">
        <v>184</v>
      </c>
      <c r="M23" s="244" t="s">
        <v>10381</v>
      </c>
      <c r="N23" s="330" t="s">
        <v>102</v>
      </c>
      <c r="O23" s="776" t="s">
        <v>6435</v>
      </c>
      <c r="P23" s="330" t="s">
        <v>30</v>
      </c>
      <c r="Q23" s="373">
        <v>61205</v>
      </c>
      <c r="R23" s="373">
        <v>4049.86</v>
      </c>
      <c r="S23" s="387">
        <v>1170</v>
      </c>
      <c r="T23" s="387">
        <v>1170</v>
      </c>
      <c r="U23" s="253"/>
      <c r="V23" s="252"/>
      <c r="W23" s="252">
        <v>52</v>
      </c>
      <c r="X23" s="330" t="s">
        <v>6337</v>
      </c>
      <c r="Y23" s="252"/>
      <c r="Z23" s="252">
        <v>31.08</v>
      </c>
      <c r="AA23" s="252">
        <v>1851</v>
      </c>
      <c r="AB23" s="252">
        <v>298</v>
      </c>
      <c r="AC23" s="252"/>
      <c r="AD23" s="252"/>
      <c r="AE23" s="307"/>
      <c r="AF23" s="91" t="s">
        <v>6802</v>
      </c>
      <c r="AG23" s="373">
        <v>64</v>
      </c>
      <c r="AH23" s="373">
        <v>71</v>
      </c>
      <c r="AI23" s="91"/>
      <c r="AJ23" s="91"/>
      <c r="AK23" s="91" t="s">
        <v>12723</v>
      </c>
      <c r="AL23" s="233">
        <v>13</v>
      </c>
      <c r="AM23" s="381"/>
      <c r="AN23" s="381">
        <v>13</v>
      </c>
      <c r="AO23" s="381"/>
      <c r="AP23" s="381"/>
      <c r="AQ23" s="381">
        <v>313</v>
      </c>
      <c r="AR23" s="91" t="s">
        <v>7292</v>
      </c>
      <c r="AS23" s="91" t="s">
        <v>7292</v>
      </c>
      <c r="AT23" s="91" t="s">
        <v>6422</v>
      </c>
      <c r="AU23" s="73">
        <v>45800</v>
      </c>
      <c r="AV23" s="23">
        <v>146</v>
      </c>
      <c r="AW23" s="335">
        <v>1000</v>
      </c>
      <c r="AX23" s="335"/>
      <c r="AY23" s="335"/>
      <c r="AZ23" s="335"/>
      <c r="BA23" s="335"/>
      <c r="BB23" s="313">
        <v>20</v>
      </c>
      <c r="BC23" s="313">
        <v>50</v>
      </c>
      <c r="BD23" s="91" t="s">
        <v>12724</v>
      </c>
      <c r="BE23" s="91" t="s">
        <v>12823</v>
      </c>
      <c r="BF23" s="313">
        <v>1000</v>
      </c>
      <c r="BG23" s="335"/>
      <c r="BH23" s="313"/>
      <c r="BI23" s="313"/>
      <c r="BJ23" s="313"/>
      <c r="BK23" s="309">
        <v>20</v>
      </c>
      <c r="BL23" s="313"/>
      <c r="BM23" s="91" t="s">
        <v>12726</v>
      </c>
      <c r="BN23" s="91" t="s">
        <v>12725</v>
      </c>
      <c r="BO23" s="253"/>
      <c r="BP23" s="253">
        <v>2</v>
      </c>
      <c r="BQ23" s="253"/>
      <c r="BR23" s="253">
        <v>3</v>
      </c>
      <c r="BS23" s="253"/>
      <c r="BT23" s="253">
        <v>18</v>
      </c>
      <c r="BU23" s="253">
        <v>109</v>
      </c>
      <c r="BV23" s="253"/>
      <c r="BW23" s="253"/>
      <c r="BX23" s="253"/>
      <c r="BY23" s="67"/>
      <c r="BZ23" s="427"/>
      <c r="CA23" s="427"/>
      <c r="CB23" s="427"/>
      <c r="CC23" s="427"/>
      <c r="CE23" s="27"/>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row>
    <row r="24" spans="1:140" s="30" customFormat="1" ht="17.100000000000001" customHeight="1">
      <c r="A24" s="78">
        <v>14</v>
      </c>
      <c r="B24" s="90" t="s">
        <v>105</v>
      </c>
      <c r="C24" s="91" t="s">
        <v>185</v>
      </c>
      <c r="D24" s="90" t="s">
        <v>0</v>
      </c>
      <c r="E24" s="90" t="s">
        <v>20</v>
      </c>
      <c r="F24" s="91" t="s">
        <v>186</v>
      </c>
      <c r="G24" s="167" t="s">
        <v>12220</v>
      </c>
      <c r="H24" s="330" t="s">
        <v>187</v>
      </c>
      <c r="I24" s="91" t="s">
        <v>188</v>
      </c>
      <c r="J24" s="330" t="s">
        <v>102</v>
      </c>
      <c r="K24" s="330" t="s">
        <v>189</v>
      </c>
      <c r="L24" s="330" t="s">
        <v>190</v>
      </c>
      <c r="M24" s="244" t="s">
        <v>6803</v>
      </c>
      <c r="N24" s="330" t="s">
        <v>30</v>
      </c>
      <c r="O24" s="330"/>
      <c r="P24" s="330" t="s">
        <v>30</v>
      </c>
      <c r="Q24" s="373">
        <v>67325</v>
      </c>
      <c r="R24" s="373">
        <v>8664</v>
      </c>
      <c r="S24" s="387">
        <v>4574</v>
      </c>
      <c r="T24" s="387">
        <v>4574</v>
      </c>
      <c r="U24" s="253" t="s">
        <v>7159</v>
      </c>
      <c r="V24" s="252"/>
      <c r="W24" s="252">
        <v>549</v>
      </c>
      <c r="X24" s="330" t="s">
        <v>33</v>
      </c>
      <c r="Y24" s="252">
        <v>459</v>
      </c>
      <c r="Z24" s="252">
        <v>70</v>
      </c>
      <c r="AA24" s="252"/>
      <c r="AB24" s="252">
        <v>100</v>
      </c>
      <c r="AC24" s="252"/>
      <c r="AD24" s="252"/>
      <c r="AE24" s="307" t="s">
        <v>12221</v>
      </c>
      <c r="AF24" s="91" t="s">
        <v>12222</v>
      </c>
      <c r="AG24" s="373">
        <v>9728</v>
      </c>
      <c r="AH24" s="373">
        <v>15483</v>
      </c>
      <c r="AI24" s="91" t="s">
        <v>12223</v>
      </c>
      <c r="AJ24" s="91" t="s">
        <v>12224</v>
      </c>
      <c r="AK24" s="91" t="s">
        <v>12225</v>
      </c>
      <c r="AL24" s="233">
        <v>2</v>
      </c>
      <c r="AM24" s="381"/>
      <c r="AN24" s="381">
        <v>1</v>
      </c>
      <c r="AO24" s="381">
        <v>1</v>
      </c>
      <c r="AP24" s="381"/>
      <c r="AQ24" s="381">
        <v>309</v>
      </c>
      <c r="AR24" s="91" t="s">
        <v>6340</v>
      </c>
      <c r="AS24" s="91" t="s">
        <v>6340</v>
      </c>
      <c r="AT24" s="91" t="s">
        <v>12226</v>
      </c>
      <c r="AU24" s="73">
        <v>67215</v>
      </c>
      <c r="AV24" s="23">
        <v>217</v>
      </c>
      <c r="AW24" s="335"/>
      <c r="AX24" s="335"/>
      <c r="AY24" s="335"/>
      <c r="AZ24" s="335"/>
      <c r="BA24" s="335"/>
      <c r="BB24" s="313"/>
      <c r="BC24" s="313"/>
      <c r="BD24" s="91"/>
      <c r="BE24" s="91" t="s">
        <v>6350</v>
      </c>
      <c r="BF24" s="313"/>
      <c r="BG24" s="335"/>
      <c r="BH24" s="313"/>
      <c r="BI24" s="313"/>
      <c r="BJ24" s="313"/>
      <c r="BK24" s="313"/>
      <c r="BL24" s="313"/>
      <c r="BM24" s="91"/>
      <c r="BN24" s="91" t="s">
        <v>6350</v>
      </c>
      <c r="BO24" s="253">
        <v>1</v>
      </c>
      <c r="BP24" s="253">
        <v>4</v>
      </c>
      <c r="BQ24" s="253"/>
      <c r="BR24" s="253"/>
      <c r="BS24" s="253"/>
      <c r="BT24" s="253">
        <v>1</v>
      </c>
      <c r="BU24" s="253"/>
      <c r="BV24" s="253"/>
      <c r="BW24" s="253"/>
      <c r="BX24" s="253">
        <v>30</v>
      </c>
      <c r="BY24" s="67"/>
      <c r="BZ24" s="427"/>
      <c r="CA24" s="427"/>
      <c r="CB24" s="427"/>
      <c r="CC24" s="427"/>
      <c r="CE24" s="27"/>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row>
    <row r="25" spans="1:140" s="30" customFormat="1" ht="17.100000000000001" customHeight="1">
      <c r="A25" s="78">
        <v>15</v>
      </c>
      <c r="B25" s="78" t="s">
        <v>32</v>
      </c>
      <c r="C25" s="78" t="s">
        <v>191</v>
      </c>
      <c r="D25" s="78" t="s">
        <v>96</v>
      </c>
      <c r="E25" s="78" t="s">
        <v>97</v>
      </c>
      <c r="F25" s="78" t="s">
        <v>192</v>
      </c>
      <c r="G25" s="134" t="s">
        <v>193</v>
      </c>
      <c r="H25" s="330" t="s">
        <v>194</v>
      </c>
      <c r="I25" s="91" t="s">
        <v>195</v>
      </c>
      <c r="J25" s="330" t="s">
        <v>102</v>
      </c>
      <c r="K25" s="330" t="s">
        <v>178</v>
      </c>
      <c r="L25" s="330" t="s">
        <v>196</v>
      </c>
      <c r="M25" s="244" t="s">
        <v>10382</v>
      </c>
      <c r="N25" s="330" t="s">
        <v>102</v>
      </c>
      <c r="O25" s="776" t="s">
        <v>6435</v>
      </c>
      <c r="P25" s="330" t="s">
        <v>102</v>
      </c>
      <c r="Q25" s="373">
        <v>962</v>
      </c>
      <c r="R25" s="373">
        <v>962</v>
      </c>
      <c r="S25" s="387">
        <v>673</v>
      </c>
      <c r="T25" s="387">
        <v>534</v>
      </c>
      <c r="U25" s="253" t="s">
        <v>6352</v>
      </c>
      <c r="V25" s="252">
        <v>139</v>
      </c>
      <c r="W25" s="252">
        <v>3334</v>
      </c>
      <c r="X25" s="330" t="s">
        <v>33</v>
      </c>
      <c r="Y25" s="252">
        <v>1031.54</v>
      </c>
      <c r="Z25" s="252">
        <v>672</v>
      </c>
      <c r="AA25" s="252">
        <v>67914</v>
      </c>
      <c r="AB25" s="252">
        <v>732</v>
      </c>
      <c r="AC25" s="252"/>
      <c r="AD25" s="252"/>
      <c r="AE25" s="307">
        <v>335</v>
      </c>
      <c r="AF25" s="91" t="s">
        <v>6799</v>
      </c>
      <c r="AG25" s="373"/>
      <c r="AH25" s="387">
        <v>1400083</v>
      </c>
      <c r="AI25" s="91" t="s">
        <v>6800</v>
      </c>
      <c r="AJ25" s="91" t="s">
        <v>8984</v>
      </c>
      <c r="AK25" s="91" t="s">
        <v>6372</v>
      </c>
      <c r="AL25" s="233">
        <v>26</v>
      </c>
      <c r="AM25" s="381">
        <v>12</v>
      </c>
      <c r="AN25" s="381">
        <v>10</v>
      </c>
      <c r="AO25" s="381">
        <v>4</v>
      </c>
      <c r="AP25" s="381"/>
      <c r="AQ25" s="381">
        <v>237</v>
      </c>
      <c r="AR25" s="91" t="s">
        <v>6520</v>
      </c>
      <c r="AS25" s="91" t="s">
        <v>6520</v>
      </c>
      <c r="AT25" s="91" t="s">
        <v>6801</v>
      </c>
      <c r="AU25" s="73">
        <v>44728</v>
      </c>
      <c r="AV25" s="23">
        <v>189</v>
      </c>
      <c r="AW25" s="335"/>
      <c r="AX25" s="335"/>
      <c r="AY25" s="335"/>
      <c r="AZ25" s="335"/>
      <c r="BA25" s="335"/>
      <c r="BB25" s="313"/>
      <c r="BC25" s="313"/>
      <c r="BD25" s="91"/>
      <c r="BE25" s="91" t="s">
        <v>6350</v>
      </c>
      <c r="BF25" s="313"/>
      <c r="BG25" s="335"/>
      <c r="BH25" s="313"/>
      <c r="BI25" s="313"/>
      <c r="BJ25" s="313"/>
      <c r="BK25" s="313"/>
      <c r="BL25" s="313"/>
      <c r="BM25" s="91"/>
      <c r="BN25" s="91" t="s">
        <v>6350</v>
      </c>
      <c r="BO25" s="253"/>
      <c r="BP25" s="253"/>
      <c r="BQ25" s="253"/>
      <c r="BR25" s="253">
        <v>3</v>
      </c>
      <c r="BS25" s="253">
        <v>1</v>
      </c>
      <c r="BT25" s="253"/>
      <c r="BU25" s="253">
        <v>1</v>
      </c>
      <c r="BV25" s="253"/>
      <c r="BW25" s="253"/>
      <c r="BX25" s="253"/>
      <c r="BY25" s="67"/>
      <c r="BZ25" s="427"/>
      <c r="CA25" s="427"/>
      <c r="CB25" s="427"/>
      <c r="CC25" s="427"/>
      <c r="CE25" s="27"/>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row>
    <row r="26" spans="1:140" s="30" customFormat="1" ht="17.100000000000001" customHeight="1">
      <c r="A26" s="78">
        <v>16</v>
      </c>
      <c r="B26" s="78" t="s">
        <v>32</v>
      </c>
      <c r="C26" s="78" t="s">
        <v>197</v>
      </c>
      <c r="D26" s="78" t="s">
        <v>96</v>
      </c>
      <c r="E26" s="78" t="s">
        <v>97</v>
      </c>
      <c r="F26" s="78" t="s">
        <v>198</v>
      </c>
      <c r="G26" s="101" t="s">
        <v>199</v>
      </c>
      <c r="H26" s="330" t="s">
        <v>200</v>
      </c>
      <c r="I26" s="91" t="s">
        <v>8821</v>
      </c>
      <c r="J26" s="330" t="s">
        <v>102</v>
      </c>
      <c r="K26" s="330" t="s">
        <v>201</v>
      </c>
      <c r="L26" s="330" t="s">
        <v>202</v>
      </c>
      <c r="M26" s="244" t="s">
        <v>6843</v>
      </c>
      <c r="N26" s="330" t="s">
        <v>30</v>
      </c>
      <c r="O26" s="330"/>
      <c r="P26" s="330" t="s">
        <v>30</v>
      </c>
      <c r="Q26" s="373">
        <v>3425949.9</v>
      </c>
      <c r="R26" s="373">
        <v>18632.099999999999</v>
      </c>
      <c r="S26" s="387">
        <v>6793</v>
      </c>
      <c r="T26" s="387">
        <v>6332.1</v>
      </c>
      <c r="U26" s="400" t="s">
        <v>11701</v>
      </c>
      <c r="V26" s="252">
        <v>460.9</v>
      </c>
      <c r="W26" s="252">
        <v>864</v>
      </c>
      <c r="X26" s="330" t="s">
        <v>33</v>
      </c>
      <c r="Y26" s="252">
        <v>344.4</v>
      </c>
      <c r="Z26" s="252">
        <v>347.6</v>
      </c>
      <c r="AA26" s="252">
        <v>11992</v>
      </c>
      <c r="AB26" s="252">
        <v>843.1</v>
      </c>
      <c r="AC26" s="252">
        <v>23.5</v>
      </c>
      <c r="AD26" s="252">
        <v>27.9</v>
      </c>
      <c r="AE26" s="307">
        <v>171</v>
      </c>
      <c r="AF26" s="91" t="s">
        <v>6844</v>
      </c>
      <c r="AG26" s="373">
        <v>5359</v>
      </c>
      <c r="AH26" s="373">
        <v>22530</v>
      </c>
      <c r="AI26" s="91"/>
      <c r="AJ26" s="91"/>
      <c r="AK26" s="91" t="s">
        <v>6845</v>
      </c>
      <c r="AL26" s="233">
        <v>21</v>
      </c>
      <c r="AM26" s="381">
        <v>16</v>
      </c>
      <c r="AN26" s="381">
        <v>5</v>
      </c>
      <c r="AO26" s="381"/>
      <c r="AP26" s="381"/>
      <c r="AQ26" s="381">
        <v>315</v>
      </c>
      <c r="AR26" s="91" t="s">
        <v>6341</v>
      </c>
      <c r="AS26" s="91" t="s">
        <v>6341</v>
      </c>
      <c r="AT26" s="91" t="s">
        <v>6356</v>
      </c>
      <c r="AU26" s="73">
        <v>365001</v>
      </c>
      <c r="AV26" s="23">
        <v>1159</v>
      </c>
      <c r="AW26" s="335"/>
      <c r="AX26" s="335"/>
      <c r="AY26" s="335"/>
      <c r="AZ26" s="335"/>
      <c r="BA26" s="335"/>
      <c r="BB26" s="313"/>
      <c r="BC26" s="313"/>
      <c r="BD26" s="91"/>
      <c r="BE26" s="91" t="s">
        <v>6350</v>
      </c>
      <c r="BF26" s="313"/>
      <c r="BG26" s="335"/>
      <c r="BH26" s="313"/>
      <c r="BI26" s="313"/>
      <c r="BJ26" s="313"/>
      <c r="BK26" s="313"/>
      <c r="BL26" s="313"/>
      <c r="BM26" s="91"/>
      <c r="BN26" s="91" t="s">
        <v>6350</v>
      </c>
      <c r="BO26" s="253">
        <v>10</v>
      </c>
      <c r="BP26" s="253">
        <v>8</v>
      </c>
      <c r="BQ26" s="253">
        <v>1</v>
      </c>
      <c r="BR26" s="253">
        <v>3</v>
      </c>
      <c r="BS26" s="253"/>
      <c r="BT26" s="253"/>
      <c r="BU26" s="253">
        <v>54</v>
      </c>
      <c r="BV26" s="253"/>
      <c r="BW26" s="253"/>
      <c r="BX26" s="253">
        <v>2045</v>
      </c>
      <c r="BY26" s="67"/>
      <c r="BZ26" s="427"/>
      <c r="CA26" s="427"/>
      <c r="CB26" s="427"/>
      <c r="CC26" s="427"/>
      <c r="CE26" s="27"/>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row>
    <row r="27" spans="1:140" s="30" customFormat="1" ht="17.100000000000001" customHeight="1">
      <c r="A27" s="78">
        <v>17</v>
      </c>
      <c r="B27" s="78" t="s">
        <v>32</v>
      </c>
      <c r="C27" s="78" t="s">
        <v>203</v>
      </c>
      <c r="D27" s="78" t="s">
        <v>96</v>
      </c>
      <c r="E27" s="78" t="s">
        <v>97</v>
      </c>
      <c r="F27" s="78" t="s">
        <v>204</v>
      </c>
      <c r="G27" s="101" t="s">
        <v>205</v>
      </c>
      <c r="H27" s="330" t="s">
        <v>206</v>
      </c>
      <c r="I27" s="91" t="s">
        <v>207</v>
      </c>
      <c r="J27" s="330" t="s">
        <v>102</v>
      </c>
      <c r="K27" s="330" t="s">
        <v>208</v>
      </c>
      <c r="L27" s="330" t="s">
        <v>209</v>
      </c>
      <c r="M27" s="244" t="s">
        <v>10383</v>
      </c>
      <c r="N27" s="330" t="s">
        <v>102</v>
      </c>
      <c r="O27" s="776" t="s">
        <v>6435</v>
      </c>
      <c r="P27" s="330" t="s">
        <v>102</v>
      </c>
      <c r="Q27" s="373">
        <v>3656</v>
      </c>
      <c r="R27" s="373">
        <v>9703</v>
      </c>
      <c r="S27" s="387">
        <v>2385.35</v>
      </c>
      <c r="T27" s="387">
        <v>1792.18</v>
      </c>
      <c r="U27" s="253" t="s">
        <v>6336</v>
      </c>
      <c r="V27" s="252">
        <v>593.16999999999996</v>
      </c>
      <c r="W27" s="252">
        <v>141.46</v>
      </c>
      <c r="X27" s="330" t="s">
        <v>6337</v>
      </c>
      <c r="Y27" s="252">
        <v>1043.8699999999999</v>
      </c>
      <c r="Z27" s="252">
        <v>181.43</v>
      </c>
      <c r="AA27" s="252">
        <v>12221</v>
      </c>
      <c r="AB27" s="252">
        <v>408.44</v>
      </c>
      <c r="AC27" s="252"/>
      <c r="AD27" s="252">
        <v>162.69</v>
      </c>
      <c r="AE27" s="307">
        <v>76</v>
      </c>
      <c r="AF27" s="91" t="s">
        <v>6541</v>
      </c>
      <c r="AG27" s="373">
        <v>5316</v>
      </c>
      <c r="AH27" s="373">
        <v>9742</v>
      </c>
      <c r="AI27" s="91" t="s">
        <v>6542</v>
      </c>
      <c r="AJ27" s="444" t="s">
        <v>9969</v>
      </c>
      <c r="AK27" s="91" t="s">
        <v>6354</v>
      </c>
      <c r="AL27" s="233">
        <v>36</v>
      </c>
      <c r="AM27" s="381">
        <v>3</v>
      </c>
      <c r="AN27" s="381">
        <v>25</v>
      </c>
      <c r="AO27" s="381">
        <v>5</v>
      </c>
      <c r="AP27" s="381">
        <v>3</v>
      </c>
      <c r="AQ27" s="381">
        <v>311</v>
      </c>
      <c r="AR27" s="91" t="s">
        <v>9080</v>
      </c>
      <c r="AS27" s="91" t="s">
        <v>9080</v>
      </c>
      <c r="AT27" s="91" t="s">
        <v>6356</v>
      </c>
      <c r="AU27" s="73">
        <v>188095</v>
      </c>
      <c r="AV27" s="23">
        <v>605</v>
      </c>
      <c r="AW27" s="335"/>
      <c r="AX27" s="335"/>
      <c r="AY27" s="335"/>
      <c r="AZ27" s="335"/>
      <c r="BA27" s="335"/>
      <c r="BB27" s="313"/>
      <c r="BC27" s="313"/>
      <c r="BD27" s="91"/>
      <c r="BE27" s="91" t="s">
        <v>9807</v>
      </c>
      <c r="BF27" s="313"/>
      <c r="BG27" s="335"/>
      <c r="BH27" s="313"/>
      <c r="BI27" s="313"/>
      <c r="BJ27" s="313"/>
      <c r="BK27" s="313"/>
      <c r="BL27" s="313"/>
      <c r="BM27" s="91"/>
      <c r="BN27" s="91"/>
      <c r="BO27" s="253">
        <v>4</v>
      </c>
      <c r="BP27" s="253">
        <v>9</v>
      </c>
      <c r="BQ27" s="253"/>
      <c r="BR27" s="253">
        <v>27</v>
      </c>
      <c r="BS27" s="253">
        <v>2</v>
      </c>
      <c r="BT27" s="253">
        <v>11</v>
      </c>
      <c r="BU27" s="253">
        <v>30</v>
      </c>
      <c r="BV27" s="253"/>
      <c r="BW27" s="253"/>
      <c r="BX27" s="253"/>
      <c r="BY27" s="67"/>
      <c r="BZ27" s="427"/>
      <c r="CA27" s="427"/>
      <c r="CB27" s="427"/>
      <c r="CC27" s="427"/>
      <c r="CE27" s="27"/>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row>
    <row r="28" spans="1:140" s="30" customFormat="1" ht="17.100000000000001" customHeight="1">
      <c r="A28" s="210"/>
      <c r="B28" s="209" t="s">
        <v>210</v>
      </c>
      <c r="C28" s="210"/>
      <c r="D28" s="210">
        <v>17</v>
      </c>
      <c r="E28" s="210"/>
      <c r="F28" s="210"/>
      <c r="G28" s="213"/>
      <c r="H28" s="214"/>
      <c r="I28" s="215"/>
      <c r="J28" s="215"/>
      <c r="K28" s="216"/>
      <c r="L28" s="216"/>
      <c r="M28" s="205"/>
      <c r="N28" s="112"/>
      <c r="O28" s="112"/>
      <c r="P28" s="112"/>
      <c r="Q28" s="374"/>
      <c r="R28" s="374"/>
      <c r="S28" s="188"/>
      <c r="T28" s="188"/>
      <c r="U28" s="285"/>
      <c r="V28" s="298"/>
      <c r="W28" s="298"/>
      <c r="X28" s="112"/>
      <c r="Y28" s="298"/>
      <c r="Z28" s="298"/>
      <c r="AA28" s="298"/>
      <c r="AB28" s="298"/>
      <c r="AC28" s="298"/>
      <c r="AD28" s="298"/>
      <c r="AE28" s="352"/>
      <c r="AF28" s="205"/>
      <c r="AG28" s="374"/>
      <c r="AH28" s="374"/>
      <c r="AI28" s="205"/>
      <c r="AJ28" s="205"/>
      <c r="AK28" s="205"/>
      <c r="AL28" s="184"/>
      <c r="AM28" s="112"/>
      <c r="AN28" s="112"/>
      <c r="AO28" s="112"/>
      <c r="AP28" s="112"/>
      <c r="AQ28" s="112"/>
      <c r="AR28" s="205"/>
      <c r="AS28" s="205"/>
      <c r="AT28" s="205"/>
      <c r="AU28" s="198"/>
      <c r="AV28" s="195"/>
      <c r="AW28" s="339"/>
      <c r="AX28" s="339"/>
      <c r="AY28" s="339"/>
      <c r="AZ28" s="339"/>
      <c r="BA28" s="339"/>
      <c r="BB28" s="310"/>
      <c r="BC28" s="310"/>
      <c r="BD28" s="205"/>
      <c r="BE28" s="205"/>
      <c r="BF28" s="310"/>
      <c r="BG28" s="339"/>
      <c r="BH28" s="310"/>
      <c r="BI28" s="310"/>
      <c r="BJ28" s="310"/>
      <c r="BK28" s="310"/>
      <c r="BL28" s="310"/>
      <c r="BM28" s="205"/>
      <c r="BN28" s="205"/>
      <c r="BO28" s="285"/>
      <c r="BP28" s="285"/>
      <c r="BQ28" s="285"/>
      <c r="BR28" s="285"/>
      <c r="BS28" s="285"/>
      <c r="BT28" s="285"/>
      <c r="BU28" s="285"/>
      <c r="BV28" s="285"/>
      <c r="BW28" s="285"/>
      <c r="BX28" s="285"/>
      <c r="BY28" s="193"/>
      <c r="BZ28" s="112"/>
      <c r="CA28" s="112"/>
      <c r="CB28" s="112"/>
      <c r="CC28" s="112"/>
      <c r="CE28" s="27"/>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row>
    <row r="29" spans="1:140" ht="17.100000000000001" customHeight="1">
      <c r="A29" s="85">
        <v>18</v>
      </c>
      <c r="B29" s="85" t="s">
        <v>211</v>
      </c>
      <c r="C29" s="85" t="s">
        <v>212</v>
      </c>
      <c r="D29" s="85" t="s">
        <v>213</v>
      </c>
      <c r="E29" s="85" t="s">
        <v>20</v>
      </c>
      <c r="F29" s="85" t="s">
        <v>214</v>
      </c>
      <c r="G29" s="101" t="s">
        <v>8692</v>
      </c>
      <c r="H29" s="330" t="s">
        <v>215</v>
      </c>
      <c r="I29" s="91" t="s">
        <v>216</v>
      </c>
      <c r="J29" s="330" t="s">
        <v>102</v>
      </c>
      <c r="K29" s="330" t="s">
        <v>217</v>
      </c>
      <c r="L29" s="330" t="s">
        <v>218</v>
      </c>
      <c r="M29" s="91" t="s">
        <v>7136</v>
      </c>
      <c r="N29" s="330" t="s">
        <v>30</v>
      </c>
      <c r="O29" s="330"/>
      <c r="P29" s="330" t="s">
        <v>102</v>
      </c>
      <c r="Q29" s="373">
        <v>5600</v>
      </c>
      <c r="R29" s="373">
        <v>4151</v>
      </c>
      <c r="S29" s="387">
        <v>1046</v>
      </c>
      <c r="T29" s="387">
        <v>903</v>
      </c>
      <c r="U29" s="253" t="s">
        <v>6352</v>
      </c>
      <c r="V29" s="252">
        <v>143</v>
      </c>
      <c r="W29" s="252">
        <v>41</v>
      </c>
      <c r="X29" s="330" t="s">
        <v>6337</v>
      </c>
      <c r="Y29" s="252">
        <v>103</v>
      </c>
      <c r="Z29" s="252">
        <v>180</v>
      </c>
      <c r="AA29" s="252">
        <v>15600</v>
      </c>
      <c r="AB29" s="252">
        <v>168</v>
      </c>
      <c r="AC29" s="252">
        <v>15.17</v>
      </c>
      <c r="AD29" s="252">
        <v>39</v>
      </c>
      <c r="AE29" s="307">
        <v>27</v>
      </c>
      <c r="AF29" s="91" t="s">
        <v>7137</v>
      </c>
      <c r="AG29" s="373">
        <v>446</v>
      </c>
      <c r="AH29" s="373">
        <v>466</v>
      </c>
      <c r="AI29" s="91"/>
      <c r="AJ29" s="91"/>
      <c r="AK29" s="91" t="s">
        <v>6354</v>
      </c>
      <c r="AL29" s="233">
        <v>12</v>
      </c>
      <c r="AM29" s="381">
        <v>7</v>
      </c>
      <c r="AN29" s="381">
        <v>2</v>
      </c>
      <c r="AO29" s="381">
        <v>2</v>
      </c>
      <c r="AP29" s="381">
        <v>1</v>
      </c>
      <c r="AQ29" s="381">
        <v>214</v>
      </c>
      <c r="AR29" s="91" t="s">
        <v>9081</v>
      </c>
      <c r="AS29" s="91" t="s">
        <v>9081</v>
      </c>
      <c r="AT29" s="91" t="s">
        <v>9082</v>
      </c>
      <c r="AU29" s="73">
        <v>57434</v>
      </c>
      <c r="AV29" s="23">
        <v>268</v>
      </c>
      <c r="AW29" s="335" t="s">
        <v>12627</v>
      </c>
      <c r="AX29" s="335" t="s">
        <v>12627</v>
      </c>
      <c r="AY29" s="335" t="s">
        <v>12627</v>
      </c>
      <c r="AZ29" s="335" t="s">
        <v>12627</v>
      </c>
      <c r="BA29" s="335" t="s">
        <v>12627</v>
      </c>
      <c r="BB29" s="313" t="s">
        <v>11526</v>
      </c>
      <c r="BC29" s="313" t="s">
        <v>11527</v>
      </c>
      <c r="BD29" s="91" t="s">
        <v>12628</v>
      </c>
      <c r="BE29" s="91" t="s">
        <v>12629</v>
      </c>
      <c r="BF29" s="313"/>
      <c r="BG29" s="335"/>
      <c r="BH29" s="313"/>
      <c r="BI29" s="313"/>
      <c r="BJ29" s="313"/>
      <c r="BK29" s="313"/>
      <c r="BL29" s="313"/>
      <c r="BM29" s="91"/>
      <c r="BN29" s="91" t="s">
        <v>6350</v>
      </c>
      <c r="BO29" s="253"/>
      <c r="BP29" s="253"/>
      <c r="BQ29" s="253"/>
      <c r="BR29" s="253">
        <v>1</v>
      </c>
      <c r="BS29" s="253"/>
      <c r="BT29" s="253"/>
      <c r="BU29" s="253">
        <v>5</v>
      </c>
      <c r="BV29" s="253">
        <v>6</v>
      </c>
      <c r="BW29" s="253"/>
      <c r="BX29" s="253"/>
      <c r="BY29" s="67"/>
      <c r="BZ29" s="427"/>
      <c r="CA29" s="427"/>
      <c r="CB29" s="427"/>
      <c r="CC29" s="427"/>
    </row>
    <row r="30" spans="1:140" ht="17.100000000000001" customHeight="1">
      <c r="A30" s="92">
        <v>19</v>
      </c>
      <c r="B30" s="85" t="s">
        <v>105</v>
      </c>
      <c r="C30" s="85" t="s">
        <v>219</v>
      </c>
      <c r="D30" s="85" t="s">
        <v>213</v>
      </c>
      <c r="E30" s="85" t="s">
        <v>20</v>
      </c>
      <c r="F30" s="466" t="s">
        <v>220</v>
      </c>
      <c r="G30" s="101" t="s">
        <v>8693</v>
      </c>
      <c r="H30" s="330" t="s">
        <v>221</v>
      </c>
      <c r="I30" s="332" t="s">
        <v>222</v>
      </c>
      <c r="J30" s="329" t="s">
        <v>102</v>
      </c>
      <c r="K30" s="329" t="s">
        <v>11733</v>
      </c>
      <c r="L30" s="330" t="s">
        <v>223</v>
      </c>
      <c r="M30" s="91" t="s">
        <v>10384</v>
      </c>
      <c r="N30" s="330" t="s">
        <v>30</v>
      </c>
      <c r="O30" s="330"/>
      <c r="P30" s="330" t="s">
        <v>102</v>
      </c>
      <c r="Q30" s="373">
        <v>10174</v>
      </c>
      <c r="R30" s="373">
        <v>7342</v>
      </c>
      <c r="S30" s="387">
        <v>2667</v>
      </c>
      <c r="T30" s="387">
        <v>2484</v>
      </c>
      <c r="U30" s="253" t="s">
        <v>6352</v>
      </c>
      <c r="V30" s="252">
        <v>183</v>
      </c>
      <c r="W30" s="252">
        <v>476</v>
      </c>
      <c r="X30" s="330" t="s">
        <v>6337</v>
      </c>
      <c r="Y30" s="252">
        <v>384</v>
      </c>
      <c r="Z30" s="252">
        <v>323</v>
      </c>
      <c r="AA30" s="252">
        <v>8000</v>
      </c>
      <c r="AB30" s="252">
        <v>318</v>
      </c>
      <c r="AC30" s="252">
        <v>48.51</v>
      </c>
      <c r="AD30" s="252">
        <v>21.09</v>
      </c>
      <c r="AE30" s="307">
        <v>47</v>
      </c>
      <c r="AF30" s="91" t="s">
        <v>9748</v>
      </c>
      <c r="AG30" s="373">
        <v>53697</v>
      </c>
      <c r="AH30" s="373">
        <v>53697</v>
      </c>
      <c r="AI30" s="91" t="s">
        <v>9970</v>
      </c>
      <c r="AJ30" s="91" t="s">
        <v>11735</v>
      </c>
      <c r="AK30" s="91" t="s">
        <v>6365</v>
      </c>
      <c r="AL30" s="233">
        <v>15</v>
      </c>
      <c r="AM30" s="381">
        <v>1</v>
      </c>
      <c r="AN30" s="381">
        <v>9</v>
      </c>
      <c r="AO30" s="381">
        <v>4</v>
      </c>
      <c r="AP30" s="381">
        <v>1</v>
      </c>
      <c r="AQ30" s="381">
        <v>310</v>
      </c>
      <c r="AR30" s="91" t="s">
        <v>9749</v>
      </c>
      <c r="AS30" s="91" t="s">
        <v>9750</v>
      </c>
      <c r="AT30" s="91" t="s">
        <v>9751</v>
      </c>
      <c r="AU30" s="73">
        <v>232324</v>
      </c>
      <c r="AV30" s="23">
        <v>749</v>
      </c>
      <c r="AW30" s="335">
        <v>7000</v>
      </c>
      <c r="AX30" s="335">
        <v>3000</v>
      </c>
      <c r="AY30" s="335">
        <v>3000</v>
      </c>
      <c r="AZ30" s="335">
        <v>4000</v>
      </c>
      <c r="BA30" s="335">
        <v>7000</v>
      </c>
      <c r="BB30" s="313">
        <v>20</v>
      </c>
      <c r="BC30" s="313" t="s">
        <v>9752</v>
      </c>
      <c r="BD30" s="91" t="s">
        <v>9753</v>
      </c>
      <c r="BE30" s="91" t="s">
        <v>11737</v>
      </c>
      <c r="BF30" s="313"/>
      <c r="BG30" s="335"/>
      <c r="BH30" s="313"/>
      <c r="BI30" s="313"/>
      <c r="BJ30" s="313"/>
      <c r="BK30" s="313"/>
      <c r="BL30" s="313"/>
      <c r="BM30" s="91"/>
      <c r="BN30" s="91" t="s">
        <v>11736</v>
      </c>
      <c r="BO30" s="253">
        <v>1</v>
      </c>
      <c r="BP30" s="253">
        <v>6</v>
      </c>
      <c r="BQ30" s="253"/>
      <c r="BR30" s="253"/>
      <c r="BS30" s="253"/>
      <c r="BT30" s="253">
        <v>6</v>
      </c>
      <c r="BU30" s="253">
        <v>6</v>
      </c>
      <c r="BV30" s="253">
        <v>7</v>
      </c>
      <c r="BW30" s="253"/>
      <c r="BX30" s="253">
        <v>98</v>
      </c>
      <c r="BY30" s="67"/>
      <c r="BZ30" s="427"/>
      <c r="CA30" s="427"/>
      <c r="CB30" s="427"/>
      <c r="CC30" s="427"/>
    </row>
    <row r="31" spans="1:140" ht="17.100000000000001" customHeight="1">
      <c r="A31" s="85">
        <v>20</v>
      </c>
      <c r="B31" s="85" t="s">
        <v>105</v>
      </c>
      <c r="C31" s="85" t="s">
        <v>219</v>
      </c>
      <c r="D31" s="85" t="s">
        <v>213</v>
      </c>
      <c r="E31" s="85" t="s">
        <v>20</v>
      </c>
      <c r="F31" s="544" t="s">
        <v>224</v>
      </c>
      <c r="G31" s="101" t="s">
        <v>225</v>
      </c>
      <c r="H31" s="330" t="s">
        <v>226</v>
      </c>
      <c r="I31" s="91" t="s">
        <v>227</v>
      </c>
      <c r="J31" s="330" t="s">
        <v>102</v>
      </c>
      <c r="K31" s="330" t="s">
        <v>228</v>
      </c>
      <c r="L31" s="330" t="s">
        <v>229</v>
      </c>
      <c r="M31" s="91" t="s">
        <v>10716</v>
      </c>
      <c r="N31" s="330" t="s">
        <v>102</v>
      </c>
      <c r="O31" s="776" t="s">
        <v>6435</v>
      </c>
      <c r="P31" s="330" t="s">
        <v>102</v>
      </c>
      <c r="Q31" s="373">
        <v>28112</v>
      </c>
      <c r="R31" s="373">
        <v>7686</v>
      </c>
      <c r="S31" s="387">
        <v>2077</v>
      </c>
      <c r="T31" s="387">
        <v>1708</v>
      </c>
      <c r="U31" s="253" t="s">
        <v>11528</v>
      </c>
      <c r="V31" s="252">
        <v>369</v>
      </c>
      <c r="W31" s="252">
        <v>84</v>
      </c>
      <c r="X31" s="330" t="s">
        <v>6337</v>
      </c>
      <c r="Y31" s="252">
        <v>230</v>
      </c>
      <c r="Z31" s="252"/>
      <c r="AA31" s="252"/>
      <c r="AB31" s="252">
        <v>130</v>
      </c>
      <c r="AC31" s="252">
        <v>89</v>
      </c>
      <c r="AD31" s="252"/>
      <c r="AE31" s="307">
        <v>60</v>
      </c>
      <c r="AF31" s="91" t="s">
        <v>10252</v>
      </c>
      <c r="AG31" s="373">
        <v>407</v>
      </c>
      <c r="AH31" s="373">
        <v>429</v>
      </c>
      <c r="AI31" s="91" t="s">
        <v>10253</v>
      </c>
      <c r="AJ31" s="91" t="s">
        <v>6421</v>
      </c>
      <c r="AK31" s="91" t="s">
        <v>6354</v>
      </c>
      <c r="AL31" s="233">
        <v>8</v>
      </c>
      <c r="AM31" s="381">
        <v>3</v>
      </c>
      <c r="AN31" s="381">
        <v>3</v>
      </c>
      <c r="AO31" s="381">
        <v>1</v>
      </c>
      <c r="AP31" s="381">
        <v>1</v>
      </c>
      <c r="AQ31" s="381">
        <v>312</v>
      </c>
      <c r="AR31" s="91" t="s">
        <v>7367</v>
      </c>
      <c r="AS31" s="91" t="s">
        <v>7367</v>
      </c>
      <c r="AT31" s="91" t="s">
        <v>10254</v>
      </c>
      <c r="AU31" s="73">
        <v>567608</v>
      </c>
      <c r="AV31" s="23">
        <v>1819</v>
      </c>
      <c r="AW31" s="335">
        <v>3000</v>
      </c>
      <c r="AX31" s="335">
        <v>0</v>
      </c>
      <c r="AY31" s="335">
        <v>1000</v>
      </c>
      <c r="AZ31" s="335">
        <v>1500</v>
      </c>
      <c r="BA31" s="335">
        <v>3000</v>
      </c>
      <c r="BB31" s="313" t="s">
        <v>10255</v>
      </c>
      <c r="BC31" s="313" t="s">
        <v>11079</v>
      </c>
      <c r="BD31" s="91" t="s">
        <v>10257</v>
      </c>
      <c r="BE31" s="91" t="s">
        <v>10258</v>
      </c>
      <c r="BF31" s="313">
        <v>3000</v>
      </c>
      <c r="BG31" s="335">
        <v>0</v>
      </c>
      <c r="BH31" s="313">
        <v>1000</v>
      </c>
      <c r="BI31" s="313">
        <v>1500</v>
      </c>
      <c r="BJ31" s="313">
        <v>3000</v>
      </c>
      <c r="BK31" s="313" t="s">
        <v>10255</v>
      </c>
      <c r="BL31" s="313" t="s">
        <v>10256</v>
      </c>
      <c r="BM31" s="91" t="s">
        <v>10257</v>
      </c>
      <c r="BN31" s="91" t="s">
        <v>10258</v>
      </c>
      <c r="BO31" s="253"/>
      <c r="BP31" s="253"/>
      <c r="BQ31" s="253"/>
      <c r="BR31" s="253">
        <v>2</v>
      </c>
      <c r="BS31" s="253"/>
      <c r="BT31" s="253"/>
      <c r="BU31" s="253">
        <v>14</v>
      </c>
      <c r="BV31" s="253">
        <v>1</v>
      </c>
      <c r="BW31" s="253"/>
      <c r="BX31" s="253">
        <v>28</v>
      </c>
      <c r="BY31" s="67"/>
      <c r="BZ31" s="427"/>
      <c r="CA31" s="427"/>
      <c r="CB31" s="427"/>
      <c r="CC31" s="427"/>
    </row>
    <row r="32" spans="1:140" ht="17.100000000000001" customHeight="1">
      <c r="A32" s="92">
        <v>21</v>
      </c>
      <c r="B32" s="85" t="s">
        <v>105</v>
      </c>
      <c r="C32" s="85" t="s">
        <v>230</v>
      </c>
      <c r="D32" s="85" t="s">
        <v>213</v>
      </c>
      <c r="E32" s="85" t="s">
        <v>20</v>
      </c>
      <c r="F32" s="92" t="s">
        <v>231</v>
      </c>
      <c r="G32" s="101" t="s">
        <v>12227</v>
      </c>
      <c r="H32" s="330" t="s">
        <v>232</v>
      </c>
      <c r="I32" s="91" t="s">
        <v>233</v>
      </c>
      <c r="J32" s="330" t="s">
        <v>102</v>
      </c>
      <c r="K32" s="330" t="s">
        <v>234</v>
      </c>
      <c r="L32" s="330" t="s">
        <v>235</v>
      </c>
      <c r="M32" s="91" t="s">
        <v>10385</v>
      </c>
      <c r="N32" s="330" t="s">
        <v>30</v>
      </c>
      <c r="O32" s="330"/>
      <c r="P32" s="330" t="s">
        <v>30</v>
      </c>
      <c r="Q32" s="373">
        <v>21363</v>
      </c>
      <c r="R32" s="373">
        <v>24526.47</v>
      </c>
      <c r="S32" s="387">
        <v>2641.27</v>
      </c>
      <c r="T32" s="387">
        <v>1558.72</v>
      </c>
      <c r="U32" s="253" t="s">
        <v>7304</v>
      </c>
      <c r="V32" s="252">
        <v>1082.55</v>
      </c>
      <c r="W32" s="252">
        <v>428.29</v>
      </c>
      <c r="X32" s="330" t="s">
        <v>6337</v>
      </c>
      <c r="Y32" s="252">
        <v>354.7</v>
      </c>
      <c r="Z32" s="252">
        <v>169.87</v>
      </c>
      <c r="AA32" s="252">
        <v>5500</v>
      </c>
      <c r="AB32" s="252">
        <v>658.89</v>
      </c>
      <c r="AC32" s="252">
        <v>179.63</v>
      </c>
      <c r="AD32" s="252"/>
      <c r="AE32" s="307">
        <v>216</v>
      </c>
      <c r="AF32" s="91" t="s">
        <v>6484</v>
      </c>
      <c r="AG32" s="373">
        <v>436</v>
      </c>
      <c r="AH32" s="373">
        <v>867</v>
      </c>
      <c r="AI32" s="91"/>
      <c r="AJ32" s="91"/>
      <c r="AK32" s="91" t="s">
        <v>6383</v>
      </c>
      <c r="AL32" s="233">
        <v>8</v>
      </c>
      <c r="AM32" s="381">
        <v>4</v>
      </c>
      <c r="AN32" s="381"/>
      <c r="AO32" s="381">
        <v>4</v>
      </c>
      <c r="AP32" s="381"/>
      <c r="AQ32" s="381">
        <v>310</v>
      </c>
      <c r="AR32" s="91" t="s">
        <v>9077</v>
      </c>
      <c r="AS32" s="91" t="s">
        <v>9077</v>
      </c>
      <c r="AT32" s="91" t="s">
        <v>9250</v>
      </c>
      <c r="AU32" s="73">
        <v>205843</v>
      </c>
      <c r="AV32" s="23">
        <v>664</v>
      </c>
      <c r="AW32" s="335"/>
      <c r="AX32" s="335"/>
      <c r="AY32" s="335"/>
      <c r="AZ32" s="335"/>
      <c r="BA32" s="335"/>
      <c r="BB32" s="313"/>
      <c r="BC32" s="313"/>
      <c r="BD32" s="91"/>
      <c r="BE32" s="91" t="s">
        <v>6350</v>
      </c>
      <c r="BF32" s="313"/>
      <c r="BG32" s="335"/>
      <c r="BH32" s="313"/>
      <c r="BI32" s="313"/>
      <c r="BJ32" s="313"/>
      <c r="BK32" s="313"/>
      <c r="BL32" s="313"/>
      <c r="BM32" s="91"/>
      <c r="BN32" s="91" t="s">
        <v>6350</v>
      </c>
      <c r="BO32" s="253"/>
      <c r="BP32" s="253"/>
      <c r="BQ32" s="253"/>
      <c r="BR32" s="253">
        <v>2</v>
      </c>
      <c r="BS32" s="253">
        <v>1</v>
      </c>
      <c r="BT32" s="253"/>
      <c r="BU32" s="253">
        <v>3</v>
      </c>
      <c r="BV32" s="253">
        <v>23</v>
      </c>
      <c r="BW32" s="253"/>
      <c r="BX32" s="253">
        <v>165</v>
      </c>
      <c r="BY32" s="67"/>
      <c r="BZ32" s="427"/>
      <c r="CA32" s="427"/>
      <c r="CB32" s="427"/>
      <c r="CC32" s="427"/>
    </row>
    <row r="33" spans="1:81" ht="17.100000000000001" customHeight="1">
      <c r="A33" s="85">
        <v>22</v>
      </c>
      <c r="B33" s="85" t="s">
        <v>105</v>
      </c>
      <c r="C33" s="85" t="s">
        <v>106</v>
      </c>
      <c r="D33" s="85" t="s">
        <v>213</v>
      </c>
      <c r="E33" s="85" t="s">
        <v>20</v>
      </c>
      <c r="F33" s="521" t="s">
        <v>236</v>
      </c>
      <c r="G33" s="101" t="s">
        <v>8694</v>
      </c>
      <c r="H33" s="330" t="s">
        <v>237</v>
      </c>
      <c r="I33" s="564" t="s">
        <v>238</v>
      </c>
      <c r="J33" s="563" t="s">
        <v>102</v>
      </c>
      <c r="K33" s="563" t="s">
        <v>239</v>
      </c>
      <c r="L33" s="330" t="s">
        <v>240</v>
      </c>
      <c r="M33" s="91" t="s">
        <v>10717</v>
      </c>
      <c r="N33" s="330" t="s">
        <v>102</v>
      </c>
      <c r="O33" s="776" t="s">
        <v>6435</v>
      </c>
      <c r="P33" s="330" t="s">
        <v>102</v>
      </c>
      <c r="Q33" s="373">
        <v>14170</v>
      </c>
      <c r="R33" s="373">
        <v>10819</v>
      </c>
      <c r="S33" s="387">
        <v>2234.1</v>
      </c>
      <c r="T33" s="387">
        <v>1653</v>
      </c>
      <c r="U33" s="253" t="s">
        <v>7159</v>
      </c>
      <c r="V33" s="252">
        <v>581.1</v>
      </c>
      <c r="W33" s="300">
        <v>1349</v>
      </c>
      <c r="X33" s="330" t="s">
        <v>6337</v>
      </c>
      <c r="Y33" s="252">
        <v>339</v>
      </c>
      <c r="Z33" s="252">
        <v>176</v>
      </c>
      <c r="AA33" s="252">
        <v>15305</v>
      </c>
      <c r="AB33" s="252">
        <v>534</v>
      </c>
      <c r="AC33" s="252">
        <v>61</v>
      </c>
      <c r="AD33" s="252">
        <v>32</v>
      </c>
      <c r="AE33" s="307"/>
      <c r="AF33" s="91" t="s">
        <v>10894</v>
      </c>
      <c r="AG33" s="373">
        <v>13988</v>
      </c>
      <c r="AH33" s="373">
        <v>51719</v>
      </c>
      <c r="AI33" s="91" t="s">
        <v>10172</v>
      </c>
      <c r="AJ33" s="91" t="s">
        <v>11702</v>
      </c>
      <c r="AK33" s="91" t="s">
        <v>7064</v>
      </c>
      <c r="AL33" s="233">
        <v>23</v>
      </c>
      <c r="AM33" s="381">
        <v>2</v>
      </c>
      <c r="AN33" s="381">
        <v>12</v>
      </c>
      <c r="AO33" s="381">
        <v>9</v>
      </c>
      <c r="AP33" s="381"/>
      <c r="AQ33" s="381">
        <v>314</v>
      </c>
      <c r="AR33" s="91" t="s">
        <v>6341</v>
      </c>
      <c r="AS33" s="91" t="s">
        <v>6341</v>
      </c>
      <c r="AT33" s="91" t="s">
        <v>9897</v>
      </c>
      <c r="AU33" s="73">
        <v>652872</v>
      </c>
      <c r="AV33" s="23">
        <v>2079</v>
      </c>
      <c r="AW33" s="335"/>
      <c r="AX33" s="335"/>
      <c r="AY33" s="335"/>
      <c r="AZ33" s="335"/>
      <c r="BA33" s="335"/>
      <c r="BB33" s="313"/>
      <c r="BC33" s="313"/>
      <c r="BD33" s="91"/>
      <c r="BE33" s="91" t="s">
        <v>6350</v>
      </c>
      <c r="BF33" s="313"/>
      <c r="BG33" s="335"/>
      <c r="BH33" s="313"/>
      <c r="BI33" s="313"/>
      <c r="BJ33" s="313"/>
      <c r="BK33" s="313"/>
      <c r="BL33" s="313"/>
      <c r="BM33" s="91"/>
      <c r="BN33" s="91" t="s">
        <v>6350</v>
      </c>
      <c r="BO33" s="253">
        <v>3</v>
      </c>
      <c r="BP33" s="253">
        <v>6</v>
      </c>
      <c r="BQ33" s="253"/>
      <c r="BR33" s="253"/>
      <c r="BS33" s="253">
        <v>8</v>
      </c>
      <c r="BT33" s="253">
        <v>14</v>
      </c>
      <c r="BU33" s="253"/>
      <c r="BV33" s="253">
        <v>1</v>
      </c>
      <c r="BW33" s="253"/>
      <c r="BX33" s="253"/>
      <c r="BY33" s="67"/>
      <c r="BZ33" s="427"/>
      <c r="CA33" s="427"/>
      <c r="CB33" s="427"/>
      <c r="CC33" s="427"/>
    </row>
    <row r="34" spans="1:81" ht="17.100000000000001" customHeight="1">
      <c r="A34" s="92">
        <v>23</v>
      </c>
      <c r="B34" s="85" t="s">
        <v>105</v>
      </c>
      <c r="C34" s="85" t="s">
        <v>106</v>
      </c>
      <c r="D34" s="85" t="s">
        <v>213</v>
      </c>
      <c r="E34" s="85" t="s">
        <v>20</v>
      </c>
      <c r="F34" s="85" t="s">
        <v>241</v>
      </c>
      <c r="G34" s="101" t="s">
        <v>242</v>
      </c>
      <c r="H34" s="330" t="s">
        <v>243</v>
      </c>
      <c r="I34" s="91" t="s">
        <v>244</v>
      </c>
      <c r="J34" s="330" t="s">
        <v>102</v>
      </c>
      <c r="K34" s="330" t="s">
        <v>245</v>
      </c>
      <c r="L34" s="330" t="s">
        <v>246</v>
      </c>
      <c r="M34" s="91" t="s">
        <v>10386</v>
      </c>
      <c r="N34" s="330" t="s">
        <v>30</v>
      </c>
      <c r="O34" s="330"/>
      <c r="P34" s="330" t="s">
        <v>30</v>
      </c>
      <c r="Q34" s="373">
        <v>36470</v>
      </c>
      <c r="R34" s="373">
        <v>597</v>
      </c>
      <c r="S34" s="23">
        <v>524</v>
      </c>
      <c r="T34" s="23">
        <v>352</v>
      </c>
      <c r="U34" s="390" t="s">
        <v>6361</v>
      </c>
      <c r="V34" s="300">
        <v>172</v>
      </c>
      <c r="W34" s="300">
        <v>37</v>
      </c>
      <c r="X34" s="330" t="s">
        <v>6337</v>
      </c>
      <c r="Y34" s="252"/>
      <c r="Z34" s="252"/>
      <c r="AA34" s="252"/>
      <c r="AB34" s="252">
        <v>36</v>
      </c>
      <c r="AC34" s="252"/>
      <c r="AD34" s="252"/>
      <c r="AE34" s="307">
        <v>44</v>
      </c>
      <c r="AF34" s="91" t="s">
        <v>6576</v>
      </c>
      <c r="AG34" s="373">
        <v>17234</v>
      </c>
      <c r="AH34" s="373">
        <v>17527</v>
      </c>
      <c r="AI34" s="91"/>
      <c r="AJ34" s="91"/>
      <c r="AK34" s="91" t="s">
        <v>6348</v>
      </c>
      <c r="AL34" s="233">
        <v>3</v>
      </c>
      <c r="AM34" s="381"/>
      <c r="AN34" s="381">
        <v>2</v>
      </c>
      <c r="AO34" s="381">
        <v>1</v>
      </c>
      <c r="AP34" s="381"/>
      <c r="AQ34" s="381">
        <v>325</v>
      </c>
      <c r="AR34" s="585" t="s">
        <v>6355</v>
      </c>
      <c r="AS34" s="585" t="s">
        <v>6410</v>
      </c>
      <c r="AT34" s="91" t="s">
        <v>9251</v>
      </c>
      <c r="AU34" s="73">
        <v>114562</v>
      </c>
      <c r="AV34" s="23">
        <v>352</v>
      </c>
      <c r="AW34" s="335"/>
      <c r="AX34" s="335"/>
      <c r="AY34" s="335"/>
      <c r="AZ34" s="335"/>
      <c r="BA34" s="335"/>
      <c r="BB34" s="313"/>
      <c r="BC34" s="313"/>
      <c r="BD34" s="91"/>
      <c r="BE34" s="91" t="s">
        <v>6350</v>
      </c>
      <c r="BF34" s="313"/>
      <c r="BG34" s="335"/>
      <c r="BH34" s="313"/>
      <c r="BI34" s="313"/>
      <c r="BJ34" s="313"/>
      <c r="BK34" s="313"/>
      <c r="BL34" s="313"/>
      <c r="BM34" s="91"/>
      <c r="BN34" s="91" t="s">
        <v>6350</v>
      </c>
      <c r="BO34" s="253"/>
      <c r="BP34" s="389">
        <v>1</v>
      </c>
      <c r="BQ34" s="253">
        <v>2</v>
      </c>
      <c r="BR34" s="253"/>
      <c r="BS34" s="253"/>
      <c r="BT34" s="253"/>
      <c r="BU34" s="253"/>
      <c r="BV34" s="253"/>
      <c r="BW34" s="253"/>
      <c r="BX34" s="253">
        <v>3</v>
      </c>
      <c r="BY34" s="67"/>
      <c r="BZ34" s="427"/>
      <c r="CA34" s="427"/>
      <c r="CB34" s="427"/>
      <c r="CC34" s="427"/>
    </row>
    <row r="35" spans="1:81" ht="17.100000000000001" customHeight="1">
      <c r="A35" s="85">
        <v>24</v>
      </c>
      <c r="B35" s="85" t="s">
        <v>105</v>
      </c>
      <c r="C35" s="85" t="s">
        <v>247</v>
      </c>
      <c r="D35" s="85" t="s">
        <v>213</v>
      </c>
      <c r="E35" s="85" t="s">
        <v>20</v>
      </c>
      <c r="F35" s="438" t="s">
        <v>248</v>
      </c>
      <c r="G35" s="101" t="s">
        <v>249</v>
      </c>
      <c r="H35" s="330" t="s">
        <v>250</v>
      </c>
      <c r="I35" s="91" t="s">
        <v>251</v>
      </c>
      <c r="J35" s="330" t="s">
        <v>102</v>
      </c>
      <c r="K35" s="330" t="s">
        <v>252</v>
      </c>
      <c r="L35" s="330" t="s">
        <v>253</v>
      </c>
      <c r="M35" s="91" t="s">
        <v>10718</v>
      </c>
      <c r="N35" s="330" t="s">
        <v>30</v>
      </c>
      <c r="O35" s="330"/>
      <c r="P35" s="330" t="s">
        <v>102</v>
      </c>
      <c r="Q35" s="373">
        <v>6600</v>
      </c>
      <c r="R35" s="373">
        <v>19680</v>
      </c>
      <c r="S35" s="387">
        <v>2781</v>
      </c>
      <c r="T35" s="387">
        <v>2551</v>
      </c>
      <c r="U35" s="253" t="s">
        <v>6513</v>
      </c>
      <c r="V35" s="252">
        <v>230</v>
      </c>
      <c r="W35" s="252">
        <v>121</v>
      </c>
      <c r="X35" s="330" t="s">
        <v>33</v>
      </c>
      <c r="Y35" s="252">
        <v>1063</v>
      </c>
      <c r="Z35" s="252"/>
      <c r="AA35" s="252"/>
      <c r="AB35" s="252">
        <v>715</v>
      </c>
      <c r="AC35" s="252"/>
      <c r="AD35" s="252">
        <v>80</v>
      </c>
      <c r="AE35" s="307">
        <v>307</v>
      </c>
      <c r="AF35" s="91" t="s">
        <v>9670</v>
      </c>
      <c r="AG35" s="373">
        <v>99</v>
      </c>
      <c r="AH35" s="373">
        <v>99</v>
      </c>
      <c r="AI35" s="91"/>
      <c r="AJ35" s="91"/>
      <c r="AK35" s="91" t="s">
        <v>6354</v>
      </c>
      <c r="AL35" s="233">
        <v>112</v>
      </c>
      <c r="AM35" s="381">
        <v>3</v>
      </c>
      <c r="AN35" s="381">
        <v>16</v>
      </c>
      <c r="AO35" s="381">
        <v>93</v>
      </c>
      <c r="AP35" s="381"/>
      <c r="AQ35" s="381">
        <v>308</v>
      </c>
      <c r="AR35" s="91" t="s">
        <v>6341</v>
      </c>
      <c r="AS35" s="91" t="s">
        <v>6341</v>
      </c>
      <c r="AT35" s="91" t="s">
        <v>9671</v>
      </c>
      <c r="AU35" s="73">
        <v>404503</v>
      </c>
      <c r="AV35" s="23">
        <v>1313</v>
      </c>
      <c r="AW35" s="335">
        <v>4000</v>
      </c>
      <c r="AX35" s="335">
        <v>4000</v>
      </c>
      <c r="AY35" s="335">
        <v>4000</v>
      </c>
      <c r="AZ35" s="335">
        <v>4000</v>
      </c>
      <c r="BA35" s="335">
        <v>4000</v>
      </c>
      <c r="BB35" s="313">
        <v>25</v>
      </c>
      <c r="BC35" s="313"/>
      <c r="BD35" s="91" t="s">
        <v>9672</v>
      </c>
      <c r="BE35" s="91" t="s">
        <v>9673</v>
      </c>
      <c r="BF35" s="313"/>
      <c r="BG35" s="335"/>
      <c r="BH35" s="313"/>
      <c r="BI35" s="313"/>
      <c r="BJ35" s="313"/>
      <c r="BK35" s="313"/>
      <c r="BL35" s="313"/>
      <c r="BM35" s="91" t="s">
        <v>9674</v>
      </c>
      <c r="BN35" s="91"/>
      <c r="BO35" s="253"/>
      <c r="BP35" s="253"/>
      <c r="BQ35" s="253"/>
      <c r="BR35" s="253"/>
      <c r="BS35" s="253">
        <v>10</v>
      </c>
      <c r="BT35" s="253">
        <v>5</v>
      </c>
      <c r="BU35" s="253">
        <v>12</v>
      </c>
      <c r="BV35" s="253">
        <v>13</v>
      </c>
      <c r="BW35" s="253"/>
      <c r="BX35" s="253">
        <v>22</v>
      </c>
      <c r="BY35" s="67"/>
      <c r="BZ35" s="427"/>
      <c r="CA35" s="427"/>
      <c r="CB35" s="427"/>
      <c r="CC35" s="427"/>
    </row>
    <row r="36" spans="1:81" ht="17.100000000000001" customHeight="1">
      <c r="A36" s="92">
        <v>25</v>
      </c>
      <c r="B36" s="94" t="s">
        <v>105</v>
      </c>
      <c r="C36" s="94" t="s">
        <v>185</v>
      </c>
      <c r="D36" s="94" t="s">
        <v>213</v>
      </c>
      <c r="E36" s="94" t="s">
        <v>20</v>
      </c>
      <c r="F36" s="94" t="s">
        <v>254</v>
      </c>
      <c r="G36" s="168" t="s">
        <v>255</v>
      </c>
      <c r="H36" s="89" t="s">
        <v>256</v>
      </c>
      <c r="I36" s="96" t="s">
        <v>257</v>
      </c>
      <c r="J36" s="89" t="s">
        <v>102</v>
      </c>
      <c r="K36" s="89" t="s">
        <v>234</v>
      </c>
      <c r="L36" s="89" t="s">
        <v>258</v>
      </c>
      <c r="M36" s="91" t="s">
        <v>10387</v>
      </c>
      <c r="N36" s="330" t="s">
        <v>102</v>
      </c>
      <c r="O36" s="776" t="s">
        <v>6435</v>
      </c>
      <c r="P36" s="330" t="s">
        <v>11531</v>
      </c>
      <c r="Q36" s="373">
        <v>13209</v>
      </c>
      <c r="R36" s="373">
        <v>6920</v>
      </c>
      <c r="S36" s="387">
        <v>1272</v>
      </c>
      <c r="T36" s="387">
        <v>1000</v>
      </c>
      <c r="U36" s="253" t="s">
        <v>10202</v>
      </c>
      <c r="V36" s="252">
        <v>272</v>
      </c>
      <c r="W36" s="252">
        <v>480</v>
      </c>
      <c r="X36" s="510" t="s">
        <v>10124</v>
      </c>
      <c r="Y36" s="252">
        <v>280</v>
      </c>
      <c r="Z36" s="252"/>
      <c r="AA36" s="252"/>
      <c r="AB36" s="252">
        <v>140</v>
      </c>
      <c r="AC36" s="252">
        <v>203.62</v>
      </c>
      <c r="AD36" s="252">
        <v>203.62</v>
      </c>
      <c r="AE36" s="307" t="s">
        <v>9917</v>
      </c>
      <c r="AF36" s="91" t="s">
        <v>11532</v>
      </c>
      <c r="AG36" s="373">
        <v>3927</v>
      </c>
      <c r="AH36" s="373">
        <v>11033</v>
      </c>
      <c r="AI36" s="91"/>
      <c r="AJ36" s="91"/>
      <c r="AK36" s="91" t="s">
        <v>6354</v>
      </c>
      <c r="AL36" s="233">
        <v>15</v>
      </c>
      <c r="AM36" s="381">
        <v>1</v>
      </c>
      <c r="AN36" s="381">
        <v>13</v>
      </c>
      <c r="AO36" s="381"/>
      <c r="AP36" s="381">
        <v>1</v>
      </c>
      <c r="AQ36" s="381">
        <v>313</v>
      </c>
      <c r="AR36" s="91" t="s">
        <v>9080</v>
      </c>
      <c r="AS36" s="91" t="s">
        <v>9080</v>
      </c>
      <c r="AT36" s="91" t="s">
        <v>6850</v>
      </c>
      <c r="AU36" s="73">
        <v>280099</v>
      </c>
      <c r="AV36" s="53">
        <v>895</v>
      </c>
      <c r="AW36" s="335"/>
      <c r="AX36" s="335"/>
      <c r="AY36" s="335"/>
      <c r="AZ36" s="335"/>
      <c r="BA36" s="335"/>
      <c r="BB36" s="313"/>
      <c r="BC36" s="313"/>
      <c r="BD36" s="91"/>
      <c r="BE36" s="91" t="s">
        <v>6350</v>
      </c>
      <c r="BF36" s="313"/>
      <c r="BG36" s="335"/>
      <c r="BH36" s="313"/>
      <c r="BI36" s="313"/>
      <c r="BJ36" s="313"/>
      <c r="BK36" s="313"/>
      <c r="BL36" s="313"/>
      <c r="BM36" s="91"/>
      <c r="BN36" s="91" t="s">
        <v>6350</v>
      </c>
      <c r="BO36" s="390">
        <v>1</v>
      </c>
      <c r="BP36" s="390">
        <v>4</v>
      </c>
      <c r="BQ36" s="390"/>
      <c r="BR36" s="253"/>
      <c r="BS36" s="253">
        <v>5</v>
      </c>
      <c r="BT36" s="253">
        <v>4</v>
      </c>
      <c r="BU36" s="253">
        <v>27</v>
      </c>
      <c r="BV36" s="253">
        <v>10</v>
      </c>
      <c r="BW36" s="253"/>
      <c r="BX36" s="253">
        <v>4</v>
      </c>
      <c r="BY36" s="67"/>
      <c r="BZ36" s="89"/>
      <c r="CA36" s="427"/>
      <c r="CB36" s="427"/>
      <c r="CC36" s="427"/>
    </row>
    <row r="37" spans="1:81" ht="17.100000000000001" customHeight="1">
      <c r="A37" s="85">
        <v>26</v>
      </c>
      <c r="B37" s="85" t="s">
        <v>105</v>
      </c>
      <c r="C37" s="85" t="s">
        <v>259</v>
      </c>
      <c r="D37" s="85" t="s">
        <v>213</v>
      </c>
      <c r="E37" s="85" t="s">
        <v>20</v>
      </c>
      <c r="F37" s="85" t="s">
        <v>260</v>
      </c>
      <c r="G37" s="101" t="s">
        <v>261</v>
      </c>
      <c r="H37" s="330" t="s">
        <v>262</v>
      </c>
      <c r="I37" s="91" t="s">
        <v>263</v>
      </c>
      <c r="J37" s="330" t="s">
        <v>102</v>
      </c>
      <c r="K37" s="330" t="s">
        <v>264</v>
      </c>
      <c r="L37" s="330" t="s">
        <v>265</v>
      </c>
      <c r="M37" s="91" t="s">
        <v>11364</v>
      </c>
      <c r="N37" s="330" t="s">
        <v>102</v>
      </c>
      <c r="O37" s="776" t="s">
        <v>6435</v>
      </c>
      <c r="P37" s="330" t="s">
        <v>30</v>
      </c>
      <c r="Q37" s="373">
        <v>2790</v>
      </c>
      <c r="R37" s="373">
        <v>9703</v>
      </c>
      <c r="S37" s="387">
        <v>624</v>
      </c>
      <c r="T37" s="387">
        <v>587</v>
      </c>
      <c r="U37" s="253" t="s">
        <v>6489</v>
      </c>
      <c r="V37" s="252">
        <v>37</v>
      </c>
      <c r="W37" s="252">
        <v>89</v>
      </c>
      <c r="X37" s="330" t="s">
        <v>6337</v>
      </c>
      <c r="Y37" s="252">
        <v>210</v>
      </c>
      <c r="Z37" s="252">
        <v>29</v>
      </c>
      <c r="AA37" s="252">
        <v>300</v>
      </c>
      <c r="AB37" s="252">
        <v>50</v>
      </c>
      <c r="AC37" s="252"/>
      <c r="AD37" s="252"/>
      <c r="AE37" s="307">
        <v>199</v>
      </c>
      <c r="AF37" s="91" t="s">
        <v>6490</v>
      </c>
      <c r="AG37" s="373">
        <v>806</v>
      </c>
      <c r="AH37" s="373">
        <v>1137</v>
      </c>
      <c r="AI37" s="91" t="s">
        <v>6491</v>
      </c>
      <c r="AJ37" s="91" t="s">
        <v>6492</v>
      </c>
      <c r="AK37" s="91" t="s">
        <v>6348</v>
      </c>
      <c r="AL37" s="233">
        <v>14</v>
      </c>
      <c r="AM37" s="381">
        <v>1</v>
      </c>
      <c r="AN37" s="381">
        <v>11</v>
      </c>
      <c r="AO37" s="381">
        <v>2</v>
      </c>
      <c r="AP37" s="381"/>
      <c r="AQ37" s="381">
        <v>362</v>
      </c>
      <c r="AR37" s="91" t="s">
        <v>6493</v>
      </c>
      <c r="AS37" s="91" t="s">
        <v>6493</v>
      </c>
      <c r="AT37" s="91" t="s">
        <v>6494</v>
      </c>
      <c r="AU37" s="73">
        <v>146227</v>
      </c>
      <c r="AV37" s="23">
        <v>404</v>
      </c>
      <c r="AW37" s="335">
        <v>1000</v>
      </c>
      <c r="AX37" s="335">
        <v>0</v>
      </c>
      <c r="AY37" s="335">
        <v>500</v>
      </c>
      <c r="AZ37" s="335">
        <v>500</v>
      </c>
      <c r="BA37" s="335">
        <v>1000</v>
      </c>
      <c r="BB37" s="313" t="s">
        <v>6495</v>
      </c>
      <c r="BC37" s="313" t="s">
        <v>11080</v>
      </c>
      <c r="BD37" s="91" t="s">
        <v>6496</v>
      </c>
      <c r="BE37" s="91" t="s">
        <v>11365</v>
      </c>
      <c r="BF37" s="313"/>
      <c r="BG37" s="335"/>
      <c r="BH37" s="313"/>
      <c r="BI37" s="313"/>
      <c r="BJ37" s="313"/>
      <c r="BK37" s="313"/>
      <c r="BL37" s="313"/>
      <c r="BM37" s="91"/>
      <c r="BN37" s="91" t="s">
        <v>6497</v>
      </c>
      <c r="BO37" s="253"/>
      <c r="BP37" s="253"/>
      <c r="BQ37" s="253">
        <v>4</v>
      </c>
      <c r="BR37" s="253"/>
      <c r="BS37" s="253"/>
      <c r="BT37" s="253">
        <v>10</v>
      </c>
      <c r="BU37" s="253">
        <v>4</v>
      </c>
      <c r="BV37" s="253">
        <v>3</v>
      </c>
      <c r="BW37" s="253"/>
      <c r="BX37" s="253">
        <v>27</v>
      </c>
      <c r="BY37" s="67"/>
      <c r="BZ37" s="427"/>
      <c r="CA37" s="427"/>
      <c r="CB37" s="427"/>
      <c r="CC37" s="427"/>
    </row>
    <row r="38" spans="1:81" ht="17.100000000000001" customHeight="1">
      <c r="A38" s="92">
        <v>27</v>
      </c>
      <c r="B38" s="92" t="s">
        <v>105</v>
      </c>
      <c r="C38" s="92" t="s">
        <v>106</v>
      </c>
      <c r="D38" s="92" t="s">
        <v>213</v>
      </c>
      <c r="E38" s="92" t="s">
        <v>20</v>
      </c>
      <c r="F38" s="487" t="s">
        <v>266</v>
      </c>
      <c r="G38" s="169" t="s">
        <v>267</v>
      </c>
      <c r="H38" s="329" t="s">
        <v>268</v>
      </c>
      <c r="I38" s="332" t="s">
        <v>269</v>
      </c>
      <c r="J38" s="329" t="s">
        <v>102</v>
      </c>
      <c r="K38" s="329" t="s">
        <v>270</v>
      </c>
      <c r="L38" s="329" t="s">
        <v>271</v>
      </c>
      <c r="M38" s="91" t="s">
        <v>10388</v>
      </c>
      <c r="N38" s="330" t="s">
        <v>102</v>
      </c>
      <c r="O38" s="776" t="s">
        <v>6435</v>
      </c>
      <c r="P38" s="330" t="s">
        <v>30</v>
      </c>
      <c r="Q38" s="373">
        <v>99728</v>
      </c>
      <c r="R38" s="373">
        <v>20974</v>
      </c>
      <c r="S38" s="387">
        <v>6328</v>
      </c>
      <c r="T38" s="387">
        <v>3821</v>
      </c>
      <c r="U38" s="253" t="s">
        <v>6405</v>
      </c>
      <c r="V38" s="252">
        <v>2507</v>
      </c>
      <c r="W38" s="252">
        <v>2047</v>
      </c>
      <c r="X38" s="330" t="s">
        <v>33</v>
      </c>
      <c r="Y38" s="252">
        <v>294.2</v>
      </c>
      <c r="Z38" s="252">
        <v>184.8</v>
      </c>
      <c r="AA38" s="252">
        <v>45518</v>
      </c>
      <c r="AB38" s="252">
        <v>1161.32</v>
      </c>
      <c r="AC38" s="252">
        <v>34.94</v>
      </c>
      <c r="AD38" s="252">
        <v>78.42</v>
      </c>
      <c r="AE38" s="307" t="s">
        <v>9827</v>
      </c>
      <c r="AF38" s="91" t="s">
        <v>9828</v>
      </c>
      <c r="AG38" s="373">
        <v>112447</v>
      </c>
      <c r="AH38" s="373">
        <v>373422</v>
      </c>
      <c r="AI38" s="91" t="s">
        <v>9829</v>
      </c>
      <c r="AJ38" s="91" t="s">
        <v>9830</v>
      </c>
      <c r="AK38" s="91" t="s">
        <v>6365</v>
      </c>
      <c r="AL38" s="233">
        <v>44</v>
      </c>
      <c r="AM38" s="381">
        <v>8</v>
      </c>
      <c r="AN38" s="381">
        <v>35</v>
      </c>
      <c r="AO38" s="381"/>
      <c r="AP38" s="381">
        <v>1</v>
      </c>
      <c r="AQ38" s="381">
        <v>318</v>
      </c>
      <c r="AR38" s="91" t="s">
        <v>9831</v>
      </c>
      <c r="AS38" s="91" t="s">
        <v>9831</v>
      </c>
      <c r="AT38" s="91" t="s">
        <v>9994</v>
      </c>
      <c r="AU38" s="73">
        <v>754677</v>
      </c>
      <c r="AV38" s="23">
        <v>2373</v>
      </c>
      <c r="AW38" s="335"/>
      <c r="AX38" s="335"/>
      <c r="AY38" s="335"/>
      <c r="AZ38" s="335"/>
      <c r="BA38" s="335"/>
      <c r="BB38" s="313"/>
      <c r="BC38" s="313"/>
      <c r="BD38" s="91"/>
      <c r="BE38" s="91" t="s">
        <v>6350</v>
      </c>
      <c r="BF38" s="313"/>
      <c r="BG38" s="335"/>
      <c r="BH38" s="313"/>
      <c r="BI38" s="313"/>
      <c r="BJ38" s="313"/>
      <c r="BK38" s="313"/>
      <c r="BL38" s="313"/>
      <c r="BM38" s="91"/>
      <c r="BN38" s="91" t="s">
        <v>6350</v>
      </c>
      <c r="BO38" s="390">
        <v>10</v>
      </c>
      <c r="BP38" s="390">
        <v>47</v>
      </c>
      <c r="BQ38" s="390"/>
      <c r="BR38" s="390"/>
      <c r="BS38" s="390">
        <v>68</v>
      </c>
      <c r="BT38" s="390">
        <v>47</v>
      </c>
      <c r="BU38" s="390">
        <v>115</v>
      </c>
      <c r="BV38" s="390">
        <v>36</v>
      </c>
      <c r="BW38" s="390"/>
      <c r="BX38" s="390"/>
      <c r="BY38" s="67"/>
      <c r="BZ38" s="427"/>
      <c r="CA38" s="427"/>
      <c r="CB38" s="427"/>
      <c r="CC38" s="427"/>
    </row>
    <row r="39" spans="1:81" ht="17.100000000000001" customHeight="1">
      <c r="A39" s="85">
        <v>28</v>
      </c>
      <c r="B39" s="94" t="s">
        <v>105</v>
      </c>
      <c r="C39" s="94" t="s">
        <v>106</v>
      </c>
      <c r="D39" s="94" t="s">
        <v>213</v>
      </c>
      <c r="E39" s="94" t="s">
        <v>20</v>
      </c>
      <c r="F39" s="501" t="s">
        <v>272</v>
      </c>
      <c r="G39" s="168" t="s">
        <v>273</v>
      </c>
      <c r="H39" s="89" t="s">
        <v>274</v>
      </c>
      <c r="I39" s="96" t="s">
        <v>275</v>
      </c>
      <c r="J39" s="89" t="s">
        <v>102</v>
      </c>
      <c r="K39" s="89" t="s">
        <v>234</v>
      </c>
      <c r="L39" s="89" t="s">
        <v>276</v>
      </c>
      <c r="M39" s="91" t="s">
        <v>10389</v>
      </c>
      <c r="N39" s="330" t="s">
        <v>102</v>
      </c>
      <c r="O39" s="776" t="s">
        <v>6435</v>
      </c>
      <c r="P39" s="330" t="s">
        <v>30</v>
      </c>
      <c r="Q39" s="373">
        <v>854</v>
      </c>
      <c r="R39" s="373">
        <v>1385</v>
      </c>
      <c r="S39" s="387">
        <v>576</v>
      </c>
      <c r="T39" s="387">
        <v>546</v>
      </c>
      <c r="U39" s="253" t="s">
        <v>6352</v>
      </c>
      <c r="V39" s="252">
        <v>30</v>
      </c>
      <c r="W39" s="252">
        <v>59</v>
      </c>
      <c r="X39" s="330" t="s">
        <v>6337</v>
      </c>
      <c r="Y39" s="252">
        <v>70</v>
      </c>
      <c r="Z39" s="252"/>
      <c r="AA39" s="252">
        <v>1673</v>
      </c>
      <c r="AB39" s="252">
        <v>42</v>
      </c>
      <c r="AC39" s="252"/>
      <c r="AD39" s="252"/>
      <c r="AE39" s="307"/>
      <c r="AF39" s="91" t="s">
        <v>9896</v>
      </c>
      <c r="AG39" s="373">
        <v>4820</v>
      </c>
      <c r="AH39" s="373">
        <v>7869</v>
      </c>
      <c r="AI39" s="91"/>
      <c r="AJ39" s="91"/>
      <c r="AK39" s="91" t="s">
        <v>6348</v>
      </c>
      <c r="AL39" s="233">
        <v>13</v>
      </c>
      <c r="AM39" s="381"/>
      <c r="AN39" s="381">
        <v>10</v>
      </c>
      <c r="AO39" s="381">
        <v>3</v>
      </c>
      <c r="AP39" s="381"/>
      <c r="AQ39" s="381">
        <v>318</v>
      </c>
      <c r="AR39" s="91" t="s">
        <v>6355</v>
      </c>
      <c r="AS39" s="91" t="s">
        <v>6355</v>
      </c>
      <c r="AT39" s="91" t="s">
        <v>9897</v>
      </c>
      <c r="AU39" s="73">
        <v>127858</v>
      </c>
      <c r="AV39" s="23">
        <v>402</v>
      </c>
      <c r="AW39" s="335"/>
      <c r="AX39" s="335"/>
      <c r="AY39" s="335"/>
      <c r="AZ39" s="335"/>
      <c r="BA39" s="335"/>
      <c r="BB39" s="313"/>
      <c r="BC39" s="313"/>
      <c r="BD39" s="91"/>
      <c r="BE39" s="91" t="s">
        <v>6350</v>
      </c>
      <c r="BF39" s="313"/>
      <c r="BG39" s="335"/>
      <c r="BH39" s="313"/>
      <c r="BI39" s="313"/>
      <c r="BJ39" s="313"/>
      <c r="BK39" s="313"/>
      <c r="BL39" s="313"/>
      <c r="BM39" s="91"/>
      <c r="BN39" s="91" t="s">
        <v>6350</v>
      </c>
      <c r="BO39" s="253">
        <v>1</v>
      </c>
      <c r="BP39" s="253">
        <v>2</v>
      </c>
      <c r="BQ39" s="253">
        <v>1</v>
      </c>
      <c r="BR39" s="253"/>
      <c r="BS39" s="253"/>
      <c r="BT39" s="253">
        <v>1</v>
      </c>
      <c r="BU39" s="253"/>
      <c r="BV39" s="253"/>
      <c r="BW39" s="253"/>
      <c r="BX39" s="253"/>
      <c r="BY39" s="67"/>
      <c r="BZ39" s="427"/>
      <c r="CA39" s="427"/>
      <c r="CB39" s="427"/>
      <c r="CC39" s="427"/>
    </row>
    <row r="40" spans="1:81" ht="17.100000000000001" customHeight="1">
      <c r="A40" s="92">
        <v>29</v>
      </c>
      <c r="B40" s="92" t="s">
        <v>105</v>
      </c>
      <c r="C40" s="92" t="s">
        <v>277</v>
      </c>
      <c r="D40" s="92" t="s">
        <v>213</v>
      </c>
      <c r="E40" s="92" t="s">
        <v>278</v>
      </c>
      <c r="F40" s="92" t="s">
        <v>279</v>
      </c>
      <c r="G40" s="169" t="s">
        <v>280</v>
      </c>
      <c r="H40" s="329" t="s">
        <v>281</v>
      </c>
      <c r="I40" s="332" t="s">
        <v>282</v>
      </c>
      <c r="J40" s="329" t="s">
        <v>102</v>
      </c>
      <c r="K40" s="329" t="s">
        <v>283</v>
      </c>
      <c r="L40" s="329" t="s">
        <v>8869</v>
      </c>
      <c r="M40" s="91" t="s">
        <v>10390</v>
      </c>
      <c r="N40" s="330" t="s">
        <v>102</v>
      </c>
      <c r="O40" s="776" t="s">
        <v>6435</v>
      </c>
      <c r="P40" s="330" t="s">
        <v>30</v>
      </c>
      <c r="Q40" s="373">
        <v>300</v>
      </c>
      <c r="R40" s="373">
        <v>339.18</v>
      </c>
      <c r="S40" s="387">
        <v>161</v>
      </c>
      <c r="T40" s="387">
        <v>101</v>
      </c>
      <c r="U40" s="253" t="s">
        <v>6657</v>
      </c>
      <c r="V40" s="252">
        <v>60</v>
      </c>
      <c r="W40" s="252">
        <v>18</v>
      </c>
      <c r="X40" s="330" t="s">
        <v>6337</v>
      </c>
      <c r="Y40" s="252"/>
      <c r="Z40" s="252"/>
      <c r="AA40" s="252">
        <v>1005</v>
      </c>
      <c r="AB40" s="252">
        <v>22</v>
      </c>
      <c r="AC40" s="252"/>
      <c r="AD40" s="252"/>
      <c r="AE40" s="307">
        <v>2</v>
      </c>
      <c r="AF40" s="91" t="s">
        <v>7296</v>
      </c>
      <c r="AG40" s="373">
        <v>182</v>
      </c>
      <c r="AH40" s="373">
        <v>491</v>
      </c>
      <c r="AI40" s="91"/>
      <c r="AJ40" s="91"/>
      <c r="AK40" s="91" t="s">
        <v>6354</v>
      </c>
      <c r="AL40" s="233">
        <v>17</v>
      </c>
      <c r="AM40" s="381">
        <v>3</v>
      </c>
      <c r="AN40" s="381">
        <v>12</v>
      </c>
      <c r="AO40" s="381">
        <v>1</v>
      </c>
      <c r="AP40" s="381">
        <v>1</v>
      </c>
      <c r="AQ40" s="381">
        <v>309</v>
      </c>
      <c r="AR40" s="91" t="s">
        <v>6341</v>
      </c>
      <c r="AS40" s="91" t="s">
        <v>6341</v>
      </c>
      <c r="AT40" s="91" t="s">
        <v>7297</v>
      </c>
      <c r="AU40" s="73">
        <v>26727</v>
      </c>
      <c r="AV40" s="23">
        <v>86</v>
      </c>
      <c r="AW40" s="335"/>
      <c r="AX40" s="335"/>
      <c r="AY40" s="335"/>
      <c r="AZ40" s="335"/>
      <c r="BA40" s="335"/>
      <c r="BB40" s="313"/>
      <c r="BC40" s="313"/>
      <c r="BD40" s="91"/>
      <c r="BE40" s="91" t="s">
        <v>11333</v>
      </c>
      <c r="BF40" s="313"/>
      <c r="BG40" s="335"/>
      <c r="BH40" s="313"/>
      <c r="BI40" s="313"/>
      <c r="BJ40" s="313"/>
      <c r="BK40" s="313"/>
      <c r="BL40" s="313"/>
      <c r="BM40" s="91"/>
      <c r="BN40" s="91" t="s">
        <v>11333</v>
      </c>
      <c r="BO40" s="253"/>
      <c r="BP40" s="253">
        <v>2</v>
      </c>
      <c r="BQ40" s="253"/>
      <c r="BR40" s="253"/>
      <c r="BS40" s="253">
        <v>4</v>
      </c>
      <c r="BT40" s="253"/>
      <c r="BU40" s="253"/>
      <c r="BV40" s="253"/>
      <c r="BW40" s="253"/>
      <c r="BX40" s="253">
        <v>8</v>
      </c>
      <c r="BY40" s="67"/>
      <c r="BZ40" s="427"/>
      <c r="CA40" s="427"/>
      <c r="CB40" s="427"/>
      <c r="CC40" s="427"/>
    </row>
    <row r="41" spans="1:81" ht="17.100000000000001" customHeight="1">
      <c r="A41" s="85">
        <v>30</v>
      </c>
      <c r="B41" s="85" t="s">
        <v>105</v>
      </c>
      <c r="C41" s="85" t="s">
        <v>230</v>
      </c>
      <c r="D41" s="85" t="s">
        <v>213</v>
      </c>
      <c r="E41" s="85" t="s">
        <v>20</v>
      </c>
      <c r="F41" s="92" t="s">
        <v>284</v>
      </c>
      <c r="G41" s="101" t="s">
        <v>285</v>
      </c>
      <c r="H41" s="330" t="s">
        <v>286</v>
      </c>
      <c r="I41" s="91" t="s">
        <v>287</v>
      </c>
      <c r="J41" s="330" t="s">
        <v>102</v>
      </c>
      <c r="K41" s="330" t="s">
        <v>8868</v>
      </c>
      <c r="L41" s="330" t="s">
        <v>288</v>
      </c>
      <c r="M41" s="91" t="s">
        <v>10391</v>
      </c>
      <c r="N41" s="330" t="s">
        <v>102</v>
      </c>
      <c r="O41" s="776" t="s">
        <v>6435</v>
      </c>
      <c r="P41" s="330" t="s">
        <v>102</v>
      </c>
      <c r="Q41" s="373">
        <v>831</v>
      </c>
      <c r="R41" s="373">
        <v>1600</v>
      </c>
      <c r="S41" s="387">
        <v>715</v>
      </c>
      <c r="T41" s="387">
        <v>572</v>
      </c>
      <c r="U41" s="253" t="s">
        <v>6745</v>
      </c>
      <c r="V41" s="252">
        <v>143</v>
      </c>
      <c r="W41" s="252">
        <v>156</v>
      </c>
      <c r="X41" s="330" t="s">
        <v>6337</v>
      </c>
      <c r="Y41" s="252">
        <v>226</v>
      </c>
      <c r="Z41" s="252">
        <v>20</v>
      </c>
      <c r="AA41" s="252">
        <v>300</v>
      </c>
      <c r="AB41" s="252">
        <v>106</v>
      </c>
      <c r="AC41" s="252"/>
      <c r="AD41" s="252"/>
      <c r="AE41" s="307"/>
      <c r="AF41" s="91" t="s">
        <v>7298</v>
      </c>
      <c r="AG41" s="373">
        <v>3615</v>
      </c>
      <c r="AH41" s="373">
        <v>5540</v>
      </c>
      <c r="AI41" s="91" t="s">
        <v>7299</v>
      </c>
      <c r="AJ41" s="91" t="s">
        <v>9971</v>
      </c>
      <c r="AK41" s="91" t="s">
        <v>6348</v>
      </c>
      <c r="AL41" s="233">
        <v>4</v>
      </c>
      <c r="AM41" s="381"/>
      <c r="AN41" s="381"/>
      <c r="AO41" s="381">
        <v>4</v>
      </c>
      <c r="AP41" s="381"/>
      <c r="AQ41" s="437">
        <v>306</v>
      </c>
      <c r="AR41" s="91" t="s">
        <v>9075</v>
      </c>
      <c r="AS41" s="91" t="s">
        <v>9075</v>
      </c>
      <c r="AT41" s="91" t="s">
        <v>6356</v>
      </c>
      <c r="AU41" s="73">
        <v>10772</v>
      </c>
      <c r="AV41" s="23">
        <v>35</v>
      </c>
      <c r="AW41" s="337"/>
      <c r="AX41" s="337"/>
      <c r="AY41" s="337"/>
      <c r="AZ41" s="337"/>
      <c r="BA41" s="335"/>
      <c r="BB41" s="313"/>
      <c r="BC41" s="313"/>
      <c r="BD41" s="91"/>
      <c r="BE41" s="91" t="s">
        <v>6350</v>
      </c>
      <c r="BF41" s="313"/>
      <c r="BG41" s="335"/>
      <c r="BH41" s="313"/>
      <c r="BI41" s="313"/>
      <c r="BJ41" s="313"/>
      <c r="BK41" s="313"/>
      <c r="BL41" s="313"/>
      <c r="BM41" s="91"/>
      <c r="BN41" s="91" t="s">
        <v>6350</v>
      </c>
      <c r="BO41" s="253"/>
      <c r="BP41" s="253">
        <v>1</v>
      </c>
      <c r="BQ41" s="253"/>
      <c r="BR41" s="253"/>
      <c r="BS41" s="253"/>
      <c r="BT41" s="253"/>
      <c r="BU41" s="253">
        <v>3</v>
      </c>
      <c r="BV41" s="253"/>
      <c r="BW41" s="253"/>
      <c r="BX41" s="253"/>
      <c r="BY41" s="67"/>
      <c r="BZ41" s="427"/>
      <c r="CA41" s="427"/>
      <c r="CB41" s="427"/>
      <c r="CC41" s="427"/>
    </row>
    <row r="42" spans="1:81" ht="17.100000000000001" customHeight="1">
      <c r="A42" s="92">
        <v>31</v>
      </c>
      <c r="B42" s="92" t="s">
        <v>105</v>
      </c>
      <c r="C42" s="92" t="s">
        <v>289</v>
      </c>
      <c r="D42" s="92" t="s">
        <v>213</v>
      </c>
      <c r="E42" s="92" t="s">
        <v>20</v>
      </c>
      <c r="F42" s="501" t="s">
        <v>290</v>
      </c>
      <c r="G42" s="169" t="s">
        <v>8695</v>
      </c>
      <c r="H42" s="329" t="s">
        <v>291</v>
      </c>
      <c r="I42" s="332" t="s">
        <v>292</v>
      </c>
      <c r="J42" s="329" t="s">
        <v>102</v>
      </c>
      <c r="K42" s="329" t="s">
        <v>293</v>
      </c>
      <c r="L42" s="329" t="s">
        <v>294</v>
      </c>
      <c r="M42" s="91" t="s">
        <v>10714</v>
      </c>
      <c r="N42" s="330" t="s">
        <v>102</v>
      </c>
      <c r="O42" s="776" t="s">
        <v>6435</v>
      </c>
      <c r="P42" s="330" t="s">
        <v>102</v>
      </c>
      <c r="Q42" s="373">
        <v>14856</v>
      </c>
      <c r="R42" s="373">
        <v>6211</v>
      </c>
      <c r="S42" s="387">
        <v>1040</v>
      </c>
      <c r="T42" s="387">
        <v>790</v>
      </c>
      <c r="U42" s="253" t="s">
        <v>6352</v>
      </c>
      <c r="V42" s="252">
        <v>250</v>
      </c>
      <c r="W42" s="252">
        <v>460</v>
      </c>
      <c r="X42" s="330" t="s">
        <v>33</v>
      </c>
      <c r="Y42" s="252">
        <v>180</v>
      </c>
      <c r="Z42" s="300">
        <v>1810</v>
      </c>
      <c r="AA42" s="252">
        <v>30573</v>
      </c>
      <c r="AB42" s="252">
        <v>115</v>
      </c>
      <c r="AC42" s="252"/>
      <c r="AD42" s="252">
        <v>19.399999999999999</v>
      </c>
      <c r="AE42" s="307">
        <v>95</v>
      </c>
      <c r="AF42" s="91" t="s">
        <v>9894</v>
      </c>
      <c r="AG42" s="373">
        <v>9535</v>
      </c>
      <c r="AH42" s="373">
        <v>22982</v>
      </c>
      <c r="AI42" s="91"/>
      <c r="AJ42" s="91"/>
      <c r="AK42" s="91" t="s">
        <v>6354</v>
      </c>
      <c r="AL42" s="233">
        <v>17</v>
      </c>
      <c r="AM42" s="381">
        <v>2</v>
      </c>
      <c r="AN42" s="381">
        <v>15</v>
      </c>
      <c r="AO42" s="381"/>
      <c r="AP42" s="381"/>
      <c r="AQ42" s="381">
        <v>312</v>
      </c>
      <c r="AR42" s="91" t="s">
        <v>6341</v>
      </c>
      <c r="AS42" s="91" t="s">
        <v>6341</v>
      </c>
      <c r="AT42" s="91" t="s">
        <v>9895</v>
      </c>
      <c r="AU42" s="73">
        <v>326464</v>
      </c>
      <c r="AV42" s="23">
        <v>1046</v>
      </c>
      <c r="AW42" s="335"/>
      <c r="AX42" s="335"/>
      <c r="AY42" s="335"/>
      <c r="AZ42" s="335"/>
      <c r="BA42" s="335"/>
      <c r="BB42" s="313"/>
      <c r="BC42" s="313"/>
      <c r="BD42" s="91"/>
      <c r="BE42" s="91" t="s">
        <v>6350</v>
      </c>
      <c r="BF42" s="313"/>
      <c r="BG42" s="335"/>
      <c r="BH42" s="313"/>
      <c r="BI42" s="313"/>
      <c r="BJ42" s="313"/>
      <c r="BK42" s="313"/>
      <c r="BL42" s="313"/>
      <c r="BM42" s="91"/>
      <c r="BN42" s="91" t="s">
        <v>6350</v>
      </c>
      <c r="BO42" s="390"/>
      <c r="BP42" s="390"/>
      <c r="BQ42" s="390">
        <v>4</v>
      </c>
      <c r="BR42" s="390"/>
      <c r="BS42" s="390">
        <v>6</v>
      </c>
      <c r="BT42" s="390">
        <v>8</v>
      </c>
      <c r="BU42" s="390"/>
      <c r="BV42" s="390">
        <v>8</v>
      </c>
      <c r="BW42" s="390"/>
      <c r="BX42" s="390">
        <v>28</v>
      </c>
      <c r="BY42" s="67"/>
      <c r="BZ42" s="427"/>
      <c r="CA42" s="427"/>
      <c r="CB42" s="427"/>
      <c r="CC42" s="427"/>
    </row>
    <row r="43" spans="1:81" ht="17.100000000000001" customHeight="1">
      <c r="A43" s="85">
        <v>32</v>
      </c>
      <c r="B43" s="92" t="s">
        <v>105</v>
      </c>
      <c r="C43" s="92" t="s">
        <v>295</v>
      </c>
      <c r="D43" s="92" t="s">
        <v>213</v>
      </c>
      <c r="E43" s="92" t="s">
        <v>20</v>
      </c>
      <c r="F43" s="533" t="s">
        <v>296</v>
      </c>
      <c r="G43" s="169" t="s">
        <v>297</v>
      </c>
      <c r="H43" s="329" t="s">
        <v>298</v>
      </c>
      <c r="I43" s="332" t="s">
        <v>299</v>
      </c>
      <c r="J43" s="329" t="s">
        <v>102</v>
      </c>
      <c r="K43" s="329" t="s">
        <v>300</v>
      </c>
      <c r="L43" s="329" t="s">
        <v>301</v>
      </c>
      <c r="M43" s="91" t="s">
        <v>10392</v>
      </c>
      <c r="N43" s="330" t="s">
        <v>102</v>
      </c>
      <c r="O43" s="776" t="s">
        <v>6435</v>
      </c>
      <c r="P43" s="330" t="s">
        <v>102</v>
      </c>
      <c r="Q43" s="373">
        <v>20837</v>
      </c>
      <c r="R43" s="373">
        <v>6663</v>
      </c>
      <c r="S43" s="387">
        <v>5941</v>
      </c>
      <c r="T43" s="387">
        <v>5678</v>
      </c>
      <c r="U43" s="253" t="s">
        <v>11761</v>
      </c>
      <c r="V43" s="252">
        <v>263</v>
      </c>
      <c r="W43" s="252">
        <v>49.3</v>
      </c>
      <c r="X43" s="330" t="s">
        <v>6337</v>
      </c>
      <c r="Y43" s="252">
        <v>94</v>
      </c>
      <c r="Z43" s="252">
        <v>59</v>
      </c>
      <c r="AA43" s="252">
        <v>5294</v>
      </c>
      <c r="AB43" s="252">
        <v>75</v>
      </c>
      <c r="AC43" s="252"/>
      <c r="AD43" s="252"/>
      <c r="AE43" s="307">
        <v>36</v>
      </c>
      <c r="AF43" s="91" t="s">
        <v>10217</v>
      </c>
      <c r="AG43" s="373">
        <v>926</v>
      </c>
      <c r="AH43" s="373">
        <v>926</v>
      </c>
      <c r="AI43" s="91" t="s">
        <v>10218</v>
      </c>
      <c r="AJ43" s="91" t="s">
        <v>10219</v>
      </c>
      <c r="AK43" s="91" t="s">
        <v>6348</v>
      </c>
      <c r="AL43" s="233">
        <v>8</v>
      </c>
      <c r="AM43" s="381"/>
      <c r="AN43" s="381">
        <v>8</v>
      </c>
      <c r="AO43" s="381"/>
      <c r="AP43" s="381"/>
      <c r="AQ43" s="381">
        <v>311</v>
      </c>
      <c r="AR43" s="91" t="s">
        <v>6355</v>
      </c>
      <c r="AS43" s="91" t="s">
        <v>6355</v>
      </c>
      <c r="AT43" s="91" t="s">
        <v>10220</v>
      </c>
      <c r="AU43" s="73">
        <v>109436</v>
      </c>
      <c r="AV43" s="23">
        <v>352</v>
      </c>
      <c r="AW43" s="335"/>
      <c r="AX43" s="335"/>
      <c r="AY43" s="335"/>
      <c r="AZ43" s="335"/>
      <c r="BA43" s="335"/>
      <c r="BB43" s="313"/>
      <c r="BC43" s="313"/>
      <c r="BD43" s="91"/>
      <c r="BE43" s="91" t="s">
        <v>6350</v>
      </c>
      <c r="BF43" s="313"/>
      <c r="BG43" s="335"/>
      <c r="BH43" s="313"/>
      <c r="BI43" s="313"/>
      <c r="BJ43" s="313"/>
      <c r="BK43" s="313"/>
      <c r="BL43" s="313"/>
      <c r="BM43" s="91"/>
      <c r="BN43" s="91" t="s">
        <v>6350</v>
      </c>
      <c r="BO43" s="253"/>
      <c r="BP43" s="253">
        <v>1</v>
      </c>
      <c r="BQ43" s="253"/>
      <c r="BR43" s="253"/>
      <c r="BS43" s="253"/>
      <c r="BT43" s="253">
        <v>2</v>
      </c>
      <c r="BU43" s="253">
        <v>6</v>
      </c>
      <c r="BV43" s="253">
        <v>3</v>
      </c>
      <c r="BW43" s="253"/>
      <c r="BX43" s="253">
        <v>10</v>
      </c>
      <c r="BY43" s="67"/>
      <c r="BZ43" s="427"/>
      <c r="CA43" s="427"/>
      <c r="CB43" s="427"/>
      <c r="CC43" s="427"/>
    </row>
    <row r="44" spans="1:81" ht="17.100000000000001" customHeight="1">
      <c r="A44" s="92">
        <v>33</v>
      </c>
      <c r="B44" s="95" t="s">
        <v>105</v>
      </c>
      <c r="C44" s="95" t="s">
        <v>302</v>
      </c>
      <c r="D44" s="95" t="s">
        <v>213</v>
      </c>
      <c r="E44" s="95" t="s">
        <v>20</v>
      </c>
      <c r="F44" s="98" t="s">
        <v>303</v>
      </c>
      <c r="G44" s="101" t="s">
        <v>304</v>
      </c>
      <c r="H44" s="330" t="s">
        <v>305</v>
      </c>
      <c r="I44" s="91" t="s">
        <v>306</v>
      </c>
      <c r="J44" s="330" t="s">
        <v>102</v>
      </c>
      <c r="K44" s="330" t="s">
        <v>307</v>
      </c>
      <c r="L44" s="330" t="s">
        <v>308</v>
      </c>
      <c r="M44" s="91" t="s">
        <v>10393</v>
      </c>
      <c r="N44" s="330" t="s">
        <v>102</v>
      </c>
      <c r="O44" s="776" t="s">
        <v>6435</v>
      </c>
      <c r="P44" s="330" t="s">
        <v>102</v>
      </c>
      <c r="Q44" s="373">
        <v>102001</v>
      </c>
      <c r="R44" s="373">
        <v>2067</v>
      </c>
      <c r="S44" s="387">
        <v>1687</v>
      </c>
      <c r="T44" s="387">
        <v>1073</v>
      </c>
      <c r="U44" s="253" t="s">
        <v>6352</v>
      </c>
      <c r="V44" s="252">
        <v>614</v>
      </c>
      <c r="W44" s="252">
        <v>146</v>
      </c>
      <c r="X44" s="330" t="s">
        <v>6337</v>
      </c>
      <c r="Y44" s="252">
        <v>123</v>
      </c>
      <c r="Z44" s="252">
        <v>73</v>
      </c>
      <c r="AA44" s="252">
        <v>2214</v>
      </c>
      <c r="AB44" s="252">
        <v>39</v>
      </c>
      <c r="AC44" s="252"/>
      <c r="AD44" s="252"/>
      <c r="AE44" s="307">
        <v>105</v>
      </c>
      <c r="AF44" s="91" t="s">
        <v>10183</v>
      </c>
      <c r="AG44" s="373">
        <v>237</v>
      </c>
      <c r="AH44" s="373">
        <v>542</v>
      </c>
      <c r="AI44" s="91"/>
      <c r="AJ44" s="91"/>
      <c r="AK44" s="91" t="s">
        <v>6348</v>
      </c>
      <c r="AL44" s="233">
        <v>12</v>
      </c>
      <c r="AM44" s="381">
        <v>2</v>
      </c>
      <c r="AN44" s="381">
        <v>6</v>
      </c>
      <c r="AO44" s="381">
        <v>3</v>
      </c>
      <c r="AP44" s="381">
        <v>1</v>
      </c>
      <c r="AQ44" s="381">
        <v>313</v>
      </c>
      <c r="AR44" s="91" t="s">
        <v>7367</v>
      </c>
      <c r="AS44" s="91" t="s">
        <v>7367</v>
      </c>
      <c r="AT44" s="91" t="s">
        <v>6356</v>
      </c>
      <c r="AU44" s="73">
        <v>110080</v>
      </c>
      <c r="AV44" s="23">
        <v>352</v>
      </c>
      <c r="AW44" s="335"/>
      <c r="AX44" s="335"/>
      <c r="AY44" s="335"/>
      <c r="AZ44" s="335"/>
      <c r="BA44" s="335"/>
      <c r="BB44" s="313"/>
      <c r="BC44" s="313"/>
      <c r="BD44" s="91"/>
      <c r="BE44" s="91" t="s">
        <v>6350</v>
      </c>
      <c r="BF44" s="313"/>
      <c r="BG44" s="335"/>
      <c r="BH44" s="313"/>
      <c r="BI44" s="313"/>
      <c r="BJ44" s="313"/>
      <c r="BK44" s="313"/>
      <c r="BL44" s="313"/>
      <c r="BM44" s="91"/>
      <c r="BN44" s="91" t="s">
        <v>6350</v>
      </c>
      <c r="BO44" s="253"/>
      <c r="BP44" s="253"/>
      <c r="BQ44" s="253">
        <v>2</v>
      </c>
      <c r="BR44" s="253"/>
      <c r="BS44" s="253"/>
      <c r="BT44" s="253">
        <v>5</v>
      </c>
      <c r="BU44" s="253"/>
      <c r="BV44" s="253">
        <v>3</v>
      </c>
      <c r="BW44" s="253"/>
      <c r="BX44" s="253">
        <v>15</v>
      </c>
      <c r="BY44" s="67"/>
      <c r="BZ44" s="427"/>
      <c r="CA44" s="427"/>
      <c r="CB44" s="427"/>
      <c r="CC44" s="427"/>
    </row>
    <row r="45" spans="1:81" ht="17.100000000000001" customHeight="1">
      <c r="A45" s="85">
        <v>34</v>
      </c>
      <c r="B45" s="85" t="s">
        <v>32</v>
      </c>
      <c r="C45" s="85" t="s">
        <v>95</v>
      </c>
      <c r="D45" s="85" t="s">
        <v>309</v>
      </c>
      <c r="E45" s="85" t="s">
        <v>97</v>
      </c>
      <c r="F45" s="523" t="s">
        <v>310</v>
      </c>
      <c r="G45" s="101" t="s">
        <v>8696</v>
      </c>
      <c r="H45" s="330" t="s">
        <v>311</v>
      </c>
      <c r="I45" s="91" t="s">
        <v>312</v>
      </c>
      <c r="J45" s="330" t="s">
        <v>102</v>
      </c>
      <c r="K45" s="330" t="s">
        <v>313</v>
      </c>
      <c r="L45" s="330" t="s">
        <v>314</v>
      </c>
      <c r="M45" s="91" t="s">
        <v>10715</v>
      </c>
      <c r="N45" s="330" t="s">
        <v>30</v>
      </c>
      <c r="O45" s="570"/>
      <c r="P45" s="330" t="s">
        <v>30</v>
      </c>
      <c r="Q45" s="373">
        <v>1242.93</v>
      </c>
      <c r="R45" s="373">
        <v>2275.52</v>
      </c>
      <c r="S45" s="23">
        <v>1104.96</v>
      </c>
      <c r="T45" s="387">
        <v>980.29</v>
      </c>
      <c r="U45" s="253" t="s">
        <v>6745</v>
      </c>
      <c r="V45" s="252">
        <v>124.67</v>
      </c>
      <c r="W45" s="252">
        <v>215.2</v>
      </c>
      <c r="X45" s="330" t="s">
        <v>6337</v>
      </c>
      <c r="Y45" s="252">
        <v>159.31</v>
      </c>
      <c r="Z45" s="252"/>
      <c r="AA45" s="252"/>
      <c r="AB45" s="252">
        <v>142.12</v>
      </c>
      <c r="AC45" s="252"/>
      <c r="AD45" s="252">
        <v>44.21</v>
      </c>
      <c r="AE45" s="307"/>
      <c r="AF45" s="91" t="s">
        <v>10176</v>
      </c>
      <c r="AG45" s="373">
        <v>1877</v>
      </c>
      <c r="AH45" s="373">
        <v>5564</v>
      </c>
      <c r="AI45" s="91" t="s">
        <v>10177</v>
      </c>
      <c r="AJ45" s="91" t="s">
        <v>10179</v>
      </c>
      <c r="AK45" s="91" t="s">
        <v>6348</v>
      </c>
      <c r="AL45" s="233">
        <v>14</v>
      </c>
      <c r="AM45" s="381"/>
      <c r="AN45" s="381">
        <v>12</v>
      </c>
      <c r="AO45" s="381">
        <v>2</v>
      </c>
      <c r="AP45" s="381"/>
      <c r="AQ45" s="381">
        <v>310</v>
      </c>
      <c r="AR45" s="91" t="s">
        <v>12767</v>
      </c>
      <c r="AS45" s="91" t="s">
        <v>12767</v>
      </c>
      <c r="AT45" s="91" t="s">
        <v>10178</v>
      </c>
      <c r="AU45" s="232">
        <v>57439</v>
      </c>
      <c r="AV45" s="23">
        <v>185</v>
      </c>
      <c r="AW45" s="335"/>
      <c r="AX45" s="335"/>
      <c r="AY45" s="335"/>
      <c r="AZ45" s="335"/>
      <c r="BA45" s="335"/>
      <c r="BB45" s="313"/>
      <c r="BC45" s="313"/>
      <c r="BD45" s="91"/>
      <c r="BE45" s="91" t="s">
        <v>6350</v>
      </c>
      <c r="BF45" s="313"/>
      <c r="BG45" s="335"/>
      <c r="BH45" s="313"/>
      <c r="BI45" s="313"/>
      <c r="BJ45" s="313"/>
      <c r="BK45" s="313"/>
      <c r="BL45" s="313"/>
      <c r="BM45" s="91"/>
      <c r="BN45" s="91" t="s">
        <v>6350</v>
      </c>
      <c r="BO45" s="253"/>
      <c r="BP45" s="253"/>
      <c r="BQ45" s="253">
        <v>4</v>
      </c>
      <c r="BR45" s="253"/>
      <c r="BS45" s="253">
        <v>3</v>
      </c>
      <c r="BT45" s="253">
        <v>5</v>
      </c>
      <c r="BU45" s="253"/>
      <c r="BV45" s="253">
        <v>2</v>
      </c>
      <c r="BW45" s="253"/>
      <c r="BX45" s="253">
        <v>14</v>
      </c>
      <c r="BY45" s="67"/>
      <c r="BZ45" s="427"/>
      <c r="CA45" s="427"/>
      <c r="CB45" s="427"/>
      <c r="CC45" s="427"/>
    </row>
    <row r="46" spans="1:81" ht="17.100000000000001" customHeight="1">
      <c r="A46" s="92">
        <v>35</v>
      </c>
      <c r="B46" s="85" t="s">
        <v>105</v>
      </c>
      <c r="C46" s="85" t="s">
        <v>315</v>
      </c>
      <c r="D46" s="85" t="s">
        <v>213</v>
      </c>
      <c r="E46" s="91" t="s">
        <v>20</v>
      </c>
      <c r="F46" s="91" t="s">
        <v>316</v>
      </c>
      <c r="G46" s="101" t="s">
        <v>8697</v>
      </c>
      <c r="H46" s="330" t="s">
        <v>317</v>
      </c>
      <c r="I46" s="91" t="s">
        <v>318</v>
      </c>
      <c r="J46" s="330" t="s">
        <v>102</v>
      </c>
      <c r="K46" s="330" t="s">
        <v>319</v>
      </c>
      <c r="L46" s="330" t="s">
        <v>12430</v>
      </c>
      <c r="M46" s="91" t="s">
        <v>10719</v>
      </c>
      <c r="N46" s="330" t="s">
        <v>102</v>
      </c>
      <c r="O46" s="776" t="s">
        <v>6435</v>
      </c>
      <c r="P46" s="330" t="s">
        <v>30</v>
      </c>
      <c r="Q46" s="373">
        <v>6530</v>
      </c>
      <c r="R46" s="373">
        <v>2901</v>
      </c>
      <c r="S46" s="387">
        <v>788</v>
      </c>
      <c r="T46" s="387">
        <v>653</v>
      </c>
      <c r="U46" s="253" t="s">
        <v>6352</v>
      </c>
      <c r="V46" s="252">
        <v>135</v>
      </c>
      <c r="W46" s="252">
        <v>199</v>
      </c>
      <c r="X46" s="330" t="s">
        <v>6337</v>
      </c>
      <c r="Y46" s="252">
        <v>102</v>
      </c>
      <c r="Z46" s="252">
        <v>36</v>
      </c>
      <c r="AA46" s="252"/>
      <c r="AB46" s="252">
        <v>67</v>
      </c>
      <c r="AC46" s="252"/>
      <c r="AD46" s="252"/>
      <c r="AE46" s="307">
        <v>26</v>
      </c>
      <c r="AF46" s="91" t="s">
        <v>7300</v>
      </c>
      <c r="AG46" s="373">
        <v>1352</v>
      </c>
      <c r="AH46" s="373">
        <v>4388</v>
      </c>
      <c r="AI46" s="91"/>
      <c r="AJ46" s="91"/>
      <c r="AK46" s="666" t="s">
        <v>6354</v>
      </c>
      <c r="AL46" s="10">
        <v>15</v>
      </c>
      <c r="AM46" s="381">
        <v>4</v>
      </c>
      <c r="AN46" s="381">
        <v>9</v>
      </c>
      <c r="AO46" s="381">
        <v>2</v>
      </c>
      <c r="AP46" s="381"/>
      <c r="AQ46" s="381">
        <v>311</v>
      </c>
      <c r="AR46" s="91" t="s">
        <v>9080</v>
      </c>
      <c r="AS46" s="91" t="s">
        <v>9080</v>
      </c>
      <c r="AT46" s="91" t="s">
        <v>7301</v>
      </c>
      <c r="AU46" s="73">
        <v>67964</v>
      </c>
      <c r="AV46" s="23">
        <v>219</v>
      </c>
      <c r="AW46" s="335">
        <v>1000</v>
      </c>
      <c r="AX46" s="335">
        <v>0</v>
      </c>
      <c r="AY46" s="335">
        <v>500</v>
      </c>
      <c r="AZ46" s="335">
        <v>500</v>
      </c>
      <c r="BA46" s="335">
        <v>1000</v>
      </c>
      <c r="BB46" s="313">
        <v>30</v>
      </c>
      <c r="BC46" s="313">
        <v>30</v>
      </c>
      <c r="BD46" s="91" t="s">
        <v>7302</v>
      </c>
      <c r="BE46" s="91" t="s">
        <v>7303</v>
      </c>
      <c r="BF46" s="313">
        <v>1000</v>
      </c>
      <c r="BG46" s="335">
        <v>0</v>
      </c>
      <c r="BH46" s="313">
        <v>500</v>
      </c>
      <c r="BI46" s="313">
        <v>500</v>
      </c>
      <c r="BJ46" s="313">
        <v>1000</v>
      </c>
      <c r="BK46" s="313">
        <v>30</v>
      </c>
      <c r="BL46" s="313">
        <v>30</v>
      </c>
      <c r="BM46" s="91" t="s">
        <v>7302</v>
      </c>
      <c r="BN46" s="91" t="s">
        <v>7303</v>
      </c>
      <c r="BO46" s="253"/>
      <c r="BP46" s="253"/>
      <c r="BQ46" s="253">
        <v>6</v>
      </c>
      <c r="BR46" s="253"/>
      <c r="BS46" s="253"/>
      <c r="BT46" s="253">
        <v>6</v>
      </c>
      <c r="BU46" s="253">
        <v>10</v>
      </c>
      <c r="BV46" s="253"/>
      <c r="BW46" s="253"/>
      <c r="BX46" s="253">
        <v>25</v>
      </c>
      <c r="BY46" s="67"/>
      <c r="BZ46" s="427"/>
      <c r="CA46" s="427"/>
      <c r="CB46" s="427"/>
      <c r="CC46" s="427"/>
    </row>
    <row r="47" spans="1:81" ht="17.100000000000001" customHeight="1">
      <c r="A47" s="85">
        <v>36</v>
      </c>
      <c r="B47" s="90" t="s">
        <v>105</v>
      </c>
      <c r="C47" s="90" t="s">
        <v>295</v>
      </c>
      <c r="D47" s="90" t="s">
        <v>213</v>
      </c>
      <c r="E47" s="90" t="s">
        <v>20</v>
      </c>
      <c r="F47" s="100" t="s">
        <v>320</v>
      </c>
      <c r="G47" s="101" t="s">
        <v>321</v>
      </c>
      <c r="H47" s="330" t="s">
        <v>322</v>
      </c>
      <c r="I47" s="91" t="s">
        <v>323</v>
      </c>
      <c r="J47" s="330" t="s">
        <v>102</v>
      </c>
      <c r="K47" s="330" t="s">
        <v>324</v>
      </c>
      <c r="L47" s="330" t="s">
        <v>325</v>
      </c>
      <c r="M47" s="91" t="s">
        <v>10394</v>
      </c>
      <c r="N47" s="330" t="s">
        <v>30</v>
      </c>
      <c r="O47" s="330"/>
      <c r="P47" s="330" t="s">
        <v>30</v>
      </c>
      <c r="Q47" s="373">
        <v>2484</v>
      </c>
      <c r="R47" s="373">
        <v>5740</v>
      </c>
      <c r="S47" s="387">
        <v>1552</v>
      </c>
      <c r="T47" s="387">
        <v>1346</v>
      </c>
      <c r="U47" s="253" t="s">
        <v>6352</v>
      </c>
      <c r="V47" s="252">
        <v>206</v>
      </c>
      <c r="W47" s="252">
        <v>248</v>
      </c>
      <c r="X47" s="330" t="s">
        <v>6337</v>
      </c>
      <c r="Y47" s="252">
        <v>491</v>
      </c>
      <c r="Z47" s="252"/>
      <c r="AA47" s="252"/>
      <c r="AB47" s="252"/>
      <c r="AC47" s="252"/>
      <c r="AD47" s="252"/>
      <c r="AE47" s="307">
        <v>44</v>
      </c>
      <c r="AF47" s="91" t="s">
        <v>10123</v>
      </c>
      <c r="AG47" s="373">
        <v>4687</v>
      </c>
      <c r="AH47" s="373">
        <v>4687</v>
      </c>
      <c r="AI47" s="91" t="s">
        <v>11463</v>
      </c>
      <c r="AJ47" s="91" t="s">
        <v>11464</v>
      </c>
      <c r="AK47" s="91" t="s">
        <v>6354</v>
      </c>
      <c r="AL47" s="233">
        <v>13</v>
      </c>
      <c r="AM47" s="381"/>
      <c r="AN47" s="381">
        <v>12</v>
      </c>
      <c r="AO47" s="381"/>
      <c r="AP47" s="381">
        <v>1</v>
      </c>
      <c r="AQ47" s="381">
        <v>318</v>
      </c>
      <c r="AR47" s="91" t="s">
        <v>6355</v>
      </c>
      <c r="AS47" s="91" t="s">
        <v>6355</v>
      </c>
      <c r="AT47" s="91" t="s">
        <v>9808</v>
      </c>
      <c r="AU47" s="73">
        <v>147522</v>
      </c>
      <c r="AV47" s="23">
        <v>464</v>
      </c>
      <c r="AW47" s="335"/>
      <c r="AX47" s="335"/>
      <c r="AY47" s="335"/>
      <c r="AZ47" s="335"/>
      <c r="BA47" s="335"/>
      <c r="BB47" s="313"/>
      <c r="BC47" s="313"/>
      <c r="BD47" s="91"/>
      <c r="BE47" s="91" t="s">
        <v>6350</v>
      </c>
      <c r="BF47" s="313"/>
      <c r="BG47" s="335"/>
      <c r="BH47" s="313"/>
      <c r="BI47" s="313"/>
      <c r="BJ47" s="313"/>
      <c r="BK47" s="313"/>
      <c r="BL47" s="313"/>
      <c r="BM47" s="91"/>
      <c r="BN47" s="91" t="s">
        <v>6350</v>
      </c>
      <c r="BO47" s="253"/>
      <c r="BP47" s="253">
        <v>3</v>
      </c>
      <c r="BQ47" s="253"/>
      <c r="BR47" s="253"/>
      <c r="BS47" s="253">
        <v>5</v>
      </c>
      <c r="BT47" s="253">
        <v>2</v>
      </c>
      <c r="BU47" s="253">
        <v>20</v>
      </c>
      <c r="BV47" s="253"/>
      <c r="BW47" s="253"/>
      <c r="BX47" s="253">
        <v>2</v>
      </c>
      <c r="BY47" s="67"/>
      <c r="BZ47" s="427"/>
      <c r="CA47" s="427"/>
      <c r="CB47" s="427"/>
      <c r="CC47" s="427"/>
    </row>
    <row r="48" spans="1:81" ht="17.100000000000001" customHeight="1">
      <c r="A48" s="92">
        <v>37</v>
      </c>
      <c r="B48" s="85" t="s">
        <v>105</v>
      </c>
      <c r="C48" s="85" t="s">
        <v>289</v>
      </c>
      <c r="D48" s="85" t="s">
        <v>213</v>
      </c>
      <c r="E48" s="85" t="s">
        <v>20</v>
      </c>
      <c r="F48" s="484" t="s">
        <v>326</v>
      </c>
      <c r="G48" s="101" t="s">
        <v>327</v>
      </c>
      <c r="H48" s="330" t="s">
        <v>328</v>
      </c>
      <c r="I48" s="91" t="s">
        <v>329</v>
      </c>
      <c r="J48" s="330" t="s">
        <v>102</v>
      </c>
      <c r="K48" s="330" t="s">
        <v>330</v>
      </c>
      <c r="L48" s="330" t="s">
        <v>331</v>
      </c>
      <c r="M48" s="91" t="s">
        <v>10882</v>
      </c>
      <c r="N48" s="330" t="s">
        <v>30</v>
      </c>
      <c r="O48" s="330"/>
      <c r="P48" s="330" t="s">
        <v>30</v>
      </c>
      <c r="Q48" s="373">
        <v>14894.2</v>
      </c>
      <c r="R48" s="373">
        <v>19423</v>
      </c>
      <c r="S48" s="387">
        <v>2715.8</v>
      </c>
      <c r="T48" s="387">
        <v>2269</v>
      </c>
      <c r="U48" s="253" t="s">
        <v>6361</v>
      </c>
      <c r="V48" s="252">
        <v>446.9</v>
      </c>
      <c r="W48" s="252">
        <v>2945</v>
      </c>
      <c r="X48" s="330" t="s">
        <v>33</v>
      </c>
      <c r="Y48" s="252">
        <v>576</v>
      </c>
      <c r="Z48" s="252">
        <v>412.1</v>
      </c>
      <c r="AA48" s="252">
        <v>66149</v>
      </c>
      <c r="AB48" s="252">
        <v>540</v>
      </c>
      <c r="AC48" s="252"/>
      <c r="AD48" s="252">
        <v>296.10000000000002</v>
      </c>
      <c r="AE48" s="307">
        <v>140</v>
      </c>
      <c r="AF48" s="91" t="s">
        <v>9915</v>
      </c>
      <c r="AG48" s="373">
        <v>75288</v>
      </c>
      <c r="AH48" s="373">
        <v>91167</v>
      </c>
      <c r="AI48" s="91" t="s">
        <v>12463</v>
      </c>
      <c r="AJ48" s="91" t="s">
        <v>9809</v>
      </c>
      <c r="AK48" s="91" t="s">
        <v>12464</v>
      </c>
      <c r="AL48" s="233">
        <v>22</v>
      </c>
      <c r="AM48" s="381">
        <v>2</v>
      </c>
      <c r="AN48" s="381">
        <v>15</v>
      </c>
      <c r="AO48" s="381">
        <v>3</v>
      </c>
      <c r="AP48" s="381">
        <v>2</v>
      </c>
      <c r="AQ48" s="381">
        <v>313</v>
      </c>
      <c r="AR48" s="91" t="s">
        <v>9810</v>
      </c>
      <c r="AS48" s="91" t="s">
        <v>9810</v>
      </c>
      <c r="AT48" s="91" t="s">
        <v>12465</v>
      </c>
      <c r="AU48" s="73">
        <v>637000</v>
      </c>
      <c r="AV48" s="23">
        <v>2035</v>
      </c>
      <c r="AW48" s="335"/>
      <c r="AX48" s="335"/>
      <c r="AY48" s="335"/>
      <c r="AZ48" s="335"/>
      <c r="BA48" s="335"/>
      <c r="BB48" s="313"/>
      <c r="BC48" s="313"/>
      <c r="BD48" s="91"/>
      <c r="BE48" s="91" t="s">
        <v>6350</v>
      </c>
      <c r="BF48" s="313"/>
      <c r="BG48" s="335"/>
      <c r="BH48" s="313"/>
      <c r="BI48" s="313"/>
      <c r="BJ48" s="313"/>
      <c r="BK48" s="313"/>
      <c r="BL48" s="313"/>
      <c r="BM48" s="91"/>
      <c r="BN48" s="91" t="s">
        <v>6350</v>
      </c>
      <c r="BO48" s="390">
        <v>4</v>
      </c>
      <c r="BP48" s="390">
        <v>12</v>
      </c>
      <c r="BQ48" s="390"/>
      <c r="BR48" s="390">
        <v>23</v>
      </c>
      <c r="BS48" s="253"/>
      <c r="BT48" s="253">
        <v>17</v>
      </c>
      <c r="BU48" s="253">
        <v>17</v>
      </c>
      <c r="BV48" s="253"/>
      <c r="BW48" s="253"/>
      <c r="BX48" s="253">
        <v>67</v>
      </c>
      <c r="BY48" s="67"/>
      <c r="BZ48" s="427"/>
      <c r="CA48" s="427"/>
      <c r="CB48" s="427"/>
      <c r="CC48" s="427"/>
    </row>
    <row r="49" spans="1:81" ht="17.100000000000001" customHeight="1">
      <c r="A49" s="85">
        <v>38</v>
      </c>
      <c r="B49" s="85" t="s">
        <v>211</v>
      </c>
      <c r="C49" s="85" t="s">
        <v>332</v>
      </c>
      <c r="D49" s="85" t="s">
        <v>213</v>
      </c>
      <c r="E49" s="85" t="s">
        <v>20</v>
      </c>
      <c r="F49" s="487" t="s">
        <v>333</v>
      </c>
      <c r="G49" s="101" t="s">
        <v>334</v>
      </c>
      <c r="H49" s="330" t="s">
        <v>335</v>
      </c>
      <c r="I49" s="91" t="s">
        <v>8822</v>
      </c>
      <c r="J49" s="330" t="s">
        <v>102</v>
      </c>
      <c r="K49" s="330" t="s">
        <v>336</v>
      </c>
      <c r="L49" s="330" t="s">
        <v>337</v>
      </c>
      <c r="M49" s="91" t="s">
        <v>10395</v>
      </c>
      <c r="N49" s="330" t="s">
        <v>30</v>
      </c>
      <c r="O49" s="330"/>
      <c r="P49" s="330" t="s">
        <v>30</v>
      </c>
      <c r="Q49" s="373">
        <v>5693</v>
      </c>
      <c r="R49" s="373">
        <v>3934</v>
      </c>
      <c r="S49" s="387">
        <v>1522</v>
      </c>
      <c r="T49" s="387">
        <v>1390</v>
      </c>
      <c r="U49" s="253" t="s">
        <v>6361</v>
      </c>
      <c r="V49" s="252">
        <v>132</v>
      </c>
      <c r="W49" s="252">
        <v>114</v>
      </c>
      <c r="X49" s="330" t="s">
        <v>6337</v>
      </c>
      <c r="Y49" s="252">
        <v>298</v>
      </c>
      <c r="Z49" s="252">
        <v>18</v>
      </c>
      <c r="AA49" s="252">
        <v>1770</v>
      </c>
      <c r="AB49" s="252">
        <v>118</v>
      </c>
      <c r="AC49" s="252">
        <v>11</v>
      </c>
      <c r="AD49" s="252">
        <v>58</v>
      </c>
      <c r="AE49" s="307">
        <v>33</v>
      </c>
      <c r="AF49" s="91" t="s">
        <v>9833</v>
      </c>
      <c r="AG49" s="373">
        <v>977</v>
      </c>
      <c r="AH49" s="373">
        <v>2655</v>
      </c>
      <c r="AI49" s="91" t="s">
        <v>9834</v>
      </c>
      <c r="AJ49" s="91" t="s">
        <v>6347</v>
      </c>
      <c r="AK49" s="91" t="s">
        <v>11529</v>
      </c>
      <c r="AL49" s="233">
        <v>19</v>
      </c>
      <c r="AM49" s="381">
        <v>3</v>
      </c>
      <c r="AN49" s="381">
        <v>9</v>
      </c>
      <c r="AO49" s="381">
        <v>5</v>
      </c>
      <c r="AP49" s="381">
        <v>2</v>
      </c>
      <c r="AQ49" s="381">
        <v>311</v>
      </c>
      <c r="AR49" s="91" t="s">
        <v>11530</v>
      </c>
      <c r="AS49" s="91" t="s">
        <v>12768</v>
      </c>
      <c r="AT49" s="91" t="s">
        <v>6461</v>
      </c>
      <c r="AU49" s="73">
        <v>46365</v>
      </c>
      <c r="AV49" s="23">
        <v>149</v>
      </c>
      <c r="AW49" s="335">
        <v>1000</v>
      </c>
      <c r="AX49" s="335">
        <v>0</v>
      </c>
      <c r="AY49" s="335">
        <v>500</v>
      </c>
      <c r="AZ49" s="335">
        <v>500</v>
      </c>
      <c r="BA49" s="335">
        <v>1000</v>
      </c>
      <c r="BB49" s="313">
        <v>30</v>
      </c>
      <c r="BC49" s="313">
        <v>35</v>
      </c>
      <c r="BD49" s="91" t="s">
        <v>12643</v>
      </c>
      <c r="BE49" s="91" t="s">
        <v>11081</v>
      </c>
      <c r="BF49" s="313">
        <v>1000</v>
      </c>
      <c r="BG49" s="335">
        <v>0</v>
      </c>
      <c r="BH49" s="313">
        <v>500</v>
      </c>
      <c r="BI49" s="313">
        <v>500</v>
      </c>
      <c r="BJ49" s="313">
        <v>1000</v>
      </c>
      <c r="BK49" s="313">
        <v>30</v>
      </c>
      <c r="BL49" s="313">
        <v>35</v>
      </c>
      <c r="BM49" s="91" t="s">
        <v>10986</v>
      </c>
      <c r="BN49" s="91" t="s">
        <v>9835</v>
      </c>
      <c r="BO49" s="253"/>
      <c r="BP49" s="253"/>
      <c r="BQ49" s="253"/>
      <c r="BR49" s="253">
        <v>2</v>
      </c>
      <c r="BS49" s="253"/>
      <c r="BT49" s="253"/>
      <c r="BU49" s="253">
        <v>6</v>
      </c>
      <c r="BV49" s="253">
        <v>2</v>
      </c>
      <c r="BW49" s="253"/>
      <c r="BX49" s="253">
        <v>43</v>
      </c>
      <c r="BY49" s="67"/>
      <c r="BZ49" s="427"/>
      <c r="CA49" s="427"/>
      <c r="CB49" s="427"/>
      <c r="CC49" s="427"/>
    </row>
    <row r="50" spans="1:81" ht="17.100000000000001" customHeight="1">
      <c r="A50" s="92">
        <v>39</v>
      </c>
      <c r="B50" s="96" t="s">
        <v>105</v>
      </c>
      <c r="C50" s="96" t="s">
        <v>106</v>
      </c>
      <c r="D50" s="96" t="s">
        <v>213</v>
      </c>
      <c r="E50" s="96" t="s">
        <v>180</v>
      </c>
      <c r="F50" s="524" t="s">
        <v>338</v>
      </c>
      <c r="G50" s="168" t="s">
        <v>339</v>
      </c>
      <c r="H50" s="89" t="s">
        <v>340</v>
      </c>
      <c r="I50" s="96" t="s">
        <v>341</v>
      </c>
      <c r="J50" s="89" t="s">
        <v>102</v>
      </c>
      <c r="K50" s="89" t="s">
        <v>342</v>
      </c>
      <c r="L50" s="89" t="s">
        <v>343</v>
      </c>
      <c r="M50" s="91" t="s">
        <v>10396</v>
      </c>
      <c r="N50" s="330" t="s">
        <v>30</v>
      </c>
      <c r="O50" s="330"/>
      <c r="P50" s="330" t="s">
        <v>30</v>
      </c>
      <c r="Q50" s="373">
        <v>540</v>
      </c>
      <c r="R50" s="373">
        <v>162</v>
      </c>
      <c r="S50" s="387">
        <v>83</v>
      </c>
      <c r="T50" s="387">
        <v>83</v>
      </c>
      <c r="U50" s="253" t="s">
        <v>6352</v>
      </c>
      <c r="V50" s="252"/>
      <c r="W50" s="252">
        <v>3</v>
      </c>
      <c r="X50" s="623"/>
      <c r="Y50" s="252"/>
      <c r="Z50" s="252"/>
      <c r="AA50" s="252"/>
      <c r="AB50" s="252">
        <v>3</v>
      </c>
      <c r="AC50" s="252"/>
      <c r="AD50" s="252"/>
      <c r="AE50" s="307"/>
      <c r="AF50" s="91" t="s">
        <v>10175</v>
      </c>
      <c r="AG50" s="373">
        <v>219</v>
      </c>
      <c r="AH50" s="373">
        <v>337</v>
      </c>
      <c r="AI50" s="91"/>
      <c r="AJ50" s="91"/>
      <c r="AK50" s="91" t="s">
        <v>6354</v>
      </c>
      <c r="AL50" s="233">
        <v>4</v>
      </c>
      <c r="AM50" s="381">
        <v>1</v>
      </c>
      <c r="AN50" s="381">
        <v>2</v>
      </c>
      <c r="AO50" s="381">
        <v>1</v>
      </c>
      <c r="AP50" s="381"/>
      <c r="AQ50" s="381">
        <v>284</v>
      </c>
      <c r="AR50" s="91" t="s">
        <v>12767</v>
      </c>
      <c r="AS50" s="91" t="s">
        <v>12767</v>
      </c>
      <c r="AT50" s="91" t="s">
        <v>6461</v>
      </c>
      <c r="AU50" s="73">
        <v>27383</v>
      </c>
      <c r="AV50" s="23">
        <v>96</v>
      </c>
      <c r="AW50" s="335"/>
      <c r="AX50" s="335"/>
      <c r="AY50" s="335"/>
      <c r="AZ50" s="335"/>
      <c r="BA50" s="335"/>
      <c r="BB50" s="313"/>
      <c r="BC50" s="313"/>
      <c r="BD50" s="91"/>
      <c r="BE50" s="91" t="s">
        <v>6350</v>
      </c>
      <c r="BF50" s="313"/>
      <c r="BG50" s="335"/>
      <c r="BH50" s="313"/>
      <c r="BI50" s="313"/>
      <c r="BJ50" s="313"/>
      <c r="BK50" s="313"/>
      <c r="BL50" s="313"/>
      <c r="BM50" s="91"/>
      <c r="BN50" s="91"/>
      <c r="BO50" s="253"/>
      <c r="BP50" s="253">
        <v>3</v>
      </c>
      <c r="BQ50" s="253"/>
      <c r="BR50" s="253"/>
      <c r="BS50" s="253"/>
      <c r="BT50" s="253"/>
      <c r="BU50" s="253"/>
      <c r="BV50" s="253">
        <v>5</v>
      </c>
      <c r="BW50" s="253"/>
      <c r="BX50" s="253">
        <v>99</v>
      </c>
      <c r="BY50" s="67"/>
      <c r="BZ50" s="427"/>
      <c r="CA50" s="427"/>
      <c r="CB50" s="427"/>
      <c r="CC50" s="427"/>
    </row>
    <row r="51" spans="1:81" ht="17.100000000000001" customHeight="1">
      <c r="A51" s="85">
        <v>40</v>
      </c>
      <c r="B51" s="92" t="s">
        <v>32</v>
      </c>
      <c r="C51" s="92" t="s">
        <v>344</v>
      </c>
      <c r="D51" s="92" t="s">
        <v>309</v>
      </c>
      <c r="E51" s="92" t="s">
        <v>97</v>
      </c>
      <c r="F51" s="443" t="s">
        <v>345</v>
      </c>
      <c r="G51" s="169" t="s">
        <v>12264</v>
      </c>
      <c r="H51" s="329" t="s">
        <v>346</v>
      </c>
      <c r="I51" s="332" t="s">
        <v>10368</v>
      </c>
      <c r="J51" s="329" t="s">
        <v>102</v>
      </c>
      <c r="K51" s="329" t="s">
        <v>347</v>
      </c>
      <c r="L51" s="329" t="s">
        <v>348</v>
      </c>
      <c r="M51" s="91" t="s">
        <v>10397</v>
      </c>
      <c r="N51" s="330" t="s">
        <v>102</v>
      </c>
      <c r="O51" s="776" t="s">
        <v>6435</v>
      </c>
      <c r="P51" s="330" t="s">
        <v>102</v>
      </c>
      <c r="Q51" s="373">
        <v>4053.2</v>
      </c>
      <c r="R51" s="373">
        <v>4053.2</v>
      </c>
      <c r="S51" s="23">
        <v>2151</v>
      </c>
      <c r="T51" s="387">
        <v>1318</v>
      </c>
      <c r="U51" s="253" t="s">
        <v>6336</v>
      </c>
      <c r="V51" s="252">
        <v>833</v>
      </c>
      <c r="W51" s="252">
        <v>1440</v>
      </c>
      <c r="X51" s="330" t="s">
        <v>6337</v>
      </c>
      <c r="Y51" s="252">
        <v>169.2</v>
      </c>
      <c r="Z51" s="252"/>
      <c r="AA51" s="252"/>
      <c r="AB51" s="252">
        <v>293</v>
      </c>
      <c r="AC51" s="252"/>
      <c r="AD51" s="252"/>
      <c r="AE51" s="307">
        <v>1359</v>
      </c>
      <c r="AF51" s="91" t="s">
        <v>9700</v>
      </c>
      <c r="AG51" s="373">
        <v>908</v>
      </c>
      <c r="AH51" s="373">
        <v>2416</v>
      </c>
      <c r="AI51" s="91"/>
      <c r="AJ51" s="91"/>
      <c r="AK51" s="91" t="s">
        <v>6354</v>
      </c>
      <c r="AL51" s="233">
        <v>13</v>
      </c>
      <c r="AM51" s="381">
        <v>6</v>
      </c>
      <c r="AN51" s="381">
        <v>3</v>
      </c>
      <c r="AO51" s="381">
        <v>2</v>
      </c>
      <c r="AP51" s="381">
        <v>2</v>
      </c>
      <c r="AQ51" s="381">
        <v>260</v>
      </c>
      <c r="AR51" s="91" t="s">
        <v>8544</v>
      </c>
      <c r="AS51" s="91" t="s">
        <v>9701</v>
      </c>
      <c r="AT51" s="515" t="s">
        <v>11454</v>
      </c>
      <c r="AU51" s="73">
        <v>22000</v>
      </c>
      <c r="AV51" s="23">
        <v>85</v>
      </c>
      <c r="AW51" s="335"/>
      <c r="AX51" s="335"/>
      <c r="AY51" s="335"/>
      <c r="AZ51" s="335"/>
      <c r="BA51" s="335"/>
      <c r="BB51" s="313"/>
      <c r="BC51" s="313"/>
      <c r="BD51" s="91"/>
      <c r="BE51" s="91" t="s">
        <v>6350</v>
      </c>
      <c r="BF51" s="313"/>
      <c r="BG51" s="335"/>
      <c r="BH51" s="313"/>
      <c r="BI51" s="313"/>
      <c r="BJ51" s="313"/>
      <c r="BK51" s="313"/>
      <c r="BL51" s="313"/>
      <c r="BM51" s="91"/>
      <c r="BN51" s="91" t="s">
        <v>6350</v>
      </c>
      <c r="BO51" s="390"/>
      <c r="BP51" s="253">
        <v>2</v>
      </c>
      <c r="BQ51" s="253"/>
      <c r="BR51" s="253"/>
      <c r="BS51" s="253">
        <v>11</v>
      </c>
      <c r="BT51" s="253">
        <v>1</v>
      </c>
      <c r="BU51" s="253"/>
      <c r="BV51" s="253"/>
      <c r="BW51" s="253"/>
      <c r="BX51" s="253"/>
      <c r="BY51" s="67"/>
      <c r="BZ51" s="427"/>
      <c r="CA51" s="427"/>
      <c r="CB51" s="427"/>
      <c r="CC51" s="427"/>
    </row>
    <row r="52" spans="1:81" ht="17.100000000000001" customHeight="1">
      <c r="A52" s="786">
        <v>41</v>
      </c>
      <c r="B52" s="643" t="s">
        <v>105</v>
      </c>
      <c r="C52" s="643" t="s">
        <v>277</v>
      </c>
      <c r="D52" s="643" t="s">
        <v>309</v>
      </c>
      <c r="E52" s="643" t="s">
        <v>97</v>
      </c>
      <c r="F52" s="643" t="s">
        <v>11269</v>
      </c>
      <c r="G52" s="169" t="s">
        <v>11272</v>
      </c>
      <c r="H52" s="640" t="s">
        <v>11869</v>
      </c>
      <c r="I52" s="644" t="s">
        <v>11870</v>
      </c>
      <c r="J52" s="640" t="s">
        <v>102</v>
      </c>
      <c r="K52" s="640" t="s">
        <v>11270</v>
      </c>
      <c r="L52" s="640" t="s">
        <v>11271</v>
      </c>
      <c r="M52" s="776" t="s">
        <v>12532</v>
      </c>
      <c r="N52" s="641" t="s">
        <v>30</v>
      </c>
      <c r="O52" s="641"/>
      <c r="P52" s="641" t="s">
        <v>102</v>
      </c>
      <c r="Q52" s="373">
        <v>564.51</v>
      </c>
      <c r="R52" s="373">
        <v>447.82</v>
      </c>
      <c r="S52" s="23">
        <v>193.637</v>
      </c>
      <c r="T52" s="387">
        <v>103.73699999999999</v>
      </c>
      <c r="U52" s="253" t="s">
        <v>11873</v>
      </c>
      <c r="V52" s="252">
        <v>89.9</v>
      </c>
      <c r="W52" s="252">
        <v>21.97</v>
      </c>
      <c r="X52" s="641" t="s">
        <v>6337</v>
      </c>
      <c r="Y52" s="252"/>
      <c r="Z52" s="252"/>
      <c r="AA52" s="252">
        <v>600</v>
      </c>
      <c r="AB52" s="252">
        <v>27.515000000000001</v>
      </c>
      <c r="AC52" s="252"/>
      <c r="AD52" s="252"/>
      <c r="AE52" s="307">
        <v>4</v>
      </c>
      <c r="AF52" s="91" t="s">
        <v>11871</v>
      </c>
      <c r="AG52" s="373">
        <v>844</v>
      </c>
      <c r="AH52" s="373">
        <v>844</v>
      </c>
      <c r="AI52" s="91"/>
      <c r="AJ52" s="91"/>
      <c r="AK52" s="91" t="s">
        <v>11874</v>
      </c>
      <c r="AL52" s="233">
        <v>7</v>
      </c>
      <c r="AM52" s="641">
        <v>3</v>
      </c>
      <c r="AN52" s="641">
        <v>4</v>
      </c>
      <c r="AO52" s="641"/>
      <c r="AP52" s="641"/>
      <c r="AQ52" s="641">
        <v>244</v>
      </c>
      <c r="AR52" s="91" t="s">
        <v>12767</v>
      </c>
      <c r="AS52" s="91" t="s">
        <v>12767</v>
      </c>
      <c r="AT52" s="644" t="s">
        <v>11872</v>
      </c>
      <c r="AU52" s="73">
        <v>11314</v>
      </c>
      <c r="AV52" s="23">
        <v>46</v>
      </c>
      <c r="AW52" s="335"/>
      <c r="AX52" s="335"/>
      <c r="AY52" s="335"/>
      <c r="AZ52" s="335"/>
      <c r="BA52" s="335"/>
      <c r="BB52" s="313"/>
      <c r="BC52" s="313"/>
      <c r="BD52" s="91"/>
      <c r="BE52" s="91" t="s">
        <v>6350</v>
      </c>
      <c r="BF52" s="313"/>
      <c r="BG52" s="335"/>
      <c r="BH52" s="313"/>
      <c r="BI52" s="313"/>
      <c r="BJ52" s="313"/>
      <c r="BK52" s="313"/>
      <c r="BL52" s="313"/>
      <c r="BM52" s="91"/>
      <c r="BN52" s="91" t="s">
        <v>6350</v>
      </c>
      <c r="BO52" s="390"/>
      <c r="BP52" s="253">
        <v>2</v>
      </c>
      <c r="BQ52" s="253"/>
      <c r="BR52" s="253"/>
      <c r="BS52" s="253"/>
      <c r="BT52" s="253"/>
      <c r="BU52" s="253"/>
      <c r="BV52" s="253">
        <v>3</v>
      </c>
      <c r="BW52" s="253"/>
      <c r="BX52" s="253">
        <v>28</v>
      </c>
      <c r="BY52" s="67"/>
      <c r="BZ52" s="641"/>
      <c r="CA52" s="641"/>
      <c r="CB52" s="641"/>
      <c r="CC52" s="641"/>
    </row>
    <row r="53" spans="1:81" ht="17.100000000000001" customHeight="1">
      <c r="A53" s="210"/>
      <c r="B53" s="209" t="s">
        <v>349</v>
      </c>
      <c r="C53" s="210"/>
      <c r="D53" s="210">
        <v>24</v>
      </c>
      <c r="E53" s="210"/>
      <c r="F53" s="210"/>
      <c r="G53" s="213"/>
      <c r="H53" s="214"/>
      <c r="I53" s="215"/>
      <c r="J53" s="215"/>
      <c r="K53" s="216"/>
      <c r="L53" s="216"/>
      <c r="M53" s="112"/>
      <c r="N53" s="112"/>
      <c r="O53" s="112"/>
      <c r="P53" s="112"/>
      <c r="Q53" s="374"/>
      <c r="R53" s="374"/>
      <c r="S53" s="188"/>
      <c r="T53" s="188"/>
      <c r="U53" s="285"/>
      <c r="V53" s="298"/>
      <c r="W53" s="298"/>
      <c r="X53" s="112"/>
      <c r="Y53" s="298"/>
      <c r="Z53" s="298"/>
      <c r="AA53" s="298"/>
      <c r="AB53" s="298"/>
      <c r="AC53" s="298"/>
      <c r="AD53" s="298"/>
      <c r="AE53" s="352"/>
      <c r="AF53" s="205"/>
      <c r="AG53" s="374"/>
      <c r="AH53" s="374"/>
      <c r="AI53" s="205"/>
      <c r="AJ53" s="205"/>
      <c r="AK53" s="205"/>
      <c r="AL53" s="184"/>
      <c r="AM53" s="112"/>
      <c r="AN53" s="112"/>
      <c r="AO53" s="112"/>
      <c r="AP53" s="112"/>
      <c r="AQ53" s="112"/>
      <c r="AR53" s="205"/>
      <c r="AS53" s="205"/>
      <c r="AT53" s="205"/>
      <c r="AU53" s="198"/>
      <c r="AV53" s="195"/>
      <c r="AW53" s="339"/>
      <c r="AX53" s="339"/>
      <c r="AY53" s="339"/>
      <c r="AZ53" s="339"/>
      <c r="BA53" s="339"/>
      <c r="BB53" s="310"/>
      <c r="BC53" s="310"/>
      <c r="BD53" s="205"/>
      <c r="BE53" s="205"/>
      <c r="BF53" s="310"/>
      <c r="BG53" s="339"/>
      <c r="BH53" s="310"/>
      <c r="BI53" s="310"/>
      <c r="BJ53" s="310"/>
      <c r="BK53" s="310"/>
      <c r="BL53" s="310"/>
      <c r="BM53" s="205"/>
      <c r="BN53" s="205"/>
      <c r="BO53" s="285"/>
      <c r="BP53" s="285"/>
      <c r="BQ53" s="285"/>
      <c r="BR53" s="285"/>
      <c r="BS53" s="285"/>
      <c r="BT53" s="285"/>
      <c r="BU53" s="285"/>
      <c r="BV53" s="285"/>
      <c r="BW53" s="285"/>
      <c r="BX53" s="285"/>
      <c r="BY53" s="193"/>
      <c r="BZ53" s="112"/>
      <c r="CA53" s="112"/>
      <c r="CB53" s="112"/>
      <c r="CC53" s="112"/>
    </row>
    <row r="54" spans="1:81" ht="17.100000000000001" customHeight="1">
      <c r="A54" s="92">
        <v>42</v>
      </c>
      <c r="B54" s="86" t="s">
        <v>105</v>
      </c>
      <c r="C54" s="86" t="s">
        <v>106</v>
      </c>
      <c r="D54" s="86" t="s">
        <v>350</v>
      </c>
      <c r="E54" s="86" t="s">
        <v>20</v>
      </c>
      <c r="F54" s="86" t="s">
        <v>351</v>
      </c>
      <c r="G54" s="169" t="s">
        <v>352</v>
      </c>
      <c r="H54" s="329" t="s">
        <v>353</v>
      </c>
      <c r="I54" s="332" t="s">
        <v>354</v>
      </c>
      <c r="J54" s="329" t="s">
        <v>102</v>
      </c>
      <c r="K54" s="329" t="s">
        <v>355</v>
      </c>
      <c r="L54" s="329" t="s">
        <v>356</v>
      </c>
      <c r="M54" s="91" t="s">
        <v>7305</v>
      </c>
      <c r="N54" s="330" t="s">
        <v>30</v>
      </c>
      <c r="O54" s="330"/>
      <c r="P54" s="330" t="s">
        <v>11334</v>
      </c>
      <c r="Q54" s="373">
        <v>136</v>
      </c>
      <c r="R54" s="373">
        <v>272</v>
      </c>
      <c r="S54" s="387">
        <v>110</v>
      </c>
      <c r="T54" s="23">
        <v>110</v>
      </c>
      <c r="U54" s="253" t="s">
        <v>6745</v>
      </c>
      <c r="V54" s="300"/>
      <c r="W54" s="252">
        <v>20</v>
      </c>
      <c r="X54" s="330" t="s">
        <v>6337</v>
      </c>
      <c r="Y54" s="252">
        <v>100</v>
      </c>
      <c r="Z54" s="252"/>
      <c r="AA54" s="252"/>
      <c r="AB54" s="252"/>
      <c r="AC54" s="252"/>
      <c r="AD54" s="252"/>
      <c r="AE54" s="307"/>
      <c r="AF54" s="91" t="s">
        <v>8892</v>
      </c>
      <c r="AG54" s="373">
        <v>2424</v>
      </c>
      <c r="AH54" s="373">
        <v>6656</v>
      </c>
      <c r="AI54" s="91"/>
      <c r="AJ54" s="91"/>
      <c r="AK54" s="91" t="s">
        <v>6573</v>
      </c>
      <c r="AL54" s="233">
        <v>37</v>
      </c>
      <c r="AM54" s="381">
        <v>3</v>
      </c>
      <c r="AN54" s="381">
        <v>2</v>
      </c>
      <c r="AO54" s="381">
        <v>30</v>
      </c>
      <c r="AP54" s="381">
        <v>2</v>
      </c>
      <c r="AQ54" s="381">
        <v>305</v>
      </c>
      <c r="AR54" s="91" t="s">
        <v>9084</v>
      </c>
      <c r="AS54" s="91" t="s">
        <v>9084</v>
      </c>
      <c r="AT54" s="91" t="s">
        <v>6422</v>
      </c>
      <c r="AU54" s="232">
        <v>26650</v>
      </c>
      <c r="AV54" s="23">
        <v>61</v>
      </c>
      <c r="AW54" s="335" t="s">
        <v>11533</v>
      </c>
      <c r="AX54" s="335" t="s">
        <v>11533</v>
      </c>
      <c r="AY54" s="335" t="s">
        <v>12630</v>
      </c>
      <c r="AZ54" s="335" t="s">
        <v>11533</v>
      </c>
      <c r="BA54" s="335" t="s">
        <v>11533</v>
      </c>
      <c r="BB54" s="313"/>
      <c r="BC54" s="313"/>
      <c r="BD54" s="91" t="s">
        <v>7306</v>
      </c>
      <c r="BE54" s="91" t="s">
        <v>7307</v>
      </c>
      <c r="BF54" s="313"/>
      <c r="BG54" s="335"/>
      <c r="BH54" s="313"/>
      <c r="BI54" s="313"/>
      <c r="BJ54" s="313"/>
      <c r="BK54" s="313"/>
      <c r="BL54" s="313"/>
      <c r="BM54" s="91"/>
      <c r="BN54" s="91" t="s">
        <v>9610</v>
      </c>
      <c r="BO54" s="253"/>
      <c r="BP54" s="253"/>
      <c r="BQ54" s="253"/>
      <c r="BR54" s="253"/>
      <c r="BS54" s="253"/>
      <c r="BT54" s="253"/>
      <c r="BU54" s="253"/>
      <c r="BV54" s="253"/>
      <c r="BW54" s="253"/>
      <c r="BX54" s="253"/>
      <c r="BY54" s="10">
        <v>1</v>
      </c>
      <c r="BZ54" s="427"/>
      <c r="CA54" s="427"/>
      <c r="CB54" s="427">
        <v>1</v>
      </c>
      <c r="CC54" s="427"/>
    </row>
    <row r="55" spans="1:81" ht="17.100000000000001" customHeight="1">
      <c r="A55" s="92">
        <v>43</v>
      </c>
      <c r="B55" s="85" t="s">
        <v>105</v>
      </c>
      <c r="C55" s="85" t="s">
        <v>277</v>
      </c>
      <c r="D55" s="85" t="s">
        <v>350</v>
      </c>
      <c r="E55" s="85" t="s">
        <v>20</v>
      </c>
      <c r="F55" s="85" t="s">
        <v>357</v>
      </c>
      <c r="G55" s="101" t="s">
        <v>358</v>
      </c>
      <c r="H55" s="330" t="s">
        <v>359</v>
      </c>
      <c r="I55" s="91" t="s">
        <v>360</v>
      </c>
      <c r="J55" s="330" t="s">
        <v>102</v>
      </c>
      <c r="K55" s="330" t="s">
        <v>361</v>
      </c>
      <c r="L55" s="330" t="s">
        <v>362</v>
      </c>
      <c r="M55" s="91" t="s">
        <v>10720</v>
      </c>
      <c r="N55" s="91" t="s">
        <v>30</v>
      </c>
      <c r="O55" s="570"/>
      <c r="P55" s="330" t="s">
        <v>30</v>
      </c>
      <c r="Q55" s="373">
        <v>1921</v>
      </c>
      <c r="R55" s="373">
        <v>521</v>
      </c>
      <c r="S55" s="387">
        <v>177</v>
      </c>
      <c r="T55" s="387"/>
      <c r="U55" s="253"/>
      <c r="V55" s="252">
        <v>177</v>
      </c>
      <c r="W55" s="252">
        <v>40</v>
      </c>
      <c r="X55" s="330" t="s">
        <v>6337</v>
      </c>
      <c r="Y55" s="252">
        <v>72</v>
      </c>
      <c r="Z55" s="252"/>
      <c r="AA55" s="252"/>
      <c r="AB55" s="252">
        <v>41</v>
      </c>
      <c r="AC55" s="252"/>
      <c r="AD55" s="252"/>
      <c r="AE55" s="307">
        <v>10</v>
      </c>
      <c r="AF55" s="91" t="s">
        <v>8893</v>
      </c>
      <c r="AG55" s="373">
        <v>116</v>
      </c>
      <c r="AH55" s="373">
        <v>283</v>
      </c>
      <c r="AI55" s="91" t="s">
        <v>6577</v>
      </c>
      <c r="AJ55" s="91" t="s">
        <v>8985</v>
      </c>
      <c r="AK55" s="91" t="s">
        <v>6372</v>
      </c>
      <c r="AL55" s="233">
        <v>6</v>
      </c>
      <c r="AM55" s="381">
        <v>2</v>
      </c>
      <c r="AN55" s="381"/>
      <c r="AO55" s="381">
        <v>3</v>
      </c>
      <c r="AP55" s="381">
        <v>1</v>
      </c>
      <c r="AQ55" s="381">
        <v>110</v>
      </c>
      <c r="AR55" s="91" t="s">
        <v>6341</v>
      </c>
      <c r="AS55" s="91" t="s">
        <v>6341</v>
      </c>
      <c r="AT55" s="91" t="s">
        <v>6422</v>
      </c>
      <c r="AU55" s="73">
        <v>41085</v>
      </c>
      <c r="AV55" s="23">
        <v>374</v>
      </c>
      <c r="AW55" s="335"/>
      <c r="AX55" s="335"/>
      <c r="AY55" s="335"/>
      <c r="AZ55" s="335"/>
      <c r="BA55" s="335"/>
      <c r="BB55" s="313"/>
      <c r="BC55" s="313"/>
      <c r="BD55" s="91"/>
      <c r="BE55" s="91" t="s">
        <v>11534</v>
      </c>
      <c r="BF55" s="313">
        <v>5000</v>
      </c>
      <c r="BG55" s="335">
        <v>3000</v>
      </c>
      <c r="BH55" s="313">
        <v>3000</v>
      </c>
      <c r="BI55" s="313">
        <v>3000</v>
      </c>
      <c r="BJ55" s="313">
        <v>5000</v>
      </c>
      <c r="BK55" s="313"/>
      <c r="BL55" s="313">
        <v>80</v>
      </c>
      <c r="BM55" s="91" t="s">
        <v>11535</v>
      </c>
      <c r="BN55" s="91" t="s">
        <v>11536</v>
      </c>
      <c r="BO55" s="253"/>
      <c r="BP55" s="253"/>
      <c r="BQ55" s="253"/>
      <c r="BR55" s="253"/>
      <c r="BS55" s="253"/>
      <c r="BT55" s="253"/>
      <c r="BU55" s="253"/>
      <c r="BV55" s="253"/>
      <c r="BW55" s="253"/>
      <c r="BX55" s="253"/>
      <c r="BY55" s="246">
        <v>7</v>
      </c>
      <c r="BZ55" s="427">
        <v>1</v>
      </c>
      <c r="CA55" s="427">
        <v>6</v>
      </c>
      <c r="CB55" s="427">
        <v>2</v>
      </c>
      <c r="CC55" s="427"/>
    </row>
    <row r="56" spans="1:81" ht="17.100000000000001" customHeight="1">
      <c r="A56" s="643">
        <v>44</v>
      </c>
      <c r="B56" s="91" t="s">
        <v>105</v>
      </c>
      <c r="C56" s="91" t="s">
        <v>154</v>
      </c>
      <c r="D56" s="91" t="s">
        <v>350</v>
      </c>
      <c r="E56" s="91" t="s">
        <v>20</v>
      </c>
      <c r="F56" s="91" t="s">
        <v>363</v>
      </c>
      <c r="G56" s="101" t="s">
        <v>364</v>
      </c>
      <c r="H56" s="330" t="s">
        <v>365</v>
      </c>
      <c r="I56" s="91" t="s">
        <v>366</v>
      </c>
      <c r="J56" s="330" t="s">
        <v>102</v>
      </c>
      <c r="K56" s="330" t="s">
        <v>367</v>
      </c>
      <c r="L56" s="330" t="s">
        <v>368</v>
      </c>
      <c r="M56" s="91" t="s">
        <v>10721</v>
      </c>
      <c r="N56" s="330" t="s">
        <v>30</v>
      </c>
      <c r="O56" s="330"/>
      <c r="P56" s="330" t="s">
        <v>30</v>
      </c>
      <c r="Q56" s="373">
        <v>482</v>
      </c>
      <c r="R56" s="373">
        <v>990</v>
      </c>
      <c r="S56" s="387">
        <v>339</v>
      </c>
      <c r="T56" s="387">
        <v>147</v>
      </c>
      <c r="U56" s="253" t="s">
        <v>8888</v>
      </c>
      <c r="V56" s="252">
        <v>192</v>
      </c>
      <c r="W56" s="252">
        <v>194</v>
      </c>
      <c r="X56" s="330" t="s">
        <v>6337</v>
      </c>
      <c r="Y56" s="252">
        <v>898</v>
      </c>
      <c r="Z56" s="252">
        <v>13</v>
      </c>
      <c r="AA56" s="252">
        <v>9000</v>
      </c>
      <c r="AB56" s="252">
        <v>15</v>
      </c>
      <c r="AC56" s="252">
        <v>2</v>
      </c>
      <c r="AD56" s="252">
        <v>30</v>
      </c>
      <c r="AE56" s="307">
        <v>100</v>
      </c>
      <c r="AF56" s="91" t="s">
        <v>7308</v>
      </c>
      <c r="AG56" s="373">
        <v>11274</v>
      </c>
      <c r="AH56" s="373">
        <v>13187</v>
      </c>
      <c r="AI56" s="91" t="s">
        <v>12076</v>
      </c>
      <c r="AJ56" s="91" t="s">
        <v>12077</v>
      </c>
      <c r="AK56" s="91" t="s">
        <v>6354</v>
      </c>
      <c r="AL56" s="233">
        <v>2</v>
      </c>
      <c r="AM56" s="381">
        <v>1</v>
      </c>
      <c r="AN56" s="381">
        <v>1</v>
      </c>
      <c r="AO56" s="381"/>
      <c r="AP56" s="381"/>
      <c r="AQ56" s="381">
        <v>253</v>
      </c>
      <c r="AR56" s="91" t="s">
        <v>7023</v>
      </c>
      <c r="AS56" s="91" t="s">
        <v>6378</v>
      </c>
      <c r="AT56" s="91" t="s">
        <v>9092</v>
      </c>
      <c r="AU56" s="73">
        <v>5000</v>
      </c>
      <c r="AV56" s="23">
        <v>20</v>
      </c>
      <c r="AW56" s="335"/>
      <c r="AX56" s="335"/>
      <c r="AY56" s="335"/>
      <c r="AZ56" s="335"/>
      <c r="BA56" s="335"/>
      <c r="BB56" s="313"/>
      <c r="BC56" s="313"/>
      <c r="BD56" s="91"/>
      <c r="BE56" s="91" t="s">
        <v>6350</v>
      </c>
      <c r="BF56" s="313"/>
      <c r="BG56" s="335"/>
      <c r="BH56" s="313"/>
      <c r="BI56" s="313"/>
      <c r="BJ56" s="313"/>
      <c r="BK56" s="313"/>
      <c r="BL56" s="313"/>
      <c r="BM56" s="91"/>
      <c r="BN56" s="91" t="s">
        <v>6350</v>
      </c>
      <c r="BO56" s="253"/>
      <c r="BP56" s="253"/>
      <c r="BQ56" s="253"/>
      <c r="BR56" s="253"/>
      <c r="BS56" s="253"/>
      <c r="BT56" s="253"/>
      <c r="BU56" s="253"/>
      <c r="BV56" s="253"/>
      <c r="BW56" s="253"/>
      <c r="BX56" s="253"/>
      <c r="BY56" s="246">
        <v>7</v>
      </c>
      <c r="BZ56" s="427"/>
      <c r="CA56" s="427"/>
      <c r="CB56" s="427"/>
      <c r="CC56" s="427">
        <v>35</v>
      </c>
    </row>
    <row r="57" spans="1:81" ht="17.100000000000001" customHeight="1">
      <c r="A57" s="643">
        <v>45</v>
      </c>
      <c r="B57" s="92" t="s">
        <v>105</v>
      </c>
      <c r="C57" s="92" t="s">
        <v>219</v>
      </c>
      <c r="D57" s="92" t="s">
        <v>350</v>
      </c>
      <c r="E57" s="92" t="s">
        <v>278</v>
      </c>
      <c r="F57" s="538" t="s">
        <v>369</v>
      </c>
      <c r="G57" s="169" t="s">
        <v>370</v>
      </c>
      <c r="H57" s="329" t="s">
        <v>371</v>
      </c>
      <c r="I57" s="332" t="s">
        <v>372</v>
      </c>
      <c r="J57" s="329" t="s">
        <v>102</v>
      </c>
      <c r="K57" s="329" t="s">
        <v>373</v>
      </c>
      <c r="L57" s="329" t="s">
        <v>374</v>
      </c>
      <c r="M57" s="91" t="s">
        <v>10244</v>
      </c>
      <c r="N57" s="330" t="s">
        <v>30</v>
      </c>
      <c r="O57" s="330"/>
      <c r="P57" s="330" t="s">
        <v>102</v>
      </c>
      <c r="Q57" s="375">
        <v>3834</v>
      </c>
      <c r="R57" s="375">
        <v>22527</v>
      </c>
      <c r="S57" s="387">
        <v>200</v>
      </c>
      <c r="T57" s="387">
        <v>200</v>
      </c>
      <c r="U57" s="253" t="s">
        <v>6336</v>
      </c>
      <c r="V57" s="252"/>
      <c r="W57" s="252">
        <v>10</v>
      </c>
      <c r="X57" s="330" t="s">
        <v>33</v>
      </c>
      <c r="Y57" s="252"/>
      <c r="Z57" s="252"/>
      <c r="AA57" s="252"/>
      <c r="AB57" s="252">
        <v>5</v>
      </c>
      <c r="AC57" s="252"/>
      <c r="AD57" s="252"/>
      <c r="AE57" s="307"/>
      <c r="AF57" s="91" t="s">
        <v>10245</v>
      </c>
      <c r="AG57" s="373">
        <v>119</v>
      </c>
      <c r="AH57" s="373">
        <v>119</v>
      </c>
      <c r="AI57" s="91"/>
      <c r="AJ57" s="91"/>
      <c r="AK57" s="91"/>
      <c r="AL57" s="233">
        <v>7</v>
      </c>
      <c r="AM57" s="381"/>
      <c r="AN57" s="381"/>
      <c r="AO57" s="381">
        <v>7</v>
      </c>
      <c r="AP57" s="381"/>
      <c r="AQ57" s="381">
        <v>246</v>
      </c>
      <c r="AR57" s="91" t="s">
        <v>6340</v>
      </c>
      <c r="AS57" s="91" t="s">
        <v>12581</v>
      </c>
      <c r="AT57" s="91" t="s">
        <v>12803</v>
      </c>
      <c r="AU57" s="73">
        <v>2655</v>
      </c>
      <c r="AV57" s="23">
        <v>11</v>
      </c>
      <c r="AW57" s="335"/>
      <c r="AX57" s="335"/>
      <c r="AY57" s="335"/>
      <c r="AZ57" s="335"/>
      <c r="BA57" s="335"/>
      <c r="BB57" s="313"/>
      <c r="BC57" s="313"/>
      <c r="BD57" s="91"/>
      <c r="BE57" s="91" t="s">
        <v>6350</v>
      </c>
      <c r="BF57" s="313"/>
      <c r="BG57" s="335"/>
      <c r="BH57" s="313"/>
      <c r="BI57" s="313"/>
      <c r="BJ57" s="313"/>
      <c r="BK57" s="313"/>
      <c r="BL57" s="313"/>
      <c r="BM57" s="91"/>
      <c r="BN57" s="91"/>
      <c r="BO57" s="253"/>
      <c r="BP57" s="253"/>
      <c r="BQ57" s="253"/>
      <c r="BR57" s="253"/>
      <c r="BS57" s="253"/>
      <c r="BT57" s="253"/>
      <c r="BU57" s="253"/>
      <c r="BV57" s="253"/>
      <c r="BW57" s="253"/>
      <c r="BX57" s="253"/>
      <c r="BY57" s="10">
        <v>1</v>
      </c>
      <c r="BZ57" s="427"/>
      <c r="CA57" s="427">
        <v>6</v>
      </c>
      <c r="CB57" s="427"/>
      <c r="CC57" s="427"/>
    </row>
    <row r="58" spans="1:81" ht="17.100000000000001" customHeight="1">
      <c r="A58" s="643">
        <v>46</v>
      </c>
      <c r="B58" s="92" t="s">
        <v>105</v>
      </c>
      <c r="C58" s="92" t="s">
        <v>375</v>
      </c>
      <c r="D58" s="92" t="s">
        <v>350</v>
      </c>
      <c r="E58" s="92" t="s">
        <v>20</v>
      </c>
      <c r="F58" s="521" t="s">
        <v>376</v>
      </c>
      <c r="G58" s="169" t="s">
        <v>8698</v>
      </c>
      <c r="H58" s="329" t="s">
        <v>377</v>
      </c>
      <c r="I58" s="332" t="s">
        <v>378</v>
      </c>
      <c r="J58" s="329" t="s">
        <v>102</v>
      </c>
      <c r="K58" s="329" t="s">
        <v>379</v>
      </c>
      <c r="L58" s="329" t="s">
        <v>380</v>
      </c>
      <c r="M58" s="91" t="s">
        <v>10160</v>
      </c>
      <c r="N58" s="330" t="s">
        <v>30</v>
      </c>
      <c r="O58" s="330"/>
      <c r="P58" s="330" t="s">
        <v>30</v>
      </c>
      <c r="Q58" s="373">
        <v>2640</v>
      </c>
      <c r="R58" s="373">
        <v>25740</v>
      </c>
      <c r="S58" s="387">
        <v>270</v>
      </c>
      <c r="T58" s="387">
        <v>170</v>
      </c>
      <c r="U58" s="253" t="s">
        <v>6361</v>
      </c>
      <c r="V58" s="252">
        <v>100</v>
      </c>
      <c r="W58" s="300"/>
      <c r="X58" s="775"/>
      <c r="Y58" s="252">
        <v>300</v>
      </c>
      <c r="Z58" s="252"/>
      <c r="AA58" s="252"/>
      <c r="AB58" s="252">
        <v>20</v>
      </c>
      <c r="AC58" s="252"/>
      <c r="AD58" s="252"/>
      <c r="AE58" s="307">
        <v>150</v>
      </c>
      <c r="AF58" s="91" t="s">
        <v>10161</v>
      </c>
      <c r="AG58" s="373"/>
      <c r="AH58" s="373">
        <v>900</v>
      </c>
      <c r="AI58" s="91" t="s">
        <v>10162</v>
      </c>
      <c r="AJ58" s="91" t="s">
        <v>10163</v>
      </c>
      <c r="AK58" s="91" t="s">
        <v>6354</v>
      </c>
      <c r="AL58" s="233"/>
      <c r="AM58" s="381"/>
      <c r="AN58" s="381"/>
      <c r="AO58" s="381"/>
      <c r="AP58" s="381"/>
      <c r="AQ58" s="381">
        <v>100</v>
      </c>
      <c r="AR58" s="91" t="s">
        <v>6340</v>
      </c>
      <c r="AS58" s="91" t="s">
        <v>6340</v>
      </c>
      <c r="AT58" s="91" t="s">
        <v>6422</v>
      </c>
      <c r="AU58" s="232">
        <v>1000</v>
      </c>
      <c r="AV58" s="23">
        <v>10</v>
      </c>
      <c r="AW58" s="335"/>
      <c r="AX58" s="335"/>
      <c r="AY58" s="335"/>
      <c r="AZ58" s="335"/>
      <c r="BA58" s="335"/>
      <c r="BB58" s="313"/>
      <c r="BC58" s="313"/>
      <c r="BD58" s="91"/>
      <c r="BE58" s="91" t="s">
        <v>6350</v>
      </c>
      <c r="BF58" s="313"/>
      <c r="BG58" s="335"/>
      <c r="BH58" s="313"/>
      <c r="BI58" s="313"/>
      <c r="BJ58" s="313"/>
      <c r="BK58" s="313"/>
      <c r="BL58" s="313"/>
      <c r="BM58" s="91"/>
      <c r="BN58" s="91"/>
      <c r="BO58" s="253"/>
      <c r="BP58" s="253"/>
      <c r="BQ58" s="253"/>
      <c r="BR58" s="253"/>
      <c r="BS58" s="253"/>
      <c r="BT58" s="253"/>
      <c r="BU58" s="253"/>
      <c r="BV58" s="253"/>
      <c r="BW58" s="253"/>
      <c r="BX58" s="253"/>
      <c r="BY58" s="246">
        <v>1</v>
      </c>
      <c r="BZ58" s="427"/>
      <c r="CA58" s="427">
        <v>1</v>
      </c>
      <c r="CB58" s="427"/>
      <c r="CC58" s="427"/>
    </row>
    <row r="59" spans="1:81" ht="17.100000000000001" customHeight="1">
      <c r="A59" s="643">
        <v>47</v>
      </c>
      <c r="B59" s="85" t="s">
        <v>105</v>
      </c>
      <c r="C59" s="85" t="s">
        <v>332</v>
      </c>
      <c r="D59" s="85" t="s">
        <v>350</v>
      </c>
      <c r="E59" s="85" t="s">
        <v>20</v>
      </c>
      <c r="F59" s="487" t="s">
        <v>381</v>
      </c>
      <c r="G59" s="101" t="s">
        <v>382</v>
      </c>
      <c r="H59" s="330" t="s">
        <v>383</v>
      </c>
      <c r="I59" s="91" t="s">
        <v>384</v>
      </c>
      <c r="J59" s="330" t="s">
        <v>102</v>
      </c>
      <c r="K59" s="330" t="s">
        <v>283</v>
      </c>
      <c r="L59" s="330" t="s">
        <v>385</v>
      </c>
      <c r="M59" s="91" t="s">
        <v>9836</v>
      </c>
      <c r="N59" s="330" t="s">
        <v>102</v>
      </c>
      <c r="O59" s="776" t="s">
        <v>6435</v>
      </c>
      <c r="P59" s="330" t="s">
        <v>102</v>
      </c>
      <c r="Q59" s="373">
        <v>738</v>
      </c>
      <c r="R59" s="373">
        <v>738</v>
      </c>
      <c r="S59" s="387">
        <v>320</v>
      </c>
      <c r="T59" s="387">
        <v>320</v>
      </c>
      <c r="U59" s="253" t="s">
        <v>11537</v>
      </c>
      <c r="V59" s="252"/>
      <c r="W59" s="252">
        <v>75</v>
      </c>
      <c r="X59" s="330" t="s">
        <v>6337</v>
      </c>
      <c r="Y59" s="252">
        <v>120</v>
      </c>
      <c r="Z59" s="252"/>
      <c r="AA59" s="252"/>
      <c r="AB59" s="252">
        <v>160</v>
      </c>
      <c r="AC59" s="252"/>
      <c r="AD59" s="252"/>
      <c r="AE59" s="307">
        <v>2</v>
      </c>
      <c r="AF59" s="91" t="s">
        <v>9837</v>
      </c>
      <c r="AG59" s="373">
        <v>1939</v>
      </c>
      <c r="AH59" s="373">
        <v>12082</v>
      </c>
      <c r="AI59" s="91"/>
      <c r="AJ59" s="91"/>
      <c r="AK59" s="91" t="s">
        <v>6348</v>
      </c>
      <c r="AL59" s="233">
        <v>5</v>
      </c>
      <c r="AM59" s="381">
        <v>4</v>
      </c>
      <c r="AN59" s="381"/>
      <c r="AO59" s="381">
        <v>1</v>
      </c>
      <c r="AP59" s="381"/>
      <c r="AQ59" s="381">
        <v>297</v>
      </c>
      <c r="AR59" s="91" t="s">
        <v>9838</v>
      </c>
      <c r="AS59" s="91" t="s">
        <v>6378</v>
      </c>
      <c r="AT59" s="91" t="s">
        <v>9839</v>
      </c>
      <c r="AU59" s="73">
        <v>5743</v>
      </c>
      <c r="AV59" s="23">
        <v>19</v>
      </c>
      <c r="AW59" s="335"/>
      <c r="AX59" s="335"/>
      <c r="AY59" s="335"/>
      <c r="AZ59" s="335"/>
      <c r="BA59" s="335"/>
      <c r="BB59" s="313"/>
      <c r="BC59" s="313"/>
      <c r="BD59" s="91"/>
      <c r="BE59" s="91" t="s">
        <v>6350</v>
      </c>
      <c r="BF59" s="313"/>
      <c r="BG59" s="335"/>
      <c r="BH59" s="313"/>
      <c r="BI59" s="313"/>
      <c r="BJ59" s="313"/>
      <c r="BK59" s="313"/>
      <c r="BL59" s="313"/>
      <c r="BM59" s="91"/>
      <c r="BN59" s="91" t="s">
        <v>6350</v>
      </c>
      <c r="BO59" s="253"/>
      <c r="BP59" s="253"/>
      <c r="BQ59" s="253"/>
      <c r="BR59" s="253"/>
      <c r="BS59" s="253"/>
      <c r="BT59" s="253"/>
      <c r="BU59" s="253"/>
      <c r="BV59" s="253"/>
      <c r="BW59" s="253"/>
      <c r="BX59" s="253"/>
      <c r="BY59" s="246">
        <v>1</v>
      </c>
      <c r="BZ59" s="427"/>
      <c r="CA59" s="427"/>
      <c r="CB59" s="427"/>
      <c r="CC59" s="427">
        <v>12</v>
      </c>
    </row>
    <row r="60" spans="1:81" ht="17.100000000000001" customHeight="1">
      <c r="A60" s="643">
        <v>48</v>
      </c>
      <c r="B60" s="91" t="s">
        <v>105</v>
      </c>
      <c r="C60" s="91" t="s">
        <v>106</v>
      </c>
      <c r="D60" s="91" t="s">
        <v>350</v>
      </c>
      <c r="E60" s="91" t="s">
        <v>278</v>
      </c>
      <c r="F60" s="91" t="s">
        <v>386</v>
      </c>
      <c r="G60" s="101" t="s">
        <v>8699</v>
      </c>
      <c r="H60" s="330" t="s">
        <v>387</v>
      </c>
      <c r="I60" s="91" t="s">
        <v>324</v>
      </c>
      <c r="J60" s="330" t="s">
        <v>102</v>
      </c>
      <c r="K60" s="330" t="s">
        <v>324</v>
      </c>
      <c r="L60" s="330" t="s">
        <v>388</v>
      </c>
      <c r="M60" s="91" t="s">
        <v>7309</v>
      </c>
      <c r="N60" s="330" t="s">
        <v>102</v>
      </c>
      <c r="O60" s="776" t="s">
        <v>6435</v>
      </c>
      <c r="P60" s="330" t="s">
        <v>30</v>
      </c>
      <c r="Q60" s="373">
        <v>251</v>
      </c>
      <c r="R60" s="373">
        <v>281</v>
      </c>
      <c r="S60" s="387">
        <v>88</v>
      </c>
      <c r="T60" s="387"/>
      <c r="U60" s="253"/>
      <c r="V60" s="252">
        <v>88</v>
      </c>
      <c r="W60" s="252">
        <v>36</v>
      </c>
      <c r="X60" s="330" t="s">
        <v>6337</v>
      </c>
      <c r="Y60" s="252"/>
      <c r="Z60" s="252">
        <v>47</v>
      </c>
      <c r="AA60" s="252">
        <v>46900</v>
      </c>
      <c r="AB60" s="252">
        <v>109</v>
      </c>
      <c r="AC60" s="252"/>
      <c r="AD60" s="252"/>
      <c r="AE60" s="307">
        <v>4</v>
      </c>
      <c r="AF60" s="91" t="s">
        <v>7310</v>
      </c>
      <c r="AG60" s="373">
        <v>4012</v>
      </c>
      <c r="AH60" s="373">
        <v>4096</v>
      </c>
      <c r="AI60" s="91"/>
      <c r="AJ60" s="91"/>
      <c r="AK60" s="91" t="s">
        <v>6372</v>
      </c>
      <c r="AL60" s="233">
        <v>19</v>
      </c>
      <c r="AM60" s="381">
        <v>10</v>
      </c>
      <c r="AN60" s="381">
        <v>9</v>
      </c>
      <c r="AO60" s="381"/>
      <c r="AP60" s="381"/>
      <c r="AQ60" s="381">
        <v>278</v>
      </c>
      <c r="AR60" s="91" t="s">
        <v>6340</v>
      </c>
      <c r="AS60" s="91" t="s">
        <v>7009</v>
      </c>
      <c r="AT60" s="91" t="s">
        <v>6604</v>
      </c>
      <c r="AU60" s="73">
        <v>2781</v>
      </c>
      <c r="AV60" s="23">
        <v>10</v>
      </c>
      <c r="AW60" s="335"/>
      <c r="AX60" s="335"/>
      <c r="AY60" s="335"/>
      <c r="AZ60" s="335"/>
      <c r="BA60" s="335"/>
      <c r="BB60" s="313"/>
      <c r="BC60" s="313"/>
      <c r="BD60" s="91"/>
      <c r="BE60" s="91" t="s">
        <v>6350</v>
      </c>
      <c r="BF60" s="313"/>
      <c r="BG60" s="335"/>
      <c r="BH60" s="313"/>
      <c r="BI60" s="313"/>
      <c r="BJ60" s="313"/>
      <c r="BK60" s="313"/>
      <c r="BL60" s="313"/>
      <c r="BM60" s="91"/>
      <c r="BN60" s="91" t="s">
        <v>6350</v>
      </c>
      <c r="BO60" s="253"/>
      <c r="BP60" s="253"/>
      <c r="BQ60" s="253"/>
      <c r="BR60" s="253"/>
      <c r="BS60" s="253"/>
      <c r="BT60" s="253"/>
      <c r="BU60" s="253"/>
      <c r="BV60" s="253"/>
      <c r="BW60" s="253"/>
      <c r="BX60" s="253"/>
      <c r="BY60" s="10">
        <v>4</v>
      </c>
      <c r="BZ60" s="427">
        <v>1</v>
      </c>
      <c r="CA60" s="427">
        <v>1</v>
      </c>
      <c r="CB60" s="427">
        <v>3</v>
      </c>
      <c r="CC60" s="427">
        <v>20</v>
      </c>
    </row>
    <row r="61" spans="1:81" ht="17.100000000000001" customHeight="1">
      <c r="A61" s="643">
        <v>49</v>
      </c>
      <c r="B61" s="92" t="s">
        <v>105</v>
      </c>
      <c r="C61" s="92" t="s">
        <v>106</v>
      </c>
      <c r="D61" s="92" t="s">
        <v>350</v>
      </c>
      <c r="E61" s="92" t="s">
        <v>20</v>
      </c>
      <c r="F61" s="526" t="s">
        <v>389</v>
      </c>
      <c r="G61" s="169" t="s">
        <v>390</v>
      </c>
      <c r="H61" s="329" t="s">
        <v>391</v>
      </c>
      <c r="I61" s="332" t="s">
        <v>392</v>
      </c>
      <c r="J61" s="329" t="s">
        <v>102</v>
      </c>
      <c r="K61" s="329" t="s">
        <v>393</v>
      </c>
      <c r="L61" s="329" t="s">
        <v>394</v>
      </c>
      <c r="M61" s="91" t="s">
        <v>10184</v>
      </c>
      <c r="N61" s="330" t="s">
        <v>30</v>
      </c>
      <c r="O61" s="330"/>
      <c r="P61" s="330" t="s">
        <v>30</v>
      </c>
      <c r="Q61" s="373">
        <v>559</v>
      </c>
      <c r="R61" s="373">
        <v>328</v>
      </c>
      <c r="S61" s="387">
        <v>143</v>
      </c>
      <c r="T61" s="387">
        <v>88</v>
      </c>
      <c r="U61" s="253" t="s">
        <v>6405</v>
      </c>
      <c r="V61" s="252">
        <v>55</v>
      </c>
      <c r="W61" s="252">
        <v>15</v>
      </c>
      <c r="X61" s="330" t="s">
        <v>6337</v>
      </c>
      <c r="Y61" s="252"/>
      <c r="Z61" s="252">
        <v>15</v>
      </c>
      <c r="AA61" s="252"/>
      <c r="AB61" s="252">
        <v>19</v>
      </c>
      <c r="AC61" s="252"/>
      <c r="AD61" s="252"/>
      <c r="AE61" s="307">
        <v>10</v>
      </c>
      <c r="AF61" s="91" t="s">
        <v>10185</v>
      </c>
      <c r="AG61" s="373">
        <v>11</v>
      </c>
      <c r="AH61" s="373">
        <v>13632</v>
      </c>
      <c r="AI61" s="91"/>
      <c r="AJ61" s="91"/>
      <c r="AK61" s="91"/>
      <c r="AL61" s="233"/>
      <c r="AM61" s="381">
        <v>1</v>
      </c>
      <c r="AN61" s="381"/>
      <c r="AO61" s="381"/>
      <c r="AP61" s="381"/>
      <c r="AQ61" s="381">
        <v>0</v>
      </c>
      <c r="AR61" s="91"/>
      <c r="AS61" s="91"/>
      <c r="AT61" s="91" t="s">
        <v>12355</v>
      </c>
      <c r="AU61" s="73">
        <v>0</v>
      </c>
      <c r="AV61" s="73">
        <v>0</v>
      </c>
      <c r="AW61" s="335"/>
      <c r="AX61" s="335"/>
      <c r="AY61" s="335"/>
      <c r="AZ61" s="335"/>
      <c r="BA61" s="335"/>
      <c r="BB61" s="313"/>
      <c r="BC61" s="313"/>
      <c r="BD61" s="91"/>
      <c r="BE61" s="91" t="s">
        <v>6350</v>
      </c>
      <c r="BF61" s="313"/>
      <c r="BG61" s="335"/>
      <c r="BH61" s="313"/>
      <c r="BI61" s="313"/>
      <c r="BJ61" s="313"/>
      <c r="BK61" s="313"/>
      <c r="BL61" s="313"/>
      <c r="BM61" s="91"/>
      <c r="BN61" s="91"/>
      <c r="BO61" s="253"/>
      <c r="BP61" s="253"/>
      <c r="BQ61" s="253"/>
      <c r="BR61" s="253"/>
      <c r="BS61" s="253"/>
      <c r="BT61" s="253"/>
      <c r="BU61" s="253"/>
      <c r="BV61" s="253"/>
      <c r="BW61" s="253"/>
      <c r="BX61" s="253"/>
      <c r="BY61" s="67"/>
      <c r="BZ61" s="427"/>
      <c r="CA61" s="427"/>
      <c r="CB61" s="427"/>
      <c r="CC61" s="427"/>
    </row>
    <row r="62" spans="1:81" ht="17.100000000000001" customHeight="1">
      <c r="A62" s="643">
        <v>50</v>
      </c>
      <c r="B62" s="85" t="s">
        <v>105</v>
      </c>
      <c r="C62" s="85" t="s">
        <v>230</v>
      </c>
      <c r="D62" s="85" t="s">
        <v>350</v>
      </c>
      <c r="E62" s="85" t="s">
        <v>20</v>
      </c>
      <c r="F62" s="512" t="s">
        <v>395</v>
      </c>
      <c r="G62" s="101" t="s">
        <v>396</v>
      </c>
      <c r="H62" s="330" t="s">
        <v>11538</v>
      </c>
      <c r="I62" s="91" t="s">
        <v>397</v>
      </c>
      <c r="J62" s="330" t="s">
        <v>102</v>
      </c>
      <c r="K62" s="330" t="s">
        <v>397</v>
      </c>
      <c r="L62" s="330" t="s">
        <v>398</v>
      </c>
      <c r="M62" s="91" t="s">
        <v>10723</v>
      </c>
      <c r="N62" s="330" t="s">
        <v>30</v>
      </c>
      <c r="O62" s="330"/>
      <c r="P62" s="330" t="s">
        <v>102</v>
      </c>
      <c r="Q62" s="373">
        <v>1520</v>
      </c>
      <c r="R62" s="373">
        <v>4504</v>
      </c>
      <c r="S62" s="387">
        <v>2753</v>
      </c>
      <c r="T62" s="387">
        <v>2667</v>
      </c>
      <c r="U62" s="253" t="s">
        <v>6489</v>
      </c>
      <c r="V62" s="252">
        <v>86</v>
      </c>
      <c r="W62" s="252">
        <v>444</v>
      </c>
      <c r="X62" s="330" t="s">
        <v>6337</v>
      </c>
      <c r="Y62" s="252">
        <v>306</v>
      </c>
      <c r="Z62" s="252"/>
      <c r="AA62" s="252"/>
      <c r="AB62" s="252">
        <v>152</v>
      </c>
      <c r="AC62" s="252"/>
      <c r="AD62" s="252"/>
      <c r="AE62" s="307"/>
      <c r="AF62" s="91" t="s">
        <v>10125</v>
      </c>
      <c r="AG62" s="373">
        <v>3332</v>
      </c>
      <c r="AH62" s="373">
        <v>3415</v>
      </c>
      <c r="AI62" s="91" t="s">
        <v>10126</v>
      </c>
      <c r="AJ62" s="91" t="s">
        <v>10128</v>
      </c>
      <c r="AK62" s="91" t="s">
        <v>6372</v>
      </c>
      <c r="AL62" s="233">
        <v>18</v>
      </c>
      <c r="AM62" s="381">
        <v>11</v>
      </c>
      <c r="AN62" s="381"/>
      <c r="AO62" s="381">
        <v>5</v>
      </c>
      <c r="AP62" s="381">
        <v>2</v>
      </c>
      <c r="AQ62" s="381">
        <v>297</v>
      </c>
      <c r="AR62" s="91" t="s">
        <v>6355</v>
      </c>
      <c r="AS62" s="91" t="s">
        <v>6378</v>
      </c>
      <c r="AT62" s="91" t="s">
        <v>10127</v>
      </c>
      <c r="AU62" s="73">
        <v>103189</v>
      </c>
      <c r="AV62" s="23">
        <v>347</v>
      </c>
      <c r="AW62" s="335"/>
      <c r="AX62" s="335"/>
      <c r="AY62" s="335"/>
      <c r="AZ62" s="335"/>
      <c r="BA62" s="335"/>
      <c r="BB62" s="313"/>
      <c r="BC62" s="313"/>
      <c r="BD62" s="91"/>
      <c r="BE62" s="91" t="s">
        <v>6350</v>
      </c>
      <c r="BF62" s="313"/>
      <c r="BG62" s="335"/>
      <c r="BH62" s="313"/>
      <c r="BI62" s="313"/>
      <c r="BJ62" s="313"/>
      <c r="BK62" s="313"/>
      <c r="BL62" s="313"/>
      <c r="BM62" s="91"/>
      <c r="BN62" s="91"/>
      <c r="BO62" s="253"/>
      <c r="BP62" s="253"/>
      <c r="BQ62" s="253"/>
      <c r="BR62" s="253"/>
      <c r="BS62" s="253"/>
      <c r="BT62" s="253"/>
      <c r="BU62" s="253"/>
      <c r="BV62" s="253"/>
      <c r="BW62" s="253"/>
      <c r="BX62" s="253"/>
      <c r="BY62" s="246">
        <v>4</v>
      </c>
      <c r="BZ62" s="427"/>
      <c r="CA62" s="427">
        <v>3</v>
      </c>
      <c r="CB62" s="427"/>
      <c r="CC62" s="427"/>
    </row>
    <row r="63" spans="1:81" ht="17.100000000000001" customHeight="1">
      <c r="A63" s="643">
        <v>51</v>
      </c>
      <c r="B63" s="94" t="s">
        <v>105</v>
      </c>
      <c r="C63" s="94" t="s">
        <v>315</v>
      </c>
      <c r="D63" s="94" t="s">
        <v>350</v>
      </c>
      <c r="E63" s="94" t="s">
        <v>20</v>
      </c>
      <c r="F63" s="617" t="s">
        <v>399</v>
      </c>
      <c r="G63" s="168" t="s">
        <v>400</v>
      </c>
      <c r="H63" s="89" t="s">
        <v>10302</v>
      </c>
      <c r="I63" s="96" t="s">
        <v>401</v>
      </c>
      <c r="J63" s="89" t="s">
        <v>102</v>
      </c>
      <c r="K63" s="89" t="s">
        <v>402</v>
      </c>
      <c r="L63" s="89" t="s">
        <v>403</v>
      </c>
      <c r="M63" s="91" t="s">
        <v>10303</v>
      </c>
      <c r="N63" s="330" t="s">
        <v>30</v>
      </c>
      <c r="O63" s="330" t="s">
        <v>7937</v>
      </c>
      <c r="P63" s="330" t="s">
        <v>30</v>
      </c>
      <c r="Q63" s="373">
        <v>415</v>
      </c>
      <c r="R63" s="373">
        <v>1264.42</v>
      </c>
      <c r="S63" s="387">
        <v>1046.1199999999999</v>
      </c>
      <c r="T63" s="387">
        <v>846.12</v>
      </c>
      <c r="U63" s="253"/>
      <c r="V63" s="252">
        <v>200</v>
      </c>
      <c r="W63" s="252">
        <v>84</v>
      </c>
      <c r="X63" s="330" t="s">
        <v>6337</v>
      </c>
      <c r="Y63" s="252">
        <v>168.96</v>
      </c>
      <c r="Z63" s="252">
        <v>34.33</v>
      </c>
      <c r="AA63" s="252">
        <v>2000</v>
      </c>
      <c r="AB63" s="252">
        <v>137</v>
      </c>
      <c r="AC63" s="252">
        <v>8</v>
      </c>
      <c r="AD63" s="252"/>
      <c r="AE63" s="307">
        <v>2</v>
      </c>
      <c r="AF63" s="91" t="s">
        <v>10304</v>
      </c>
      <c r="AG63" s="373">
        <v>9000</v>
      </c>
      <c r="AH63" s="373">
        <v>9000</v>
      </c>
      <c r="AI63" s="91"/>
      <c r="AJ63" s="91"/>
      <c r="AK63" s="618" t="s">
        <v>6348</v>
      </c>
      <c r="AL63" s="10">
        <v>27</v>
      </c>
      <c r="AM63" s="381"/>
      <c r="AN63" s="381">
        <v>3</v>
      </c>
      <c r="AO63" s="381">
        <v>24</v>
      </c>
      <c r="AP63" s="381"/>
      <c r="AQ63" s="616">
        <v>220</v>
      </c>
      <c r="AR63" s="618" t="s">
        <v>11051</v>
      </c>
      <c r="AS63" s="618" t="s">
        <v>11052</v>
      </c>
      <c r="AT63" s="618" t="s">
        <v>12078</v>
      </c>
      <c r="AU63" s="232">
        <v>10000</v>
      </c>
      <c r="AV63" s="23">
        <v>45</v>
      </c>
      <c r="AW63" s="335">
        <v>10000</v>
      </c>
      <c r="AX63" s="335">
        <v>10000</v>
      </c>
      <c r="AY63" s="335">
        <v>10000</v>
      </c>
      <c r="AZ63" s="335">
        <v>10000</v>
      </c>
      <c r="BA63" s="335">
        <v>10000</v>
      </c>
      <c r="BB63" s="313">
        <v>20</v>
      </c>
      <c r="BC63" s="313"/>
      <c r="BD63" s="91" t="s">
        <v>12631</v>
      </c>
      <c r="BE63" s="91" t="s">
        <v>7473</v>
      </c>
      <c r="BF63" s="313"/>
      <c r="BG63" s="335"/>
      <c r="BH63" s="313"/>
      <c r="BI63" s="313"/>
      <c r="BJ63" s="313"/>
      <c r="BK63" s="313"/>
      <c r="BL63" s="313"/>
      <c r="BM63" s="91"/>
      <c r="BN63" s="91" t="s">
        <v>11053</v>
      </c>
      <c r="BO63" s="253"/>
      <c r="BP63" s="253"/>
      <c r="BQ63" s="253"/>
      <c r="BR63" s="253"/>
      <c r="BS63" s="253"/>
      <c r="BT63" s="253"/>
      <c r="BU63" s="253"/>
      <c r="BV63" s="253"/>
      <c r="BW63" s="253"/>
      <c r="BX63" s="253"/>
      <c r="BY63" s="561">
        <v>4</v>
      </c>
      <c r="BZ63" s="561">
        <v>2</v>
      </c>
      <c r="CA63" s="561">
        <v>3</v>
      </c>
      <c r="CB63" s="561"/>
      <c r="CC63" s="561"/>
    </row>
    <row r="64" spans="1:81" ht="17.100000000000001" customHeight="1">
      <c r="A64" s="643">
        <v>52</v>
      </c>
      <c r="B64" s="85" t="s">
        <v>105</v>
      </c>
      <c r="C64" s="91" t="s">
        <v>154</v>
      </c>
      <c r="D64" s="85" t="s">
        <v>350</v>
      </c>
      <c r="E64" s="85" t="s">
        <v>278</v>
      </c>
      <c r="F64" s="85" t="s">
        <v>404</v>
      </c>
      <c r="G64" s="101" t="s">
        <v>405</v>
      </c>
      <c r="H64" s="330" t="s">
        <v>406</v>
      </c>
      <c r="I64" s="91" t="s">
        <v>407</v>
      </c>
      <c r="J64" s="330" t="s">
        <v>102</v>
      </c>
      <c r="K64" s="330" t="s">
        <v>189</v>
      </c>
      <c r="L64" s="330" t="s">
        <v>408</v>
      </c>
      <c r="M64" s="91" t="s">
        <v>10722</v>
      </c>
      <c r="N64" s="330" t="s">
        <v>30</v>
      </c>
      <c r="O64" s="330"/>
      <c r="P64" s="330" t="s">
        <v>102</v>
      </c>
      <c r="Q64" s="373">
        <v>383.68</v>
      </c>
      <c r="R64" s="373">
        <v>983.4</v>
      </c>
      <c r="S64" s="387">
        <v>143</v>
      </c>
      <c r="T64" s="387">
        <v>143</v>
      </c>
      <c r="U64" s="253" t="s">
        <v>6357</v>
      </c>
      <c r="V64" s="252"/>
      <c r="W64" s="252">
        <v>18</v>
      </c>
      <c r="X64" s="330" t="s">
        <v>6337</v>
      </c>
      <c r="Y64" s="252">
        <v>201.6</v>
      </c>
      <c r="Z64" s="252">
        <v>36</v>
      </c>
      <c r="AA64" s="252">
        <v>3800</v>
      </c>
      <c r="AB64" s="252">
        <v>28.8</v>
      </c>
      <c r="AC64" s="252"/>
      <c r="AD64" s="252"/>
      <c r="AE64" s="307"/>
      <c r="AF64" s="91" t="s">
        <v>7311</v>
      </c>
      <c r="AG64" s="373">
        <v>6260</v>
      </c>
      <c r="AH64" s="373">
        <v>6260</v>
      </c>
      <c r="AI64" s="91" t="s">
        <v>7312</v>
      </c>
      <c r="AJ64" s="311" t="s">
        <v>9972</v>
      </c>
      <c r="AK64" s="91" t="s">
        <v>6348</v>
      </c>
      <c r="AL64" s="233">
        <v>4</v>
      </c>
      <c r="AM64" s="381">
        <v>1</v>
      </c>
      <c r="AN64" s="381">
        <v>2</v>
      </c>
      <c r="AO64" s="381">
        <v>1</v>
      </c>
      <c r="AP64" s="381"/>
      <c r="AQ64" s="381">
        <v>357</v>
      </c>
      <c r="AR64" s="91" t="s">
        <v>6341</v>
      </c>
      <c r="AS64" s="91" t="s">
        <v>6341</v>
      </c>
      <c r="AT64" s="91" t="s">
        <v>9995</v>
      </c>
      <c r="AU64" s="73">
        <v>50265</v>
      </c>
      <c r="AV64" s="23">
        <v>141</v>
      </c>
      <c r="AW64" s="335"/>
      <c r="AX64" s="335"/>
      <c r="AY64" s="335"/>
      <c r="AZ64" s="335"/>
      <c r="BA64" s="335"/>
      <c r="BB64" s="313"/>
      <c r="BC64" s="313"/>
      <c r="BD64" s="91"/>
      <c r="BE64" s="91" t="s">
        <v>7313</v>
      </c>
      <c r="BF64" s="313"/>
      <c r="BG64" s="335"/>
      <c r="BH64" s="313"/>
      <c r="BI64" s="313"/>
      <c r="BJ64" s="313"/>
      <c r="BK64" s="313"/>
      <c r="BL64" s="313"/>
      <c r="BM64" s="91"/>
      <c r="BN64" s="91" t="s">
        <v>7313</v>
      </c>
      <c r="BO64" s="253"/>
      <c r="BP64" s="253"/>
      <c r="BQ64" s="253"/>
      <c r="BR64" s="253"/>
      <c r="BS64" s="253"/>
      <c r="BT64" s="253"/>
      <c r="BU64" s="253"/>
      <c r="BV64" s="253"/>
      <c r="BW64" s="253"/>
      <c r="BX64" s="253"/>
      <c r="BY64" s="246">
        <v>2</v>
      </c>
      <c r="BZ64" s="427">
        <v>1</v>
      </c>
      <c r="CA64" s="427">
        <v>2</v>
      </c>
      <c r="CB64" s="427"/>
      <c r="CC64" s="427"/>
    </row>
    <row r="65" spans="1:81" ht="17.100000000000001" customHeight="1">
      <c r="A65" s="643">
        <v>53</v>
      </c>
      <c r="B65" s="86" t="s">
        <v>105</v>
      </c>
      <c r="C65" s="86" t="s">
        <v>106</v>
      </c>
      <c r="D65" s="86" t="s">
        <v>350</v>
      </c>
      <c r="E65" s="92" t="s">
        <v>20</v>
      </c>
      <c r="F65" s="92" t="s">
        <v>409</v>
      </c>
      <c r="G65" s="169" t="s">
        <v>410</v>
      </c>
      <c r="H65" s="329" t="s">
        <v>411</v>
      </c>
      <c r="I65" s="332" t="s">
        <v>412</v>
      </c>
      <c r="J65" s="329" t="s">
        <v>102</v>
      </c>
      <c r="K65" s="97" t="s">
        <v>413</v>
      </c>
      <c r="L65" s="329" t="s">
        <v>414</v>
      </c>
      <c r="M65" s="91" t="s">
        <v>7314</v>
      </c>
      <c r="N65" s="330" t="s">
        <v>30</v>
      </c>
      <c r="O65" s="330"/>
      <c r="P65" s="330" t="s">
        <v>30</v>
      </c>
      <c r="Q65" s="375">
        <v>230.98</v>
      </c>
      <c r="R65" s="375">
        <v>461.96</v>
      </c>
      <c r="S65" s="387">
        <v>461.96</v>
      </c>
      <c r="T65" s="387">
        <v>230.98</v>
      </c>
      <c r="U65" s="253" t="s">
        <v>6352</v>
      </c>
      <c r="V65" s="252">
        <v>230.98</v>
      </c>
      <c r="W65" s="252">
        <v>22.3</v>
      </c>
      <c r="X65" s="330" t="s">
        <v>6337</v>
      </c>
      <c r="Y65" s="252">
        <v>461.96</v>
      </c>
      <c r="Z65" s="252">
        <v>55</v>
      </c>
      <c r="AA65" s="252">
        <v>1240</v>
      </c>
      <c r="AB65" s="252">
        <v>230.98</v>
      </c>
      <c r="AC65" s="252"/>
      <c r="AD65" s="252"/>
      <c r="AE65" s="307"/>
      <c r="AF65" s="91" t="s">
        <v>6370</v>
      </c>
      <c r="AG65" s="373"/>
      <c r="AH65" s="373">
        <v>3155</v>
      </c>
      <c r="AI65" s="91"/>
      <c r="AJ65" s="91"/>
      <c r="AK65" s="91" t="s">
        <v>11539</v>
      </c>
      <c r="AL65" s="233">
        <v>13</v>
      </c>
      <c r="AM65" s="381"/>
      <c r="AN65" s="381">
        <v>4</v>
      </c>
      <c r="AO65" s="381">
        <v>9</v>
      </c>
      <c r="AP65" s="381"/>
      <c r="AQ65" s="381">
        <v>307</v>
      </c>
      <c r="AR65" s="91" t="s">
        <v>6341</v>
      </c>
      <c r="AS65" s="91" t="s">
        <v>6341</v>
      </c>
      <c r="AT65" s="91" t="s">
        <v>9996</v>
      </c>
      <c r="AU65" s="232">
        <v>3571</v>
      </c>
      <c r="AV65" s="23">
        <v>12</v>
      </c>
      <c r="AW65" s="335">
        <v>3000</v>
      </c>
      <c r="AX65" s="335">
        <v>2000</v>
      </c>
      <c r="AY65" s="335">
        <v>2000</v>
      </c>
      <c r="AZ65" s="335">
        <v>2000</v>
      </c>
      <c r="BA65" s="335">
        <v>3000</v>
      </c>
      <c r="BB65" s="313"/>
      <c r="BC65" s="313"/>
      <c r="BD65" s="91"/>
      <c r="BE65" s="91" t="s">
        <v>11082</v>
      </c>
      <c r="BF65" s="313"/>
      <c r="BG65" s="335"/>
      <c r="BH65" s="313"/>
      <c r="BI65" s="313"/>
      <c r="BJ65" s="313"/>
      <c r="BK65" s="313"/>
      <c r="BL65" s="313"/>
      <c r="BM65" s="91"/>
      <c r="BN65" s="91" t="s">
        <v>11540</v>
      </c>
      <c r="BO65" s="253"/>
      <c r="BP65" s="253"/>
      <c r="BQ65" s="253"/>
      <c r="BR65" s="253"/>
      <c r="BS65" s="253"/>
      <c r="BT65" s="253"/>
      <c r="BU65" s="253"/>
      <c r="BV65" s="253"/>
      <c r="BW65" s="253"/>
      <c r="BX65" s="253"/>
      <c r="BY65" s="246">
        <v>4</v>
      </c>
      <c r="BZ65" s="427"/>
      <c r="CA65" s="427"/>
      <c r="CB65" s="427"/>
      <c r="CC65" s="427"/>
    </row>
    <row r="66" spans="1:81" ht="17.100000000000001" customHeight="1">
      <c r="A66" s="643">
        <v>54</v>
      </c>
      <c r="B66" s="85" t="s">
        <v>105</v>
      </c>
      <c r="C66" s="85" t="s">
        <v>289</v>
      </c>
      <c r="D66" s="85" t="s">
        <v>350</v>
      </c>
      <c r="E66" s="85" t="s">
        <v>20</v>
      </c>
      <c r="F66" s="530" t="s">
        <v>415</v>
      </c>
      <c r="G66" s="101" t="s">
        <v>9832</v>
      </c>
      <c r="H66" s="330" t="s">
        <v>416</v>
      </c>
      <c r="I66" s="91" t="s">
        <v>417</v>
      </c>
      <c r="J66" s="330" t="s">
        <v>102</v>
      </c>
      <c r="K66" s="330" t="s">
        <v>418</v>
      </c>
      <c r="L66" s="330" t="s">
        <v>419</v>
      </c>
      <c r="M66" s="91" t="s">
        <v>10398</v>
      </c>
      <c r="N66" s="330" t="s">
        <v>102</v>
      </c>
      <c r="O66" s="776" t="s">
        <v>6435</v>
      </c>
      <c r="P66" s="330" t="s">
        <v>102</v>
      </c>
      <c r="Q66" s="373">
        <v>128426</v>
      </c>
      <c r="R66" s="373">
        <v>584225</v>
      </c>
      <c r="S66" s="387">
        <v>3600</v>
      </c>
      <c r="T66" s="387">
        <v>3386</v>
      </c>
      <c r="U66" s="253" t="s">
        <v>11762</v>
      </c>
      <c r="V66" s="252">
        <v>214</v>
      </c>
      <c r="W66" s="252">
        <v>25</v>
      </c>
      <c r="X66" s="330" t="s">
        <v>33</v>
      </c>
      <c r="Y66" s="252">
        <v>50</v>
      </c>
      <c r="Z66" s="252"/>
      <c r="AA66" s="252"/>
      <c r="AB66" s="252">
        <v>132</v>
      </c>
      <c r="AC66" s="252">
        <v>50</v>
      </c>
      <c r="AD66" s="252">
        <v>847</v>
      </c>
      <c r="AE66" s="307">
        <v>3268</v>
      </c>
      <c r="AF66" s="91" t="s">
        <v>10203</v>
      </c>
      <c r="AG66" s="373"/>
      <c r="AH66" s="373">
        <v>778</v>
      </c>
      <c r="AI66" s="91"/>
      <c r="AJ66" s="91"/>
      <c r="AK66" s="91" t="s">
        <v>11763</v>
      </c>
      <c r="AL66" s="233">
        <v>14</v>
      </c>
      <c r="AM66" s="381">
        <v>10</v>
      </c>
      <c r="AN66" s="381">
        <v>3</v>
      </c>
      <c r="AO66" s="381">
        <v>1</v>
      </c>
      <c r="AP66" s="381"/>
      <c r="AQ66" s="381">
        <v>365</v>
      </c>
      <c r="AR66" s="91" t="s">
        <v>8021</v>
      </c>
      <c r="AS66" s="91" t="s">
        <v>10204</v>
      </c>
      <c r="AT66" s="91" t="s">
        <v>6437</v>
      </c>
      <c r="AU66" s="73">
        <v>268633</v>
      </c>
      <c r="AV66" s="23">
        <v>736</v>
      </c>
      <c r="AW66" s="335">
        <v>5000</v>
      </c>
      <c r="AX66" s="335">
        <v>2000</v>
      </c>
      <c r="AY66" s="335">
        <v>2000</v>
      </c>
      <c r="AZ66" s="335">
        <v>3000</v>
      </c>
      <c r="BA66" s="335">
        <v>5000</v>
      </c>
      <c r="BB66" s="313">
        <v>30</v>
      </c>
      <c r="BC66" s="313" t="s">
        <v>8007</v>
      </c>
      <c r="BD66" s="91" t="s">
        <v>11764</v>
      </c>
      <c r="BE66" s="91" t="s">
        <v>10205</v>
      </c>
      <c r="BF66" s="313"/>
      <c r="BG66" s="335"/>
      <c r="BH66" s="313"/>
      <c r="BI66" s="313"/>
      <c r="BJ66" s="313"/>
      <c r="BK66" s="313"/>
      <c r="BL66" s="313"/>
      <c r="BM66" s="91"/>
      <c r="BN66" s="91" t="s">
        <v>10206</v>
      </c>
      <c r="BO66" s="253"/>
      <c r="BP66" s="253"/>
      <c r="BQ66" s="253"/>
      <c r="BR66" s="253"/>
      <c r="BS66" s="253"/>
      <c r="BT66" s="253"/>
      <c r="BU66" s="253"/>
      <c r="BV66" s="253"/>
      <c r="BW66" s="253"/>
      <c r="BX66" s="253"/>
      <c r="BY66" s="246">
        <v>4</v>
      </c>
      <c r="BZ66" s="427"/>
      <c r="CA66" s="427">
        <v>3</v>
      </c>
      <c r="CB66" s="427"/>
      <c r="CC66" s="427"/>
    </row>
    <row r="67" spans="1:81" ht="17.100000000000001" customHeight="1">
      <c r="A67" s="643">
        <v>55</v>
      </c>
      <c r="B67" s="94" t="s">
        <v>105</v>
      </c>
      <c r="C67" s="94" t="s">
        <v>375</v>
      </c>
      <c r="D67" s="94" t="s">
        <v>350</v>
      </c>
      <c r="E67" s="94" t="s">
        <v>278</v>
      </c>
      <c r="F67" s="521" t="s">
        <v>420</v>
      </c>
      <c r="G67" s="168" t="s">
        <v>8700</v>
      </c>
      <c r="H67" s="89" t="s">
        <v>421</v>
      </c>
      <c r="I67" s="96" t="s">
        <v>422</v>
      </c>
      <c r="J67" s="89" t="s">
        <v>102</v>
      </c>
      <c r="K67" s="89" t="s">
        <v>423</v>
      </c>
      <c r="L67" s="89" t="s">
        <v>424</v>
      </c>
      <c r="M67" s="91" t="s">
        <v>10164</v>
      </c>
      <c r="N67" s="330" t="s">
        <v>12079</v>
      </c>
      <c r="O67" s="776" t="s">
        <v>6435</v>
      </c>
      <c r="P67" s="330" t="s">
        <v>102</v>
      </c>
      <c r="Q67" s="373">
        <v>1895</v>
      </c>
      <c r="R67" s="373">
        <v>2627</v>
      </c>
      <c r="S67" s="387">
        <v>617</v>
      </c>
      <c r="T67" s="387">
        <v>411</v>
      </c>
      <c r="U67" s="253" t="s">
        <v>12080</v>
      </c>
      <c r="V67" s="252">
        <v>206</v>
      </c>
      <c r="W67" s="252">
        <v>88</v>
      </c>
      <c r="X67" s="330" t="s">
        <v>6337</v>
      </c>
      <c r="Y67" s="252">
        <v>486</v>
      </c>
      <c r="Z67" s="252">
        <v>93</v>
      </c>
      <c r="AA67" s="252">
        <v>10000</v>
      </c>
      <c r="AB67" s="252">
        <v>139.5</v>
      </c>
      <c r="AC67" s="252">
        <v>20</v>
      </c>
      <c r="AD67" s="252"/>
      <c r="AE67" s="307">
        <v>50</v>
      </c>
      <c r="AF67" s="91" t="s">
        <v>10165</v>
      </c>
      <c r="AG67" s="373">
        <v>271</v>
      </c>
      <c r="AH67" s="373">
        <v>594</v>
      </c>
      <c r="AI67" s="91"/>
      <c r="AJ67" s="91"/>
      <c r="AK67" s="91" t="s">
        <v>12081</v>
      </c>
      <c r="AL67" s="233">
        <v>10</v>
      </c>
      <c r="AM67" s="381">
        <v>4</v>
      </c>
      <c r="AN67" s="381">
        <v>3</v>
      </c>
      <c r="AO67" s="381">
        <v>1</v>
      </c>
      <c r="AP67" s="381">
        <v>2</v>
      </c>
      <c r="AQ67" s="381">
        <v>306</v>
      </c>
      <c r="AR67" s="91" t="s">
        <v>6341</v>
      </c>
      <c r="AS67" s="91" t="s">
        <v>6341</v>
      </c>
      <c r="AT67" s="91" t="s">
        <v>6356</v>
      </c>
      <c r="AU67" s="73">
        <v>78098</v>
      </c>
      <c r="AV67" s="23">
        <v>255</v>
      </c>
      <c r="AW67" s="335"/>
      <c r="AX67" s="335"/>
      <c r="AY67" s="335"/>
      <c r="AZ67" s="335"/>
      <c r="BA67" s="335"/>
      <c r="BB67" s="313"/>
      <c r="BC67" s="313"/>
      <c r="BD67" s="91"/>
      <c r="BE67" s="91" t="s">
        <v>6350</v>
      </c>
      <c r="BF67" s="313"/>
      <c r="BG67" s="335"/>
      <c r="BH67" s="313"/>
      <c r="BI67" s="313"/>
      <c r="BJ67" s="313"/>
      <c r="BK67" s="313"/>
      <c r="BL67" s="313"/>
      <c r="BM67" s="91"/>
      <c r="BN67" s="91"/>
      <c r="BO67" s="253"/>
      <c r="BP67" s="253"/>
      <c r="BQ67" s="253"/>
      <c r="BR67" s="253"/>
      <c r="BS67" s="253"/>
      <c r="BT67" s="253"/>
      <c r="BU67" s="253"/>
      <c r="BV67" s="253"/>
      <c r="BW67" s="253"/>
      <c r="BX67" s="253"/>
      <c r="BY67" s="246">
        <v>3</v>
      </c>
      <c r="BZ67" s="427"/>
      <c r="CA67" s="427">
        <v>9</v>
      </c>
      <c r="CB67" s="427"/>
      <c r="CC67" s="427"/>
    </row>
    <row r="68" spans="1:81" ht="17.100000000000001" customHeight="1">
      <c r="A68" s="643">
        <v>56</v>
      </c>
      <c r="B68" s="91" t="s">
        <v>105</v>
      </c>
      <c r="C68" s="91" t="s">
        <v>106</v>
      </c>
      <c r="D68" s="91" t="s">
        <v>350</v>
      </c>
      <c r="E68" s="85" t="s">
        <v>278</v>
      </c>
      <c r="F68" s="85" t="s">
        <v>425</v>
      </c>
      <c r="G68" s="101" t="s">
        <v>8701</v>
      </c>
      <c r="H68" s="330" t="s">
        <v>426</v>
      </c>
      <c r="I68" s="91" t="s">
        <v>324</v>
      </c>
      <c r="J68" s="330" t="s">
        <v>102</v>
      </c>
      <c r="K68" s="330" t="s">
        <v>324</v>
      </c>
      <c r="L68" s="330" t="s">
        <v>427</v>
      </c>
      <c r="M68" s="91"/>
      <c r="N68" s="330" t="s">
        <v>30</v>
      </c>
      <c r="O68" s="330"/>
      <c r="P68" s="330" t="s">
        <v>30</v>
      </c>
      <c r="Q68" s="373">
        <v>240</v>
      </c>
      <c r="R68" s="373">
        <v>132</v>
      </c>
      <c r="S68" s="387">
        <v>90</v>
      </c>
      <c r="T68" s="387">
        <v>90</v>
      </c>
      <c r="U68" s="253" t="s">
        <v>6361</v>
      </c>
      <c r="V68" s="252"/>
      <c r="W68" s="252">
        <v>30.3</v>
      </c>
      <c r="X68" s="330" t="s">
        <v>33</v>
      </c>
      <c r="Y68" s="252"/>
      <c r="Z68" s="252"/>
      <c r="AA68" s="252"/>
      <c r="AB68" s="252">
        <v>12</v>
      </c>
      <c r="AC68" s="252"/>
      <c r="AD68" s="252"/>
      <c r="AE68" s="307"/>
      <c r="AF68" s="91" t="s">
        <v>7315</v>
      </c>
      <c r="AG68" s="373"/>
      <c r="AH68" s="373">
        <v>700</v>
      </c>
      <c r="AI68" s="91"/>
      <c r="AJ68" s="91"/>
      <c r="AK68" s="91" t="s">
        <v>11541</v>
      </c>
      <c r="AL68" s="233"/>
      <c r="AM68" s="381"/>
      <c r="AN68" s="381"/>
      <c r="AO68" s="381"/>
      <c r="AP68" s="381"/>
      <c r="AQ68" s="381">
        <v>298</v>
      </c>
      <c r="AR68" s="91" t="s">
        <v>9085</v>
      </c>
      <c r="AS68" s="91" t="s">
        <v>9227</v>
      </c>
      <c r="AT68" s="91" t="s">
        <v>7316</v>
      </c>
      <c r="AU68" s="73">
        <v>963</v>
      </c>
      <c r="AV68" s="23">
        <v>3</v>
      </c>
      <c r="AW68" s="335"/>
      <c r="AX68" s="335"/>
      <c r="AY68" s="335"/>
      <c r="AZ68" s="335"/>
      <c r="BA68" s="335"/>
      <c r="BB68" s="313"/>
      <c r="BC68" s="313"/>
      <c r="BD68" s="91"/>
      <c r="BE68" s="91" t="s">
        <v>6350</v>
      </c>
      <c r="BF68" s="313"/>
      <c r="BG68" s="335"/>
      <c r="BH68" s="313"/>
      <c r="BI68" s="313"/>
      <c r="BJ68" s="313"/>
      <c r="BK68" s="313"/>
      <c r="BL68" s="313"/>
      <c r="BM68" s="91"/>
      <c r="BN68" s="91" t="s">
        <v>6350</v>
      </c>
      <c r="BO68" s="253"/>
      <c r="BP68" s="253"/>
      <c r="BQ68" s="253"/>
      <c r="BR68" s="253"/>
      <c r="BS68" s="253"/>
      <c r="BT68" s="253"/>
      <c r="BU68" s="253"/>
      <c r="BV68" s="253"/>
      <c r="BW68" s="253"/>
      <c r="BX68" s="253"/>
      <c r="BY68" s="246">
        <v>1</v>
      </c>
      <c r="BZ68" s="427"/>
      <c r="CA68" s="427"/>
      <c r="CB68" s="427"/>
      <c r="CC68" s="427"/>
    </row>
    <row r="69" spans="1:81" ht="17.100000000000001" customHeight="1">
      <c r="A69" s="643">
        <v>57</v>
      </c>
      <c r="B69" s="86" t="s">
        <v>105</v>
      </c>
      <c r="C69" s="86" t="s">
        <v>106</v>
      </c>
      <c r="D69" s="86" t="s">
        <v>350</v>
      </c>
      <c r="E69" s="92" t="s">
        <v>20</v>
      </c>
      <c r="F69" s="92" t="s">
        <v>428</v>
      </c>
      <c r="G69" s="169" t="s">
        <v>8702</v>
      </c>
      <c r="H69" s="329" t="s">
        <v>429</v>
      </c>
      <c r="I69" s="332" t="s">
        <v>430</v>
      </c>
      <c r="J69" s="329" t="s">
        <v>102</v>
      </c>
      <c r="K69" s="329" t="s">
        <v>431</v>
      </c>
      <c r="L69" s="329" t="s">
        <v>432</v>
      </c>
      <c r="M69" s="91" t="s">
        <v>6578</v>
      </c>
      <c r="N69" s="330" t="s">
        <v>102</v>
      </c>
      <c r="O69" s="776" t="s">
        <v>6435</v>
      </c>
      <c r="P69" s="330" t="s">
        <v>102</v>
      </c>
      <c r="Q69" s="373">
        <v>3947</v>
      </c>
      <c r="R69" s="373">
        <v>51</v>
      </c>
      <c r="S69" s="387">
        <v>2038</v>
      </c>
      <c r="T69" s="387">
        <v>2008</v>
      </c>
      <c r="U69" s="253" t="s">
        <v>6361</v>
      </c>
      <c r="V69" s="252">
        <v>30</v>
      </c>
      <c r="W69" s="252">
        <v>301</v>
      </c>
      <c r="X69" s="330" t="s">
        <v>6337</v>
      </c>
      <c r="Y69" s="252"/>
      <c r="Z69" s="252">
        <v>4</v>
      </c>
      <c r="AA69" s="252">
        <v>1000</v>
      </c>
      <c r="AB69" s="252">
        <v>14</v>
      </c>
      <c r="AC69" s="252"/>
      <c r="AD69" s="252"/>
      <c r="AE69" s="307">
        <v>7</v>
      </c>
      <c r="AF69" s="91" t="s">
        <v>10887</v>
      </c>
      <c r="AG69" s="373">
        <v>12419</v>
      </c>
      <c r="AH69" s="373">
        <v>12419</v>
      </c>
      <c r="AI69" s="91"/>
      <c r="AJ69" s="91"/>
      <c r="AK69" s="91" t="s">
        <v>6372</v>
      </c>
      <c r="AL69" s="233">
        <v>4</v>
      </c>
      <c r="AM69" s="381">
        <v>1</v>
      </c>
      <c r="AN69" s="381"/>
      <c r="AO69" s="381">
        <v>3</v>
      </c>
      <c r="AP69" s="381"/>
      <c r="AQ69" s="381">
        <v>231</v>
      </c>
      <c r="AR69" s="91" t="s">
        <v>6579</v>
      </c>
      <c r="AS69" s="91" t="s">
        <v>6579</v>
      </c>
      <c r="AT69" s="91" t="s">
        <v>12804</v>
      </c>
      <c r="AU69" s="73">
        <v>10386</v>
      </c>
      <c r="AV69" s="23">
        <v>45</v>
      </c>
      <c r="AW69" s="335">
        <v>10000</v>
      </c>
      <c r="AX69" s="335">
        <v>5000</v>
      </c>
      <c r="AY69" s="335">
        <v>5000</v>
      </c>
      <c r="AZ69" s="335">
        <v>7000</v>
      </c>
      <c r="BA69" s="335">
        <v>10000</v>
      </c>
      <c r="BB69" s="313">
        <v>20</v>
      </c>
      <c r="BC69" s="313">
        <v>20</v>
      </c>
      <c r="BD69" s="91" t="s">
        <v>6580</v>
      </c>
      <c r="BE69" s="91" t="s">
        <v>11083</v>
      </c>
      <c r="BF69" s="313">
        <v>10000</v>
      </c>
      <c r="BG69" s="335">
        <v>5000</v>
      </c>
      <c r="BH69" s="313">
        <v>5000</v>
      </c>
      <c r="BI69" s="313">
        <v>7000</v>
      </c>
      <c r="BJ69" s="313">
        <v>10000</v>
      </c>
      <c r="BK69" s="313">
        <v>20</v>
      </c>
      <c r="BL69" s="313">
        <v>20</v>
      </c>
      <c r="BM69" s="91" t="s">
        <v>6580</v>
      </c>
      <c r="BN69" s="91" t="s">
        <v>10042</v>
      </c>
      <c r="BO69" s="253"/>
      <c r="BP69" s="253"/>
      <c r="BQ69" s="253"/>
      <c r="BR69" s="253"/>
      <c r="BS69" s="253"/>
      <c r="BT69" s="253"/>
      <c r="BU69" s="253"/>
      <c r="BV69" s="253"/>
      <c r="BW69" s="253"/>
      <c r="BX69" s="253"/>
      <c r="BY69" s="246">
        <v>4</v>
      </c>
      <c r="BZ69" s="427"/>
      <c r="CA69" s="427">
        <v>1</v>
      </c>
      <c r="CB69" s="427"/>
      <c r="CC69" s="427">
        <v>2</v>
      </c>
    </row>
    <row r="70" spans="1:81" ht="17.100000000000001" customHeight="1">
      <c r="A70" s="643">
        <v>58</v>
      </c>
      <c r="B70" s="85" t="s">
        <v>105</v>
      </c>
      <c r="C70" s="85" t="s">
        <v>106</v>
      </c>
      <c r="D70" s="85" t="s">
        <v>433</v>
      </c>
      <c r="E70" s="85" t="s">
        <v>20</v>
      </c>
      <c r="F70" s="94" t="s">
        <v>434</v>
      </c>
      <c r="G70" s="101" t="s">
        <v>435</v>
      </c>
      <c r="H70" s="330" t="s">
        <v>11542</v>
      </c>
      <c r="I70" s="96" t="s">
        <v>436</v>
      </c>
      <c r="J70" s="330" t="s">
        <v>102</v>
      </c>
      <c r="K70" s="330" t="s">
        <v>418</v>
      </c>
      <c r="L70" s="465" t="s">
        <v>437</v>
      </c>
      <c r="M70" s="91" t="s">
        <v>7317</v>
      </c>
      <c r="N70" s="330" t="s">
        <v>102</v>
      </c>
      <c r="O70" s="776" t="s">
        <v>6435</v>
      </c>
      <c r="P70" s="330" t="s">
        <v>102</v>
      </c>
      <c r="Q70" s="373"/>
      <c r="R70" s="373">
        <v>607.1</v>
      </c>
      <c r="S70" s="387">
        <v>296</v>
      </c>
      <c r="T70" s="387">
        <v>255</v>
      </c>
      <c r="U70" s="253" t="s">
        <v>6352</v>
      </c>
      <c r="V70" s="252">
        <v>41</v>
      </c>
      <c r="W70" s="252">
        <v>11.1</v>
      </c>
      <c r="X70" s="330" t="s">
        <v>6337</v>
      </c>
      <c r="Y70" s="252">
        <v>21.2</v>
      </c>
      <c r="Z70" s="252">
        <v>71.8</v>
      </c>
      <c r="AA70" s="252">
        <v>540</v>
      </c>
      <c r="AB70" s="252">
        <v>25.5</v>
      </c>
      <c r="AC70" s="252">
        <v>13.9</v>
      </c>
      <c r="AD70" s="252"/>
      <c r="AE70" s="307" t="s">
        <v>7318</v>
      </c>
      <c r="AF70" s="91" t="s">
        <v>7319</v>
      </c>
      <c r="AG70" s="373"/>
      <c r="AH70" s="373">
        <v>476</v>
      </c>
      <c r="AI70" s="91"/>
      <c r="AJ70" s="91"/>
      <c r="AK70" s="91"/>
      <c r="AL70" s="233">
        <v>12</v>
      </c>
      <c r="AM70" s="381"/>
      <c r="AN70" s="381">
        <v>5</v>
      </c>
      <c r="AO70" s="381">
        <v>7</v>
      </c>
      <c r="AP70" s="381"/>
      <c r="AQ70" s="381">
        <v>307</v>
      </c>
      <c r="AR70" s="91" t="s">
        <v>9080</v>
      </c>
      <c r="AS70" s="91" t="s">
        <v>9080</v>
      </c>
      <c r="AT70" s="91" t="s">
        <v>12805</v>
      </c>
      <c r="AU70" s="73">
        <v>36061</v>
      </c>
      <c r="AV70" s="23">
        <v>117</v>
      </c>
      <c r="AW70" s="335">
        <v>5000</v>
      </c>
      <c r="AX70" s="335">
        <v>2000</v>
      </c>
      <c r="AY70" s="335">
        <v>3000</v>
      </c>
      <c r="AZ70" s="335">
        <v>3000</v>
      </c>
      <c r="BA70" s="335">
        <v>5000</v>
      </c>
      <c r="BB70" s="313">
        <v>20</v>
      </c>
      <c r="BC70" s="313"/>
      <c r="BD70" s="91" t="s">
        <v>7320</v>
      </c>
      <c r="BE70" s="91" t="s">
        <v>11084</v>
      </c>
      <c r="BF70" s="313"/>
      <c r="BG70" s="335"/>
      <c r="BH70" s="313"/>
      <c r="BI70" s="313"/>
      <c r="BJ70" s="313"/>
      <c r="BK70" s="313"/>
      <c r="BL70" s="313"/>
      <c r="BM70" s="91"/>
      <c r="BN70" s="91"/>
      <c r="BO70" s="253"/>
      <c r="BP70" s="253"/>
      <c r="BQ70" s="253"/>
      <c r="BR70" s="253"/>
      <c r="BS70" s="253"/>
      <c r="BT70" s="253"/>
      <c r="BU70" s="253"/>
      <c r="BV70" s="253"/>
      <c r="BW70" s="253"/>
      <c r="BX70" s="253"/>
      <c r="BY70" s="246">
        <v>3</v>
      </c>
      <c r="BZ70" s="427">
        <v>1</v>
      </c>
      <c r="CA70" s="427">
        <v>10</v>
      </c>
      <c r="CB70" s="427"/>
      <c r="CC70" s="427"/>
    </row>
    <row r="71" spans="1:81" ht="17.100000000000001" customHeight="1">
      <c r="A71" s="643">
        <v>59</v>
      </c>
      <c r="B71" s="85" t="s">
        <v>105</v>
      </c>
      <c r="C71" s="85" t="s">
        <v>438</v>
      </c>
      <c r="D71" s="85" t="s">
        <v>350</v>
      </c>
      <c r="E71" s="85" t="s">
        <v>20</v>
      </c>
      <c r="F71" s="85" t="s">
        <v>439</v>
      </c>
      <c r="G71" s="101" t="s">
        <v>8703</v>
      </c>
      <c r="H71" s="465" t="s">
        <v>440</v>
      </c>
      <c r="I71" s="91" t="s">
        <v>441</v>
      </c>
      <c r="J71" s="330" t="s">
        <v>102</v>
      </c>
      <c r="K71" s="330" t="s">
        <v>442</v>
      </c>
      <c r="L71" s="330" t="s">
        <v>443</v>
      </c>
      <c r="M71" s="91" t="s">
        <v>7321</v>
      </c>
      <c r="N71" s="330" t="s">
        <v>30</v>
      </c>
      <c r="O71" s="330"/>
      <c r="P71" s="330" t="s">
        <v>30</v>
      </c>
      <c r="Q71" s="373">
        <v>6648</v>
      </c>
      <c r="R71" s="373">
        <v>363</v>
      </c>
      <c r="S71" s="387">
        <v>152</v>
      </c>
      <c r="T71" s="387">
        <v>76</v>
      </c>
      <c r="U71" s="253" t="s">
        <v>6361</v>
      </c>
      <c r="V71" s="252">
        <v>76</v>
      </c>
      <c r="W71" s="252">
        <v>10</v>
      </c>
      <c r="X71" s="330" t="s">
        <v>6337</v>
      </c>
      <c r="Y71" s="252">
        <v>18</v>
      </c>
      <c r="Z71" s="252">
        <v>18</v>
      </c>
      <c r="AA71" s="252">
        <v>3000</v>
      </c>
      <c r="AB71" s="252">
        <v>18</v>
      </c>
      <c r="AC71" s="252"/>
      <c r="AD71" s="252"/>
      <c r="AE71" s="307">
        <v>13</v>
      </c>
      <c r="AF71" s="91" t="s">
        <v>7322</v>
      </c>
      <c r="AG71" s="373">
        <v>231</v>
      </c>
      <c r="AH71" s="373">
        <v>272</v>
      </c>
      <c r="AI71" s="91"/>
      <c r="AJ71" s="91"/>
      <c r="AK71" s="91" t="s">
        <v>6348</v>
      </c>
      <c r="AL71" s="233">
        <v>3</v>
      </c>
      <c r="AM71" s="381">
        <v>1</v>
      </c>
      <c r="AN71" s="381">
        <v>1</v>
      </c>
      <c r="AO71" s="381">
        <v>1</v>
      </c>
      <c r="AP71" s="381"/>
      <c r="AQ71" s="381">
        <v>247</v>
      </c>
      <c r="AR71" s="91" t="s">
        <v>9085</v>
      </c>
      <c r="AS71" s="467" t="s">
        <v>7323</v>
      </c>
      <c r="AT71" s="91" t="s">
        <v>6604</v>
      </c>
      <c r="AU71" s="232">
        <v>1008</v>
      </c>
      <c r="AV71" s="23">
        <v>4</v>
      </c>
      <c r="AW71" s="335">
        <v>6000</v>
      </c>
      <c r="AX71" s="335">
        <v>0</v>
      </c>
      <c r="AY71" s="335">
        <v>4000</v>
      </c>
      <c r="AZ71" s="335">
        <v>0</v>
      </c>
      <c r="BA71" s="335">
        <v>0</v>
      </c>
      <c r="BB71" s="313">
        <v>50</v>
      </c>
      <c r="BC71" s="313"/>
      <c r="BD71" s="91"/>
      <c r="BE71" s="91"/>
      <c r="BF71" s="313"/>
      <c r="BG71" s="335"/>
      <c r="BH71" s="313"/>
      <c r="BI71" s="313"/>
      <c r="BJ71" s="313"/>
      <c r="BK71" s="313"/>
      <c r="BL71" s="313"/>
      <c r="BM71" s="91"/>
      <c r="BN71" s="91" t="s">
        <v>6350</v>
      </c>
      <c r="BO71" s="253"/>
      <c r="BP71" s="253"/>
      <c r="BQ71" s="253"/>
      <c r="BR71" s="253"/>
      <c r="BS71" s="253"/>
      <c r="BT71" s="253"/>
      <c r="BU71" s="253"/>
      <c r="BV71" s="253"/>
      <c r="BW71" s="253"/>
      <c r="BX71" s="253"/>
      <c r="BY71" s="246">
        <v>2</v>
      </c>
      <c r="BZ71" s="427"/>
      <c r="CA71" s="427">
        <v>1</v>
      </c>
      <c r="CB71" s="427"/>
      <c r="CC71" s="427"/>
    </row>
    <row r="72" spans="1:81" ht="17.100000000000001" customHeight="1">
      <c r="A72" s="643">
        <v>60</v>
      </c>
      <c r="B72" s="92" t="s">
        <v>105</v>
      </c>
      <c r="C72" s="92" t="s">
        <v>230</v>
      </c>
      <c r="D72" s="92" t="s">
        <v>350</v>
      </c>
      <c r="E72" s="92" t="s">
        <v>20</v>
      </c>
      <c r="F72" s="512" t="s">
        <v>444</v>
      </c>
      <c r="G72" s="169" t="s">
        <v>445</v>
      </c>
      <c r="H72" s="329" t="s">
        <v>446</v>
      </c>
      <c r="I72" s="332" t="s">
        <v>447</v>
      </c>
      <c r="J72" s="329" t="s">
        <v>102</v>
      </c>
      <c r="K72" s="329" t="s">
        <v>448</v>
      </c>
      <c r="L72" s="329" t="s">
        <v>449</v>
      </c>
      <c r="M72" s="661" t="s">
        <v>11366</v>
      </c>
      <c r="N72" s="330" t="s">
        <v>30</v>
      </c>
      <c r="O72" s="330"/>
      <c r="P72" s="330" t="s">
        <v>102</v>
      </c>
      <c r="Q72" s="373">
        <v>1625.6</v>
      </c>
      <c r="R72" s="373">
        <v>1194.5</v>
      </c>
      <c r="S72" s="387">
        <v>633</v>
      </c>
      <c r="T72" s="387">
        <v>507</v>
      </c>
      <c r="U72" s="253" t="s">
        <v>7304</v>
      </c>
      <c r="V72" s="252">
        <v>126</v>
      </c>
      <c r="W72" s="252">
        <v>51</v>
      </c>
      <c r="X72" s="330" t="s">
        <v>6337</v>
      </c>
      <c r="Y72" s="252">
        <v>224.5</v>
      </c>
      <c r="Z72" s="252"/>
      <c r="AA72" s="252"/>
      <c r="AB72" s="252">
        <v>125.7</v>
      </c>
      <c r="AC72" s="252"/>
      <c r="AD72" s="252"/>
      <c r="AE72" s="307"/>
      <c r="AF72" s="91" t="s">
        <v>11367</v>
      </c>
      <c r="AG72" s="373">
        <v>3125</v>
      </c>
      <c r="AH72" s="373">
        <v>6704</v>
      </c>
      <c r="AI72" s="91" t="s">
        <v>10129</v>
      </c>
      <c r="AJ72" s="91" t="s">
        <v>10130</v>
      </c>
      <c r="AK72" s="91" t="s">
        <v>6348</v>
      </c>
      <c r="AL72" s="233">
        <v>3</v>
      </c>
      <c r="AM72" s="381"/>
      <c r="AN72" s="381"/>
      <c r="AO72" s="381">
        <v>3</v>
      </c>
      <c r="AP72" s="381"/>
      <c r="AQ72" s="381">
        <v>200</v>
      </c>
      <c r="AR72" s="91" t="s">
        <v>6340</v>
      </c>
      <c r="AS72" s="91" t="s">
        <v>6340</v>
      </c>
      <c r="AT72" s="91" t="s">
        <v>10131</v>
      </c>
      <c r="AU72" s="73">
        <v>20012</v>
      </c>
      <c r="AV72" s="23">
        <v>100</v>
      </c>
      <c r="AW72" s="335"/>
      <c r="AX72" s="335"/>
      <c r="AY72" s="335"/>
      <c r="AZ72" s="335"/>
      <c r="BA72" s="335"/>
      <c r="BB72" s="313"/>
      <c r="BC72" s="313"/>
      <c r="BD72" s="91"/>
      <c r="BE72" s="91" t="s">
        <v>6350</v>
      </c>
      <c r="BF72" s="313"/>
      <c r="BG72" s="335"/>
      <c r="BH72" s="313"/>
      <c r="BI72" s="313"/>
      <c r="BJ72" s="313"/>
      <c r="BK72" s="313"/>
      <c r="BL72" s="313"/>
      <c r="BM72" s="91"/>
      <c r="BN72" s="91" t="s">
        <v>6350</v>
      </c>
      <c r="BO72" s="253"/>
      <c r="BP72" s="253"/>
      <c r="BQ72" s="253"/>
      <c r="BR72" s="253"/>
      <c r="BS72" s="253"/>
      <c r="BT72" s="253"/>
      <c r="BU72" s="253"/>
      <c r="BV72" s="253"/>
      <c r="BW72" s="253"/>
      <c r="BX72" s="253"/>
      <c r="BY72" s="246">
        <v>4</v>
      </c>
      <c r="BZ72" s="427"/>
      <c r="CA72" s="427">
        <v>1</v>
      </c>
      <c r="CB72" s="427">
        <v>1</v>
      </c>
      <c r="CC72" s="427">
        <v>3</v>
      </c>
    </row>
    <row r="73" spans="1:81" ht="17.100000000000001" customHeight="1">
      <c r="A73" s="643">
        <v>61</v>
      </c>
      <c r="B73" s="90" t="s">
        <v>105</v>
      </c>
      <c r="C73" s="90" t="s">
        <v>125</v>
      </c>
      <c r="D73" s="90" t="s">
        <v>350</v>
      </c>
      <c r="E73" s="90" t="s">
        <v>20</v>
      </c>
      <c r="F73" s="90" t="s">
        <v>450</v>
      </c>
      <c r="G73" s="101" t="s">
        <v>451</v>
      </c>
      <c r="H73" s="330" t="s">
        <v>452</v>
      </c>
      <c r="I73" s="91" t="s">
        <v>453</v>
      </c>
      <c r="J73" s="330" t="s">
        <v>102</v>
      </c>
      <c r="K73" s="330" t="s">
        <v>454</v>
      </c>
      <c r="L73" s="330" t="s">
        <v>455</v>
      </c>
      <c r="M73" s="91" t="s">
        <v>7324</v>
      </c>
      <c r="N73" s="330" t="s">
        <v>30</v>
      </c>
      <c r="O73" s="330"/>
      <c r="P73" s="330" t="s">
        <v>102</v>
      </c>
      <c r="Q73" s="373">
        <v>18364</v>
      </c>
      <c r="R73" s="373">
        <v>9683</v>
      </c>
      <c r="S73" s="387">
        <v>1788</v>
      </c>
      <c r="T73" s="387">
        <v>1743</v>
      </c>
      <c r="U73" s="253" t="s">
        <v>6336</v>
      </c>
      <c r="V73" s="252">
        <v>45</v>
      </c>
      <c r="W73" s="252">
        <v>50</v>
      </c>
      <c r="X73" s="330" t="s">
        <v>6337</v>
      </c>
      <c r="Y73" s="252">
        <v>1372</v>
      </c>
      <c r="Z73" s="252">
        <v>181</v>
      </c>
      <c r="AA73" s="252">
        <v>33845</v>
      </c>
      <c r="AB73" s="252">
        <v>238</v>
      </c>
      <c r="AC73" s="252">
        <v>9</v>
      </c>
      <c r="AD73" s="252"/>
      <c r="AE73" s="307">
        <v>114</v>
      </c>
      <c r="AF73" s="91" t="s">
        <v>7325</v>
      </c>
      <c r="AG73" s="373">
        <v>398</v>
      </c>
      <c r="AH73" s="373">
        <v>796</v>
      </c>
      <c r="AI73" s="91" t="s">
        <v>7326</v>
      </c>
      <c r="AJ73" s="91" t="s">
        <v>6421</v>
      </c>
      <c r="AK73" s="91" t="s">
        <v>6348</v>
      </c>
      <c r="AL73" s="233">
        <v>16</v>
      </c>
      <c r="AM73" s="381"/>
      <c r="AN73" s="381">
        <v>14</v>
      </c>
      <c r="AO73" s="381">
        <v>2</v>
      </c>
      <c r="AP73" s="381"/>
      <c r="AQ73" s="381">
        <v>311</v>
      </c>
      <c r="AR73" s="91" t="s">
        <v>7327</v>
      </c>
      <c r="AS73" s="91" t="s">
        <v>7327</v>
      </c>
      <c r="AT73" s="91" t="s">
        <v>6962</v>
      </c>
      <c r="AU73" s="232">
        <v>110096</v>
      </c>
      <c r="AV73" s="23">
        <v>354</v>
      </c>
      <c r="AW73" s="335"/>
      <c r="AX73" s="335"/>
      <c r="AY73" s="335"/>
      <c r="AZ73" s="335"/>
      <c r="BA73" s="335"/>
      <c r="BB73" s="313"/>
      <c r="BC73" s="313"/>
      <c r="BD73" s="91"/>
      <c r="BE73" s="91" t="s">
        <v>6350</v>
      </c>
      <c r="BF73" s="313"/>
      <c r="BG73" s="335"/>
      <c r="BH73" s="313"/>
      <c r="BI73" s="313"/>
      <c r="BJ73" s="313"/>
      <c r="BK73" s="313"/>
      <c r="BL73" s="313"/>
      <c r="BM73" s="91"/>
      <c r="BN73" s="91" t="s">
        <v>6350</v>
      </c>
      <c r="BO73" s="253"/>
      <c r="BP73" s="253"/>
      <c r="BQ73" s="253"/>
      <c r="BR73" s="253"/>
      <c r="BS73" s="253"/>
      <c r="BT73" s="253"/>
      <c r="BU73" s="253"/>
      <c r="BV73" s="253"/>
      <c r="BW73" s="253"/>
      <c r="BX73" s="253"/>
      <c r="BY73" s="246">
        <v>4</v>
      </c>
      <c r="BZ73" s="427">
        <v>1</v>
      </c>
      <c r="CA73" s="427">
        <v>11</v>
      </c>
      <c r="CB73" s="427"/>
      <c r="CC73" s="427"/>
    </row>
    <row r="74" spans="1:81" ht="17.100000000000001" customHeight="1">
      <c r="A74" s="643">
        <v>62</v>
      </c>
      <c r="B74" s="86" t="s">
        <v>105</v>
      </c>
      <c r="C74" s="86" t="s">
        <v>106</v>
      </c>
      <c r="D74" s="86" t="s">
        <v>350</v>
      </c>
      <c r="E74" s="92" t="s">
        <v>20</v>
      </c>
      <c r="F74" s="98" t="s">
        <v>456</v>
      </c>
      <c r="G74" s="169" t="s">
        <v>8704</v>
      </c>
      <c r="H74" s="329" t="s">
        <v>457</v>
      </c>
      <c r="I74" s="332" t="s">
        <v>458</v>
      </c>
      <c r="J74" s="329" t="s">
        <v>102</v>
      </c>
      <c r="K74" s="329" t="s">
        <v>459</v>
      </c>
      <c r="L74" s="329" t="s">
        <v>460</v>
      </c>
      <c r="M74" s="91" t="s">
        <v>8356</v>
      </c>
      <c r="N74" s="330" t="s">
        <v>30</v>
      </c>
      <c r="O74" s="330"/>
      <c r="P74" s="330" t="s">
        <v>30</v>
      </c>
      <c r="Q74" s="373">
        <v>179</v>
      </c>
      <c r="R74" s="373">
        <v>200</v>
      </c>
      <c r="S74" s="387">
        <v>281</v>
      </c>
      <c r="T74" s="387">
        <v>182</v>
      </c>
      <c r="U74" s="253"/>
      <c r="V74" s="252">
        <v>99</v>
      </c>
      <c r="W74" s="252">
        <v>151</v>
      </c>
      <c r="X74" s="330" t="s">
        <v>6337</v>
      </c>
      <c r="Y74" s="252"/>
      <c r="Z74" s="252"/>
      <c r="AA74" s="252">
        <v>1500</v>
      </c>
      <c r="AB74" s="252">
        <v>9</v>
      </c>
      <c r="AC74" s="252"/>
      <c r="AD74" s="252"/>
      <c r="AE74" s="307"/>
      <c r="AF74" s="91" t="s">
        <v>8357</v>
      </c>
      <c r="AG74" s="373"/>
      <c r="AH74" s="373">
        <v>15000</v>
      </c>
      <c r="AI74" s="91"/>
      <c r="AJ74" s="91"/>
      <c r="AK74" s="91"/>
      <c r="AL74" s="233"/>
      <c r="AM74" s="381"/>
      <c r="AN74" s="381"/>
      <c r="AO74" s="381"/>
      <c r="AP74" s="381"/>
      <c r="AQ74" s="381">
        <v>0</v>
      </c>
      <c r="AR74" s="91"/>
      <c r="AS74" s="91"/>
      <c r="AT74" s="91" t="s">
        <v>8358</v>
      </c>
      <c r="AU74" s="73">
        <v>0</v>
      </c>
      <c r="AV74" s="73">
        <v>0</v>
      </c>
      <c r="AW74" s="335"/>
      <c r="AX74" s="335"/>
      <c r="AY74" s="335"/>
      <c r="AZ74" s="335"/>
      <c r="BA74" s="335"/>
      <c r="BB74" s="313"/>
      <c r="BC74" s="313"/>
      <c r="BD74" s="91"/>
      <c r="BE74" s="91"/>
      <c r="BF74" s="313"/>
      <c r="BG74" s="335"/>
      <c r="BH74" s="313"/>
      <c r="BI74" s="313"/>
      <c r="BJ74" s="313"/>
      <c r="BK74" s="313"/>
      <c r="BL74" s="313"/>
      <c r="BM74" s="91"/>
      <c r="BN74" s="91"/>
      <c r="BO74" s="253"/>
      <c r="BP74" s="253"/>
      <c r="BQ74" s="253"/>
      <c r="BR74" s="253"/>
      <c r="BS74" s="253"/>
      <c r="BT74" s="253"/>
      <c r="BU74" s="253"/>
      <c r="BV74" s="253"/>
      <c r="BW74" s="253"/>
      <c r="BX74" s="253"/>
      <c r="BY74" s="67"/>
      <c r="BZ74" s="427"/>
      <c r="CA74" s="427"/>
      <c r="CB74" s="427"/>
      <c r="CC74" s="427"/>
    </row>
    <row r="75" spans="1:81" ht="17.100000000000001" customHeight="1">
      <c r="A75" s="643">
        <v>63</v>
      </c>
      <c r="B75" s="91" t="s">
        <v>105</v>
      </c>
      <c r="C75" s="91" t="s">
        <v>106</v>
      </c>
      <c r="D75" s="91" t="s">
        <v>350</v>
      </c>
      <c r="E75" s="85" t="s">
        <v>20</v>
      </c>
      <c r="F75" s="85" t="s">
        <v>461</v>
      </c>
      <c r="G75" s="101" t="s">
        <v>8705</v>
      </c>
      <c r="H75" s="330" t="s">
        <v>462</v>
      </c>
      <c r="I75" s="91" t="s">
        <v>463</v>
      </c>
      <c r="J75" s="330" t="s">
        <v>102</v>
      </c>
      <c r="K75" s="330" t="s">
        <v>464</v>
      </c>
      <c r="L75" s="330" t="s">
        <v>465</v>
      </c>
      <c r="M75" s="91" t="s">
        <v>6582</v>
      </c>
      <c r="N75" s="330" t="s">
        <v>30</v>
      </c>
      <c r="O75" s="330"/>
      <c r="P75" s="330" t="s">
        <v>30</v>
      </c>
      <c r="Q75" s="373">
        <v>921.6</v>
      </c>
      <c r="R75" s="373">
        <v>810.6</v>
      </c>
      <c r="S75" s="387">
        <v>235.06</v>
      </c>
      <c r="T75" s="387">
        <v>235.06</v>
      </c>
      <c r="U75" s="253" t="s">
        <v>6352</v>
      </c>
      <c r="V75" s="252"/>
      <c r="W75" s="252">
        <v>66.56</v>
      </c>
      <c r="X75" s="330" t="s">
        <v>6337</v>
      </c>
      <c r="Y75" s="252">
        <v>199.6</v>
      </c>
      <c r="Z75" s="252">
        <v>16.5</v>
      </c>
      <c r="AA75" s="252">
        <v>1000</v>
      </c>
      <c r="AB75" s="252">
        <v>37.1</v>
      </c>
      <c r="AC75" s="252">
        <v>39.6</v>
      </c>
      <c r="AD75" s="252"/>
      <c r="AE75" s="307">
        <v>5</v>
      </c>
      <c r="AF75" s="91" t="s">
        <v>8894</v>
      </c>
      <c r="AG75" s="373">
        <v>5820</v>
      </c>
      <c r="AH75" s="373">
        <v>8520</v>
      </c>
      <c r="AI75" s="91"/>
      <c r="AJ75" s="91"/>
      <c r="AK75" s="91" t="s">
        <v>6348</v>
      </c>
      <c r="AL75" s="233">
        <v>4</v>
      </c>
      <c r="AM75" s="381"/>
      <c r="AN75" s="381">
        <v>2</v>
      </c>
      <c r="AO75" s="381">
        <v>2</v>
      </c>
      <c r="AP75" s="381"/>
      <c r="AQ75" s="381">
        <v>365</v>
      </c>
      <c r="AR75" s="91" t="s">
        <v>9086</v>
      </c>
      <c r="AS75" s="91" t="s">
        <v>9086</v>
      </c>
      <c r="AT75" s="91" t="s">
        <v>12769</v>
      </c>
      <c r="AU75" s="73">
        <v>95151</v>
      </c>
      <c r="AV75" s="23">
        <v>261</v>
      </c>
      <c r="AW75" s="335">
        <v>6000</v>
      </c>
      <c r="AX75" s="335">
        <v>6000</v>
      </c>
      <c r="AY75" s="335">
        <v>6000</v>
      </c>
      <c r="AZ75" s="335">
        <v>6000</v>
      </c>
      <c r="BA75" s="335">
        <v>6000</v>
      </c>
      <c r="BB75" s="313"/>
      <c r="BC75" s="313"/>
      <c r="BD75" s="91"/>
      <c r="BE75" s="91"/>
      <c r="BF75" s="313">
        <v>6000</v>
      </c>
      <c r="BG75" s="335">
        <v>6000</v>
      </c>
      <c r="BH75" s="313">
        <v>6000</v>
      </c>
      <c r="BI75" s="313">
        <v>6000</v>
      </c>
      <c r="BJ75" s="313">
        <v>6000</v>
      </c>
      <c r="BK75" s="313"/>
      <c r="BL75" s="313"/>
      <c r="BM75" s="91"/>
      <c r="BN75" s="91"/>
      <c r="BO75" s="253"/>
      <c r="BP75" s="253"/>
      <c r="BQ75" s="253"/>
      <c r="BR75" s="253"/>
      <c r="BS75" s="253"/>
      <c r="BT75" s="253"/>
      <c r="BU75" s="253"/>
      <c r="BV75" s="253"/>
      <c r="BW75" s="253"/>
      <c r="BX75" s="253"/>
      <c r="BY75" s="10">
        <v>2</v>
      </c>
      <c r="BZ75" s="427"/>
      <c r="CA75" s="427">
        <v>3</v>
      </c>
      <c r="CB75" s="427"/>
      <c r="CC75" s="427"/>
    </row>
    <row r="76" spans="1:81" ht="17.100000000000001" customHeight="1">
      <c r="A76" s="643">
        <v>64</v>
      </c>
      <c r="B76" s="86" t="s">
        <v>105</v>
      </c>
      <c r="C76" s="86" t="s">
        <v>106</v>
      </c>
      <c r="D76" s="86" t="s">
        <v>350</v>
      </c>
      <c r="E76" s="92" t="s">
        <v>278</v>
      </c>
      <c r="F76" s="92" t="s">
        <v>466</v>
      </c>
      <c r="G76" s="169" t="s">
        <v>467</v>
      </c>
      <c r="H76" s="329" t="s">
        <v>468</v>
      </c>
      <c r="I76" s="332" t="s">
        <v>469</v>
      </c>
      <c r="J76" s="329" t="s">
        <v>102</v>
      </c>
      <c r="K76" s="329" t="s">
        <v>470</v>
      </c>
      <c r="L76" s="329" t="s">
        <v>471</v>
      </c>
      <c r="M76" s="91" t="s">
        <v>10399</v>
      </c>
      <c r="N76" s="330" t="s">
        <v>30</v>
      </c>
      <c r="O76" s="570"/>
      <c r="P76" s="330" t="s">
        <v>30</v>
      </c>
      <c r="Q76" s="373">
        <v>301</v>
      </c>
      <c r="R76" s="373">
        <v>301</v>
      </c>
      <c r="S76" s="387">
        <v>201</v>
      </c>
      <c r="T76" s="387">
        <v>201</v>
      </c>
      <c r="U76" s="253" t="s">
        <v>6361</v>
      </c>
      <c r="V76" s="252"/>
      <c r="W76" s="252">
        <v>60</v>
      </c>
      <c r="X76" s="330" t="s">
        <v>6337</v>
      </c>
      <c r="Y76" s="252">
        <v>27</v>
      </c>
      <c r="Z76" s="252"/>
      <c r="AA76" s="252">
        <v>500</v>
      </c>
      <c r="AB76" s="252">
        <v>13</v>
      </c>
      <c r="AC76" s="252"/>
      <c r="AD76" s="252"/>
      <c r="AE76" s="307" t="s">
        <v>6583</v>
      </c>
      <c r="AF76" s="91" t="s">
        <v>6384</v>
      </c>
      <c r="AG76" s="373"/>
      <c r="AH76" s="373">
        <v>162</v>
      </c>
      <c r="AI76" s="91"/>
      <c r="AJ76" s="91"/>
      <c r="AK76" s="91" t="s">
        <v>6348</v>
      </c>
      <c r="AL76" s="233">
        <v>4</v>
      </c>
      <c r="AM76" s="381">
        <v>3</v>
      </c>
      <c r="AN76" s="381">
        <v>1</v>
      </c>
      <c r="AO76" s="381"/>
      <c r="AP76" s="381"/>
      <c r="AQ76" s="381">
        <v>274</v>
      </c>
      <c r="AR76" s="91" t="s">
        <v>9075</v>
      </c>
      <c r="AS76" s="91" t="s">
        <v>9075</v>
      </c>
      <c r="AT76" s="91" t="s">
        <v>9252</v>
      </c>
      <c r="AU76" s="73">
        <v>5103</v>
      </c>
      <c r="AV76" s="23">
        <v>19</v>
      </c>
      <c r="AW76" s="335">
        <v>3000</v>
      </c>
      <c r="AX76" s="335">
        <v>0</v>
      </c>
      <c r="AY76" s="335">
        <v>2000</v>
      </c>
      <c r="AZ76" s="335">
        <v>2000</v>
      </c>
      <c r="BA76" s="335">
        <v>3000</v>
      </c>
      <c r="BB76" s="313">
        <v>50</v>
      </c>
      <c r="BC76" s="313"/>
      <c r="BD76" s="91" t="s">
        <v>9475</v>
      </c>
      <c r="BE76" s="91" t="s">
        <v>6584</v>
      </c>
      <c r="BF76" s="313">
        <v>3000</v>
      </c>
      <c r="BG76" s="335">
        <v>0</v>
      </c>
      <c r="BH76" s="313">
        <v>2000</v>
      </c>
      <c r="BI76" s="313">
        <v>2000</v>
      </c>
      <c r="BJ76" s="313">
        <v>3000</v>
      </c>
      <c r="BK76" s="313">
        <v>50</v>
      </c>
      <c r="BL76" s="313"/>
      <c r="BM76" s="91"/>
      <c r="BN76" s="91" t="s">
        <v>9604</v>
      </c>
      <c r="BO76" s="253"/>
      <c r="BP76" s="253"/>
      <c r="BQ76" s="253"/>
      <c r="BR76" s="253"/>
      <c r="BS76" s="253"/>
      <c r="BT76" s="253"/>
      <c r="BU76" s="253"/>
      <c r="BV76" s="253"/>
      <c r="BW76" s="253"/>
      <c r="BX76" s="253"/>
      <c r="BY76" s="246">
        <v>2</v>
      </c>
      <c r="BZ76" s="427"/>
      <c r="CA76" s="427"/>
      <c r="CB76" s="427"/>
      <c r="CC76" s="427"/>
    </row>
    <row r="77" spans="1:81" ht="17.100000000000001" customHeight="1">
      <c r="A77" s="643">
        <v>65</v>
      </c>
      <c r="B77" s="86" t="s">
        <v>105</v>
      </c>
      <c r="C77" s="86" t="s">
        <v>106</v>
      </c>
      <c r="D77" s="86" t="s">
        <v>350</v>
      </c>
      <c r="E77" s="92" t="s">
        <v>20</v>
      </c>
      <c r="F77" s="92" t="s">
        <v>472</v>
      </c>
      <c r="G77" s="169" t="s">
        <v>8706</v>
      </c>
      <c r="H77" s="329" t="s">
        <v>473</v>
      </c>
      <c r="I77" s="332" t="s">
        <v>474</v>
      </c>
      <c r="J77" s="329" t="s">
        <v>102</v>
      </c>
      <c r="K77" s="329" t="s">
        <v>475</v>
      </c>
      <c r="L77" s="329" t="s">
        <v>476</v>
      </c>
      <c r="M77" s="91" t="s">
        <v>7328</v>
      </c>
      <c r="N77" s="330" t="s">
        <v>30</v>
      </c>
      <c r="O77" s="570"/>
      <c r="P77" s="330" t="s">
        <v>30</v>
      </c>
      <c r="Q77" s="373">
        <v>275</v>
      </c>
      <c r="R77" s="373">
        <v>260</v>
      </c>
      <c r="S77" s="387">
        <v>117</v>
      </c>
      <c r="T77" s="387">
        <v>67</v>
      </c>
      <c r="U77" s="253" t="s">
        <v>11543</v>
      </c>
      <c r="V77" s="252">
        <v>50</v>
      </c>
      <c r="W77" s="252">
        <v>60</v>
      </c>
      <c r="X77" s="330" t="s">
        <v>33</v>
      </c>
      <c r="Y77" s="252"/>
      <c r="Z77" s="252"/>
      <c r="AA77" s="252">
        <v>575</v>
      </c>
      <c r="AB77" s="252">
        <v>24</v>
      </c>
      <c r="AC77" s="252"/>
      <c r="AD77" s="252"/>
      <c r="AE77" s="307"/>
      <c r="AF77" s="91" t="s">
        <v>7329</v>
      </c>
      <c r="AG77" s="373">
        <v>2686</v>
      </c>
      <c r="AH77" s="373">
        <v>3742</v>
      </c>
      <c r="AI77" s="91"/>
      <c r="AJ77" s="91"/>
      <c r="AK77" s="91"/>
      <c r="AL77" s="91">
        <v>2</v>
      </c>
      <c r="AM77" s="233"/>
      <c r="AN77" s="381">
        <v>1</v>
      </c>
      <c r="AO77" s="381">
        <v>1</v>
      </c>
      <c r="AP77" s="381"/>
      <c r="AQ77" s="381">
        <v>182</v>
      </c>
      <c r="AR77" s="91" t="s">
        <v>9087</v>
      </c>
      <c r="AS77" s="91" t="s">
        <v>9087</v>
      </c>
      <c r="AT77" s="91" t="s">
        <v>7330</v>
      </c>
      <c r="AU77" s="73">
        <v>1268</v>
      </c>
      <c r="AV77" s="23">
        <v>7</v>
      </c>
      <c r="AW77" s="335">
        <v>5000</v>
      </c>
      <c r="AX77" s="335">
        <v>5000</v>
      </c>
      <c r="AY77" s="335">
        <v>5000</v>
      </c>
      <c r="AZ77" s="335">
        <v>5000</v>
      </c>
      <c r="BA77" s="335">
        <v>5000</v>
      </c>
      <c r="BB77" s="313">
        <v>20</v>
      </c>
      <c r="BC77" s="313">
        <v>50</v>
      </c>
      <c r="BD77" s="91" t="s">
        <v>7331</v>
      </c>
      <c r="BE77" s="91" t="s">
        <v>7332</v>
      </c>
      <c r="BF77" s="313">
        <v>8000</v>
      </c>
      <c r="BG77" s="335">
        <v>8000</v>
      </c>
      <c r="BH77" s="313">
        <v>8000</v>
      </c>
      <c r="BI77" s="313">
        <v>8000</v>
      </c>
      <c r="BJ77" s="313">
        <v>8000</v>
      </c>
      <c r="BK77" s="313">
        <v>20</v>
      </c>
      <c r="BL77" s="313">
        <v>50</v>
      </c>
      <c r="BM77" s="91" t="s">
        <v>7331</v>
      </c>
      <c r="BN77" s="91" t="s">
        <v>10046</v>
      </c>
      <c r="BO77" s="253"/>
      <c r="BP77" s="253"/>
      <c r="BQ77" s="253"/>
      <c r="BR77" s="253"/>
      <c r="BS77" s="253"/>
      <c r="BT77" s="253"/>
      <c r="BU77" s="253"/>
      <c r="BV77" s="253"/>
      <c r="BW77" s="253"/>
      <c r="BX77" s="253"/>
      <c r="BY77" s="67"/>
      <c r="BZ77" s="427">
        <v>1</v>
      </c>
      <c r="CA77" s="427"/>
      <c r="CB77" s="427"/>
      <c r="CC77" s="427">
        <v>1</v>
      </c>
    </row>
    <row r="78" spans="1:81" ht="17.100000000000001" customHeight="1">
      <c r="A78" s="643">
        <v>66</v>
      </c>
      <c r="B78" s="86" t="s">
        <v>105</v>
      </c>
      <c r="C78" s="86" t="s">
        <v>106</v>
      </c>
      <c r="D78" s="86" t="s">
        <v>350</v>
      </c>
      <c r="E78" s="92" t="s">
        <v>20</v>
      </c>
      <c r="F78" s="92" t="s">
        <v>477</v>
      </c>
      <c r="G78" s="169" t="s">
        <v>478</v>
      </c>
      <c r="H78" s="329" t="s">
        <v>479</v>
      </c>
      <c r="I78" s="332" t="s">
        <v>480</v>
      </c>
      <c r="J78" s="329" t="s">
        <v>102</v>
      </c>
      <c r="K78" s="329" t="s">
        <v>264</v>
      </c>
      <c r="L78" s="329" t="s">
        <v>481</v>
      </c>
      <c r="M78" s="91" t="s">
        <v>7333</v>
      </c>
      <c r="N78" s="330" t="s">
        <v>30</v>
      </c>
      <c r="O78" s="330"/>
      <c r="P78" s="330" t="s">
        <v>30</v>
      </c>
      <c r="Q78" s="373">
        <v>2300</v>
      </c>
      <c r="R78" s="373">
        <v>2100</v>
      </c>
      <c r="S78" s="387">
        <v>1090</v>
      </c>
      <c r="T78" s="387">
        <v>1090</v>
      </c>
      <c r="U78" s="253" t="s">
        <v>6361</v>
      </c>
      <c r="V78" s="252"/>
      <c r="W78" s="252">
        <v>568</v>
      </c>
      <c r="X78" s="330" t="s">
        <v>33</v>
      </c>
      <c r="Y78" s="252">
        <v>99</v>
      </c>
      <c r="Z78" s="252"/>
      <c r="AA78" s="252"/>
      <c r="AB78" s="252">
        <v>150</v>
      </c>
      <c r="AC78" s="252"/>
      <c r="AD78" s="252"/>
      <c r="AE78" s="307">
        <v>80</v>
      </c>
      <c r="AF78" s="91" t="s">
        <v>7334</v>
      </c>
      <c r="AG78" s="373">
        <v>2657</v>
      </c>
      <c r="AH78" s="373">
        <v>12240</v>
      </c>
      <c r="AI78" s="91" t="s">
        <v>8986</v>
      </c>
      <c r="AJ78" s="91" t="s">
        <v>7335</v>
      </c>
      <c r="AK78" s="91" t="s">
        <v>6354</v>
      </c>
      <c r="AL78" s="233">
        <v>3</v>
      </c>
      <c r="AM78" s="381">
        <v>1</v>
      </c>
      <c r="AN78" s="381"/>
      <c r="AO78" s="381"/>
      <c r="AP78" s="381">
        <v>2</v>
      </c>
      <c r="AQ78" s="381">
        <v>176</v>
      </c>
      <c r="AR78" s="91" t="s">
        <v>6340</v>
      </c>
      <c r="AS78" s="91" t="s">
        <v>6340</v>
      </c>
      <c r="AT78" s="91" t="s">
        <v>6425</v>
      </c>
      <c r="AU78" s="73">
        <v>16242</v>
      </c>
      <c r="AV78" s="23">
        <v>92</v>
      </c>
      <c r="AW78" s="335"/>
      <c r="AX78" s="335"/>
      <c r="AY78" s="335"/>
      <c r="AZ78" s="335"/>
      <c r="BA78" s="335"/>
      <c r="BB78" s="313"/>
      <c r="BC78" s="313"/>
      <c r="BD78" s="91"/>
      <c r="BE78" s="91" t="s">
        <v>6350</v>
      </c>
      <c r="BF78" s="313"/>
      <c r="BG78" s="335"/>
      <c r="BH78" s="313"/>
      <c r="BI78" s="313"/>
      <c r="BJ78" s="313"/>
      <c r="BK78" s="313"/>
      <c r="BL78" s="313"/>
      <c r="BM78" s="91"/>
      <c r="BN78" s="91" t="s">
        <v>6350</v>
      </c>
      <c r="BO78" s="253"/>
      <c r="BP78" s="253"/>
      <c r="BQ78" s="253"/>
      <c r="BR78" s="253"/>
      <c r="BS78" s="253"/>
      <c r="BT78" s="253"/>
      <c r="BU78" s="253"/>
      <c r="BV78" s="253"/>
      <c r="BW78" s="253"/>
      <c r="BX78" s="253"/>
      <c r="BY78" s="246">
        <v>17</v>
      </c>
      <c r="BZ78" s="427"/>
      <c r="CA78" s="427"/>
      <c r="CB78" s="427"/>
      <c r="CC78" s="427">
        <v>118</v>
      </c>
    </row>
    <row r="79" spans="1:81" ht="17.100000000000001" customHeight="1">
      <c r="A79" s="643">
        <v>67</v>
      </c>
      <c r="B79" s="91" t="s">
        <v>105</v>
      </c>
      <c r="C79" s="91" t="s">
        <v>106</v>
      </c>
      <c r="D79" s="91" t="s">
        <v>350</v>
      </c>
      <c r="E79" s="85" t="s">
        <v>20</v>
      </c>
      <c r="F79" s="85" t="s">
        <v>482</v>
      </c>
      <c r="G79" s="101" t="s">
        <v>483</v>
      </c>
      <c r="H79" s="330" t="s">
        <v>484</v>
      </c>
      <c r="I79" s="91" t="s">
        <v>485</v>
      </c>
      <c r="J79" s="330" t="s">
        <v>102</v>
      </c>
      <c r="K79" s="330" t="s">
        <v>486</v>
      </c>
      <c r="L79" s="330" t="s">
        <v>487</v>
      </c>
      <c r="M79" s="91" t="s">
        <v>10400</v>
      </c>
      <c r="N79" s="330" t="s">
        <v>30</v>
      </c>
      <c r="O79" s="570"/>
      <c r="P79" s="330" t="s">
        <v>30</v>
      </c>
      <c r="Q79" s="373">
        <v>328</v>
      </c>
      <c r="R79" s="373">
        <v>916</v>
      </c>
      <c r="S79" s="387">
        <v>262</v>
      </c>
      <c r="T79" s="387">
        <v>122</v>
      </c>
      <c r="U79" s="253" t="s">
        <v>6352</v>
      </c>
      <c r="V79" s="252">
        <v>140</v>
      </c>
      <c r="W79" s="252">
        <v>140</v>
      </c>
      <c r="X79" s="330" t="s">
        <v>6337</v>
      </c>
      <c r="Y79" s="252">
        <v>116</v>
      </c>
      <c r="Z79" s="252">
        <v>70</v>
      </c>
      <c r="AA79" s="252">
        <v>1300</v>
      </c>
      <c r="AB79" s="252">
        <v>50</v>
      </c>
      <c r="AC79" s="252"/>
      <c r="AD79" s="252"/>
      <c r="AE79" s="307">
        <v>8</v>
      </c>
      <c r="AF79" s="91" t="s">
        <v>7336</v>
      </c>
      <c r="AG79" s="373">
        <v>100000</v>
      </c>
      <c r="AH79" s="373">
        <v>100000</v>
      </c>
      <c r="AI79" s="91" t="s">
        <v>7337</v>
      </c>
      <c r="AJ79" s="91" t="s">
        <v>7338</v>
      </c>
      <c r="AK79" s="91" t="s">
        <v>6348</v>
      </c>
      <c r="AL79" s="233"/>
      <c r="AM79" s="381"/>
      <c r="AN79" s="381"/>
      <c r="AO79" s="381"/>
      <c r="AP79" s="381"/>
      <c r="AQ79" s="381">
        <v>241</v>
      </c>
      <c r="AR79" s="91" t="s">
        <v>9083</v>
      </c>
      <c r="AS79" s="585" t="s">
        <v>6378</v>
      </c>
      <c r="AT79" s="585" t="s">
        <v>10959</v>
      </c>
      <c r="AU79" s="73">
        <v>1079</v>
      </c>
      <c r="AV79" s="23">
        <v>4</v>
      </c>
      <c r="AW79" s="335">
        <v>3000</v>
      </c>
      <c r="AX79" s="335">
        <v>2000</v>
      </c>
      <c r="AY79" s="335">
        <v>2000</v>
      </c>
      <c r="AZ79" s="335">
        <v>2000</v>
      </c>
      <c r="BA79" s="335">
        <v>3000</v>
      </c>
      <c r="BB79" s="313">
        <v>34</v>
      </c>
      <c r="BC79" s="313"/>
      <c r="BD79" s="91" t="s">
        <v>7339</v>
      </c>
      <c r="BE79" s="91" t="s">
        <v>7340</v>
      </c>
      <c r="BF79" s="313"/>
      <c r="BG79" s="335"/>
      <c r="BH79" s="313"/>
      <c r="BI79" s="313"/>
      <c r="BJ79" s="313"/>
      <c r="BK79" s="313"/>
      <c r="BL79" s="313"/>
      <c r="BM79" s="91"/>
      <c r="BN79" s="91" t="s">
        <v>7313</v>
      </c>
      <c r="BO79" s="253"/>
      <c r="BP79" s="253"/>
      <c r="BQ79" s="253"/>
      <c r="BR79" s="253"/>
      <c r="BS79" s="253"/>
      <c r="BT79" s="253"/>
      <c r="BU79" s="253"/>
      <c r="BV79" s="253"/>
      <c r="BW79" s="253"/>
      <c r="BX79" s="253"/>
      <c r="BY79" s="246">
        <v>1</v>
      </c>
      <c r="BZ79" s="427">
        <v>1</v>
      </c>
      <c r="CA79" s="427">
        <v>1</v>
      </c>
      <c r="CB79" s="427"/>
      <c r="CC79" s="427"/>
    </row>
    <row r="80" spans="1:81" ht="17.100000000000001" customHeight="1">
      <c r="A80" s="643">
        <v>68</v>
      </c>
      <c r="B80" s="85" t="s">
        <v>105</v>
      </c>
      <c r="C80" s="85" t="s">
        <v>230</v>
      </c>
      <c r="D80" s="85" t="s">
        <v>350</v>
      </c>
      <c r="E80" s="85" t="s">
        <v>20</v>
      </c>
      <c r="F80" s="94" t="s">
        <v>6498</v>
      </c>
      <c r="G80" s="101" t="s">
        <v>488</v>
      </c>
      <c r="H80" s="330" t="s">
        <v>6499</v>
      </c>
      <c r="I80" s="91" t="s">
        <v>489</v>
      </c>
      <c r="J80" s="330" t="s">
        <v>102</v>
      </c>
      <c r="K80" s="330" t="s">
        <v>490</v>
      </c>
      <c r="L80" s="330" t="s">
        <v>491</v>
      </c>
      <c r="M80" s="91" t="s">
        <v>11368</v>
      </c>
      <c r="N80" s="330" t="s">
        <v>30</v>
      </c>
      <c r="O80" s="570"/>
      <c r="P80" s="330" t="s">
        <v>30</v>
      </c>
      <c r="Q80" s="373">
        <v>1843</v>
      </c>
      <c r="R80" s="373">
        <v>622</v>
      </c>
      <c r="S80" s="387">
        <v>227</v>
      </c>
      <c r="T80" s="387">
        <v>150</v>
      </c>
      <c r="U80" s="253" t="s">
        <v>6352</v>
      </c>
      <c r="V80" s="252">
        <v>77</v>
      </c>
      <c r="W80" s="252">
        <v>89</v>
      </c>
      <c r="X80" s="330" t="s">
        <v>6337</v>
      </c>
      <c r="Y80" s="252">
        <v>240</v>
      </c>
      <c r="Z80" s="252">
        <v>307</v>
      </c>
      <c r="AA80" s="252">
        <v>38000</v>
      </c>
      <c r="AB80" s="252">
        <v>19</v>
      </c>
      <c r="AC80" s="252"/>
      <c r="AD80" s="252"/>
      <c r="AE80" s="307"/>
      <c r="AF80" s="763" t="s">
        <v>12467</v>
      </c>
      <c r="AG80" s="373"/>
      <c r="AH80" s="373">
        <v>2755</v>
      </c>
      <c r="AI80" s="91"/>
      <c r="AJ80" s="91"/>
      <c r="AK80" s="91" t="s">
        <v>11369</v>
      </c>
      <c r="AL80" s="233"/>
      <c r="AM80" s="381"/>
      <c r="AN80" s="381"/>
      <c r="AO80" s="381"/>
      <c r="AP80" s="381"/>
      <c r="AQ80" s="381">
        <v>300</v>
      </c>
      <c r="AR80" s="91" t="s">
        <v>9088</v>
      </c>
      <c r="AS80" s="91" t="s">
        <v>9088</v>
      </c>
      <c r="AT80" s="91" t="s">
        <v>9253</v>
      </c>
      <c r="AU80" s="232">
        <v>2458</v>
      </c>
      <c r="AV80" s="23">
        <v>8</v>
      </c>
      <c r="AW80" s="335"/>
      <c r="AX80" s="335"/>
      <c r="AY80" s="335"/>
      <c r="AZ80" s="335"/>
      <c r="BA80" s="335"/>
      <c r="BB80" s="313"/>
      <c r="BC80" s="313"/>
      <c r="BD80" s="91"/>
      <c r="BE80" s="91" t="s">
        <v>11086</v>
      </c>
      <c r="BF80" s="313"/>
      <c r="BG80" s="335"/>
      <c r="BH80" s="313"/>
      <c r="BI80" s="313"/>
      <c r="BJ80" s="313"/>
      <c r="BK80" s="313"/>
      <c r="BL80" s="313"/>
      <c r="BM80" s="91"/>
      <c r="BN80" s="91" t="s">
        <v>6350</v>
      </c>
      <c r="BO80" s="253"/>
      <c r="BP80" s="253"/>
      <c r="BQ80" s="253"/>
      <c r="BR80" s="253"/>
      <c r="BS80" s="253"/>
      <c r="BT80" s="253"/>
      <c r="BU80" s="253"/>
      <c r="BV80" s="253"/>
      <c r="BW80" s="253"/>
      <c r="BX80" s="253"/>
      <c r="BY80" s="246">
        <v>3</v>
      </c>
      <c r="BZ80" s="427">
        <v>1</v>
      </c>
      <c r="CA80" s="427"/>
      <c r="CB80" s="427">
        <v>1</v>
      </c>
      <c r="CC80" s="427"/>
    </row>
    <row r="81" spans="1:81" ht="17.100000000000001" customHeight="1">
      <c r="A81" s="643">
        <v>69</v>
      </c>
      <c r="B81" s="86" t="s">
        <v>105</v>
      </c>
      <c r="C81" s="86" t="s">
        <v>106</v>
      </c>
      <c r="D81" s="86" t="s">
        <v>350</v>
      </c>
      <c r="E81" s="92" t="s">
        <v>20</v>
      </c>
      <c r="F81" s="92" t="s">
        <v>492</v>
      </c>
      <c r="G81" s="169" t="s">
        <v>493</v>
      </c>
      <c r="H81" s="329" t="s">
        <v>11765</v>
      </c>
      <c r="I81" s="332" t="s">
        <v>494</v>
      </c>
      <c r="J81" s="329" t="s">
        <v>102</v>
      </c>
      <c r="K81" s="329" t="s">
        <v>495</v>
      </c>
      <c r="L81" s="329" t="s">
        <v>496</v>
      </c>
      <c r="M81" s="91" t="s">
        <v>7341</v>
      </c>
      <c r="N81" s="330" t="s">
        <v>30</v>
      </c>
      <c r="O81" s="330"/>
      <c r="P81" s="330" t="s">
        <v>30</v>
      </c>
      <c r="Q81" s="373"/>
      <c r="R81" s="373">
        <v>1270</v>
      </c>
      <c r="S81" s="387">
        <v>342</v>
      </c>
      <c r="T81" s="387">
        <v>218</v>
      </c>
      <c r="U81" s="253" t="s">
        <v>6352</v>
      </c>
      <c r="V81" s="252">
        <v>124</v>
      </c>
      <c r="W81" s="252">
        <v>149</v>
      </c>
      <c r="X81" s="330" t="s">
        <v>6337</v>
      </c>
      <c r="Y81" s="252"/>
      <c r="Z81" s="252">
        <v>36</v>
      </c>
      <c r="AA81" s="252"/>
      <c r="AB81" s="252">
        <v>52</v>
      </c>
      <c r="AC81" s="252"/>
      <c r="AD81" s="252"/>
      <c r="AE81" s="307"/>
      <c r="AF81" s="91" t="s">
        <v>7342</v>
      </c>
      <c r="AG81" s="373"/>
      <c r="AH81" s="373">
        <v>4130</v>
      </c>
      <c r="AI81" s="91" t="s">
        <v>7343</v>
      </c>
      <c r="AJ81" s="91" t="s">
        <v>6867</v>
      </c>
      <c r="AK81" s="91" t="s">
        <v>6348</v>
      </c>
      <c r="AL81" s="233"/>
      <c r="AM81" s="381"/>
      <c r="AN81" s="381"/>
      <c r="AO81" s="381"/>
      <c r="AP81" s="381"/>
      <c r="AQ81" s="381">
        <v>293</v>
      </c>
      <c r="AR81" s="91" t="s">
        <v>6355</v>
      </c>
      <c r="AS81" s="91" t="s">
        <v>6378</v>
      </c>
      <c r="AT81" s="91" t="s">
        <v>7344</v>
      </c>
      <c r="AU81" s="73">
        <v>11027</v>
      </c>
      <c r="AV81" s="23">
        <v>38</v>
      </c>
      <c r="AW81" s="335"/>
      <c r="AX81" s="335"/>
      <c r="AY81" s="335"/>
      <c r="AZ81" s="335"/>
      <c r="BA81" s="335"/>
      <c r="BB81" s="313"/>
      <c r="BC81" s="313"/>
      <c r="BD81" s="91"/>
      <c r="BE81" s="91" t="s">
        <v>11086</v>
      </c>
      <c r="BF81" s="313"/>
      <c r="BG81" s="335"/>
      <c r="BH81" s="313"/>
      <c r="BI81" s="313"/>
      <c r="BJ81" s="313"/>
      <c r="BK81" s="313"/>
      <c r="BL81" s="313"/>
      <c r="BM81" s="91"/>
      <c r="BN81" s="91" t="s">
        <v>6350</v>
      </c>
      <c r="BO81" s="253"/>
      <c r="BP81" s="253"/>
      <c r="BQ81" s="253"/>
      <c r="BR81" s="253"/>
      <c r="BS81" s="253"/>
      <c r="BT81" s="253"/>
      <c r="BU81" s="253"/>
      <c r="BV81" s="253"/>
      <c r="BW81" s="253"/>
      <c r="BX81" s="253"/>
      <c r="BY81" s="246">
        <v>2</v>
      </c>
      <c r="BZ81" s="427"/>
      <c r="CA81" s="427"/>
      <c r="CB81" s="427"/>
      <c r="CC81" s="427"/>
    </row>
    <row r="82" spans="1:81" ht="17.100000000000001" customHeight="1">
      <c r="A82" s="643">
        <v>70</v>
      </c>
      <c r="B82" s="94" t="s">
        <v>105</v>
      </c>
      <c r="C82" s="94" t="s">
        <v>289</v>
      </c>
      <c r="D82" s="94" t="s">
        <v>350</v>
      </c>
      <c r="E82" s="94" t="s">
        <v>497</v>
      </c>
      <c r="F82" s="556" t="s">
        <v>498</v>
      </c>
      <c r="G82" s="168" t="s">
        <v>499</v>
      </c>
      <c r="H82" s="89" t="s">
        <v>500</v>
      </c>
      <c r="I82" s="96" t="s">
        <v>501</v>
      </c>
      <c r="J82" s="89" t="s">
        <v>102</v>
      </c>
      <c r="K82" s="89" t="s">
        <v>501</v>
      </c>
      <c r="L82" s="89" t="s">
        <v>502</v>
      </c>
      <c r="M82" s="91" t="s">
        <v>10283</v>
      </c>
      <c r="N82" s="330" t="s">
        <v>30</v>
      </c>
      <c r="O82" s="330"/>
      <c r="P82" s="330" t="s">
        <v>30</v>
      </c>
      <c r="Q82" s="373">
        <v>43827</v>
      </c>
      <c r="R82" s="373">
        <v>13217</v>
      </c>
      <c r="S82" s="387"/>
      <c r="T82" s="387"/>
      <c r="U82" s="253" t="s">
        <v>6376</v>
      </c>
      <c r="V82" s="252"/>
      <c r="W82" s="252">
        <v>324</v>
      </c>
      <c r="X82" s="330" t="s">
        <v>6337</v>
      </c>
      <c r="Y82" s="252"/>
      <c r="Z82" s="252"/>
      <c r="AA82" s="252"/>
      <c r="AB82" s="252"/>
      <c r="AC82" s="252"/>
      <c r="AD82" s="252"/>
      <c r="AE82" s="307"/>
      <c r="AF82" s="91" t="s">
        <v>10895</v>
      </c>
      <c r="AG82" s="373"/>
      <c r="AH82" s="373">
        <v>16712</v>
      </c>
      <c r="AI82" s="91"/>
      <c r="AJ82" s="91"/>
      <c r="AK82" s="91"/>
      <c r="AL82" s="233"/>
      <c r="AM82" s="381"/>
      <c r="AN82" s="381"/>
      <c r="AO82" s="381"/>
      <c r="AP82" s="381"/>
      <c r="AQ82" s="381">
        <v>0</v>
      </c>
      <c r="AR82" s="91"/>
      <c r="AS82" s="91"/>
      <c r="AT82" s="91" t="s">
        <v>10284</v>
      </c>
      <c r="AU82" s="73">
        <v>0</v>
      </c>
      <c r="AV82" s="73">
        <v>0</v>
      </c>
      <c r="AW82" s="335"/>
      <c r="AX82" s="335"/>
      <c r="AY82" s="335"/>
      <c r="AZ82" s="335"/>
      <c r="BA82" s="335"/>
      <c r="BB82" s="313"/>
      <c r="BC82" s="313"/>
      <c r="BD82" s="91"/>
      <c r="BE82" s="91"/>
      <c r="BF82" s="313"/>
      <c r="BG82" s="335"/>
      <c r="BH82" s="313"/>
      <c r="BI82" s="313"/>
      <c r="BJ82" s="313"/>
      <c r="BK82" s="313"/>
      <c r="BL82" s="313"/>
      <c r="BM82" s="91"/>
      <c r="BN82" s="91"/>
      <c r="BO82" s="253"/>
      <c r="BP82" s="253"/>
      <c r="BQ82" s="253"/>
      <c r="BR82" s="253"/>
      <c r="BS82" s="253"/>
      <c r="BT82" s="253"/>
      <c r="BU82" s="253"/>
      <c r="BV82" s="253"/>
      <c r="BW82" s="253"/>
      <c r="BX82" s="253"/>
      <c r="BY82" s="67"/>
      <c r="BZ82" s="427"/>
      <c r="CA82" s="427"/>
      <c r="CB82" s="427"/>
      <c r="CC82" s="427"/>
    </row>
    <row r="83" spans="1:81" ht="17.100000000000001" customHeight="1">
      <c r="A83" s="643">
        <v>71</v>
      </c>
      <c r="B83" s="92" t="s">
        <v>105</v>
      </c>
      <c r="C83" s="86" t="s">
        <v>154</v>
      </c>
      <c r="D83" s="86" t="s">
        <v>350</v>
      </c>
      <c r="E83" s="86" t="s">
        <v>20</v>
      </c>
      <c r="F83" s="86" t="s">
        <v>503</v>
      </c>
      <c r="G83" s="169" t="s">
        <v>504</v>
      </c>
      <c r="H83" s="329" t="s">
        <v>505</v>
      </c>
      <c r="I83" s="332" t="s">
        <v>506</v>
      </c>
      <c r="J83" s="329" t="s">
        <v>102</v>
      </c>
      <c r="K83" s="329" t="s">
        <v>402</v>
      </c>
      <c r="L83" s="329" t="s">
        <v>507</v>
      </c>
      <c r="M83" s="91" t="s">
        <v>10401</v>
      </c>
      <c r="N83" s="330" t="s">
        <v>30</v>
      </c>
      <c r="O83" s="330"/>
      <c r="P83" s="330" t="s">
        <v>30</v>
      </c>
      <c r="Q83" s="373">
        <v>750</v>
      </c>
      <c r="R83" s="373">
        <v>508</v>
      </c>
      <c r="S83" s="387">
        <v>410</v>
      </c>
      <c r="T83" s="387">
        <v>378</v>
      </c>
      <c r="U83" s="253" t="s">
        <v>6405</v>
      </c>
      <c r="V83" s="252">
        <v>32</v>
      </c>
      <c r="W83" s="252">
        <v>34</v>
      </c>
      <c r="X83" s="330" t="s">
        <v>6337</v>
      </c>
      <c r="Y83" s="252"/>
      <c r="Z83" s="252">
        <v>54</v>
      </c>
      <c r="AA83" s="252">
        <v>102</v>
      </c>
      <c r="AB83" s="252">
        <v>10</v>
      </c>
      <c r="AC83" s="252">
        <v>38</v>
      </c>
      <c r="AD83" s="252"/>
      <c r="AE83" s="307" t="s">
        <v>6585</v>
      </c>
      <c r="AF83" s="91" t="s">
        <v>6586</v>
      </c>
      <c r="AG83" s="373">
        <v>1815</v>
      </c>
      <c r="AH83" s="373">
        <v>1972</v>
      </c>
      <c r="AI83" s="91"/>
      <c r="AJ83" s="91"/>
      <c r="AK83" s="91" t="s">
        <v>6354</v>
      </c>
      <c r="AL83" s="233">
        <v>1</v>
      </c>
      <c r="AM83" s="381"/>
      <c r="AN83" s="381">
        <v>1</v>
      </c>
      <c r="AO83" s="381"/>
      <c r="AP83" s="381"/>
      <c r="AQ83" s="381">
        <v>270</v>
      </c>
      <c r="AR83" s="91" t="s">
        <v>9075</v>
      </c>
      <c r="AS83" s="91" t="s">
        <v>6378</v>
      </c>
      <c r="AT83" s="91" t="s">
        <v>6587</v>
      </c>
      <c r="AU83" s="232">
        <v>1795</v>
      </c>
      <c r="AV83" s="23">
        <v>7</v>
      </c>
      <c r="AW83" s="335">
        <v>5000</v>
      </c>
      <c r="AX83" s="335">
        <v>3000</v>
      </c>
      <c r="AY83" s="335">
        <v>3000</v>
      </c>
      <c r="AZ83" s="335">
        <v>3000</v>
      </c>
      <c r="BA83" s="335">
        <v>5000</v>
      </c>
      <c r="BB83" s="313">
        <v>40</v>
      </c>
      <c r="BC83" s="313">
        <v>40</v>
      </c>
      <c r="BD83" s="91" t="s">
        <v>9476</v>
      </c>
      <c r="BE83" s="91"/>
      <c r="BF83" s="313"/>
      <c r="BG83" s="335"/>
      <c r="BH83" s="313"/>
      <c r="BI83" s="313"/>
      <c r="BJ83" s="313"/>
      <c r="BK83" s="313"/>
      <c r="BL83" s="313"/>
      <c r="BM83" s="91"/>
      <c r="BN83" s="91" t="s">
        <v>6588</v>
      </c>
      <c r="BO83" s="253"/>
      <c r="BP83" s="253"/>
      <c r="BQ83" s="253"/>
      <c r="BR83" s="253"/>
      <c r="BS83" s="253"/>
      <c r="BT83" s="253"/>
      <c r="BU83" s="253"/>
      <c r="BV83" s="253"/>
      <c r="BW83" s="253"/>
      <c r="BX83" s="253"/>
      <c r="BY83" s="246">
        <v>1</v>
      </c>
      <c r="BZ83" s="427"/>
      <c r="CA83" s="427">
        <v>1</v>
      </c>
      <c r="CB83" s="427"/>
      <c r="CC83" s="427"/>
    </row>
    <row r="84" spans="1:81" ht="17.100000000000001" customHeight="1">
      <c r="A84" s="643">
        <v>72</v>
      </c>
      <c r="B84" s="92" t="s">
        <v>105</v>
      </c>
      <c r="C84" s="92" t="s">
        <v>106</v>
      </c>
      <c r="D84" s="92" t="s">
        <v>350</v>
      </c>
      <c r="E84" s="92" t="s">
        <v>20</v>
      </c>
      <c r="F84" s="528" t="s">
        <v>508</v>
      </c>
      <c r="G84" s="169" t="s">
        <v>509</v>
      </c>
      <c r="H84" s="329" t="s">
        <v>510</v>
      </c>
      <c r="I84" s="332" t="s">
        <v>511</v>
      </c>
      <c r="J84" s="329" t="s">
        <v>102</v>
      </c>
      <c r="K84" s="329" t="s">
        <v>512</v>
      </c>
      <c r="L84" s="329" t="s">
        <v>513</v>
      </c>
      <c r="M84" s="91" t="s">
        <v>10186</v>
      </c>
      <c r="N84" s="330" t="s">
        <v>30</v>
      </c>
      <c r="O84" s="330"/>
      <c r="P84" s="330" t="s">
        <v>102</v>
      </c>
      <c r="Q84" s="373">
        <v>108</v>
      </c>
      <c r="R84" s="373">
        <v>195</v>
      </c>
      <c r="S84" s="387">
        <v>221</v>
      </c>
      <c r="T84" s="387">
        <v>100</v>
      </c>
      <c r="U84" s="253" t="s">
        <v>6361</v>
      </c>
      <c r="V84" s="252">
        <v>121</v>
      </c>
      <c r="W84" s="252">
        <v>9</v>
      </c>
      <c r="X84" s="330" t="s">
        <v>6337</v>
      </c>
      <c r="Y84" s="252">
        <v>80</v>
      </c>
      <c r="Z84" s="252"/>
      <c r="AA84" s="252"/>
      <c r="AB84" s="252">
        <v>16</v>
      </c>
      <c r="AC84" s="252">
        <v>10</v>
      </c>
      <c r="AD84" s="252"/>
      <c r="AE84" s="307"/>
      <c r="AF84" s="91" t="s">
        <v>10187</v>
      </c>
      <c r="AG84" s="373">
        <v>1000</v>
      </c>
      <c r="AH84" s="373">
        <v>1000</v>
      </c>
      <c r="AI84" s="91"/>
      <c r="AJ84" s="91"/>
      <c r="AK84" s="91" t="s">
        <v>6348</v>
      </c>
      <c r="AL84" s="233">
        <v>2</v>
      </c>
      <c r="AM84" s="381"/>
      <c r="AN84" s="381">
        <v>2</v>
      </c>
      <c r="AO84" s="381"/>
      <c r="AP84" s="381"/>
      <c r="AQ84" s="381">
        <v>0</v>
      </c>
      <c r="AR84" s="91" t="s">
        <v>6340</v>
      </c>
      <c r="AS84" s="91" t="s">
        <v>6340</v>
      </c>
      <c r="AT84" s="91" t="s">
        <v>10188</v>
      </c>
      <c r="AU84" s="232">
        <v>0</v>
      </c>
      <c r="AV84" s="232">
        <v>0</v>
      </c>
      <c r="AW84" s="335">
        <v>10000</v>
      </c>
      <c r="AX84" s="335">
        <v>5000</v>
      </c>
      <c r="AY84" s="335">
        <v>5000</v>
      </c>
      <c r="AZ84" s="335">
        <v>5000</v>
      </c>
      <c r="BA84" s="335">
        <v>10000</v>
      </c>
      <c r="BB84" s="313">
        <v>50</v>
      </c>
      <c r="BC84" s="313"/>
      <c r="BD84" s="91"/>
      <c r="BE84" s="91"/>
      <c r="BF84" s="313"/>
      <c r="BG84" s="335"/>
      <c r="BH84" s="313"/>
      <c r="BI84" s="313"/>
      <c r="BJ84" s="313"/>
      <c r="BK84" s="313"/>
      <c r="BL84" s="313"/>
      <c r="BM84" s="91"/>
      <c r="BN84" s="91"/>
      <c r="BO84" s="253"/>
      <c r="BP84" s="253"/>
      <c r="BQ84" s="253"/>
      <c r="BR84" s="253"/>
      <c r="BS84" s="253"/>
      <c r="BT84" s="253"/>
      <c r="BU84" s="253"/>
      <c r="BV84" s="253"/>
      <c r="BW84" s="253"/>
      <c r="BX84" s="253"/>
      <c r="BY84" s="246">
        <v>2</v>
      </c>
      <c r="BZ84" s="427"/>
      <c r="CA84" s="427"/>
      <c r="CB84" s="427">
        <v>4</v>
      </c>
      <c r="CC84" s="427"/>
    </row>
    <row r="85" spans="1:81" ht="17.100000000000001" customHeight="1">
      <c r="A85" s="643">
        <v>73</v>
      </c>
      <c r="B85" s="92" t="s">
        <v>105</v>
      </c>
      <c r="C85" s="92" t="s">
        <v>106</v>
      </c>
      <c r="D85" s="92" t="s">
        <v>350</v>
      </c>
      <c r="E85" s="92" t="s">
        <v>20</v>
      </c>
      <c r="F85" s="92" t="s">
        <v>12383</v>
      </c>
      <c r="G85" s="169" t="s">
        <v>514</v>
      </c>
      <c r="H85" s="329" t="s">
        <v>515</v>
      </c>
      <c r="I85" s="332" t="s">
        <v>516</v>
      </c>
      <c r="J85" s="329" t="s">
        <v>102</v>
      </c>
      <c r="K85" s="567" t="s">
        <v>517</v>
      </c>
      <c r="L85" s="567" t="s">
        <v>518</v>
      </c>
      <c r="M85" s="91" t="s">
        <v>8359</v>
      </c>
      <c r="N85" s="330" t="s">
        <v>30</v>
      </c>
      <c r="O85" s="330"/>
      <c r="P85" s="330" t="s">
        <v>102</v>
      </c>
      <c r="Q85" s="373">
        <v>1082</v>
      </c>
      <c r="R85" s="373">
        <v>660</v>
      </c>
      <c r="S85" s="387">
        <v>145</v>
      </c>
      <c r="T85" s="387">
        <v>118</v>
      </c>
      <c r="U85" s="253" t="s">
        <v>6361</v>
      </c>
      <c r="V85" s="252">
        <v>27</v>
      </c>
      <c r="W85" s="252">
        <v>33</v>
      </c>
      <c r="X85" s="330" t="s">
        <v>6337</v>
      </c>
      <c r="Y85" s="252">
        <v>16</v>
      </c>
      <c r="Z85" s="252">
        <v>24</v>
      </c>
      <c r="AA85" s="252"/>
      <c r="AB85" s="252">
        <v>6</v>
      </c>
      <c r="AC85" s="252"/>
      <c r="AD85" s="252"/>
      <c r="AE85" s="307">
        <v>6</v>
      </c>
      <c r="AF85" s="91" t="s">
        <v>6384</v>
      </c>
      <c r="AG85" s="373">
        <v>6</v>
      </c>
      <c r="AH85" s="373">
        <v>1082</v>
      </c>
      <c r="AI85" s="91"/>
      <c r="AJ85" s="91"/>
      <c r="AK85" s="91"/>
      <c r="AL85" s="233"/>
      <c r="AM85" s="381"/>
      <c r="AN85" s="381"/>
      <c r="AO85" s="381"/>
      <c r="AP85" s="381"/>
      <c r="AQ85" s="743">
        <v>0</v>
      </c>
      <c r="AR85" s="744"/>
      <c r="AS85" s="744"/>
      <c r="AT85" s="744" t="s">
        <v>9382</v>
      </c>
      <c r="AU85" s="462">
        <v>0</v>
      </c>
      <c r="AV85" s="462">
        <v>0</v>
      </c>
      <c r="AW85" s="335">
        <v>10000</v>
      </c>
      <c r="AX85" s="335">
        <v>5000</v>
      </c>
      <c r="AY85" s="335">
        <v>5000</v>
      </c>
      <c r="AZ85" s="335">
        <v>5000</v>
      </c>
      <c r="BA85" s="335">
        <v>10000</v>
      </c>
      <c r="BB85" s="309">
        <v>20</v>
      </c>
      <c r="BC85" s="313"/>
      <c r="BD85" s="91"/>
      <c r="BE85" s="91"/>
      <c r="BF85" s="313">
        <v>10000</v>
      </c>
      <c r="BG85" s="335">
        <v>5000</v>
      </c>
      <c r="BH85" s="313">
        <v>5000</v>
      </c>
      <c r="BI85" s="313">
        <v>5000</v>
      </c>
      <c r="BJ85" s="313">
        <v>10000</v>
      </c>
      <c r="BK85" s="309">
        <v>20</v>
      </c>
      <c r="BL85" s="313"/>
      <c r="BM85" s="91"/>
      <c r="BN85" s="91"/>
      <c r="BO85" s="253"/>
      <c r="BP85" s="253"/>
      <c r="BQ85" s="253"/>
      <c r="BR85" s="253"/>
      <c r="BS85" s="253"/>
      <c r="BT85" s="253"/>
      <c r="BU85" s="253"/>
      <c r="BV85" s="253"/>
      <c r="BW85" s="253"/>
      <c r="BX85" s="253"/>
      <c r="BY85" s="246">
        <v>1</v>
      </c>
      <c r="BZ85" s="427"/>
      <c r="CA85" s="427"/>
      <c r="CB85" s="427"/>
      <c r="CC85" s="427"/>
    </row>
    <row r="86" spans="1:81" ht="17.100000000000001" customHeight="1">
      <c r="A86" s="643">
        <v>74</v>
      </c>
      <c r="B86" s="86" t="s">
        <v>105</v>
      </c>
      <c r="C86" s="86" t="s">
        <v>106</v>
      </c>
      <c r="D86" s="86" t="s">
        <v>350</v>
      </c>
      <c r="E86" s="92" t="s">
        <v>20</v>
      </c>
      <c r="F86" s="92" t="s">
        <v>519</v>
      </c>
      <c r="G86" s="169" t="s">
        <v>520</v>
      </c>
      <c r="H86" s="329" t="s">
        <v>521</v>
      </c>
      <c r="I86" s="332" t="s">
        <v>522</v>
      </c>
      <c r="J86" s="329" t="s">
        <v>102</v>
      </c>
      <c r="K86" s="329" t="s">
        <v>523</v>
      </c>
      <c r="L86" s="329" t="s">
        <v>524</v>
      </c>
      <c r="M86" s="91" t="s">
        <v>6589</v>
      </c>
      <c r="N86" s="330" t="s">
        <v>30</v>
      </c>
      <c r="O86" s="330" t="s">
        <v>7937</v>
      </c>
      <c r="P86" s="330" t="s">
        <v>30</v>
      </c>
      <c r="Q86" s="373">
        <v>876</v>
      </c>
      <c r="R86" s="373">
        <v>3866</v>
      </c>
      <c r="S86" s="387">
        <v>876</v>
      </c>
      <c r="T86" s="387">
        <v>876</v>
      </c>
      <c r="U86" s="253" t="s">
        <v>6336</v>
      </c>
      <c r="V86" s="252"/>
      <c r="W86" s="252">
        <v>66</v>
      </c>
      <c r="X86" s="330" t="s">
        <v>6337</v>
      </c>
      <c r="Y86" s="252"/>
      <c r="Z86" s="252"/>
      <c r="AA86" s="252"/>
      <c r="AB86" s="252">
        <v>179</v>
      </c>
      <c r="AC86" s="252">
        <v>2</v>
      </c>
      <c r="AD86" s="252"/>
      <c r="AE86" s="307">
        <v>10</v>
      </c>
      <c r="AF86" s="91" t="s">
        <v>6590</v>
      </c>
      <c r="AG86" s="373">
        <v>4000</v>
      </c>
      <c r="AH86" s="373">
        <v>4000</v>
      </c>
      <c r="AI86" s="91" t="s">
        <v>6591</v>
      </c>
      <c r="AJ86" s="91" t="s">
        <v>9973</v>
      </c>
      <c r="AK86" s="91" t="s">
        <v>6354</v>
      </c>
      <c r="AL86" s="233">
        <v>4</v>
      </c>
      <c r="AM86" s="381"/>
      <c r="AN86" s="381">
        <v>2</v>
      </c>
      <c r="AO86" s="381">
        <v>2</v>
      </c>
      <c r="AP86" s="381"/>
      <c r="AQ86" s="381">
        <v>296</v>
      </c>
      <c r="AR86" s="91" t="s">
        <v>9086</v>
      </c>
      <c r="AS86" s="91" t="s">
        <v>9086</v>
      </c>
      <c r="AT86" s="91" t="s">
        <v>6592</v>
      </c>
      <c r="AU86" s="73">
        <v>9170</v>
      </c>
      <c r="AV86" s="23">
        <v>31</v>
      </c>
      <c r="AW86" s="335">
        <v>4000</v>
      </c>
      <c r="AX86" s="335">
        <v>0</v>
      </c>
      <c r="AY86" s="335">
        <v>3000</v>
      </c>
      <c r="AZ86" s="335">
        <v>3000</v>
      </c>
      <c r="BA86" s="335">
        <v>3000</v>
      </c>
      <c r="BB86" s="309" t="s">
        <v>11085</v>
      </c>
      <c r="BC86" s="313"/>
      <c r="BD86" s="91" t="s">
        <v>6593</v>
      </c>
      <c r="BE86" s="91" t="s">
        <v>6594</v>
      </c>
      <c r="BF86" s="313">
        <v>4000</v>
      </c>
      <c r="BG86" s="335">
        <v>0</v>
      </c>
      <c r="BH86" s="313">
        <v>3000</v>
      </c>
      <c r="BI86" s="313">
        <v>3000</v>
      </c>
      <c r="BJ86" s="313">
        <v>3000</v>
      </c>
      <c r="BK86" s="313" t="s">
        <v>9408</v>
      </c>
      <c r="BL86" s="313"/>
      <c r="BM86" s="91" t="s">
        <v>9605</v>
      </c>
      <c r="BN86" s="91" t="s">
        <v>6594</v>
      </c>
      <c r="BO86" s="253"/>
      <c r="BP86" s="253"/>
      <c r="BQ86" s="253"/>
      <c r="BR86" s="253"/>
      <c r="BS86" s="253"/>
      <c r="BT86" s="253"/>
      <c r="BU86" s="253"/>
      <c r="BV86" s="253"/>
      <c r="BW86" s="253"/>
      <c r="BX86" s="253"/>
      <c r="BY86" s="10">
        <v>5</v>
      </c>
      <c r="BZ86" s="427"/>
      <c r="CA86" s="427"/>
      <c r="CB86" s="427">
        <v>1</v>
      </c>
      <c r="CC86" s="427"/>
    </row>
    <row r="87" spans="1:81" ht="17.100000000000001" customHeight="1">
      <c r="A87" s="643">
        <v>75</v>
      </c>
      <c r="B87" s="92" t="s">
        <v>105</v>
      </c>
      <c r="C87" s="92" t="s">
        <v>230</v>
      </c>
      <c r="D87" s="92" t="s">
        <v>350</v>
      </c>
      <c r="E87" s="92" t="s">
        <v>20</v>
      </c>
      <c r="F87" s="92" t="s">
        <v>525</v>
      </c>
      <c r="G87" s="169" t="s">
        <v>8707</v>
      </c>
      <c r="H87" s="329" t="s">
        <v>526</v>
      </c>
      <c r="I87" s="332" t="s">
        <v>527</v>
      </c>
      <c r="J87" s="329" t="s">
        <v>102</v>
      </c>
      <c r="K87" s="329" t="s">
        <v>528</v>
      </c>
      <c r="L87" s="329" t="s">
        <v>529</v>
      </c>
      <c r="M87" s="91" t="s">
        <v>7345</v>
      </c>
      <c r="N87" s="330" t="s">
        <v>30</v>
      </c>
      <c r="O87" s="330"/>
      <c r="P87" s="330" t="s">
        <v>102</v>
      </c>
      <c r="Q87" s="373">
        <v>5773</v>
      </c>
      <c r="R87" s="373">
        <v>3757</v>
      </c>
      <c r="S87" s="387">
        <v>1169</v>
      </c>
      <c r="T87" s="387">
        <v>1030</v>
      </c>
      <c r="U87" s="253" t="s">
        <v>6361</v>
      </c>
      <c r="V87" s="252">
        <v>139</v>
      </c>
      <c r="W87" s="252">
        <v>70</v>
      </c>
      <c r="X87" s="330" t="s">
        <v>6337</v>
      </c>
      <c r="Y87" s="252">
        <v>351</v>
      </c>
      <c r="Z87" s="252">
        <v>76</v>
      </c>
      <c r="AA87" s="252">
        <v>4200</v>
      </c>
      <c r="AB87" s="252">
        <v>66</v>
      </c>
      <c r="AC87" s="252">
        <v>8</v>
      </c>
      <c r="AD87" s="252"/>
      <c r="AE87" s="307">
        <v>11</v>
      </c>
      <c r="AF87" s="91" t="s">
        <v>7346</v>
      </c>
      <c r="AG87" s="373">
        <v>161</v>
      </c>
      <c r="AH87" s="373">
        <v>218</v>
      </c>
      <c r="AI87" s="91" t="s">
        <v>7347</v>
      </c>
      <c r="AJ87" s="91" t="s">
        <v>7348</v>
      </c>
      <c r="AK87" s="91" t="s">
        <v>6354</v>
      </c>
      <c r="AL87" s="233">
        <v>16</v>
      </c>
      <c r="AM87" s="381">
        <v>3</v>
      </c>
      <c r="AN87" s="381">
        <v>5</v>
      </c>
      <c r="AO87" s="381">
        <v>6</v>
      </c>
      <c r="AP87" s="381">
        <v>2</v>
      </c>
      <c r="AQ87" s="381">
        <v>299</v>
      </c>
      <c r="AR87" s="91" t="s">
        <v>9075</v>
      </c>
      <c r="AS87" s="91" t="s">
        <v>9075</v>
      </c>
      <c r="AT87" s="91" t="s">
        <v>6356</v>
      </c>
      <c r="AU87" s="73">
        <v>136994</v>
      </c>
      <c r="AV87" s="23">
        <v>458</v>
      </c>
      <c r="AW87" s="335"/>
      <c r="AX87" s="335"/>
      <c r="AY87" s="335"/>
      <c r="AZ87" s="335"/>
      <c r="BA87" s="335"/>
      <c r="BB87" s="313"/>
      <c r="BC87" s="313"/>
      <c r="BD87" s="91"/>
      <c r="BE87" s="91" t="s">
        <v>6350</v>
      </c>
      <c r="BF87" s="313"/>
      <c r="BG87" s="335"/>
      <c r="BH87" s="313"/>
      <c r="BI87" s="313"/>
      <c r="BJ87" s="313"/>
      <c r="BK87" s="313"/>
      <c r="BL87" s="313"/>
      <c r="BM87" s="91"/>
      <c r="BN87" s="91" t="s">
        <v>6350</v>
      </c>
      <c r="BO87" s="253"/>
      <c r="BP87" s="253"/>
      <c r="BQ87" s="253"/>
      <c r="BR87" s="253"/>
      <c r="BS87" s="253"/>
      <c r="BT87" s="253"/>
      <c r="BU87" s="253"/>
      <c r="BV87" s="253"/>
      <c r="BW87" s="253"/>
      <c r="BX87" s="253"/>
      <c r="BY87" s="246">
        <v>3</v>
      </c>
      <c r="BZ87" s="427"/>
      <c r="CA87" s="427">
        <v>4</v>
      </c>
      <c r="CB87" s="427"/>
      <c r="CC87" s="427"/>
    </row>
    <row r="88" spans="1:81" ht="17.100000000000001" customHeight="1">
      <c r="A88" s="643">
        <v>76</v>
      </c>
      <c r="B88" s="86" t="s">
        <v>105</v>
      </c>
      <c r="C88" s="86" t="s">
        <v>106</v>
      </c>
      <c r="D88" s="86" t="s">
        <v>350</v>
      </c>
      <c r="E88" s="92" t="s">
        <v>20</v>
      </c>
      <c r="F88" s="92" t="s">
        <v>530</v>
      </c>
      <c r="G88" s="169" t="s">
        <v>8708</v>
      </c>
      <c r="H88" s="329" t="s">
        <v>531</v>
      </c>
      <c r="I88" s="332" t="s">
        <v>532</v>
      </c>
      <c r="J88" s="329" t="s">
        <v>102</v>
      </c>
      <c r="K88" s="329" t="s">
        <v>533</v>
      </c>
      <c r="L88" s="329" t="s">
        <v>534</v>
      </c>
      <c r="M88" s="91" t="s">
        <v>7349</v>
      </c>
      <c r="N88" s="330" t="s">
        <v>30</v>
      </c>
      <c r="O88" s="330"/>
      <c r="P88" s="330" t="s">
        <v>30</v>
      </c>
      <c r="Q88" s="373">
        <v>281</v>
      </c>
      <c r="R88" s="373">
        <v>540.9</v>
      </c>
      <c r="S88" s="387">
        <v>194.1</v>
      </c>
      <c r="T88" s="387"/>
      <c r="U88" s="253"/>
      <c r="V88" s="252">
        <v>194</v>
      </c>
      <c r="W88" s="252">
        <v>59.5</v>
      </c>
      <c r="X88" s="330" t="s">
        <v>6337</v>
      </c>
      <c r="Y88" s="252">
        <v>66</v>
      </c>
      <c r="Z88" s="252">
        <v>45</v>
      </c>
      <c r="AA88" s="252">
        <v>20000</v>
      </c>
      <c r="AB88" s="252">
        <v>45</v>
      </c>
      <c r="AC88" s="252"/>
      <c r="AD88" s="252"/>
      <c r="AE88" s="307">
        <v>3</v>
      </c>
      <c r="AF88" s="91" t="s">
        <v>7350</v>
      </c>
      <c r="AG88" s="373">
        <v>14</v>
      </c>
      <c r="AH88" s="373">
        <v>30300</v>
      </c>
      <c r="AI88" s="91"/>
      <c r="AJ88" s="91"/>
      <c r="AK88" s="91" t="s">
        <v>6354</v>
      </c>
      <c r="AL88" s="233">
        <v>4</v>
      </c>
      <c r="AM88" s="381">
        <v>4</v>
      </c>
      <c r="AN88" s="381"/>
      <c r="AO88" s="381"/>
      <c r="AP88" s="381"/>
      <c r="AQ88" s="381">
        <v>150</v>
      </c>
      <c r="AR88" s="91" t="s">
        <v>6340</v>
      </c>
      <c r="AS88" s="91" t="s">
        <v>6340</v>
      </c>
      <c r="AT88" s="91" t="s">
        <v>9254</v>
      </c>
      <c r="AU88" s="232">
        <v>1668</v>
      </c>
      <c r="AV88" s="23">
        <v>11</v>
      </c>
      <c r="AW88" s="335"/>
      <c r="AX88" s="335"/>
      <c r="AY88" s="335"/>
      <c r="AZ88" s="335"/>
      <c r="BA88" s="335"/>
      <c r="BB88" s="313"/>
      <c r="BC88" s="313"/>
      <c r="BD88" s="91"/>
      <c r="BE88" s="91"/>
      <c r="BF88" s="313">
        <v>6000</v>
      </c>
      <c r="BG88" s="335">
        <v>0</v>
      </c>
      <c r="BH88" s="313">
        <v>4000</v>
      </c>
      <c r="BI88" s="313">
        <v>4000</v>
      </c>
      <c r="BJ88" s="313">
        <v>6000</v>
      </c>
      <c r="BK88" s="313"/>
      <c r="BL88" s="313"/>
      <c r="BM88" s="91" t="s">
        <v>7351</v>
      </c>
      <c r="BN88" s="91"/>
      <c r="BO88" s="253"/>
      <c r="BP88" s="253"/>
      <c r="BQ88" s="253"/>
      <c r="BR88" s="253"/>
      <c r="BS88" s="253"/>
      <c r="BT88" s="253"/>
      <c r="BU88" s="253"/>
      <c r="BV88" s="253"/>
      <c r="BW88" s="253"/>
      <c r="BX88" s="253"/>
      <c r="BY88" s="246">
        <v>2</v>
      </c>
      <c r="BZ88" s="427"/>
      <c r="CA88" s="427">
        <v>1</v>
      </c>
      <c r="CB88" s="427"/>
      <c r="CC88" s="427"/>
    </row>
    <row r="89" spans="1:81" ht="17.100000000000001" customHeight="1">
      <c r="A89" s="643">
        <v>77</v>
      </c>
      <c r="B89" s="91" t="s">
        <v>105</v>
      </c>
      <c r="C89" s="91" t="s">
        <v>277</v>
      </c>
      <c r="D89" s="91" t="s">
        <v>350</v>
      </c>
      <c r="E89" s="91" t="s">
        <v>20</v>
      </c>
      <c r="F89" s="91" t="s">
        <v>535</v>
      </c>
      <c r="G89" s="101" t="s">
        <v>536</v>
      </c>
      <c r="H89" s="330" t="s">
        <v>537</v>
      </c>
      <c r="I89" s="91" t="s">
        <v>538</v>
      </c>
      <c r="J89" s="330" t="s">
        <v>102</v>
      </c>
      <c r="K89" s="330" t="s">
        <v>539</v>
      </c>
      <c r="L89" s="330" t="s">
        <v>540</v>
      </c>
      <c r="M89" s="91" t="s">
        <v>6335</v>
      </c>
      <c r="N89" s="330" t="s">
        <v>30</v>
      </c>
      <c r="O89" s="330"/>
      <c r="P89" s="330" t="s">
        <v>102</v>
      </c>
      <c r="Q89" s="373">
        <v>5593</v>
      </c>
      <c r="R89" s="373">
        <v>2429</v>
      </c>
      <c r="S89" s="387">
        <v>996</v>
      </c>
      <c r="T89" s="387">
        <v>670</v>
      </c>
      <c r="U89" s="253" t="s">
        <v>6336</v>
      </c>
      <c r="V89" s="252">
        <v>326</v>
      </c>
      <c r="W89" s="252">
        <v>15</v>
      </c>
      <c r="X89" s="330" t="s">
        <v>6337</v>
      </c>
      <c r="Y89" s="252"/>
      <c r="Z89" s="252">
        <v>15</v>
      </c>
      <c r="AA89" s="252">
        <v>3600</v>
      </c>
      <c r="AB89" s="252">
        <v>39</v>
      </c>
      <c r="AC89" s="252">
        <v>30</v>
      </c>
      <c r="AD89" s="252"/>
      <c r="AE89" s="307">
        <v>19</v>
      </c>
      <c r="AF89" s="91" t="s">
        <v>6339</v>
      </c>
      <c r="AG89" s="373">
        <v>189</v>
      </c>
      <c r="AH89" s="373">
        <v>189</v>
      </c>
      <c r="AI89" s="91"/>
      <c r="AJ89" s="91"/>
      <c r="AK89" s="91" t="s">
        <v>6369</v>
      </c>
      <c r="AL89" s="233">
        <v>5</v>
      </c>
      <c r="AM89" s="381"/>
      <c r="AN89" s="381">
        <v>1</v>
      </c>
      <c r="AO89" s="381">
        <v>4</v>
      </c>
      <c r="AP89" s="381"/>
      <c r="AQ89" s="381">
        <v>313</v>
      </c>
      <c r="AR89" s="91" t="s">
        <v>6340</v>
      </c>
      <c r="AS89" s="91" t="s">
        <v>6341</v>
      </c>
      <c r="AT89" s="91" t="s">
        <v>6342</v>
      </c>
      <c r="AU89" s="73">
        <v>9345</v>
      </c>
      <c r="AV89" s="23">
        <v>30</v>
      </c>
      <c r="AW89" s="335">
        <v>3000</v>
      </c>
      <c r="AX89" s="335">
        <v>1000</v>
      </c>
      <c r="AY89" s="335">
        <v>1000</v>
      </c>
      <c r="AZ89" s="335">
        <v>2000</v>
      </c>
      <c r="BA89" s="335">
        <v>3000</v>
      </c>
      <c r="BB89" s="313"/>
      <c r="BC89" s="313"/>
      <c r="BD89" s="91"/>
      <c r="BE89" s="91" t="s">
        <v>9485</v>
      </c>
      <c r="BF89" s="313"/>
      <c r="BG89" s="335"/>
      <c r="BH89" s="313"/>
      <c r="BI89" s="313"/>
      <c r="BJ89" s="313"/>
      <c r="BK89" s="313"/>
      <c r="BL89" s="313"/>
      <c r="BM89" s="91"/>
      <c r="BN89" s="91"/>
      <c r="BO89" s="253"/>
      <c r="BP89" s="253"/>
      <c r="BQ89" s="253"/>
      <c r="BR89" s="253"/>
      <c r="BS89" s="253"/>
      <c r="BT89" s="253"/>
      <c r="BU89" s="253"/>
      <c r="BV89" s="253"/>
      <c r="BW89" s="253"/>
      <c r="BX89" s="253"/>
      <c r="BY89" s="10">
        <v>2</v>
      </c>
      <c r="BZ89" s="427"/>
      <c r="CA89" s="427">
        <v>1</v>
      </c>
      <c r="CB89" s="427"/>
      <c r="CC89" s="427">
        <v>8</v>
      </c>
    </row>
    <row r="90" spans="1:81" ht="17.100000000000001" customHeight="1">
      <c r="A90" s="643">
        <v>78</v>
      </c>
      <c r="B90" s="94" t="s">
        <v>105</v>
      </c>
      <c r="C90" s="94" t="s">
        <v>230</v>
      </c>
      <c r="D90" s="94" t="s">
        <v>350</v>
      </c>
      <c r="E90" s="94" t="s">
        <v>20</v>
      </c>
      <c r="F90" s="94" t="s">
        <v>541</v>
      </c>
      <c r="G90" s="168" t="s">
        <v>542</v>
      </c>
      <c r="H90" s="89" t="s">
        <v>543</v>
      </c>
      <c r="I90" s="96" t="s">
        <v>544</v>
      </c>
      <c r="J90" s="89" t="s">
        <v>102</v>
      </c>
      <c r="K90" s="89" t="s">
        <v>545</v>
      </c>
      <c r="L90" s="89" t="s">
        <v>546</v>
      </c>
      <c r="M90" s="91" t="s">
        <v>7352</v>
      </c>
      <c r="N90" s="330" t="s">
        <v>30</v>
      </c>
      <c r="O90" s="330"/>
      <c r="P90" s="330" t="s">
        <v>30</v>
      </c>
      <c r="Q90" s="373">
        <v>1603.45</v>
      </c>
      <c r="R90" s="373">
        <v>1603.45</v>
      </c>
      <c r="S90" s="387">
        <v>1128.72</v>
      </c>
      <c r="T90" s="387">
        <v>1128.72</v>
      </c>
      <c r="U90" s="253" t="s">
        <v>6336</v>
      </c>
      <c r="V90" s="252">
        <v>0</v>
      </c>
      <c r="W90" s="252">
        <v>285.62</v>
      </c>
      <c r="X90" s="330" t="s">
        <v>33</v>
      </c>
      <c r="Y90" s="252">
        <v>42.95</v>
      </c>
      <c r="Z90" s="252"/>
      <c r="AA90" s="252"/>
      <c r="AB90" s="252">
        <v>101.94</v>
      </c>
      <c r="AC90" s="252"/>
      <c r="AD90" s="252"/>
      <c r="AE90" s="307"/>
      <c r="AF90" s="91" t="s">
        <v>7353</v>
      </c>
      <c r="AG90" s="373"/>
      <c r="AH90" s="373">
        <v>14724</v>
      </c>
      <c r="AI90" s="91" t="s">
        <v>7354</v>
      </c>
      <c r="AJ90" s="91" t="s">
        <v>9974</v>
      </c>
      <c r="AK90" s="91"/>
      <c r="AL90" s="233">
        <v>5</v>
      </c>
      <c r="AM90" s="381"/>
      <c r="AN90" s="381">
        <v>4</v>
      </c>
      <c r="AO90" s="381">
        <v>1</v>
      </c>
      <c r="AP90" s="381"/>
      <c r="AQ90" s="381">
        <v>240</v>
      </c>
      <c r="AR90" s="91" t="s">
        <v>6341</v>
      </c>
      <c r="AS90" s="91" t="s">
        <v>12771</v>
      </c>
      <c r="AT90" s="91" t="s">
        <v>12772</v>
      </c>
      <c r="AU90" s="73">
        <v>7078</v>
      </c>
      <c r="AV90" s="23">
        <v>29</v>
      </c>
      <c r="AW90" s="335"/>
      <c r="AX90" s="335"/>
      <c r="AY90" s="335"/>
      <c r="AZ90" s="335"/>
      <c r="BA90" s="335"/>
      <c r="BB90" s="313"/>
      <c r="BC90" s="313"/>
      <c r="BD90" s="91"/>
      <c r="BE90" s="91" t="s">
        <v>11086</v>
      </c>
      <c r="BF90" s="313"/>
      <c r="BG90" s="335"/>
      <c r="BH90" s="313"/>
      <c r="BI90" s="313"/>
      <c r="BJ90" s="313"/>
      <c r="BK90" s="313"/>
      <c r="BL90" s="313"/>
      <c r="BM90" s="91"/>
      <c r="BN90" s="91"/>
      <c r="BO90" s="253"/>
      <c r="BP90" s="253"/>
      <c r="BQ90" s="253"/>
      <c r="BR90" s="253"/>
      <c r="BS90" s="253"/>
      <c r="BT90" s="253"/>
      <c r="BU90" s="253"/>
      <c r="BV90" s="253"/>
      <c r="BW90" s="253"/>
      <c r="BX90" s="253"/>
      <c r="BY90" s="246">
        <v>2</v>
      </c>
      <c r="BZ90" s="427"/>
      <c r="CA90" s="427">
        <v>1</v>
      </c>
      <c r="CB90" s="427"/>
      <c r="CC90" s="427"/>
    </row>
    <row r="91" spans="1:81" ht="17.100000000000001" customHeight="1">
      <c r="A91" s="643">
        <v>79</v>
      </c>
      <c r="B91" s="86" t="s">
        <v>105</v>
      </c>
      <c r="C91" s="86" t="s">
        <v>219</v>
      </c>
      <c r="D91" s="86" t="s">
        <v>350</v>
      </c>
      <c r="E91" s="86" t="s">
        <v>20</v>
      </c>
      <c r="F91" s="447" t="s">
        <v>547</v>
      </c>
      <c r="G91" s="169" t="s">
        <v>548</v>
      </c>
      <c r="H91" s="329" t="s">
        <v>549</v>
      </c>
      <c r="I91" s="332" t="s">
        <v>550</v>
      </c>
      <c r="J91" s="329" t="s">
        <v>102</v>
      </c>
      <c r="K91" s="329" t="s">
        <v>551</v>
      </c>
      <c r="L91" s="329" t="s">
        <v>552</v>
      </c>
      <c r="M91" s="91" t="s">
        <v>9704</v>
      </c>
      <c r="N91" s="330" t="s">
        <v>30</v>
      </c>
      <c r="O91" s="330"/>
      <c r="P91" s="330" t="s">
        <v>30</v>
      </c>
      <c r="Q91" s="373">
        <v>1410</v>
      </c>
      <c r="R91" s="373">
        <v>381</v>
      </c>
      <c r="S91" s="387">
        <v>268</v>
      </c>
      <c r="T91" s="387">
        <v>72</v>
      </c>
      <c r="U91" s="253" t="s">
        <v>6513</v>
      </c>
      <c r="V91" s="252">
        <v>196</v>
      </c>
      <c r="W91" s="252">
        <v>50</v>
      </c>
      <c r="X91" s="330" t="s">
        <v>33</v>
      </c>
      <c r="Y91" s="252">
        <v>48</v>
      </c>
      <c r="Z91" s="252"/>
      <c r="AA91" s="252"/>
      <c r="AB91" s="252">
        <v>15</v>
      </c>
      <c r="AC91" s="252"/>
      <c r="AD91" s="252"/>
      <c r="AE91" s="307"/>
      <c r="AF91" s="91" t="s">
        <v>9705</v>
      </c>
      <c r="AG91" s="373">
        <v>450</v>
      </c>
      <c r="AH91" s="373">
        <v>1411</v>
      </c>
      <c r="AI91" s="91"/>
      <c r="AJ91" s="91"/>
      <c r="AK91" s="91" t="s">
        <v>11567</v>
      </c>
      <c r="AL91" s="233">
        <v>2</v>
      </c>
      <c r="AM91" s="381">
        <v>1</v>
      </c>
      <c r="AN91" s="381"/>
      <c r="AO91" s="381">
        <v>1</v>
      </c>
      <c r="AP91" s="381"/>
      <c r="AQ91" s="381">
        <v>290</v>
      </c>
      <c r="AR91" s="91" t="s">
        <v>6340</v>
      </c>
      <c r="AS91" s="91" t="s">
        <v>6340</v>
      </c>
      <c r="AT91" s="91" t="s">
        <v>9706</v>
      </c>
      <c r="AU91" s="73">
        <v>798</v>
      </c>
      <c r="AV91" s="23">
        <v>3</v>
      </c>
      <c r="AW91" s="335"/>
      <c r="AX91" s="335"/>
      <c r="AY91" s="335"/>
      <c r="AZ91" s="335"/>
      <c r="BA91" s="335"/>
      <c r="BB91" s="313"/>
      <c r="BC91" s="313"/>
      <c r="BD91" s="91"/>
      <c r="BE91" s="91" t="s">
        <v>11086</v>
      </c>
      <c r="BF91" s="313"/>
      <c r="BG91" s="335"/>
      <c r="BH91" s="313"/>
      <c r="BI91" s="313"/>
      <c r="BJ91" s="313"/>
      <c r="BK91" s="313"/>
      <c r="BL91" s="313"/>
      <c r="BM91" s="91"/>
      <c r="BN91" s="91" t="s">
        <v>6350</v>
      </c>
      <c r="BO91" s="253"/>
      <c r="BP91" s="253"/>
      <c r="BQ91" s="253"/>
      <c r="BR91" s="253"/>
      <c r="BS91" s="253"/>
      <c r="BT91" s="253"/>
      <c r="BU91" s="253"/>
      <c r="BV91" s="253"/>
      <c r="BW91" s="253"/>
      <c r="BX91" s="253"/>
      <c r="BY91" s="246">
        <v>1</v>
      </c>
      <c r="BZ91" s="427"/>
      <c r="CA91" s="427"/>
      <c r="CB91" s="427"/>
      <c r="CC91" s="427"/>
    </row>
    <row r="92" spans="1:81" ht="17.100000000000001" customHeight="1">
      <c r="A92" s="643">
        <v>80</v>
      </c>
      <c r="B92" s="86" t="s">
        <v>105</v>
      </c>
      <c r="C92" s="86" t="s">
        <v>106</v>
      </c>
      <c r="D92" s="86" t="s">
        <v>350</v>
      </c>
      <c r="E92" s="92" t="s">
        <v>20</v>
      </c>
      <c r="F92" s="92" t="s">
        <v>553</v>
      </c>
      <c r="G92" s="169" t="s">
        <v>554</v>
      </c>
      <c r="H92" s="329" t="s">
        <v>555</v>
      </c>
      <c r="I92" s="332" t="s">
        <v>556</v>
      </c>
      <c r="J92" s="329" t="s">
        <v>102</v>
      </c>
      <c r="K92" s="329" t="s">
        <v>557</v>
      </c>
      <c r="L92" s="329" t="s">
        <v>558</v>
      </c>
      <c r="M92" s="91" t="s">
        <v>8360</v>
      </c>
      <c r="N92" s="330" t="s">
        <v>30</v>
      </c>
      <c r="O92" s="330"/>
      <c r="P92" s="330" t="s">
        <v>102</v>
      </c>
      <c r="Q92" s="373">
        <v>876</v>
      </c>
      <c r="R92" s="373">
        <v>823</v>
      </c>
      <c r="S92" s="387">
        <v>164</v>
      </c>
      <c r="T92" s="387">
        <v>65</v>
      </c>
      <c r="U92" s="253" t="s">
        <v>6352</v>
      </c>
      <c r="V92" s="252">
        <v>99</v>
      </c>
      <c r="W92" s="252">
        <v>109</v>
      </c>
      <c r="X92" s="330" t="s">
        <v>6337</v>
      </c>
      <c r="Y92" s="252">
        <v>95</v>
      </c>
      <c r="Z92" s="252">
        <v>41</v>
      </c>
      <c r="AA92" s="252">
        <v>2400</v>
      </c>
      <c r="AB92" s="252">
        <v>38</v>
      </c>
      <c r="AC92" s="252">
        <v>26</v>
      </c>
      <c r="AD92" s="252"/>
      <c r="AE92" s="307">
        <v>3</v>
      </c>
      <c r="AF92" s="91" t="s">
        <v>8895</v>
      </c>
      <c r="AG92" s="373">
        <v>8200</v>
      </c>
      <c r="AH92" s="373">
        <v>8200</v>
      </c>
      <c r="AI92" s="91"/>
      <c r="AJ92" s="91"/>
      <c r="AK92" s="91" t="s">
        <v>6365</v>
      </c>
      <c r="AL92" s="233">
        <v>5</v>
      </c>
      <c r="AM92" s="381">
        <v>1</v>
      </c>
      <c r="AN92" s="381">
        <v>2</v>
      </c>
      <c r="AO92" s="381">
        <v>2</v>
      </c>
      <c r="AP92" s="381"/>
      <c r="AQ92" s="381">
        <v>240</v>
      </c>
      <c r="AR92" s="91" t="s">
        <v>9089</v>
      </c>
      <c r="AS92" s="91" t="s">
        <v>6378</v>
      </c>
      <c r="AT92" s="91" t="s">
        <v>9255</v>
      </c>
      <c r="AU92" s="232">
        <v>2260</v>
      </c>
      <c r="AV92" s="23">
        <v>9</v>
      </c>
      <c r="AW92" s="335">
        <v>5000</v>
      </c>
      <c r="AX92" s="335">
        <v>0</v>
      </c>
      <c r="AY92" s="335">
        <v>3000</v>
      </c>
      <c r="AZ92" s="335">
        <v>3000</v>
      </c>
      <c r="BA92" s="335">
        <v>3000</v>
      </c>
      <c r="BB92" s="313">
        <v>40</v>
      </c>
      <c r="BC92" s="313">
        <v>40</v>
      </c>
      <c r="BD92" s="91" t="s">
        <v>9477</v>
      </c>
      <c r="BE92" s="91" t="s">
        <v>9474</v>
      </c>
      <c r="BF92" s="313">
        <v>5000</v>
      </c>
      <c r="BG92" s="335">
        <v>0</v>
      </c>
      <c r="BH92" s="313">
        <v>3000</v>
      </c>
      <c r="BI92" s="313">
        <v>3000</v>
      </c>
      <c r="BJ92" s="313">
        <v>3000</v>
      </c>
      <c r="BK92" s="450">
        <v>40</v>
      </c>
      <c r="BL92" s="450">
        <v>40</v>
      </c>
      <c r="BM92" s="91" t="s">
        <v>9606</v>
      </c>
      <c r="BN92" s="91" t="s">
        <v>9607</v>
      </c>
      <c r="BO92" s="253"/>
      <c r="BP92" s="253"/>
      <c r="BQ92" s="253"/>
      <c r="BR92" s="253"/>
      <c r="BS92" s="253"/>
      <c r="BT92" s="253"/>
      <c r="BU92" s="253"/>
      <c r="BV92" s="253"/>
      <c r="BW92" s="253"/>
      <c r="BX92" s="253"/>
      <c r="BY92" s="246">
        <v>4</v>
      </c>
      <c r="BZ92" s="427"/>
      <c r="CA92" s="427"/>
      <c r="CB92" s="427"/>
      <c r="CC92" s="427"/>
    </row>
    <row r="93" spans="1:81" ht="17.100000000000001" customHeight="1">
      <c r="A93" s="643">
        <v>81</v>
      </c>
      <c r="B93" s="92" t="s">
        <v>105</v>
      </c>
      <c r="C93" s="92" t="s">
        <v>559</v>
      </c>
      <c r="D93" s="92" t="s">
        <v>350</v>
      </c>
      <c r="E93" s="92" t="s">
        <v>278</v>
      </c>
      <c r="F93" s="92" t="s">
        <v>560</v>
      </c>
      <c r="G93" s="169" t="s">
        <v>561</v>
      </c>
      <c r="H93" s="329" t="s">
        <v>562</v>
      </c>
      <c r="I93" s="332" t="s">
        <v>563</v>
      </c>
      <c r="J93" s="329" t="s">
        <v>102</v>
      </c>
      <c r="K93" s="329" t="s">
        <v>564</v>
      </c>
      <c r="L93" s="329" t="s">
        <v>565</v>
      </c>
      <c r="M93" s="91" t="s">
        <v>10402</v>
      </c>
      <c r="N93" s="330" t="s">
        <v>102</v>
      </c>
      <c r="O93" s="776" t="s">
        <v>6435</v>
      </c>
      <c r="P93" s="330" t="s">
        <v>102</v>
      </c>
      <c r="Q93" s="373">
        <v>140</v>
      </c>
      <c r="R93" s="373">
        <v>290</v>
      </c>
      <c r="S93" s="387">
        <v>104</v>
      </c>
      <c r="T93" s="387">
        <v>34</v>
      </c>
      <c r="U93" s="253" t="s">
        <v>6352</v>
      </c>
      <c r="V93" s="252">
        <v>70</v>
      </c>
      <c r="W93" s="252">
        <v>10</v>
      </c>
      <c r="X93" s="330" t="s">
        <v>6337</v>
      </c>
      <c r="Y93" s="252">
        <v>1</v>
      </c>
      <c r="Z93" s="252">
        <v>5</v>
      </c>
      <c r="AA93" s="252">
        <v>600</v>
      </c>
      <c r="AB93" s="252">
        <v>43</v>
      </c>
      <c r="AC93" s="252"/>
      <c r="AD93" s="252"/>
      <c r="AE93" s="307">
        <v>2</v>
      </c>
      <c r="AF93" s="91" t="s">
        <v>7355</v>
      </c>
      <c r="AG93" s="373"/>
      <c r="AH93" s="373">
        <v>2302</v>
      </c>
      <c r="AI93" s="91"/>
      <c r="AJ93" s="91"/>
      <c r="AK93" s="91" t="s">
        <v>6354</v>
      </c>
      <c r="AL93" s="233">
        <v>1</v>
      </c>
      <c r="AM93" s="381"/>
      <c r="AN93" s="381"/>
      <c r="AO93" s="381">
        <v>1</v>
      </c>
      <c r="AP93" s="381"/>
      <c r="AQ93" s="381">
        <v>260</v>
      </c>
      <c r="AR93" s="91" t="s">
        <v>6340</v>
      </c>
      <c r="AS93" s="91" t="s">
        <v>6378</v>
      </c>
      <c r="AT93" s="91" t="s">
        <v>7356</v>
      </c>
      <c r="AU93" s="73">
        <v>17760</v>
      </c>
      <c r="AV93" s="53">
        <v>68</v>
      </c>
      <c r="AW93" s="335"/>
      <c r="AX93" s="335"/>
      <c r="AY93" s="335"/>
      <c r="AZ93" s="335"/>
      <c r="BA93" s="335"/>
      <c r="BB93" s="313"/>
      <c r="BC93" s="313"/>
      <c r="BD93" s="91"/>
      <c r="BE93" s="91" t="s">
        <v>6350</v>
      </c>
      <c r="BF93" s="313"/>
      <c r="BG93" s="335"/>
      <c r="BH93" s="313"/>
      <c r="BI93" s="313"/>
      <c r="BJ93" s="313"/>
      <c r="BK93" s="313"/>
      <c r="BL93" s="313"/>
      <c r="BM93" s="91"/>
      <c r="BN93" s="91" t="s">
        <v>6350</v>
      </c>
      <c r="BO93" s="253"/>
      <c r="BP93" s="253"/>
      <c r="BQ93" s="253"/>
      <c r="BR93" s="253"/>
      <c r="BS93" s="253"/>
      <c r="BT93" s="253"/>
      <c r="BU93" s="253"/>
      <c r="BV93" s="253"/>
      <c r="BW93" s="253"/>
      <c r="BX93" s="253"/>
      <c r="BY93" s="246">
        <v>1</v>
      </c>
      <c r="BZ93" s="427"/>
      <c r="CA93" s="427">
        <v>1</v>
      </c>
      <c r="CB93" s="427"/>
      <c r="CC93" s="427"/>
    </row>
    <row r="94" spans="1:81" ht="17.100000000000001" customHeight="1">
      <c r="A94" s="643">
        <v>82</v>
      </c>
      <c r="B94" s="91" t="s">
        <v>105</v>
      </c>
      <c r="C94" s="91" t="s">
        <v>230</v>
      </c>
      <c r="D94" s="91" t="s">
        <v>350</v>
      </c>
      <c r="E94" s="91" t="s">
        <v>20</v>
      </c>
      <c r="F94" s="91" t="s">
        <v>566</v>
      </c>
      <c r="G94" s="101" t="s">
        <v>567</v>
      </c>
      <c r="H94" s="330" t="s">
        <v>7361</v>
      </c>
      <c r="I94" s="91" t="s">
        <v>568</v>
      </c>
      <c r="J94" s="330" t="s">
        <v>102</v>
      </c>
      <c r="K94" s="330" t="s">
        <v>569</v>
      </c>
      <c r="L94" s="330" t="s">
        <v>7357</v>
      </c>
      <c r="M94" s="91" t="s">
        <v>7358</v>
      </c>
      <c r="N94" s="330" t="s">
        <v>30</v>
      </c>
      <c r="O94" s="330"/>
      <c r="P94" s="330" t="s">
        <v>30</v>
      </c>
      <c r="Q94" s="373">
        <v>484</v>
      </c>
      <c r="R94" s="373">
        <v>2113</v>
      </c>
      <c r="S94" s="387">
        <v>959</v>
      </c>
      <c r="T94" s="387">
        <v>413</v>
      </c>
      <c r="U94" s="253" t="s">
        <v>6352</v>
      </c>
      <c r="V94" s="252">
        <v>546</v>
      </c>
      <c r="W94" s="252">
        <v>184</v>
      </c>
      <c r="X94" s="330" t="s">
        <v>6337</v>
      </c>
      <c r="Y94" s="252">
        <v>115</v>
      </c>
      <c r="Z94" s="252"/>
      <c r="AA94" s="252"/>
      <c r="AB94" s="252">
        <v>77</v>
      </c>
      <c r="AC94" s="252"/>
      <c r="AD94" s="252"/>
      <c r="AE94" s="307"/>
      <c r="AF94" s="91" t="s">
        <v>7359</v>
      </c>
      <c r="AG94" s="373">
        <v>3009</v>
      </c>
      <c r="AH94" s="373">
        <v>5023</v>
      </c>
      <c r="AI94" s="91" t="s">
        <v>7360</v>
      </c>
      <c r="AJ94" s="91" t="s">
        <v>9969</v>
      </c>
      <c r="AK94" s="91" t="s">
        <v>6354</v>
      </c>
      <c r="AL94" s="233">
        <v>2</v>
      </c>
      <c r="AM94" s="381">
        <v>1</v>
      </c>
      <c r="AN94" s="381"/>
      <c r="AO94" s="381"/>
      <c r="AP94" s="381">
        <v>1</v>
      </c>
      <c r="AQ94" s="381">
        <v>250</v>
      </c>
      <c r="AR94" s="91" t="s">
        <v>6340</v>
      </c>
      <c r="AS94" s="91" t="s">
        <v>9227</v>
      </c>
      <c r="AT94" s="91" t="s">
        <v>6399</v>
      </c>
      <c r="AU94" s="73">
        <v>18000</v>
      </c>
      <c r="AV94" s="23">
        <v>72</v>
      </c>
      <c r="AW94" s="335"/>
      <c r="AX94" s="335"/>
      <c r="AY94" s="335"/>
      <c r="AZ94" s="335"/>
      <c r="BA94" s="335"/>
      <c r="BB94" s="313"/>
      <c r="BC94" s="313"/>
      <c r="BD94" s="91"/>
      <c r="BE94" s="91" t="s">
        <v>6350</v>
      </c>
      <c r="BF94" s="313"/>
      <c r="BG94" s="335"/>
      <c r="BH94" s="313"/>
      <c r="BI94" s="313"/>
      <c r="BJ94" s="313"/>
      <c r="BK94" s="313"/>
      <c r="BL94" s="313"/>
      <c r="BM94" s="91"/>
      <c r="BN94" s="91"/>
      <c r="BO94" s="253"/>
      <c r="BP94" s="253"/>
      <c r="BQ94" s="253"/>
      <c r="BR94" s="253"/>
      <c r="BS94" s="253"/>
      <c r="BT94" s="253"/>
      <c r="BU94" s="253"/>
      <c r="BV94" s="253"/>
      <c r="BW94" s="253"/>
      <c r="BX94" s="253"/>
      <c r="BY94" s="10">
        <v>1</v>
      </c>
      <c r="BZ94" s="427"/>
      <c r="CA94" s="427"/>
      <c r="CB94" s="427"/>
      <c r="CC94" s="427">
        <v>60</v>
      </c>
    </row>
    <row r="95" spans="1:81" ht="17.100000000000001" customHeight="1">
      <c r="A95" s="643">
        <v>83</v>
      </c>
      <c r="B95" s="96" t="s">
        <v>105</v>
      </c>
      <c r="C95" s="96" t="s">
        <v>375</v>
      </c>
      <c r="D95" s="96" t="s">
        <v>350</v>
      </c>
      <c r="E95" s="94" t="s">
        <v>497</v>
      </c>
      <c r="F95" s="521" t="s">
        <v>570</v>
      </c>
      <c r="G95" s="168" t="s">
        <v>571</v>
      </c>
      <c r="H95" s="89" t="s">
        <v>572</v>
      </c>
      <c r="I95" s="96" t="s">
        <v>573</v>
      </c>
      <c r="J95" s="89" t="s">
        <v>102</v>
      </c>
      <c r="K95" s="89" t="s">
        <v>574</v>
      </c>
      <c r="L95" s="89" t="s">
        <v>575</v>
      </c>
      <c r="M95" s="91" t="s">
        <v>10166</v>
      </c>
      <c r="N95" s="330" t="s">
        <v>30</v>
      </c>
      <c r="O95" s="330"/>
      <c r="P95" s="330" t="s">
        <v>30</v>
      </c>
      <c r="Q95" s="373">
        <v>9974</v>
      </c>
      <c r="R95" s="373">
        <v>5897</v>
      </c>
      <c r="S95" s="387">
        <v>2706</v>
      </c>
      <c r="T95" s="387">
        <v>2045</v>
      </c>
      <c r="U95" s="253" t="s">
        <v>6361</v>
      </c>
      <c r="V95" s="252">
        <v>661</v>
      </c>
      <c r="W95" s="252">
        <v>372</v>
      </c>
      <c r="X95" s="330" t="s">
        <v>6337</v>
      </c>
      <c r="Y95" s="252">
        <v>222</v>
      </c>
      <c r="Z95" s="252">
        <v>47</v>
      </c>
      <c r="AA95" s="252">
        <v>4141</v>
      </c>
      <c r="AB95" s="252">
        <v>99</v>
      </c>
      <c r="AC95" s="252"/>
      <c r="AD95" s="252"/>
      <c r="AE95" s="307">
        <v>594</v>
      </c>
      <c r="AF95" s="91" t="s">
        <v>10167</v>
      </c>
      <c r="AG95" s="373">
        <v>2303</v>
      </c>
      <c r="AH95" s="373">
        <v>12676</v>
      </c>
      <c r="AI95" s="91"/>
      <c r="AJ95" s="91"/>
      <c r="AK95" s="91" t="s">
        <v>6348</v>
      </c>
      <c r="AL95" s="233"/>
      <c r="AM95" s="381"/>
      <c r="AN95" s="381"/>
      <c r="AO95" s="381"/>
      <c r="AP95" s="381"/>
      <c r="AQ95" s="381">
        <v>252</v>
      </c>
      <c r="AR95" s="91" t="s">
        <v>6341</v>
      </c>
      <c r="AS95" s="91" t="s">
        <v>6341</v>
      </c>
      <c r="AT95" s="91" t="s">
        <v>10168</v>
      </c>
      <c r="AU95" s="232">
        <v>72737</v>
      </c>
      <c r="AV95" s="23">
        <v>289</v>
      </c>
      <c r="AW95" s="335"/>
      <c r="AX95" s="335"/>
      <c r="AY95" s="335"/>
      <c r="AZ95" s="335"/>
      <c r="BA95" s="335"/>
      <c r="BB95" s="313"/>
      <c r="BC95" s="313"/>
      <c r="BD95" s="91"/>
      <c r="BE95" s="91" t="s">
        <v>6350</v>
      </c>
      <c r="BF95" s="313"/>
      <c r="BG95" s="335"/>
      <c r="BH95" s="313"/>
      <c r="BI95" s="313"/>
      <c r="BJ95" s="313"/>
      <c r="BK95" s="313"/>
      <c r="BL95" s="313"/>
      <c r="BM95" s="91"/>
      <c r="BN95" s="91"/>
      <c r="BO95" s="253"/>
      <c r="BP95" s="253"/>
      <c r="BQ95" s="253"/>
      <c r="BR95" s="253"/>
      <c r="BS95" s="253"/>
      <c r="BT95" s="253"/>
      <c r="BU95" s="253"/>
      <c r="BV95" s="253"/>
      <c r="BW95" s="253"/>
      <c r="BX95" s="253"/>
      <c r="BY95" s="246">
        <v>1</v>
      </c>
      <c r="BZ95" s="427"/>
      <c r="CA95" s="427">
        <v>4</v>
      </c>
      <c r="CB95" s="427"/>
      <c r="CC95" s="427"/>
    </row>
    <row r="96" spans="1:81" ht="17.100000000000001" customHeight="1">
      <c r="A96" s="643">
        <v>84</v>
      </c>
      <c r="B96" s="85" t="s">
        <v>105</v>
      </c>
      <c r="C96" s="85" t="s">
        <v>559</v>
      </c>
      <c r="D96" s="85" t="s">
        <v>350</v>
      </c>
      <c r="E96" s="85" t="s">
        <v>278</v>
      </c>
      <c r="F96" s="85" t="s">
        <v>576</v>
      </c>
      <c r="G96" s="101" t="s">
        <v>8709</v>
      </c>
      <c r="H96" s="330" t="s">
        <v>577</v>
      </c>
      <c r="I96" s="91" t="s">
        <v>578</v>
      </c>
      <c r="J96" s="330" t="s">
        <v>102</v>
      </c>
      <c r="K96" s="330" t="s">
        <v>569</v>
      </c>
      <c r="L96" s="330" t="s">
        <v>579</v>
      </c>
      <c r="M96" s="91" t="s">
        <v>10403</v>
      </c>
      <c r="N96" s="330" t="s">
        <v>102</v>
      </c>
      <c r="O96" s="776" t="s">
        <v>6435</v>
      </c>
      <c r="P96" s="330" t="s">
        <v>30</v>
      </c>
      <c r="Q96" s="373">
        <v>348</v>
      </c>
      <c r="R96" s="373">
        <v>300.5</v>
      </c>
      <c r="S96" s="387">
        <v>194.5</v>
      </c>
      <c r="T96" s="387">
        <v>180.7</v>
      </c>
      <c r="U96" s="253" t="s">
        <v>6336</v>
      </c>
      <c r="V96" s="252">
        <v>13.8</v>
      </c>
      <c r="W96" s="252">
        <v>76.3</v>
      </c>
      <c r="X96" s="330" t="s">
        <v>6337</v>
      </c>
      <c r="Y96" s="252">
        <v>99.2</v>
      </c>
      <c r="Z96" s="252"/>
      <c r="AA96" s="252"/>
      <c r="AB96" s="252">
        <v>15.3</v>
      </c>
      <c r="AC96" s="252"/>
      <c r="AD96" s="252"/>
      <c r="AE96" s="307"/>
      <c r="AF96" s="91" t="s">
        <v>7362</v>
      </c>
      <c r="AG96" s="373">
        <v>13826</v>
      </c>
      <c r="AH96" s="373">
        <v>21013</v>
      </c>
      <c r="AI96" s="91"/>
      <c r="AJ96" s="91"/>
      <c r="AK96" s="91" t="s">
        <v>6354</v>
      </c>
      <c r="AL96" s="233">
        <v>4</v>
      </c>
      <c r="AM96" s="381">
        <v>2</v>
      </c>
      <c r="AN96" s="381">
        <v>1</v>
      </c>
      <c r="AO96" s="381"/>
      <c r="AP96" s="381">
        <v>1</v>
      </c>
      <c r="AQ96" s="381">
        <v>254</v>
      </c>
      <c r="AR96" s="91" t="s">
        <v>9075</v>
      </c>
      <c r="AS96" s="91" t="s">
        <v>6341</v>
      </c>
      <c r="AT96" s="91" t="s">
        <v>9256</v>
      </c>
      <c r="AU96" s="73">
        <v>8798</v>
      </c>
      <c r="AV96" s="53">
        <v>35</v>
      </c>
      <c r="AW96" s="335">
        <v>5000</v>
      </c>
      <c r="AX96" s="335">
        <v>0</v>
      </c>
      <c r="AY96" s="335">
        <v>3000</v>
      </c>
      <c r="AZ96" s="335">
        <v>3000</v>
      </c>
      <c r="BA96" s="335">
        <v>5000</v>
      </c>
      <c r="BB96" s="313">
        <v>20</v>
      </c>
      <c r="BC96" s="313"/>
      <c r="BD96" s="91"/>
      <c r="BE96" s="91" t="s">
        <v>9486</v>
      </c>
      <c r="BF96" s="313"/>
      <c r="BG96" s="335"/>
      <c r="BH96" s="313"/>
      <c r="BI96" s="313"/>
      <c r="BJ96" s="313"/>
      <c r="BK96" s="313"/>
      <c r="BL96" s="313"/>
      <c r="BM96" s="91"/>
      <c r="BN96" s="91" t="s">
        <v>12082</v>
      </c>
      <c r="BO96" s="253"/>
      <c r="BP96" s="253"/>
      <c r="BQ96" s="253"/>
      <c r="BR96" s="253"/>
      <c r="BS96" s="253"/>
      <c r="BT96" s="253"/>
      <c r="BU96" s="253"/>
      <c r="BV96" s="253"/>
      <c r="BW96" s="253"/>
      <c r="BX96" s="253"/>
      <c r="BY96" s="246">
        <v>1</v>
      </c>
      <c r="BZ96" s="427">
        <v>5</v>
      </c>
      <c r="CA96" s="427">
        <v>3</v>
      </c>
      <c r="CB96" s="427">
        <v>1</v>
      </c>
      <c r="CC96" s="427">
        <v>26</v>
      </c>
    </row>
    <row r="97" spans="1:81" ht="17.100000000000001" customHeight="1">
      <c r="A97" s="643">
        <v>85</v>
      </c>
      <c r="B97" s="90" t="s">
        <v>105</v>
      </c>
      <c r="C97" s="90" t="s">
        <v>125</v>
      </c>
      <c r="D97" s="90" t="s">
        <v>350</v>
      </c>
      <c r="E97" s="90" t="s">
        <v>20</v>
      </c>
      <c r="F97" s="90" t="s">
        <v>580</v>
      </c>
      <c r="G97" s="101" t="s">
        <v>581</v>
      </c>
      <c r="H97" s="330" t="s">
        <v>582</v>
      </c>
      <c r="I97" s="91" t="s">
        <v>244</v>
      </c>
      <c r="J97" s="330" t="s">
        <v>102</v>
      </c>
      <c r="K97" s="330" t="s">
        <v>583</v>
      </c>
      <c r="L97" s="330" t="s">
        <v>584</v>
      </c>
      <c r="M97" s="91" t="s">
        <v>7363</v>
      </c>
      <c r="N97" s="330" t="s">
        <v>30</v>
      </c>
      <c r="O97" s="330"/>
      <c r="P97" s="330" t="s">
        <v>102</v>
      </c>
      <c r="Q97" s="373">
        <v>116749</v>
      </c>
      <c r="R97" s="373">
        <v>88259</v>
      </c>
      <c r="S97" s="387">
        <v>40383</v>
      </c>
      <c r="T97" s="387">
        <v>36041</v>
      </c>
      <c r="U97" s="253" t="s">
        <v>6352</v>
      </c>
      <c r="V97" s="252">
        <v>4342</v>
      </c>
      <c r="W97" s="252">
        <v>6600</v>
      </c>
      <c r="X97" s="330" t="s">
        <v>6337</v>
      </c>
      <c r="Y97" s="252">
        <v>757</v>
      </c>
      <c r="Z97" s="252">
        <v>1273</v>
      </c>
      <c r="AA97" s="252">
        <v>21000</v>
      </c>
      <c r="AB97" s="252">
        <v>6900</v>
      </c>
      <c r="AC97" s="252">
        <v>32</v>
      </c>
      <c r="AD97" s="252">
        <v>53</v>
      </c>
      <c r="AE97" s="307">
        <v>787</v>
      </c>
      <c r="AF97" s="91" t="s">
        <v>7364</v>
      </c>
      <c r="AG97" s="373">
        <v>36526</v>
      </c>
      <c r="AH97" s="373">
        <v>39021</v>
      </c>
      <c r="AI97" s="91" t="s">
        <v>8987</v>
      </c>
      <c r="AJ97" s="91" t="s">
        <v>7365</v>
      </c>
      <c r="AK97" s="91"/>
      <c r="AL97" s="233">
        <v>23</v>
      </c>
      <c r="AM97" s="381">
        <v>5</v>
      </c>
      <c r="AN97" s="381">
        <v>18</v>
      </c>
      <c r="AO97" s="381"/>
      <c r="AP97" s="381"/>
      <c r="AQ97" s="381">
        <v>312</v>
      </c>
      <c r="AR97" s="91" t="s">
        <v>9091</v>
      </c>
      <c r="AS97" s="91" t="s">
        <v>7367</v>
      </c>
      <c r="AT97" s="91" t="s">
        <v>9257</v>
      </c>
      <c r="AU97" s="232">
        <v>3074251</v>
      </c>
      <c r="AV97" s="23">
        <v>9853</v>
      </c>
      <c r="AW97" s="335"/>
      <c r="AX97" s="335"/>
      <c r="AY97" s="335"/>
      <c r="AZ97" s="335"/>
      <c r="BA97" s="335"/>
      <c r="BB97" s="313"/>
      <c r="BC97" s="313"/>
      <c r="BD97" s="91"/>
      <c r="BE97" s="91" t="s">
        <v>6350</v>
      </c>
      <c r="BF97" s="313"/>
      <c r="BG97" s="335"/>
      <c r="BH97" s="313"/>
      <c r="BI97" s="313"/>
      <c r="BJ97" s="313"/>
      <c r="BK97" s="313"/>
      <c r="BL97" s="313"/>
      <c r="BM97" s="91"/>
      <c r="BN97" s="91"/>
      <c r="BO97" s="253"/>
      <c r="BP97" s="253"/>
      <c r="BQ97" s="253"/>
      <c r="BR97" s="253"/>
      <c r="BS97" s="253"/>
      <c r="BT97" s="253"/>
      <c r="BU97" s="253"/>
      <c r="BV97" s="253"/>
      <c r="BW97" s="253"/>
      <c r="BX97" s="253"/>
      <c r="BY97" s="246">
        <v>52</v>
      </c>
      <c r="BZ97" s="427">
        <v>34</v>
      </c>
      <c r="CA97" s="427">
        <v>134</v>
      </c>
      <c r="CB97" s="427"/>
      <c r="CC97" s="427"/>
    </row>
    <row r="98" spans="1:81" ht="17.100000000000001" customHeight="1">
      <c r="A98" s="643">
        <v>86</v>
      </c>
      <c r="B98" s="86" t="s">
        <v>105</v>
      </c>
      <c r="C98" s="86" t="s">
        <v>230</v>
      </c>
      <c r="D98" s="86" t="s">
        <v>350</v>
      </c>
      <c r="E98" s="86" t="s">
        <v>20</v>
      </c>
      <c r="F98" s="86" t="s">
        <v>585</v>
      </c>
      <c r="G98" s="169" t="s">
        <v>10135</v>
      </c>
      <c r="H98" s="329" t="s">
        <v>586</v>
      </c>
      <c r="I98" s="332" t="s">
        <v>587</v>
      </c>
      <c r="J98" s="329" t="s">
        <v>102</v>
      </c>
      <c r="K98" s="329" t="s">
        <v>588</v>
      </c>
      <c r="L98" s="329" t="s">
        <v>589</v>
      </c>
      <c r="M98" s="91" t="s">
        <v>6500</v>
      </c>
      <c r="N98" s="330" t="s">
        <v>11370</v>
      </c>
      <c r="O98" s="776" t="s">
        <v>6435</v>
      </c>
      <c r="P98" s="330" t="s">
        <v>30</v>
      </c>
      <c r="Q98" s="373">
        <v>4320</v>
      </c>
      <c r="R98" s="373">
        <v>524</v>
      </c>
      <c r="S98" s="23">
        <v>114</v>
      </c>
      <c r="T98" s="23">
        <v>96</v>
      </c>
      <c r="U98" s="390" t="s">
        <v>6357</v>
      </c>
      <c r="V98" s="300">
        <v>18</v>
      </c>
      <c r="W98" s="252">
        <v>50</v>
      </c>
      <c r="X98" s="330" t="s">
        <v>6337</v>
      </c>
      <c r="Y98" s="252">
        <v>180</v>
      </c>
      <c r="Z98" s="252">
        <v>17</v>
      </c>
      <c r="AA98" s="252">
        <v>500</v>
      </c>
      <c r="AB98" s="252">
        <v>17</v>
      </c>
      <c r="AC98" s="252"/>
      <c r="AD98" s="252"/>
      <c r="AE98" s="307">
        <v>10</v>
      </c>
      <c r="AF98" s="91" t="s">
        <v>6501</v>
      </c>
      <c r="AG98" s="373">
        <v>8053</v>
      </c>
      <c r="AH98" s="373">
        <v>8171</v>
      </c>
      <c r="AI98" s="91"/>
      <c r="AJ98" s="91"/>
      <c r="AK98" s="91" t="s">
        <v>6354</v>
      </c>
      <c r="AL98" s="233">
        <v>6</v>
      </c>
      <c r="AM98" s="381"/>
      <c r="AN98" s="381">
        <v>4</v>
      </c>
      <c r="AO98" s="381">
        <v>2</v>
      </c>
      <c r="AP98" s="381"/>
      <c r="AQ98" s="381">
        <v>296</v>
      </c>
      <c r="AR98" s="91" t="s">
        <v>9091</v>
      </c>
      <c r="AS98" s="91" t="s">
        <v>9227</v>
      </c>
      <c r="AT98" s="91" t="s">
        <v>6502</v>
      </c>
      <c r="AU98" s="73">
        <v>11023</v>
      </c>
      <c r="AV98" s="23">
        <v>37</v>
      </c>
      <c r="AW98" s="335">
        <v>2000</v>
      </c>
      <c r="AX98" s="335">
        <v>1500</v>
      </c>
      <c r="AY98" s="335">
        <v>1500</v>
      </c>
      <c r="AZ98" s="335">
        <v>1500</v>
      </c>
      <c r="BA98" s="335">
        <v>2000</v>
      </c>
      <c r="BB98" s="313" t="s">
        <v>6503</v>
      </c>
      <c r="BC98" s="313"/>
      <c r="BD98" s="91" t="s">
        <v>9488</v>
      </c>
      <c r="BE98" s="91" t="s">
        <v>9487</v>
      </c>
      <c r="BF98" s="313"/>
      <c r="BG98" s="335"/>
      <c r="BH98" s="313"/>
      <c r="BI98" s="313"/>
      <c r="BJ98" s="313"/>
      <c r="BK98" s="313"/>
      <c r="BL98" s="313"/>
      <c r="BM98" s="91"/>
      <c r="BN98" s="91"/>
      <c r="BO98" s="253"/>
      <c r="BP98" s="253"/>
      <c r="BQ98" s="253"/>
      <c r="BR98" s="253"/>
      <c r="BS98" s="253"/>
      <c r="BT98" s="253"/>
      <c r="BU98" s="253"/>
      <c r="BV98" s="253"/>
      <c r="BW98" s="253"/>
      <c r="BX98" s="253"/>
      <c r="BY98" s="10">
        <v>4</v>
      </c>
      <c r="BZ98" s="427"/>
      <c r="CA98" s="427"/>
      <c r="CB98" s="427"/>
      <c r="CC98" s="427"/>
    </row>
    <row r="99" spans="1:81" ht="17.100000000000001" customHeight="1">
      <c r="A99" s="643">
        <v>87</v>
      </c>
      <c r="B99" s="85" t="s">
        <v>105</v>
      </c>
      <c r="C99" s="85" t="s">
        <v>106</v>
      </c>
      <c r="D99" s="85" t="s">
        <v>350</v>
      </c>
      <c r="E99" s="85" t="s">
        <v>20</v>
      </c>
      <c r="F99" s="85" t="s">
        <v>590</v>
      </c>
      <c r="G99" s="101" t="s">
        <v>8710</v>
      </c>
      <c r="H99" s="330" t="s">
        <v>591</v>
      </c>
      <c r="I99" s="91" t="s">
        <v>592</v>
      </c>
      <c r="J99" s="330" t="s">
        <v>102</v>
      </c>
      <c r="K99" s="330" t="s">
        <v>418</v>
      </c>
      <c r="L99" s="330" t="s">
        <v>593</v>
      </c>
      <c r="M99" s="91" t="s">
        <v>7368</v>
      </c>
      <c r="N99" s="330" t="s">
        <v>30</v>
      </c>
      <c r="O99" s="330"/>
      <c r="P99" s="330" t="s">
        <v>30</v>
      </c>
      <c r="Q99" s="373">
        <v>508</v>
      </c>
      <c r="R99" s="373">
        <v>878</v>
      </c>
      <c r="S99" s="387">
        <v>335</v>
      </c>
      <c r="T99" s="387">
        <v>239</v>
      </c>
      <c r="U99" s="253" t="s">
        <v>6352</v>
      </c>
      <c r="V99" s="252">
        <v>96</v>
      </c>
      <c r="W99" s="252">
        <v>243.3</v>
      </c>
      <c r="X99" s="330" t="s">
        <v>6337</v>
      </c>
      <c r="Y99" s="252">
        <v>73</v>
      </c>
      <c r="Z99" s="252">
        <v>24</v>
      </c>
      <c r="AA99" s="252">
        <v>3577</v>
      </c>
      <c r="AB99" s="252">
        <v>38</v>
      </c>
      <c r="AC99" s="252">
        <v>20</v>
      </c>
      <c r="AD99" s="252"/>
      <c r="AE99" s="307">
        <v>2</v>
      </c>
      <c r="AF99" s="91" t="s">
        <v>7369</v>
      </c>
      <c r="AG99" s="373">
        <v>67023</v>
      </c>
      <c r="AH99" s="373">
        <v>67292</v>
      </c>
      <c r="AI99" s="91"/>
      <c r="AJ99" s="91"/>
      <c r="AK99" s="91" t="s">
        <v>6354</v>
      </c>
      <c r="AL99" s="233">
        <v>5</v>
      </c>
      <c r="AM99" s="381">
        <v>1</v>
      </c>
      <c r="AN99" s="381">
        <v>1</v>
      </c>
      <c r="AO99" s="381">
        <v>3</v>
      </c>
      <c r="AP99" s="381"/>
      <c r="AQ99" s="381">
        <v>255</v>
      </c>
      <c r="AR99" s="91" t="s">
        <v>6340</v>
      </c>
      <c r="AS99" s="91" t="s">
        <v>6340</v>
      </c>
      <c r="AT99" s="91" t="s">
        <v>9258</v>
      </c>
      <c r="AU99" s="73">
        <v>3335</v>
      </c>
      <c r="AV99" s="23">
        <v>13</v>
      </c>
      <c r="AW99" s="335">
        <v>5000</v>
      </c>
      <c r="AX99" s="335">
        <v>4000</v>
      </c>
      <c r="AY99" s="335">
        <v>4000</v>
      </c>
      <c r="AZ99" s="335">
        <v>4000</v>
      </c>
      <c r="BA99" s="335">
        <v>5000</v>
      </c>
      <c r="BB99" s="313">
        <v>20</v>
      </c>
      <c r="BC99" s="313" t="s">
        <v>7605</v>
      </c>
      <c r="BD99" s="91" t="s">
        <v>9489</v>
      </c>
      <c r="BE99" s="91" t="s">
        <v>7370</v>
      </c>
      <c r="BF99" s="313"/>
      <c r="BG99" s="335"/>
      <c r="BH99" s="313"/>
      <c r="BI99" s="313"/>
      <c r="BJ99" s="313"/>
      <c r="BK99" s="313"/>
      <c r="BL99" s="313"/>
      <c r="BM99" s="91"/>
      <c r="BN99" s="91" t="s">
        <v>6350</v>
      </c>
      <c r="BO99" s="253"/>
      <c r="BP99" s="253"/>
      <c r="BQ99" s="253"/>
      <c r="BR99" s="253"/>
      <c r="BS99" s="253"/>
      <c r="BT99" s="253"/>
      <c r="BU99" s="253"/>
      <c r="BV99" s="253"/>
      <c r="BW99" s="253"/>
      <c r="BX99" s="253"/>
      <c r="BY99" s="246">
        <v>2</v>
      </c>
      <c r="BZ99" s="427">
        <v>2</v>
      </c>
      <c r="CA99" s="427">
        <v>1</v>
      </c>
      <c r="CB99" s="427"/>
      <c r="CC99" s="427"/>
    </row>
    <row r="100" spans="1:81" ht="17.100000000000001" customHeight="1">
      <c r="A100" s="643">
        <v>88</v>
      </c>
      <c r="B100" s="86" t="s">
        <v>105</v>
      </c>
      <c r="C100" s="86" t="s">
        <v>230</v>
      </c>
      <c r="D100" s="86" t="s">
        <v>350</v>
      </c>
      <c r="E100" s="86" t="s">
        <v>20</v>
      </c>
      <c r="F100" s="86" t="s">
        <v>594</v>
      </c>
      <c r="G100" s="169" t="s">
        <v>595</v>
      </c>
      <c r="H100" s="329" t="s">
        <v>596</v>
      </c>
      <c r="I100" s="332" t="s">
        <v>597</v>
      </c>
      <c r="J100" s="329" t="s">
        <v>102</v>
      </c>
      <c r="K100" s="329" t="s">
        <v>598</v>
      </c>
      <c r="L100" s="329" t="s">
        <v>599</v>
      </c>
      <c r="M100" s="91" t="s">
        <v>7371</v>
      </c>
      <c r="N100" s="330" t="s">
        <v>30</v>
      </c>
      <c r="O100" s="330"/>
      <c r="P100" s="330" t="s">
        <v>30</v>
      </c>
      <c r="Q100" s="373">
        <v>898</v>
      </c>
      <c r="R100" s="373">
        <v>585</v>
      </c>
      <c r="S100" s="387">
        <v>202</v>
      </c>
      <c r="T100" s="387">
        <v>82</v>
      </c>
      <c r="U100" s="253" t="s">
        <v>6361</v>
      </c>
      <c r="V100" s="252">
        <v>120</v>
      </c>
      <c r="W100" s="252">
        <v>40</v>
      </c>
      <c r="X100" s="330" t="s">
        <v>6337</v>
      </c>
      <c r="Y100" s="252">
        <v>192</v>
      </c>
      <c r="Z100" s="252">
        <v>40</v>
      </c>
      <c r="AA100" s="252">
        <v>510</v>
      </c>
      <c r="AB100" s="252">
        <v>37</v>
      </c>
      <c r="AC100" s="252">
        <v>27</v>
      </c>
      <c r="AD100" s="252"/>
      <c r="AE100" s="307">
        <v>9</v>
      </c>
      <c r="AF100" s="91" t="s">
        <v>7372</v>
      </c>
      <c r="AG100" s="373">
        <v>1925</v>
      </c>
      <c r="AH100" s="373">
        <v>1925</v>
      </c>
      <c r="AI100" s="91"/>
      <c r="AJ100" s="91"/>
      <c r="AK100" s="91" t="s">
        <v>6348</v>
      </c>
      <c r="AL100" s="233">
        <v>2</v>
      </c>
      <c r="AM100" s="381"/>
      <c r="AN100" s="381">
        <v>1</v>
      </c>
      <c r="AO100" s="381">
        <v>1</v>
      </c>
      <c r="AP100" s="381"/>
      <c r="AQ100" s="381">
        <v>240</v>
      </c>
      <c r="AR100" s="91" t="s">
        <v>6340</v>
      </c>
      <c r="AS100" s="91" t="s">
        <v>12771</v>
      </c>
      <c r="AT100" s="91" t="s">
        <v>9090</v>
      </c>
      <c r="AU100" s="73">
        <v>496</v>
      </c>
      <c r="AV100" s="23">
        <v>2</v>
      </c>
      <c r="AW100" s="335">
        <v>5000</v>
      </c>
      <c r="AX100" s="335">
        <v>2000</v>
      </c>
      <c r="AY100" s="335">
        <v>3000</v>
      </c>
      <c r="AZ100" s="335">
        <v>3000</v>
      </c>
      <c r="BA100" s="335">
        <v>5000</v>
      </c>
      <c r="BB100" s="313">
        <v>20</v>
      </c>
      <c r="BC100" s="313">
        <v>50</v>
      </c>
      <c r="BD100" s="91" t="s">
        <v>7373</v>
      </c>
      <c r="BE100" s="91"/>
      <c r="BF100" s="313">
        <v>8000</v>
      </c>
      <c r="BG100" s="335">
        <v>3000</v>
      </c>
      <c r="BH100" s="313">
        <v>5000</v>
      </c>
      <c r="BI100" s="313">
        <v>5000</v>
      </c>
      <c r="BJ100" s="313">
        <v>8000</v>
      </c>
      <c r="BK100" s="313">
        <v>20</v>
      </c>
      <c r="BL100" s="313"/>
      <c r="BM100" s="91" t="s">
        <v>12652</v>
      </c>
      <c r="BN100" s="91"/>
      <c r="BO100" s="253"/>
      <c r="BP100" s="253"/>
      <c r="BQ100" s="253"/>
      <c r="BR100" s="253"/>
      <c r="BS100" s="253"/>
      <c r="BT100" s="253"/>
      <c r="BU100" s="253"/>
      <c r="BV100" s="253"/>
      <c r="BW100" s="253"/>
      <c r="BX100" s="253"/>
      <c r="BY100" s="10">
        <v>2</v>
      </c>
      <c r="BZ100" s="427">
        <v>1</v>
      </c>
      <c r="CA100" s="427"/>
      <c r="CB100" s="427"/>
      <c r="CC100" s="427"/>
    </row>
    <row r="101" spans="1:81" ht="17.100000000000001" customHeight="1">
      <c r="A101" s="643">
        <v>89</v>
      </c>
      <c r="B101" s="86" t="s">
        <v>105</v>
      </c>
      <c r="C101" s="86" t="s">
        <v>106</v>
      </c>
      <c r="D101" s="86" t="s">
        <v>350</v>
      </c>
      <c r="E101" s="92" t="s">
        <v>20</v>
      </c>
      <c r="F101" s="92" t="s">
        <v>600</v>
      </c>
      <c r="G101" s="169" t="s">
        <v>8711</v>
      </c>
      <c r="H101" s="329" t="s">
        <v>601</v>
      </c>
      <c r="I101" s="332" t="s">
        <v>602</v>
      </c>
      <c r="J101" s="329" t="s">
        <v>102</v>
      </c>
      <c r="K101" s="329" t="s">
        <v>603</v>
      </c>
      <c r="L101" s="329" t="s">
        <v>604</v>
      </c>
      <c r="M101" s="91" t="s">
        <v>7374</v>
      </c>
      <c r="N101" s="330" t="s">
        <v>30</v>
      </c>
      <c r="O101" s="330"/>
      <c r="P101" s="330" t="s">
        <v>102</v>
      </c>
      <c r="Q101" s="373">
        <v>626.5</v>
      </c>
      <c r="R101" s="373">
        <v>2112.5</v>
      </c>
      <c r="S101" s="387">
        <v>355</v>
      </c>
      <c r="T101" s="387">
        <v>176</v>
      </c>
      <c r="U101" s="253" t="s">
        <v>8878</v>
      </c>
      <c r="V101" s="252">
        <v>179</v>
      </c>
      <c r="W101" s="252">
        <v>254.3</v>
      </c>
      <c r="X101" s="330" t="s">
        <v>6337</v>
      </c>
      <c r="Y101" s="252">
        <v>295</v>
      </c>
      <c r="Z101" s="252">
        <v>7</v>
      </c>
      <c r="AA101" s="252">
        <v>230</v>
      </c>
      <c r="AB101" s="252">
        <v>13</v>
      </c>
      <c r="AC101" s="252"/>
      <c r="AD101" s="252"/>
      <c r="AE101" s="307">
        <v>10</v>
      </c>
      <c r="AF101" s="91" t="s">
        <v>7375</v>
      </c>
      <c r="AG101" s="373">
        <v>3211</v>
      </c>
      <c r="AH101" s="373">
        <v>7731</v>
      </c>
      <c r="AI101" s="91"/>
      <c r="AJ101" s="91"/>
      <c r="AK101" s="91" t="s">
        <v>6369</v>
      </c>
      <c r="AL101" s="233">
        <v>12</v>
      </c>
      <c r="AM101" s="381"/>
      <c r="AN101" s="381">
        <v>8</v>
      </c>
      <c r="AO101" s="381">
        <v>4</v>
      </c>
      <c r="AP101" s="381"/>
      <c r="AQ101" s="381">
        <v>288</v>
      </c>
      <c r="AR101" s="91" t="s">
        <v>9080</v>
      </c>
      <c r="AS101" s="91" t="s">
        <v>6378</v>
      </c>
      <c r="AT101" s="91" t="s">
        <v>12773</v>
      </c>
      <c r="AU101" s="73">
        <v>6502</v>
      </c>
      <c r="AV101" s="23">
        <v>23</v>
      </c>
      <c r="AW101" s="335">
        <v>2000</v>
      </c>
      <c r="AX101" s="335">
        <v>0</v>
      </c>
      <c r="AY101" s="335">
        <v>1000</v>
      </c>
      <c r="AZ101" s="335">
        <v>1000</v>
      </c>
      <c r="BA101" s="335">
        <v>2000</v>
      </c>
      <c r="BB101" s="313">
        <v>20</v>
      </c>
      <c r="BC101" s="313">
        <v>50</v>
      </c>
      <c r="BD101" s="91" t="s">
        <v>9409</v>
      </c>
      <c r="BE101" s="91"/>
      <c r="BF101" s="313">
        <v>2000</v>
      </c>
      <c r="BG101" s="335">
        <v>0</v>
      </c>
      <c r="BH101" s="313">
        <v>1000</v>
      </c>
      <c r="BI101" s="313">
        <v>1000</v>
      </c>
      <c r="BJ101" s="313">
        <v>2000</v>
      </c>
      <c r="BK101" s="313">
        <v>20</v>
      </c>
      <c r="BL101" s="313">
        <v>50</v>
      </c>
      <c r="BM101" s="91" t="s">
        <v>12653</v>
      </c>
      <c r="BN101" s="91" t="s">
        <v>9608</v>
      </c>
      <c r="BO101" s="253"/>
      <c r="BP101" s="253"/>
      <c r="BQ101" s="253"/>
      <c r="BR101" s="253"/>
      <c r="BS101" s="253"/>
      <c r="BT101" s="253"/>
      <c r="BU101" s="253"/>
      <c r="BV101" s="253"/>
      <c r="BW101" s="253"/>
      <c r="BX101" s="253"/>
      <c r="BY101" s="246">
        <v>3</v>
      </c>
      <c r="BZ101" s="427"/>
      <c r="CA101" s="427"/>
      <c r="CB101" s="427"/>
      <c r="CC101" s="427"/>
    </row>
    <row r="102" spans="1:81" ht="17.100000000000001" customHeight="1">
      <c r="A102" s="643">
        <v>90</v>
      </c>
      <c r="B102" s="85" t="s">
        <v>105</v>
      </c>
      <c r="C102" s="85" t="s">
        <v>154</v>
      </c>
      <c r="D102" s="85" t="s">
        <v>350</v>
      </c>
      <c r="E102" s="85" t="s">
        <v>20</v>
      </c>
      <c r="F102" s="85" t="s">
        <v>605</v>
      </c>
      <c r="G102" s="101" t="s">
        <v>606</v>
      </c>
      <c r="H102" s="330" t="s">
        <v>607</v>
      </c>
      <c r="I102" s="91" t="s">
        <v>608</v>
      </c>
      <c r="J102" s="330" t="s">
        <v>102</v>
      </c>
      <c r="K102" s="330" t="s">
        <v>609</v>
      </c>
      <c r="L102" s="330" t="s">
        <v>610</v>
      </c>
      <c r="M102" s="91" t="s">
        <v>7376</v>
      </c>
      <c r="N102" s="330" t="s">
        <v>102</v>
      </c>
      <c r="O102" s="776" t="s">
        <v>6435</v>
      </c>
      <c r="P102" s="330" t="s">
        <v>102</v>
      </c>
      <c r="Q102" s="373">
        <v>576</v>
      </c>
      <c r="R102" s="373">
        <v>2644</v>
      </c>
      <c r="S102" s="387">
        <v>358</v>
      </c>
      <c r="T102" s="387">
        <v>263</v>
      </c>
      <c r="U102" s="253" t="s">
        <v>6352</v>
      </c>
      <c r="V102" s="252">
        <v>95</v>
      </c>
      <c r="W102" s="252">
        <v>38</v>
      </c>
      <c r="X102" s="330" t="s">
        <v>6337</v>
      </c>
      <c r="Y102" s="252">
        <v>95</v>
      </c>
      <c r="Z102" s="252">
        <v>60</v>
      </c>
      <c r="AA102" s="252">
        <v>3554</v>
      </c>
      <c r="AB102" s="252">
        <v>148</v>
      </c>
      <c r="AC102" s="252"/>
      <c r="AD102" s="252"/>
      <c r="AE102" s="307">
        <v>24</v>
      </c>
      <c r="AF102" s="91" t="s">
        <v>6384</v>
      </c>
      <c r="AG102" s="373">
        <v>4896</v>
      </c>
      <c r="AH102" s="373">
        <v>4896</v>
      </c>
      <c r="AI102" s="91" t="s">
        <v>7377</v>
      </c>
      <c r="AJ102" s="91" t="s">
        <v>8988</v>
      </c>
      <c r="AK102" s="91" t="s">
        <v>6354</v>
      </c>
      <c r="AL102" s="233">
        <v>2</v>
      </c>
      <c r="AM102" s="381"/>
      <c r="AN102" s="381">
        <v>2</v>
      </c>
      <c r="AO102" s="381"/>
      <c r="AP102" s="381"/>
      <c r="AQ102" s="381">
        <v>217</v>
      </c>
      <c r="AR102" s="91" t="s">
        <v>7145</v>
      </c>
      <c r="AS102" s="91" t="s">
        <v>7145</v>
      </c>
      <c r="AT102" s="91" t="s">
        <v>9999</v>
      </c>
      <c r="AU102" s="73">
        <v>883</v>
      </c>
      <c r="AV102" s="23">
        <v>4</v>
      </c>
      <c r="AW102" s="335">
        <v>5000</v>
      </c>
      <c r="AX102" s="335">
        <v>0</v>
      </c>
      <c r="AY102" s="335">
        <v>4000</v>
      </c>
      <c r="AZ102" s="335">
        <v>4000</v>
      </c>
      <c r="BA102" s="335">
        <v>4000</v>
      </c>
      <c r="BB102" s="313"/>
      <c r="BC102" s="313">
        <v>30</v>
      </c>
      <c r="BD102" s="91" t="s">
        <v>11766</v>
      </c>
      <c r="BE102" s="91" t="s">
        <v>7378</v>
      </c>
      <c r="BF102" s="313">
        <v>5000</v>
      </c>
      <c r="BG102" s="335">
        <v>0</v>
      </c>
      <c r="BH102" s="313">
        <v>4000</v>
      </c>
      <c r="BI102" s="313">
        <v>4000</v>
      </c>
      <c r="BJ102" s="313">
        <v>4000</v>
      </c>
      <c r="BK102" s="313"/>
      <c r="BL102" s="313">
        <v>30</v>
      </c>
      <c r="BM102" s="91" t="s">
        <v>11766</v>
      </c>
      <c r="BN102" s="91" t="s">
        <v>7378</v>
      </c>
      <c r="BO102" s="253"/>
      <c r="BP102" s="253"/>
      <c r="BQ102" s="253"/>
      <c r="BR102" s="253"/>
      <c r="BS102" s="253"/>
      <c r="BT102" s="253"/>
      <c r="BU102" s="253"/>
      <c r="BV102" s="253"/>
      <c r="BW102" s="253"/>
      <c r="BX102" s="253"/>
      <c r="BY102" s="246">
        <v>2</v>
      </c>
      <c r="BZ102" s="427">
        <v>2</v>
      </c>
      <c r="CA102" s="427">
        <v>2</v>
      </c>
      <c r="CB102" s="427">
        <v>1</v>
      </c>
      <c r="CC102" s="427"/>
    </row>
    <row r="103" spans="1:81" ht="17.100000000000001" customHeight="1">
      <c r="A103" s="643">
        <v>91</v>
      </c>
      <c r="B103" s="85" t="s">
        <v>105</v>
      </c>
      <c r="C103" s="85" t="s">
        <v>154</v>
      </c>
      <c r="D103" s="85" t="s">
        <v>350</v>
      </c>
      <c r="E103" s="85" t="s">
        <v>20</v>
      </c>
      <c r="F103" s="85" t="s">
        <v>611</v>
      </c>
      <c r="G103" s="101" t="s">
        <v>612</v>
      </c>
      <c r="H103" s="330" t="s">
        <v>613</v>
      </c>
      <c r="I103" s="91" t="s">
        <v>614</v>
      </c>
      <c r="J103" s="330" t="s">
        <v>102</v>
      </c>
      <c r="K103" s="330" t="s">
        <v>615</v>
      </c>
      <c r="L103" s="330" t="s">
        <v>616</v>
      </c>
      <c r="M103" s="91" t="s">
        <v>10404</v>
      </c>
      <c r="N103" s="330" t="s">
        <v>30</v>
      </c>
      <c r="O103" s="570"/>
      <c r="P103" s="330" t="s">
        <v>30</v>
      </c>
      <c r="Q103" s="373">
        <v>1498</v>
      </c>
      <c r="R103" s="373">
        <v>1541</v>
      </c>
      <c r="S103" s="387">
        <v>290.93</v>
      </c>
      <c r="T103" s="387">
        <v>290.93</v>
      </c>
      <c r="U103" s="253" t="s">
        <v>6352</v>
      </c>
      <c r="V103" s="252"/>
      <c r="W103" s="252">
        <v>36.630000000000003</v>
      </c>
      <c r="X103" s="330" t="s">
        <v>6337</v>
      </c>
      <c r="Y103" s="252">
        <v>371.1</v>
      </c>
      <c r="Z103" s="252">
        <v>279.87</v>
      </c>
      <c r="AA103" s="252">
        <v>3363</v>
      </c>
      <c r="AB103" s="252">
        <v>111.78</v>
      </c>
      <c r="AC103" s="252"/>
      <c r="AD103" s="252"/>
      <c r="AE103" s="307">
        <v>15</v>
      </c>
      <c r="AF103" s="91" t="s">
        <v>8896</v>
      </c>
      <c r="AG103" s="373">
        <v>567</v>
      </c>
      <c r="AH103" s="373">
        <v>2886</v>
      </c>
      <c r="AI103" s="91"/>
      <c r="AJ103" s="91"/>
      <c r="AK103" s="91" t="s">
        <v>6348</v>
      </c>
      <c r="AL103" s="233">
        <v>3</v>
      </c>
      <c r="AM103" s="381">
        <v>1</v>
      </c>
      <c r="AN103" s="381"/>
      <c r="AO103" s="381">
        <v>2</v>
      </c>
      <c r="AP103" s="381"/>
      <c r="AQ103" s="381">
        <v>311</v>
      </c>
      <c r="AR103" s="91" t="s">
        <v>6340</v>
      </c>
      <c r="AS103" s="91" t="s">
        <v>6340</v>
      </c>
      <c r="AT103" s="91" t="s">
        <v>9259</v>
      </c>
      <c r="AU103" s="73">
        <v>2886</v>
      </c>
      <c r="AV103" s="23">
        <v>9</v>
      </c>
      <c r="AW103" s="335"/>
      <c r="AX103" s="335"/>
      <c r="AY103" s="335"/>
      <c r="AZ103" s="335"/>
      <c r="BA103" s="335"/>
      <c r="BB103" s="313"/>
      <c r="BC103" s="313"/>
      <c r="BD103" s="91"/>
      <c r="BE103" s="91" t="s">
        <v>6350</v>
      </c>
      <c r="BF103" s="313"/>
      <c r="BG103" s="335"/>
      <c r="BH103" s="313"/>
      <c r="BI103" s="313"/>
      <c r="BJ103" s="313"/>
      <c r="BK103" s="313"/>
      <c r="BL103" s="313"/>
      <c r="BM103" s="91"/>
      <c r="BN103" s="91" t="s">
        <v>6350</v>
      </c>
      <c r="BO103" s="253"/>
      <c r="BP103" s="253"/>
      <c r="BQ103" s="253"/>
      <c r="BR103" s="253"/>
      <c r="BS103" s="253"/>
      <c r="BT103" s="253"/>
      <c r="BU103" s="253"/>
      <c r="BV103" s="253"/>
      <c r="BW103" s="253"/>
      <c r="BX103" s="253"/>
      <c r="BY103" s="246">
        <v>3</v>
      </c>
      <c r="BZ103" s="427"/>
      <c r="CA103" s="427">
        <v>2</v>
      </c>
      <c r="CB103" s="427">
        <v>1</v>
      </c>
      <c r="CC103" s="427"/>
    </row>
    <row r="104" spans="1:81" ht="17.100000000000001" customHeight="1">
      <c r="A104" s="643">
        <v>92</v>
      </c>
      <c r="B104" s="94" t="s">
        <v>105</v>
      </c>
      <c r="C104" s="94" t="s">
        <v>617</v>
      </c>
      <c r="D104" s="94" t="s">
        <v>350</v>
      </c>
      <c r="E104" s="94" t="s">
        <v>20</v>
      </c>
      <c r="F104" s="466" t="s">
        <v>11769</v>
      </c>
      <c r="G104" s="168" t="s">
        <v>8712</v>
      </c>
      <c r="H104" s="89" t="s">
        <v>618</v>
      </c>
      <c r="I104" s="96" t="s">
        <v>619</v>
      </c>
      <c r="J104" s="89" t="s">
        <v>102</v>
      </c>
      <c r="K104" s="89" t="s">
        <v>620</v>
      </c>
      <c r="L104" s="89" t="s">
        <v>621</v>
      </c>
      <c r="M104" s="91" t="s">
        <v>10405</v>
      </c>
      <c r="N104" s="330" t="s">
        <v>102</v>
      </c>
      <c r="O104" s="776" t="s">
        <v>6435</v>
      </c>
      <c r="P104" s="330" t="s">
        <v>30</v>
      </c>
      <c r="Q104" s="373">
        <v>304</v>
      </c>
      <c r="R104" s="373">
        <v>848.3</v>
      </c>
      <c r="S104" s="387">
        <v>350</v>
      </c>
      <c r="T104" s="387">
        <v>350</v>
      </c>
      <c r="U104" s="253" t="s">
        <v>6376</v>
      </c>
      <c r="V104" s="252"/>
      <c r="W104" s="252">
        <v>28</v>
      </c>
      <c r="X104" s="330" t="s">
        <v>6337</v>
      </c>
      <c r="Y104" s="252">
        <v>138.19999999999999</v>
      </c>
      <c r="Z104" s="252"/>
      <c r="AA104" s="252"/>
      <c r="AB104" s="252">
        <v>67.5</v>
      </c>
      <c r="AC104" s="252">
        <v>23.4</v>
      </c>
      <c r="AD104" s="252"/>
      <c r="AE104" s="307">
        <v>30</v>
      </c>
      <c r="AF104" s="91" t="s">
        <v>9754</v>
      </c>
      <c r="AG104" s="373">
        <v>13</v>
      </c>
      <c r="AH104" s="373">
        <v>2460</v>
      </c>
      <c r="AI104" s="91"/>
      <c r="AJ104" s="91"/>
      <c r="AK104" s="91"/>
      <c r="AL104" s="233">
        <v>9</v>
      </c>
      <c r="AM104" s="381"/>
      <c r="AN104" s="381">
        <v>9</v>
      </c>
      <c r="AO104" s="381"/>
      <c r="AP104" s="381"/>
      <c r="AQ104" s="520">
        <v>230</v>
      </c>
      <c r="AR104" s="91" t="s">
        <v>6340</v>
      </c>
      <c r="AS104" s="91" t="s">
        <v>8083</v>
      </c>
      <c r="AT104" s="91" t="s">
        <v>6422</v>
      </c>
      <c r="AU104" s="73">
        <v>586</v>
      </c>
      <c r="AV104" s="23">
        <v>3</v>
      </c>
      <c r="AW104" s="335">
        <v>3000</v>
      </c>
      <c r="AX104" s="335">
        <v>0</v>
      </c>
      <c r="AY104" s="335">
        <v>2000</v>
      </c>
      <c r="AZ104" s="335" t="s">
        <v>11767</v>
      </c>
      <c r="BA104" s="335">
        <v>3000</v>
      </c>
      <c r="BB104" s="313" t="s">
        <v>11768</v>
      </c>
      <c r="BC104" s="313"/>
      <c r="BD104" s="91"/>
      <c r="BE104" s="91" t="s">
        <v>9755</v>
      </c>
      <c r="BF104" s="313"/>
      <c r="BG104" s="335"/>
      <c r="BH104" s="313"/>
      <c r="BI104" s="313"/>
      <c r="BJ104" s="313"/>
      <c r="BK104" s="313"/>
      <c r="BL104" s="313"/>
      <c r="BM104" s="91"/>
      <c r="BN104" s="91"/>
      <c r="BO104" s="253"/>
      <c r="BP104" s="253"/>
      <c r="BQ104" s="253"/>
      <c r="BR104" s="253"/>
      <c r="BS104" s="253"/>
      <c r="BT104" s="253"/>
      <c r="BU104" s="253"/>
      <c r="BV104" s="253"/>
      <c r="BW104" s="253"/>
      <c r="BX104" s="253"/>
      <c r="BY104" s="10">
        <v>2</v>
      </c>
      <c r="BZ104" s="427"/>
      <c r="CA104" s="427"/>
      <c r="CB104" s="427"/>
      <c r="CC104" s="427">
        <v>1</v>
      </c>
    </row>
    <row r="105" spans="1:81" ht="17.100000000000001" customHeight="1">
      <c r="A105" s="643">
        <v>93</v>
      </c>
      <c r="B105" s="85" t="s">
        <v>105</v>
      </c>
      <c r="C105" s="85" t="s">
        <v>154</v>
      </c>
      <c r="D105" s="85" t="s">
        <v>350</v>
      </c>
      <c r="E105" s="85" t="s">
        <v>278</v>
      </c>
      <c r="F105" s="85" t="s">
        <v>622</v>
      </c>
      <c r="G105" s="101" t="s">
        <v>8713</v>
      </c>
      <c r="H105" s="330" t="s">
        <v>623</v>
      </c>
      <c r="I105" s="91" t="s">
        <v>624</v>
      </c>
      <c r="J105" s="330" t="s">
        <v>102</v>
      </c>
      <c r="K105" s="330" t="s">
        <v>625</v>
      </c>
      <c r="L105" s="330" t="s">
        <v>626</v>
      </c>
      <c r="M105" s="91" t="s">
        <v>10406</v>
      </c>
      <c r="N105" s="330" t="s">
        <v>30</v>
      </c>
      <c r="O105" s="330"/>
      <c r="P105" s="330" t="s">
        <v>30</v>
      </c>
      <c r="Q105" s="373">
        <v>240</v>
      </c>
      <c r="R105" s="373">
        <v>882.76</v>
      </c>
      <c r="S105" s="387">
        <v>339.1</v>
      </c>
      <c r="T105" s="387">
        <v>315.10000000000002</v>
      </c>
      <c r="U105" s="253" t="s">
        <v>8472</v>
      </c>
      <c r="V105" s="252">
        <v>24</v>
      </c>
      <c r="W105" s="252">
        <v>539</v>
      </c>
      <c r="X105" s="330" t="s">
        <v>6337</v>
      </c>
      <c r="Y105" s="252">
        <v>56</v>
      </c>
      <c r="Z105" s="252"/>
      <c r="AA105" s="252"/>
      <c r="AB105" s="252">
        <v>18</v>
      </c>
      <c r="AC105" s="252">
        <v>59</v>
      </c>
      <c r="AD105" s="252"/>
      <c r="AE105" s="307" t="s">
        <v>9918</v>
      </c>
      <c r="AF105" s="91" t="s">
        <v>7881</v>
      </c>
      <c r="AG105" s="373">
        <v>2000</v>
      </c>
      <c r="AH105" s="373">
        <v>2000</v>
      </c>
      <c r="AI105" s="91"/>
      <c r="AJ105" s="91"/>
      <c r="AK105" s="91" t="s">
        <v>11763</v>
      </c>
      <c r="AL105" s="233">
        <v>34</v>
      </c>
      <c r="AM105" s="381">
        <v>2</v>
      </c>
      <c r="AN105" s="381">
        <v>24</v>
      </c>
      <c r="AO105" s="381">
        <v>7</v>
      </c>
      <c r="AP105" s="381">
        <v>1</v>
      </c>
      <c r="AQ105" s="381">
        <v>295</v>
      </c>
      <c r="AR105" s="91" t="s">
        <v>9243</v>
      </c>
      <c r="AS105" s="91" t="s">
        <v>9242</v>
      </c>
      <c r="AT105" s="91" t="s">
        <v>9260</v>
      </c>
      <c r="AU105" s="73">
        <v>18124</v>
      </c>
      <c r="AV105" s="23">
        <v>61</v>
      </c>
      <c r="AW105" s="335">
        <v>15000</v>
      </c>
      <c r="AX105" s="335">
        <v>15000</v>
      </c>
      <c r="AY105" s="335">
        <v>15000</v>
      </c>
      <c r="AZ105" s="335">
        <v>15000</v>
      </c>
      <c r="BA105" s="335">
        <v>15000</v>
      </c>
      <c r="BB105" s="309">
        <v>30</v>
      </c>
      <c r="BC105" s="313">
        <v>10</v>
      </c>
      <c r="BD105" s="91" t="s">
        <v>11770</v>
      </c>
      <c r="BE105" s="91" t="s">
        <v>7147</v>
      </c>
      <c r="BF105" s="313"/>
      <c r="BG105" s="335"/>
      <c r="BH105" s="313"/>
      <c r="BI105" s="313"/>
      <c r="BJ105" s="313"/>
      <c r="BK105" s="313"/>
      <c r="BL105" s="313"/>
      <c r="BM105" s="91"/>
      <c r="BN105" s="91"/>
      <c r="BO105" s="253"/>
      <c r="BP105" s="253"/>
      <c r="BQ105" s="253"/>
      <c r="BR105" s="253"/>
      <c r="BS105" s="253"/>
      <c r="BT105" s="253"/>
      <c r="BU105" s="253"/>
      <c r="BV105" s="253"/>
      <c r="BW105" s="253"/>
      <c r="BX105" s="253"/>
      <c r="BY105" s="10">
        <v>1</v>
      </c>
      <c r="BZ105" s="427">
        <v>2</v>
      </c>
      <c r="CA105" s="427">
        <v>3</v>
      </c>
      <c r="CB105" s="427"/>
      <c r="CC105" s="427"/>
    </row>
    <row r="106" spans="1:81" ht="17.100000000000001" customHeight="1">
      <c r="A106" s="643">
        <v>94</v>
      </c>
      <c r="B106" s="85" t="s">
        <v>105</v>
      </c>
      <c r="C106" s="85" t="s">
        <v>277</v>
      </c>
      <c r="D106" s="85" t="s">
        <v>350</v>
      </c>
      <c r="E106" s="85" t="s">
        <v>20</v>
      </c>
      <c r="F106" s="85" t="s">
        <v>627</v>
      </c>
      <c r="G106" s="101" t="s">
        <v>628</v>
      </c>
      <c r="H106" s="330" t="s">
        <v>629</v>
      </c>
      <c r="I106" s="91" t="s">
        <v>630</v>
      </c>
      <c r="J106" s="330" t="s">
        <v>102</v>
      </c>
      <c r="K106" s="330" t="s">
        <v>631</v>
      </c>
      <c r="L106" s="330" t="s">
        <v>632</v>
      </c>
      <c r="M106" s="91" t="s">
        <v>7379</v>
      </c>
      <c r="N106" s="330" t="s">
        <v>30</v>
      </c>
      <c r="O106" s="330"/>
      <c r="P106" s="330" t="s">
        <v>30</v>
      </c>
      <c r="Q106" s="373">
        <v>5555</v>
      </c>
      <c r="R106" s="373">
        <v>2417</v>
      </c>
      <c r="S106" s="387">
        <v>1082</v>
      </c>
      <c r="T106" s="387">
        <v>874</v>
      </c>
      <c r="U106" s="253"/>
      <c r="V106" s="252">
        <v>208</v>
      </c>
      <c r="W106" s="252">
        <v>500</v>
      </c>
      <c r="X106" s="330" t="s">
        <v>6337</v>
      </c>
      <c r="Y106" s="252">
        <v>69</v>
      </c>
      <c r="Z106" s="252"/>
      <c r="AA106" s="252"/>
      <c r="AB106" s="252">
        <v>119</v>
      </c>
      <c r="AC106" s="252"/>
      <c r="AD106" s="252"/>
      <c r="AE106" s="307">
        <v>60</v>
      </c>
      <c r="AF106" s="91" t="s">
        <v>8897</v>
      </c>
      <c r="AG106" s="373"/>
      <c r="AH106" s="373">
        <v>2000</v>
      </c>
      <c r="AI106" s="91"/>
      <c r="AJ106" s="91"/>
      <c r="AK106" s="91"/>
      <c r="AL106" s="233">
        <v>1</v>
      </c>
      <c r="AM106" s="381"/>
      <c r="AN106" s="381">
        <v>1</v>
      </c>
      <c r="AO106" s="381"/>
      <c r="AP106" s="381"/>
      <c r="AQ106" s="381">
        <v>33</v>
      </c>
      <c r="AR106" s="91" t="s">
        <v>7380</v>
      </c>
      <c r="AS106" s="91" t="s">
        <v>7380</v>
      </c>
      <c r="AT106" s="91" t="s">
        <v>9997</v>
      </c>
      <c r="AU106" s="73">
        <v>540</v>
      </c>
      <c r="AV106" s="23">
        <v>16</v>
      </c>
      <c r="AW106" s="335">
        <v>20000</v>
      </c>
      <c r="AX106" s="335">
        <v>10000</v>
      </c>
      <c r="AY106" s="335">
        <v>10000</v>
      </c>
      <c r="AZ106" s="335">
        <v>10000</v>
      </c>
      <c r="BA106" s="335">
        <v>20000</v>
      </c>
      <c r="BB106" s="313"/>
      <c r="BC106" s="313">
        <v>50</v>
      </c>
      <c r="BD106" s="91" t="s">
        <v>7381</v>
      </c>
      <c r="BE106" s="91"/>
      <c r="BF106" s="313"/>
      <c r="BG106" s="335"/>
      <c r="BH106" s="313"/>
      <c r="BI106" s="313"/>
      <c r="BJ106" s="313"/>
      <c r="BK106" s="313"/>
      <c r="BL106" s="313"/>
      <c r="BM106" s="91"/>
      <c r="BN106" s="91" t="s">
        <v>7382</v>
      </c>
      <c r="BO106" s="253"/>
      <c r="BP106" s="253"/>
      <c r="BQ106" s="253"/>
      <c r="BR106" s="253"/>
      <c r="BS106" s="253"/>
      <c r="BT106" s="253"/>
      <c r="BU106" s="253"/>
      <c r="BV106" s="253"/>
      <c r="BW106" s="253"/>
      <c r="BX106" s="253"/>
      <c r="BY106" s="246">
        <v>2</v>
      </c>
      <c r="BZ106" s="427"/>
      <c r="CA106" s="427">
        <v>7</v>
      </c>
      <c r="CB106" s="427">
        <v>1</v>
      </c>
      <c r="CC106" s="427"/>
    </row>
    <row r="107" spans="1:81" ht="17.100000000000001" customHeight="1">
      <c r="A107" s="643">
        <v>95</v>
      </c>
      <c r="B107" s="99" t="s">
        <v>105</v>
      </c>
      <c r="C107" s="99" t="s">
        <v>289</v>
      </c>
      <c r="D107" s="99" t="s">
        <v>350</v>
      </c>
      <c r="E107" s="99" t="s">
        <v>20</v>
      </c>
      <c r="F107" s="501" t="s">
        <v>633</v>
      </c>
      <c r="G107" s="101" t="s">
        <v>634</v>
      </c>
      <c r="H107" s="330" t="s">
        <v>635</v>
      </c>
      <c r="I107" s="91" t="s">
        <v>636</v>
      </c>
      <c r="J107" s="330" t="s">
        <v>102</v>
      </c>
      <c r="K107" s="330" t="s">
        <v>637</v>
      </c>
      <c r="L107" s="330" t="s">
        <v>638</v>
      </c>
      <c r="M107" s="91" t="s">
        <v>10407</v>
      </c>
      <c r="N107" s="330" t="s">
        <v>30</v>
      </c>
      <c r="O107" s="330"/>
      <c r="P107" s="330" t="s">
        <v>30</v>
      </c>
      <c r="Q107" s="373">
        <v>3306</v>
      </c>
      <c r="R107" s="373">
        <v>2117.6</v>
      </c>
      <c r="S107" s="387">
        <v>667.8</v>
      </c>
      <c r="T107" s="387">
        <v>667.8</v>
      </c>
      <c r="U107" s="253"/>
      <c r="V107" s="252"/>
      <c r="W107" s="252">
        <v>233.13</v>
      </c>
      <c r="X107" s="330" t="s">
        <v>6337</v>
      </c>
      <c r="Y107" s="252">
        <v>866</v>
      </c>
      <c r="Z107" s="252"/>
      <c r="AA107" s="252"/>
      <c r="AB107" s="252">
        <v>98.5</v>
      </c>
      <c r="AC107" s="252"/>
      <c r="AD107" s="252"/>
      <c r="AE107" s="307">
        <v>174</v>
      </c>
      <c r="AF107" s="91" t="s">
        <v>9898</v>
      </c>
      <c r="AG107" s="373">
        <v>45810</v>
      </c>
      <c r="AH107" s="373">
        <v>45810</v>
      </c>
      <c r="AI107" s="91"/>
      <c r="AJ107" s="91"/>
      <c r="AK107" s="91" t="s">
        <v>6348</v>
      </c>
      <c r="AL107" s="233">
        <v>5</v>
      </c>
      <c r="AM107" s="381">
        <v>3</v>
      </c>
      <c r="AN107" s="381">
        <v>2</v>
      </c>
      <c r="AO107" s="381"/>
      <c r="AP107" s="381"/>
      <c r="AQ107" s="381">
        <v>298</v>
      </c>
      <c r="AR107" s="91" t="s">
        <v>9988</v>
      </c>
      <c r="AS107" s="91" t="s">
        <v>9988</v>
      </c>
      <c r="AT107" s="91" t="s">
        <v>11371</v>
      </c>
      <c r="AU107" s="73">
        <v>4832</v>
      </c>
      <c r="AV107" s="23">
        <v>16</v>
      </c>
      <c r="AW107" s="335"/>
      <c r="AX107" s="335"/>
      <c r="AY107" s="335"/>
      <c r="AZ107" s="335"/>
      <c r="BA107" s="335"/>
      <c r="BB107" s="313"/>
      <c r="BC107" s="313"/>
      <c r="BD107" s="91"/>
      <c r="BE107" s="91" t="s">
        <v>6350</v>
      </c>
      <c r="BF107" s="313"/>
      <c r="BG107" s="335"/>
      <c r="BH107" s="313"/>
      <c r="BI107" s="313"/>
      <c r="BJ107" s="313"/>
      <c r="BK107" s="313"/>
      <c r="BL107" s="313"/>
      <c r="BM107" s="91"/>
      <c r="BN107" s="91" t="s">
        <v>6350</v>
      </c>
      <c r="BO107" s="253"/>
      <c r="BP107" s="253"/>
      <c r="BQ107" s="253"/>
      <c r="BR107" s="253"/>
      <c r="BS107" s="253"/>
      <c r="BT107" s="253"/>
      <c r="BU107" s="253"/>
      <c r="BV107" s="253"/>
      <c r="BW107" s="253"/>
      <c r="BX107" s="253"/>
      <c r="BY107" s="10">
        <v>1</v>
      </c>
      <c r="BZ107" s="427">
        <v>2</v>
      </c>
      <c r="CA107" s="427">
        <v>1</v>
      </c>
      <c r="CB107" s="427"/>
      <c r="CC107" s="427"/>
    </row>
    <row r="108" spans="1:81" ht="17.100000000000001" customHeight="1">
      <c r="A108" s="643">
        <v>96</v>
      </c>
      <c r="B108" s="96" t="s">
        <v>105</v>
      </c>
      <c r="C108" s="96" t="s">
        <v>230</v>
      </c>
      <c r="D108" s="96" t="s">
        <v>350</v>
      </c>
      <c r="E108" s="96" t="s">
        <v>20</v>
      </c>
      <c r="F108" s="96" t="s">
        <v>639</v>
      </c>
      <c r="G108" s="168" t="s">
        <v>640</v>
      </c>
      <c r="H108" s="514" t="s">
        <v>641</v>
      </c>
      <c r="I108" s="515" t="s">
        <v>642</v>
      </c>
      <c r="J108" s="514" t="s">
        <v>102</v>
      </c>
      <c r="K108" s="514" t="s">
        <v>643</v>
      </c>
      <c r="L108" s="89" t="s">
        <v>644</v>
      </c>
      <c r="M108" s="91" t="s">
        <v>10408</v>
      </c>
      <c r="N108" s="330" t="s">
        <v>102</v>
      </c>
      <c r="O108" s="776" t="s">
        <v>6435</v>
      </c>
      <c r="P108" s="330" t="s">
        <v>30</v>
      </c>
      <c r="Q108" s="373">
        <v>1318</v>
      </c>
      <c r="R108" s="373">
        <v>0</v>
      </c>
      <c r="S108" s="387">
        <v>802.5</v>
      </c>
      <c r="T108" s="387">
        <v>714.5</v>
      </c>
      <c r="U108" s="253" t="s">
        <v>6361</v>
      </c>
      <c r="V108" s="252">
        <v>88</v>
      </c>
      <c r="W108" s="252">
        <v>151.30000000000001</v>
      </c>
      <c r="X108" s="330" t="s">
        <v>33</v>
      </c>
      <c r="Y108" s="252"/>
      <c r="Z108" s="252">
        <v>82.5</v>
      </c>
      <c r="AA108" s="252">
        <v>1000</v>
      </c>
      <c r="AB108" s="252">
        <v>43</v>
      </c>
      <c r="AC108" s="252"/>
      <c r="AD108" s="252"/>
      <c r="AE108" s="307"/>
      <c r="AF108" s="91" t="s">
        <v>7383</v>
      </c>
      <c r="AG108" s="373">
        <v>6635</v>
      </c>
      <c r="AH108" s="373">
        <v>6635</v>
      </c>
      <c r="AI108" s="91"/>
      <c r="AJ108" s="91"/>
      <c r="AK108" s="91" t="s">
        <v>6348</v>
      </c>
      <c r="AL108" s="233">
        <v>4</v>
      </c>
      <c r="AM108" s="381"/>
      <c r="AN108" s="381">
        <v>4</v>
      </c>
      <c r="AO108" s="381"/>
      <c r="AP108" s="381"/>
      <c r="AQ108" s="381">
        <v>296</v>
      </c>
      <c r="AR108" s="91" t="s">
        <v>12774</v>
      </c>
      <c r="AS108" s="91" t="s">
        <v>6378</v>
      </c>
      <c r="AT108" s="91" t="s">
        <v>11544</v>
      </c>
      <c r="AU108" s="73">
        <v>22086</v>
      </c>
      <c r="AV108" s="23">
        <v>75</v>
      </c>
      <c r="AW108" s="335"/>
      <c r="AX108" s="335"/>
      <c r="AY108" s="335"/>
      <c r="AZ108" s="335"/>
      <c r="BA108" s="335"/>
      <c r="BB108" s="313"/>
      <c r="BC108" s="313"/>
      <c r="BD108" s="91"/>
      <c r="BE108" s="91" t="s">
        <v>7313</v>
      </c>
      <c r="BF108" s="313"/>
      <c r="BG108" s="335"/>
      <c r="BH108" s="313"/>
      <c r="BI108" s="313"/>
      <c r="BJ108" s="313"/>
      <c r="BK108" s="313"/>
      <c r="BL108" s="313"/>
      <c r="BM108" s="91"/>
      <c r="BN108" s="91" t="s">
        <v>7313</v>
      </c>
      <c r="BO108" s="253"/>
      <c r="BP108" s="253"/>
      <c r="BQ108" s="253"/>
      <c r="BR108" s="253"/>
      <c r="BS108" s="253"/>
      <c r="BT108" s="253"/>
      <c r="BU108" s="253"/>
      <c r="BV108" s="253"/>
      <c r="BW108" s="253"/>
      <c r="BX108" s="253"/>
      <c r="BY108" s="246">
        <v>2</v>
      </c>
      <c r="BZ108" s="427"/>
      <c r="CA108" s="427">
        <v>1</v>
      </c>
      <c r="CB108" s="427"/>
      <c r="CC108" s="427"/>
    </row>
    <row r="109" spans="1:81" ht="17.100000000000001" customHeight="1">
      <c r="A109" s="643">
        <v>97</v>
      </c>
      <c r="B109" s="86" t="s">
        <v>105</v>
      </c>
      <c r="C109" s="86" t="s">
        <v>106</v>
      </c>
      <c r="D109" s="86" t="s">
        <v>350</v>
      </c>
      <c r="E109" s="92" t="s">
        <v>278</v>
      </c>
      <c r="F109" s="528" t="s">
        <v>645</v>
      </c>
      <c r="G109" s="169" t="s">
        <v>646</v>
      </c>
      <c r="H109" s="329" t="s">
        <v>647</v>
      </c>
      <c r="I109" s="332" t="s">
        <v>648</v>
      </c>
      <c r="J109" s="329" t="s">
        <v>102</v>
      </c>
      <c r="K109" s="329" t="s">
        <v>649</v>
      </c>
      <c r="L109" s="329" t="s">
        <v>650</v>
      </c>
      <c r="M109" s="91" t="s">
        <v>10724</v>
      </c>
      <c r="N109" s="330" t="s">
        <v>30</v>
      </c>
      <c r="O109" s="330"/>
      <c r="P109" s="330" t="s">
        <v>30</v>
      </c>
      <c r="Q109" s="373">
        <v>104</v>
      </c>
      <c r="R109" s="373">
        <v>143</v>
      </c>
      <c r="S109" s="387">
        <v>108</v>
      </c>
      <c r="T109" s="387">
        <v>70</v>
      </c>
      <c r="U109" s="253" t="s">
        <v>10189</v>
      </c>
      <c r="V109" s="252">
        <v>38</v>
      </c>
      <c r="W109" s="252">
        <v>8</v>
      </c>
      <c r="X109" s="330" t="s">
        <v>6337</v>
      </c>
      <c r="Y109" s="252"/>
      <c r="Z109" s="252">
        <v>16</v>
      </c>
      <c r="AA109" s="252">
        <v>500</v>
      </c>
      <c r="AB109" s="252">
        <v>3</v>
      </c>
      <c r="AC109" s="252">
        <v>7</v>
      </c>
      <c r="AD109" s="252"/>
      <c r="AE109" s="307"/>
      <c r="AF109" s="91" t="s">
        <v>10190</v>
      </c>
      <c r="AG109" s="373">
        <v>878</v>
      </c>
      <c r="AH109" s="373">
        <v>1319</v>
      </c>
      <c r="AI109" s="91"/>
      <c r="AJ109" s="91"/>
      <c r="AK109" s="91" t="s">
        <v>6372</v>
      </c>
      <c r="AL109" s="233">
        <v>9</v>
      </c>
      <c r="AM109" s="381">
        <v>3</v>
      </c>
      <c r="AN109" s="381">
        <v>3</v>
      </c>
      <c r="AO109" s="381">
        <v>2</v>
      </c>
      <c r="AP109" s="381">
        <v>1</v>
      </c>
      <c r="AQ109" s="381">
        <v>258</v>
      </c>
      <c r="AR109" s="91" t="s">
        <v>6341</v>
      </c>
      <c r="AS109" s="91" t="s">
        <v>6378</v>
      </c>
      <c r="AT109" s="91" t="s">
        <v>10191</v>
      </c>
      <c r="AU109" s="232">
        <v>350</v>
      </c>
      <c r="AV109" s="23">
        <v>1</v>
      </c>
      <c r="AW109" s="335">
        <v>3000</v>
      </c>
      <c r="AX109" s="335">
        <v>2500</v>
      </c>
      <c r="AY109" s="335">
        <v>2500</v>
      </c>
      <c r="AZ109" s="335">
        <v>2500</v>
      </c>
      <c r="BA109" s="335">
        <v>3000</v>
      </c>
      <c r="BB109" s="313"/>
      <c r="BC109" s="313"/>
      <c r="BD109" s="91"/>
      <c r="BE109" s="91"/>
      <c r="BF109" s="313"/>
      <c r="BG109" s="335"/>
      <c r="BH109" s="313"/>
      <c r="BI109" s="313"/>
      <c r="BJ109" s="313"/>
      <c r="BK109" s="313"/>
      <c r="BL109" s="313"/>
      <c r="BM109" s="91"/>
      <c r="BN109" s="91"/>
      <c r="BO109" s="253"/>
      <c r="BP109" s="253"/>
      <c r="BQ109" s="253"/>
      <c r="BR109" s="253"/>
      <c r="BS109" s="253"/>
      <c r="BT109" s="253"/>
      <c r="BU109" s="253"/>
      <c r="BV109" s="253"/>
      <c r="BW109" s="253"/>
      <c r="BX109" s="253"/>
      <c r="BY109" s="246">
        <v>1</v>
      </c>
      <c r="BZ109" s="427">
        <v>1</v>
      </c>
      <c r="CA109" s="427"/>
      <c r="CB109" s="427">
        <v>1</v>
      </c>
      <c r="CC109" s="427">
        <v>1</v>
      </c>
    </row>
    <row r="110" spans="1:81" ht="17.100000000000001" customHeight="1">
      <c r="A110" s="643">
        <v>98</v>
      </c>
      <c r="B110" s="86" t="s">
        <v>105</v>
      </c>
      <c r="C110" s="86" t="s">
        <v>230</v>
      </c>
      <c r="D110" s="86" t="s">
        <v>350</v>
      </c>
      <c r="E110" s="86" t="s">
        <v>20</v>
      </c>
      <c r="F110" s="92" t="s">
        <v>651</v>
      </c>
      <c r="G110" s="169" t="s">
        <v>652</v>
      </c>
      <c r="H110" s="329" t="s">
        <v>653</v>
      </c>
      <c r="I110" s="332" t="s">
        <v>654</v>
      </c>
      <c r="J110" s="329" t="s">
        <v>102</v>
      </c>
      <c r="K110" s="329" t="s">
        <v>270</v>
      </c>
      <c r="L110" s="329" t="s">
        <v>655</v>
      </c>
      <c r="M110" s="91" t="s">
        <v>7384</v>
      </c>
      <c r="N110" s="330" t="s">
        <v>102</v>
      </c>
      <c r="O110" s="776" t="s">
        <v>6435</v>
      </c>
      <c r="P110" s="330" t="s">
        <v>102</v>
      </c>
      <c r="Q110" s="373">
        <v>8407</v>
      </c>
      <c r="R110" s="373">
        <v>4770</v>
      </c>
      <c r="S110" s="387">
        <v>2265</v>
      </c>
      <c r="T110" s="387">
        <v>2177</v>
      </c>
      <c r="U110" s="253" t="s">
        <v>6352</v>
      </c>
      <c r="V110" s="252">
        <v>88</v>
      </c>
      <c r="W110" s="252">
        <v>23</v>
      </c>
      <c r="X110" s="330" t="s">
        <v>6337</v>
      </c>
      <c r="Y110" s="252">
        <v>124</v>
      </c>
      <c r="Z110" s="252">
        <v>89</v>
      </c>
      <c r="AA110" s="252">
        <v>2143</v>
      </c>
      <c r="AB110" s="252">
        <v>90</v>
      </c>
      <c r="AC110" s="252">
        <v>27</v>
      </c>
      <c r="AD110" s="252">
        <v>6</v>
      </c>
      <c r="AE110" s="307"/>
      <c r="AF110" s="91" t="s">
        <v>7385</v>
      </c>
      <c r="AG110" s="373"/>
      <c r="AH110" s="373">
        <v>21320</v>
      </c>
      <c r="AI110" s="91"/>
      <c r="AJ110" s="91"/>
      <c r="AK110" s="91" t="s">
        <v>6354</v>
      </c>
      <c r="AL110" s="233">
        <v>5</v>
      </c>
      <c r="AM110" s="381">
        <v>2</v>
      </c>
      <c r="AN110" s="381"/>
      <c r="AO110" s="381">
        <v>3</v>
      </c>
      <c r="AP110" s="381"/>
      <c r="AQ110" s="381">
        <v>304</v>
      </c>
      <c r="AR110" s="91" t="s">
        <v>6340</v>
      </c>
      <c r="AS110" s="91" t="s">
        <v>6340</v>
      </c>
      <c r="AT110" s="91" t="s">
        <v>12775</v>
      </c>
      <c r="AU110" s="73">
        <v>181276</v>
      </c>
      <c r="AV110" s="23">
        <v>596</v>
      </c>
      <c r="AW110" s="335"/>
      <c r="AX110" s="335"/>
      <c r="AY110" s="335"/>
      <c r="AZ110" s="335"/>
      <c r="BA110" s="335"/>
      <c r="BB110" s="313"/>
      <c r="BC110" s="313"/>
      <c r="BD110" s="91"/>
      <c r="BE110" s="91" t="s">
        <v>6350</v>
      </c>
      <c r="BF110" s="313"/>
      <c r="BG110" s="335"/>
      <c r="BH110" s="313"/>
      <c r="BI110" s="313"/>
      <c r="BJ110" s="313"/>
      <c r="BK110" s="313"/>
      <c r="BL110" s="313"/>
      <c r="BM110" s="91"/>
      <c r="BN110" s="91" t="s">
        <v>6350</v>
      </c>
      <c r="BO110" s="253"/>
      <c r="BP110" s="253"/>
      <c r="BQ110" s="253"/>
      <c r="BR110" s="253"/>
      <c r="BS110" s="253"/>
      <c r="BT110" s="253"/>
      <c r="BU110" s="253"/>
      <c r="BV110" s="253"/>
      <c r="BW110" s="253"/>
      <c r="BX110" s="253"/>
      <c r="BY110" s="246">
        <v>9</v>
      </c>
      <c r="BZ110" s="427"/>
      <c r="CA110" s="427"/>
      <c r="CB110" s="427"/>
      <c r="CC110" s="427"/>
    </row>
    <row r="111" spans="1:81" ht="17.100000000000001" customHeight="1">
      <c r="A111" s="643">
        <v>99</v>
      </c>
      <c r="B111" s="94" t="s">
        <v>105</v>
      </c>
      <c r="C111" s="94" t="s">
        <v>656</v>
      </c>
      <c r="D111" s="94" t="s">
        <v>350</v>
      </c>
      <c r="E111" s="94" t="s">
        <v>20</v>
      </c>
      <c r="F111" s="501" t="s">
        <v>657</v>
      </c>
      <c r="G111" s="168" t="s">
        <v>8714</v>
      </c>
      <c r="H111" s="89" t="s">
        <v>658</v>
      </c>
      <c r="I111" s="96" t="s">
        <v>659</v>
      </c>
      <c r="J111" s="89" t="s">
        <v>102</v>
      </c>
      <c r="K111" s="89" t="s">
        <v>660</v>
      </c>
      <c r="L111" s="89" t="s">
        <v>661</v>
      </c>
      <c r="M111" s="662" t="s">
        <v>11372</v>
      </c>
      <c r="N111" s="330" t="s">
        <v>30</v>
      </c>
      <c r="O111" s="330"/>
      <c r="P111" s="330" t="s">
        <v>30</v>
      </c>
      <c r="Q111" s="373">
        <v>950</v>
      </c>
      <c r="R111" s="373"/>
      <c r="S111" s="387">
        <v>236</v>
      </c>
      <c r="T111" s="387">
        <v>236</v>
      </c>
      <c r="U111" s="253"/>
      <c r="V111" s="252"/>
      <c r="W111" s="252">
        <v>67</v>
      </c>
      <c r="X111" s="330" t="s">
        <v>6337</v>
      </c>
      <c r="Y111" s="252"/>
      <c r="Z111" s="252">
        <v>223</v>
      </c>
      <c r="AA111" s="252">
        <v>16824</v>
      </c>
      <c r="AB111" s="252">
        <v>9</v>
      </c>
      <c r="AC111" s="252"/>
      <c r="AD111" s="252"/>
      <c r="AE111" s="307">
        <v>20</v>
      </c>
      <c r="AF111" s="91" t="s">
        <v>7154</v>
      </c>
      <c r="AG111" s="373">
        <v>13587</v>
      </c>
      <c r="AH111" s="373">
        <v>13601</v>
      </c>
      <c r="AI111" s="91"/>
      <c r="AJ111" s="91"/>
      <c r="AK111" s="91"/>
      <c r="AL111" s="233"/>
      <c r="AM111" s="381"/>
      <c r="AN111" s="381"/>
      <c r="AO111" s="381"/>
      <c r="AP111" s="381"/>
      <c r="AQ111" s="381">
        <v>150</v>
      </c>
      <c r="AR111" s="91" t="s">
        <v>9989</v>
      </c>
      <c r="AS111" s="91" t="s">
        <v>6378</v>
      </c>
      <c r="AT111" s="91" t="s">
        <v>9998</v>
      </c>
      <c r="AU111" s="232">
        <v>10000</v>
      </c>
      <c r="AV111" s="23">
        <v>67</v>
      </c>
      <c r="AW111" s="335"/>
      <c r="AX111" s="335"/>
      <c r="AY111" s="335"/>
      <c r="AZ111" s="335"/>
      <c r="BA111" s="335"/>
      <c r="BB111" s="313"/>
      <c r="BC111" s="313"/>
      <c r="BD111" s="91"/>
      <c r="BE111" s="91" t="s">
        <v>6350</v>
      </c>
      <c r="BF111" s="313"/>
      <c r="BG111" s="335"/>
      <c r="BH111" s="313"/>
      <c r="BI111" s="313"/>
      <c r="BJ111" s="313"/>
      <c r="BK111" s="313"/>
      <c r="BL111" s="313"/>
      <c r="BM111" s="91"/>
      <c r="BN111" s="91"/>
      <c r="BO111" s="253"/>
      <c r="BP111" s="253"/>
      <c r="BQ111" s="253"/>
      <c r="BR111" s="253"/>
      <c r="BS111" s="253"/>
      <c r="BT111" s="253"/>
      <c r="BU111" s="253"/>
      <c r="BV111" s="253"/>
      <c r="BW111" s="253"/>
      <c r="BX111" s="253"/>
      <c r="BY111" s="10">
        <v>1</v>
      </c>
      <c r="BZ111" s="427"/>
      <c r="CA111" s="427">
        <v>1</v>
      </c>
      <c r="CB111" s="427"/>
      <c r="CC111" s="427"/>
    </row>
    <row r="112" spans="1:81" ht="17.100000000000001" customHeight="1">
      <c r="A112" s="643">
        <v>100</v>
      </c>
      <c r="B112" s="85" t="s">
        <v>105</v>
      </c>
      <c r="C112" s="85" t="s">
        <v>559</v>
      </c>
      <c r="D112" s="85" t="s">
        <v>350</v>
      </c>
      <c r="E112" s="85" t="s">
        <v>20</v>
      </c>
      <c r="F112" s="85" t="s">
        <v>662</v>
      </c>
      <c r="G112" s="101" t="s">
        <v>663</v>
      </c>
      <c r="H112" s="330" t="s">
        <v>664</v>
      </c>
      <c r="I112" s="91" t="s">
        <v>665</v>
      </c>
      <c r="J112" s="330" t="s">
        <v>102</v>
      </c>
      <c r="K112" s="330" t="s">
        <v>666</v>
      </c>
      <c r="L112" s="330" t="s">
        <v>667</v>
      </c>
      <c r="M112" s="91" t="s">
        <v>7386</v>
      </c>
      <c r="N112" s="330" t="s">
        <v>30</v>
      </c>
      <c r="O112" s="330"/>
      <c r="P112" s="330" t="s">
        <v>30</v>
      </c>
      <c r="Q112" s="373">
        <v>14728</v>
      </c>
      <c r="R112" s="373">
        <v>1774</v>
      </c>
      <c r="S112" s="387">
        <v>786</v>
      </c>
      <c r="T112" s="387">
        <v>366</v>
      </c>
      <c r="U112" s="253" t="s">
        <v>7159</v>
      </c>
      <c r="V112" s="252">
        <v>420</v>
      </c>
      <c r="W112" s="252">
        <v>207</v>
      </c>
      <c r="X112" s="330" t="s">
        <v>6337</v>
      </c>
      <c r="Y112" s="252">
        <v>898</v>
      </c>
      <c r="Z112" s="252">
        <v>618</v>
      </c>
      <c r="AA112" s="252">
        <v>2800</v>
      </c>
      <c r="AB112" s="252">
        <v>41</v>
      </c>
      <c r="AC112" s="252">
        <v>42</v>
      </c>
      <c r="AD112" s="252"/>
      <c r="AE112" s="307">
        <v>39</v>
      </c>
      <c r="AF112" s="91" t="s">
        <v>8898</v>
      </c>
      <c r="AG112" s="373">
        <v>5534</v>
      </c>
      <c r="AH112" s="373">
        <v>5772</v>
      </c>
      <c r="AI112" s="91"/>
      <c r="AJ112" s="91"/>
      <c r="AK112" s="91" t="s">
        <v>12083</v>
      </c>
      <c r="AL112" s="233">
        <v>1</v>
      </c>
      <c r="AM112" s="381">
        <v>1</v>
      </c>
      <c r="AN112" s="381"/>
      <c r="AO112" s="381"/>
      <c r="AP112" s="381"/>
      <c r="AQ112" s="381">
        <v>308</v>
      </c>
      <c r="AR112" s="91" t="s">
        <v>7387</v>
      </c>
      <c r="AS112" s="91" t="s">
        <v>7387</v>
      </c>
      <c r="AT112" s="91" t="s">
        <v>9261</v>
      </c>
      <c r="AU112" s="73">
        <v>54934</v>
      </c>
      <c r="AV112" s="23">
        <v>178</v>
      </c>
      <c r="AW112" s="335" t="s">
        <v>9595</v>
      </c>
      <c r="AX112" s="335"/>
      <c r="AY112" s="335"/>
      <c r="AZ112" s="335"/>
      <c r="BA112" s="335"/>
      <c r="BB112" s="313"/>
      <c r="BC112" s="313"/>
      <c r="BD112" s="91"/>
      <c r="BE112" s="91"/>
      <c r="BF112" s="335"/>
      <c r="BG112" s="335"/>
      <c r="BH112" s="313"/>
      <c r="BI112" s="313"/>
      <c r="BJ112" s="313"/>
      <c r="BK112" s="313"/>
      <c r="BL112" s="313"/>
      <c r="BM112" s="91"/>
      <c r="BN112" s="91" t="s">
        <v>12651</v>
      </c>
      <c r="BO112" s="253"/>
      <c r="BP112" s="253"/>
      <c r="BQ112" s="253"/>
      <c r="BR112" s="253"/>
      <c r="BS112" s="253"/>
      <c r="BT112" s="253"/>
      <c r="BU112" s="253"/>
      <c r="BV112" s="253"/>
      <c r="BW112" s="253"/>
      <c r="BX112" s="253"/>
      <c r="BY112" s="246">
        <v>5</v>
      </c>
      <c r="BZ112" s="427"/>
      <c r="CA112" s="427"/>
      <c r="CB112" s="427"/>
      <c r="CC112" s="427">
        <v>30</v>
      </c>
    </row>
    <row r="113" spans="1:81" ht="17.100000000000001" customHeight="1">
      <c r="A113" s="643">
        <v>101</v>
      </c>
      <c r="B113" s="96" t="s">
        <v>105</v>
      </c>
      <c r="C113" s="96" t="s">
        <v>230</v>
      </c>
      <c r="D113" s="96" t="s">
        <v>350</v>
      </c>
      <c r="E113" s="96" t="s">
        <v>20</v>
      </c>
      <c r="F113" s="513" t="s">
        <v>12084</v>
      </c>
      <c r="G113" s="168" t="s">
        <v>668</v>
      </c>
      <c r="H113" s="89" t="s">
        <v>10134</v>
      </c>
      <c r="I113" s="511" t="s">
        <v>10132</v>
      </c>
      <c r="J113" s="89" t="s">
        <v>102</v>
      </c>
      <c r="K113" s="89" t="s">
        <v>669</v>
      </c>
      <c r="L113" s="89" t="s">
        <v>670</v>
      </c>
      <c r="M113" s="91"/>
      <c r="N113" s="330" t="s">
        <v>30</v>
      </c>
      <c r="O113" s="570"/>
      <c r="P113" s="330" t="s">
        <v>30</v>
      </c>
      <c r="Q113" s="375">
        <v>696</v>
      </c>
      <c r="R113" s="373">
        <v>545</v>
      </c>
      <c r="S113" s="387">
        <v>363</v>
      </c>
      <c r="T113" s="387">
        <v>300</v>
      </c>
      <c r="U113" s="253"/>
      <c r="V113" s="300">
        <v>63</v>
      </c>
      <c r="W113" s="300">
        <v>28</v>
      </c>
      <c r="X113" s="330" t="s">
        <v>6337</v>
      </c>
      <c r="Y113" s="252"/>
      <c r="Z113" s="252">
        <v>17</v>
      </c>
      <c r="AA113" s="252">
        <v>500</v>
      </c>
      <c r="AB113" s="252">
        <v>137</v>
      </c>
      <c r="AC113" s="252"/>
      <c r="AD113" s="252"/>
      <c r="AE113" s="307">
        <v>20</v>
      </c>
      <c r="AF113" s="578" t="s">
        <v>10889</v>
      </c>
      <c r="AG113" s="373">
        <v>5631</v>
      </c>
      <c r="AH113" s="373">
        <v>13680</v>
      </c>
      <c r="AI113" s="91"/>
      <c r="AJ113" s="91"/>
      <c r="AK113" s="91"/>
      <c r="AL113" s="233"/>
      <c r="AM113" s="381"/>
      <c r="AN113" s="381"/>
      <c r="AO113" s="381"/>
      <c r="AP113" s="381"/>
      <c r="AQ113" s="697">
        <v>0</v>
      </c>
      <c r="AR113" s="585"/>
      <c r="AS113" s="585"/>
      <c r="AT113" s="585" t="s">
        <v>9382</v>
      </c>
      <c r="AU113" s="232">
        <v>0</v>
      </c>
      <c r="AV113" s="232">
        <v>0</v>
      </c>
      <c r="AW113" s="335">
        <v>3000</v>
      </c>
      <c r="AX113" s="335">
        <v>0</v>
      </c>
      <c r="AY113" s="335">
        <v>0</v>
      </c>
      <c r="AZ113" s="335">
        <v>2000</v>
      </c>
      <c r="BA113" s="335">
        <v>3000</v>
      </c>
      <c r="BB113" s="313">
        <v>20</v>
      </c>
      <c r="BC113" s="313"/>
      <c r="BD113" s="91"/>
      <c r="BE113" s="91" t="s">
        <v>10133</v>
      </c>
      <c r="BF113" s="313"/>
      <c r="BG113" s="335"/>
      <c r="BH113" s="313"/>
      <c r="BI113" s="313"/>
      <c r="BJ113" s="313"/>
      <c r="BK113" s="313"/>
      <c r="BL113" s="313"/>
      <c r="BM113" s="91"/>
      <c r="BN113" s="91"/>
      <c r="BO113" s="253"/>
      <c r="BP113" s="253"/>
      <c r="BQ113" s="253"/>
      <c r="BR113" s="253"/>
      <c r="BS113" s="253"/>
      <c r="BT113" s="253"/>
      <c r="BU113" s="253"/>
      <c r="BV113" s="253"/>
      <c r="BW113" s="253"/>
      <c r="BX113" s="253"/>
      <c r="BY113" s="246">
        <v>1</v>
      </c>
      <c r="BZ113" s="427">
        <v>1</v>
      </c>
      <c r="CA113" s="427">
        <v>1</v>
      </c>
      <c r="CB113" s="427"/>
      <c r="CC113" s="427"/>
    </row>
    <row r="114" spans="1:81" ht="17.100000000000001" customHeight="1">
      <c r="A114" s="643">
        <v>102</v>
      </c>
      <c r="B114" s="86" t="s">
        <v>105</v>
      </c>
      <c r="C114" s="86" t="s">
        <v>106</v>
      </c>
      <c r="D114" s="86" t="s">
        <v>350</v>
      </c>
      <c r="E114" s="92" t="s">
        <v>20</v>
      </c>
      <c r="F114" s="92" t="s">
        <v>671</v>
      </c>
      <c r="G114" s="169" t="s">
        <v>8715</v>
      </c>
      <c r="H114" s="329" t="s">
        <v>672</v>
      </c>
      <c r="I114" s="332" t="s">
        <v>673</v>
      </c>
      <c r="J114" s="329" t="s">
        <v>102</v>
      </c>
      <c r="K114" s="329" t="s">
        <v>674</v>
      </c>
      <c r="L114" s="446" t="s">
        <v>675</v>
      </c>
      <c r="M114" s="91" t="s">
        <v>7388</v>
      </c>
      <c r="N114" s="330" t="s">
        <v>30</v>
      </c>
      <c r="O114" s="570"/>
      <c r="P114" s="330" t="s">
        <v>102</v>
      </c>
      <c r="Q114" s="373">
        <v>345</v>
      </c>
      <c r="R114" s="373">
        <v>324</v>
      </c>
      <c r="S114" s="387">
        <v>295</v>
      </c>
      <c r="T114" s="387">
        <v>181</v>
      </c>
      <c r="U114" s="253" t="s">
        <v>6352</v>
      </c>
      <c r="V114" s="252">
        <v>114</v>
      </c>
      <c r="W114" s="252">
        <v>54</v>
      </c>
      <c r="X114" s="330" t="s">
        <v>6337</v>
      </c>
      <c r="Y114" s="252"/>
      <c r="Z114" s="252">
        <v>15</v>
      </c>
      <c r="AA114" s="252">
        <v>3325</v>
      </c>
      <c r="AB114" s="252">
        <v>15</v>
      </c>
      <c r="AC114" s="252"/>
      <c r="AD114" s="252"/>
      <c r="AE114" s="307"/>
      <c r="AF114" s="91" t="s">
        <v>10888</v>
      </c>
      <c r="AG114" s="373">
        <v>3325</v>
      </c>
      <c r="AH114" s="373">
        <v>3346</v>
      </c>
      <c r="AI114" s="91"/>
      <c r="AJ114" s="91"/>
      <c r="AK114" s="91" t="s">
        <v>6354</v>
      </c>
      <c r="AL114" s="233">
        <v>4</v>
      </c>
      <c r="AM114" s="381"/>
      <c r="AN114" s="381">
        <v>4</v>
      </c>
      <c r="AO114" s="381"/>
      <c r="AP114" s="381"/>
      <c r="AQ114" s="381">
        <v>310</v>
      </c>
      <c r="AR114" s="585" t="s">
        <v>8041</v>
      </c>
      <c r="AS114" s="585" t="s">
        <v>7323</v>
      </c>
      <c r="AT114" s="91" t="s">
        <v>6399</v>
      </c>
      <c r="AU114" s="73">
        <v>2500</v>
      </c>
      <c r="AV114" s="247">
        <v>8</v>
      </c>
      <c r="AW114" s="335"/>
      <c r="AX114" s="335"/>
      <c r="AY114" s="335"/>
      <c r="AZ114" s="335"/>
      <c r="BA114" s="335"/>
      <c r="BB114" s="313"/>
      <c r="BC114" s="313"/>
      <c r="BD114" s="91"/>
      <c r="BE114" s="91" t="s">
        <v>6350</v>
      </c>
      <c r="BF114" s="313"/>
      <c r="BG114" s="335"/>
      <c r="BH114" s="313"/>
      <c r="BI114" s="313"/>
      <c r="BJ114" s="313"/>
      <c r="BK114" s="313"/>
      <c r="BL114" s="313"/>
      <c r="BM114" s="91"/>
      <c r="BN114" s="91" t="s">
        <v>6350</v>
      </c>
      <c r="BO114" s="253"/>
      <c r="BP114" s="253"/>
      <c r="BQ114" s="253"/>
      <c r="BR114" s="253"/>
      <c r="BS114" s="253"/>
      <c r="BT114" s="253"/>
      <c r="BU114" s="253"/>
      <c r="BV114" s="253"/>
      <c r="BW114" s="253"/>
      <c r="BX114" s="253"/>
      <c r="BY114" s="246">
        <v>1</v>
      </c>
      <c r="BZ114" s="427"/>
      <c r="CA114" s="427">
        <v>1</v>
      </c>
      <c r="CB114" s="427"/>
      <c r="CC114" s="427"/>
    </row>
    <row r="115" spans="1:81" ht="17.100000000000001" customHeight="1">
      <c r="A115" s="643">
        <v>103</v>
      </c>
      <c r="B115" s="100" t="s">
        <v>105</v>
      </c>
      <c r="C115" s="100" t="s">
        <v>125</v>
      </c>
      <c r="D115" s="100" t="s">
        <v>350</v>
      </c>
      <c r="E115" s="100" t="s">
        <v>20</v>
      </c>
      <c r="F115" s="100" t="s">
        <v>676</v>
      </c>
      <c r="G115" s="169" t="s">
        <v>677</v>
      </c>
      <c r="H115" s="329" t="s">
        <v>678</v>
      </c>
      <c r="I115" s="332" t="s">
        <v>679</v>
      </c>
      <c r="J115" s="329" t="s">
        <v>102</v>
      </c>
      <c r="K115" s="329" t="s">
        <v>680</v>
      </c>
      <c r="L115" s="329" t="s">
        <v>681</v>
      </c>
      <c r="M115" s="91" t="s">
        <v>10192</v>
      </c>
      <c r="N115" s="330" t="s">
        <v>30</v>
      </c>
      <c r="O115" s="570"/>
      <c r="P115" s="330" t="s">
        <v>30</v>
      </c>
      <c r="Q115" s="373">
        <v>115</v>
      </c>
      <c r="R115" s="373">
        <v>136</v>
      </c>
      <c r="S115" s="387">
        <v>103</v>
      </c>
      <c r="T115" s="387">
        <v>45</v>
      </c>
      <c r="U115" s="253" t="s">
        <v>11545</v>
      </c>
      <c r="V115" s="252">
        <v>58</v>
      </c>
      <c r="W115" s="252">
        <v>13</v>
      </c>
      <c r="X115" s="330" t="s">
        <v>6337</v>
      </c>
      <c r="Y115" s="252"/>
      <c r="Z115" s="252"/>
      <c r="AA115" s="252"/>
      <c r="AB115" s="252">
        <v>10</v>
      </c>
      <c r="AC115" s="252"/>
      <c r="AD115" s="252"/>
      <c r="AE115" s="307"/>
      <c r="AF115" s="91" t="s">
        <v>10193</v>
      </c>
      <c r="AG115" s="373">
        <v>526</v>
      </c>
      <c r="AH115" s="373">
        <v>526</v>
      </c>
      <c r="AI115" s="91"/>
      <c r="AJ115" s="91"/>
      <c r="AK115" s="91" t="s">
        <v>6573</v>
      </c>
      <c r="AL115" s="233">
        <v>10</v>
      </c>
      <c r="AM115" s="381"/>
      <c r="AN115" s="381">
        <v>5</v>
      </c>
      <c r="AO115" s="381">
        <v>4</v>
      </c>
      <c r="AP115" s="381">
        <v>1</v>
      </c>
      <c r="AQ115" s="381">
        <v>207</v>
      </c>
      <c r="AR115" s="91" t="s">
        <v>6341</v>
      </c>
      <c r="AS115" s="91" t="s">
        <v>6341</v>
      </c>
      <c r="AT115" s="91" t="s">
        <v>10194</v>
      </c>
      <c r="AU115" s="232">
        <v>1165</v>
      </c>
      <c r="AV115" s="23">
        <v>6</v>
      </c>
      <c r="AW115" s="335"/>
      <c r="AX115" s="335"/>
      <c r="AY115" s="335"/>
      <c r="AZ115" s="335"/>
      <c r="BA115" s="335"/>
      <c r="BB115" s="313"/>
      <c r="BC115" s="313"/>
      <c r="BD115" s="91"/>
      <c r="BE115" s="91" t="s">
        <v>6350</v>
      </c>
      <c r="BF115" s="313"/>
      <c r="BG115" s="335"/>
      <c r="BH115" s="313"/>
      <c r="BI115" s="313"/>
      <c r="BJ115" s="313"/>
      <c r="BK115" s="313"/>
      <c r="BL115" s="313"/>
      <c r="BM115" s="91"/>
      <c r="BN115" s="91" t="s">
        <v>6350</v>
      </c>
      <c r="BO115" s="253"/>
      <c r="BP115" s="253"/>
      <c r="BQ115" s="253"/>
      <c r="BR115" s="253"/>
      <c r="BS115" s="253"/>
      <c r="BT115" s="253"/>
      <c r="BU115" s="253"/>
      <c r="BV115" s="253"/>
      <c r="BW115" s="253"/>
      <c r="BX115" s="253"/>
      <c r="BY115" s="246">
        <v>3</v>
      </c>
      <c r="BZ115" s="427">
        <v>1</v>
      </c>
      <c r="CA115" s="427"/>
      <c r="CB115" s="427">
        <v>3</v>
      </c>
      <c r="CC115" s="427">
        <v>2</v>
      </c>
    </row>
    <row r="116" spans="1:81" ht="17.100000000000001" customHeight="1">
      <c r="A116" s="643">
        <v>104</v>
      </c>
      <c r="B116" s="85" t="s">
        <v>105</v>
      </c>
      <c r="C116" s="85" t="s">
        <v>277</v>
      </c>
      <c r="D116" s="85" t="s">
        <v>350</v>
      </c>
      <c r="E116" s="85" t="s">
        <v>278</v>
      </c>
      <c r="F116" s="85" t="s">
        <v>682</v>
      </c>
      <c r="G116" s="101" t="s">
        <v>683</v>
      </c>
      <c r="H116" s="330" t="s">
        <v>684</v>
      </c>
      <c r="I116" s="91" t="s">
        <v>685</v>
      </c>
      <c r="J116" s="330" t="s">
        <v>102</v>
      </c>
      <c r="K116" s="330" t="s">
        <v>379</v>
      </c>
      <c r="L116" s="330" t="s">
        <v>686</v>
      </c>
      <c r="M116" s="91" t="s">
        <v>7389</v>
      </c>
      <c r="N116" s="330" t="s">
        <v>30</v>
      </c>
      <c r="O116" s="330"/>
      <c r="P116" s="330" t="s">
        <v>30</v>
      </c>
      <c r="Q116" s="373">
        <v>359</v>
      </c>
      <c r="R116" s="373">
        <v>102</v>
      </c>
      <c r="S116" s="387">
        <v>82</v>
      </c>
      <c r="T116" s="387">
        <v>82</v>
      </c>
      <c r="U116" s="253" t="s">
        <v>6361</v>
      </c>
      <c r="V116" s="252"/>
      <c r="W116" s="252">
        <v>15</v>
      </c>
      <c r="X116" s="330" t="s">
        <v>6337</v>
      </c>
      <c r="Y116" s="252">
        <v>40</v>
      </c>
      <c r="Z116" s="252"/>
      <c r="AA116" s="252"/>
      <c r="AB116" s="252">
        <v>2</v>
      </c>
      <c r="AC116" s="252"/>
      <c r="AD116" s="252"/>
      <c r="AE116" s="307"/>
      <c r="AF116" s="91" t="s">
        <v>7390</v>
      </c>
      <c r="AG116" s="373">
        <v>690</v>
      </c>
      <c r="AH116" s="373">
        <v>2072</v>
      </c>
      <c r="AI116" s="91" t="s">
        <v>7391</v>
      </c>
      <c r="AJ116" s="91" t="s">
        <v>7392</v>
      </c>
      <c r="AK116" s="91" t="s">
        <v>11763</v>
      </c>
      <c r="AL116" s="233">
        <v>46</v>
      </c>
      <c r="AM116" s="381">
        <v>4</v>
      </c>
      <c r="AN116" s="381">
        <v>25</v>
      </c>
      <c r="AO116" s="381">
        <v>4</v>
      </c>
      <c r="AP116" s="381">
        <v>13</v>
      </c>
      <c r="AQ116" s="381">
        <v>178</v>
      </c>
      <c r="AR116" s="91" t="s">
        <v>6340</v>
      </c>
      <c r="AS116" s="91" t="s">
        <v>6340</v>
      </c>
      <c r="AT116" s="91" t="s">
        <v>9262</v>
      </c>
      <c r="AU116" s="73">
        <v>12975</v>
      </c>
      <c r="AV116" s="23">
        <v>73</v>
      </c>
      <c r="AW116" s="335"/>
      <c r="AX116" s="335"/>
      <c r="AY116" s="335"/>
      <c r="AZ116" s="335"/>
      <c r="BA116" s="335"/>
      <c r="BB116" s="313"/>
      <c r="BC116" s="313"/>
      <c r="BD116" s="91"/>
      <c r="BE116" s="91" t="s">
        <v>6350</v>
      </c>
      <c r="BF116" s="313"/>
      <c r="BG116" s="335"/>
      <c r="BH116" s="313"/>
      <c r="BI116" s="313"/>
      <c r="BJ116" s="313"/>
      <c r="BK116" s="313"/>
      <c r="BL116" s="313"/>
      <c r="BM116" s="91"/>
      <c r="BN116" s="91" t="s">
        <v>6350</v>
      </c>
      <c r="BO116" s="253"/>
      <c r="BP116" s="253"/>
      <c r="BQ116" s="253"/>
      <c r="BR116" s="253"/>
      <c r="BS116" s="253"/>
      <c r="BT116" s="253"/>
      <c r="BU116" s="253"/>
      <c r="BV116" s="253"/>
      <c r="BW116" s="253"/>
      <c r="BX116" s="253"/>
      <c r="BY116" s="246">
        <v>1</v>
      </c>
      <c r="BZ116" s="427">
        <v>1</v>
      </c>
      <c r="CA116" s="427"/>
      <c r="CB116" s="427"/>
      <c r="CC116" s="427">
        <v>46</v>
      </c>
    </row>
    <row r="117" spans="1:81" ht="17.100000000000001" customHeight="1">
      <c r="A117" s="1762">
        <v>105</v>
      </c>
      <c r="B117" s="100" t="s">
        <v>105</v>
      </c>
      <c r="C117" s="100" t="s">
        <v>687</v>
      </c>
      <c r="D117" s="100" t="s">
        <v>350</v>
      </c>
      <c r="E117" s="100" t="s">
        <v>20</v>
      </c>
      <c r="F117" s="100" t="s">
        <v>688</v>
      </c>
      <c r="G117" s="169" t="s">
        <v>689</v>
      </c>
      <c r="H117" s="329" t="s">
        <v>690</v>
      </c>
      <c r="I117" s="332" t="s">
        <v>691</v>
      </c>
      <c r="J117" s="329" t="s">
        <v>102</v>
      </c>
      <c r="K117" s="1763" t="s">
        <v>692</v>
      </c>
      <c r="L117" s="1759" t="s">
        <v>693</v>
      </c>
      <c r="M117" s="91" t="s">
        <v>9757</v>
      </c>
      <c r="N117" s="330" t="s">
        <v>30</v>
      </c>
      <c r="O117" s="330"/>
      <c r="P117" s="330" t="s">
        <v>30</v>
      </c>
      <c r="Q117" s="373">
        <v>7570</v>
      </c>
      <c r="R117" s="373">
        <v>4627</v>
      </c>
      <c r="S117" s="387">
        <v>4623</v>
      </c>
      <c r="T117" s="387">
        <v>4623</v>
      </c>
      <c r="U117" s="253" t="s">
        <v>6361</v>
      </c>
      <c r="V117" s="252"/>
      <c r="W117" s="252">
        <v>1184</v>
      </c>
      <c r="X117" s="330" t="s">
        <v>6337</v>
      </c>
      <c r="Y117" s="252"/>
      <c r="Z117" s="252">
        <v>40</v>
      </c>
      <c r="AA117" s="252">
        <v>12000</v>
      </c>
      <c r="AB117" s="252">
        <v>1413</v>
      </c>
      <c r="AC117" s="252">
        <v>20</v>
      </c>
      <c r="AD117" s="252"/>
      <c r="AE117" s="307">
        <v>44</v>
      </c>
      <c r="AF117" s="1733" t="s">
        <v>9758</v>
      </c>
      <c r="AG117" s="1743">
        <v>12361</v>
      </c>
      <c r="AH117" s="1743">
        <v>18131</v>
      </c>
      <c r="AI117" s="1733" t="s">
        <v>9759</v>
      </c>
      <c r="AJ117" s="1733" t="s">
        <v>9975</v>
      </c>
      <c r="AK117" s="91"/>
      <c r="AL117" s="233"/>
      <c r="AM117" s="381"/>
      <c r="AN117" s="381"/>
      <c r="AO117" s="381"/>
      <c r="AP117" s="381"/>
      <c r="AQ117" s="381">
        <v>208</v>
      </c>
      <c r="AR117" s="91" t="s">
        <v>6340</v>
      </c>
      <c r="AS117" s="91" t="s">
        <v>11772</v>
      </c>
      <c r="AT117" s="91" t="s">
        <v>11771</v>
      </c>
      <c r="AU117" s="73">
        <v>1622</v>
      </c>
      <c r="AV117" s="23">
        <v>8</v>
      </c>
      <c r="AW117" s="335">
        <v>5000</v>
      </c>
      <c r="AX117" s="335">
        <v>0</v>
      </c>
      <c r="AY117" s="335">
        <v>3000</v>
      </c>
      <c r="AZ117" s="335">
        <v>3000</v>
      </c>
      <c r="BA117" s="335">
        <v>5000</v>
      </c>
      <c r="BB117" s="313" t="s">
        <v>12639</v>
      </c>
      <c r="BC117" s="313">
        <v>40</v>
      </c>
      <c r="BD117" s="91" t="s">
        <v>12638</v>
      </c>
      <c r="BE117" s="91" t="s">
        <v>11774</v>
      </c>
      <c r="BF117" s="313"/>
      <c r="BG117" s="335"/>
      <c r="BH117" s="313"/>
      <c r="BI117" s="313"/>
      <c r="BJ117" s="313"/>
      <c r="BK117" s="313"/>
      <c r="BL117" s="313"/>
      <c r="BM117" s="91"/>
      <c r="BN117" s="91"/>
      <c r="BO117" s="253"/>
      <c r="BP117" s="253"/>
      <c r="BQ117" s="253"/>
      <c r="BR117" s="253"/>
      <c r="BS117" s="253"/>
      <c r="BT117" s="253"/>
      <c r="BU117" s="253"/>
      <c r="BV117" s="253"/>
      <c r="BW117" s="253"/>
      <c r="BX117" s="253"/>
      <c r="BY117" s="1747">
        <v>7</v>
      </c>
      <c r="BZ117" s="1741"/>
      <c r="CA117" s="1741">
        <v>13</v>
      </c>
      <c r="CB117" s="1741"/>
      <c r="CC117" s="1741"/>
    </row>
    <row r="118" spans="1:81" ht="17.100000000000001" customHeight="1">
      <c r="A118" s="1762"/>
      <c r="B118" s="100" t="s">
        <v>105</v>
      </c>
      <c r="C118" s="100" t="s">
        <v>154</v>
      </c>
      <c r="D118" s="100" t="s">
        <v>350</v>
      </c>
      <c r="E118" s="100" t="s">
        <v>20</v>
      </c>
      <c r="F118" s="100" t="s">
        <v>694</v>
      </c>
      <c r="G118" s="169" t="s">
        <v>695</v>
      </c>
      <c r="H118" s="329" t="s">
        <v>9756</v>
      </c>
      <c r="I118" s="332" t="s">
        <v>696</v>
      </c>
      <c r="J118" s="329" t="s">
        <v>102</v>
      </c>
      <c r="K118" s="1763"/>
      <c r="L118" s="1759"/>
      <c r="M118" s="91" t="s">
        <v>9757</v>
      </c>
      <c r="N118" s="330" t="s">
        <v>30</v>
      </c>
      <c r="O118" s="330"/>
      <c r="P118" s="330" t="s">
        <v>102</v>
      </c>
      <c r="Q118" s="373">
        <v>3173</v>
      </c>
      <c r="R118" s="373">
        <v>1584</v>
      </c>
      <c r="S118" s="387">
        <v>2525</v>
      </c>
      <c r="T118" s="387"/>
      <c r="U118" s="253"/>
      <c r="V118" s="252">
        <v>2525</v>
      </c>
      <c r="W118" s="252">
        <v>60</v>
      </c>
      <c r="X118" s="330" t="s">
        <v>6337</v>
      </c>
      <c r="Y118" s="252">
        <v>420</v>
      </c>
      <c r="Z118" s="252"/>
      <c r="AA118" s="252"/>
      <c r="AB118" s="252">
        <v>239</v>
      </c>
      <c r="AC118" s="252">
        <v>16</v>
      </c>
      <c r="AD118" s="252"/>
      <c r="AE118" s="307">
        <v>92</v>
      </c>
      <c r="AF118" s="1734"/>
      <c r="AG118" s="1744"/>
      <c r="AH118" s="1744"/>
      <c r="AI118" s="1734"/>
      <c r="AJ118" s="1734"/>
      <c r="AK118" s="91" t="s">
        <v>6354</v>
      </c>
      <c r="AL118" s="233">
        <v>1</v>
      </c>
      <c r="AM118" s="381">
        <v>1</v>
      </c>
      <c r="AN118" s="381"/>
      <c r="AO118" s="381"/>
      <c r="AP118" s="381"/>
      <c r="AQ118" s="381">
        <v>206</v>
      </c>
      <c r="AR118" s="91" t="s">
        <v>8153</v>
      </c>
      <c r="AS118" s="91" t="s">
        <v>8153</v>
      </c>
      <c r="AT118" s="91" t="s">
        <v>9760</v>
      </c>
      <c r="AU118" s="232">
        <v>4954</v>
      </c>
      <c r="AV118" s="23">
        <v>24</v>
      </c>
      <c r="AW118" s="335"/>
      <c r="AX118" s="335"/>
      <c r="AY118" s="335"/>
      <c r="AZ118" s="335"/>
      <c r="BA118" s="335"/>
      <c r="BB118" s="313"/>
      <c r="BC118" s="313"/>
      <c r="BD118" s="91"/>
      <c r="BE118" s="91"/>
      <c r="BF118" s="313">
        <v>10000</v>
      </c>
      <c r="BG118" s="335">
        <v>0</v>
      </c>
      <c r="BH118" s="313">
        <v>7000</v>
      </c>
      <c r="BI118" s="313">
        <v>7000</v>
      </c>
      <c r="BJ118" s="313">
        <v>10000</v>
      </c>
      <c r="BK118" s="586" t="s">
        <v>11773</v>
      </c>
      <c r="BL118" s="586" t="s">
        <v>11775</v>
      </c>
      <c r="BM118" s="91"/>
      <c r="BN118" s="91" t="s">
        <v>11776</v>
      </c>
      <c r="BO118" s="253"/>
      <c r="BP118" s="253"/>
      <c r="BQ118" s="253"/>
      <c r="BR118" s="253"/>
      <c r="BS118" s="253"/>
      <c r="BT118" s="253"/>
      <c r="BU118" s="253"/>
      <c r="BV118" s="253"/>
      <c r="BW118" s="253"/>
      <c r="BX118" s="253"/>
      <c r="BY118" s="1748"/>
      <c r="BZ118" s="1742"/>
      <c r="CA118" s="1742"/>
      <c r="CB118" s="1742"/>
      <c r="CC118" s="1742"/>
    </row>
    <row r="119" spans="1:81" ht="17.100000000000001" customHeight="1">
      <c r="A119" s="85">
        <v>106</v>
      </c>
      <c r="B119" s="91" t="s">
        <v>105</v>
      </c>
      <c r="C119" s="91" t="s">
        <v>106</v>
      </c>
      <c r="D119" s="91" t="s">
        <v>350</v>
      </c>
      <c r="E119" s="85" t="s">
        <v>20</v>
      </c>
      <c r="F119" s="85" t="s">
        <v>697</v>
      </c>
      <c r="G119" s="101" t="s">
        <v>8716</v>
      </c>
      <c r="H119" s="330" t="s">
        <v>698</v>
      </c>
      <c r="I119" s="91" t="s">
        <v>699</v>
      </c>
      <c r="J119" s="330" t="s">
        <v>102</v>
      </c>
      <c r="K119" s="330" t="s">
        <v>699</v>
      </c>
      <c r="L119" s="446" t="s">
        <v>700</v>
      </c>
      <c r="M119" s="91" t="s">
        <v>7393</v>
      </c>
      <c r="N119" s="330" t="s">
        <v>30</v>
      </c>
      <c r="O119" s="330"/>
      <c r="P119" s="330" t="s">
        <v>30</v>
      </c>
      <c r="Q119" s="373">
        <v>3822</v>
      </c>
      <c r="R119" s="373">
        <v>4530</v>
      </c>
      <c r="S119" s="387">
        <v>2760</v>
      </c>
      <c r="T119" s="23">
        <v>2760</v>
      </c>
      <c r="U119" s="390" t="s">
        <v>7396</v>
      </c>
      <c r="V119" s="300">
        <v>0</v>
      </c>
      <c r="W119" s="252">
        <v>1041</v>
      </c>
      <c r="X119" s="330" t="s">
        <v>6337</v>
      </c>
      <c r="Y119" s="252">
        <v>155</v>
      </c>
      <c r="Z119" s="252"/>
      <c r="AA119" s="252"/>
      <c r="AB119" s="252">
        <v>150</v>
      </c>
      <c r="AC119" s="252"/>
      <c r="AD119" s="252"/>
      <c r="AE119" s="307">
        <v>32</v>
      </c>
      <c r="AF119" s="91" t="s">
        <v>7394</v>
      </c>
      <c r="AG119" s="373">
        <v>9493</v>
      </c>
      <c r="AH119" s="373">
        <v>9493</v>
      </c>
      <c r="AI119" s="91" t="s">
        <v>8989</v>
      </c>
      <c r="AJ119" s="91" t="s">
        <v>8990</v>
      </c>
      <c r="AK119" s="91" t="s">
        <v>6372</v>
      </c>
      <c r="AL119" s="233">
        <v>3</v>
      </c>
      <c r="AM119" s="381">
        <v>3</v>
      </c>
      <c r="AN119" s="381"/>
      <c r="AO119" s="381"/>
      <c r="AP119" s="381"/>
      <c r="AQ119" s="381">
        <v>202</v>
      </c>
      <c r="AR119" s="91" t="s">
        <v>6341</v>
      </c>
      <c r="AS119" s="91" t="s">
        <v>6341</v>
      </c>
      <c r="AT119" s="91" t="s">
        <v>9263</v>
      </c>
      <c r="AU119" s="73">
        <v>1468</v>
      </c>
      <c r="AV119" s="23">
        <v>7</v>
      </c>
      <c r="AW119" s="335">
        <v>6000</v>
      </c>
      <c r="AX119" s="335">
        <v>0</v>
      </c>
      <c r="AY119" s="335">
        <v>3000</v>
      </c>
      <c r="AZ119" s="335">
        <v>3000</v>
      </c>
      <c r="BA119" s="335">
        <v>3000</v>
      </c>
      <c r="BB119" s="313" t="s">
        <v>12637</v>
      </c>
      <c r="BC119" s="313">
        <v>50</v>
      </c>
      <c r="BD119" s="91" t="s">
        <v>9478</v>
      </c>
      <c r="BE119" s="91" t="s">
        <v>7195</v>
      </c>
      <c r="BF119" s="313">
        <v>10000</v>
      </c>
      <c r="BG119" s="335">
        <v>0</v>
      </c>
      <c r="BH119" s="313">
        <v>7000</v>
      </c>
      <c r="BI119" s="313">
        <v>7000</v>
      </c>
      <c r="BJ119" s="313">
        <v>7000</v>
      </c>
      <c r="BK119" s="313">
        <v>30</v>
      </c>
      <c r="BL119" s="313">
        <v>30</v>
      </c>
      <c r="BM119" s="91" t="s">
        <v>9609</v>
      </c>
      <c r="BN119" s="91" t="s">
        <v>7395</v>
      </c>
      <c r="BO119" s="253"/>
      <c r="BP119" s="253"/>
      <c r="BQ119" s="253"/>
      <c r="BR119" s="253"/>
      <c r="BS119" s="253"/>
      <c r="BT119" s="253"/>
      <c r="BU119" s="253"/>
      <c r="BV119" s="253"/>
      <c r="BW119" s="253"/>
      <c r="BX119" s="253"/>
      <c r="BY119" s="246">
        <v>4</v>
      </c>
      <c r="BZ119" s="427"/>
      <c r="CA119" s="427">
        <v>1</v>
      </c>
      <c r="CB119" s="427"/>
      <c r="CC119" s="427"/>
    </row>
    <row r="120" spans="1:81" ht="17.100000000000001" customHeight="1">
      <c r="A120" s="271">
        <v>107</v>
      </c>
      <c r="B120" s="91" t="s">
        <v>32</v>
      </c>
      <c r="C120" s="91" t="s">
        <v>118</v>
      </c>
      <c r="D120" s="91" t="s">
        <v>702</v>
      </c>
      <c r="E120" s="85" t="s">
        <v>180</v>
      </c>
      <c r="F120" s="85" t="s">
        <v>703</v>
      </c>
      <c r="G120" s="101" t="s">
        <v>8717</v>
      </c>
      <c r="H120" s="330" t="s">
        <v>8455</v>
      </c>
      <c r="I120" s="91" t="s">
        <v>8823</v>
      </c>
      <c r="J120" s="330" t="s">
        <v>102</v>
      </c>
      <c r="K120" s="330" t="s">
        <v>9911</v>
      </c>
      <c r="L120" s="494" t="s">
        <v>704</v>
      </c>
      <c r="M120" s="91"/>
      <c r="N120" s="330" t="s">
        <v>30</v>
      </c>
      <c r="O120" s="570"/>
      <c r="P120" s="330" t="s">
        <v>30</v>
      </c>
      <c r="Q120" s="373">
        <v>336.7</v>
      </c>
      <c r="R120" s="375">
        <v>213.7</v>
      </c>
      <c r="S120" s="23">
        <v>159</v>
      </c>
      <c r="T120" s="23">
        <v>97</v>
      </c>
      <c r="U120" s="390" t="s">
        <v>11705</v>
      </c>
      <c r="V120" s="300">
        <v>62</v>
      </c>
      <c r="W120" s="252">
        <v>23.5</v>
      </c>
      <c r="X120" s="330" t="s">
        <v>33</v>
      </c>
      <c r="Y120" s="252"/>
      <c r="Z120" s="252"/>
      <c r="AA120" s="252"/>
      <c r="AB120" s="252">
        <v>15.4</v>
      </c>
      <c r="AC120" s="252"/>
      <c r="AD120" s="252"/>
      <c r="AE120" s="307"/>
      <c r="AF120" s="495" t="s">
        <v>9874</v>
      </c>
      <c r="AG120" s="373">
        <v>2</v>
      </c>
      <c r="AH120" s="373">
        <v>66</v>
      </c>
      <c r="AI120" s="91"/>
      <c r="AJ120" s="91"/>
      <c r="AK120" s="91" t="s">
        <v>11706</v>
      </c>
      <c r="AL120" s="233">
        <v>2</v>
      </c>
      <c r="AM120" s="381">
        <v>1</v>
      </c>
      <c r="AN120" s="381"/>
      <c r="AO120" s="381"/>
      <c r="AP120" s="381">
        <v>1</v>
      </c>
      <c r="AQ120" s="381">
        <v>300</v>
      </c>
      <c r="AR120" s="91" t="s">
        <v>9083</v>
      </c>
      <c r="AS120" s="91" t="s">
        <v>9083</v>
      </c>
      <c r="AT120" s="91" t="s">
        <v>6425</v>
      </c>
      <c r="AU120" s="232">
        <v>12000</v>
      </c>
      <c r="AV120" s="23">
        <v>40</v>
      </c>
      <c r="AW120" s="335"/>
      <c r="AX120" s="335"/>
      <c r="AY120" s="335"/>
      <c r="AZ120" s="335"/>
      <c r="BA120" s="335"/>
      <c r="BB120" s="313"/>
      <c r="BC120" s="313"/>
      <c r="BD120" s="91"/>
      <c r="BE120" s="91" t="s">
        <v>8456</v>
      </c>
      <c r="BF120" s="313"/>
      <c r="BG120" s="335"/>
      <c r="BH120" s="313"/>
      <c r="BI120" s="313"/>
      <c r="BJ120" s="313"/>
      <c r="BK120" s="313"/>
      <c r="BL120" s="313"/>
      <c r="BM120" s="91"/>
      <c r="BN120" s="91" t="s">
        <v>8456</v>
      </c>
      <c r="BO120" s="253"/>
      <c r="BP120" s="253"/>
      <c r="BQ120" s="253"/>
      <c r="BR120" s="253"/>
      <c r="BS120" s="253"/>
      <c r="BT120" s="253"/>
      <c r="BU120" s="253"/>
      <c r="BV120" s="253"/>
      <c r="BW120" s="253"/>
      <c r="BX120" s="253"/>
      <c r="BY120" s="246">
        <v>1</v>
      </c>
      <c r="BZ120" s="427"/>
      <c r="CA120" s="427"/>
      <c r="CB120" s="427"/>
      <c r="CC120" s="427"/>
    </row>
    <row r="121" spans="1:81" ht="17.100000000000001" customHeight="1">
      <c r="A121" s="271">
        <v>108</v>
      </c>
      <c r="B121" s="91" t="s">
        <v>32</v>
      </c>
      <c r="C121" s="91" t="s">
        <v>173</v>
      </c>
      <c r="D121" s="91" t="s">
        <v>702</v>
      </c>
      <c r="E121" s="85" t="s">
        <v>97</v>
      </c>
      <c r="F121" s="505" t="s">
        <v>705</v>
      </c>
      <c r="G121" s="101" t="s">
        <v>8718</v>
      </c>
      <c r="H121" s="330" t="s">
        <v>9905</v>
      </c>
      <c r="I121" s="91" t="s">
        <v>9906</v>
      </c>
      <c r="J121" s="330" t="s">
        <v>102</v>
      </c>
      <c r="K121" s="330" t="s">
        <v>9907</v>
      </c>
      <c r="L121" s="514" t="s">
        <v>706</v>
      </c>
      <c r="M121" s="91" t="s">
        <v>10412</v>
      </c>
      <c r="N121" s="330" t="s">
        <v>102</v>
      </c>
      <c r="O121" s="776" t="s">
        <v>6435</v>
      </c>
      <c r="P121" s="330" t="s">
        <v>102</v>
      </c>
      <c r="Q121" s="373">
        <v>1328</v>
      </c>
      <c r="R121" s="373">
        <v>1328</v>
      </c>
      <c r="S121" s="387">
        <v>1058.76</v>
      </c>
      <c r="T121" s="387">
        <v>924.73</v>
      </c>
      <c r="U121" s="253" t="s">
        <v>6513</v>
      </c>
      <c r="V121" s="252">
        <v>134.03</v>
      </c>
      <c r="W121" s="252">
        <v>33.26</v>
      </c>
      <c r="X121" s="330" t="s">
        <v>6337</v>
      </c>
      <c r="Y121" s="252">
        <v>70.33</v>
      </c>
      <c r="Z121" s="252"/>
      <c r="AA121" s="252"/>
      <c r="AB121" s="252">
        <v>92.78</v>
      </c>
      <c r="AC121" s="252"/>
      <c r="AD121" s="252"/>
      <c r="AE121" s="307"/>
      <c r="AF121" s="91" t="s">
        <v>9908</v>
      </c>
      <c r="AG121" s="373"/>
      <c r="AH121" s="373">
        <v>320</v>
      </c>
      <c r="AI121" s="91"/>
      <c r="AJ121" s="91"/>
      <c r="AK121" s="91" t="s">
        <v>11706</v>
      </c>
      <c r="AL121" s="233">
        <v>9</v>
      </c>
      <c r="AM121" s="381">
        <v>1</v>
      </c>
      <c r="AN121" s="381">
        <v>7</v>
      </c>
      <c r="AO121" s="381"/>
      <c r="AP121" s="381">
        <v>1</v>
      </c>
      <c r="AQ121" s="381">
        <v>339</v>
      </c>
      <c r="AR121" s="91" t="s">
        <v>6579</v>
      </c>
      <c r="AS121" s="91" t="s">
        <v>7145</v>
      </c>
      <c r="AT121" s="91" t="s">
        <v>9909</v>
      </c>
      <c r="AU121" s="73">
        <v>211664</v>
      </c>
      <c r="AV121" s="23">
        <v>624</v>
      </c>
      <c r="AW121" s="335"/>
      <c r="AX121" s="335"/>
      <c r="AY121" s="335"/>
      <c r="AZ121" s="335"/>
      <c r="BA121" s="335"/>
      <c r="BB121" s="313"/>
      <c r="BC121" s="313"/>
      <c r="BD121" s="91"/>
      <c r="BE121" s="515" t="s">
        <v>10136</v>
      </c>
      <c r="BF121" s="313"/>
      <c r="BG121" s="335"/>
      <c r="BH121" s="313"/>
      <c r="BI121" s="313"/>
      <c r="BJ121" s="313"/>
      <c r="BK121" s="313"/>
      <c r="BL121" s="313"/>
      <c r="BM121" s="91"/>
      <c r="BN121" s="515" t="s">
        <v>10136</v>
      </c>
      <c r="BO121" s="253"/>
      <c r="BP121" s="253"/>
      <c r="BQ121" s="253"/>
      <c r="BR121" s="253"/>
      <c r="BS121" s="253"/>
      <c r="BT121" s="253"/>
      <c r="BU121" s="253"/>
      <c r="BV121" s="253"/>
      <c r="BW121" s="253"/>
      <c r="BX121" s="253"/>
      <c r="BY121" s="246">
        <v>1</v>
      </c>
      <c r="BZ121" s="427">
        <v>2</v>
      </c>
      <c r="CA121" s="427">
        <v>4</v>
      </c>
      <c r="CB121" s="427"/>
      <c r="CC121" s="427">
        <v>6</v>
      </c>
    </row>
    <row r="122" spans="1:81" ht="17.100000000000001" customHeight="1">
      <c r="A122" s="786">
        <v>109</v>
      </c>
      <c r="B122" s="91" t="s">
        <v>105</v>
      </c>
      <c r="C122" s="91" t="s">
        <v>375</v>
      </c>
      <c r="D122" s="91" t="s">
        <v>702</v>
      </c>
      <c r="E122" s="645" t="s">
        <v>11277</v>
      </c>
      <c r="F122" s="643" t="s">
        <v>11273</v>
      </c>
      <c r="G122" s="101" t="s">
        <v>11274</v>
      </c>
      <c r="H122" s="641" t="s">
        <v>12472</v>
      </c>
      <c r="I122" s="91" t="s">
        <v>12473</v>
      </c>
      <c r="J122" s="641" t="s">
        <v>102</v>
      </c>
      <c r="K122" s="641" t="s">
        <v>11275</v>
      </c>
      <c r="L122" s="640" t="s">
        <v>11276</v>
      </c>
      <c r="M122" s="776" t="s">
        <v>12533</v>
      </c>
      <c r="N122" s="641" t="s">
        <v>102</v>
      </c>
      <c r="O122" s="776" t="s">
        <v>6435</v>
      </c>
      <c r="P122" s="641" t="s">
        <v>102</v>
      </c>
      <c r="Q122" s="373">
        <v>2332.9</v>
      </c>
      <c r="R122" s="373">
        <v>11009.43</v>
      </c>
      <c r="S122" s="387">
        <v>1719.56</v>
      </c>
      <c r="T122" s="387">
        <v>1380.17</v>
      </c>
      <c r="U122" s="253" t="s">
        <v>6336</v>
      </c>
      <c r="V122" s="252">
        <v>339.39</v>
      </c>
      <c r="W122" s="252">
        <v>65.31</v>
      </c>
      <c r="X122" s="641" t="s">
        <v>33</v>
      </c>
      <c r="Y122" s="252">
        <v>140.46</v>
      </c>
      <c r="Z122" s="252"/>
      <c r="AA122" s="252"/>
      <c r="AB122" s="252">
        <v>178.54</v>
      </c>
      <c r="AC122" s="252">
        <v>103.37</v>
      </c>
      <c r="AD122" s="252"/>
      <c r="AE122" s="307">
        <v>81</v>
      </c>
      <c r="AF122" s="91" t="s">
        <v>12474</v>
      </c>
      <c r="AG122" s="373">
        <v>166</v>
      </c>
      <c r="AH122" s="373">
        <v>350</v>
      </c>
      <c r="AI122" s="91"/>
      <c r="AJ122" s="91"/>
      <c r="AK122" s="91" t="s">
        <v>12475</v>
      </c>
      <c r="AL122" s="233">
        <v>1</v>
      </c>
      <c r="AM122" s="641">
        <v>1</v>
      </c>
      <c r="AN122" s="641"/>
      <c r="AO122" s="641"/>
      <c r="AP122" s="641"/>
      <c r="AQ122" s="641">
        <v>144</v>
      </c>
      <c r="AR122" s="91" t="s">
        <v>6340</v>
      </c>
      <c r="AS122" s="91" t="s">
        <v>6340</v>
      </c>
      <c r="AT122" s="91" t="s">
        <v>12477</v>
      </c>
      <c r="AU122" s="73">
        <v>18000</v>
      </c>
      <c r="AV122" s="23">
        <v>125</v>
      </c>
      <c r="AW122" s="335"/>
      <c r="AX122" s="335"/>
      <c r="AY122" s="335"/>
      <c r="AZ122" s="335"/>
      <c r="BA122" s="335"/>
      <c r="BB122" s="313"/>
      <c r="BC122" s="313"/>
      <c r="BD122" s="91"/>
      <c r="BE122" s="644" t="s">
        <v>12476</v>
      </c>
      <c r="BF122" s="313"/>
      <c r="BG122" s="335"/>
      <c r="BH122" s="313"/>
      <c r="BI122" s="313"/>
      <c r="BJ122" s="313"/>
      <c r="BK122" s="313"/>
      <c r="BL122" s="313"/>
      <c r="BM122" s="91"/>
      <c r="BN122" s="644"/>
      <c r="BO122" s="253"/>
      <c r="BP122" s="253"/>
      <c r="BQ122" s="253"/>
      <c r="BR122" s="253"/>
      <c r="BS122" s="253"/>
      <c r="BT122" s="253"/>
      <c r="BU122" s="253"/>
      <c r="BV122" s="253"/>
      <c r="BW122" s="253"/>
      <c r="BX122" s="253"/>
      <c r="BY122" s="246">
        <v>3</v>
      </c>
      <c r="BZ122" s="641"/>
      <c r="CA122" s="641">
        <v>5</v>
      </c>
      <c r="CB122" s="641"/>
      <c r="CC122" s="641"/>
    </row>
    <row r="123" spans="1:81" ht="17.100000000000001" customHeight="1">
      <c r="A123" s="208"/>
      <c r="B123" s="209" t="s">
        <v>707</v>
      </c>
      <c r="C123" s="210"/>
      <c r="D123" s="210">
        <v>68</v>
      </c>
      <c r="E123" s="210"/>
      <c r="F123" s="208"/>
      <c r="G123" s="208"/>
      <c r="H123" s="208"/>
      <c r="I123" s="208"/>
      <c r="J123" s="208"/>
      <c r="K123" s="208"/>
      <c r="L123" s="208"/>
      <c r="M123" s="205"/>
      <c r="N123" s="112"/>
      <c r="O123" s="112"/>
      <c r="P123" s="112"/>
      <c r="Q123" s="374"/>
      <c r="R123" s="374"/>
      <c r="S123" s="188"/>
      <c r="T123" s="188"/>
      <c r="U123" s="285"/>
      <c r="V123" s="298"/>
      <c r="W123" s="298"/>
      <c r="X123" s="112"/>
      <c r="Y123" s="298"/>
      <c r="Z123" s="298"/>
      <c r="AA123" s="298"/>
      <c r="AB123" s="298"/>
      <c r="AC123" s="298"/>
      <c r="AD123" s="298"/>
      <c r="AE123" s="352"/>
      <c r="AF123" s="205"/>
      <c r="AG123" s="374"/>
      <c r="AH123" s="374"/>
      <c r="AI123" s="205"/>
      <c r="AJ123" s="205"/>
      <c r="AK123" s="205"/>
      <c r="AL123" s="184"/>
      <c r="AM123" s="112"/>
      <c r="AN123" s="112"/>
      <c r="AO123" s="112"/>
      <c r="AP123" s="112"/>
      <c r="AQ123" s="112"/>
      <c r="AR123" s="205"/>
      <c r="AS123" s="205"/>
      <c r="AT123" s="205"/>
      <c r="AU123" s="198"/>
      <c r="AV123" s="195"/>
      <c r="AW123" s="339"/>
      <c r="AX123" s="339"/>
      <c r="AY123" s="339"/>
      <c r="AZ123" s="339"/>
      <c r="BA123" s="339"/>
      <c r="BB123" s="310"/>
      <c r="BC123" s="310"/>
      <c r="BD123" s="205"/>
      <c r="BE123" s="205"/>
      <c r="BF123" s="310"/>
      <c r="BG123" s="339"/>
      <c r="BH123" s="310"/>
      <c r="BI123" s="310"/>
      <c r="BJ123" s="310"/>
      <c r="BK123" s="310"/>
      <c r="BL123" s="310"/>
      <c r="BM123" s="205"/>
      <c r="BN123" s="205"/>
      <c r="BO123" s="285"/>
      <c r="BP123" s="285"/>
      <c r="BQ123" s="285"/>
      <c r="BR123" s="285"/>
      <c r="BS123" s="285"/>
      <c r="BT123" s="285"/>
      <c r="BU123" s="285"/>
      <c r="BV123" s="285"/>
      <c r="BW123" s="285"/>
      <c r="BX123" s="285"/>
      <c r="BY123" s="193"/>
      <c r="BZ123" s="112"/>
      <c r="CA123" s="112"/>
      <c r="CB123" s="112"/>
      <c r="CC123" s="112"/>
    </row>
    <row r="124" spans="1:81" ht="17.100000000000001" customHeight="1">
      <c r="A124" s="85">
        <v>110</v>
      </c>
      <c r="B124" s="85" t="s">
        <v>105</v>
      </c>
      <c r="C124" s="85" t="s">
        <v>247</v>
      </c>
      <c r="D124" s="85" t="s">
        <v>708</v>
      </c>
      <c r="E124" s="85" t="s">
        <v>20</v>
      </c>
      <c r="F124" s="85" t="s">
        <v>709</v>
      </c>
      <c r="G124" s="101" t="s">
        <v>710</v>
      </c>
      <c r="H124" s="330" t="s">
        <v>711</v>
      </c>
      <c r="I124" s="91" t="s">
        <v>712</v>
      </c>
      <c r="J124" s="330" t="s">
        <v>102</v>
      </c>
      <c r="K124" s="330" t="s">
        <v>713</v>
      </c>
      <c r="L124" s="330" t="s">
        <v>714</v>
      </c>
      <c r="M124" s="91" t="s">
        <v>10411</v>
      </c>
      <c r="N124" s="330" t="s">
        <v>30</v>
      </c>
      <c r="O124" s="330"/>
      <c r="P124" s="330" t="s">
        <v>30</v>
      </c>
      <c r="Q124" s="373">
        <v>1500</v>
      </c>
      <c r="R124" s="373">
        <v>1124</v>
      </c>
      <c r="S124" s="387">
        <v>331</v>
      </c>
      <c r="T124" s="387">
        <v>331</v>
      </c>
      <c r="U124" s="253" t="s">
        <v>6352</v>
      </c>
      <c r="V124" s="252"/>
      <c r="W124" s="252">
        <v>243</v>
      </c>
      <c r="X124" s="330" t="s">
        <v>6337</v>
      </c>
      <c r="Y124" s="252"/>
      <c r="Z124" s="252">
        <v>35</v>
      </c>
      <c r="AA124" s="252">
        <v>8624</v>
      </c>
      <c r="AB124" s="252">
        <v>90</v>
      </c>
      <c r="AC124" s="252"/>
      <c r="AD124" s="252"/>
      <c r="AE124" s="307" t="s">
        <v>6596</v>
      </c>
      <c r="AF124" s="91" t="s">
        <v>6597</v>
      </c>
      <c r="AG124" s="373">
        <v>10775</v>
      </c>
      <c r="AH124" s="373">
        <v>13721</v>
      </c>
      <c r="AI124" s="91" t="s">
        <v>6598</v>
      </c>
      <c r="AJ124" s="91" t="s">
        <v>8991</v>
      </c>
      <c r="AK124" s="91" t="s">
        <v>6354</v>
      </c>
      <c r="AL124" s="233">
        <v>68</v>
      </c>
      <c r="AM124" s="381">
        <v>20</v>
      </c>
      <c r="AN124" s="381"/>
      <c r="AO124" s="381">
        <v>42</v>
      </c>
      <c r="AP124" s="381">
        <v>6</v>
      </c>
      <c r="AQ124" s="381">
        <v>247</v>
      </c>
      <c r="AR124" s="91" t="s">
        <v>9093</v>
      </c>
      <c r="AS124" s="91" t="s">
        <v>12514</v>
      </c>
      <c r="AT124" s="91" t="s">
        <v>9265</v>
      </c>
      <c r="AU124" s="73">
        <v>50907</v>
      </c>
      <c r="AV124" s="23">
        <v>206</v>
      </c>
      <c r="AW124" s="335"/>
      <c r="AX124" s="335"/>
      <c r="AY124" s="335"/>
      <c r="AZ124" s="335"/>
      <c r="BA124" s="335"/>
      <c r="BB124" s="313"/>
      <c r="BC124" s="313"/>
      <c r="BD124" s="91"/>
      <c r="BE124" s="91" t="s">
        <v>6350</v>
      </c>
      <c r="BF124" s="313"/>
      <c r="BG124" s="335"/>
      <c r="BH124" s="313"/>
      <c r="BI124" s="313"/>
      <c r="BJ124" s="313"/>
      <c r="BK124" s="313"/>
      <c r="BL124" s="313"/>
      <c r="BM124" s="91"/>
      <c r="BN124" s="420" t="s">
        <v>7313</v>
      </c>
      <c r="BO124" s="253"/>
      <c r="BP124" s="253"/>
      <c r="BQ124" s="253"/>
      <c r="BR124" s="253"/>
      <c r="BS124" s="253"/>
      <c r="BT124" s="253"/>
      <c r="BU124" s="253"/>
      <c r="BV124" s="253"/>
      <c r="BW124" s="253"/>
      <c r="BX124" s="253"/>
      <c r="BY124" s="246">
        <v>2</v>
      </c>
      <c r="BZ124" s="427">
        <v>1</v>
      </c>
      <c r="CA124" s="427"/>
      <c r="CB124" s="427"/>
      <c r="CC124" s="427"/>
    </row>
    <row r="125" spans="1:81" ht="17.100000000000001" customHeight="1">
      <c r="A125" s="645">
        <v>111</v>
      </c>
      <c r="B125" s="85" t="s">
        <v>105</v>
      </c>
      <c r="C125" s="85" t="s">
        <v>259</v>
      </c>
      <c r="D125" s="85" t="s">
        <v>708</v>
      </c>
      <c r="E125" s="85" t="s">
        <v>20</v>
      </c>
      <c r="F125" s="85" t="s">
        <v>715</v>
      </c>
      <c r="G125" s="101" t="s">
        <v>716</v>
      </c>
      <c r="H125" s="330" t="s">
        <v>717</v>
      </c>
      <c r="I125" s="91" t="s">
        <v>718</v>
      </c>
      <c r="J125" s="330" t="s">
        <v>102</v>
      </c>
      <c r="K125" s="330" t="s">
        <v>719</v>
      </c>
      <c r="L125" s="330" t="s">
        <v>720</v>
      </c>
      <c r="M125" s="91" t="s">
        <v>10410</v>
      </c>
      <c r="N125" s="330" t="s">
        <v>30</v>
      </c>
      <c r="O125" s="330"/>
      <c r="P125" s="330" t="s">
        <v>30</v>
      </c>
      <c r="Q125" s="373">
        <v>2148</v>
      </c>
      <c r="R125" s="373">
        <v>2148</v>
      </c>
      <c r="S125" s="23">
        <v>1580</v>
      </c>
      <c r="T125" s="387">
        <v>1580</v>
      </c>
      <c r="U125" s="253" t="s">
        <v>6394</v>
      </c>
      <c r="V125" s="252"/>
      <c r="W125" s="252">
        <v>211</v>
      </c>
      <c r="X125" s="330" t="s">
        <v>6337</v>
      </c>
      <c r="Y125" s="252">
        <v>140</v>
      </c>
      <c r="Z125" s="252"/>
      <c r="AA125" s="252">
        <v>700</v>
      </c>
      <c r="AB125" s="252">
        <v>198</v>
      </c>
      <c r="AC125" s="252"/>
      <c r="AD125" s="252"/>
      <c r="AE125" s="307" t="s">
        <v>9919</v>
      </c>
      <c r="AF125" s="91" t="s">
        <v>6504</v>
      </c>
      <c r="AG125" s="373">
        <v>64660</v>
      </c>
      <c r="AH125" s="373">
        <v>64660</v>
      </c>
      <c r="AI125" s="91" t="s">
        <v>6389</v>
      </c>
      <c r="AJ125" s="91" t="s">
        <v>9976</v>
      </c>
      <c r="AK125" s="91"/>
      <c r="AL125" s="233">
        <v>3</v>
      </c>
      <c r="AM125" s="381"/>
      <c r="AN125" s="381"/>
      <c r="AO125" s="381">
        <v>2</v>
      </c>
      <c r="AP125" s="381">
        <v>1</v>
      </c>
      <c r="AQ125" s="381">
        <v>229</v>
      </c>
      <c r="AR125" s="91" t="s">
        <v>9094</v>
      </c>
      <c r="AS125" s="91" t="s">
        <v>9227</v>
      </c>
      <c r="AT125" s="91" t="s">
        <v>9264</v>
      </c>
      <c r="AU125" s="73">
        <v>11450</v>
      </c>
      <c r="AV125" s="23">
        <v>50</v>
      </c>
      <c r="AW125" s="337"/>
      <c r="AX125" s="337"/>
      <c r="AY125" s="337"/>
      <c r="AZ125" s="337"/>
      <c r="BA125" s="337"/>
      <c r="BB125" s="309"/>
      <c r="BC125" s="309"/>
      <c r="BD125" s="407"/>
      <c r="BE125" s="407" t="s">
        <v>7313</v>
      </c>
      <c r="BF125" s="309"/>
      <c r="BG125" s="337"/>
      <c r="BH125" s="309"/>
      <c r="BI125" s="309"/>
      <c r="BJ125" s="309"/>
      <c r="BK125" s="309"/>
      <c r="BL125" s="309"/>
      <c r="BM125" s="420"/>
      <c r="BN125" s="420" t="s">
        <v>7313</v>
      </c>
      <c r="BO125" s="253"/>
      <c r="BP125" s="253"/>
      <c r="BQ125" s="253"/>
      <c r="BR125" s="253"/>
      <c r="BS125" s="253"/>
      <c r="BT125" s="253"/>
      <c r="BU125" s="253"/>
      <c r="BV125" s="253"/>
      <c r="BW125" s="253"/>
      <c r="BX125" s="253"/>
      <c r="BY125" s="246">
        <v>3</v>
      </c>
      <c r="BZ125" s="427"/>
      <c r="CA125" s="427">
        <v>1</v>
      </c>
      <c r="CB125" s="427">
        <v>10</v>
      </c>
      <c r="CC125" s="427"/>
    </row>
    <row r="126" spans="1:81" ht="17.100000000000001" customHeight="1">
      <c r="A126" s="645">
        <v>112</v>
      </c>
      <c r="B126" s="85" t="s">
        <v>105</v>
      </c>
      <c r="C126" s="85" t="s">
        <v>259</v>
      </c>
      <c r="D126" s="85" t="s">
        <v>708</v>
      </c>
      <c r="E126" s="85" t="s">
        <v>20</v>
      </c>
      <c r="F126" s="85" t="s">
        <v>721</v>
      </c>
      <c r="G126" s="101" t="s">
        <v>722</v>
      </c>
      <c r="H126" s="330" t="s">
        <v>723</v>
      </c>
      <c r="I126" s="91" t="s">
        <v>724</v>
      </c>
      <c r="J126" s="330" t="s">
        <v>102</v>
      </c>
      <c r="K126" s="330" t="s">
        <v>159</v>
      </c>
      <c r="L126" s="330" t="s">
        <v>725</v>
      </c>
      <c r="M126" s="91" t="s">
        <v>10409</v>
      </c>
      <c r="N126" s="330" t="s">
        <v>11546</v>
      </c>
      <c r="O126" s="776" t="s">
        <v>6435</v>
      </c>
      <c r="P126" s="330" t="s">
        <v>11546</v>
      </c>
      <c r="Q126" s="373">
        <v>2036</v>
      </c>
      <c r="R126" s="373">
        <v>2036</v>
      </c>
      <c r="S126" s="387">
        <v>1140</v>
      </c>
      <c r="T126" s="387">
        <v>764</v>
      </c>
      <c r="U126" s="253" t="s">
        <v>6352</v>
      </c>
      <c r="V126" s="252">
        <v>376</v>
      </c>
      <c r="W126" s="252">
        <v>686</v>
      </c>
      <c r="X126" s="330" t="s">
        <v>6337</v>
      </c>
      <c r="Y126" s="252">
        <v>150</v>
      </c>
      <c r="Z126" s="252">
        <v>53</v>
      </c>
      <c r="AA126" s="252">
        <v>12660</v>
      </c>
      <c r="AB126" s="252">
        <v>53</v>
      </c>
      <c r="AC126" s="252"/>
      <c r="AD126" s="252"/>
      <c r="AE126" s="307"/>
      <c r="AF126" s="91" t="s">
        <v>7233</v>
      </c>
      <c r="AG126" s="373"/>
      <c r="AH126" s="373">
        <v>6472</v>
      </c>
      <c r="AI126" s="91"/>
      <c r="AJ126" s="91"/>
      <c r="AK126" s="91" t="s">
        <v>11547</v>
      </c>
      <c r="AL126" s="233">
        <v>7</v>
      </c>
      <c r="AM126" s="381">
        <v>1</v>
      </c>
      <c r="AN126" s="381">
        <v>1</v>
      </c>
      <c r="AO126" s="381">
        <v>4</v>
      </c>
      <c r="AP126" s="381">
        <v>1</v>
      </c>
      <c r="AQ126" s="381">
        <v>250</v>
      </c>
      <c r="AR126" s="91" t="s">
        <v>9083</v>
      </c>
      <c r="AS126" s="91" t="s">
        <v>9227</v>
      </c>
      <c r="AT126" s="91" t="s">
        <v>9266</v>
      </c>
      <c r="AU126" s="73">
        <v>4500</v>
      </c>
      <c r="AV126" s="23">
        <v>18</v>
      </c>
      <c r="AW126" s="335"/>
      <c r="AX126" s="335"/>
      <c r="AY126" s="335"/>
      <c r="AZ126" s="335"/>
      <c r="BA126" s="335"/>
      <c r="BB126" s="313"/>
      <c r="BC126" s="313"/>
      <c r="BD126" s="91"/>
      <c r="BE126" s="91" t="s">
        <v>6350</v>
      </c>
      <c r="BF126" s="313"/>
      <c r="BG126" s="335"/>
      <c r="BH126" s="313"/>
      <c r="BI126" s="313"/>
      <c r="BJ126" s="313"/>
      <c r="BK126" s="313"/>
      <c r="BL126" s="313"/>
      <c r="BM126" s="91"/>
      <c r="BN126" s="91" t="s">
        <v>11548</v>
      </c>
      <c r="BO126" s="253"/>
      <c r="BP126" s="253"/>
      <c r="BQ126" s="253"/>
      <c r="BR126" s="253"/>
      <c r="BS126" s="253"/>
      <c r="BT126" s="253"/>
      <c r="BU126" s="253"/>
      <c r="BV126" s="253"/>
      <c r="BW126" s="253"/>
      <c r="BX126" s="253"/>
      <c r="BY126" s="246">
        <v>4</v>
      </c>
      <c r="BZ126" s="427"/>
      <c r="CA126" s="427">
        <v>1</v>
      </c>
      <c r="CB126" s="427"/>
      <c r="CC126" s="427">
        <v>3</v>
      </c>
    </row>
    <row r="127" spans="1:81" ht="17.100000000000001" customHeight="1">
      <c r="A127" s="645">
        <v>113</v>
      </c>
      <c r="B127" s="94" t="s">
        <v>105</v>
      </c>
      <c r="C127" s="94" t="s">
        <v>259</v>
      </c>
      <c r="D127" s="94" t="s">
        <v>708</v>
      </c>
      <c r="E127" s="94" t="s">
        <v>20</v>
      </c>
      <c r="F127" s="94" t="s">
        <v>726</v>
      </c>
      <c r="G127" s="168" t="s">
        <v>727</v>
      </c>
      <c r="H127" s="89" t="s">
        <v>728</v>
      </c>
      <c r="I127" s="96" t="s">
        <v>729</v>
      </c>
      <c r="J127" s="89" t="s">
        <v>102</v>
      </c>
      <c r="K127" s="89" t="s">
        <v>730</v>
      </c>
      <c r="L127" s="89" t="s">
        <v>731</v>
      </c>
      <c r="M127" s="91"/>
      <c r="N127" s="330" t="s">
        <v>30</v>
      </c>
      <c r="O127" s="330"/>
      <c r="P127" s="330" t="s">
        <v>30</v>
      </c>
      <c r="Q127" s="373">
        <v>318.10000000000002</v>
      </c>
      <c r="R127" s="373">
        <v>46211</v>
      </c>
      <c r="S127" s="23">
        <v>215.1</v>
      </c>
      <c r="T127" s="387">
        <v>188.1</v>
      </c>
      <c r="U127" s="253" t="s">
        <v>6336</v>
      </c>
      <c r="V127" s="252">
        <v>27</v>
      </c>
      <c r="W127" s="252">
        <v>61.6</v>
      </c>
      <c r="X127" s="330" t="s">
        <v>6337</v>
      </c>
      <c r="Y127" s="252"/>
      <c r="Z127" s="252"/>
      <c r="AA127" s="252"/>
      <c r="AB127" s="252"/>
      <c r="AC127" s="252"/>
      <c r="AD127" s="252"/>
      <c r="AE127" s="307"/>
      <c r="AF127" s="91" t="s">
        <v>10259</v>
      </c>
      <c r="AG127" s="373">
        <v>730</v>
      </c>
      <c r="AH127" s="373">
        <v>1980</v>
      </c>
      <c r="AI127" s="91" t="s">
        <v>10260</v>
      </c>
      <c r="AJ127" s="91" t="s">
        <v>7425</v>
      </c>
      <c r="AK127" s="91"/>
      <c r="AL127" s="233"/>
      <c r="AM127" s="381"/>
      <c r="AN127" s="381"/>
      <c r="AO127" s="381"/>
      <c r="AP127" s="381"/>
      <c r="AQ127" s="698">
        <v>30</v>
      </c>
      <c r="AR127" s="699" t="s">
        <v>8556</v>
      </c>
      <c r="AS127" s="91" t="s">
        <v>7203</v>
      </c>
      <c r="AT127" s="699" t="s">
        <v>9764</v>
      </c>
      <c r="AU127" s="232">
        <v>1000</v>
      </c>
      <c r="AV127" s="23">
        <v>33</v>
      </c>
      <c r="AW127" s="335"/>
      <c r="AX127" s="335"/>
      <c r="AY127" s="335"/>
      <c r="AZ127" s="335"/>
      <c r="BA127" s="335"/>
      <c r="BB127" s="313"/>
      <c r="BC127" s="313"/>
      <c r="BD127" s="91"/>
      <c r="BE127" s="91" t="s">
        <v>6350</v>
      </c>
      <c r="BF127" s="313"/>
      <c r="BG127" s="335"/>
      <c r="BH127" s="313"/>
      <c r="BI127" s="313"/>
      <c r="BJ127" s="313"/>
      <c r="BK127" s="313"/>
      <c r="BL127" s="313"/>
      <c r="BM127" s="91"/>
      <c r="BN127" s="545" t="s">
        <v>6393</v>
      </c>
      <c r="BO127" s="253"/>
      <c r="BP127" s="253"/>
      <c r="BQ127" s="253"/>
      <c r="BR127" s="253"/>
      <c r="BS127" s="253"/>
      <c r="BT127" s="253"/>
      <c r="BU127" s="253"/>
      <c r="BV127" s="253"/>
      <c r="BW127" s="253"/>
      <c r="BX127" s="253"/>
      <c r="BY127" s="246">
        <v>4</v>
      </c>
      <c r="BZ127" s="427">
        <v>1</v>
      </c>
      <c r="CA127" s="427"/>
      <c r="CB127" s="427"/>
      <c r="CC127" s="427"/>
    </row>
    <row r="128" spans="1:81" ht="17.100000000000001" customHeight="1">
      <c r="A128" s="645">
        <v>114</v>
      </c>
      <c r="B128" s="92" t="s">
        <v>105</v>
      </c>
      <c r="C128" s="92" t="s">
        <v>277</v>
      </c>
      <c r="D128" s="92" t="s">
        <v>708</v>
      </c>
      <c r="E128" s="92" t="s">
        <v>20</v>
      </c>
      <c r="F128" s="92" t="s">
        <v>732</v>
      </c>
      <c r="G128" s="169" t="s">
        <v>733</v>
      </c>
      <c r="H128" s="329" t="s">
        <v>734</v>
      </c>
      <c r="I128" s="332">
        <v>1934</v>
      </c>
      <c r="J128" s="329" t="s">
        <v>102</v>
      </c>
      <c r="K128" s="329" t="s">
        <v>735</v>
      </c>
      <c r="L128" s="329" t="s">
        <v>736</v>
      </c>
      <c r="M128" s="91" t="s">
        <v>11777</v>
      </c>
      <c r="N128" s="330" t="s">
        <v>30</v>
      </c>
      <c r="O128" s="570"/>
      <c r="P128" s="330" t="s">
        <v>30</v>
      </c>
      <c r="Q128" s="373">
        <v>4072</v>
      </c>
      <c r="R128" s="373">
        <v>10017</v>
      </c>
      <c r="S128" s="387">
        <v>3041</v>
      </c>
      <c r="T128" s="387">
        <v>2080</v>
      </c>
      <c r="U128" s="253" t="s">
        <v>6361</v>
      </c>
      <c r="V128" s="252">
        <v>961</v>
      </c>
      <c r="W128" s="252">
        <v>1484</v>
      </c>
      <c r="X128" s="330" t="s">
        <v>33</v>
      </c>
      <c r="Y128" s="252">
        <v>264</v>
      </c>
      <c r="Z128" s="252">
        <v>119</v>
      </c>
      <c r="AA128" s="252">
        <v>26301</v>
      </c>
      <c r="AB128" s="252">
        <v>347</v>
      </c>
      <c r="AC128" s="252">
        <v>175</v>
      </c>
      <c r="AD128" s="252"/>
      <c r="AE128" s="307" t="s">
        <v>10890</v>
      </c>
      <c r="AF128" s="91" t="s">
        <v>6599</v>
      </c>
      <c r="AG128" s="373"/>
      <c r="AH128" s="373">
        <v>104105</v>
      </c>
      <c r="AI128" s="91" t="s">
        <v>6600</v>
      </c>
      <c r="AJ128" s="91" t="s">
        <v>8992</v>
      </c>
      <c r="AK128" s="91" t="s">
        <v>11778</v>
      </c>
      <c r="AL128" s="233">
        <v>2</v>
      </c>
      <c r="AM128" s="381"/>
      <c r="AN128" s="381">
        <v>1</v>
      </c>
      <c r="AO128" s="381">
        <v>1</v>
      </c>
      <c r="AP128" s="381"/>
      <c r="AQ128" s="381">
        <v>258</v>
      </c>
      <c r="AR128" s="91" t="s">
        <v>6340</v>
      </c>
      <c r="AS128" s="91" t="s">
        <v>6378</v>
      </c>
      <c r="AT128" s="91" t="s">
        <v>10961</v>
      </c>
      <c r="AU128" s="232">
        <v>33080</v>
      </c>
      <c r="AV128" s="23">
        <v>128</v>
      </c>
      <c r="AW128" s="335"/>
      <c r="AX128" s="335"/>
      <c r="AY128" s="335"/>
      <c r="AZ128" s="335"/>
      <c r="BA128" s="335"/>
      <c r="BB128" s="313"/>
      <c r="BC128" s="313"/>
      <c r="BD128" s="91"/>
      <c r="BE128" s="91" t="s">
        <v>10967</v>
      </c>
      <c r="BF128" s="313"/>
      <c r="BG128" s="335"/>
      <c r="BH128" s="313"/>
      <c r="BI128" s="313"/>
      <c r="BJ128" s="313"/>
      <c r="BK128" s="313"/>
      <c r="BL128" s="313"/>
      <c r="BM128" s="91"/>
      <c r="BN128" s="91" t="s">
        <v>9610</v>
      </c>
      <c r="BO128" s="253"/>
      <c r="BP128" s="253"/>
      <c r="BQ128" s="253"/>
      <c r="BR128" s="253"/>
      <c r="BS128" s="253"/>
      <c r="BT128" s="253"/>
      <c r="BU128" s="253"/>
      <c r="BV128" s="253"/>
      <c r="BW128" s="253"/>
      <c r="BX128" s="253"/>
      <c r="BY128" s="246">
        <v>6</v>
      </c>
      <c r="BZ128" s="427">
        <v>2</v>
      </c>
      <c r="CA128" s="427"/>
      <c r="CB128" s="427">
        <v>25</v>
      </c>
      <c r="CC128" s="427"/>
    </row>
    <row r="129" spans="1:81" ht="17.100000000000001" customHeight="1">
      <c r="A129" s="645">
        <v>115</v>
      </c>
      <c r="B129" s="92" t="s">
        <v>105</v>
      </c>
      <c r="C129" s="92" t="s">
        <v>277</v>
      </c>
      <c r="D129" s="92" t="s">
        <v>708</v>
      </c>
      <c r="E129" s="92" t="s">
        <v>20</v>
      </c>
      <c r="F129" s="92" t="s">
        <v>9072</v>
      </c>
      <c r="G129" s="169" t="s">
        <v>737</v>
      </c>
      <c r="H129" s="329" t="s">
        <v>738</v>
      </c>
      <c r="I129" s="332" t="s">
        <v>739</v>
      </c>
      <c r="J129" s="329" t="s">
        <v>102</v>
      </c>
      <c r="K129" s="329" t="s">
        <v>740</v>
      </c>
      <c r="L129" s="329" t="s">
        <v>741</v>
      </c>
      <c r="M129" s="91" t="s">
        <v>10413</v>
      </c>
      <c r="N129" s="330" t="s">
        <v>30</v>
      </c>
      <c r="O129" s="330"/>
      <c r="P129" s="330" t="s">
        <v>30</v>
      </c>
      <c r="Q129" s="373">
        <v>7470.4</v>
      </c>
      <c r="R129" s="373">
        <v>3327</v>
      </c>
      <c r="S129" s="387">
        <v>722.8</v>
      </c>
      <c r="T129" s="387">
        <v>452</v>
      </c>
      <c r="U129" s="253" t="s">
        <v>6352</v>
      </c>
      <c r="V129" s="252">
        <v>270.8</v>
      </c>
      <c r="W129" s="252">
        <v>358.5</v>
      </c>
      <c r="X129" s="330" t="s">
        <v>6337</v>
      </c>
      <c r="Y129" s="252">
        <v>207.4</v>
      </c>
      <c r="Z129" s="252">
        <v>72.400000000000006</v>
      </c>
      <c r="AA129" s="252">
        <v>1800</v>
      </c>
      <c r="AB129" s="252">
        <v>195.9</v>
      </c>
      <c r="AC129" s="252"/>
      <c r="AD129" s="252">
        <v>307.8</v>
      </c>
      <c r="AE129" s="307"/>
      <c r="AF129" s="91" t="s">
        <v>7397</v>
      </c>
      <c r="AG129" s="373">
        <v>15292</v>
      </c>
      <c r="AH129" s="373">
        <v>15292</v>
      </c>
      <c r="AI129" s="91" t="s">
        <v>7398</v>
      </c>
      <c r="AJ129" s="91" t="s">
        <v>9969</v>
      </c>
      <c r="AK129" s="91" t="s">
        <v>6845</v>
      </c>
      <c r="AL129" s="233">
        <v>7</v>
      </c>
      <c r="AM129" s="381">
        <v>2</v>
      </c>
      <c r="AN129" s="381">
        <v>4</v>
      </c>
      <c r="AO129" s="381">
        <v>1</v>
      </c>
      <c r="AP129" s="381"/>
      <c r="AQ129" s="381">
        <v>248</v>
      </c>
      <c r="AR129" s="91" t="s">
        <v>7023</v>
      </c>
      <c r="AS129" s="515" t="s">
        <v>6378</v>
      </c>
      <c r="AT129" s="515" t="s">
        <v>6604</v>
      </c>
      <c r="AU129" s="232">
        <v>2460</v>
      </c>
      <c r="AV129" s="23">
        <v>10</v>
      </c>
      <c r="AW129" s="335"/>
      <c r="AX129" s="335"/>
      <c r="AY129" s="335"/>
      <c r="AZ129" s="335"/>
      <c r="BA129" s="335"/>
      <c r="BB129" s="313"/>
      <c r="BC129" s="313"/>
      <c r="BD129" s="91"/>
      <c r="BE129" s="515" t="s">
        <v>10136</v>
      </c>
      <c r="BF129" s="313"/>
      <c r="BG129" s="335"/>
      <c r="BH129" s="313"/>
      <c r="BI129" s="313"/>
      <c r="BJ129" s="313"/>
      <c r="BK129" s="313"/>
      <c r="BL129" s="313"/>
      <c r="BM129" s="91"/>
      <c r="BN129" s="515" t="s">
        <v>10136</v>
      </c>
      <c r="BO129" s="253"/>
      <c r="BP129" s="253"/>
      <c r="BQ129" s="253"/>
      <c r="BR129" s="253"/>
      <c r="BS129" s="253"/>
      <c r="BT129" s="253"/>
      <c r="BU129" s="253"/>
      <c r="BV129" s="253"/>
      <c r="BW129" s="253"/>
      <c r="BX129" s="253"/>
      <c r="BY129" s="246">
        <v>5</v>
      </c>
      <c r="BZ129" s="427"/>
      <c r="CA129" s="427"/>
      <c r="CB129" s="427"/>
      <c r="CC129" s="427"/>
    </row>
    <row r="130" spans="1:81" ht="17.100000000000001" customHeight="1">
      <c r="A130" s="645">
        <v>116</v>
      </c>
      <c r="B130" s="92" t="s">
        <v>105</v>
      </c>
      <c r="C130" s="92" t="s">
        <v>212</v>
      </c>
      <c r="D130" s="92" t="s">
        <v>708</v>
      </c>
      <c r="E130" s="92" t="s">
        <v>20</v>
      </c>
      <c r="F130" s="92" t="s">
        <v>742</v>
      </c>
      <c r="G130" s="169" t="s">
        <v>743</v>
      </c>
      <c r="H130" s="329" t="s">
        <v>744</v>
      </c>
      <c r="I130" s="332" t="s">
        <v>745</v>
      </c>
      <c r="J130" s="329" t="s">
        <v>102</v>
      </c>
      <c r="K130" s="329" t="s">
        <v>746</v>
      </c>
      <c r="L130" s="329" t="s">
        <v>747</v>
      </c>
      <c r="M130" s="91" t="s">
        <v>10725</v>
      </c>
      <c r="N130" s="330" t="s">
        <v>30</v>
      </c>
      <c r="O130" s="330"/>
      <c r="P130" s="330" t="s">
        <v>30</v>
      </c>
      <c r="Q130" s="373">
        <v>1104</v>
      </c>
      <c r="R130" s="373">
        <v>915</v>
      </c>
      <c r="S130" s="387">
        <v>643</v>
      </c>
      <c r="T130" s="387">
        <v>643</v>
      </c>
      <c r="U130" s="253" t="s">
        <v>6357</v>
      </c>
      <c r="V130" s="252"/>
      <c r="W130" s="252">
        <v>135</v>
      </c>
      <c r="X130" s="330" t="s">
        <v>6337</v>
      </c>
      <c r="Y130" s="252">
        <v>200</v>
      </c>
      <c r="Z130" s="252">
        <v>20</v>
      </c>
      <c r="AA130" s="252">
        <v>8565</v>
      </c>
      <c r="AB130" s="252">
        <v>80</v>
      </c>
      <c r="AC130" s="252"/>
      <c r="AD130" s="252">
        <v>250</v>
      </c>
      <c r="AE130" s="307">
        <v>30</v>
      </c>
      <c r="AF130" s="91" t="s">
        <v>7138</v>
      </c>
      <c r="AG130" s="373">
        <v>2496</v>
      </c>
      <c r="AH130" s="373">
        <v>3400</v>
      </c>
      <c r="AI130" s="91"/>
      <c r="AJ130" s="91"/>
      <c r="AK130" s="91" t="s">
        <v>12488</v>
      </c>
      <c r="AL130" s="233">
        <v>2</v>
      </c>
      <c r="AM130" s="381"/>
      <c r="AN130" s="381"/>
      <c r="AO130" s="381">
        <v>1</v>
      </c>
      <c r="AP130" s="381">
        <v>1</v>
      </c>
      <c r="AQ130" s="381">
        <v>220</v>
      </c>
      <c r="AR130" s="91" t="s">
        <v>7023</v>
      </c>
      <c r="AS130" s="91" t="s">
        <v>6378</v>
      </c>
      <c r="AT130" s="91" t="s">
        <v>9267</v>
      </c>
      <c r="AU130" s="73">
        <v>5200</v>
      </c>
      <c r="AV130" s="23">
        <v>24</v>
      </c>
      <c r="AW130" s="335"/>
      <c r="AX130" s="335"/>
      <c r="AY130" s="335"/>
      <c r="AZ130" s="335"/>
      <c r="BA130" s="335"/>
      <c r="BB130" s="313"/>
      <c r="BC130" s="313"/>
      <c r="BD130" s="91"/>
      <c r="BE130" s="91" t="s">
        <v>6350</v>
      </c>
      <c r="BF130" s="313"/>
      <c r="BG130" s="335"/>
      <c r="BH130" s="313"/>
      <c r="BI130" s="313"/>
      <c r="BJ130" s="313"/>
      <c r="BK130" s="313"/>
      <c r="BL130" s="313"/>
      <c r="BM130" s="91"/>
      <c r="BN130" s="91" t="s">
        <v>6350</v>
      </c>
      <c r="BO130" s="253"/>
      <c r="BP130" s="253"/>
      <c r="BQ130" s="253"/>
      <c r="BR130" s="253"/>
      <c r="BS130" s="253"/>
      <c r="BT130" s="253"/>
      <c r="BU130" s="253"/>
      <c r="BV130" s="253"/>
      <c r="BW130" s="253"/>
      <c r="BX130" s="253"/>
      <c r="BY130" s="246">
        <v>1</v>
      </c>
      <c r="BZ130" s="427"/>
      <c r="CA130" s="427"/>
      <c r="CB130" s="427">
        <v>5</v>
      </c>
      <c r="CC130" s="427"/>
    </row>
    <row r="131" spans="1:81" ht="17.100000000000001" customHeight="1">
      <c r="A131" s="645">
        <v>117</v>
      </c>
      <c r="B131" s="92" t="s">
        <v>105</v>
      </c>
      <c r="C131" s="92" t="s">
        <v>230</v>
      </c>
      <c r="D131" s="92" t="s">
        <v>708</v>
      </c>
      <c r="E131" s="92" t="s">
        <v>20</v>
      </c>
      <c r="F131" s="92" t="s">
        <v>748</v>
      </c>
      <c r="G131" s="169" t="s">
        <v>749</v>
      </c>
      <c r="H131" s="329" t="s">
        <v>750</v>
      </c>
      <c r="I131" s="332" t="s">
        <v>751</v>
      </c>
      <c r="J131" s="329" t="s">
        <v>102</v>
      </c>
      <c r="K131" s="329" t="s">
        <v>752</v>
      </c>
      <c r="L131" s="329" t="s">
        <v>753</v>
      </c>
      <c r="M131" s="91" t="s">
        <v>10414</v>
      </c>
      <c r="N131" s="330" t="s">
        <v>30</v>
      </c>
      <c r="O131" s="330"/>
      <c r="P131" s="330" t="s">
        <v>30</v>
      </c>
      <c r="Q131" s="373">
        <v>789</v>
      </c>
      <c r="R131" s="373">
        <v>1187</v>
      </c>
      <c r="S131" s="387">
        <v>371</v>
      </c>
      <c r="T131" s="387">
        <v>237</v>
      </c>
      <c r="U131" s="253" t="s">
        <v>6357</v>
      </c>
      <c r="V131" s="252">
        <v>134</v>
      </c>
      <c r="W131" s="252">
        <v>264</v>
      </c>
      <c r="X131" s="330" t="s">
        <v>6337</v>
      </c>
      <c r="Y131" s="252">
        <v>22</v>
      </c>
      <c r="Z131" s="252">
        <v>38</v>
      </c>
      <c r="AA131" s="252">
        <v>16822</v>
      </c>
      <c r="AB131" s="252">
        <v>57</v>
      </c>
      <c r="AC131" s="252"/>
      <c r="AD131" s="252"/>
      <c r="AE131" s="307" t="s">
        <v>9920</v>
      </c>
      <c r="AF131" s="91" t="s">
        <v>6601</v>
      </c>
      <c r="AG131" s="373">
        <v>4120</v>
      </c>
      <c r="AH131" s="373">
        <v>8000</v>
      </c>
      <c r="AI131" s="91" t="s">
        <v>6602</v>
      </c>
      <c r="AJ131" s="91" t="s">
        <v>6603</v>
      </c>
      <c r="AK131" s="91" t="s">
        <v>6348</v>
      </c>
      <c r="AL131" s="233"/>
      <c r="AM131" s="381"/>
      <c r="AN131" s="381"/>
      <c r="AO131" s="381"/>
      <c r="AP131" s="381"/>
      <c r="AQ131" s="381">
        <v>265</v>
      </c>
      <c r="AR131" s="91" t="s">
        <v>9093</v>
      </c>
      <c r="AS131" s="91" t="s">
        <v>9227</v>
      </c>
      <c r="AT131" s="91" t="s">
        <v>6604</v>
      </c>
      <c r="AU131" s="73">
        <v>4582</v>
      </c>
      <c r="AV131" s="23">
        <v>17</v>
      </c>
      <c r="AW131" s="335"/>
      <c r="AX131" s="335"/>
      <c r="AY131" s="335"/>
      <c r="AZ131" s="335"/>
      <c r="BA131" s="335"/>
      <c r="BB131" s="313"/>
      <c r="BC131" s="313"/>
      <c r="BD131" s="91"/>
      <c r="BE131" s="91" t="s">
        <v>6350</v>
      </c>
      <c r="BF131" s="313"/>
      <c r="BG131" s="335"/>
      <c r="BH131" s="313"/>
      <c r="BI131" s="313"/>
      <c r="BJ131" s="313"/>
      <c r="BK131" s="313"/>
      <c r="BL131" s="313"/>
      <c r="BM131" s="91"/>
      <c r="BN131" s="91" t="s">
        <v>6350</v>
      </c>
      <c r="BO131" s="253"/>
      <c r="BP131" s="253"/>
      <c r="BQ131" s="253"/>
      <c r="BR131" s="253"/>
      <c r="BS131" s="253"/>
      <c r="BT131" s="253"/>
      <c r="BU131" s="253"/>
      <c r="BV131" s="253"/>
      <c r="BW131" s="253"/>
      <c r="BX131" s="253"/>
      <c r="BY131" s="246">
        <v>3</v>
      </c>
      <c r="BZ131" s="427"/>
      <c r="CA131" s="427"/>
      <c r="CB131" s="427"/>
      <c r="CC131" s="427"/>
    </row>
    <row r="132" spans="1:81" ht="17.100000000000001" customHeight="1">
      <c r="A132" s="645">
        <v>118</v>
      </c>
      <c r="B132" s="92" t="s">
        <v>105</v>
      </c>
      <c r="C132" s="92" t="s">
        <v>277</v>
      </c>
      <c r="D132" s="92" t="s">
        <v>708</v>
      </c>
      <c r="E132" s="92" t="s">
        <v>20</v>
      </c>
      <c r="F132" s="92" t="s">
        <v>754</v>
      </c>
      <c r="G132" s="169" t="s">
        <v>755</v>
      </c>
      <c r="H132" s="329" t="s">
        <v>756</v>
      </c>
      <c r="I132" s="332" t="s">
        <v>757</v>
      </c>
      <c r="J132" s="329" t="s">
        <v>102</v>
      </c>
      <c r="K132" s="329" t="s">
        <v>423</v>
      </c>
      <c r="L132" s="329" t="s">
        <v>758</v>
      </c>
      <c r="M132" s="91" t="s">
        <v>10726</v>
      </c>
      <c r="N132" s="330" t="s">
        <v>30</v>
      </c>
      <c r="O132" s="570"/>
      <c r="P132" s="330" t="s">
        <v>30</v>
      </c>
      <c r="Q132" s="373">
        <v>54501</v>
      </c>
      <c r="R132" s="373">
        <v>2681</v>
      </c>
      <c r="S132" s="23">
        <v>751</v>
      </c>
      <c r="T132" s="387">
        <v>696</v>
      </c>
      <c r="U132" s="253" t="s">
        <v>6657</v>
      </c>
      <c r="V132" s="252">
        <v>55</v>
      </c>
      <c r="W132" s="252">
        <v>103</v>
      </c>
      <c r="X132" s="330" t="s">
        <v>6337</v>
      </c>
      <c r="Y132" s="252"/>
      <c r="Z132" s="252"/>
      <c r="AA132" s="252"/>
      <c r="AB132" s="252">
        <v>70</v>
      </c>
      <c r="AC132" s="252"/>
      <c r="AD132" s="252"/>
      <c r="AE132" s="307" t="s">
        <v>9920</v>
      </c>
      <c r="AF132" s="91" t="s">
        <v>7399</v>
      </c>
      <c r="AG132" s="373">
        <v>2500</v>
      </c>
      <c r="AH132" s="373">
        <v>3002</v>
      </c>
      <c r="AI132" s="91" t="s">
        <v>7400</v>
      </c>
      <c r="AJ132" s="91" t="s">
        <v>7401</v>
      </c>
      <c r="AK132" s="91" t="s">
        <v>6354</v>
      </c>
      <c r="AL132" s="233"/>
      <c r="AM132" s="381"/>
      <c r="AN132" s="381"/>
      <c r="AO132" s="381"/>
      <c r="AP132" s="381"/>
      <c r="AQ132" s="381">
        <v>249</v>
      </c>
      <c r="AR132" s="91" t="s">
        <v>6340</v>
      </c>
      <c r="AS132" s="91" t="s">
        <v>6378</v>
      </c>
      <c r="AT132" s="91" t="s">
        <v>6604</v>
      </c>
      <c r="AU132" s="232">
        <v>568</v>
      </c>
      <c r="AV132" s="23">
        <v>2</v>
      </c>
      <c r="AW132" s="335"/>
      <c r="AX132" s="335"/>
      <c r="AY132" s="335"/>
      <c r="AZ132" s="335"/>
      <c r="BA132" s="335"/>
      <c r="BB132" s="313"/>
      <c r="BC132" s="313"/>
      <c r="BD132" s="91"/>
      <c r="BE132" s="91" t="s">
        <v>6350</v>
      </c>
      <c r="BF132" s="313"/>
      <c r="BG132" s="335"/>
      <c r="BH132" s="313"/>
      <c r="BI132" s="313"/>
      <c r="BJ132" s="313"/>
      <c r="BK132" s="313"/>
      <c r="BL132" s="313"/>
      <c r="BM132" s="91"/>
      <c r="BN132" s="91"/>
      <c r="BO132" s="253"/>
      <c r="BP132" s="253"/>
      <c r="BQ132" s="253"/>
      <c r="BR132" s="253"/>
      <c r="BS132" s="253"/>
      <c r="BT132" s="253"/>
      <c r="BU132" s="253"/>
      <c r="BV132" s="253"/>
      <c r="BW132" s="253"/>
      <c r="BX132" s="253"/>
      <c r="BY132" s="246">
        <v>1</v>
      </c>
      <c r="BZ132" s="678"/>
      <c r="CA132" s="678">
        <v>1</v>
      </c>
      <c r="CB132" s="678"/>
      <c r="CC132" s="678"/>
    </row>
    <row r="133" spans="1:81" ht="17.100000000000001" customHeight="1">
      <c r="A133" s="645">
        <v>119</v>
      </c>
      <c r="B133" s="98" t="s">
        <v>105</v>
      </c>
      <c r="C133" s="98" t="s">
        <v>185</v>
      </c>
      <c r="D133" s="98" t="s">
        <v>708</v>
      </c>
      <c r="E133" s="92" t="s">
        <v>20</v>
      </c>
      <c r="F133" s="98" t="s">
        <v>759</v>
      </c>
      <c r="G133" s="169" t="s">
        <v>760</v>
      </c>
      <c r="H133" s="329" t="s">
        <v>761</v>
      </c>
      <c r="I133" s="332" t="s">
        <v>762</v>
      </c>
      <c r="J133" s="329" t="s">
        <v>102</v>
      </c>
      <c r="K133" s="329" t="s">
        <v>763</v>
      </c>
      <c r="L133" s="329" t="s">
        <v>764</v>
      </c>
      <c r="M133" s="91" t="s">
        <v>10415</v>
      </c>
      <c r="N133" s="330" t="s">
        <v>30</v>
      </c>
      <c r="O133" s="330"/>
      <c r="P133" s="330" t="s">
        <v>102</v>
      </c>
      <c r="Q133" s="373">
        <v>750</v>
      </c>
      <c r="R133" s="373">
        <v>1428</v>
      </c>
      <c r="S133" s="387">
        <v>1218</v>
      </c>
      <c r="T133" s="387">
        <v>1044</v>
      </c>
      <c r="U133" s="253" t="s">
        <v>6361</v>
      </c>
      <c r="V133" s="252">
        <v>174</v>
      </c>
      <c r="W133" s="252">
        <v>258</v>
      </c>
      <c r="X133" s="330" t="s">
        <v>6337</v>
      </c>
      <c r="Y133" s="252">
        <v>201</v>
      </c>
      <c r="Z133" s="252">
        <v>20</v>
      </c>
      <c r="AA133" s="252">
        <v>1700</v>
      </c>
      <c r="AB133" s="252">
        <v>49</v>
      </c>
      <c r="AC133" s="252"/>
      <c r="AD133" s="252"/>
      <c r="AE133" s="307" t="s">
        <v>9920</v>
      </c>
      <c r="AF133" s="91" t="s">
        <v>10221</v>
      </c>
      <c r="AG133" s="373">
        <v>6600</v>
      </c>
      <c r="AH133" s="373">
        <v>6400</v>
      </c>
      <c r="AI133" s="91"/>
      <c r="AJ133" s="91"/>
      <c r="AK133" s="91" t="s">
        <v>6365</v>
      </c>
      <c r="AL133" s="233">
        <v>12</v>
      </c>
      <c r="AM133" s="381">
        <v>2</v>
      </c>
      <c r="AN133" s="381">
        <v>4</v>
      </c>
      <c r="AO133" s="381">
        <v>3</v>
      </c>
      <c r="AP133" s="381">
        <v>3</v>
      </c>
      <c r="AQ133" s="381">
        <v>150</v>
      </c>
      <c r="AR133" s="91" t="s">
        <v>10222</v>
      </c>
      <c r="AS133" s="91" t="s">
        <v>6378</v>
      </c>
      <c r="AT133" s="91" t="s">
        <v>10960</v>
      </c>
      <c r="AU133" s="73">
        <v>7000</v>
      </c>
      <c r="AV133" s="23">
        <v>47</v>
      </c>
      <c r="AW133" s="335"/>
      <c r="AX133" s="335"/>
      <c r="AY133" s="335"/>
      <c r="AZ133" s="335"/>
      <c r="BA133" s="335"/>
      <c r="BB133" s="313"/>
      <c r="BC133" s="313"/>
      <c r="BD133" s="91"/>
      <c r="BE133" s="91" t="s">
        <v>6350</v>
      </c>
      <c r="BF133" s="313"/>
      <c r="BG133" s="335"/>
      <c r="BH133" s="313"/>
      <c r="BI133" s="313"/>
      <c r="BJ133" s="313"/>
      <c r="BK133" s="313"/>
      <c r="BL133" s="313"/>
      <c r="BM133" s="91"/>
      <c r="BN133" s="91" t="s">
        <v>6350</v>
      </c>
      <c r="BO133" s="253"/>
      <c r="BP133" s="253"/>
      <c r="BQ133" s="253"/>
      <c r="BR133" s="253"/>
      <c r="BS133" s="253"/>
      <c r="BT133" s="253"/>
      <c r="BU133" s="253"/>
      <c r="BV133" s="253"/>
      <c r="BW133" s="253"/>
      <c r="BX133" s="253"/>
      <c r="BY133" s="246">
        <v>3</v>
      </c>
      <c r="BZ133" s="427"/>
      <c r="CA133" s="427">
        <v>1</v>
      </c>
      <c r="CB133" s="427"/>
      <c r="CC133" s="427">
        <v>4</v>
      </c>
    </row>
    <row r="134" spans="1:81" ht="17.100000000000001" customHeight="1">
      <c r="A134" s="645">
        <v>120</v>
      </c>
      <c r="B134" s="91" t="s">
        <v>105</v>
      </c>
      <c r="C134" s="91" t="s">
        <v>106</v>
      </c>
      <c r="D134" s="85" t="s">
        <v>708</v>
      </c>
      <c r="E134" s="85" t="s">
        <v>20</v>
      </c>
      <c r="F134" s="85" t="s">
        <v>765</v>
      </c>
      <c r="G134" s="101" t="s">
        <v>766</v>
      </c>
      <c r="H134" s="330" t="s">
        <v>767</v>
      </c>
      <c r="I134" s="91">
        <v>1967</v>
      </c>
      <c r="J134" s="330" t="s">
        <v>102</v>
      </c>
      <c r="K134" s="330" t="s">
        <v>768</v>
      </c>
      <c r="L134" s="330" t="s">
        <v>769</v>
      </c>
      <c r="M134" s="91" t="s">
        <v>10416</v>
      </c>
      <c r="N134" s="330" t="s">
        <v>30</v>
      </c>
      <c r="O134" s="330"/>
      <c r="P134" s="330" t="s">
        <v>30</v>
      </c>
      <c r="Q134" s="373">
        <v>573</v>
      </c>
      <c r="R134" s="373">
        <v>2390</v>
      </c>
      <c r="S134" s="53">
        <v>1024</v>
      </c>
      <c r="T134" s="387">
        <v>886</v>
      </c>
      <c r="U134" s="253"/>
      <c r="V134" s="252">
        <v>138</v>
      </c>
      <c r="W134" s="252">
        <v>497</v>
      </c>
      <c r="X134" s="330" t="s">
        <v>6337</v>
      </c>
      <c r="Y134" s="252">
        <v>40.85</v>
      </c>
      <c r="Z134" s="252"/>
      <c r="AA134" s="252"/>
      <c r="AB134" s="252">
        <v>443</v>
      </c>
      <c r="AC134" s="252"/>
      <c r="AD134" s="252"/>
      <c r="AE134" s="307">
        <v>46</v>
      </c>
      <c r="AF134" s="91" t="s">
        <v>7402</v>
      </c>
      <c r="AG134" s="373"/>
      <c r="AH134" s="373">
        <v>3645</v>
      </c>
      <c r="AI134" s="91"/>
      <c r="AJ134" s="91"/>
      <c r="AK134" s="91" t="s">
        <v>6372</v>
      </c>
      <c r="AL134" s="233"/>
      <c r="AM134" s="381"/>
      <c r="AN134" s="381"/>
      <c r="AO134" s="381"/>
      <c r="AP134" s="381"/>
      <c r="AQ134" s="381">
        <v>235</v>
      </c>
      <c r="AR134" s="91" t="s">
        <v>9083</v>
      </c>
      <c r="AS134" s="91" t="s">
        <v>6378</v>
      </c>
      <c r="AT134" s="91" t="s">
        <v>6534</v>
      </c>
      <c r="AU134" s="73">
        <v>2231</v>
      </c>
      <c r="AV134" s="23">
        <v>9</v>
      </c>
      <c r="AW134" s="335"/>
      <c r="AX134" s="335"/>
      <c r="AY134" s="335"/>
      <c r="AZ134" s="335"/>
      <c r="BA134" s="335"/>
      <c r="BB134" s="313"/>
      <c r="BC134" s="313"/>
      <c r="BD134" s="91"/>
      <c r="BE134" s="91" t="s">
        <v>6350</v>
      </c>
      <c r="BF134" s="313"/>
      <c r="BG134" s="335"/>
      <c r="BH134" s="313"/>
      <c r="BI134" s="313"/>
      <c r="BJ134" s="313"/>
      <c r="BK134" s="313"/>
      <c r="BL134" s="313"/>
      <c r="BM134" s="91"/>
      <c r="BN134" s="91"/>
      <c r="BO134" s="253"/>
      <c r="BP134" s="253"/>
      <c r="BQ134" s="253"/>
      <c r="BR134" s="253"/>
      <c r="BS134" s="253"/>
      <c r="BT134" s="253"/>
      <c r="BU134" s="253"/>
      <c r="BV134" s="253"/>
      <c r="BW134" s="253"/>
      <c r="BX134" s="253"/>
      <c r="BY134" s="246">
        <v>2</v>
      </c>
      <c r="BZ134" s="427"/>
      <c r="CA134" s="427"/>
      <c r="CB134" s="606">
        <v>10</v>
      </c>
      <c r="CC134" s="427">
        <v>61</v>
      </c>
    </row>
    <row r="135" spans="1:81" ht="17.100000000000001" customHeight="1">
      <c r="A135" s="645">
        <v>121</v>
      </c>
      <c r="B135" s="91" t="s">
        <v>105</v>
      </c>
      <c r="C135" s="91" t="s">
        <v>106</v>
      </c>
      <c r="D135" s="85" t="s">
        <v>708</v>
      </c>
      <c r="E135" s="85" t="s">
        <v>20</v>
      </c>
      <c r="F135" s="85" t="s">
        <v>12755</v>
      </c>
      <c r="G135" s="101" t="s">
        <v>770</v>
      </c>
      <c r="H135" s="330" t="s">
        <v>771</v>
      </c>
      <c r="I135" s="91" t="s">
        <v>574</v>
      </c>
      <c r="J135" s="330" t="s">
        <v>102</v>
      </c>
      <c r="K135" s="330" t="s">
        <v>772</v>
      </c>
      <c r="L135" s="330" t="s">
        <v>773</v>
      </c>
      <c r="M135" s="91"/>
      <c r="N135" s="330" t="s">
        <v>30</v>
      </c>
      <c r="O135" s="330"/>
      <c r="P135" s="330" t="s">
        <v>30</v>
      </c>
      <c r="Q135" s="373">
        <v>3548</v>
      </c>
      <c r="R135" s="373">
        <v>11850</v>
      </c>
      <c r="S135" s="387">
        <v>252</v>
      </c>
      <c r="T135" s="387">
        <v>118</v>
      </c>
      <c r="U135" s="253" t="s">
        <v>6352</v>
      </c>
      <c r="V135" s="252">
        <v>134</v>
      </c>
      <c r="W135" s="252">
        <v>90</v>
      </c>
      <c r="X135" s="330" t="s">
        <v>6337</v>
      </c>
      <c r="Y135" s="252"/>
      <c r="Z135" s="252"/>
      <c r="AA135" s="252"/>
      <c r="AB135" s="252">
        <v>10.6</v>
      </c>
      <c r="AC135" s="252"/>
      <c r="AD135" s="252"/>
      <c r="AE135" s="307"/>
      <c r="AF135" s="91" t="s">
        <v>7403</v>
      </c>
      <c r="AG135" s="373">
        <v>60</v>
      </c>
      <c r="AH135" s="373">
        <v>6000</v>
      </c>
      <c r="AI135" s="91"/>
      <c r="AJ135" s="91"/>
      <c r="AK135" s="91" t="s">
        <v>6354</v>
      </c>
      <c r="AL135" s="233"/>
      <c r="AM135" s="381"/>
      <c r="AN135" s="381"/>
      <c r="AO135" s="381"/>
      <c r="AP135" s="381"/>
      <c r="AQ135" s="381">
        <v>0</v>
      </c>
      <c r="AR135" s="91"/>
      <c r="AS135" s="91"/>
      <c r="AT135" s="91" t="s">
        <v>12776</v>
      </c>
      <c r="AU135" s="232">
        <v>0</v>
      </c>
      <c r="AV135" s="232">
        <v>0</v>
      </c>
      <c r="AW135" s="335"/>
      <c r="AX135" s="335"/>
      <c r="AY135" s="335"/>
      <c r="AZ135" s="335"/>
      <c r="BA135" s="335"/>
      <c r="BB135" s="313"/>
      <c r="BC135" s="313"/>
      <c r="BD135" s="91"/>
      <c r="BE135" s="91" t="s">
        <v>6350</v>
      </c>
      <c r="BF135" s="313"/>
      <c r="BG135" s="335"/>
      <c r="BH135" s="313"/>
      <c r="BI135" s="313"/>
      <c r="BJ135" s="313"/>
      <c r="BK135" s="313"/>
      <c r="BL135" s="313"/>
      <c r="BM135" s="91"/>
      <c r="BN135" s="91"/>
      <c r="BO135" s="389">
        <v>1</v>
      </c>
      <c r="BP135" s="389"/>
      <c r="BQ135" s="389"/>
      <c r="BR135" s="389"/>
      <c r="BS135" s="389"/>
      <c r="BT135" s="389"/>
      <c r="BU135" s="389"/>
      <c r="BV135" s="389"/>
      <c r="BW135" s="389"/>
      <c r="BX135" s="389"/>
      <c r="BY135" s="67"/>
      <c r="BZ135" s="427"/>
      <c r="CA135" s="427"/>
      <c r="CB135" s="427"/>
      <c r="CC135" s="427"/>
    </row>
    <row r="136" spans="1:81" ht="17.100000000000001" customHeight="1">
      <c r="A136" s="645">
        <v>122</v>
      </c>
      <c r="B136" s="85" t="s">
        <v>105</v>
      </c>
      <c r="C136" s="85" t="s">
        <v>687</v>
      </c>
      <c r="D136" s="85" t="s">
        <v>708</v>
      </c>
      <c r="E136" s="85" t="s">
        <v>20</v>
      </c>
      <c r="F136" s="85" t="s">
        <v>774</v>
      </c>
      <c r="G136" s="101" t="s">
        <v>8791</v>
      </c>
      <c r="H136" s="330" t="s">
        <v>775</v>
      </c>
      <c r="I136" s="91" t="s">
        <v>8824</v>
      </c>
      <c r="J136" s="330" t="s">
        <v>102</v>
      </c>
      <c r="K136" s="330" t="s">
        <v>776</v>
      </c>
      <c r="L136" s="330" t="s">
        <v>7208</v>
      </c>
      <c r="M136" s="91" t="s">
        <v>10417</v>
      </c>
      <c r="N136" s="330" t="s">
        <v>30</v>
      </c>
      <c r="O136" s="570"/>
      <c r="P136" s="330" t="s">
        <v>30</v>
      </c>
      <c r="Q136" s="373">
        <v>6165</v>
      </c>
      <c r="R136" s="373">
        <v>3767</v>
      </c>
      <c r="S136" s="23">
        <v>1675.11</v>
      </c>
      <c r="T136" s="387">
        <v>1323.5</v>
      </c>
      <c r="U136" s="253" t="s">
        <v>6352</v>
      </c>
      <c r="V136" s="252">
        <v>351.61</v>
      </c>
      <c r="W136" s="252">
        <v>707.61</v>
      </c>
      <c r="X136" s="330" t="s">
        <v>6337</v>
      </c>
      <c r="Y136" s="252">
        <v>221.23</v>
      </c>
      <c r="Z136" s="252">
        <v>183.5</v>
      </c>
      <c r="AA136" s="252">
        <v>35000</v>
      </c>
      <c r="AB136" s="252"/>
      <c r="AC136" s="252"/>
      <c r="AD136" s="252"/>
      <c r="AE136" s="307">
        <v>5</v>
      </c>
      <c r="AF136" s="91" t="s">
        <v>7209</v>
      </c>
      <c r="AG136" s="373">
        <v>4744</v>
      </c>
      <c r="AH136" s="373">
        <v>8089</v>
      </c>
      <c r="AI136" s="91" t="s">
        <v>7210</v>
      </c>
      <c r="AJ136" s="91" t="s">
        <v>8993</v>
      </c>
      <c r="AK136" s="91" t="s">
        <v>6348</v>
      </c>
      <c r="AL136" s="233">
        <v>1</v>
      </c>
      <c r="AM136" s="381">
        <v>1</v>
      </c>
      <c r="AN136" s="381"/>
      <c r="AO136" s="381"/>
      <c r="AP136" s="381"/>
      <c r="AQ136" s="381">
        <v>242</v>
      </c>
      <c r="AR136" s="91" t="s">
        <v>6340</v>
      </c>
      <c r="AS136" s="91" t="s">
        <v>6340</v>
      </c>
      <c r="AT136" s="91" t="s">
        <v>7211</v>
      </c>
      <c r="AU136" s="73">
        <v>35319</v>
      </c>
      <c r="AV136" s="23">
        <v>146</v>
      </c>
      <c r="AW136" s="335"/>
      <c r="AX136" s="335"/>
      <c r="AY136" s="335"/>
      <c r="AZ136" s="335"/>
      <c r="BA136" s="335"/>
      <c r="BB136" s="313"/>
      <c r="BC136" s="313"/>
      <c r="BD136" s="91"/>
      <c r="BE136" s="91" t="s">
        <v>6350</v>
      </c>
      <c r="BF136" s="313"/>
      <c r="BG136" s="335"/>
      <c r="BH136" s="313"/>
      <c r="BI136" s="313"/>
      <c r="BJ136" s="313"/>
      <c r="BK136" s="313"/>
      <c r="BL136" s="313"/>
      <c r="BM136" s="91"/>
      <c r="BN136" s="91" t="s">
        <v>6350</v>
      </c>
      <c r="BO136" s="253">
        <v>1</v>
      </c>
      <c r="BP136" s="253">
        <v>3</v>
      </c>
      <c r="BQ136" s="253"/>
      <c r="BR136" s="253"/>
      <c r="BS136" s="253">
        <v>8</v>
      </c>
      <c r="BT136" s="253"/>
      <c r="BU136" s="253">
        <v>2</v>
      </c>
      <c r="BV136" s="253">
        <v>6</v>
      </c>
      <c r="BW136" s="253"/>
      <c r="BX136" s="253"/>
      <c r="BY136" s="67"/>
      <c r="BZ136" s="427"/>
      <c r="CA136" s="427"/>
      <c r="CB136" s="427"/>
      <c r="CC136" s="427"/>
    </row>
    <row r="137" spans="1:81" ht="17.100000000000001" customHeight="1">
      <c r="A137" s="645">
        <v>123</v>
      </c>
      <c r="B137" s="85" t="s">
        <v>105</v>
      </c>
      <c r="C137" s="85" t="s">
        <v>259</v>
      </c>
      <c r="D137" s="85" t="s">
        <v>708</v>
      </c>
      <c r="E137" s="85" t="s">
        <v>20</v>
      </c>
      <c r="F137" s="85" t="s">
        <v>777</v>
      </c>
      <c r="G137" s="101" t="s">
        <v>8719</v>
      </c>
      <c r="H137" s="330" t="s">
        <v>778</v>
      </c>
      <c r="I137" s="91" t="s">
        <v>779</v>
      </c>
      <c r="J137" s="330" t="s">
        <v>102</v>
      </c>
      <c r="K137" s="330" t="s">
        <v>780</v>
      </c>
      <c r="L137" s="330" t="s">
        <v>781</v>
      </c>
      <c r="M137" s="91"/>
      <c r="N137" s="330" t="s">
        <v>30</v>
      </c>
      <c r="O137" s="330"/>
      <c r="P137" s="330" t="s">
        <v>30</v>
      </c>
      <c r="Q137" s="373">
        <v>1441</v>
      </c>
      <c r="R137" s="373">
        <v>946</v>
      </c>
      <c r="S137" s="387">
        <v>811</v>
      </c>
      <c r="T137" s="387">
        <v>811</v>
      </c>
      <c r="U137" s="253" t="s">
        <v>6352</v>
      </c>
      <c r="V137" s="252"/>
      <c r="W137" s="252">
        <v>354</v>
      </c>
      <c r="X137" s="330" t="s">
        <v>6337</v>
      </c>
      <c r="Y137" s="252"/>
      <c r="Z137" s="252"/>
      <c r="AA137" s="252"/>
      <c r="AB137" s="252">
        <v>60</v>
      </c>
      <c r="AC137" s="252"/>
      <c r="AD137" s="252"/>
      <c r="AE137" s="307"/>
      <c r="AF137" s="91" t="s">
        <v>6441</v>
      </c>
      <c r="AG137" s="373">
        <v>9612</v>
      </c>
      <c r="AH137" s="373">
        <v>9612</v>
      </c>
      <c r="AI137" s="91" t="s">
        <v>6442</v>
      </c>
      <c r="AJ137" s="91" t="s">
        <v>11549</v>
      </c>
      <c r="AK137" s="91" t="s">
        <v>6348</v>
      </c>
      <c r="AL137" s="233">
        <v>1</v>
      </c>
      <c r="AM137" s="381">
        <v>1</v>
      </c>
      <c r="AN137" s="381"/>
      <c r="AO137" s="381"/>
      <c r="AP137" s="381"/>
      <c r="AQ137" s="381">
        <v>247</v>
      </c>
      <c r="AR137" s="91" t="s">
        <v>9083</v>
      </c>
      <c r="AS137" s="91" t="s">
        <v>9227</v>
      </c>
      <c r="AT137" s="91" t="s">
        <v>6443</v>
      </c>
      <c r="AU137" s="73">
        <v>3080</v>
      </c>
      <c r="AV137" s="23">
        <v>12</v>
      </c>
      <c r="AW137" s="335"/>
      <c r="AX137" s="335"/>
      <c r="AY137" s="335"/>
      <c r="AZ137" s="335"/>
      <c r="BA137" s="335"/>
      <c r="BB137" s="313"/>
      <c r="BC137" s="313"/>
      <c r="BD137" s="91"/>
      <c r="BE137" s="91" t="s">
        <v>6350</v>
      </c>
      <c r="BF137" s="313"/>
      <c r="BG137" s="335"/>
      <c r="BH137" s="313"/>
      <c r="BI137" s="313"/>
      <c r="BJ137" s="313"/>
      <c r="BK137" s="313"/>
      <c r="BL137" s="313"/>
      <c r="BM137" s="91"/>
      <c r="BN137" s="91"/>
      <c r="BO137" s="253"/>
      <c r="BP137" s="390">
        <v>2</v>
      </c>
      <c r="BQ137" s="253"/>
      <c r="BR137" s="253"/>
      <c r="BS137" s="253">
        <v>1</v>
      </c>
      <c r="BT137" s="253"/>
      <c r="BU137" s="253"/>
      <c r="BV137" s="253"/>
      <c r="BW137" s="253"/>
      <c r="BX137" s="253"/>
      <c r="BY137" s="67"/>
      <c r="BZ137" s="427"/>
      <c r="CA137" s="427"/>
      <c r="CB137" s="427"/>
      <c r="CC137" s="427"/>
    </row>
    <row r="138" spans="1:81" ht="17.100000000000001" customHeight="1">
      <c r="A138" s="645">
        <v>124</v>
      </c>
      <c r="B138" s="98" t="s">
        <v>105</v>
      </c>
      <c r="C138" s="98" t="s">
        <v>185</v>
      </c>
      <c r="D138" s="98" t="s">
        <v>708</v>
      </c>
      <c r="E138" s="98" t="s">
        <v>20</v>
      </c>
      <c r="F138" s="98" t="s">
        <v>782</v>
      </c>
      <c r="G138" s="169" t="s">
        <v>783</v>
      </c>
      <c r="H138" s="329" t="s">
        <v>784</v>
      </c>
      <c r="I138" s="332" t="s">
        <v>785</v>
      </c>
      <c r="J138" s="329" t="s">
        <v>102</v>
      </c>
      <c r="K138" s="329" t="s">
        <v>786</v>
      </c>
      <c r="L138" s="329" t="s">
        <v>787</v>
      </c>
      <c r="M138" s="91" t="s">
        <v>10418</v>
      </c>
      <c r="N138" s="330" t="s">
        <v>30</v>
      </c>
      <c r="O138" s="330"/>
      <c r="P138" s="330" t="s">
        <v>30</v>
      </c>
      <c r="Q138" s="373">
        <v>159043</v>
      </c>
      <c r="R138" s="373">
        <v>886</v>
      </c>
      <c r="S138" s="387">
        <v>409</v>
      </c>
      <c r="T138" s="387">
        <v>254</v>
      </c>
      <c r="U138" s="253" t="s">
        <v>6361</v>
      </c>
      <c r="V138" s="252">
        <v>155</v>
      </c>
      <c r="W138" s="252">
        <v>349</v>
      </c>
      <c r="X138" s="330" t="s">
        <v>6337</v>
      </c>
      <c r="Y138" s="252"/>
      <c r="Z138" s="252">
        <v>40</v>
      </c>
      <c r="AA138" s="252">
        <v>3081</v>
      </c>
      <c r="AB138" s="252">
        <v>51</v>
      </c>
      <c r="AC138" s="252"/>
      <c r="AD138" s="252"/>
      <c r="AE138" s="307" t="s">
        <v>12564</v>
      </c>
      <c r="AF138" s="91" t="s">
        <v>7404</v>
      </c>
      <c r="AG138" s="373">
        <v>3875</v>
      </c>
      <c r="AH138" s="373">
        <v>4001</v>
      </c>
      <c r="AI138" s="91"/>
      <c r="AJ138" s="91"/>
      <c r="AK138" s="91" t="s">
        <v>11550</v>
      </c>
      <c r="AL138" s="233">
        <v>3</v>
      </c>
      <c r="AM138" s="381">
        <v>2</v>
      </c>
      <c r="AN138" s="381"/>
      <c r="AO138" s="381"/>
      <c r="AP138" s="381">
        <v>1</v>
      </c>
      <c r="AQ138" s="381">
        <v>248</v>
      </c>
      <c r="AR138" s="91" t="s">
        <v>9095</v>
      </c>
      <c r="AS138" s="91" t="s">
        <v>9227</v>
      </c>
      <c r="AT138" s="91" t="s">
        <v>7405</v>
      </c>
      <c r="AU138" s="73">
        <v>3100</v>
      </c>
      <c r="AV138" s="23">
        <v>13</v>
      </c>
      <c r="AW138" s="335"/>
      <c r="AX138" s="335"/>
      <c r="AY138" s="335"/>
      <c r="AZ138" s="335"/>
      <c r="BA138" s="335"/>
      <c r="BB138" s="313"/>
      <c r="BC138" s="313"/>
      <c r="BD138" s="91"/>
      <c r="BE138" s="91" t="s">
        <v>6350</v>
      </c>
      <c r="BF138" s="313"/>
      <c r="BG138" s="335"/>
      <c r="BH138" s="313"/>
      <c r="BI138" s="313"/>
      <c r="BJ138" s="313"/>
      <c r="BK138" s="313"/>
      <c r="BL138" s="313"/>
      <c r="BM138" s="91"/>
      <c r="BN138" s="91" t="s">
        <v>6350</v>
      </c>
      <c r="BO138" s="253"/>
      <c r="BP138" s="253"/>
      <c r="BQ138" s="253"/>
      <c r="BR138" s="253"/>
      <c r="BS138" s="253"/>
      <c r="BT138" s="253"/>
      <c r="BU138" s="253"/>
      <c r="BV138" s="253"/>
      <c r="BW138" s="253"/>
      <c r="BX138" s="253"/>
      <c r="BY138" s="246">
        <v>3</v>
      </c>
      <c r="BZ138" s="522"/>
      <c r="CA138" s="522"/>
      <c r="CB138" s="522">
        <v>3</v>
      </c>
      <c r="CC138" s="427"/>
    </row>
    <row r="139" spans="1:81" ht="17.100000000000001" customHeight="1">
      <c r="A139" s="645">
        <v>125</v>
      </c>
      <c r="B139" s="86" t="s">
        <v>105</v>
      </c>
      <c r="C139" s="86" t="s">
        <v>106</v>
      </c>
      <c r="D139" s="92" t="s">
        <v>708</v>
      </c>
      <c r="E139" s="92" t="s">
        <v>20</v>
      </c>
      <c r="F139" s="92" t="s">
        <v>788</v>
      </c>
      <c r="G139" s="169" t="s">
        <v>789</v>
      </c>
      <c r="H139" s="329" t="s">
        <v>790</v>
      </c>
      <c r="I139" s="332" t="s">
        <v>791</v>
      </c>
      <c r="J139" s="329" t="s">
        <v>102</v>
      </c>
      <c r="K139" s="329" t="s">
        <v>792</v>
      </c>
      <c r="L139" s="329" t="s">
        <v>793</v>
      </c>
      <c r="M139" s="91" t="s">
        <v>10419</v>
      </c>
      <c r="N139" s="330" t="s">
        <v>30</v>
      </c>
      <c r="O139" s="330"/>
      <c r="P139" s="330" t="s">
        <v>30</v>
      </c>
      <c r="Q139" s="373">
        <v>31931</v>
      </c>
      <c r="R139" s="373">
        <v>1695</v>
      </c>
      <c r="S139" s="387">
        <v>1150</v>
      </c>
      <c r="T139" s="387">
        <v>850</v>
      </c>
      <c r="U139" s="253" t="s">
        <v>6343</v>
      </c>
      <c r="V139" s="252">
        <v>300</v>
      </c>
      <c r="W139" s="252">
        <v>322</v>
      </c>
      <c r="X139" s="330" t="s">
        <v>6337</v>
      </c>
      <c r="Y139" s="252">
        <v>87</v>
      </c>
      <c r="Z139" s="252">
        <v>36</v>
      </c>
      <c r="AA139" s="252">
        <v>15150</v>
      </c>
      <c r="AB139" s="252">
        <v>220</v>
      </c>
      <c r="AC139" s="252"/>
      <c r="AD139" s="252"/>
      <c r="AE139" s="307" t="s">
        <v>12561</v>
      </c>
      <c r="AF139" s="91" t="s">
        <v>6345</v>
      </c>
      <c r="AG139" s="373">
        <v>2723</v>
      </c>
      <c r="AH139" s="373">
        <v>6484</v>
      </c>
      <c r="AI139" s="91" t="s">
        <v>6346</v>
      </c>
      <c r="AJ139" s="91" t="s">
        <v>6347</v>
      </c>
      <c r="AK139" s="91" t="s">
        <v>6348</v>
      </c>
      <c r="AL139" s="233">
        <v>10</v>
      </c>
      <c r="AM139" s="381"/>
      <c r="AN139" s="381">
        <v>5</v>
      </c>
      <c r="AO139" s="381"/>
      <c r="AP139" s="381">
        <v>5</v>
      </c>
      <c r="AQ139" s="381">
        <v>250</v>
      </c>
      <c r="AR139" s="91" t="s">
        <v>12806</v>
      </c>
      <c r="AS139" s="91" t="s">
        <v>9227</v>
      </c>
      <c r="AT139" s="91" t="s">
        <v>6349</v>
      </c>
      <c r="AU139" s="232">
        <v>8500</v>
      </c>
      <c r="AV139" s="23">
        <v>34</v>
      </c>
      <c r="AW139" s="335"/>
      <c r="AX139" s="335"/>
      <c r="AY139" s="335"/>
      <c r="AZ139" s="335"/>
      <c r="BA139" s="335"/>
      <c r="BB139" s="313"/>
      <c r="BC139" s="313"/>
      <c r="BD139" s="91"/>
      <c r="BE139" s="91" t="s">
        <v>6350</v>
      </c>
      <c r="BF139" s="313"/>
      <c r="BG139" s="335"/>
      <c r="BH139" s="313"/>
      <c r="BI139" s="313"/>
      <c r="BJ139" s="313"/>
      <c r="BK139" s="313"/>
      <c r="BL139" s="313"/>
      <c r="BM139" s="91"/>
      <c r="BN139" s="91" t="s">
        <v>6350</v>
      </c>
      <c r="BO139" s="253"/>
      <c r="BP139" s="253"/>
      <c r="BQ139" s="253"/>
      <c r="BR139" s="253"/>
      <c r="BS139" s="253"/>
      <c r="BT139" s="253"/>
      <c r="BU139" s="253"/>
      <c r="BV139" s="253"/>
      <c r="BW139" s="253"/>
      <c r="BX139" s="253"/>
      <c r="BY139" s="246">
        <v>4</v>
      </c>
      <c r="BZ139" s="427"/>
      <c r="CA139" s="427"/>
      <c r="CB139" s="427"/>
      <c r="CC139" s="427"/>
    </row>
    <row r="140" spans="1:81" ht="17.100000000000001" customHeight="1">
      <c r="A140" s="645">
        <v>126</v>
      </c>
      <c r="B140" s="85" t="s">
        <v>105</v>
      </c>
      <c r="C140" s="85" t="s">
        <v>277</v>
      </c>
      <c r="D140" s="85" t="s">
        <v>708</v>
      </c>
      <c r="E140" s="85" t="s">
        <v>20</v>
      </c>
      <c r="F140" s="85" t="s">
        <v>794</v>
      </c>
      <c r="G140" s="101" t="s">
        <v>11779</v>
      </c>
      <c r="H140" s="330" t="s">
        <v>795</v>
      </c>
      <c r="I140" s="91" t="s">
        <v>796</v>
      </c>
      <c r="J140" s="330" t="s">
        <v>102</v>
      </c>
      <c r="K140" s="330" t="s">
        <v>776</v>
      </c>
      <c r="L140" s="330" t="s">
        <v>797</v>
      </c>
      <c r="M140" s="91" t="s">
        <v>10420</v>
      </c>
      <c r="N140" s="330" t="s">
        <v>30</v>
      </c>
      <c r="O140" s="330"/>
      <c r="P140" s="330" t="s">
        <v>30</v>
      </c>
      <c r="Q140" s="373">
        <v>281</v>
      </c>
      <c r="R140" s="373">
        <v>1232</v>
      </c>
      <c r="S140" s="387">
        <v>1303</v>
      </c>
      <c r="T140" s="387">
        <v>753</v>
      </c>
      <c r="U140" s="253" t="s">
        <v>6352</v>
      </c>
      <c r="V140" s="252">
        <v>550</v>
      </c>
      <c r="W140" s="252">
        <v>248</v>
      </c>
      <c r="X140" s="330" t="s">
        <v>6337</v>
      </c>
      <c r="Y140" s="252"/>
      <c r="Z140" s="252">
        <v>34</v>
      </c>
      <c r="AA140" s="252">
        <v>5528</v>
      </c>
      <c r="AB140" s="252">
        <v>68</v>
      </c>
      <c r="AC140" s="252"/>
      <c r="AD140" s="252"/>
      <c r="AE140" s="307">
        <v>541</v>
      </c>
      <c r="AF140" s="91" t="s">
        <v>7406</v>
      </c>
      <c r="AG140" s="373">
        <v>2620</v>
      </c>
      <c r="AH140" s="373">
        <v>3700</v>
      </c>
      <c r="AI140" s="91" t="s">
        <v>7407</v>
      </c>
      <c r="AJ140" s="91" t="s">
        <v>8994</v>
      </c>
      <c r="AK140" s="91" t="s">
        <v>6354</v>
      </c>
      <c r="AL140" s="233">
        <v>8</v>
      </c>
      <c r="AM140" s="381">
        <v>2</v>
      </c>
      <c r="AN140" s="381">
        <v>2</v>
      </c>
      <c r="AO140" s="381">
        <v>4</v>
      </c>
      <c r="AP140" s="381"/>
      <c r="AQ140" s="381">
        <v>205</v>
      </c>
      <c r="AR140" s="91" t="s">
        <v>9083</v>
      </c>
      <c r="AS140" s="91" t="s">
        <v>9083</v>
      </c>
      <c r="AT140" s="91" t="s">
        <v>6607</v>
      </c>
      <c r="AU140" s="73">
        <v>1876</v>
      </c>
      <c r="AV140" s="23">
        <v>9</v>
      </c>
      <c r="AW140" s="335"/>
      <c r="AX140" s="335"/>
      <c r="AY140" s="335"/>
      <c r="AZ140" s="335"/>
      <c r="BA140" s="335"/>
      <c r="BB140" s="313"/>
      <c r="BC140" s="313"/>
      <c r="BD140" s="91"/>
      <c r="BE140" s="91" t="s">
        <v>6350</v>
      </c>
      <c r="BF140" s="313"/>
      <c r="BG140" s="335"/>
      <c r="BH140" s="313"/>
      <c r="BI140" s="313"/>
      <c r="BJ140" s="313"/>
      <c r="BK140" s="313"/>
      <c r="BL140" s="313"/>
      <c r="BM140" s="91"/>
      <c r="BN140" s="91" t="s">
        <v>6350</v>
      </c>
      <c r="BO140" s="253"/>
      <c r="BP140" s="253"/>
      <c r="BQ140" s="253"/>
      <c r="BR140" s="253"/>
      <c r="BS140" s="253"/>
      <c r="BT140" s="253"/>
      <c r="BU140" s="253"/>
      <c r="BV140" s="253"/>
      <c r="BW140" s="253"/>
      <c r="BX140" s="253"/>
      <c r="BY140" s="246">
        <v>9</v>
      </c>
      <c r="BZ140" s="427"/>
      <c r="CA140" s="427"/>
      <c r="CB140" s="427">
        <v>6</v>
      </c>
      <c r="CC140" s="427"/>
    </row>
    <row r="141" spans="1:81" ht="17.100000000000001" customHeight="1">
      <c r="A141" s="645">
        <v>127</v>
      </c>
      <c r="B141" s="85" t="s">
        <v>105</v>
      </c>
      <c r="C141" s="85" t="s">
        <v>798</v>
      </c>
      <c r="D141" s="85" t="s">
        <v>708</v>
      </c>
      <c r="E141" s="85" t="s">
        <v>20</v>
      </c>
      <c r="F141" s="85" t="s">
        <v>799</v>
      </c>
      <c r="G141" s="101" t="s">
        <v>800</v>
      </c>
      <c r="H141" s="330" t="s">
        <v>801</v>
      </c>
      <c r="I141" s="91" t="s">
        <v>802</v>
      </c>
      <c r="J141" s="330" t="s">
        <v>102</v>
      </c>
      <c r="K141" s="330" t="s">
        <v>803</v>
      </c>
      <c r="L141" s="330" t="s">
        <v>804</v>
      </c>
      <c r="M141" s="91" t="s">
        <v>10420</v>
      </c>
      <c r="N141" s="330" t="s">
        <v>30</v>
      </c>
      <c r="O141" s="330"/>
      <c r="P141" s="330" t="s">
        <v>30</v>
      </c>
      <c r="Q141" s="373">
        <v>999</v>
      </c>
      <c r="R141" s="373">
        <v>75933</v>
      </c>
      <c r="S141" s="387">
        <v>525</v>
      </c>
      <c r="T141" s="387">
        <v>525</v>
      </c>
      <c r="U141" s="253" t="s">
        <v>6352</v>
      </c>
      <c r="V141" s="252"/>
      <c r="W141" s="252">
        <v>387</v>
      </c>
      <c r="X141" s="330" t="s">
        <v>6337</v>
      </c>
      <c r="Y141" s="252">
        <v>87</v>
      </c>
      <c r="Z141" s="252"/>
      <c r="AA141" s="252">
        <v>69</v>
      </c>
      <c r="AB141" s="252">
        <v>38</v>
      </c>
      <c r="AC141" s="252"/>
      <c r="AD141" s="252"/>
      <c r="AE141" s="307">
        <v>337</v>
      </c>
      <c r="AF141" s="91" t="s">
        <v>6605</v>
      </c>
      <c r="AG141" s="373">
        <v>340000</v>
      </c>
      <c r="AH141" s="373">
        <v>340000</v>
      </c>
      <c r="AI141" s="91" t="s">
        <v>6606</v>
      </c>
      <c r="AJ141" s="91" t="s">
        <v>11780</v>
      </c>
      <c r="AK141" s="91" t="s">
        <v>6348</v>
      </c>
      <c r="AL141" s="233">
        <v>5</v>
      </c>
      <c r="AM141" s="381">
        <v>2</v>
      </c>
      <c r="AN141" s="381">
        <v>3</v>
      </c>
      <c r="AO141" s="381"/>
      <c r="AP141" s="381"/>
      <c r="AQ141" s="381">
        <v>205</v>
      </c>
      <c r="AR141" s="91" t="s">
        <v>9083</v>
      </c>
      <c r="AS141" s="91" t="s">
        <v>9227</v>
      </c>
      <c r="AT141" s="91" t="s">
        <v>6607</v>
      </c>
      <c r="AU141" s="73">
        <v>1650</v>
      </c>
      <c r="AV141" s="23">
        <v>8</v>
      </c>
      <c r="AW141" s="335">
        <v>2000</v>
      </c>
      <c r="AX141" s="335">
        <v>1000</v>
      </c>
      <c r="AY141" s="335">
        <v>1500</v>
      </c>
      <c r="AZ141" s="335">
        <v>1500</v>
      </c>
      <c r="BA141" s="335">
        <v>2000</v>
      </c>
      <c r="BB141" s="313">
        <v>30</v>
      </c>
      <c r="BC141" s="313">
        <v>50</v>
      </c>
      <c r="BD141" s="91" t="s">
        <v>6608</v>
      </c>
      <c r="BE141" s="91" t="s">
        <v>12644</v>
      </c>
      <c r="BF141" s="313"/>
      <c r="BG141" s="335"/>
      <c r="BH141" s="313"/>
      <c r="BI141" s="313"/>
      <c r="BJ141" s="313"/>
      <c r="BK141" s="313"/>
      <c r="BL141" s="313"/>
      <c r="BM141" s="91"/>
      <c r="BN141" s="91"/>
      <c r="BO141" s="253"/>
      <c r="BP141" s="253"/>
      <c r="BQ141" s="253"/>
      <c r="BR141" s="253"/>
      <c r="BS141" s="253"/>
      <c r="BT141" s="253"/>
      <c r="BU141" s="253"/>
      <c r="BV141" s="253"/>
      <c r="BW141" s="253"/>
      <c r="BX141" s="253"/>
      <c r="BY141" s="246">
        <v>2</v>
      </c>
      <c r="BZ141" s="427"/>
      <c r="CA141" s="427"/>
      <c r="CB141" s="427">
        <v>3</v>
      </c>
      <c r="CC141" s="427"/>
    </row>
    <row r="142" spans="1:81" ht="17.100000000000001" customHeight="1">
      <c r="A142" s="645">
        <v>128</v>
      </c>
      <c r="B142" s="85" t="s">
        <v>105</v>
      </c>
      <c r="C142" s="85" t="s">
        <v>798</v>
      </c>
      <c r="D142" s="85" t="s">
        <v>708</v>
      </c>
      <c r="E142" s="85" t="s">
        <v>20</v>
      </c>
      <c r="F142" s="85" t="s">
        <v>805</v>
      </c>
      <c r="G142" s="101" t="s">
        <v>806</v>
      </c>
      <c r="H142" s="330" t="s">
        <v>807</v>
      </c>
      <c r="I142" s="91" t="s">
        <v>802</v>
      </c>
      <c r="J142" s="330" t="s">
        <v>102</v>
      </c>
      <c r="K142" s="330" t="s">
        <v>803</v>
      </c>
      <c r="L142" s="330" t="s">
        <v>808</v>
      </c>
      <c r="M142" s="91" t="s">
        <v>10420</v>
      </c>
      <c r="N142" s="330" t="s">
        <v>30</v>
      </c>
      <c r="O142" s="330"/>
      <c r="P142" s="330" t="s">
        <v>30</v>
      </c>
      <c r="Q142" s="373">
        <v>999</v>
      </c>
      <c r="R142" s="373">
        <v>75933</v>
      </c>
      <c r="S142" s="387">
        <v>545</v>
      </c>
      <c r="T142" s="387">
        <v>545</v>
      </c>
      <c r="U142" s="253" t="s">
        <v>6352</v>
      </c>
      <c r="V142" s="252"/>
      <c r="W142" s="252">
        <v>137</v>
      </c>
      <c r="X142" s="330" t="s">
        <v>6337</v>
      </c>
      <c r="Y142" s="252">
        <v>137</v>
      </c>
      <c r="Z142" s="252"/>
      <c r="AA142" s="252">
        <v>69</v>
      </c>
      <c r="AB142" s="252">
        <v>38</v>
      </c>
      <c r="AC142" s="252">
        <v>38</v>
      </c>
      <c r="AD142" s="252"/>
      <c r="AE142" s="307">
        <v>337</v>
      </c>
      <c r="AF142" s="91" t="s">
        <v>7408</v>
      </c>
      <c r="AG142" s="373">
        <v>871</v>
      </c>
      <c r="AH142" s="373">
        <v>966</v>
      </c>
      <c r="AI142" s="91"/>
      <c r="AJ142" s="91"/>
      <c r="AK142" s="91" t="s">
        <v>6348</v>
      </c>
      <c r="AL142" s="233">
        <v>8</v>
      </c>
      <c r="AM142" s="381">
        <v>2</v>
      </c>
      <c r="AN142" s="381">
        <v>3</v>
      </c>
      <c r="AO142" s="381">
        <v>3</v>
      </c>
      <c r="AP142" s="381"/>
      <c r="AQ142" s="381">
        <v>205</v>
      </c>
      <c r="AR142" s="91" t="s">
        <v>6340</v>
      </c>
      <c r="AS142" s="91" t="s">
        <v>9227</v>
      </c>
      <c r="AT142" s="91" t="s">
        <v>6607</v>
      </c>
      <c r="AU142" s="73">
        <v>1654</v>
      </c>
      <c r="AV142" s="23">
        <v>8</v>
      </c>
      <c r="AW142" s="335">
        <v>2000</v>
      </c>
      <c r="AX142" s="335">
        <v>1000</v>
      </c>
      <c r="AY142" s="335">
        <v>1500</v>
      </c>
      <c r="AZ142" s="335">
        <v>1500</v>
      </c>
      <c r="BA142" s="335">
        <v>2000</v>
      </c>
      <c r="BB142" s="313">
        <v>30</v>
      </c>
      <c r="BC142" s="313">
        <v>50</v>
      </c>
      <c r="BD142" s="91" t="s">
        <v>9411</v>
      </c>
      <c r="BE142" s="91" t="s">
        <v>6609</v>
      </c>
      <c r="BF142" s="313"/>
      <c r="BG142" s="335"/>
      <c r="BH142" s="313"/>
      <c r="BI142" s="313"/>
      <c r="BJ142" s="313"/>
      <c r="BK142" s="313"/>
      <c r="BL142" s="313"/>
      <c r="BM142" s="91"/>
      <c r="BN142" s="91"/>
      <c r="BO142" s="253"/>
      <c r="BP142" s="253"/>
      <c r="BQ142" s="253"/>
      <c r="BR142" s="253"/>
      <c r="BS142" s="253"/>
      <c r="BT142" s="253"/>
      <c r="BU142" s="253"/>
      <c r="BV142" s="253"/>
      <c r="BW142" s="253"/>
      <c r="BX142" s="253"/>
      <c r="BY142" s="246">
        <v>2</v>
      </c>
      <c r="BZ142" s="427"/>
      <c r="CA142" s="427"/>
      <c r="CB142" s="427">
        <v>3</v>
      </c>
      <c r="CC142" s="427"/>
    </row>
    <row r="143" spans="1:81" ht="17.100000000000001" customHeight="1">
      <c r="A143" s="645">
        <v>129</v>
      </c>
      <c r="B143" s="85" t="s">
        <v>105</v>
      </c>
      <c r="C143" s="85" t="s">
        <v>247</v>
      </c>
      <c r="D143" s="85" t="s">
        <v>708</v>
      </c>
      <c r="E143" s="85" t="s">
        <v>20</v>
      </c>
      <c r="F143" s="85" t="s">
        <v>7411</v>
      </c>
      <c r="G143" s="101" t="s">
        <v>8720</v>
      </c>
      <c r="H143" s="330" t="s">
        <v>809</v>
      </c>
      <c r="I143" s="91" t="s">
        <v>810</v>
      </c>
      <c r="J143" s="330" t="s">
        <v>102</v>
      </c>
      <c r="K143" s="330" t="s">
        <v>501</v>
      </c>
      <c r="L143" s="330" t="s">
        <v>811</v>
      </c>
      <c r="M143" s="91" t="s">
        <v>10421</v>
      </c>
      <c r="N143" s="330" t="s">
        <v>30</v>
      </c>
      <c r="O143" s="330"/>
      <c r="P143" s="330" t="s">
        <v>30</v>
      </c>
      <c r="Q143" s="373">
        <v>1247</v>
      </c>
      <c r="R143" s="373">
        <v>4825</v>
      </c>
      <c r="S143" s="23">
        <v>3968</v>
      </c>
      <c r="T143" s="23">
        <v>3968</v>
      </c>
      <c r="U143" s="390" t="s">
        <v>12436</v>
      </c>
      <c r="V143" s="300"/>
      <c r="W143" s="252">
        <v>391</v>
      </c>
      <c r="X143" s="330" t="s">
        <v>6337</v>
      </c>
      <c r="Y143" s="252"/>
      <c r="Z143" s="252">
        <v>311</v>
      </c>
      <c r="AA143" s="252">
        <v>7750</v>
      </c>
      <c r="AB143" s="252">
        <v>66</v>
      </c>
      <c r="AC143" s="252"/>
      <c r="AD143" s="252"/>
      <c r="AE143" s="307"/>
      <c r="AF143" s="91" t="s">
        <v>7409</v>
      </c>
      <c r="AG143" s="373">
        <v>2933</v>
      </c>
      <c r="AH143" s="373">
        <v>5163</v>
      </c>
      <c r="AI143" s="91" t="s">
        <v>7410</v>
      </c>
      <c r="AJ143" s="91" t="s">
        <v>9978</v>
      </c>
      <c r="AK143" s="91"/>
      <c r="AL143" s="233"/>
      <c r="AM143" s="381"/>
      <c r="AN143" s="381"/>
      <c r="AO143" s="381"/>
      <c r="AP143" s="381"/>
      <c r="AQ143" s="381">
        <v>0</v>
      </c>
      <c r="AR143" s="91"/>
      <c r="AS143" s="91"/>
      <c r="AT143" s="91" t="s">
        <v>12437</v>
      </c>
      <c r="AU143" s="73">
        <v>0</v>
      </c>
      <c r="AV143" s="73">
        <v>0</v>
      </c>
      <c r="AW143" s="335"/>
      <c r="AX143" s="335"/>
      <c r="AY143" s="335"/>
      <c r="AZ143" s="335"/>
      <c r="BA143" s="335"/>
      <c r="BB143" s="313"/>
      <c r="BC143" s="313"/>
      <c r="BD143" s="91"/>
      <c r="BE143" s="91"/>
      <c r="BF143" s="313"/>
      <c r="BG143" s="335"/>
      <c r="BH143" s="313"/>
      <c r="BI143" s="313"/>
      <c r="BJ143" s="313"/>
      <c r="BK143" s="313"/>
      <c r="BL143" s="313"/>
      <c r="BM143" s="91"/>
      <c r="BN143" s="91"/>
      <c r="BO143" s="253"/>
      <c r="BP143" s="253"/>
      <c r="BQ143" s="253"/>
      <c r="BR143" s="253"/>
      <c r="BS143" s="253"/>
      <c r="BT143" s="253"/>
      <c r="BU143" s="253"/>
      <c r="BV143" s="253"/>
      <c r="BW143" s="253"/>
      <c r="BX143" s="253"/>
      <c r="BY143" s="246">
        <v>1</v>
      </c>
      <c r="BZ143" s="427"/>
      <c r="CA143" s="427">
        <v>1</v>
      </c>
      <c r="CB143" s="427"/>
      <c r="CC143" s="427"/>
    </row>
    <row r="144" spans="1:81" ht="17.100000000000001" customHeight="1">
      <c r="A144" s="645">
        <v>130</v>
      </c>
      <c r="B144" s="90" t="s">
        <v>105</v>
      </c>
      <c r="C144" s="90" t="s">
        <v>125</v>
      </c>
      <c r="D144" s="90" t="s">
        <v>708</v>
      </c>
      <c r="E144" s="90" t="s">
        <v>20</v>
      </c>
      <c r="F144" s="90" t="s">
        <v>812</v>
      </c>
      <c r="G144" s="101" t="s">
        <v>813</v>
      </c>
      <c r="H144" s="330" t="s">
        <v>814</v>
      </c>
      <c r="I144" s="91" t="s">
        <v>815</v>
      </c>
      <c r="J144" s="330" t="s">
        <v>102</v>
      </c>
      <c r="K144" s="330" t="s">
        <v>816</v>
      </c>
      <c r="L144" s="330" t="s">
        <v>817</v>
      </c>
      <c r="M144" s="91" t="s">
        <v>10422</v>
      </c>
      <c r="N144" s="330" t="s">
        <v>30</v>
      </c>
      <c r="O144" s="330"/>
      <c r="P144" s="330" t="s">
        <v>30</v>
      </c>
      <c r="Q144" s="373">
        <v>1168</v>
      </c>
      <c r="R144" s="373">
        <v>1769</v>
      </c>
      <c r="S144" s="387">
        <v>506</v>
      </c>
      <c r="T144" s="387">
        <v>506</v>
      </c>
      <c r="U144" s="253" t="s">
        <v>6352</v>
      </c>
      <c r="V144" s="252"/>
      <c r="W144" s="252">
        <v>821.49</v>
      </c>
      <c r="X144" s="330" t="s">
        <v>6337</v>
      </c>
      <c r="Y144" s="252">
        <v>411</v>
      </c>
      <c r="Z144" s="252"/>
      <c r="AA144" s="252"/>
      <c r="AB144" s="252">
        <v>67</v>
      </c>
      <c r="AC144" s="252"/>
      <c r="AD144" s="252"/>
      <c r="AE144" s="307">
        <v>133</v>
      </c>
      <c r="AF144" s="91" t="s">
        <v>6384</v>
      </c>
      <c r="AG144" s="373">
        <v>9720</v>
      </c>
      <c r="AH144" s="373">
        <v>11240</v>
      </c>
      <c r="AI144" s="91" t="s">
        <v>6506</v>
      </c>
      <c r="AJ144" s="91" t="s">
        <v>6507</v>
      </c>
      <c r="AK144" s="91" t="s">
        <v>6348</v>
      </c>
      <c r="AL144" s="233">
        <v>4</v>
      </c>
      <c r="AM144" s="381"/>
      <c r="AN144" s="381"/>
      <c r="AO144" s="381">
        <v>4</v>
      </c>
      <c r="AP144" s="381"/>
      <c r="AQ144" s="381">
        <v>213</v>
      </c>
      <c r="AR144" s="91" t="s">
        <v>9083</v>
      </c>
      <c r="AS144" s="91" t="s">
        <v>9227</v>
      </c>
      <c r="AT144" s="91" t="s">
        <v>6508</v>
      </c>
      <c r="AU144" s="232">
        <v>1969</v>
      </c>
      <c r="AV144" s="23">
        <v>9</v>
      </c>
      <c r="AW144" s="335"/>
      <c r="AX144" s="335"/>
      <c r="AY144" s="335"/>
      <c r="AZ144" s="335"/>
      <c r="BA144" s="335"/>
      <c r="BB144" s="313"/>
      <c r="BC144" s="313"/>
      <c r="BD144" s="91"/>
      <c r="BE144" s="91" t="s">
        <v>6350</v>
      </c>
      <c r="BF144" s="313"/>
      <c r="BG144" s="335"/>
      <c r="BH144" s="313"/>
      <c r="BI144" s="313"/>
      <c r="BJ144" s="313"/>
      <c r="BK144" s="313"/>
      <c r="BL144" s="313"/>
      <c r="BM144" s="91"/>
      <c r="BN144" s="91" t="s">
        <v>6350</v>
      </c>
      <c r="BO144" s="253"/>
      <c r="BP144" s="253"/>
      <c r="BQ144" s="253"/>
      <c r="BR144" s="253"/>
      <c r="BS144" s="253"/>
      <c r="BT144" s="253"/>
      <c r="BU144" s="253"/>
      <c r="BV144" s="253"/>
      <c r="BW144" s="253"/>
      <c r="BX144" s="253"/>
      <c r="BY144" s="246">
        <v>2</v>
      </c>
      <c r="BZ144" s="427"/>
      <c r="CA144" s="427"/>
      <c r="CB144" s="427">
        <v>2</v>
      </c>
      <c r="CC144" s="427">
        <v>17</v>
      </c>
    </row>
    <row r="145" spans="1:81" ht="17.100000000000001" customHeight="1">
      <c r="A145" s="645">
        <v>131</v>
      </c>
      <c r="B145" s="90" t="s">
        <v>105</v>
      </c>
      <c r="C145" s="90" t="s">
        <v>125</v>
      </c>
      <c r="D145" s="90" t="s">
        <v>708</v>
      </c>
      <c r="E145" s="90" t="s">
        <v>20</v>
      </c>
      <c r="F145" s="90" t="s">
        <v>818</v>
      </c>
      <c r="G145" s="101" t="s">
        <v>813</v>
      </c>
      <c r="H145" s="330" t="s">
        <v>814</v>
      </c>
      <c r="I145" s="91" t="s">
        <v>819</v>
      </c>
      <c r="J145" s="330" t="s">
        <v>102</v>
      </c>
      <c r="K145" s="330" t="s">
        <v>820</v>
      </c>
      <c r="L145" s="330" t="s">
        <v>821</v>
      </c>
      <c r="M145" s="91" t="s">
        <v>10423</v>
      </c>
      <c r="N145" s="330" t="s">
        <v>30</v>
      </c>
      <c r="O145" s="330"/>
      <c r="P145" s="330" t="s">
        <v>30</v>
      </c>
      <c r="Q145" s="373">
        <v>1168</v>
      </c>
      <c r="R145" s="373">
        <v>1102</v>
      </c>
      <c r="S145" s="387">
        <v>473</v>
      </c>
      <c r="T145" s="387">
        <v>473</v>
      </c>
      <c r="U145" s="253" t="s">
        <v>6352</v>
      </c>
      <c r="V145" s="252"/>
      <c r="W145" s="252">
        <v>186.77</v>
      </c>
      <c r="X145" s="330" t="s">
        <v>6337</v>
      </c>
      <c r="Y145" s="252">
        <v>411</v>
      </c>
      <c r="Z145" s="252"/>
      <c r="AA145" s="252"/>
      <c r="AB145" s="252">
        <v>67</v>
      </c>
      <c r="AC145" s="252"/>
      <c r="AD145" s="252"/>
      <c r="AE145" s="307">
        <v>133</v>
      </c>
      <c r="AF145" s="91" t="s">
        <v>6384</v>
      </c>
      <c r="AG145" s="373">
        <v>863</v>
      </c>
      <c r="AH145" s="373">
        <v>1012</v>
      </c>
      <c r="AI145" s="91"/>
      <c r="AJ145" s="91"/>
      <c r="AK145" s="91" t="s">
        <v>6372</v>
      </c>
      <c r="AL145" s="233">
        <v>5</v>
      </c>
      <c r="AM145" s="381">
        <v>3</v>
      </c>
      <c r="AN145" s="381"/>
      <c r="AO145" s="381">
        <v>2</v>
      </c>
      <c r="AP145" s="381"/>
      <c r="AQ145" s="381">
        <v>206</v>
      </c>
      <c r="AR145" s="91" t="s">
        <v>9083</v>
      </c>
      <c r="AS145" s="91" t="s">
        <v>9227</v>
      </c>
      <c r="AT145" s="91" t="s">
        <v>6508</v>
      </c>
      <c r="AU145" s="232">
        <v>1634</v>
      </c>
      <c r="AV145" s="23">
        <v>8</v>
      </c>
      <c r="AW145" s="335"/>
      <c r="AX145" s="335"/>
      <c r="AY145" s="335"/>
      <c r="AZ145" s="335"/>
      <c r="BA145" s="335"/>
      <c r="BB145" s="313"/>
      <c r="BC145" s="313"/>
      <c r="BD145" s="91"/>
      <c r="BE145" s="91" t="s">
        <v>6350</v>
      </c>
      <c r="BF145" s="313"/>
      <c r="BG145" s="335"/>
      <c r="BH145" s="313"/>
      <c r="BI145" s="313"/>
      <c r="BJ145" s="313"/>
      <c r="BK145" s="313"/>
      <c r="BL145" s="313"/>
      <c r="BM145" s="91"/>
      <c r="BN145" s="91" t="s">
        <v>6350</v>
      </c>
      <c r="BO145" s="253"/>
      <c r="BP145" s="253"/>
      <c r="BQ145" s="253"/>
      <c r="BR145" s="253"/>
      <c r="BS145" s="253"/>
      <c r="BT145" s="253"/>
      <c r="BU145" s="253"/>
      <c r="BV145" s="253"/>
      <c r="BW145" s="253"/>
      <c r="BX145" s="253"/>
      <c r="BY145" s="10">
        <v>1</v>
      </c>
      <c r="BZ145" s="427"/>
      <c r="CA145" s="427"/>
      <c r="CB145" s="427">
        <v>2</v>
      </c>
      <c r="CC145" s="427"/>
    </row>
    <row r="146" spans="1:81" ht="17.100000000000001" customHeight="1">
      <c r="A146" s="645">
        <v>132</v>
      </c>
      <c r="B146" s="85" t="s">
        <v>105</v>
      </c>
      <c r="C146" s="85" t="s">
        <v>822</v>
      </c>
      <c r="D146" s="85" t="s">
        <v>708</v>
      </c>
      <c r="E146" s="91" t="s">
        <v>20</v>
      </c>
      <c r="F146" s="95" t="s">
        <v>823</v>
      </c>
      <c r="G146" s="101" t="s">
        <v>824</v>
      </c>
      <c r="H146" s="330" t="s">
        <v>825</v>
      </c>
      <c r="I146" s="91" t="s">
        <v>826</v>
      </c>
      <c r="J146" s="330" t="s">
        <v>102</v>
      </c>
      <c r="K146" s="330" t="s">
        <v>373</v>
      </c>
      <c r="L146" s="330" t="s">
        <v>827</v>
      </c>
      <c r="M146" s="91" t="s">
        <v>10424</v>
      </c>
      <c r="N146" s="330" t="s">
        <v>102</v>
      </c>
      <c r="O146" s="776" t="s">
        <v>6435</v>
      </c>
      <c r="P146" s="330" t="s">
        <v>30</v>
      </c>
      <c r="Q146" s="373">
        <v>3161</v>
      </c>
      <c r="R146" s="373">
        <v>3161</v>
      </c>
      <c r="S146" s="387">
        <v>1515</v>
      </c>
      <c r="T146" s="387">
        <v>1515</v>
      </c>
      <c r="U146" s="253" t="s">
        <v>6352</v>
      </c>
      <c r="V146" s="252"/>
      <c r="W146" s="252">
        <v>734</v>
      </c>
      <c r="X146" s="330" t="s">
        <v>6337</v>
      </c>
      <c r="Y146" s="252">
        <v>50</v>
      </c>
      <c r="Z146" s="252">
        <v>81</v>
      </c>
      <c r="AA146" s="252">
        <v>29829</v>
      </c>
      <c r="AB146" s="252">
        <v>101</v>
      </c>
      <c r="AC146" s="252"/>
      <c r="AD146" s="252"/>
      <c r="AE146" s="307">
        <v>300</v>
      </c>
      <c r="AF146" s="91" t="s">
        <v>8899</v>
      </c>
      <c r="AG146" s="373">
        <v>10914</v>
      </c>
      <c r="AH146" s="373">
        <v>10914</v>
      </c>
      <c r="AI146" s="91" t="s">
        <v>7412</v>
      </c>
      <c r="AJ146" s="91" t="s">
        <v>7435</v>
      </c>
      <c r="AK146" s="91" t="s">
        <v>6348</v>
      </c>
      <c r="AL146" s="233">
        <v>3</v>
      </c>
      <c r="AM146" s="381">
        <v>1</v>
      </c>
      <c r="AN146" s="381">
        <v>1</v>
      </c>
      <c r="AO146" s="381"/>
      <c r="AP146" s="381">
        <v>1</v>
      </c>
      <c r="AQ146" s="381">
        <v>252</v>
      </c>
      <c r="AR146" s="91" t="s">
        <v>7413</v>
      </c>
      <c r="AS146" s="91" t="s">
        <v>7009</v>
      </c>
      <c r="AT146" s="91" t="s">
        <v>7414</v>
      </c>
      <c r="AU146" s="73">
        <v>27518</v>
      </c>
      <c r="AV146" s="23">
        <v>109</v>
      </c>
      <c r="AW146" s="335"/>
      <c r="AX146" s="335"/>
      <c r="AY146" s="335"/>
      <c r="AZ146" s="335"/>
      <c r="BA146" s="335"/>
      <c r="BB146" s="313"/>
      <c r="BC146" s="313"/>
      <c r="BD146" s="91"/>
      <c r="BE146" s="91" t="s">
        <v>6350</v>
      </c>
      <c r="BF146" s="313"/>
      <c r="BG146" s="335"/>
      <c r="BH146" s="313"/>
      <c r="BI146" s="313"/>
      <c r="BJ146" s="313"/>
      <c r="BK146" s="313"/>
      <c r="BL146" s="313"/>
      <c r="BM146" s="91"/>
      <c r="BN146" s="91" t="s">
        <v>6350</v>
      </c>
      <c r="BO146" s="253"/>
      <c r="BP146" s="253"/>
      <c r="BQ146" s="253"/>
      <c r="BR146" s="253"/>
      <c r="BS146" s="253"/>
      <c r="BT146" s="253"/>
      <c r="BU146" s="253"/>
      <c r="BV146" s="253"/>
      <c r="BW146" s="253"/>
      <c r="BX146" s="253"/>
      <c r="BY146" s="10">
        <v>3</v>
      </c>
      <c r="BZ146" s="427">
        <v>2</v>
      </c>
      <c r="CA146" s="427"/>
      <c r="CB146" s="427"/>
      <c r="CC146" s="427"/>
    </row>
    <row r="147" spans="1:81" ht="17.100000000000001" customHeight="1">
      <c r="A147" s="645">
        <v>133</v>
      </c>
      <c r="B147" s="85" t="s">
        <v>105</v>
      </c>
      <c r="C147" s="85" t="s">
        <v>219</v>
      </c>
      <c r="D147" s="85" t="s">
        <v>708</v>
      </c>
      <c r="E147" s="85" t="s">
        <v>20</v>
      </c>
      <c r="F147" s="555" t="s">
        <v>828</v>
      </c>
      <c r="G147" s="101" t="s">
        <v>829</v>
      </c>
      <c r="H147" s="330" t="s">
        <v>830</v>
      </c>
      <c r="I147" s="91" t="s">
        <v>11781</v>
      </c>
      <c r="J147" s="330" t="s">
        <v>102</v>
      </c>
      <c r="K147" s="330" t="s">
        <v>831</v>
      </c>
      <c r="L147" s="330" t="s">
        <v>832</v>
      </c>
      <c r="M147" s="91" t="s">
        <v>10727</v>
      </c>
      <c r="N147" s="330" t="s">
        <v>30</v>
      </c>
      <c r="O147" s="330"/>
      <c r="P147" s="330" t="s">
        <v>30</v>
      </c>
      <c r="Q147" s="373">
        <v>1583</v>
      </c>
      <c r="R147" s="373">
        <v>3251</v>
      </c>
      <c r="S147" s="387">
        <v>1884</v>
      </c>
      <c r="T147" s="387">
        <v>1414</v>
      </c>
      <c r="U147" s="253" t="s">
        <v>6352</v>
      </c>
      <c r="V147" s="252">
        <v>470</v>
      </c>
      <c r="W147" s="252">
        <v>705</v>
      </c>
      <c r="X147" s="330" t="s">
        <v>33</v>
      </c>
      <c r="Y147" s="252">
        <v>136</v>
      </c>
      <c r="Z147" s="252">
        <v>128</v>
      </c>
      <c r="AA147" s="252">
        <v>10900</v>
      </c>
      <c r="AB147" s="252">
        <v>398</v>
      </c>
      <c r="AC147" s="252"/>
      <c r="AD147" s="252"/>
      <c r="AE147" s="307" t="s">
        <v>7062</v>
      </c>
      <c r="AF147" s="91" t="s">
        <v>10896</v>
      </c>
      <c r="AG147" s="373"/>
      <c r="AH147" s="373">
        <v>152609</v>
      </c>
      <c r="AI147" s="91" t="s">
        <v>10281</v>
      </c>
      <c r="AJ147" s="91" t="s">
        <v>10282</v>
      </c>
      <c r="AK147" s="91" t="s">
        <v>11763</v>
      </c>
      <c r="AL147" s="233">
        <v>7</v>
      </c>
      <c r="AM147" s="381">
        <v>1</v>
      </c>
      <c r="AN147" s="381">
        <v>2</v>
      </c>
      <c r="AO147" s="381">
        <v>3</v>
      </c>
      <c r="AP147" s="381">
        <v>1</v>
      </c>
      <c r="AQ147" s="381">
        <v>286</v>
      </c>
      <c r="AR147" s="91" t="s">
        <v>11783</v>
      </c>
      <c r="AS147" s="91" t="s">
        <v>6378</v>
      </c>
      <c r="AT147" s="91" t="s">
        <v>11782</v>
      </c>
      <c r="AU147" s="73">
        <v>42900</v>
      </c>
      <c r="AV147" s="23">
        <v>150</v>
      </c>
      <c r="AW147" s="335"/>
      <c r="AX147" s="335"/>
      <c r="AY147" s="335"/>
      <c r="AZ147" s="335"/>
      <c r="BA147" s="335"/>
      <c r="BB147" s="313"/>
      <c r="BC147" s="313"/>
      <c r="BD147" s="91"/>
      <c r="BE147" s="91" t="s">
        <v>6638</v>
      </c>
      <c r="BF147" s="313"/>
      <c r="BG147" s="335"/>
      <c r="BH147" s="313"/>
      <c r="BI147" s="313"/>
      <c r="BJ147" s="313"/>
      <c r="BK147" s="313"/>
      <c r="BL147" s="313"/>
      <c r="BM147" s="91"/>
      <c r="BN147" s="91" t="s">
        <v>6638</v>
      </c>
      <c r="BO147" s="253"/>
      <c r="BP147" s="253"/>
      <c r="BQ147" s="253"/>
      <c r="BR147" s="253"/>
      <c r="BS147" s="253"/>
      <c r="BT147" s="253"/>
      <c r="BU147" s="253"/>
      <c r="BV147" s="253"/>
      <c r="BW147" s="253"/>
      <c r="BX147" s="253"/>
      <c r="BY147" s="246">
        <v>5</v>
      </c>
      <c r="BZ147" s="427"/>
      <c r="CA147" s="427"/>
      <c r="CB147" s="427"/>
      <c r="CC147" s="427"/>
    </row>
    <row r="148" spans="1:81" ht="17.100000000000001" customHeight="1">
      <c r="A148" s="645">
        <v>134</v>
      </c>
      <c r="B148" s="85" t="s">
        <v>105</v>
      </c>
      <c r="C148" s="85" t="s">
        <v>219</v>
      </c>
      <c r="D148" s="85" t="s">
        <v>708</v>
      </c>
      <c r="E148" s="85" t="s">
        <v>20</v>
      </c>
      <c r="F148" s="85" t="s">
        <v>833</v>
      </c>
      <c r="G148" s="101" t="s">
        <v>834</v>
      </c>
      <c r="H148" s="330" t="s">
        <v>835</v>
      </c>
      <c r="I148" s="91" t="s">
        <v>836</v>
      </c>
      <c r="J148" s="330" t="s">
        <v>102</v>
      </c>
      <c r="K148" s="330" t="s">
        <v>792</v>
      </c>
      <c r="L148" s="330" t="s">
        <v>837</v>
      </c>
      <c r="M148" s="91" t="s">
        <v>10425</v>
      </c>
      <c r="N148" s="330" t="s">
        <v>30</v>
      </c>
      <c r="O148" s="330"/>
      <c r="P148" s="330" t="s">
        <v>102</v>
      </c>
      <c r="Q148" s="373">
        <v>4400</v>
      </c>
      <c r="R148" s="373">
        <v>5614.9</v>
      </c>
      <c r="S148" s="387">
        <v>2137.1</v>
      </c>
      <c r="T148" s="387">
        <v>1428.8</v>
      </c>
      <c r="U148" s="253" t="s">
        <v>6352</v>
      </c>
      <c r="V148" s="252">
        <v>708.3</v>
      </c>
      <c r="W148" s="252">
        <v>816.7</v>
      </c>
      <c r="X148" s="330" t="s">
        <v>6337</v>
      </c>
      <c r="Y148" s="252">
        <v>212.2</v>
      </c>
      <c r="Z148" s="252">
        <v>186.3</v>
      </c>
      <c r="AA148" s="252">
        <v>36500</v>
      </c>
      <c r="AB148" s="252">
        <v>400.8</v>
      </c>
      <c r="AC148" s="252">
        <v>40.799999999999997</v>
      </c>
      <c r="AD148" s="252"/>
      <c r="AE148" s="307" t="s">
        <v>7062</v>
      </c>
      <c r="AF148" s="91" t="s">
        <v>7415</v>
      </c>
      <c r="AG148" s="373">
        <v>11353</v>
      </c>
      <c r="AH148" s="373">
        <v>23664</v>
      </c>
      <c r="AI148" s="91" t="s">
        <v>7416</v>
      </c>
      <c r="AJ148" s="91" t="s">
        <v>8995</v>
      </c>
      <c r="AK148" s="91" t="s">
        <v>6354</v>
      </c>
      <c r="AL148" s="233">
        <v>5</v>
      </c>
      <c r="AM148" s="381">
        <v>1</v>
      </c>
      <c r="AN148" s="381"/>
      <c r="AO148" s="381">
        <v>4</v>
      </c>
      <c r="AP148" s="381"/>
      <c r="AQ148" s="381">
        <v>202</v>
      </c>
      <c r="AR148" s="91" t="s">
        <v>7387</v>
      </c>
      <c r="AS148" s="91" t="s">
        <v>6378</v>
      </c>
      <c r="AT148" s="91" t="s">
        <v>12777</v>
      </c>
      <c r="AU148" s="73">
        <v>19267</v>
      </c>
      <c r="AV148" s="23">
        <v>95</v>
      </c>
      <c r="AW148" s="335"/>
      <c r="AX148" s="335"/>
      <c r="AY148" s="335"/>
      <c r="AZ148" s="335"/>
      <c r="BA148" s="335"/>
      <c r="BB148" s="313"/>
      <c r="BC148" s="313"/>
      <c r="BD148" s="91"/>
      <c r="BE148" s="91" t="s">
        <v>6350</v>
      </c>
      <c r="BF148" s="313"/>
      <c r="BG148" s="335"/>
      <c r="BH148" s="313"/>
      <c r="BI148" s="313"/>
      <c r="BJ148" s="313"/>
      <c r="BK148" s="313"/>
      <c r="BL148" s="313"/>
      <c r="BM148" s="91"/>
      <c r="BN148" s="91" t="s">
        <v>6350</v>
      </c>
      <c r="BO148" s="253"/>
      <c r="BP148" s="253"/>
      <c r="BQ148" s="253"/>
      <c r="BR148" s="253"/>
      <c r="BS148" s="253"/>
      <c r="BT148" s="253"/>
      <c r="BU148" s="253"/>
      <c r="BV148" s="253"/>
      <c r="BW148" s="253"/>
      <c r="BX148" s="253"/>
      <c r="BY148" s="246">
        <v>7</v>
      </c>
      <c r="BZ148" s="427"/>
      <c r="CA148" s="427">
        <v>4</v>
      </c>
      <c r="CB148" s="427"/>
      <c r="CC148" s="427">
        <v>35</v>
      </c>
    </row>
    <row r="149" spans="1:81" ht="17.100000000000001" customHeight="1">
      <c r="A149" s="645">
        <v>135</v>
      </c>
      <c r="B149" s="85" t="s">
        <v>105</v>
      </c>
      <c r="C149" s="85" t="s">
        <v>219</v>
      </c>
      <c r="D149" s="85" t="s">
        <v>708</v>
      </c>
      <c r="E149" s="91" t="s">
        <v>20</v>
      </c>
      <c r="F149" s="91" t="s">
        <v>838</v>
      </c>
      <c r="G149" s="101" t="s">
        <v>839</v>
      </c>
      <c r="H149" s="330" t="s">
        <v>840</v>
      </c>
      <c r="I149" s="91" t="s">
        <v>841</v>
      </c>
      <c r="J149" s="330" t="s">
        <v>102</v>
      </c>
      <c r="K149" s="330" t="s">
        <v>501</v>
      </c>
      <c r="L149" s="330" t="s">
        <v>842</v>
      </c>
      <c r="M149" s="91" t="s">
        <v>10426</v>
      </c>
      <c r="N149" s="330" t="s">
        <v>30</v>
      </c>
      <c r="O149" s="330"/>
      <c r="P149" s="330" t="s">
        <v>30</v>
      </c>
      <c r="Q149" s="373">
        <v>246</v>
      </c>
      <c r="R149" s="373">
        <v>1714</v>
      </c>
      <c r="S149" s="387">
        <v>953</v>
      </c>
      <c r="T149" s="387">
        <v>818</v>
      </c>
      <c r="U149" s="253" t="s">
        <v>6352</v>
      </c>
      <c r="V149" s="252">
        <v>135</v>
      </c>
      <c r="W149" s="252">
        <v>451</v>
      </c>
      <c r="X149" s="330" t="s">
        <v>6337</v>
      </c>
      <c r="Y149" s="252">
        <v>92</v>
      </c>
      <c r="Z149" s="252">
        <v>35</v>
      </c>
      <c r="AA149" s="252">
        <v>14000</v>
      </c>
      <c r="AB149" s="252">
        <v>56</v>
      </c>
      <c r="AC149" s="252"/>
      <c r="AD149" s="252"/>
      <c r="AE149" s="307" t="s">
        <v>7062</v>
      </c>
      <c r="AF149" s="91" t="s">
        <v>8900</v>
      </c>
      <c r="AG149" s="373">
        <v>5207</v>
      </c>
      <c r="AH149" s="373">
        <v>242835</v>
      </c>
      <c r="AI149" s="91" t="s">
        <v>7417</v>
      </c>
      <c r="AJ149" s="91" t="s">
        <v>8996</v>
      </c>
      <c r="AK149" s="91" t="s">
        <v>6348</v>
      </c>
      <c r="AL149" s="233">
        <v>9</v>
      </c>
      <c r="AM149" s="381">
        <v>3</v>
      </c>
      <c r="AN149" s="381">
        <v>2</v>
      </c>
      <c r="AO149" s="381">
        <v>4</v>
      </c>
      <c r="AP149" s="381"/>
      <c r="AQ149" s="381">
        <v>282</v>
      </c>
      <c r="AR149" s="91" t="s">
        <v>7023</v>
      </c>
      <c r="AS149" s="91" t="s">
        <v>6378</v>
      </c>
      <c r="AT149" s="91" t="s">
        <v>7418</v>
      </c>
      <c r="AU149" s="73">
        <v>11701</v>
      </c>
      <c r="AV149" s="23">
        <v>41</v>
      </c>
      <c r="AW149" s="335"/>
      <c r="AX149" s="335"/>
      <c r="AY149" s="335"/>
      <c r="AZ149" s="335"/>
      <c r="BA149" s="335"/>
      <c r="BB149" s="313"/>
      <c r="BC149" s="313"/>
      <c r="BD149" s="91"/>
      <c r="BE149" s="91" t="s">
        <v>6350</v>
      </c>
      <c r="BF149" s="313"/>
      <c r="BG149" s="335"/>
      <c r="BH149" s="313"/>
      <c r="BI149" s="313"/>
      <c r="BJ149" s="313"/>
      <c r="BK149" s="313"/>
      <c r="BL149" s="313"/>
      <c r="BM149" s="91"/>
      <c r="BN149" s="91" t="s">
        <v>6350</v>
      </c>
      <c r="BO149" s="253"/>
      <c r="BP149" s="253"/>
      <c r="BQ149" s="253"/>
      <c r="BR149" s="253"/>
      <c r="BS149" s="253"/>
      <c r="BT149" s="253"/>
      <c r="BU149" s="253"/>
      <c r="BV149" s="253"/>
      <c r="BW149" s="253"/>
      <c r="BX149" s="253"/>
      <c r="BY149" s="246">
        <v>1</v>
      </c>
      <c r="BZ149" s="427">
        <v>3</v>
      </c>
      <c r="CA149" s="427">
        <v>1</v>
      </c>
      <c r="CB149" s="427"/>
      <c r="CC149" s="427">
        <v>13</v>
      </c>
    </row>
    <row r="150" spans="1:81" ht="17.100000000000001" customHeight="1">
      <c r="A150" s="645">
        <v>136</v>
      </c>
      <c r="B150" s="85" t="s">
        <v>105</v>
      </c>
      <c r="C150" s="85" t="s">
        <v>295</v>
      </c>
      <c r="D150" s="85" t="s">
        <v>708</v>
      </c>
      <c r="E150" s="85" t="s">
        <v>20</v>
      </c>
      <c r="F150" s="85" t="s">
        <v>843</v>
      </c>
      <c r="G150" s="101" t="s">
        <v>844</v>
      </c>
      <c r="H150" s="330" t="s">
        <v>845</v>
      </c>
      <c r="I150" s="91" t="s">
        <v>846</v>
      </c>
      <c r="J150" s="330" t="s">
        <v>102</v>
      </c>
      <c r="K150" s="330" t="s">
        <v>847</v>
      </c>
      <c r="L150" s="330" t="s">
        <v>848</v>
      </c>
      <c r="M150" s="91" t="s">
        <v>10427</v>
      </c>
      <c r="N150" s="330" t="s">
        <v>30</v>
      </c>
      <c r="O150" s="330"/>
      <c r="P150" s="330" t="s">
        <v>30</v>
      </c>
      <c r="Q150" s="373">
        <v>4000</v>
      </c>
      <c r="R150" s="373">
        <v>998</v>
      </c>
      <c r="S150" s="387">
        <v>1860</v>
      </c>
      <c r="T150" s="387">
        <v>1058</v>
      </c>
      <c r="U150" s="253" t="s">
        <v>6352</v>
      </c>
      <c r="V150" s="252">
        <v>802</v>
      </c>
      <c r="W150" s="252">
        <v>427</v>
      </c>
      <c r="X150" s="330" t="s">
        <v>6337</v>
      </c>
      <c r="Y150" s="252">
        <v>418</v>
      </c>
      <c r="Z150" s="252">
        <v>116</v>
      </c>
      <c r="AA150" s="252">
        <v>26212</v>
      </c>
      <c r="AB150" s="252">
        <v>194</v>
      </c>
      <c r="AC150" s="252"/>
      <c r="AD150" s="252"/>
      <c r="AE150" s="307" t="s">
        <v>7062</v>
      </c>
      <c r="AF150" s="91" t="s">
        <v>7419</v>
      </c>
      <c r="AG150" s="373">
        <v>13079</v>
      </c>
      <c r="AH150" s="373">
        <v>31802</v>
      </c>
      <c r="AI150" s="91" t="s">
        <v>7420</v>
      </c>
      <c r="AJ150" s="91" t="s">
        <v>8997</v>
      </c>
      <c r="AK150" s="91" t="s">
        <v>6354</v>
      </c>
      <c r="AL150" s="233">
        <v>15</v>
      </c>
      <c r="AM150" s="381">
        <v>4</v>
      </c>
      <c r="AN150" s="381">
        <v>4</v>
      </c>
      <c r="AO150" s="381">
        <v>5</v>
      </c>
      <c r="AP150" s="381">
        <v>2</v>
      </c>
      <c r="AQ150" s="381">
        <v>240</v>
      </c>
      <c r="AR150" s="91" t="s">
        <v>6340</v>
      </c>
      <c r="AS150" s="91" t="s">
        <v>6340</v>
      </c>
      <c r="AT150" s="91" t="s">
        <v>7421</v>
      </c>
      <c r="AU150" s="73">
        <v>61303</v>
      </c>
      <c r="AV150" s="23">
        <v>255</v>
      </c>
      <c r="AW150" s="335"/>
      <c r="AX150" s="335"/>
      <c r="AY150" s="335"/>
      <c r="AZ150" s="335"/>
      <c r="BA150" s="335"/>
      <c r="BB150" s="313"/>
      <c r="BC150" s="313"/>
      <c r="BD150" s="91"/>
      <c r="BE150" s="91" t="s">
        <v>6350</v>
      </c>
      <c r="BF150" s="313"/>
      <c r="BG150" s="335"/>
      <c r="BH150" s="313"/>
      <c r="BI150" s="313"/>
      <c r="BJ150" s="313"/>
      <c r="BK150" s="313"/>
      <c r="BL150" s="313"/>
      <c r="BM150" s="91"/>
      <c r="BN150" s="91"/>
      <c r="BO150" s="253"/>
      <c r="BP150" s="253"/>
      <c r="BQ150" s="253"/>
      <c r="BR150" s="253"/>
      <c r="BS150" s="253"/>
      <c r="BT150" s="253"/>
      <c r="BU150" s="253"/>
      <c r="BV150" s="253"/>
      <c r="BW150" s="253"/>
      <c r="BX150" s="253"/>
      <c r="BY150" s="246">
        <v>10</v>
      </c>
      <c r="BZ150" s="427"/>
      <c r="CA150" s="427">
        <v>1</v>
      </c>
      <c r="CB150" s="427">
        <v>3</v>
      </c>
      <c r="CC150" s="427"/>
    </row>
    <row r="151" spans="1:81" ht="17.100000000000001" customHeight="1">
      <c r="A151" s="645">
        <v>137</v>
      </c>
      <c r="B151" s="85" t="s">
        <v>105</v>
      </c>
      <c r="C151" s="85" t="s">
        <v>559</v>
      </c>
      <c r="D151" s="85" t="s">
        <v>708</v>
      </c>
      <c r="E151" s="85" t="s">
        <v>20</v>
      </c>
      <c r="F151" s="85" t="s">
        <v>849</v>
      </c>
      <c r="G151" s="101" t="s">
        <v>850</v>
      </c>
      <c r="H151" s="330" t="s">
        <v>851</v>
      </c>
      <c r="I151" s="91" t="s">
        <v>852</v>
      </c>
      <c r="J151" s="330" t="s">
        <v>102</v>
      </c>
      <c r="K151" s="330" t="s">
        <v>470</v>
      </c>
      <c r="L151" s="330" t="s">
        <v>853</v>
      </c>
      <c r="M151" s="91" t="s">
        <v>10428</v>
      </c>
      <c r="N151" s="330" t="s">
        <v>30</v>
      </c>
      <c r="O151" s="330"/>
      <c r="P151" s="330" t="s">
        <v>30</v>
      </c>
      <c r="Q151" s="373">
        <v>990</v>
      </c>
      <c r="R151" s="373">
        <v>1682</v>
      </c>
      <c r="S151" s="387">
        <v>243</v>
      </c>
      <c r="T151" s="387">
        <v>243</v>
      </c>
      <c r="U151" s="253" t="s">
        <v>6352</v>
      </c>
      <c r="V151" s="252"/>
      <c r="W151" s="252">
        <v>1023</v>
      </c>
      <c r="X151" s="330" t="s">
        <v>33</v>
      </c>
      <c r="Y151" s="252"/>
      <c r="Z151" s="252">
        <v>32</v>
      </c>
      <c r="AA151" s="252">
        <v>7074</v>
      </c>
      <c r="AB151" s="252">
        <v>104</v>
      </c>
      <c r="AC151" s="252"/>
      <c r="AD151" s="252"/>
      <c r="AE151" s="307">
        <v>660</v>
      </c>
      <c r="AF151" s="91" t="s">
        <v>7422</v>
      </c>
      <c r="AG151" s="373">
        <v>3751</v>
      </c>
      <c r="AH151" s="373">
        <v>5240</v>
      </c>
      <c r="AI151" s="91" t="s">
        <v>7423</v>
      </c>
      <c r="AJ151" s="91" t="s">
        <v>7424</v>
      </c>
      <c r="AK151" s="91" t="s">
        <v>6348</v>
      </c>
      <c r="AL151" s="233">
        <v>10</v>
      </c>
      <c r="AM151" s="381">
        <v>6</v>
      </c>
      <c r="AN151" s="381"/>
      <c r="AO151" s="381">
        <v>4</v>
      </c>
      <c r="AP151" s="381"/>
      <c r="AQ151" s="381">
        <v>96</v>
      </c>
      <c r="AR151" s="91" t="s">
        <v>6340</v>
      </c>
      <c r="AS151" s="91" t="s">
        <v>6378</v>
      </c>
      <c r="AT151" s="91" t="s">
        <v>12298</v>
      </c>
      <c r="AU151" s="73">
        <v>1277</v>
      </c>
      <c r="AV151" s="53">
        <v>13</v>
      </c>
      <c r="AW151" s="335"/>
      <c r="AX151" s="335"/>
      <c r="AY151" s="335"/>
      <c r="AZ151" s="335"/>
      <c r="BA151" s="335"/>
      <c r="BB151" s="313"/>
      <c r="BC151" s="313"/>
      <c r="BD151" s="91"/>
      <c r="BE151" s="91" t="s">
        <v>6350</v>
      </c>
      <c r="BF151" s="313"/>
      <c r="BG151" s="335"/>
      <c r="BH151" s="313"/>
      <c r="BI151" s="313"/>
      <c r="BJ151" s="313"/>
      <c r="BK151" s="313"/>
      <c r="BL151" s="313"/>
      <c r="BM151" s="91"/>
      <c r="BN151" s="91" t="s">
        <v>6350</v>
      </c>
      <c r="BO151" s="253"/>
      <c r="BP151" s="253"/>
      <c r="BQ151" s="253"/>
      <c r="BR151" s="253"/>
      <c r="BS151" s="253"/>
      <c r="BT151" s="253"/>
      <c r="BU151" s="253"/>
      <c r="BV151" s="253"/>
      <c r="BW151" s="253"/>
      <c r="BX151" s="253"/>
      <c r="BY151" s="246">
        <v>5</v>
      </c>
      <c r="BZ151" s="427"/>
      <c r="CA151" s="427">
        <v>1</v>
      </c>
      <c r="CB151" s="427">
        <v>4</v>
      </c>
      <c r="CC151" s="427">
        <v>2</v>
      </c>
    </row>
    <row r="152" spans="1:81" ht="17.100000000000001" customHeight="1">
      <c r="A152" s="208"/>
      <c r="B152" s="209" t="s">
        <v>854</v>
      </c>
      <c r="C152" s="210"/>
      <c r="D152" s="210">
        <v>28</v>
      </c>
      <c r="E152" s="210"/>
      <c r="F152" s="208"/>
      <c r="G152" s="208"/>
      <c r="H152" s="208"/>
      <c r="I152" s="208"/>
      <c r="J152" s="208"/>
      <c r="K152" s="208"/>
      <c r="L152" s="208"/>
      <c r="M152" s="205"/>
      <c r="N152" s="112"/>
      <c r="O152" s="112"/>
      <c r="P152" s="112"/>
      <c r="Q152" s="374"/>
      <c r="R152" s="374"/>
      <c r="S152" s="188"/>
      <c r="T152" s="188"/>
      <c r="U152" s="285"/>
      <c r="V152" s="298"/>
      <c r="W152" s="298"/>
      <c r="X152" s="112"/>
      <c r="Y152" s="298"/>
      <c r="Z152" s="298"/>
      <c r="AA152" s="298"/>
      <c r="AB152" s="298"/>
      <c r="AC152" s="298"/>
      <c r="AD152" s="298"/>
      <c r="AE152" s="352"/>
      <c r="AF152" s="205"/>
      <c r="AG152" s="374"/>
      <c r="AH152" s="374"/>
      <c r="AI152" s="205"/>
      <c r="AJ152" s="205"/>
      <c r="AK152" s="205"/>
      <c r="AL152" s="184"/>
      <c r="AM152" s="112"/>
      <c r="AN152" s="112"/>
      <c r="AO152" s="112"/>
      <c r="AP152" s="112"/>
      <c r="AQ152" s="112"/>
      <c r="AR152" s="205"/>
      <c r="AS152" s="205"/>
      <c r="AT152" s="205"/>
      <c r="AU152" s="198"/>
      <c r="AV152" s="195"/>
      <c r="AW152" s="339"/>
      <c r="AX152" s="339"/>
      <c r="AY152" s="339"/>
      <c r="AZ152" s="339"/>
      <c r="BA152" s="339"/>
      <c r="BB152" s="310"/>
      <c r="BC152" s="310"/>
      <c r="BD152" s="205"/>
      <c r="BE152" s="205"/>
      <c r="BF152" s="310"/>
      <c r="BG152" s="339"/>
      <c r="BH152" s="310"/>
      <c r="BI152" s="310"/>
      <c r="BJ152" s="310"/>
      <c r="BK152" s="310"/>
      <c r="BL152" s="310"/>
      <c r="BM152" s="205"/>
      <c r="BN152" s="205"/>
      <c r="BO152" s="285"/>
      <c r="BP152" s="285"/>
      <c r="BQ152" s="285"/>
      <c r="BR152" s="285"/>
      <c r="BS152" s="285"/>
      <c r="BT152" s="285"/>
      <c r="BU152" s="285"/>
      <c r="BV152" s="285"/>
      <c r="BW152" s="285"/>
      <c r="BX152" s="285"/>
      <c r="BY152" s="193"/>
      <c r="BZ152" s="112"/>
      <c r="CA152" s="112"/>
      <c r="CB152" s="112"/>
      <c r="CC152" s="112"/>
    </row>
    <row r="153" spans="1:81" ht="17.100000000000001" customHeight="1">
      <c r="A153" s="102"/>
      <c r="B153" s="157" t="s">
        <v>855</v>
      </c>
      <c r="C153" s="158"/>
      <c r="D153" s="158">
        <v>137</v>
      </c>
      <c r="E153" s="158"/>
      <c r="F153" s="103"/>
      <c r="G153" s="170"/>
      <c r="H153" s="104"/>
      <c r="I153" s="204"/>
      <c r="J153" s="104"/>
      <c r="K153" s="104"/>
      <c r="L153" s="104"/>
      <c r="M153" s="204"/>
      <c r="N153" s="104"/>
      <c r="O153" s="104"/>
      <c r="P153" s="104"/>
      <c r="Q153" s="376"/>
      <c r="R153" s="376"/>
      <c r="S153" s="388"/>
      <c r="T153" s="388"/>
      <c r="U153" s="288"/>
      <c r="V153" s="299"/>
      <c r="W153" s="299"/>
      <c r="X153" s="104"/>
      <c r="Y153" s="299"/>
      <c r="Z153" s="299"/>
      <c r="AA153" s="299"/>
      <c r="AB153" s="299"/>
      <c r="AC153" s="299"/>
      <c r="AD153" s="299"/>
      <c r="AE153" s="353"/>
      <c r="AF153" s="204"/>
      <c r="AG153" s="376"/>
      <c r="AH153" s="376"/>
      <c r="AI153" s="204"/>
      <c r="AJ153" s="204"/>
      <c r="AK153" s="204"/>
      <c r="AL153" s="401"/>
      <c r="AM153" s="104"/>
      <c r="AN153" s="104"/>
      <c r="AO153" s="104"/>
      <c r="AP153" s="104"/>
      <c r="AQ153" s="104"/>
      <c r="AR153" s="204"/>
      <c r="AS153" s="204"/>
      <c r="AT153" s="204"/>
      <c r="AU153" s="199"/>
      <c r="AV153" s="201"/>
      <c r="AW153" s="360"/>
      <c r="AX153" s="360"/>
      <c r="AY153" s="360"/>
      <c r="AZ153" s="360"/>
      <c r="BA153" s="360"/>
      <c r="BB153" s="412"/>
      <c r="BC153" s="412"/>
      <c r="BD153" s="204"/>
      <c r="BE153" s="204"/>
      <c r="BF153" s="412"/>
      <c r="BG153" s="360"/>
      <c r="BH153" s="412"/>
      <c r="BI153" s="412"/>
      <c r="BJ153" s="412"/>
      <c r="BK153" s="412"/>
      <c r="BL153" s="412"/>
      <c r="BM153" s="204"/>
      <c r="BN153" s="204"/>
      <c r="BO153" s="288"/>
      <c r="BP153" s="288"/>
      <c r="BQ153" s="288"/>
      <c r="BR153" s="288"/>
      <c r="BS153" s="288"/>
      <c r="BT153" s="288"/>
      <c r="BU153" s="288"/>
      <c r="BV153" s="288"/>
      <c r="BW153" s="288"/>
      <c r="BX153" s="288"/>
      <c r="BY153" s="200"/>
      <c r="BZ153" s="104"/>
      <c r="CA153" s="104"/>
      <c r="CB153" s="104"/>
      <c r="CC153" s="104"/>
    </row>
    <row r="154" spans="1:81" ht="17.100000000000001" customHeight="1">
      <c r="A154" s="71"/>
      <c r="B154" s="105" t="s">
        <v>856</v>
      </c>
      <c r="C154" s="90"/>
      <c r="D154" s="90"/>
      <c r="E154" s="71"/>
      <c r="F154" s="72"/>
      <c r="G154" s="101"/>
      <c r="H154" s="330"/>
      <c r="I154" s="91"/>
      <c r="J154" s="330"/>
      <c r="K154" s="330"/>
      <c r="L154" s="330"/>
      <c r="M154" s="91"/>
      <c r="N154" s="330"/>
      <c r="O154" s="330"/>
      <c r="P154" s="330"/>
      <c r="Q154" s="373"/>
      <c r="R154" s="373"/>
      <c r="S154" s="387"/>
      <c r="T154" s="387"/>
      <c r="U154" s="253"/>
      <c r="V154" s="252"/>
      <c r="W154" s="252"/>
      <c r="X154" s="330"/>
      <c r="Y154" s="252"/>
      <c r="Z154" s="252"/>
      <c r="AA154" s="252"/>
      <c r="AB154" s="252"/>
      <c r="AC154" s="252"/>
      <c r="AD154" s="252"/>
      <c r="AE154" s="307"/>
      <c r="AF154" s="91"/>
      <c r="AG154" s="373"/>
      <c r="AH154" s="373"/>
      <c r="AI154" s="91"/>
      <c r="AJ154" s="91"/>
      <c r="AK154" s="91"/>
      <c r="AL154" s="233"/>
      <c r="AM154" s="381"/>
      <c r="AN154" s="381"/>
      <c r="AO154" s="381"/>
      <c r="AP154" s="381"/>
      <c r="AQ154" s="381"/>
      <c r="AR154" s="91"/>
      <c r="AS154" s="91"/>
      <c r="AT154" s="91"/>
      <c r="AU154" s="73"/>
      <c r="AV154" s="66"/>
      <c r="AW154" s="335"/>
      <c r="AX154" s="335"/>
      <c r="AY154" s="335"/>
      <c r="AZ154" s="335"/>
      <c r="BA154" s="335"/>
      <c r="BB154" s="313"/>
      <c r="BC154" s="313"/>
      <c r="BD154" s="91"/>
      <c r="BE154" s="91"/>
      <c r="BF154" s="313"/>
      <c r="BG154" s="335"/>
      <c r="BH154" s="313"/>
      <c r="BI154" s="313"/>
      <c r="BJ154" s="313"/>
      <c r="BK154" s="313"/>
      <c r="BL154" s="313"/>
      <c r="BM154" s="91"/>
      <c r="BN154" s="91"/>
      <c r="BO154" s="253"/>
      <c r="BP154" s="253"/>
      <c r="BQ154" s="253"/>
      <c r="BR154" s="253"/>
      <c r="BS154" s="253"/>
      <c r="BT154" s="253"/>
      <c r="BU154" s="253"/>
      <c r="BV154" s="253"/>
      <c r="BW154" s="253"/>
      <c r="BX154" s="253"/>
      <c r="BY154" s="67"/>
      <c r="BZ154" s="427"/>
      <c r="CA154" s="427"/>
      <c r="CB154" s="427"/>
      <c r="CC154" s="427"/>
    </row>
    <row r="155" spans="1:81" ht="17.100000000000001" customHeight="1">
      <c r="A155" s="93">
        <v>138</v>
      </c>
      <c r="B155" s="78" t="s">
        <v>856</v>
      </c>
      <c r="C155" s="78" t="s">
        <v>857</v>
      </c>
      <c r="D155" s="78" t="s">
        <v>0</v>
      </c>
      <c r="E155" s="78" t="s">
        <v>20</v>
      </c>
      <c r="F155" s="78" t="s">
        <v>858</v>
      </c>
      <c r="G155" s="101" t="s">
        <v>859</v>
      </c>
      <c r="H155" s="330" t="s">
        <v>860</v>
      </c>
      <c r="I155" s="91" t="s">
        <v>11551</v>
      </c>
      <c r="J155" s="330" t="s">
        <v>102</v>
      </c>
      <c r="K155" s="330" t="s">
        <v>861</v>
      </c>
      <c r="L155" s="330" t="s">
        <v>862</v>
      </c>
      <c r="M155" s="91" t="s">
        <v>6753</v>
      </c>
      <c r="N155" s="330" t="s">
        <v>30</v>
      </c>
      <c r="O155" s="570"/>
      <c r="P155" s="330" t="s">
        <v>9840</v>
      </c>
      <c r="Q155" s="373">
        <v>75465</v>
      </c>
      <c r="R155" s="373">
        <v>12062</v>
      </c>
      <c r="S155" s="387">
        <v>5505</v>
      </c>
      <c r="T155" s="387">
        <v>3671</v>
      </c>
      <c r="U155" s="253" t="s">
        <v>9841</v>
      </c>
      <c r="V155" s="252">
        <v>1834</v>
      </c>
      <c r="W155" s="252">
        <v>153</v>
      </c>
      <c r="X155" s="330" t="s">
        <v>6337</v>
      </c>
      <c r="Y155" s="252">
        <v>1130</v>
      </c>
      <c r="Z155" s="252">
        <v>270</v>
      </c>
      <c r="AA155" s="252">
        <v>12646</v>
      </c>
      <c r="AB155" s="252">
        <v>310</v>
      </c>
      <c r="AC155" s="252"/>
      <c r="AD155" s="252">
        <v>367</v>
      </c>
      <c r="AE155" s="307">
        <v>150</v>
      </c>
      <c r="AF155" s="91" t="s">
        <v>6754</v>
      </c>
      <c r="AG155" s="373">
        <v>3454</v>
      </c>
      <c r="AH155" s="373">
        <v>4301</v>
      </c>
      <c r="AI155" s="91"/>
      <c r="AJ155" s="91"/>
      <c r="AK155" s="91" t="s">
        <v>6365</v>
      </c>
      <c r="AL155" s="233">
        <v>11</v>
      </c>
      <c r="AM155" s="381">
        <v>1</v>
      </c>
      <c r="AN155" s="381">
        <v>10</v>
      </c>
      <c r="AO155" s="381"/>
      <c r="AP155" s="381"/>
      <c r="AQ155" s="381">
        <v>310</v>
      </c>
      <c r="AR155" s="91" t="s">
        <v>9842</v>
      </c>
      <c r="AS155" s="91" t="s">
        <v>9842</v>
      </c>
      <c r="AT155" s="91" t="s">
        <v>10000</v>
      </c>
      <c r="AU155" s="73">
        <v>144419</v>
      </c>
      <c r="AV155" s="23">
        <v>466</v>
      </c>
      <c r="AW155" s="335"/>
      <c r="AX155" s="335"/>
      <c r="AY155" s="335"/>
      <c r="AZ155" s="335"/>
      <c r="BA155" s="335"/>
      <c r="BB155" s="313"/>
      <c r="BC155" s="313"/>
      <c r="BD155" s="91"/>
      <c r="BE155" s="91" t="s">
        <v>6350</v>
      </c>
      <c r="BF155" s="313"/>
      <c r="BG155" s="335"/>
      <c r="BH155" s="313"/>
      <c r="BI155" s="313"/>
      <c r="BJ155" s="313"/>
      <c r="BK155" s="313"/>
      <c r="BL155" s="313"/>
      <c r="BM155" s="91"/>
      <c r="BN155" s="91" t="s">
        <v>6350</v>
      </c>
      <c r="BO155" s="253"/>
      <c r="BP155" s="253"/>
      <c r="BQ155" s="253"/>
      <c r="BR155" s="253">
        <v>6</v>
      </c>
      <c r="BS155" s="253"/>
      <c r="BT155" s="253"/>
      <c r="BU155" s="253">
        <v>18</v>
      </c>
      <c r="BV155" s="253">
        <v>2</v>
      </c>
      <c r="BW155" s="253"/>
      <c r="BX155" s="253">
        <v>2364</v>
      </c>
      <c r="BY155" s="67"/>
      <c r="BZ155" s="427"/>
      <c r="CA155" s="427"/>
      <c r="CB155" s="427"/>
      <c r="CC155" s="427"/>
    </row>
    <row r="156" spans="1:81" ht="17.100000000000001" customHeight="1">
      <c r="A156" s="93">
        <v>139</v>
      </c>
      <c r="B156" s="78" t="s">
        <v>856</v>
      </c>
      <c r="C156" s="78" t="s">
        <v>863</v>
      </c>
      <c r="D156" s="78" t="s">
        <v>0</v>
      </c>
      <c r="E156" s="78" t="s">
        <v>20</v>
      </c>
      <c r="F156" s="78" t="s">
        <v>864</v>
      </c>
      <c r="G156" s="101" t="s">
        <v>865</v>
      </c>
      <c r="H156" s="330" t="s">
        <v>866</v>
      </c>
      <c r="I156" s="91" t="s">
        <v>867</v>
      </c>
      <c r="J156" s="330" t="s">
        <v>102</v>
      </c>
      <c r="K156" s="330" t="s">
        <v>868</v>
      </c>
      <c r="L156" s="330" t="s">
        <v>869</v>
      </c>
      <c r="M156" s="91" t="s">
        <v>6755</v>
      </c>
      <c r="N156" s="330" t="s">
        <v>102</v>
      </c>
      <c r="O156" s="253" t="s">
        <v>6435</v>
      </c>
      <c r="P156" s="330" t="s">
        <v>102</v>
      </c>
      <c r="Q156" s="373">
        <v>45386</v>
      </c>
      <c r="R156" s="373">
        <v>25894</v>
      </c>
      <c r="S156" s="23">
        <v>4233</v>
      </c>
      <c r="T156" s="387">
        <v>3550</v>
      </c>
      <c r="U156" s="253" t="s">
        <v>6361</v>
      </c>
      <c r="V156" s="252">
        <v>683</v>
      </c>
      <c r="W156" s="252">
        <v>3661</v>
      </c>
      <c r="X156" s="330" t="s">
        <v>6337</v>
      </c>
      <c r="Y156" s="252">
        <v>598</v>
      </c>
      <c r="Z156" s="252">
        <v>1459</v>
      </c>
      <c r="AA156" s="252">
        <v>50519</v>
      </c>
      <c r="AB156" s="252">
        <v>765</v>
      </c>
      <c r="AC156" s="252">
        <v>201</v>
      </c>
      <c r="AD156" s="252">
        <v>1084</v>
      </c>
      <c r="AE156" s="307">
        <v>304</v>
      </c>
      <c r="AF156" s="91" t="s">
        <v>6756</v>
      </c>
      <c r="AG156" s="373">
        <v>8470</v>
      </c>
      <c r="AH156" s="373">
        <v>31488</v>
      </c>
      <c r="AI156" s="91" t="s">
        <v>6757</v>
      </c>
      <c r="AJ156" s="91" t="s">
        <v>6758</v>
      </c>
      <c r="AK156" s="91"/>
      <c r="AL156" s="233">
        <v>22</v>
      </c>
      <c r="AM156" s="381">
        <v>2</v>
      </c>
      <c r="AN156" s="381">
        <v>5</v>
      </c>
      <c r="AO156" s="381">
        <v>15</v>
      </c>
      <c r="AP156" s="381"/>
      <c r="AQ156" s="381">
        <v>313</v>
      </c>
      <c r="AR156" s="91" t="s">
        <v>9080</v>
      </c>
      <c r="AS156" s="91" t="s">
        <v>9096</v>
      </c>
      <c r="AT156" s="91" t="s">
        <v>6356</v>
      </c>
      <c r="AU156" s="73">
        <v>855220</v>
      </c>
      <c r="AV156" s="23">
        <v>2732</v>
      </c>
      <c r="AW156" s="335"/>
      <c r="AX156" s="335"/>
      <c r="AY156" s="335"/>
      <c r="AZ156" s="335"/>
      <c r="BA156" s="335"/>
      <c r="BB156" s="313"/>
      <c r="BC156" s="313"/>
      <c r="BD156" s="91"/>
      <c r="BE156" s="91" t="s">
        <v>6350</v>
      </c>
      <c r="BF156" s="313"/>
      <c r="BG156" s="335"/>
      <c r="BH156" s="313"/>
      <c r="BI156" s="313"/>
      <c r="BJ156" s="313"/>
      <c r="BK156" s="313"/>
      <c r="BL156" s="313"/>
      <c r="BM156" s="91"/>
      <c r="BN156" s="91" t="s">
        <v>6350</v>
      </c>
      <c r="BO156" s="253"/>
      <c r="BP156" s="253"/>
      <c r="BQ156" s="253"/>
      <c r="BR156" s="253">
        <v>35</v>
      </c>
      <c r="BS156" s="253">
        <v>4</v>
      </c>
      <c r="BT156" s="253"/>
      <c r="BU156" s="253">
        <v>25</v>
      </c>
      <c r="BV156" s="253">
        <v>1</v>
      </c>
      <c r="BW156" s="253"/>
      <c r="BX156" s="253"/>
      <c r="BY156" s="67"/>
      <c r="BZ156" s="427"/>
      <c r="CA156" s="427"/>
      <c r="CB156" s="427"/>
      <c r="CC156" s="427"/>
    </row>
    <row r="157" spans="1:81" ht="17.100000000000001" customHeight="1">
      <c r="A157" s="208"/>
      <c r="B157" s="209" t="s">
        <v>870</v>
      </c>
      <c r="C157" s="210"/>
      <c r="D157" s="210">
        <v>2</v>
      </c>
      <c r="E157" s="210"/>
      <c r="F157" s="208"/>
      <c r="G157" s="208"/>
      <c r="H157" s="208"/>
      <c r="I157" s="208"/>
      <c r="J157" s="208"/>
      <c r="K157" s="208"/>
      <c r="L157" s="208"/>
      <c r="M157" s="205"/>
      <c r="N157" s="112"/>
      <c r="O157" s="112"/>
      <c r="P157" s="112"/>
      <c r="Q157" s="374"/>
      <c r="R157" s="374"/>
      <c r="S157" s="188"/>
      <c r="T157" s="188"/>
      <c r="U157" s="285"/>
      <c r="V157" s="298"/>
      <c r="W157" s="298"/>
      <c r="X157" s="112"/>
      <c r="Y157" s="298"/>
      <c r="Z157" s="298"/>
      <c r="AA157" s="298"/>
      <c r="AB157" s="298"/>
      <c r="AC157" s="298"/>
      <c r="AD157" s="298"/>
      <c r="AE157" s="352"/>
      <c r="AF157" s="205"/>
      <c r="AG157" s="374"/>
      <c r="AH157" s="374"/>
      <c r="AI157" s="205"/>
      <c r="AJ157" s="205"/>
      <c r="AK157" s="205"/>
      <c r="AL157" s="184"/>
      <c r="AM157" s="112"/>
      <c r="AN157" s="112"/>
      <c r="AO157" s="112"/>
      <c r="AP157" s="112"/>
      <c r="AQ157" s="112"/>
      <c r="AR157" s="205"/>
      <c r="AS157" s="205"/>
      <c r="AT157" s="205"/>
      <c r="AU157" s="198"/>
      <c r="AV157" s="195"/>
      <c r="AW157" s="339"/>
      <c r="AX157" s="339"/>
      <c r="AY157" s="339"/>
      <c r="AZ157" s="339"/>
      <c r="BA157" s="339"/>
      <c r="BB157" s="310"/>
      <c r="BC157" s="310"/>
      <c r="BD157" s="205"/>
      <c r="BE157" s="205"/>
      <c r="BF157" s="310"/>
      <c r="BG157" s="339"/>
      <c r="BH157" s="310"/>
      <c r="BI157" s="310"/>
      <c r="BJ157" s="310"/>
      <c r="BK157" s="310"/>
      <c r="BL157" s="310"/>
      <c r="BM157" s="205"/>
      <c r="BN157" s="205"/>
      <c r="BO157" s="285"/>
      <c r="BP157" s="285"/>
      <c r="BQ157" s="285"/>
      <c r="BR157" s="285"/>
      <c r="BS157" s="285"/>
      <c r="BT157" s="285"/>
      <c r="BU157" s="285"/>
      <c r="BV157" s="285"/>
      <c r="BW157" s="285"/>
      <c r="BX157" s="285"/>
      <c r="BY157" s="193"/>
      <c r="BZ157" s="112"/>
      <c r="CA157" s="112"/>
      <c r="CB157" s="112"/>
      <c r="CC157" s="112"/>
    </row>
    <row r="158" spans="1:81" ht="17.100000000000001" customHeight="1">
      <c r="A158" s="71">
        <v>140</v>
      </c>
      <c r="B158" s="106" t="s">
        <v>871</v>
      </c>
      <c r="C158" s="106" t="s">
        <v>872</v>
      </c>
      <c r="D158" s="106" t="s">
        <v>213</v>
      </c>
      <c r="E158" s="106" t="s">
        <v>113</v>
      </c>
      <c r="F158" s="148" t="s">
        <v>873</v>
      </c>
      <c r="G158" s="101" t="s">
        <v>874</v>
      </c>
      <c r="H158" s="330" t="s">
        <v>875</v>
      </c>
      <c r="I158" s="91" t="s">
        <v>876</v>
      </c>
      <c r="J158" s="330" t="s">
        <v>30</v>
      </c>
      <c r="K158" s="330" t="s">
        <v>113</v>
      </c>
      <c r="L158" s="330" t="s">
        <v>113</v>
      </c>
      <c r="M158" s="91" t="s">
        <v>10429</v>
      </c>
      <c r="N158" s="330" t="s">
        <v>30</v>
      </c>
      <c r="O158" s="330"/>
      <c r="P158" s="330" t="s">
        <v>30</v>
      </c>
      <c r="Q158" s="373">
        <v>1687</v>
      </c>
      <c r="R158" s="373">
        <v>511</v>
      </c>
      <c r="S158" s="387">
        <v>263</v>
      </c>
      <c r="T158" s="387">
        <v>263</v>
      </c>
      <c r="U158" s="253" t="s">
        <v>6344</v>
      </c>
      <c r="V158" s="252"/>
      <c r="W158" s="252"/>
      <c r="X158" s="330"/>
      <c r="Y158" s="252"/>
      <c r="Z158" s="252">
        <v>41.6</v>
      </c>
      <c r="AA158" s="252">
        <v>2400</v>
      </c>
      <c r="AB158" s="252">
        <v>61.1</v>
      </c>
      <c r="AC158" s="252"/>
      <c r="AD158" s="252"/>
      <c r="AE158" s="307">
        <v>2</v>
      </c>
      <c r="AF158" s="91" t="s">
        <v>9675</v>
      </c>
      <c r="AG158" s="373"/>
      <c r="AH158" s="373"/>
      <c r="AI158" s="91"/>
      <c r="AJ158" s="91"/>
      <c r="AK158" s="91"/>
      <c r="AL158" s="233">
        <v>3</v>
      </c>
      <c r="AM158" s="381"/>
      <c r="AN158" s="381">
        <v>3</v>
      </c>
      <c r="AO158" s="381"/>
      <c r="AP158" s="381"/>
      <c r="AQ158" s="381">
        <v>313</v>
      </c>
      <c r="AR158" s="91" t="s">
        <v>10002</v>
      </c>
      <c r="AS158" s="91" t="s">
        <v>10002</v>
      </c>
      <c r="AT158" s="91" t="s">
        <v>6356</v>
      </c>
      <c r="AU158" s="73">
        <v>6894</v>
      </c>
      <c r="AV158" s="23">
        <v>22</v>
      </c>
      <c r="AW158" s="335"/>
      <c r="AX158" s="335"/>
      <c r="AY158" s="335"/>
      <c r="AZ158" s="335"/>
      <c r="BA158" s="335"/>
      <c r="BB158" s="313"/>
      <c r="BC158" s="313"/>
      <c r="BD158" s="91"/>
      <c r="BE158" s="91" t="s">
        <v>6350</v>
      </c>
      <c r="BF158" s="313"/>
      <c r="BG158" s="335"/>
      <c r="BH158" s="313"/>
      <c r="BI158" s="313"/>
      <c r="BJ158" s="313"/>
      <c r="BK158" s="313"/>
      <c r="BL158" s="313"/>
      <c r="BM158" s="91"/>
      <c r="BN158" s="91"/>
      <c r="BO158" s="253"/>
      <c r="BP158" s="253">
        <v>1</v>
      </c>
      <c r="BQ158" s="253"/>
      <c r="BR158" s="253"/>
      <c r="BS158" s="253"/>
      <c r="BT158" s="253">
        <v>2</v>
      </c>
      <c r="BU158" s="253">
        <v>5</v>
      </c>
      <c r="BV158" s="253"/>
      <c r="BW158" s="253"/>
      <c r="BX158" s="253"/>
      <c r="BY158" s="67"/>
      <c r="BZ158" s="427"/>
      <c r="CA158" s="427"/>
      <c r="CB158" s="427"/>
      <c r="CC158" s="427"/>
    </row>
    <row r="159" spans="1:81" ht="17.100000000000001" customHeight="1">
      <c r="A159" s="71">
        <v>141</v>
      </c>
      <c r="B159" s="106" t="s">
        <v>856</v>
      </c>
      <c r="C159" s="106" t="s">
        <v>877</v>
      </c>
      <c r="D159" s="106" t="s">
        <v>309</v>
      </c>
      <c r="E159" s="106" t="s">
        <v>97</v>
      </c>
      <c r="F159" s="148" t="s">
        <v>878</v>
      </c>
      <c r="G159" s="101" t="s">
        <v>10924</v>
      </c>
      <c r="H159" s="330" t="s">
        <v>879</v>
      </c>
      <c r="I159" s="91" t="s">
        <v>10925</v>
      </c>
      <c r="J159" s="330" t="s">
        <v>102</v>
      </c>
      <c r="K159" s="330" t="s">
        <v>847</v>
      </c>
      <c r="L159" s="330" t="s">
        <v>880</v>
      </c>
      <c r="M159" s="91" t="s">
        <v>10430</v>
      </c>
      <c r="N159" s="330" t="s">
        <v>30</v>
      </c>
      <c r="O159" s="330"/>
      <c r="P159" s="330" t="s">
        <v>30</v>
      </c>
      <c r="Q159" s="373">
        <v>56334</v>
      </c>
      <c r="R159" s="373">
        <v>6868</v>
      </c>
      <c r="S159" s="387">
        <v>3060</v>
      </c>
      <c r="T159" s="387">
        <v>2699</v>
      </c>
      <c r="U159" s="253" t="s">
        <v>6344</v>
      </c>
      <c r="V159" s="252">
        <v>361</v>
      </c>
      <c r="W159" s="252">
        <v>487</v>
      </c>
      <c r="X159" s="330" t="s">
        <v>6337</v>
      </c>
      <c r="Y159" s="252">
        <v>177</v>
      </c>
      <c r="Z159" s="252">
        <v>48</v>
      </c>
      <c r="AA159" s="252">
        <v>19041</v>
      </c>
      <c r="AB159" s="252">
        <v>298</v>
      </c>
      <c r="AC159" s="252"/>
      <c r="AD159" s="252"/>
      <c r="AE159" s="307">
        <v>50</v>
      </c>
      <c r="AF159" s="91" t="s">
        <v>9069</v>
      </c>
      <c r="AG159" s="373">
        <v>8432</v>
      </c>
      <c r="AH159" s="373">
        <v>10073</v>
      </c>
      <c r="AI159" s="91" t="s">
        <v>9817</v>
      </c>
      <c r="AJ159" s="91" t="s">
        <v>7662</v>
      </c>
      <c r="AK159" s="91" t="s">
        <v>6354</v>
      </c>
      <c r="AL159" s="233">
        <v>12</v>
      </c>
      <c r="AM159" s="381">
        <v>3</v>
      </c>
      <c r="AN159" s="381">
        <v>3</v>
      </c>
      <c r="AO159" s="381">
        <v>6</v>
      </c>
      <c r="AP159" s="381"/>
      <c r="AQ159" s="381">
        <v>312</v>
      </c>
      <c r="AR159" s="91" t="s">
        <v>6355</v>
      </c>
      <c r="AS159" s="91" t="s">
        <v>6355</v>
      </c>
      <c r="AT159" s="91" t="s">
        <v>9818</v>
      </c>
      <c r="AU159" s="73">
        <v>98163</v>
      </c>
      <c r="AV159" s="23">
        <v>315</v>
      </c>
      <c r="AW159" s="335"/>
      <c r="AX159" s="335"/>
      <c r="AY159" s="335"/>
      <c r="AZ159" s="335"/>
      <c r="BA159" s="335"/>
      <c r="BB159" s="313"/>
      <c r="BC159" s="313"/>
      <c r="BD159" s="91"/>
      <c r="BE159" s="91" t="s">
        <v>6350</v>
      </c>
      <c r="BF159" s="313"/>
      <c r="BG159" s="335"/>
      <c r="BH159" s="313"/>
      <c r="BI159" s="313"/>
      <c r="BJ159" s="313"/>
      <c r="BK159" s="313"/>
      <c r="BL159" s="313"/>
      <c r="BM159" s="91"/>
      <c r="BN159" s="91" t="s">
        <v>6350</v>
      </c>
      <c r="BO159" s="253">
        <v>1</v>
      </c>
      <c r="BP159" s="253">
        <v>4</v>
      </c>
      <c r="BQ159" s="389"/>
      <c r="BR159" s="253"/>
      <c r="BS159" s="253"/>
      <c r="BT159" s="253">
        <v>7</v>
      </c>
      <c r="BU159" s="253">
        <v>12</v>
      </c>
      <c r="BV159" s="253">
        <v>10</v>
      </c>
      <c r="BW159" s="253">
        <v>1</v>
      </c>
      <c r="BX159" s="253">
        <v>23</v>
      </c>
      <c r="BY159" s="67"/>
      <c r="BZ159" s="427"/>
      <c r="CA159" s="427"/>
      <c r="CB159" s="427"/>
      <c r="CC159" s="427"/>
    </row>
    <row r="160" spans="1:81" ht="17.100000000000001" customHeight="1">
      <c r="A160" s="641">
        <v>142</v>
      </c>
      <c r="B160" s="86" t="s">
        <v>856</v>
      </c>
      <c r="C160" s="86" t="s">
        <v>138</v>
      </c>
      <c r="D160" s="86" t="s">
        <v>309</v>
      </c>
      <c r="E160" s="86" t="s">
        <v>97</v>
      </c>
      <c r="F160" s="86" t="s">
        <v>12086</v>
      </c>
      <c r="G160" s="169" t="s">
        <v>12085</v>
      </c>
      <c r="H160" s="329" t="s">
        <v>881</v>
      </c>
      <c r="I160" s="332" t="s">
        <v>882</v>
      </c>
      <c r="J160" s="329" t="s">
        <v>102</v>
      </c>
      <c r="K160" s="329" t="s">
        <v>883</v>
      </c>
      <c r="L160" s="329" t="s">
        <v>884</v>
      </c>
      <c r="M160" s="91" t="s">
        <v>10431</v>
      </c>
      <c r="N160" s="330" t="s">
        <v>30</v>
      </c>
      <c r="O160" s="330"/>
      <c r="P160" s="330" t="s">
        <v>30</v>
      </c>
      <c r="Q160" s="373">
        <v>5146</v>
      </c>
      <c r="R160" s="373">
        <v>9061</v>
      </c>
      <c r="S160" s="53">
        <v>1586.7</v>
      </c>
      <c r="T160" s="23">
        <v>1122.7</v>
      </c>
      <c r="U160" s="390" t="s">
        <v>6344</v>
      </c>
      <c r="V160" s="300">
        <v>464</v>
      </c>
      <c r="W160" s="252">
        <v>50</v>
      </c>
      <c r="X160" s="330" t="s">
        <v>6337</v>
      </c>
      <c r="Y160" s="252">
        <v>206.5</v>
      </c>
      <c r="Z160" s="252">
        <v>468.64</v>
      </c>
      <c r="AA160" s="252">
        <v>10950</v>
      </c>
      <c r="AB160" s="252">
        <v>662.35</v>
      </c>
      <c r="AC160" s="252"/>
      <c r="AD160" s="252"/>
      <c r="AE160" s="307">
        <v>6</v>
      </c>
      <c r="AF160" s="91" t="s">
        <v>11552</v>
      </c>
      <c r="AG160" s="373">
        <v>17451</v>
      </c>
      <c r="AH160" s="373">
        <v>36805</v>
      </c>
      <c r="AI160" s="91" t="s">
        <v>8361</v>
      </c>
      <c r="AJ160" s="91" t="s">
        <v>8362</v>
      </c>
      <c r="AK160" s="91" t="s">
        <v>6354</v>
      </c>
      <c r="AL160" s="381">
        <v>210</v>
      </c>
      <c r="AM160" s="381">
        <v>5</v>
      </c>
      <c r="AN160" s="381">
        <v>2</v>
      </c>
      <c r="AO160" s="381">
        <v>1</v>
      </c>
      <c r="AP160" s="381">
        <v>202</v>
      </c>
      <c r="AQ160" s="381">
        <v>311</v>
      </c>
      <c r="AR160" s="91" t="s">
        <v>9080</v>
      </c>
      <c r="AS160" s="91" t="s">
        <v>9080</v>
      </c>
      <c r="AT160" s="91" t="s">
        <v>6356</v>
      </c>
      <c r="AU160" s="73">
        <v>540948</v>
      </c>
      <c r="AV160" s="232">
        <v>1739</v>
      </c>
      <c r="AW160" s="335"/>
      <c r="AX160" s="335"/>
      <c r="AY160" s="335"/>
      <c r="AZ160" s="335"/>
      <c r="BA160" s="335"/>
      <c r="BB160" s="313"/>
      <c r="BC160" s="313"/>
      <c r="BD160" s="91"/>
      <c r="BE160" s="91" t="s">
        <v>6350</v>
      </c>
      <c r="BF160" s="313"/>
      <c r="BG160" s="335"/>
      <c r="BH160" s="313"/>
      <c r="BI160" s="313"/>
      <c r="BJ160" s="313"/>
      <c r="BK160" s="313"/>
      <c r="BL160" s="313"/>
      <c r="BM160" s="91"/>
      <c r="BN160" s="91" t="s">
        <v>6350</v>
      </c>
      <c r="BO160" s="253">
        <v>3</v>
      </c>
      <c r="BP160" s="253">
        <v>4</v>
      </c>
      <c r="BQ160" s="253"/>
      <c r="BR160" s="253">
        <v>2</v>
      </c>
      <c r="BS160" s="253"/>
      <c r="BT160" s="253">
        <v>13</v>
      </c>
      <c r="BU160" s="253">
        <v>23</v>
      </c>
      <c r="BV160" s="253"/>
      <c r="BW160" s="253"/>
      <c r="BX160" s="253">
        <v>19</v>
      </c>
      <c r="BY160" s="427"/>
      <c r="BZ160" s="427"/>
      <c r="CA160" s="427"/>
      <c r="CB160" s="427"/>
      <c r="CC160" s="427"/>
    </row>
    <row r="161" spans="1:81" ht="17.100000000000001" customHeight="1">
      <c r="A161" s="641">
        <v>143</v>
      </c>
      <c r="B161" s="106" t="s">
        <v>856</v>
      </c>
      <c r="C161" s="106" t="s">
        <v>857</v>
      </c>
      <c r="D161" s="106" t="s">
        <v>309</v>
      </c>
      <c r="E161" s="106" t="s">
        <v>97</v>
      </c>
      <c r="F161" s="148" t="s">
        <v>885</v>
      </c>
      <c r="G161" s="101" t="s">
        <v>10939</v>
      </c>
      <c r="H161" s="330" t="s">
        <v>886</v>
      </c>
      <c r="I161" s="91" t="s">
        <v>10940</v>
      </c>
      <c r="J161" s="330" t="s">
        <v>102</v>
      </c>
      <c r="K161" s="330" t="s">
        <v>887</v>
      </c>
      <c r="L161" s="330" t="s">
        <v>888</v>
      </c>
      <c r="M161" s="91" t="s">
        <v>10432</v>
      </c>
      <c r="N161" s="330" t="s">
        <v>30</v>
      </c>
      <c r="O161" s="330"/>
      <c r="P161" s="330" t="s">
        <v>102</v>
      </c>
      <c r="Q161" s="373">
        <v>29437</v>
      </c>
      <c r="R161" s="373">
        <v>14831</v>
      </c>
      <c r="S161" s="387">
        <v>4208</v>
      </c>
      <c r="T161" s="387">
        <v>3528</v>
      </c>
      <c r="U161" s="253" t="s">
        <v>6344</v>
      </c>
      <c r="V161" s="252">
        <v>680</v>
      </c>
      <c r="W161" s="252">
        <v>2062</v>
      </c>
      <c r="X161" s="330" t="s">
        <v>6337</v>
      </c>
      <c r="Y161" s="252">
        <v>1569</v>
      </c>
      <c r="Z161" s="252">
        <v>150</v>
      </c>
      <c r="AA161" s="252">
        <v>41917</v>
      </c>
      <c r="AB161" s="252">
        <v>611</v>
      </c>
      <c r="AC161" s="252"/>
      <c r="AD161" s="252">
        <v>139.96</v>
      </c>
      <c r="AE161" s="307">
        <v>84</v>
      </c>
      <c r="AF161" s="91" t="s">
        <v>9676</v>
      </c>
      <c r="AG161" s="373">
        <v>51328</v>
      </c>
      <c r="AH161" s="373">
        <v>69166</v>
      </c>
      <c r="AI161" s="91" t="s">
        <v>9677</v>
      </c>
      <c r="AJ161" s="91" t="s">
        <v>9678</v>
      </c>
      <c r="AK161" s="91" t="s">
        <v>6369</v>
      </c>
      <c r="AL161" s="381">
        <v>18</v>
      </c>
      <c r="AM161" s="381">
        <v>2</v>
      </c>
      <c r="AN161" s="381">
        <v>15</v>
      </c>
      <c r="AO161" s="381">
        <v>1</v>
      </c>
      <c r="AP161" s="381"/>
      <c r="AQ161" s="381">
        <v>313</v>
      </c>
      <c r="AR161" s="91" t="s">
        <v>6355</v>
      </c>
      <c r="AS161" s="91" t="s">
        <v>6355</v>
      </c>
      <c r="AT161" s="91" t="s">
        <v>6356</v>
      </c>
      <c r="AU161" s="73">
        <v>234348</v>
      </c>
      <c r="AV161" s="232">
        <v>749</v>
      </c>
      <c r="AW161" s="335"/>
      <c r="AX161" s="335"/>
      <c r="AY161" s="335"/>
      <c r="AZ161" s="335"/>
      <c r="BA161" s="335"/>
      <c r="BB161" s="313"/>
      <c r="BC161" s="313"/>
      <c r="BD161" s="91"/>
      <c r="BE161" s="91" t="s">
        <v>6350</v>
      </c>
      <c r="BF161" s="313"/>
      <c r="BG161" s="335"/>
      <c r="BH161" s="313"/>
      <c r="BI161" s="313"/>
      <c r="BJ161" s="313"/>
      <c r="BK161" s="313"/>
      <c r="BL161" s="313"/>
      <c r="BM161" s="91"/>
      <c r="BN161" s="91" t="s">
        <v>6350</v>
      </c>
      <c r="BO161" s="253">
        <v>4</v>
      </c>
      <c r="BP161" s="253">
        <v>17</v>
      </c>
      <c r="BQ161" s="253"/>
      <c r="BR161" s="253">
        <v>3</v>
      </c>
      <c r="BS161" s="253">
        <v>1</v>
      </c>
      <c r="BT161" s="253">
        <v>19</v>
      </c>
      <c r="BU161" s="253">
        <v>14</v>
      </c>
      <c r="BV161" s="253">
        <v>1</v>
      </c>
      <c r="BW161" s="253"/>
      <c r="BX161" s="253">
        <v>56</v>
      </c>
      <c r="BY161" s="427"/>
      <c r="BZ161" s="427"/>
      <c r="CA161" s="427"/>
      <c r="CB161" s="427"/>
      <c r="CC161" s="427"/>
    </row>
    <row r="162" spans="1:81" ht="17.100000000000001" customHeight="1">
      <c r="A162" s="641">
        <v>144</v>
      </c>
      <c r="B162" s="106" t="s">
        <v>889</v>
      </c>
      <c r="C162" s="106" t="s">
        <v>890</v>
      </c>
      <c r="D162" s="106" t="s">
        <v>213</v>
      </c>
      <c r="E162" s="106" t="s">
        <v>113</v>
      </c>
      <c r="F162" s="148" t="s">
        <v>891</v>
      </c>
      <c r="G162" s="101" t="s">
        <v>892</v>
      </c>
      <c r="H162" s="330" t="s">
        <v>893</v>
      </c>
      <c r="I162" s="91" t="s">
        <v>894</v>
      </c>
      <c r="J162" s="330" t="s">
        <v>30</v>
      </c>
      <c r="K162" s="330" t="s">
        <v>113</v>
      </c>
      <c r="L162" s="330" t="s">
        <v>113</v>
      </c>
      <c r="M162" s="91" t="s">
        <v>9823</v>
      </c>
      <c r="N162" s="330" t="s">
        <v>30</v>
      </c>
      <c r="O162" s="330"/>
      <c r="P162" s="330" t="s">
        <v>30</v>
      </c>
      <c r="Q162" s="373">
        <v>471518</v>
      </c>
      <c r="R162" s="373">
        <v>1061</v>
      </c>
      <c r="S162" s="387">
        <v>678</v>
      </c>
      <c r="T162" s="387">
        <v>678</v>
      </c>
      <c r="U162" s="253" t="s">
        <v>6344</v>
      </c>
      <c r="V162" s="252"/>
      <c r="W162" s="252">
        <v>31</v>
      </c>
      <c r="X162" s="330" t="s">
        <v>6337</v>
      </c>
      <c r="Y162" s="252"/>
      <c r="Z162" s="252"/>
      <c r="AA162" s="252">
        <v>836</v>
      </c>
      <c r="AB162" s="252">
        <v>55</v>
      </c>
      <c r="AC162" s="252"/>
      <c r="AD162" s="252"/>
      <c r="AE162" s="307"/>
      <c r="AF162" s="91" t="s">
        <v>9820</v>
      </c>
      <c r="AG162" s="373">
        <v>440</v>
      </c>
      <c r="AH162" s="373">
        <v>1448</v>
      </c>
      <c r="AI162" s="91"/>
      <c r="AJ162" s="91"/>
      <c r="AK162" s="91"/>
      <c r="AL162" s="381">
        <v>4</v>
      </c>
      <c r="AM162" s="381"/>
      <c r="AN162" s="381">
        <v>3</v>
      </c>
      <c r="AO162" s="381"/>
      <c r="AP162" s="381">
        <v>1</v>
      </c>
      <c r="AQ162" s="381">
        <v>313</v>
      </c>
      <c r="AR162" s="91" t="s">
        <v>10002</v>
      </c>
      <c r="AS162" s="91" t="s">
        <v>10002</v>
      </c>
      <c r="AT162" s="91" t="s">
        <v>6356</v>
      </c>
      <c r="AU162" s="73">
        <v>21456</v>
      </c>
      <c r="AV162" s="232">
        <v>68</v>
      </c>
      <c r="AW162" s="335"/>
      <c r="AX162" s="335"/>
      <c r="AY162" s="335"/>
      <c r="AZ162" s="335"/>
      <c r="BA162" s="335"/>
      <c r="BB162" s="313"/>
      <c r="BC162" s="313"/>
      <c r="BD162" s="91"/>
      <c r="BE162" s="91" t="s">
        <v>6350</v>
      </c>
      <c r="BF162" s="313"/>
      <c r="BG162" s="335"/>
      <c r="BH162" s="313"/>
      <c r="BI162" s="313"/>
      <c r="BJ162" s="313"/>
      <c r="BK162" s="313"/>
      <c r="BL162" s="313"/>
      <c r="BM162" s="91"/>
      <c r="BN162" s="91" t="s">
        <v>6350</v>
      </c>
      <c r="BO162" s="253"/>
      <c r="BP162" s="253">
        <v>1</v>
      </c>
      <c r="BQ162" s="253"/>
      <c r="BR162" s="253"/>
      <c r="BS162" s="253"/>
      <c r="BT162" s="253"/>
      <c r="BU162" s="253">
        <v>1</v>
      </c>
      <c r="BV162" s="253"/>
      <c r="BW162" s="253"/>
      <c r="BX162" s="253">
        <v>13</v>
      </c>
      <c r="BY162" s="427"/>
      <c r="BZ162" s="427"/>
      <c r="CA162" s="427"/>
      <c r="CB162" s="427"/>
      <c r="CC162" s="427"/>
    </row>
    <row r="163" spans="1:81" ht="17.100000000000001" customHeight="1">
      <c r="A163" s="641">
        <v>145</v>
      </c>
      <c r="B163" s="87" t="s">
        <v>856</v>
      </c>
      <c r="C163" s="87" t="s">
        <v>895</v>
      </c>
      <c r="D163" s="87" t="s">
        <v>309</v>
      </c>
      <c r="E163" s="87" t="s">
        <v>896</v>
      </c>
      <c r="F163" s="88" t="s">
        <v>897</v>
      </c>
      <c r="G163" s="168" t="s">
        <v>898</v>
      </c>
      <c r="H163" s="89" t="s">
        <v>10195</v>
      </c>
      <c r="I163" s="96" t="s">
        <v>899</v>
      </c>
      <c r="J163" s="774" t="s">
        <v>30</v>
      </c>
      <c r="K163" s="330" t="s">
        <v>12517</v>
      </c>
      <c r="L163" s="330" t="s">
        <v>113</v>
      </c>
      <c r="M163" s="91" t="s">
        <v>10433</v>
      </c>
      <c r="N163" s="330" t="s">
        <v>30</v>
      </c>
      <c r="O163" s="330"/>
      <c r="P163" s="330" t="s">
        <v>30</v>
      </c>
      <c r="Q163" s="373">
        <v>10177</v>
      </c>
      <c r="R163" s="373">
        <v>2639</v>
      </c>
      <c r="S163" s="387">
        <v>1272.82</v>
      </c>
      <c r="T163" s="387">
        <v>552.58000000000004</v>
      </c>
      <c r="U163" s="253" t="s">
        <v>6352</v>
      </c>
      <c r="V163" s="252">
        <v>720.24</v>
      </c>
      <c r="W163" s="252">
        <v>53.25</v>
      </c>
      <c r="X163" s="330" t="s">
        <v>6337</v>
      </c>
      <c r="Y163" s="252">
        <v>112.6</v>
      </c>
      <c r="Z163" s="252"/>
      <c r="AA163" s="252"/>
      <c r="AB163" s="252">
        <v>95.91</v>
      </c>
      <c r="AC163" s="252"/>
      <c r="AD163" s="252"/>
      <c r="AE163" s="307"/>
      <c r="AF163" s="91" t="s">
        <v>10196</v>
      </c>
      <c r="AG163" s="373">
        <v>171</v>
      </c>
      <c r="AH163" s="373">
        <v>287</v>
      </c>
      <c r="AI163" s="91"/>
      <c r="AJ163" s="91"/>
      <c r="AK163" s="91" t="s">
        <v>6348</v>
      </c>
      <c r="AL163" s="381">
        <v>25</v>
      </c>
      <c r="AM163" s="381">
        <v>13</v>
      </c>
      <c r="AN163" s="381">
        <v>4</v>
      </c>
      <c r="AO163" s="381">
        <v>8</v>
      </c>
      <c r="AP163" s="381"/>
      <c r="AQ163" s="381">
        <v>312</v>
      </c>
      <c r="AR163" s="91" t="s">
        <v>6355</v>
      </c>
      <c r="AS163" s="91" t="s">
        <v>6355</v>
      </c>
      <c r="AT163" s="91" t="s">
        <v>10001</v>
      </c>
      <c r="AU163" s="73">
        <v>80937</v>
      </c>
      <c r="AV163" s="232">
        <v>259</v>
      </c>
      <c r="AW163" s="335"/>
      <c r="AX163" s="335"/>
      <c r="AY163" s="335"/>
      <c r="AZ163" s="335"/>
      <c r="BA163" s="335"/>
      <c r="BB163" s="313"/>
      <c r="BC163" s="313"/>
      <c r="BD163" s="91"/>
      <c r="BE163" s="91" t="s">
        <v>6350</v>
      </c>
      <c r="BF163" s="313"/>
      <c r="BG163" s="335"/>
      <c r="BH163" s="313"/>
      <c r="BI163" s="313"/>
      <c r="BJ163" s="313"/>
      <c r="BK163" s="313"/>
      <c r="BL163" s="313"/>
      <c r="BM163" s="91"/>
      <c r="BN163" s="91" t="s">
        <v>6350</v>
      </c>
      <c r="BO163" s="253"/>
      <c r="BP163" s="253">
        <v>2</v>
      </c>
      <c r="BQ163" s="253">
        <v>2</v>
      </c>
      <c r="BR163" s="253">
        <v>3</v>
      </c>
      <c r="BS163" s="253"/>
      <c r="BT163" s="253"/>
      <c r="BU163" s="253"/>
      <c r="BV163" s="253"/>
      <c r="BW163" s="253"/>
      <c r="BX163" s="253"/>
      <c r="BY163" s="427"/>
      <c r="BZ163" s="427"/>
      <c r="CA163" s="427"/>
      <c r="CB163" s="427"/>
      <c r="CC163" s="427"/>
    </row>
    <row r="164" spans="1:81" ht="17.100000000000001" customHeight="1">
      <c r="A164" s="641">
        <v>146</v>
      </c>
      <c r="B164" s="78" t="s">
        <v>856</v>
      </c>
      <c r="C164" s="78" t="s">
        <v>138</v>
      </c>
      <c r="D164" s="78" t="s">
        <v>309</v>
      </c>
      <c r="E164" s="78" t="s">
        <v>97</v>
      </c>
      <c r="F164" s="88" t="s">
        <v>900</v>
      </c>
      <c r="G164" s="101" t="s">
        <v>8721</v>
      </c>
      <c r="H164" s="330" t="s">
        <v>901</v>
      </c>
      <c r="I164" s="91" t="s">
        <v>902</v>
      </c>
      <c r="J164" s="330" t="s">
        <v>102</v>
      </c>
      <c r="K164" s="330" t="s">
        <v>903</v>
      </c>
      <c r="L164" s="330" t="s">
        <v>904</v>
      </c>
      <c r="M164" s="91" t="s">
        <v>9843</v>
      </c>
      <c r="N164" s="330" t="s">
        <v>102</v>
      </c>
      <c r="O164" s="776" t="s">
        <v>6435</v>
      </c>
      <c r="P164" s="330" t="s">
        <v>102</v>
      </c>
      <c r="Q164" s="373">
        <v>4469.1000000000004</v>
      </c>
      <c r="R164" s="373">
        <v>11302</v>
      </c>
      <c r="S164" s="23">
        <v>3391</v>
      </c>
      <c r="T164" s="23">
        <v>2676</v>
      </c>
      <c r="U164" s="390" t="s">
        <v>8877</v>
      </c>
      <c r="V164" s="300">
        <v>715</v>
      </c>
      <c r="W164" s="252">
        <v>199</v>
      </c>
      <c r="X164" s="330" t="s">
        <v>6337</v>
      </c>
      <c r="Y164" s="252">
        <v>404</v>
      </c>
      <c r="Z164" s="252"/>
      <c r="AA164" s="252"/>
      <c r="AB164" s="252">
        <v>64</v>
      </c>
      <c r="AC164" s="252"/>
      <c r="AD164" s="252">
        <v>257</v>
      </c>
      <c r="AE164" s="307">
        <v>90</v>
      </c>
      <c r="AF164" s="91" t="s">
        <v>9844</v>
      </c>
      <c r="AG164" s="373">
        <v>86954</v>
      </c>
      <c r="AH164" s="373">
        <v>91968</v>
      </c>
      <c r="AI164" s="91"/>
      <c r="AJ164" s="91"/>
      <c r="AK164" s="91" t="s">
        <v>11553</v>
      </c>
      <c r="AL164" s="381">
        <v>6</v>
      </c>
      <c r="AM164" s="381">
        <v>2</v>
      </c>
      <c r="AN164" s="381">
        <v>1</v>
      </c>
      <c r="AO164" s="381">
        <v>1</v>
      </c>
      <c r="AP164" s="381">
        <v>2</v>
      </c>
      <c r="AQ164" s="381">
        <v>300</v>
      </c>
      <c r="AR164" s="91" t="s">
        <v>11101</v>
      </c>
      <c r="AS164" s="91" t="s">
        <v>11101</v>
      </c>
      <c r="AT164" s="91" t="s">
        <v>11100</v>
      </c>
      <c r="AU164" s="73">
        <v>111738</v>
      </c>
      <c r="AV164" s="232">
        <v>372</v>
      </c>
      <c r="AW164" s="335">
        <v>10000</v>
      </c>
      <c r="AX164" s="335">
        <v>7000</v>
      </c>
      <c r="AY164" s="335">
        <v>7000</v>
      </c>
      <c r="AZ164" s="335">
        <v>7000</v>
      </c>
      <c r="BA164" s="335">
        <v>10000</v>
      </c>
      <c r="BB164" s="313">
        <v>50</v>
      </c>
      <c r="BC164" s="313">
        <v>30</v>
      </c>
      <c r="BD164" s="91" t="s">
        <v>11554</v>
      </c>
      <c r="BE164" s="91" t="s">
        <v>9845</v>
      </c>
      <c r="BF164" s="313"/>
      <c r="BG164" s="335"/>
      <c r="BH164" s="313"/>
      <c r="BI164" s="313"/>
      <c r="BJ164" s="313"/>
      <c r="BK164" s="313"/>
      <c r="BL164" s="313"/>
      <c r="BM164" s="91"/>
      <c r="BN164" s="91" t="s">
        <v>6350</v>
      </c>
      <c r="BO164" s="253"/>
      <c r="BP164" s="253"/>
      <c r="BQ164" s="253">
        <v>3</v>
      </c>
      <c r="BR164" s="253"/>
      <c r="BS164" s="253"/>
      <c r="BT164" s="253"/>
      <c r="BU164" s="253"/>
      <c r="BV164" s="253"/>
      <c r="BW164" s="253"/>
      <c r="BX164" s="253"/>
      <c r="BY164" s="427"/>
      <c r="BZ164" s="427"/>
      <c r="CA164" s="427"/>
      <c r="CB164" s="427"/>
      <c r="CC164" s="427"/>
    </row>
    <row r="165" spans="1:81" ht="17.100000000000001" customHeight="1">
      <c r="A165" s="641">
        <v>147</v>
      </c>
      <c r="B165" s="87" t="s">
        <v>856</v>
      </c>
      <c r="C165" s="87" t="s">
        <v>877</v>
      </c>
      <c r="D165" s="87" t="s">
        <v>309</v>
      </c>
      <c r="E165" s="87" t="s">
        <v>97</v>
      </c>
      <c r="F165" s="88" t="s">
        <v>905</v>
      </c>
      <c r="G165" s="169" t="s">
        <v>906</v>
      </c>
      <c r="H165" s="329" t="s">
        <v>907</v>
      </c>
      <c r="I165" s="332" t="s">
        <v>244</v>
      </c>
      <c r="J165" s="329" t="s">
        <v>102</v>
      </c>
      <c r="K165" s="329" t="s">
        <v>470</v>
      </c>
      <c r="L165" s="329" t="s">
        <v>904</v>
      </c>
      <c r="M165" s="91" t="s">
        <v>10434</v>
      </c>
      <c r="N165" s="330" t="s">
        <v>30</v>
      </c>
      <c r="O165" s="330"/>
      <c r="P165" s="330" t="s">
        <v>102</v>
      </c>
      <c r="Q165" s="373">
        <v>12563</v>
      </c>
      <c r="R165" s="373">
        <v>8920</v>
      </c>
      <c r="S165" s="387">
        <v>5624</v>
      </c>
      <c r="T165" s="387">
        <v>4846</v>
      </c>
      <c r="U165" s="253" t="s">
        <v>6610</v>
      </c>
      <c r="V165" s="252">
        <v>778</v>
      </c>
      <c r="W165" s="252">
        <v>343</v>
      </c>
      <c r="X165" s="330" t="s">
        <v>6337</v>
      </c>
      <c r="Y165" s="252">
        <v>473</v>
      </c>
      <c r="Z165" s="252">
        <v>74</v>
      </c>
      <c r="AA165" s="252">
        <v>1795</v>
      </c>
      <c r="AB165" s="252">
        <v>322</v>
      </c>
      <c r="AC165" s="252"/>
      <c r="AD165" s="252"/>
      <c r="AE165" s="307"/>
      <c r="AF165" s="91" t="s">
        <v>6388</v>
      </c>
      <c r="AG165" s="373">
        <v>12381</v>
      </c>
      <c r="AH165" s="373">
        <v>12381</v>
      </c>
      <c r="AI165" s="91"/>
      <c r="AJ165" s="91"/>
      <c r="AK165" s="91" t="s">
        <v>6348</v>
      </c>
      <c r="AL165" s="381">
        <v>8</v>
      </c>
      <c r="AM165" s="381">
        <v>1</v>
      </c>
      <c r="AN165" s="381">
        <v>1</v>
      </c>
      <c r="AO165" s="381">
        <v>6</v>
      </c>
      <c r="AP165" s="381"/>
      <c r="AQ165" s="381">
        <v>312</v>
      </c>
      <c r="AR165" s="91" t="s">
        <v>6355</v>
      </c>
      <c r="AS165" s="91" t="s">
        <v>6355</v>
      </c>
      <c r="AT165" s="91" t="s">
        <v>10001</v>
      </c>
      <c r="AU165" s="73">
        <v>260599</v>
      </c>
      <c r="AV165" s="232">
        <v>835</v>
      </c>
      <c r="AW165" s="335"/>
      <c r="AX165" s="335"/>
      <c r="AY165" s="335"/>
      <c r="AZ165" s="335"/>
      <c r="BA165" s="335"/>
      <c r="BB165" s="313"/>
      <c r="BC165" s="313"/>
      <c r="BD165" s="91"/>
      <c r="BE165" s="91" t="s">
        <v>6350</v>
      </c>
      <c r="BF165" s="313"/>
      <c r="BG165" s="335"/>
      <c r="BH165" s="313"/>
      <c r="BI165" s="313"/>
      <c r="BJ165" s="313"/>
      <c r="BK165" s="313"/>
      <c r="BL165" s="313"/>
      <c r="BM165" s="91"/>
      <c r="BN165" s="91" t="s">
        <v>6350</v>
      </c>
      <c r="BO165" s="253"/>
      <c r="BP165" s="253">
        <v>2</v>
      </c>
      <c r="BQ165" s="253">
        <v>3</v>
      </c>
      <c r="BR165" s="253"/>
      <c r="BS165" s="253"/>
      <c r="BT165" s="253">
        <v>13</v>
      </c>
      <c r="BU165" s="253">
        <v>9</v>
      </c>
      <c r="BV165" s="253"/>
      <c r="BW165" s="253"/>
      <c r="BX165" s="253"/>
      <c r="BY165" s="427"/>
      <c r="BZ165" s="427"/>
      <c r="CA165" s="427"/>
      <c r="CB165" s="427"/>
      <c r="CC165" s="427"/>
    </row>
    <row r="166" spans="1:81" ht="17.100000000000001" customHeight="1">
      <c r="A166" s="641">
        <v>148</v>
      </c>
      <c r="B166" s="78" t="s">
        <v>856</v>
      </c>
      <c r="C166" s="78" t="s">
        <v>908</v>
      </c>
      <c r="D166" s="78" t="s">
        <v>309</v>
      </c>
      <c r="E166" s="78" t="s">
        <v>180</v>
      </c>
      <c r="F166" s="78" t="s">
        <v>909</v>
      </c>
      <c r="G166" s="101" t="s">
        <v>8722</v>
      </c>
      <c r="H166" s="330" t="s">
        <v>910</v>
      </c>
      <c r="I166" s="91" t="s">
        <v>911</v>
      </c>
      <c r="J166" s="330" t="s">
        <v>102</v>
      </c>
      <c r="K166" s="330" t="s">
        <v>912</v>
      </c>
      <c r="L166" s="330" t="s">
        <v>913</v>
      </c>
      <c r="M166" s="91" t="s">
        <v>10435</v>
      </c>
      <c r="N166" s="330" t="s">
        <v>30</v>
      </c>
      <c r="O166" s="330"/>
      <c r="P166" s="330" t="s">
        <v>30</v>
      </c>
      <c r="Q166" s="373">
        <v>837</v>
      </c>
      <c r="R166" s="373">
        <v>641</v>
      </c>
      <c r="S166" s="387">
        <v>268</v>
      </c>
      <c r="T166" s="387">
        <v>268</v>
      </c>
      <c r="U166" s="253" t="s">
        <v>6352</v>
      </c>
      <c r="V166" s="252"/>
      <c r="W166" s="252">
        <v>15</v>
      </c>
      <c r="X166" s="330" t="s">
        <v>6337</v>
      </c>
      <c r="Y166" s="252">
        <v>75</v>
      </c>
      <c r="Z166" s="252"/>
      <c r="AA166" s="252"/>
      <c r="AB166" s="252">
        <v>32</v>
      </c>
      <c r="AC166" s="252"/>
      <c r="AD166" s="252"/>
      <c r="AE166" s="307">
        <v>11</v>
      </c>
      <c r="AF166" s="91" t="s">
        <v>7251</v>
      </c>
      <c r="AG166" s="373">
        <v>2849</v>
      </c>
      <c r="AH166" s="373">
        <v>4675</v>
      </c>
      <c r="AI166" s="91"/>
      <c r="AJ166" s="91"/>
      <c r="AK166" s="91" t="s">
        <v>6372</v>
      </c>
      <c r="AL166" s="381">
        <v>31</v>
      </c>
      <c r="AM166" s="381"/>
      <c r="AN166" s="381">
        <v>17</v>
      </c>
      <c r="AO166" s="381">
        <v>12</v>
      </c>
      <c r="AP166" s="381">
        <v>2</v>
      </c>
      <c r="AQ166" s="381">
        <v>308</v>
      </c>
      <c r="AR166" s="91" t="s">
        <v>9080</v>
      </c>
      <c r="AS166" s="91" t="s">
        <v>9080</v>
      </c>
      <c r="AT166" s="91" t="s">
        <v>6930</v>
      </c>
      <c r="AU166" s="73">
        <v>10079</v>
      </c>
      <c r="AV166" s="232">
        <v>33</v>
      </c>
      <c r="AW166" s="335"/>
      <c r="AX166" s="335"/>
      <c r="AY166" s="335"/>
      <c r="AZ166" s="335"/>
      <c r="BA166" s="335"/>
      <c r="BB166" s="313"/>
      <c r="BC166" s="313"/>
      <c r="BD166" s="91"/>
      <c r="BE166" s="91" t="s">
        <v>6350</v>
      </c>
      <c r="BF166" s="313"/>
      <c r="BG166" s="335"/>
      <c r="BH166" s="313"/>
      <c r="BI166" s="313"/>
      <c r="BJ166" s="313"/>
      <c r="BK166" s="313"/>
      <c r="BL166" s="313"/>
      <c r="BM166" s="91"/>
      <c r="BN166" s="91" t="s">
        <v>6350</v>
      </c>
      <c r="BO166" s="253"/>
      <c r="BP166" s="253"/>
      <c r="BQ166" s="253">
        <v>1</v>
      </c>
      <c r="BR166" s="253"/>
      <c r="BS166" s="253"/>
      <c r="BT166" s="253">
        <v>2</v>
      </c>
      <c r="BU166" s="253"/>
      <c r="BV166" s="253"/>
      <c r="BW166" s="253"/>
      <c r="BX166" s="253">
        <v>20</v>
      </c>
      <c r="BY166" s="427"/>
      <c r="BZ166" s="427"/>
      <c r="CA166" s="427"/>
      <c r="CB166" s="427"/>
      <c r="CC166" s="427"/>
    </row>
    <row r="167" spans="1:81" ht="17.100000000000001" customHeight="1">
      <c r="A167" s="641">
        <v>149</v>
      </c>
      <c r="B167" s="107" t="s">
        <v>889</v>
      </c>
      <c r="C167" s="107" t="s">
        <v>914</v>
      </c>
      <c r="D167" s="107" t="s">
        <v>213</v>
      </c>
      <c r="E167" s="106" t="s">
        <v>20</v>
      </c>
      <c r="F167" s="148" t="s">
        <v>915</v>
      </c>
      <c r="G167" s="101" t="s">
        <v>916</v>
      </c>
      <c r="H167" s="330" t="s">
        <v>917</v>
      </c>
      <c r="I167" s="91" t="s">
        <v>918</v>
      </c>
      <c r="J167" s="330" t="s">
        <v>102</v>
      </c>
      <c r="K167" s="330" t="s">
        <v>919</v>
      </c>
      <c r="L167" s="330" t="s">
        <v>920</v>
      </c>
      <c r="M167" s="91" t="s">
        <v>9819</v>
      </c>
      <c r="N167" s="330" t="s">
        <v>102</v>
      </c>
      <c r="O167" s="776" t="s">
        <v>6435</v>
      </c>
      <c r="P167" s="330" t="s">
        <v>30</v>
      </c>
      <c r="Q167" s="373">
        <v>4774</v>
      </c>
      <c r="R167" s="373">
        <v>926</v>
      </c>
      <c r="S167" s="387">
        <v>230.94</v>
      </c>
      <c r="T167" s="387">
        <v>230.94</v>
      </c>
      <c r="U167" s="253" t="s">
        <v>6344</v>
      </c>
      <c r="V167" s="252"/>
      <c r="W167" s="252">
        <v>39</v>
      </c>
      <c r="X167" s="330" t="s">
        <v>6337</v>
      </c>
      <c r="Y167" s="252"/>
      <c r="Z167" s="252"/>
      <c r="AA167" s="252"/>
      <c r="AB167" s="252">
        <v>63</v>
      </c>
      <c r="AC167" s="252"/>
      <c r="AD167" s="252"/>
      <c r="AE167" s="307">
        <v>17</v>
      </c>
      <c r="AF167" s="91" t="s">
        <v>11754</v>
      </c>
      <c r="AG167" s="373">
        <v>911</v>
      </c>
      <c r="AH167" s="373">
        <v>1006</v>
      </c>
      <c r="AI167" s="91" t="s">
        <v>9821</v>
      </c>
      <c r="AJ167" s="91" t="s">
        <v>9822</v>
      </c>
      <c r="AK167" s="91" t="s">
        <v>6348</v>
      </c>
      <c r="AL167" s="381">
        <v>6</v>
      </c>
      <c r="AM167" s="381"/>
      <c r="AN167" s="381">
        <v>6</v>
      </c>
      <c r="AO167" s="381"/>
      <c r="AP167" s="381"/>
      <c r="AQ167" s="381">
        <v>313</v>
      </c>
      <c r="AR167" s="91" t="s">
        <v>10002</v>
      </c>
      <c r="AS167" s="91" t="s">
        <v>10002</v>
      </c>
      <c r="AT167" s="91" t="s">
        <v>6356</v>
      </c>
      <c r="AU167" s="73">
        <v>58884</v>
      </c>
      <c r="AV167" s="232">
        <v>188</v>
      </c>
      <c r="AW167" s="335"/>
      <c r="AX167" s="335"/>
      <c r="AY167" s="335"/>
      <c r="AZ167" s="335"/>
      <c r="BA167" s="335"/>
      <c r="BB167" s="313"/>
      <c r="BC167" s="313"/>
      <c r="BD167" s="91"/>
      <c r="BE167" s="91" t="s">
        <v>6350</v>
      </c>
      <c r="BF167" s="313"/>
      <c r="BG167" s="335"/>
      <c r="BH167" s="313"/>
      <c r="BI167" s="313"/>
      <c r="BJ167" s="313"/>
      <c r="BK167" s="313"/>
      <c r="BL167" s="313"/>
      <c r="BM167" s="91"/>
      <c r="BN167" s="91" t="s">
        <v>6350</v>
      </c>
      <c r="BO167" s="253"/>
      <c r="BP167" s="253">
        <v>1</v>
      </c>
      <c r="BQ167" s="253"/>
      <c r="BR167" s="253"/>
      <c r="BS167" s="253"/>
      <c r="BT167" s="253">
        <v>3</v>
      </c>
      <c r="BU167" s="253">
        <v>5</v>
      </c>
      <c r="BV167" s="253"/>
      <c r="BW167" s="253"/>
      <c r="BX167" s="253">
        <v>9</v>
      </c>
      <c r="BY167" s="427"/>
      <c r="BZ167" s="427"/>
      <c r="CA167" s="427"/>
      <c r="CB167" s="427"/>
      <c r="CC167" s="427"/>
    </row>
    <row r="168" spans="1:81" ht="17.100000000000001" customHeight="1">
      <c r="A168" s="641">
        <v>150</v>
      </c>
      <c r="B168" s="106" t="s">
        <v>889</v>
      </c>
      <c r="C168" s="106" t="s">
        <v>921</v>
      </c>
      <c r="D168" s="106" t="s">
        <v>213</v>
      </c>
      <c r="E168" s="106" t="s">
        <v>20</v>
      </c>
      <c r="F168" s="148" t="s">
        <v>922</v>
      </c>
      <c r="G168" s="101" t="s">
        <v>8723</v>
      </c>
      <c r="H168" s="330" t="s">
        <v>923</v>
      </c>
      <c r="I168" s="91" t="s">
        <v>924</v>
      </c>
      <c r="J168" s="330" t="s">
        <v>102</v>
      </c>
      <c r="K168" s="330" t="s">
        <v>925</v>
      </c>
      <c r="L168" s="330" t="s">
        <v>926</v>
      </c>
      <c r="M168" s="91" t="s">
        <v>10436</v>
      </c>
      <c r="N168" s="330" t="s">
        <v>30</v>
      </c>
      <c r="O168" s="330"/>
      <c r="P168" s="330" t="s">
        <v>30</v>
      </c>
      <c r="Q168" s="373">
        <v>20196</v>
      </c>
      <c r="R168" s="373">
        <v>4059</v>
      </c>
      <c r="S168" s="387">
        <v>1216</v>
      </c>
      <c r="T168" s="387">
        <v>993</v>
      </c>
      <c r="U168" s="253" t="s">
        <v>6361</v>
      </c>
      <c r="V168" s="252">
        <v>223</v>
      </c>
      <c r="W168" s="252">
        <v>259</v>
      </c>
      <c r="X168" s="330" t="s">
        <v>6337</v>
      </c>
      <c r="Y168" s="252">
        <v>255</v>
      </c>
      <c r="Z168" s="252">
        <v>56.38</v>
      </c>
      <c r="AA168" s="252">
        <v>5738</v>
      </c>
      <c r="AB168" s="252">
        <v>125.68</v>
      </c>
      <c r="AC168" s="252"/>
      <c r="AD168" s="252"/>
      <c r="AE168" s="307">
        <v>42</v>
      </c>
      <c r="AF168" s="91" t="s">
        <v>9815</v>
      </c>
      <c r="AG168" s="373">
        <v>7909</v>
      </c>
      <c r="AH168" s="373">
        <v>9247</v>
      </c>
      <c r="AI168" s="91" t="s">
        <v>9816</v>
      </c>
      <c r="AJ168" s="91" t="s">
        <v>7459</v>
      </c>
      <c r="AK168" s="91" t="s">
        <v>6348</v>
      </c>
      <c r="AL168" s="381">
        <v>16</v>
      </c>
      <c r="AM168" s="381"/>
      <c r="AN168" s="381">
        <v>14</v>
      </c>
      <c r="AO168" s="381">
        <v>2</v>
      </c>
      <c r="AP168" s="381"/>
      <c r="AQ168" s="381">
        <v>300</v>
      </c>
      <c r="AR168" s="91" t="s">
        <v>6355</v>
      </c>
      <c r="AS168" s="91" t="s">
        <v>6355</v>
      </c>
      <c r="AT168" s="91" t="s">
        <v>6356</v>
      </c>
      <c r="AU168" s="73">
        <v>82612</v>
      </c>
      <c r="AV168" s="232">
        <v>275</v>
      </c>
      <c r="AW168" s="335"/>
      <c r="AX168" s="335"/>
      <c r="AY168" s="335"/>
      <c r="AZ168" s="335"/>
      <c r="BA168" s="335"/>
      <c r="BB168" s="313"/>
      <c r="BC168" s="313"/>
      <c r="BD168" s="91"/>
      <c r="BE168" s="91" t="s">
        <v>6350</v>
      </c>
      <c r="BF168" s="313"/>
      <c r="BG168" s="335"/>
      <c r="BH168" s="313"/>
      <c r="BI168" s="313"/>
      <c r="BJ168" s="313"/>
      <c r="BK168" s="313"/>
      <c r="BL168" s="313"/>
      <c r="BM168" s="91"/>
      <c r="BN168" s="91" t="s">
        <v>6350</v>
      </c>
      <c r="BO168" s="253">
        <v>1</v>
      </c>
      <c r="BP168" s="253">
        <v>2</v>
      </c>
      <c r="BQ168" s="253"/>
      <c r="BR168" s="253">
        <v>2</v>
      </c>
      <c r="BS168" s="253"/>
      <c r="BT168" s="253">
        <v>3</v>
      </c>
      <c r="BU168" s="253">
        <v>16</v>
      </c>
      <c r="BV168" s="253">
        <v>1</v>
      </c>
      <c r="BW168" s="253"/>
      <c r="BX168" s="253">
        <v>12</v>
      </c>
      <c r="BY168" s="427"/>
      <c r="BZ168" s="427"/>
      <c r="CA168" s="427"/>
      <c r="CB168" s="427"/>
      <c r="CC168" s="427"/>
    </row>
    <row r="169" spans="1:81" ht="17.100000000000001" customHeight="1">
      <c r="A169" s="208"/>
      <c r="B169" s="209" t="s">
        <v>927</v>
      </c>
      <c r="C169" s="210"/>
      <c r="D169" s="210">
        <v>11</v>
      </c>
      <c r="E169" s="210"/>
      <c r="F169" s="208"/>
      <c r="G169" s="208"/>
      <c r="H169" s="208"/>
      <c r="I169" s="208"/>
      <c r="J169" s="208"/>
      <c r="K169" s="208"/>
      <c r="L169" s="208"/>
      <c r="M169" s="205"/>
      <c r="N169" s="112"/>
      <c r="O169" s="112"/>
      <c r="P169" s="112"/>
      <c r="Q169" s="374"/>
      <c r="R169" s="374"/>
      <c r="S169" s="188"/>
      <c r="T169" s="188"/>
      <c r="U169" s="285"/>
      <c r="V169" s="298"/>
      <c r="W169" s="298"/>
      <c r="X169" s="112"/>
      <c r="Y169" s="298"/>
      <c r="Z169" s="298"/>
      <c r="AA169" s="298"/>
      <c r="AB169" s="298"/>
      <c r="AC169" s="298"/>
      <c r="AD169" s="298"/>
      <c r="AE169" s="352"/>
      <c r="AF169" s="205"/>
      <c r="AG169" s="374"/>
      <c r="AH169" s="374"/>
      <c r="AI169" s="205"/>
      <c r="AJ169" s="205"/>
      <c r="AK169" s="205"/>
      <c r="AL169" s="112"/>
      <c r="AM169" s="112"/>
      <c r="AN169" s="112"/>
      <c r="AO169" s="112"/>
      <c r="AP169" s="112"/>
      <c r="AQ169" s="112"/>
      <c r="AR169" s="205"/>
      <c r="AS169" s="205"/>
      <c r="AT169" s="205"/>
      <c r="AU169" s="198"/>
      <c r="AV169" s="198"/>
      <c r="AW169" s="339"/>
      <c r="AX169" s="339"/>
      <c r="AY169" s="339"/>
      <c r="AZ169" s="339"/>
      <c r="BA169" s="339"/>
      <c r="BB169" s="310"/>
      <c r="BC169" s="310"/>
      <c r="BD169" s="205"/>
      <c r="BE169" s="205"/>
      <c r="BF169" s="310"/>
      <c r="BG169" s="339"/>
      <c r="BH169" s="310"/>
      <c r="BI169" s="310"/>
      <c r="BJ169" s="310"/>
      <c r="BK169" s="310"/>
      <c r="BL169" s="310"/>
      <c r="BM169" s="205"/>
      <c r="BN169" s="205"/>
      <c r="BO169" s="285"/>
      <c r="BP169" s="285"/>
      <c r="BQ169" s="285"/>
      <c r="BR169" s="285"/>
      <c r="BS169" s="285"/>
      <c r="BT169" s="285"/>
      <c r="BU169" s="285"/>
      <c r="BV169" s="285"/>
      <c r="BW169" s="285"/>
      <c r="BX169" s="285"/>
      <c r="BY169" s="112"/>
      <c r="BZ169" s="112"/>
      <c r="CA169" s="112"/>
      <c r="CB169" s="112"/>
      <c r="CC169" s="112"/>
    </row>
    <row r="170" spans="1:81" ht="17.100000000000001" customHeight="1">
      <c r="A170" s="93">
        <v>151</v>
      </c>
      <c r="B170" s="85" t="s">
        <v>889</v>
      </c>
      <c r="C170" s="78" t="s">
        <v>197</v>
      </c>
      <c r="D170" s="78" t="s">
        <v>702</v>
      </c>
      <c r="E170" s="78" t="s">
        <v>97</v>
      </c>
      <c r="F170" s="88" t="s">
        <v>928</v>
      </c>
      <c r="G170" s="101" t="s">
        <v>929</v>
      </c>
      <c r="H170" s="330" t="s">
        <v>930</v>
      </c>
      <c r="I170" s="91" t="s">
        <v>931</v>
      </c>
      <c r="J170" s="330" t="s">
        <v>102</v>
      </c>
      <c r="K170" s="330" t="s">
        <v>932</v>
      </c>
      <c r="L170" s="330" t="s">
        <v>933</v>
      </c>
      <c r="M170" s="91" t="s">
        <v>10305</v>
      </c>
      <c r="N170" s="330" t="s">
        <v>30</v>
      </c>
      <c r="O170" s="330" t="s">
        <v>7937</v>
      </c>
      <c r="P170" s="330" t="s">
        <v>30</v>
      </c>
      <c r="Q170" s="373">
        <v>9928</v>
      </c>
      <c r="R170" s="373">
        <v>982</v>
      </c>
      <c r="S170" s="387">
        <v>294</v>
      </c>
      <c r="T170" s="387">
        <v>264</v>
      </c>
      <c r="U170" s="253" t="s">
        <v>6361</v>
      </c>
      <c r="V170" s="252">
        <v>30</v>
      </c>
      <c r="W170" s="252">
        <v>40</v>
      </c>
      <c r="X170" s="330" t="s">
        <v>6337</v>
      </c>
      <c r="Y170" s="252">
        <v>30</v>
      </c>
      <c r="Z170" s="252"/>
      <c r="AA170" s="252"/>
      <c r="AB170" s="252">
        <v>66</v>
      </c>
      <c r="AC170" s="252"/>
      <c r="AD170" s="252"/>
      <c r="AE170" s="307"/>
      <c r="AF170" s="91" t="s">
        <v>10306</v>
      </c>
      <c r="AG170" s="373">
        <v>300</v>
      </c>
      <c r="AH170" s="373">
        <v>7000</v>
      </c>
      <c r="AI170" s="91" t="s">
        <v>7937</v>
      </c>
      <c r="AJ170" s="91" t="s">
        <v>7937</v>
      </c>
      <c r="AK170" s="91"/>
      <c r="AL170" s="381"/>
      <c r="AM170" s="381"/>
      <c r="AN170" s="381"/>
      <c r="AO170" s="381"/>
      <c r="AP170" s="381"/>
      <c r="AQ170" s="381">
        <v>0</v>
      </c>
      <c r="AR170" s="91"/>
      <c r="AS170" s="91"/>
      <c r="AT170" s="91" t="s">
        <v>9382</v>
      </c>
      <c r="AU170" s="73">
        <v>0</v>
      </c>
      <c r="AV170" s="73">
        <v>0</v>
      </c>
      <c r="AW170" s="335"/>
      <c r="AX170" s="335"/>
      <c r="AY170" s="335"/>
      <c r="AZ170" s="335"/>
      <c r="BA170" s="335"/>
      <c r="BB170" s="313"/>
      <c r="BC170" s="313"/>
      <c r="BD170" s="91"/>
      <c r="BE170" s="91"/>
      <c r="BF170" s="313"/>
      <c r="BG170" s="335"/>
      <c r="BH170" s="313"/>
      <c r="BI170" s="313"/>
      <c r="BJ170" s="313"/>
      <c r="BK170" s="313"/>
      <c r="BL170" s="313"/>
      <c r="BM170" s="91"/>
      <c r="BN170" s="91"/>
      <c r="BO170" s="253"/>
      <c r="BP170" s="253"/>
      <c r="BQ170" s="253"/>
      <c r="BR170" s="253"/>
      <c r="BS170" s="253"/>
      <c r="BT170" s="253"/>
      <c r="BU170" s="253"/>
      <c r="BV170" s="253"/>
      <c r="BW170" s="253"/>
      <c r="BX170" s="253"/>
      <c r="BY170" s="427">
        <v>2</v>
      </c>
      <c r="BZ170" s="427">
        <v>1</v>
      </c>
      <c r="CA170" s="427"/>
      <c r="CB170" s="427"/>
      <c r="CC170" s="427"/>
    </row>
    <row r="171" spans="1:81" ht="17.100000000000001" customHeight="1">
      <c r="A171" s="1759">
        <v>152</v>
      </c>
      <c r="B171" s="78" t="s">
        <v>856</v>
      </c>
      <c r="C171" s="85" t="s">
        <v>934</v>
      </c>
      <c r="D171" s="85" t="s">
        <v>350</v>
      </c>
      <c r="E171" s="85" t="s">
        <v>20</v>
      </c>
      <c r="F171" s="85" t="s">
        <v>935</v>
      </c>
      <c r="G171" s="101" t="s">
        <v>936</v>
      </c>
      <c r="H171" s="330" t="s">
        <v>937</v>
      </c>
      <c r="I171" s="91" t="s">
        <v>938</v>
      </c>
      <c r="J171" s="330" t="s">
        <v>102</v>
      </c>
      <c r="K171" s="330" t="s">
        <v>939</v>
      </c>
      <c r="L171" s="330" t="s">
        <v>940</v>
      </c>
      <c r="M171" s="91" t="s">
        <v>10437</v>
      </c>
      <c r="N171" s="330" t="s">
        <v>30</v>
      </c>
      <c r="O171" s="330"/>
      <c r="P171" s="330" t="s">
        <v>30</v>
      </c>
      <c r="Q171" s="373">
        <v>505</v>
      </c>
      <c r="R171" s="373">
        <v>485</v>
      </c>
      <c r="S171" s="387">
        <v>338</v>
      </c>
      <c r="T171" s="387">
        <v>338</v>
      </c>
      <c r="U171" s="253" t="s">
        <v>6336</v>
      </c>
      <c r="V171" s="252"/>
      <c r="W171" s="252">
        <v>82</v>
      </c>
      <c r="X171" s="330" t="s">
        <v>33</v>
      </c>
      <c r="Y171" s="252"/>
      <c r="Z171" s="252"/>
      <c r="AA171" s="252"/>
      <c r="AB171" s="252">
        <v>9</v>
      </c>
      <c r="AC171" s="252"/>
      <c r="AD171" s="252"/>
      <c r="AE171" s="307">
        <v>50</v>
      </c>
      <c r="AF171" s="1733" t="s">
        <v>7426</v>
      </c>
      <c r="AG171" s="1743">
        <v>3481</v>
      </c>
      <c r="AH171" s="1743">
        <v>34447</v>
      </c>
      <c r="AI171" s="1733" t="s">
        <v>7427</v>
      </c>
      <c r="AJ171" s="1733" t="s">
        <v>7428</v>
      </c>
      <c r="AK171" s="91"/>
      <c r="AL171" s="381">
        <v>1</v>
      </c>
      <c r="AM171" s="381"/>
      <c r="AN171" s="381">
        <v>1</v>
      </c>
      <c r="AO171" s="381"/>
      <c r="AP171" s="381"/>
      <c r="AQ171" s="381">
        <v>0</v>
      </c>
      <c r="AR171" s="91"/>
      <c r="AS171" s="91"/>
      <c r="AT171" s="91" t="s">
        <v>9382</v>
      </c>
      <c r="AU171" s="73">
        <v>0</v>
      </c>
      <c r="AV171" s="73">
        <v>0</v>
      </c>
      <c r="AW171" s="335"/>
      <c r="AX171" s="335"/>
      <c r="AY171" s="335"/>
      <c r="AZ171" s="335"/>
      <c r="BA171" s="335"/>
      <c r="BB171" s="313"/>
      <c r="BC171" s="313"/>
      <c r="BD171" s="91"/>
      <c r="BE171" s="91" t="s">
        <v>6350</v>
      </c>
      <c r="BF171" s="313"/>
      <c r="BG171" s="335"/>
      <c r="BH171" s="313"/>
      <c r="BI171" s="313"/>
      <c r="BJ171" s="313"/>
      <c r="BK171" s="313"/>
      <c r="BL171" s="313"/>
      <c r="BM171" s="91"/>
      <c r="BN171" s="91" t="s">
        <v>6350</v>
      </c>
      <c r="BO171" s="253"/>
      <c r="BP171" s="253"/>
      <c r="BQ171" s="253"/>
      <c r="BR171" s="253"/>
      <c r="BS171" s="253"/>
      <c r="BT171" s="253"/>
      <c r="BU171" s="253"/>
      <c r="BV171" s="253"/>
      <c r="BW171" s="253"/>
      <c r="BX171" s="253"/>
      <c r="BY171" s="1741">
        <v>5</v>
      </c>
      <c r="BZ171" s="1741"/>
      <c r="CA171" s="1741">
        <v>1</v>
      </c>
      <c r="CB171" s="1741">
        <v>2</v>
      </c>
      <c r="CC171" s="1741"/>
    </row>
    <row r="172" spans="1:81" ht="17.100000000000001" customHeight="1">
      <c r="A172" s="1759"/>
      <c r="B172" s="78" t="s">
        <v>856</v>
      </c>
      <c r="C172" s="85" t="s">
        <v>934</v>
      </c>
      <c r="D172" s="85" t="s">
        <v>350</v>
      </c>
      <c r="E172" s="78" t="s">
        <v>113</v>
      </c>
      <c r="F172" s="94" t="s">
        <v>941</v>
      </c>
      <c r="G172" s="101" t="s">
        <v>942</v>
      </c>
      <c r="H172" s="330" t="s">
        <v>937</v>
      </c>
      <c r="I172" s="91" t="s">
        <v>943</v>
      </c>
      <c r="J172" s="330" t="s">
        <v>944</v>
      </c>
      <c r="K172" s="330" t="s">
        <v>896</v>
      </c>
      <c r="L172" s="330" t="s">
        <v>896</v>
      </c>
      <c r="M172" s="91" t="s">
        <v>10437</v>
      </c>
      <c r="N172" s="330" t="s">
        <v>30</v>
      </c>
      <c r="O172" s="330"/>
      <c r="P172" s="330" t="s">
        <v>30</v>
      </c>
      <c r="Q172" s="373">
        <v>4989</v>
      </c>
      <c r="R172" s="373">
        <v>2959</v>
      </c>
      <c r="S172" s="387">
        <v>1153.24</v>
      </c>
      <c r="T172" s="387">
        <v>515.54999999999995</v>
      </c>
      <c r="U172" s="253" t="s">
        <v>6352</v>
      </c>
      <c r="V172" s="252">
        <v>637.69000000000005</v>
      </c>
      <c r="W172" s="252"/>
      <c r="X172" s="330"/>
      <c r="Y172" s="252">
        <v>217</v>
      </c>
      <c r="Z172" s="252">
        <v>84</v>
      </c>
      <c r="AA172" s="252"/>
      <c r="AB172" s="252">
        <v>87</v>
      </c>
      <c r="AC172" s="252"/>
      <c r="AD172" s="252"/>
      <c r="AE172" s="307">
        <v>40</v>
      </c>
      <c r="AF172" s="1734"/>
      <c r="AG172" s="1744"/>
      <c r="AH172" s="1744"/>
      <c r="AI172" s="1734"/>
      <c r="AJ172" s="1734"/>
      <c r="AK172" s="91" t="s">
        <v>11710</v>
      </c>
      <c r="AL172" s="381">
        <v>1</v>
      </c>
      <c r="AM172" s="381"/>
      <c r="AN172" s="381">
        <v>1</v>
      </c>
      <c r="AO172" s="381"/>
      <c r="AP172" s="381"/>
      <c r="AQ172" s="381">
        <v>309</v>
      </c>
      <c r="AR172" s="91" t="s">
        <v>9097</v>
      </c>
      <c r="AS172" s="91" t="s">
        <v>9097</v>
      </c>
      <c r="AT172" s="91" t="s">
        <v>9284</v>
      </c>
      <c r="AU172" s="73">
        <v>21444</v>
      </c>
      <c r="AV172" s="73">
        <v>69</v>
      </c>
      <c r="AW172" s="335"/>
      <c r="AX172" s="335"/>
      <c r="AY172" s="335"/>
      <c r="AZ172" s="335"/>
      <c r="BA172" s="335"/>
      <c r="BB172" s="313"/>
      <c r="BC172" s="313"/>
      <c r="BD172" s="91"/>
      <c r="BE172" s="91" t="s">
        <v>6350</v>
      </c>
      <c r="BF172" s="313"/>
      <c r="BG172" s="335"/>
      <c r="BH172" s="313"/>
      <c r="BI172" s="313"/>
      <c r="BJ172" s="313"/>
      <c r="BK172" s="313"/>
      <c r="BL172" s="313"/>
      <c r="BM172" s="91"/>
      <c r="BN172" s="91"/>
      <c r="BO172" s="253"/>
      <c r="BP172" s="253"/>
      <c r="BQ172" s="253"/>
      <c r="BR172" s="253"/>
      <c r="BS172" s="253"/>
      <c r="BT172" s="253"/>
      <c r="BU172" s="253"/>
      <c r="BV172" s="253"/>
      <c r="BW172" s="253"/>
      <c r="BX172" s="253"/>
      <c r="BY172" s="1742"/>
      <c r="BZ172" s="1742"/>
      <c r="CA172" s="1742"/>
      <c r="CB172" s="1742"/>
      <c r="CC172" s="1742"/>
    </row>
    <row r="173" spans="1:81" ht="17.100000000000001" customHeight="1">
      <c r="A173" s="93">
        <v>153</v>
      </c>
      <c r="B173" s="85" t="s">
        <v>889</v>
      </c>
      <c r="C173" s="78" t="s">
        <v>9680</v>
      </c>
      <c r="D173" s="78" t="s">
        <v>350</v>
      </c>
      <c r="E173" s="78" t="s">
        <v>20</v>
      </c>
      <c r="F173" s="78" t="s">
        <v>9679</v>
      </c>
      <c r="G173" s="101" t="s">
        <v>945</v>
      </c>
      <c r="H173" s="330" t="s">
        <v>946</v>
      </c>
      <c r="I173" s="91" t="s">
        <v>947</v>
      </c>
      <c r="J173" s="330" t="s">
        <v>102</v>
      </c>
      <c r="K173" s="330" t="s">
        <v>948</v>
      </c>
      <c r="L173" s="330" t="s">
        <v>949</v>
      </c>
      <c r="M173" s="91" t="s">
        <v>7429</v>
      </c>
      <c r="N173" s="330" t="s">
        <v>30</v>
      </c>
      <c r="O173" s="330"/>
      <c r="P173" s="330" t="s">
        <v>30</v>
      </c>
      <c r="Q173" s="373">
        <v>403</v>
      </c>
      <c r="R173" s="373">
        <v>1244</v>
      </c>
      <c r="S173" s="387">
        <v>311</v>
      </c>
      <c r="T173" s="387">
        <v>311</v>
      </c>
      <c r="U173" s="253" t="s">
        <v>6344</v>
      </c>
      <c r="V173" s="252"/>
      <c r="W173" s="252">
        <v>230</v>
      </c>
      <c r="X173" s="330" t="s">
        <v>6337</v>
      </c>
      <c r="Y173" s="252"/>
      <c r="Z173" s="252"/>
      <c r="AA173" s="252">
        <v>560</v>
      </c>
      <c r="AB173" s="252">
        <v>53</v>
      </c>
      <c r="AC173" s="252"/>
      <c r="AD173" s="252"/>
      <c r="AE173" s="307"/>
      <c r="AF173" s="91" t="s">
        <v>7430</v>
      </c>
      <c r="AG173" s="373"/>
      <c r="AH173" s="373">
        <v>5694</v>
      </c>
      <c r="AI173" s="91"/>
      <c r="AJ173" s="91"/>
      <c r="AK173" s="91"/>
      <c r="AL173" s="381"/>
      <c r="AM173" s="381"/>
      <c r="AN173" s="381"/>
      <c r="AO173" s="381"/>
      <c r="AP173" s="381"/>
      <c r="AQ173" s="440">
        <v>0</v>
      </c>
      <c r="AR173" s="441"/>
      <c r="AS173" s="441"/>
      <c r="AT173" s="441" t="s">
        <v>12778</v>
      </c>
      <c r="AU173" s="232">
        <v>0</v>
      </c>
      <c r="AV173" s="232">
        <v>0</v>
      </c>
      <c r="AW173" s="335"/>
      <c r="AX173" s="335"/>
      <c r="AY173" s="335"/>
      <c r="AZ173" s="335"/>
      <c r="BA173" s="335"/>
      <c r="BB173" s="313"/>
      <c r="BC173" s="313"/>
      <c r="BD173" s="91"/>
      <c r="BE173" s="91" t="s">
        <v>6350</v>
      </c>
      <c r="BF173" s="313"/>
      <c r="BG173" s="335"/>
      <c r="BH173" s="313"/>
      <c r="BI173" s="313"/>
      <c r="BJ173" s="313"/>
      <c r="BK173" s="313"/>
      <c r="BL173" s="313"/>
      <c r="BM173" s="91"/>
      <c r="BN173" s="91"/>
      <c r="BO173" s="253"/>
      <c r="BP173" s="253"/>
      <c r="BQ173" s="253"/>
      <c r="BR173" s="253"/>
      <c r="BS173" s="253"/>
      <c r="BT173" s="253"/>
      <c r="BU173" s="253"/>
      <c r="BV173" s="253"/>
      <c r="BW173" s="253"/>
      <c r="BX173" s="253"/>
      <c r="BY173" s="427"/>
      <c r="BZ173" s="427"/>
      <c r="CA173" s="427"/>
      <c r="CB173" s="427"/>
      <c r="CC173" s="427"/>
    </row>
    <row r="174" spans="1:81" ht="17.100000000000001" customHeight="1">
      <c r="A174" s="93">
        <v>154</v>
      </c>
      <c r="B174" s="78" t="s">
        <v>856</v>
      </c>
      <c r="C174" s="78" t="s">
        <v>950</v>
      </c>
      <c r="D174" s="78" t="s">
        <v>702</v>
      </c>
      <c r="E174" s="78" t="s">
        <v>97</v>
      </c>
      <c r="F174" s="88" t="s">
        <v>951</v>
      </c>
      <c r="G174" s="101" t="s">
        <v>952</v>
      </c>
      <c r="H174" s="330" t="s">
        <v>953</v>
      </c>
      <c r="I174" s="91" t="s">
        <v>954</v>
      </c>
      <c r="J174" s="330" t="s">
        <v>102</v>
      </c>
      <c r="K174" s="330" t="s">
        <v>955</v>
      </c>
      <c r="L174" s="330" t="s">
        <v>956</v>
      </c>
      <c r="M174" s="91" t="s">
        <v>9730</v>
      </c>
      <c r="N174" s="330" t="s">
        <v>30</v>
      </c>
      <c r="O174" s="330"/>
      <c r="P174" s="330" t="s">
        <v>30</v>
      </c>
      <c r="Q174" s="373">
        <v>2640</v>
      </c>
      <c r="R174" s="373">
        <v>6525</v>
      </c>
      <c r="S174" s="387">
        <v>856</v>
      </c>
      <c r="T174" s="387">
        <v>528</v>
      </c>
      <c r="U174" s="253" t="s">
        <v>6352</v>
      </c>
      <c r="V174" s="252">
        <v>328</v>
      </c>
      <c r="W174" s="252">
        <v>135</v>
      </c>
      <c r="X174" s="330" t="s">
        <v>6337</v>
      </c>
      <c r="Y174" s="252">
        <v>438</v>
      </c>
      <c r="Z174" s="252"/>
      <c r="AA174" s="252"/>
      <c r="AB174" s="252">
        <v>92</v>
      </c>
      <c r="AC174" s="252"/>
      <c r="AD174" s="252"/>
      <c r="AE174" s="307">
        <v>45</v>
      </c>
      <c r="AF174" s="91" t="s">
        <v>9731</v>
      </c>
      <c r="AG174" s="373">
        <v>782</v>
      </c>
      <c r="AH174" s="373">
        <v>782</v>
      </c>
      <c r="AI174" s="91"/>
      <c r="AJ174" s="91"/>
      <c r="AK174" s="91" t="s">
        <v>6369</v>
      </c>
      <c r="AL174" s="381">
        <v>10</v>
      </c>
      <c r="AM174" s="381">
        <v>5</v>
      </c>
      <c r="AN174" s="381">
        <v>1</v>
      </c>
      <c r="AO174" s="381">
        <v>4</v>
      </c>
      <c r="AP174" s="381"/>
      <c r="AQ174" s="381">
        <v>301</v>
      </c>
      <c r="AR174" s="91" t="s">
        <v>6341</v>
      </c>
      <c r="AS174" s="91" t="s">
        <v>6520</v>
      </c>
      <c r="AT174" s="91" t="s">
        <v>9732</v>
      </c>
      <c r="AU174" s="73">
        <v>8000</v>
      </c>
      <c r="AV174" s="232">
        <v>27</v>
      </c>
      <c r="AW174" s="335"/>
      <c r="AX174" s="335"/>
      <c r="AY174" s="335"/>
      <c r="AZ174" s="335"/>
      <c r="BA174" s="335"/>
      <c r="BB174" s="313"/>
      <c r="BC174" s="313"/>
      <c r="BD174" s="91"/>
      <c r="BE174" s="91" t="s">
        <v>6350</v>
      </c>
      <c r="BF174" s="313"/>
      <c r="BG174" s="335"/>
      <c r="BH174" s="313"/>
      <c r="BI174" s="313"/>
      <c r="BJ174" s="313"/>
      <c r="BK174" s="313"/>
      <c r="BL174" s="313"/>
      <c r="BM174" s="91"/>
      <c r="BN174" s="91"/>
      <c r="BO174" s="253"/>
      <c r="BP174" s="253"/>
      <c r="BQ174" s="253"/>
      <c r="BR174" s="253"/>
      <c r="BS174" s="253"/>
      <c r="BT174" s="253"/>
      <c r="BU174" s="253"/>
      <c r="BV174" s="253"/>
      <c r="BW174" s="253"/>
      <c r="BX174" s="253"/>
      <c r="BY174" s="427">
        <v>2</v>
      </c>
      <c r="BZ174" s="427"/>
      <c r="CA174" s="427">
        <v>10</v>
      </c>
      <c r="CB174" s="427"/>
      <c r="CC174" s="427"/>
    </row>
    <row r="175" spans="1:81" ht="17.100000000000001" customHeight="1">
      <c r="A175" s="640">
        <v>155</v>
      </c>
      <c r="B175" s="78" t="s">
        <v>856</v>
      </c>
      <c r="C175" s="78" t="s">
        <v>957</v>
      </c>
      <c r="D175" s="78" t="s">
        <v>702</v>
      </c>
      <c r="E175" s="78" t="s">
        <v>97</v>
      </c>
      <c r="F175" s="78" t="s">
        <v>7432</v>
      </c>
      <c r="G175" s="101" t="s">
        <v>958</v>
      </c>
      <c r="H175" s="330" t="s">
        <v>959</v>
      </c>
      <c r="I175" s="91" t="s">
        <v>960</v>
      </c>
      <c r="J175" s="330" t="s">
        <v>102</v>
      </c>
      <c r="K175" s="330" t="s">
        <v>961</v>
      </c>
      <c r="L175" s="330" t="s">
        <v>962</v>
      </c>
      <c r="M175" s="91" t="s">
        <v>10439</v>
      </c>
      <c r="N175" s="330" t="s">
        <v>30</v>
      </c>
      <c r="O175" s="330"/>
      <c r="P175" s="330" t="s">
        <v>30</v>
      </c>
      <c r="Q175" s="373">
        <v>1317</v>
      </c>
      <c r="R175" s="373">
        <v>1252</v>
      </c>
      <c r="S175" s="387">
        <v>1252</v>
      </c>
      <c r="T175" s="387">
        <v>1052</v>
      </c>
      <c r="U175" s="253" t="s">
        <v>6357</v>
      </c>
      <c r="V175" s="252">
        <v>200</v>
      </c>
      <c r="W175" s="252">
        <v>26</v>
      </c>
      <c r="X175" s="330" t="s">
        <v>6337</v>
      </c>
      <c r="Y175" s="252">
        <v>99</v>
      </c>
      <c r="Z175" s="252">
        <v>112</v>
      </c>
      <c r="AA175" s="252">
        <v>1000</v>
      </c>
      <c r="AB175" s="252">
        <v>26</v>
      </c>
      <c r="AC175" s="252"/>
      <c r="AD175" s="252"/>
      <c r="AE175" s="307">
        <v>50</v>
      </c>
      <c r="AF175" s="91" t="s">
        <v>7431</v>
      </c>
      <c r="AG175" s="373">
        <v>3248</v>
      </c>
      <c r="AH175" s="373">
        <v>3248</v>
      </c>
      <c r="AI175" s="91" t="s">
        <v>8999</v>
      </c>
      <c r="AJ175" s="91" t="s">
        <v>8998</v>
      </c>
      <c r="AK175" s="91"/>
      <c r="AL175" s="381">
        <v>3</v>
      </c>
      <c r="AM175" s="381">
        <v>2</v>
      </c>
      <c r="AN175" s="381"/>
      <c r="AO175" s="381">
        <v>1</v>
      </c>
      <c r="AP175" s="381"/>
      <c r="AQ175" s="381">
        <v>0</v>
      </c>
      <c r="AR175" s="91"/>
      <c r="AS175" s="91"/>
      <c r="AT175" s="91" t="s">
        <v>12582</v>
      </c>
      <c r="AU175" s="73">
        <v>0</v>
      </c>
      <c r="AV175" s="73">
        <v>0</v>
      </c>
      <c r="AW175" s="335"/>
      <c r="AX175" s="335"/>
      <c r="AY175" s="335"/>
      <c r="AZ175" s="335"/>
      <c r="BA175" s="335"/>
      <c r="BB175" s="313"/>
      <c r="BC175" s="313"/>
      <c r="BD175" s="91"/>
      <c r="BE175" s="91" t="s">
        <v>6350</v>
      </c>
      <c r="BF175" s="313"/>
      <c r="BG175" s="335"/>
      <c r="BH175" s="313"/>
      <c r="BI175" s="313"/>
      <c r="BJ175" s="313"/>
      <c r="BK175" s="313"/>
      <c r="BL175" s="313"/>
      <c r="BM175" s="91"/>
      <c r="BN175" s="91"/>
      <c r="BO175" s="253"/>
      <c r="BP175" s="253"/>
      <c r="BQ175" s="253"/>
      <c r="BR175" s="253"/>
      <c r="BS175" s="253"/>
      <c r="BT175" s="253"/>
      <c r="BU175" s="253"/>
      <c r="BV175" s="253"/>
      <c r="BW175" s="253"/>
      <c r="BX175" s="253"/>
      <c r="BY175" s="427">
        <v>2</v>
      </c>
      <c r="BZ175" s="427">
        <v>1</v>
      </c>
      <c r="CA175" s="427"/>
      <c r="CB175" s="427"/>
      <c r="CC175" s="427"/>
    </row>
    <row r="176" spans="1:81" ht="17.100000000000001" customHeight="1">
      <c r="A176" s="640">
        <v>156</v>
      </c>
      <c r="B176" s="92" t="s">
        <v>889</v>
      </c>
      <c r="C176" s="92" t="s">
        <v>963</v>
      </c>
      <c r="D176" s="92" t="s">
        <v>350</v>
      </c>
      <c r="E176" s="92" t="s">
        <v>20</v>
      </c>
      <c r="F176" s="92" t="s">
        <v>964</v>
      </c>
      <c r="G176" s="169" t="s">
        <v>965</v>
      </c>
      <c r="H176" s="329" t="s">
        <v>966</v>
      </c>
      <c r="I176" s="332" t="s">
        <v>967</v>
      </c>
      <c r="J176" s="329" t="s">
        <v>102</v>
      </c>
      <c r="K176" s="329" t="s">
        <v>968</v>
      </c>
      <c r="L176" s="329" t="s">
        <v>969</v>
      </c>
      <c r="M176" s="91" t="s">
        <v>10438</v>
      </c>
      <c r="N176" s="330" t="s">
        <v>30</v>
      </c>
      <c r="O176" s="330"/>
      <c r="P176" s="330" t="s">
        <v>30</v>
      </c>
      <c r="Q176" s="373">
        <v>6810</v>
      </c>
      <c r="R176" s="373">
        <v>7999</v>
      </c>
      <c r="S176" s="387">
        <v>2266</v>
      </c>
      <c r="T176" s="387">
        <v>1659</v>
      </c>
      <c r="U176" s="253" t="s">
        <v>6357</v>
      </c>
      <c r="V176" s="252">
        <v>607</v>
      </c>
      <c r="W176" s="252">
        <v>688</v>
      </c>
      <c r="X176" s="330" t="s">
        <v>6337</v>
      </c>
      <c r="Y176" s="252">
        <v>619</v>
      </c>
      <c r="Z176" s="252">
        <v>306</v>
      </c>
      <c r="AA176" s="252">
        <v>3996</v>
      </c>
      <c r="AB176" s="252">
        <v>462</v>
      </c>
      <c r="AC176" s="252"/>
      <c r="AD176" s="252">
        <v>56</v>
      </c>
      <c r="AE176" s="307">
        <v>80</v>
      </c>
      <c r="AF176" s="91" t="s">
        <v>8901</v>
      </c>
      <c r="AG176" s="373">
        <v>2535</v>
      </c>
      <c r="AH176" s="373">
        <v>35092</v>
      </c>
      <c r="AI176" s="91"/>
      <c r="AJ176" s="91"/>
      <c r="AK176" s="91" t="s">
        <v>6354</v>
      </c>
      <c r="AL176" s="381">
        <v>17</v>
      </c>
      <c r="AM176" s="381">
        <v>2</v>
      </c>
      <c r="AN176" s="381">
        <v>8</v>
      </c>
      <c r="AO176" s="381">
        <v>5</v>
      </c>
      <c r="AP176" s="381">
        <v>2</v>
      </c>
      <c r="AQ176" s="381">
        <v>310</v>
      </c>
      <c r="AR176" s="91" t="s">
        <v>9075</v>
      </c>
      <c r="AS176" s="91" t="s">
        <v>9075</v>
      </c>
      <c r="AT176" s="91" t="s">
        <v>6356</v>
      </c>
      <c r="AU176" s="73">
        <v>100900</v>
      </c>
      <c r="AV176" s="73">
        <v>325</v>
      </c>
      <c r="AW176" s="335"/>
      <c r="AX176" s="335"/>
      <c r="AY176" s="335"/>
      <c r="AZ176" s="335"/>
      <c r="BA176" s="335"/>
      <c r="BB176" s="313"/>
      <c r="BC176" s="313"/>
      <c r="BD176" s="91"/>
      <c r="BE176" s="91" t="s">
        <v>6350</v>
      </c>
      <c r="BF176" s="313"/>
      <c r="BG176" s="335"/>
      <c r="BH176" s="313"/>
      <c r="BI176" s="313"/>
      <c r="BJ176" s="313"/>
      <c r="BK176" s="313"/>
      <c r="BL176" s="313"/>
      <c r="BM176" s="91"/>
      <c r="BN176" s="91"/>
      <c r="BO176" s="253"/>
      <c r="BP176" s="253"/>
      <c r="BQ176" s="253"/>
      <c r="BR176" s="253"/>
      <c r="BS176" s="253"/>
      <c r="BT176" s="253"/>
      <c r="BU176" s="253"/>
      <c r="BV176" s="253"/>
      <c r="BW176" s="253"/>
      <c r="BX176" s="253"/>
      <c r="BY176" s="427">
        <v>2</v>
      </c>
      <c r="BZ176" s="427"/>
      <c r="CA176" s="427">
        <v>18</v>
      </c>
      <c r="CB176" s="427"/>
      <c r="CC176" s="427">
        <v>6</v>
      </c>
    </row>
    <row r="177" spans="1:81" ht="17.100000000000001" customHeight="1">
      <c r="A177" s="640">
        <v>157</v>
      </c>
      <c r="B177" s="87" t="s">
        <v>856</v>
      </c>
      <c r="C177" s="87" t="s">
        <v>857</v>
      </c>
      <c r="D177" s="87" t="s">
        <v>702</v>
      </c>
      <c r="E177" s="87" t="s">
        <v>20</v>
      </c>
      <c r="F177" s="87" t="s">
        <v>970</v>
      </c>
      <c r="G177" s="168" t="s">
        <v>971</v>
      </c>
      <c r="H177" s="89" t="s">
        <v>972</v>
      </c>
      <c r="I177" s="96" t="s">
        <v>973</v>
      </c>
      <c r="J177" s="89" t="s">
        <v>102</v>
      </c>
      <c r="K177" s="89" t="s">
        <v>974</v>
      </c>
      <c r="L177" s="89" t="s">
        <v>975</v>
      </c>
      <c r="M177" s="91" t="s">
        <v>6546</v>
      </c>
      <c r="N177" s="330" t="s">
        <v>102</v>
      </c>
      <c r="O177" s="776" t="s">
        <v>6435</v>
      </c>
      <c r="P177" s="330" t="s">
        <v>30</v>
      </c>
      <c r="Q177" s="373">
        <v>2728</v>
      </c>
      <c r="R177" s="373">
        <v>2728</v>
      </c>
      <c r="S177" s="387">
        <v>1384</v>
      </c>
      <c r="T177" s="387">
        <v>1384</v>
      </c>
      <c r="U177" s="253" t="s">
        <v>6352</v>
      </c>
      <c r="V177" s="252"/>
      <c r="W177" s="252">
        <v>161</v>
      </c>
      <c r="X177" s="330" t="s">
        <v>6337</v>
      </c>
      <c r="Y177" s="252">
        <v>143</v>
      </c>
      <c r="Z177" s="252">
        <v>216</v>
      </c>
      <c r="AA177" s="252">
        <v>5700</v>
      </c>
      <c r="AB177" s="252">
        <v>201</v>
      </c>
      <c r="AC177" s="252"/>
      <c r="AD177" s="252">
        <v>59</v>
      </c>
      <c r="AE177" s="307">
        <v>700</v>
      </c>
      <c r="AF177" s="91" t="s">
        <v>7440</v>
      </c>
      <c r="AG177" s="373"/>
      <c r="AH177" s="373">
        <v>1723</v>
      </c>
      <c r="AI177" s="91"/>
      <c r="AJ177" s="91"/>
      <c r="AK177" s="91" t="s">
        <v>7438</v>
      </c>
      <c r="AL177" s="381">
        <v>5</v>
      </c>
      <c r="AM177" s="381">
        <v>1</v>
      </c>
      <c r="AN177" s="381">
        <v>2</v>
      </c>
      <c r="AO177" s="381">
        <v>2</v>
      </c>
      <c r="AP177" s="381"/>
      <c r="AQ177" s="626">
        <v>274</v>
      </c>
      <c r="AR177" s="627" t="s">
        <v>9075</v>
      </c>
      <c r="AS177" s="627" t="s">
        <v>9075</v>
      </c>
      <c r="AT177" s="627" t="s">
        <v>7439</v>
      </c>
      <c r="AU177" s="232">
        <v>10692</v>
      </c>
      <c r="AV177" s="232">
        <v>39</v>
      </c>
      <c r="AW177" s="335"/>
      <c r="AX177" s="335"/>
      <c r="AY177" s="335"/>
      <c r="AZ177" s="335"/>
      <c r="BA177" s="335"/>
      <c r="BB177" s="313"/>
      <c r="BC177" s="313"/>
      <c r="BD177" s="91"/>
      <c r="BE177" s="91" t="s">
        <v>6350</v>
      </c>
      <c r="BF177" s="313"/>
      <c r="BG177" s="335"/>
      <c r="BH177" s="313"/>
      <c r="BI177" s="313"/>
      <c r="BJ177" s="313"/>
      <c r="BK177" s="313"/>
      <c r="BL177" s="313"/>
      <c r="BM177" s="91"/>
      <c r="BN177" s="91" t="s">
        <v>6350</v>
      </c>
      <c r="BO177" s="253"/>
      <c r="BP177" s="253"/>
      <c r="BQ177" s="253"/>
      <c r="BR177" s="253"/>
      <c r="BS177" s="253"/>
      <c r="BT177" s="253"/>
      <c r="BU177" s="253"/>
      <c r="BV177" s="253"/>
      <c r="BW177" s="253"/>
      <c r="BX177" s="253"/>
      <c r="BY177" s="595">
        <v>3</v>
      </c>
      <c r="BZ177" s="427"/>
      <c r="CA177" s="427"/>
      <c r="CB177" s="427"/>
      <c r="CC177" s="427">
        <v>8</v>
      </c>
    </row>
    <row r="178" spans="1:81" ht="17.100000000000001" customHeight="1">
      <c r="A178" s="640">
        <v>158</v>
      </c>
      <c r="B178" s="94" t="s">
        <v>856</v>
      </c>
      <c r="C178" s="94" t="s">
        <v>857</v>
      </c>
      <c r="D178" s="94" t="s">
        <v>702</v>
      </c>
      <c r="E178" s="94" t="s">
        <v>97</v>
      </c>
      <c r="F178" s="94" t="s">
        <v>976</v>
      </c>
      <c r="G178" s="168" t="s">
        <v>12479</v>
      </c>
      <c r="H178" s="89" t="s">
        <v>977</v>
      </c>
      <c r="I178" s="96" t="s">
        <v>978</v>
      </c>
      <c r="J178" s="89" t="s">
        <v>102</v>
      </c>
      <c r="K178" s="89" t="s">
        <v>979</v>
      </c>
      <c r="L178" s="89" t="s">
        <v>980</v>
      </c>
      <c r="M178" s="91" t="s">
        <v>7436</v>
      </c>
      <c r="N178" s="330" t="s">
        <v>102</v>
      </c>
      <c r="O178" s="776" t="s">
        <v>6435</v>
      </c>
      <c r="P178" s="330" t="s">
        <v>30</v>
      </c>
      <c r="Q178" s="373">
        <v>24856</v>
      </c>
      <c r="R178" s="373">
        <v>2062.73</v>
      </c>
      <c r="S178" s="387">
        <v>787.8</v>
      </c>
      <c r="T178" s="387">
        <v>787.8</v>
      </c>
      <c r="U178" s="253" t="s">
        <v>8887</v>
      </c>
      <c r="V178" s="252"/>
      <c r="W178" s="252">
        <v>36</v>
      </c>
      <c r="X178" s="330" t="s">
        <v>6337</v>
      </c>
      <c r="Y178" s="252">
        <v>140</v>
      </c>
      <c r="Z178" s="252">
        <v>220</v>
      </c>
      <c r="AA178" s="252">
        <v>10645</v>
      </c>
      <c r="AB178" s="252">
        <v>151.5</v>
      </c>
      <c r="AC178" s="252"/>
      <c r="AD178" s="252"/>
      <c r="AE178" s="307" t="s">
        <v>9921</v>
      </c>
      <c r="AF178" s="91" t="s">
        <v>7437</v>
      </c>
      <c r="AG178" s="373">
        <v>3150</v>
      </c>
      <c r="AH178" s="373">
        <v>5739</v>
      </c>
      <c r="AI178" s="91"/>
      <c r="AJ178" s="91"/>
      <c r="AK178" s="91"/>
      <c r="AL178" s="381">
        <v>22</v>
      </c>
      <c r="AM178" s="381">
        <v>3</v>
      </c>
      <c r="AN178" s="381">
        <v>12</v>
      </c>
      <c r="AO178" s="381">
        <v>7</v>
      </c>
      <c r="AP178" s="381"/>
      <c r="AQ178" s="381">
        <v>188</v>
      </c>
      <c r="AR178" s="91" t="s">
        <v>9080</v>
      </c>
      <c r="AS178" s="91" t="s">
        <v>9227</v>
      </c>
      <c r="AT178" s="91" t="s">
        <v>9268</v>
      </c>
      <c r="AU178" s="73">
        <v>8520</v>
      </c>
      <c r="AV178" s="73">
        <v>45</v>
      </c>
      <c r="AW178" s="335"/>
      <c r="AX178" s="335"/>
      <c r="AY178" s="335"/>
      <c r="AZ178" s="335"/>
      <c r="BA178" s="335"/>
      <c r="BB178" s="313"/>
      <c r="BC178" s="313"/>
      <c r="BD178" s="91"/>
      <c r="BE178" s="91" t="s">
        <v>6350</v>
      </c>
      <c r="BF178" s="313"/>
      <c r="BG178" s="335"/>
      <c r="BH178" s="313"/>
      <c r="BI178" s="313"/>
      <c r="BJ178" s="313"/>
      <c r="BK178" s="313"/>
      <c r="BL178" s="313"/>
      <c r="BM178" s="91"/>
      <c r="BN178" s="91"/>
      <c r="BO178" s="253"/>
      <c r="BP178" s="253"/>
      <c r="BQ178" s="253"/>
      <c r="BR178" s="253"/>
      <c r="BS178" s="253"/>
      <c r="BT178" s="253"/>
      <c r="BU178" s="253"/>
      <c r="BV178" s="253"/>
      <c r="BW178" s="253"/>
      <c r="BX178" s="253"/>
      <c r="BY178" s="595">
        <v>4</v>
      </c>
      <c r="BZ178" s="427"/>
      <c r="CA178" s="427">
        <v>3</v>
      </c>
      <c r="CB178" s="427"/>
      <c r="CC178" s="427"/>
    </row>
    <row r="179" spans="1:81" ht="17.100000000000001" customHeight="1">
      <c r="A179" s="640">
        <v>159</v>
      </c>
      <c r="B179" s="78" t="s">
        <v>856</v>
      </c>
      <c r="C179" s="78" t="s">
        <v>877</v>
      </c>
      <c r="D179" s="78" t="s">
        <v>702</v>
      </c>
      <c r="E179" s="78" t="s">
        <v>97</v>
      </c>
      <c r="F179" s="78" t="s">
        <v>981</v>
      </c>
      <c r="G179" s="101" t="s">
        <v>982</v>
      </c>
      <c r="H179" s="330" t="s">
        <v>983</v>
      </c>
      <c r="I179" s="91" t="s">
        <v>984</v>
      </c>
      <c r="J179" s="330" t="s">
        <v>102</v>
      </c>
      <c r="K179" s="330" t="s">
        <v>968</v>
      </c>
      <c r="L179" s="330" t="s">
        <v>969</v>
      </c>
      <c r="M179" s="91" t="s">
        <v>7433</v>
      </c>
      <c r="N179" s="330" t="s">
        <v>30</v>
      </c>
      <c r="O179" s="330"/>
      <c r="P179" s="330" t="s">
        <v>30</v>
      </c>
      <c r="Q179" s="373">
        <v>2052</v>
      </c>
      <c r="R179" s="373">
        <v>599</v>
      </c>
      <c r="S179" s="387">
        <v>383</v>
      </c>
      <c r="T179" s="387">
        <v>363</v>
      </c>
      <c r="U179" s="253" t="s">
        <v>6361</v>
      </c>
      <c r="V179" s="252">
        <v>20</v>
      </c>
      <c r="W179" s="252">
        <v>16</v>
      </c>
      <c r="X179" s="330" t="s">
        <v>6337</v>
      </c>
      <c r="Y179" s="252"/>
      <c r="Z179" s="252">
        <v>26</v>
      </c>
      <c r="AA179" s="252">
        <v>1000</v>
      </c>
      <c r="AB179" s="252">
        <v>16</v>
      </c>
      <c r="AC179" s="252"/>
      <c r="AD179" s="252"/>
      <c r="AE179" s="307">
        <v>80</v>
      </c>
      <c r="AF179" s="91" t="s">
        <v>7434</v>
      </c>
      <c r="AG179" s="373">
        <v>1500</v>
      </c>
      <c r="AH179" s="373">
        <v>2000</v>
      </c>
      <c r="AI179" s="91"/>
      <c r="AJ179" s="91"/>
      <c r="AK179" s="91" t="s">
        <v>6354</v>
      </c>
      <c r="AL179" s="381">
        <v>3</v>
      </c>
      <c r="AM179" s="381">
        <v>1</v>
      </c>
      <c r="AN179" s="381"/>
      <c r="AO179" s="381">
        <v>1</v>
      </c>
      <c r="AP179" s="381">
        <v>1</v>
      </c>
      <c r="AQ179" s="381">
        <v>247</v>
      </c>
      <c r="AR179" s="91" t="s">
        <v>9083</v>
      </c>
      <c r="AS179" s="91" t="s">
        <v>8041</v>
      </c>
      <c r="AT179" s="91" t="s">
        <v>9255</v>
      </c>
      <c r="AU179" s="73">
        <v>7803</v>
      </c>
      <c r="AV179" s="73">
        <v>32</v>
      </c>
      <c r="AW179" s="335"/>
      <c r="AX179" s="335"/>
      <c r="AY179" s="335"/>
      <c r="AZ179" s="335"/>
      <c r="BA179" s="335"/>
      <c r="BB179" s="313"/>
      <c r="BC179" s="313"/>
      <c r="BD179" s="91"/>
      <c r="BE179" s="91" t="s">
        <v>6350</v>
      </c>
      <c r="BF179" s="313"/>
      <c r="BG179" s="335"/>
      <c r="BH179" s="313"/>
      <c r="BI179" s="313"/>
      <c r="BJ179" s="313"/>
      <c r="BK179" s="313"/>
      <c r="BL179" s="313"/>
      <c r="BM179" s="91"/>
      <c r="BN179" s="91" t="s">
        <v>6350</v>
      </c>
      <c r="BO179" s="253"/>
      <c r="BP179" s="253"/>
      <c r="BQ179" s="253"/>
      <c r="BR179" s="253"/>
      <c r="BS179" s="253"/>
      <c r="BT179" s="253"/>
      <c r="BU179" s="253"/>
      <c r="BV179" s="253"/>
      <c r="BW179" s="253"/>
      <c r="BX179" s="253"/>
      <c r="BY179" s="427">
        <v>1</v>
      </c>
      <c r="BZ179" s="427"/>
      <c r="CA179" s="427"/>
      <c r="CB179" s="427"/>
      <c r="CC179" s="427"/>
    </row>
    <row r="180" spans="1:81" ht="17.100000000000001" customHeight="1">
      <c r="A180" s="208"/>
      <c r="B180" s="209" t="s">
        <v>985</v>
      </c>
      <c r="C180" s="210"/>
      <c r="D180" s="210">
        <v>9</v>
      </c>
      <c r="E180" s="210"/>
      <c r="F180" s="208"/>
      <c r="G180" s="208"/>
      <c r="H180" s="208"/>
      <c r="I180" s="208"/>
      <c r="J180" s="208"/>
      <c r="K180" s="208"/>
      <c r="L180" s="208"/>
      <c r="M180" s="205"/>
      <c r="N180" s="112"/>
      <c r="O180" s="112"/>
      <c r="P180" s="112"/>
      <c r="Q180" s="374"/>
      <c r="R180" s="374"/>
      <c r="S180" s="188"/>
      <c r="T180" s="188"/>
      <c r="U180" s="285"/>
      <c r="V180" s="298"/>
      <c r="W180" s="298"/>
      <c r="X180" s="112"/>
      <c r="Y180" s="298"/>
      <c r="Z180" s="298"/>
      <c r="AA180" s="298"/>
      <c r="AB180" s="298"/>
      <c r="AC180" s="298"/>
      <c r="AD180" s="298"/>
      <c r="AE180" s="352"/>
      <c r="AF180" s="205"/>
      <c r="AG180" s="374"/>
      <c r="AH180" s="374"/>
      <c r="AI180" s="205"/>
      <c r="AJ180" s="205"/>
      <c r="AK180" s="205"/>
      <c r="AL180" s="112"/>
      <c r="AM180" s="112"/>
      <c r="AN180" s="112"/>
      <c r="AO180" s="112"/>
      <c r="AP180" s="112"/>
      <c r="AQ180" s="112"/>
      <c r="AR180" s="205"/>
      <c r="AS180" s="205"/>
      <c r="AT180" s="205"/>
      <c r="AU180" s="198"/>
      <c r="AV180" s="198"/>
      <c r="AW180" s="339"/>
      <c r="AX180" s="339"/>
      <c r="AY180" s="339"/>
      <c r="AZ180" s="339"/>
      <c r="BA180" s="339"/>
      <c r="BB180" s="310"/>
      <c r="BC180" s="310"/>
      <c r="BD180" s="205"/>
      <c r="BE180" s="205"/>
      <c r="BF180" s="310"/>
      <c r="BG180" s="339"/>
      <c r="BH180" s="310"/>
      <c r="BI180" s="310"/>
      <c r="BJ180" s="310"/>
      <c r="BK180" s="310"/>
      <c r="BL180" s="310"/>
      <c r="BM180" s="205"/>
      <c r="BN180" s="205"/>
      <c r="BO180" s="285"/>
      <c r="BP180" s="285"/>
      <c r="BQ180" s="285"/>
      <c r="BR180" s="285"/>
      <c r="BS180" s="285"/>
      <c r="BT180" s="285"/>
      <c r="BU180" s="285"/>
      <c r="BV180" s="285"/>
      <c r="BW180" s="285"/>
      <c r="BX180" s="285"/>
      <c r="BY180" s="112"/>
      <c r="BZ180" s="112"/>
      <c r="CA180" s="112"/>
      <c r="CB180" s="112"/>
      <c r="CC180" s="112"/>
    </row>
    <row r="181" spans="1:81" ht="17.100000000000001" customHeight="1">
      <c r="A181" s="71">
        <v>160</v>
      </c>
      <c r="B181" s="78" t="s">
        <v>856</v>
      </c>
      <c r="C181" s="78" t="s">
        <v>986</v>
      </c>
      <c r="D181" s="78" t="s">
        <v>987</v>
      </c>
      <c r="E181" s="78" t="s">
        <v>97</v>
      </c>
      <c r="F181" s="87" t="s">
        <v>988</v>
      </c>
      <c r="G181" s="101" t="s">
        <v>989</v>
      </c>
      <c r="H181" s="330" t="s">
        <v>990</v>
      </c>
      <c r="I181" s="91" t="s">
        <v>991</v>
      </c>
      <c r="J181" s="330" t="s">
        <v>102</v>
      </c>
      <c r="K181" s="330" t="s">
        <v>574</v>
      </c>
      <c r="L181" s="330" t="s">
        <v>992</v>
      </c>
      <c r="M181" s="91" t="s">
        <v>8363</v>
      </c>
      <c r="N181" s="330" t="s">
        <v>30</v>
      </c>
      <c r="O181" s="330"/>
      <c r="P181" s="330" t="s">
        <v>102</v>
      </c>
      <c r="Q181" s="373">
        <v>6926</v>
      </c>
      <c r="R181" s="373">
        <v>4504</v>
      </c>
      <c r="S181" s="387">
        <v>1395</v>
      </c>
      <c r="T181" s="387">
        <v>1395</v>
      </c>
      <c r="U181" s="253" t="s">
        <v>6361</v>
      </c>
      <c r="V181" s="252"/>
      <c r="W181" s="252">
        <v>1721</v>
      </c>
      <c r="X181" s="330" t="s">
        <v>6337</v>
      </c>
      <c r="Y181" s="252">
        <v>163.5</v>
      </c>
      <c r="Z181" s="252"/>
      <c r="AA181" s="252"/>
      <c r="AB181" s="252">
        <v>158.6</v>
      </c>
      <c r="AC181" s="252">
        <v>58.2</v>
      </c>
      <c r="AD181" s="252"/>
      <c r="AE181" s="307">
        <v>218</v>
      </c>
      <c r="AF181" s="91" t="s">
        <v>8364</v>
      </c>
      <c r="AG181" s="373"/>
      <c r="AH181" s="373">
        <v>22051</v>
      </c>
      <c r="AI181" s="91" t="s">
        <v>8365</v>
      </c>
      <c r="AJ181" s="91" t="s">
        <v>11555</v>
      </c>
      <c r="AK181" s="91" t="s">
        <v>6372</v>
      </c>
      <c r="AL181" s="381">
        <v>11</v>
      </c>
      <c r="AM181" s="381"/>
      <c r="AN181" s="381">
        <v>1</v>
      </c>
      <c r="AO181" s="381">
        <v>9</v>
      </c>
      <c r="AP181" s="381">
        <v>1</v>
      </c>
      <c r="AQ181" s="381">
        <v>295</v>
      </c>
      <c r="AR181" s="91" t="s">
        <v>9097</v>
      </c>
      <c r="AS181" s="91" t="s">
        <v>9097</v>
      </c>
      <c r="AT181" s="91" t="s">
        <v>9285</v>
      </c>
      <c r="AU181" s="73">
        <v>26301</v>
      </c>
      <c r="AV181" s="232">
        <v>89</v>
      </c>
      <c r="AW181" s="335"/>
      <c r="AX181" s="335"/>
      <c r="AY181" s="335"/>
      <c r="AZ181" s="335"/>
      <c r="BA181" s="335"/>
      <c r="BB181" s="313"/>
      <c r="BC181" s="313"/>
      <c r="BD181" s="91"/>
      <c r="BE181" s="91" t="s">
        <v>6350</v>
      </c>
      <c r="BF181" s="313"/>
      <c r="BG181" s="335"/>
      <c r="BH181" s="313"/>
      <c r="BI181" s="313"/>
      <c r="BJ181" s="313"/>
      <c r="BK181" s="313"/>
      <c r="BL181" s="313"/>
      <c r="BM181" s="91"/>
      <c r="BN181" s="91" t="s">
        <v>6350</v>
      </c>
      <c r="BO181" s="253"/>
      <c r="BP181" s="253"/>
      <c r="BQ181" s="253"/>
      <c r="BR181" s="253"/>
      <c r="BS181" s="253"/>
      <c r="BT181" s="253"/>
      <c r="BU181" s="253"/>
      <c r="BV181" s="253"/>
      <c r="BW181" s="253"/>
      <c r="BX181" s="253"/>
      <c r="BY181" s="427">
        <v>8</v>
      </c>
      <c r="BZ181" s="427"/>
      <c r="CA181" s="427"/>
      <c r="CB181" s="427"/>
      <c r="CC181" s="427">
        <v>20</v>
      </c>
    </row>
    <row r="182" spans="1:81" ht="17.100000000000001" customHeight="1">
      <c r="A182" s="89">
        <v>161</v>
      </c>
      <c r="B182" s="87" t="s">
        <v>889</v>
      </c>
      <c r="C182" s="87" t="s">
        <v>890</v>
      </c>
      <c r="D182" s="87" t="s">
        <v>708</v>
      </c>
      <c r="E182" s="87" t="s">
        <v>20</v>
      </c>
      <c r="F182" s="87" t="s">
        <v>993</v>
      </c>
      <c r="G182" s="168" t="s">
        <v>994</v>
      </c>
      <c r="H182" s="89" t="s">
        <v>995</v>
      </c>
      <c r="I182" s="96" t="s">
        <v>996</v>
      </c>
      <c r="J182" s="89" t="s">
        <v>102</v>
      </c>
      <c r="K182" s="89" t="s">
        <v>997</v>
      </c>
      <c r="L182" s="89" t="s">
        <v>998</v>
      </c>
      <c r="M182" s="91" t="s">
        <v>10440</v>
      </c>
      <c r="N182" s="330" t="s">
        <v>30</v>
      </c>
      <c r="O182" s="330"/>
      <c r="P182" s="330" t="s">
        <v>30</v>
      </c>
      <c r="Q182" s="373">
        <v>1894.37</v>
      </c>
      <c r="R182" s="373">
        <v>17815.509999999998</v>
      </c>
      <c r="S182" s="387">
        <v>775.69</v>
      </c>
      <c r="T182" s="387">
        <v>775.69</v>
      </c>
      <c r="U182" s="253" t="s">
        <v>6555</v>
      </c>
      <c r="V182" s="252"/>
      <c r="W182" s="252">
        <v>536.16</v>
      </c>
      <c r="X182" s="330" t="s">
        <v>33</v>
      </c>
      <c r="Y182" s="252">
        <v>109.26</v>
      </c>
      <c r="Z182" s="252">
        <v>181.4</v>
      </c>
      <c r="AA182" s="252">
        <v>17914</v>
      </c>
      <c r="AB182" s="252">
        <v>244.6</v>
      </c>
      <c r="AC182" s="252"/>
      <c r="AD182" s="252"/>
      <c r="AE182" s="307"/>
      <c r="AF182" s="91" t="s">
        <v>6611</v>
      </c>
      <c r="AG182" s="373"/>
      <c r="AH182" s="373">
        <v>3953</v>
      </c>
      <c r="AI182" s="91" t="s">
        <v>9000</v>
      </c>
      <c r="AJ182" s="580" t="s">
        <v>10897</v>
      </c>
      <c r="AK182" s="91" t="s">
        <v>6354</v>
      </c>
      <c r="AL182" s="381">
        <v>7</v>
      </c>
      <c r="AM182" s="381"/>
      <c r="AN182" s="381">
        <v>5</v>
      </c>
      <c r="AO182" s="381">
        <v>1</v>
      </c>
      <c r="AP182" s="381">
        <v>1</v>
      </c>
      <c r="AQ182" s="381">
        <v>239</v>
      </c>
      <c r="AR182" s="91" t="s">
        <v>9085</v>
      </c>
      <c r="AS182" s="91" t="s">
        <v>9227</v>
      </c>
      <c r="AT182" s="91" t="s">
        <v>6612</v>
      </c>
      <c r="AU182" s="73">
        <v>836</v>
      </c>
      <c r="AV182" s="73">
        <v>4</v>
      </c>
      <c r="AW182" s="335"/>
      <c r="AX182" s="335"/>
      <c r="AY182" s="335"/>
      <c r="AZ182" s="335"/>
      <c r="BA182" s="335"/>
      <c r="BB182" s="313"/>
      <c r="BC182" s="313"/>
      <c r="BD182" s="91"/>
      <c r="BE182" s="91" t="s">
        <v>6350</v>
      </c>
      <c r="BF182" s="313"/>
      <c r="BG182" s="335"/>
      <c r="BH182" s="313"/>
      <c r="BI182" s="313"/>
      <c r="BJ182" s="313"/>
      <c r="BK182" s="313"/>
      <c r="BL182" s="313"/>
      <c r="BM182" s="91"/>
      <c r="BN182" s="91" t="s">
        <v>6350</v>
      </c>
      <c r="BO182" s="253"/>
      <c r="BP182" s="253"/>
      <c r="BQ182" s="253"/>
      <c r="BR182" s="253"/>
      <c r="BS182" s="253"/>
      <c r="BT182" s="253"/>
      <c r="BU182" s="253"/>
      <c r="BV182" s="253"/>
      <c r="BW182" s="253"/>
      <c r="BX182" s="253"/>
      <c r="BY182" s="427">
        <v>3</v>
      </c>
      <c r="BZ182" s="427"/>
      <c r="CA182" s="427"/>
      <c r="CB182" s="427"/>
      <c r="CC182" s="427"/>
    </row>
    <row r="183" spans="1:81" ht="17.100000000000001" customHeight="1">
      <c r="A183" s="641">
        <v>162</v>
      </c>
      <c r="B183" s="78" t="s">
        <v>856</v>
      </c>
      <c r="C183" s="78" t="s">
        <v>999</v>
      </c>
      <c r="D183" s="78" t="s">
        <v>987</v>
      </c>
      <c r="E183" s="78" t="s">
        <v>896</v>
      </c>
      <c r="F183" s="78" t="s">
        <v>11267</v>
      </c>
      <c r="G183" s="101" t="s">
        <v>8048</v>
      </c>
      <c r="H183" s="330" t="s">
        <v>1000</v>
      </c>
      <c r="I183" s="91" t="s">
        <v>1001</v>
      </c>
      <c r="J183" s="330" t="s">
        <v>944</v>
      </c>
      <c r="K183" s="330" t="s">
        <v>113</v>
      </c>
      <c r="L183" s="330" t="s">
        <v>113</v>
      </c>
      <c r="M183" s="91" t="s">
        <v>10441</v>
      </c>
      <c r="N183" s="330" t="s">
        <v>30</v>
      </c>
      <c r="O183" s="330"/>
      <c r="P183" s="330" t="s">
        <v>30</v>
      </c>
      <c r="Q183" s="373">
        <v>705.78</v>
      </c>
      <c r="R183" s="373">
        <v>5155.8999999999996</v>
      </c>
      <c r="S183" s="387">
        <v>888</v>
      </c>
      <c r="T183" s="387">
        <v>888</v>
      </c>
      <c r="U183" s="253" t="s">
        <v>6336</v>
      </c>
      <c r="V183" s="252"/>
      <c r="W183" s="252"/>
      <c r="X183" s="330"/>
      <c r="Y183" s="252"/>
      <c r="Z183" s="252"/>
      <c r="AA183" s="252"/>
      <c r="AB183" s="252">
        <v>72</v>
      </c>
      <c r="AC183" s="252"/>
      <c r="AD183" s="252"/>
      <c r="AE183" s="307"/>
      <c r="AF183" s="91" t="s">
        <v>7441</v>
      </c>
      <c r="AG183" s="373">
        <v>1103</v>
      </c>
      <c r="AH183" s="373">
        <v>4292</v>
      </c>
      <c r="AI183" s="91"/>
      <c r="AJ183" s="91"/>
      <c r="AK183" s="91"/>
      <c r="AL183" s="381"/>
      <c r="AM183" s="381"/>
      <c r="AN183" s="381"/>
      <c r="AO183" s="381"/>
      <c r="AP183" s="381"/>
      <c r="AQ183" s="381">
        <v>245</v>
      </c>
      <c r="AR183" s="91" t="s">
        <v>9093</v>
      </c>
      <c r="AS183" s="91" t="s">
        <v>9227</v>
      </c>
      <c r="AT183" s="91" t="s">
        <v>11784</v>
      </c>
      <c r="AU183" s="73">
        <v>735</v>
      </c>
      <c r="AV183" s="73">
        <v>3</v>
      </c>
      <c r="AW183" s="335"/>
      <c r="AX183" s="335"/>
      <c r="AY183" s="335"/>
      <c r="AZ183" s="335"/>
      <c r="BA183" s="335"/>
      <c r="BB183" s="313"/>
      <c r="BC183" s="313"/>
      <c r="BD183" s="91"/>
      <c r="BE183" s="91" t="s">
        <v>6350</v>
      </c>
      <c r="BF183" s="313"/>
      <c r="BG183" s="335"/>
      <c r="BH183" s="313"/>
      <c r="BI183" s="313"/>
      <c r="BJ183" s="313"/>
      <c r="BK183" s="313"/>
      <c r="BL183" s="313"/>
      <c r="BM183" s="91"/>
      <c r="BN183" s="91"/>
      <c r="BO183" s="253"/>
      <c r="BP183" s="253"/>
      <c r="BQ183" s="253"/>
      <c r="BR183" s="253"/>
      <c r="BS183" s="253"/>
      <c r="BT183" s="253"/>
      <c r="BU183" s="253"/>
      <c r="BV183" s="253"/>
      <c r="BW183" s="253"/>
      <c r="BX183" s="253"/>
      <c r="BY183" s="427"/>
      <c r="BZ183" s="427"/>
      <c r="CA183" s="427">
        <v>1</v>
      </c>
      <c r="CB183" s="427"/>
      <c r="CC183" s="427"/>
    </row>
    <row r="184" spans="1:81" ht="17.100000000000001" customHeight="1">
      <c r="A184" s="89">
        <v>163</v>
      </c>
      <c r="B184" s="78" t="s">
        <v>856</v>
      </c>
      <c r="C184" s="78" t="s">
        <v>857</v>
      </c>
      <c r="D184" s="78" t="s">
        <v>987</v>
      </c>
      <c r="E184" s="78" t="s">
        <v>97</v>
      </c>
      <c r="F184" s="78" t="s">
        <v>1002</v>
      </c>
      <c r="G184" s="101" t="s">
        <v>1003</v>
      </c>
      <c r="H184" s="330" t="s">
        <v>1004</v>
      </c>
      <c r="I184" s="91" t="s">
        <v>1005</v>
      </c>
      <c r="J184" s="330" t="s">
        <v>102</v>
      </c>
      <c r="K184" s="330" t="s">
        <v>1006</v>
      </c>
      <c r="L184" s="330" t="s">
        <v>1007</v>
      </c>
      <c r="M184" s="91" t="s">
        <v>10442</v>
      </c>
      <c r="N184" s="330" t="s">
        <v>30</v>
      </c>
      <c r="O184" s="330"/>
      <c r="P184" s="330" t="s">
        <v>30</v>
      </c>
      <c r="Q184" s="373">
        <v>1923.74</v>
      </c>
      <c r="R184" s="373">
        <v>2655.38</v>
      </c>
      <c r="S184" s="23">
        <v>1126.22</v>
      </c>
      <c r="T184" s="387">
        <v>817.35</v>
      </c>
      <c r="U184" s="253" t="s">
        <v>6352</v>
      </c>
      <c r="V184" s="252">
        <v>308.87</v>
      </c>
      <c r="W184" s="252">
        <v>287.42</v>
      </c>
      <c r="X184" s="330" t="s">
        <v>6337</v>
      </c>
      <c r="Y184" s="252">
        <v>151.44</v>
      </c>
      <c r="Z184" s="252">
        <v>30.1</v>
      </c>
      <c r="AA184" s="252">
        <v>11125</v>
      </c>
      <c r="AB184" s="252">
        <v>143.88</v>
      </c>
      <c r="AC184" s="252"/>
      <c r="AD184" s="252"/>
      <c r="AE184" s="307"/>
      <c r="AF184" s="91" t="s">
        <v>7442</v>
      </c>
      <c r="AG184" s="373">
        <v>4437</v>
      </c>
      <c r="AH184" s="373">
        <v>4437</v>
      </c>
      <c r="AI184" s="91"/>
      <c r="AJ184" s="91"/>
      <c r="AK184" s="91" t="s">
        <v>6369</v>
      </c>
      <c r="AL184" s="381">
        <v>5</v>
      </c>
      <c r="AM184" s="381"/>
      <c r="AN184" s="381">
        <v>4</v>
      </c>
      <c r="AO184" s="381"/>
      <c r="AP184" s="381">
        <v>1</v>
      </c>
      <c r="AQ184" s="381">
        <v>245</v>
      </c>
      <c r="AR184" s="91" t="s">
        <v>6340</v>
      </c>
      <c r="AS184" s="91" t="s">
        <v>6378</v>
      </c>
      <c r="AT184" s="91" t="s">
        <v>9269</v>
      </c>
      <c r="AU184" s="73">
        <v>11270</v>
      </c>
      <c r="AV184" s="73">
        <v>46</v>
      </c>
      <c r="AW184" s="335"/>
      <c r="AX184" s="335"/>
      <c r="AY184" s="335"/>
      <c r="AZ184" s="335"/>
      <c r="BA184" s="335"/>
      <c r="BB184" s="313"/>
      <c r="BC184" s="313"/>
      <c r="BD184" s="91"/>
      <c r="BE184" s="91" t="s">
        <v>6350</v>
      </c>
      <c r="BF184" s="313"/>
      <c r="BG184" s="335"/>
      <c r="BH184" s="313"/>
      <c r="BI184" s="313"/>
      <c r="BJ184" s="313"/>
      <c r="BK184" s="313"/>
      <c r="BL184" s="313"/>
      <c r="BM184" s="91"/>
      <c r="BN184" s="91"/>
      <c r="BO184" s="253"/>
      <c r="BP184" s="253">
        <v>2</v>
      </c>
      <c r="BQ184" s="253"/>
      <c r="BR184" s="253"/>
      <c r="BS184" s="253">
        <v>2</v>
      </c>
      <c r="BT184" s="253"/>
      <c r="BU184" s="253"/>
      <c r="BV184" s="253"/>
      <c r="BW184" s="253"/>
      <c r="BX184" s="253"/>
      <c r="BY184" s="427"/>
      <c r="BZ184" s="427"/>
      <c r="CA184" s="427"/>
      <c r="CB184" s="427"/>
      <c r="CC184" s="427"/>
    </row>
    <row r="185" spans="1:81" ht="17.100000000000001" customHeight="1">
      <c r="A185" s="641">
        <v>164</v>
      </c>
      <c r="B185" s="78" t="s">
        <v>856</v>
      </c>
      <c r="C185" s="78" t="s">
        <v>895</v>
      </c>
      <c r="D185" s="78" t="s">
        <v>987</v>
      </c>
      <c r="E185" s="78" t="s">
        <v>896</v>
      </c>
      <c r="F185" s="78" t="s">
        <v>7444</v>
      </c>
      <c r="G185" s="101" t="s">
        <v>1008</v>
      </c>
      <c r="H185" s="330" t="s">
        <v>1009</v>
      </c>
      <c r="I185" s="91" t="s">
        <v>1010</v>
      </c>
      <c r="J185" s="330" t="s">
        <v>30</v>
      </c>
      <c r="K185" s="330" t="s">
        <v>113</v>
      </c>
      <c r="L185" s="330" t="s">
        <v>113</v>
      </c>
      <c r="M185" s="91" t="s">
        <v>10443</v>
      </c>
      <c r="N185" s="330" t="s">
        <v>30</v>
      </c>
      <c r="O185" s="330"/>
      <c r="P185" s="330" t="s">
        <v>30</v>
      </c>
      <c r="Q185" s="373">
        <v>321</v>
      </c>
      <c r="R185" s="373">
        <v>321</v>
      </c>
      <c r="S185" s="387">
        <v>160</v>
      </c>
      <c r="T185" s="387">
        <v>160</v>
      </c>
      <c r="U185" s="253" t="s">
        <v>6336</v>
      </c>
      <c r="V185" s="252"/>
      <c r="W185" s="252"/>
      <c r="X185" s="330"/>
      <c r="Y185" s="252">
        <v>100</v>
      </c>
      <c r="Z185" s="252">
        <v>60</v>
      </c>
      <c r="AA185" s="252"/>
      <c r="AB185" s="252">
        <v>10</v>
      </c>
      <c r="AC185" s="252"/>
      <c r="AD185" s="252"/>
      <c r="AE185" s="307"/>
      <c r="AF185" s="91" t="s">
        <v>7443</v>
      </c>
      <c r="AG185" s="373"/>
      <c r="AH185" s="373">
        <v>2737</v>
      </c>
      <c r="AI185" s="91"/>
      <c r="AJ185" s="91"/>
      <c r="AK185" s="91"/>
      <c r="AL185" s="381"/>
      <c r="AM185" s="381"/>
      <c r="AN185" s="381"/>
      <c r="AO185" s="381"/>
      <c r="AP185" s="381"/>
      <c r="AQ185" s="381">
        <v>0</v>
      </c>
      <c r="AR185" s="91"/>
      <c r="AS185" s="91"/>
      <c r="AT185" s="91" t="s">
        <v>12257</v>
      </c>
      <c r="AU185" s="73">
        <v>0</v>
      </c>
      <c r="AV185" s="73">
        <v>0</v>
      </c>
      <c r="AW185" s="335"/>
      <c r="AX185" s="335"/>
      <c r="AY185" s="335"/>
      <c r="AZ185" s="335"/>
      <c r="BA185" s="335"/>
      <c r="BB185" s="313"/>
      <c r="BC185" s="313"/>
      <c r="BD185" s="91"/>
      <c r="BE185" s="91" t="s">
        <v>6350</v>
      </c>
      <c r="BF185" s="313"/>
      <c r="BG185" s="335"/>
      <c r="BH185" s="313"/>
      <c r="BI185" s="313"/>
      <c r="BJ185" s="313"/>
      <c r="BK185" s="313"/>
      <c r="BL185" s="313"/>
      <c r="BM185" s="91"/>
      <c r="BN185" s="91"/>
      <c r="BO185" s="253"/>
      <c r="BP185" s="253"/>
      <c r="BQ185" s="253"/>
      <c r="BR185" s="253"/>
      <c r="BS185" s="253"/>
      <c r="BT185" s="253"/>
      <c r="BU185" s="253"/>
      <c r="BV185" s="253"/>
      <c r="BW185" s="253"/>
      <c r="BX185" s="253"/>
      <c r="BY185" s="427"/>
      <c r="BZ185" s="427"/>
      <c r="CA185" s="427"/>
      <c r="CB185" s="427"/>
      <c r="CC185" s="427"/>
    </row>
    <row r="186" spans="1:81" ht="17.100000000000001" customHeight="1">
      <c r="A186" s="89">
        <v>165</v>
      </c>
      <c r="B186" s="78" t="s">
        <v>856</v>
      </c>
      <c r="C186" s="78" t="s">
        <v>1011</v>
      </c>
      <c r="D186" s="78" t="s">
        <v>987</v>
      </c>
      <c r="E186" s="78" t="s">
        <v>896</v>
      </c>
      <c r="F186" s="78" t="s">
        <v>12765</v>
      </c>
      <c r="G186" s="101" t="s">
        <v>1012</v>
      </c>
      <c r="H186" s="330" t="s">
        <v>1013</v>
      </c>
      <c r="I186" s="91" t="s">
        <v>9912</v>
      </c>
      <c r="J186" s="330" t="s">
        <v>30</v>
      </c>
      <c r="K186" s="330" t="s">
        <v>113</v>
      </c>
      <c r="L186" s="330" t="s">
        <v>113</v>
      </c>
      <c r="M186" s="91" t="s">
        <v>10444</v>
      </c>
      <c r="N186" s="330" t="s">
        <v>30</v>
      </c>
      <c r="O186" s="330"/>
      <c r="P186" s="330" t="s">
        <v>30</v>
      </c>
      <c r="Q186" s="373">
        <v>143298</v>
      </c>
      <c r="R186" s="373">
        <v>1268</v>
      </c>
      <c r="S186" s="387">
        <v>752</v>
      </c>
      <c r="T186" s="387">
        <v>431</v>
      </c>
      <c r="U186" s="253" t="s">
        <v>6361</v>
      </c>
      <c r="V186" s="252">
        <v>321</v>
      </c>
      <c r="W186" s="252">
        <v>29</v>
      </c>
      <c r="X186" s="330" t="s">
        <v>6337</v>
      </c>
      <c r="Y186" s="252"/>
      <c r="Z186" s="252">
        <v>17</v>
      </c>
      <c r="AA186" s="252"/>
      <c r="AB186" s="252">
        <v>30</v>
      </c>
      <c r="AC186" s="252"/>
      <c r="AD186" s="252"/>
      <c r="AE186" s="307">
        <v>100</v>
      </c>
      <c r="AF186" s="91" t="s">
        <v>8902</v>
      </c>
      <c r="AG186" s="373">
        <v>2617</v>
      </c>
      <c r="AH186" s="373">
        <v>2617</v>
      </c>
      <c r="AI186" s="91"/>
      <c r="AJ186" s="91"/>
      <c r="AK186" s="91" t="s">
        <v>11558</v>
      </c>
      <c r="AL186" s="381">
        <v>3</v>
      </c>
      <c r="AM186" s="381">
        <v>2</v>
      </c>
      <c r="AN186" s="381"/>
      <c r="AO186" s="381">
        <v>1</v>
      </c>
      <c r="AP186" s="381"/>
      <c r="AQ186" s="381">
        <v>240</v>
      </c>
      <c r="AR186" s="91" t="s">
        <v>12764</v>
      </c>
      <c r="AS186" s="91" t="s">
        <v>9227</v>
      </c>
      <c r="AT186" s="91" t="s">
        <v>7451</v>
      </c>
      <c r="AU186" s="232">
        <v>3600</v>
      </c>
      <c r="AV186" s="73">
        <v>13</v>
      </c>
      <c r="AW186" s="335"/>
      <c r="AX186" s="335"/>
      <c r="AY186" s="335"/>
      <c r="AZ186" s="335"/>
      <c r="BA186" s="335"/>
      <c r="BB186" s="313"/>
      <c r="BC186" s="313"/>
      <c r="BD186" s="91"/>
      <c r="BE186" s="91" t="s">
        <v>6350</v>
      </c>
      <c r="BF186" s="313"/>
      <c r="BG186" s="335"/>
      <c r="BH186" s="313"/>
      <c r="BI186" s="313"/>
      <c r="BJ186" s="313"/>
      <c r="BK186" s="313"/>
      <c r="BL186" s="313"/>
      <c r="BM186" s="91"/>
      <c r="BN186" s="91" t="s">
        <v>6350</v>
      </c>
      <c r="BO186" s="253"/>
      <c r="BP186" s="253"/>
      <c r="BQ186" s="253"/>
      <c r="BR186" s="253"/>
      <c r="BS186" s="253"/>
      <c r="BT186" s="253">
        <v>1</v>
      </c>
      <c r="BU186" s="253"/>
      <c r="BV186" s="253"/>
      <c r="BW186" s="253"/>
      <c r="BX186" s="253"/>
      <c r="BY186" s="427"/>
      <c r="BZ186" s="427"/>
      <c r="CA186" s="427"/>
      <c r="CB186" s="427"/>
      <c r="CC186" s="427"/>
    </row>
    <row r="187" spans="1:81" ht="17.100000000000001" customHeight="1">
      <c r="A187" s="641">
        <v>166</v>
      </c>
      <c r="B187" s="20" t="s">
        <v>856</v>
      </c>
      <c r="C187" s="20" t="s">
        <v>957</v>
      </c>
      <c r="D187" s="20" t="s">
        <v>987</v>
      </c>
      <c r="E187" s="20" t="s">
        <v>97</v>
      </c>
      <c r="F187" s="20" t="s">
        <v>1014</v>
      </c>
      <c r="G187" s="101" t="s">
        <v>8724</v>
      </c>
      <c r="H187" s="330" t="s">
        <v>1015</v>
      </c>
      <c r="I187" s="91" t="s">
        <v>1016</v>
      </c>
      <c r="J187" s="330" t="s">
        <v>102</v>
      </c>
      <c r="K187" s="330" t="s">
        <v>1017</v>
      </c>
      <c r="L187" s="330" t="s">
        <v>1018</v>
      </c>
      <c r="M187" s="91" t="s">
        <v>10445</v>
      </c>
      <c r="N187" s="330" t="s">
        <v>30</v>
      </c>
      <c r="O187" s="330"/>
      <c r="P187" s="330" t="s">
        <v>30</v>
      </c>
      <c r="Q187" s="373">
        <v>2236</v>
      </c>
      <c r="R187" s="373">
        <v>2529</v>
      </c>
      <c r="S187" s="387">
        <v>594.70000000000005</v>
      </c>
      <c r="T187" s="387">
        <v>363.6</v>
      </c>
      <c r="U187" s="253" t="s">
        <v>6352</v>
      </c>
      <c r="V187" s="252">
        <v>231.1</v>
      </c>
      <c r="W187" s="252">
        <v>839.7</v>
      </c>
      <c r="X187" s="330" t="s">
        <v>6337</v>
      </c>
      <c r="Y187" s="252">
        <v>197.1</v>
      </c>
      <c r="Z187" s="252">
        <v>166</v>
      </c>
      <c r="AA187" s="252">
        <v>67262</v>
      </c>
      <c r="AB187" s="252">
        <v>322.8</v>
      </c>
      <c r="AC187" s="252"/>
      <c r="AD187" s="252"/>
      <c r="AE187" s="307">
        <v>25</v>
      </c>
      <c r="AF187" s="91" t="s">
        <v>7445</v>
      </c>
      <c r="AG187" s="373">
        <v>23555</v>
      </c>
      <c r="AH187" s="373">
        <v>23555</v>
      </c>
      <c r="AI187" s="91" t="s">
        <v>11556</v>
      </c>
      <c r="AJ187" s="91" t="s">
        <v>7446</v>
      </c>
      <c r="AK187" s="91" t="s">
        <v>11557</v>
      </c>
      <c r="AL187" s="381">
        <v>7</v>
      </c>
      <c r="AM187" s="381">
        <v>1</v>
      </c>
      <c r="AN187" s="381">
        <v>2</v>
      </c>
      <c r="AO187" s="381">
        <v>2</v>
      </c>
      <c r="AP187" s="381">
        <v>2</v>
      </c>
      <c r="AQ187" s="690">
        <v>245</v>
      </c>
      <c r="AR187" s="625" t="s">
        <v>8041</v>
      </c>
      <c r="AS187" s="91" t="s">
        <v>7203</v>
      </c>
      <c r="AT187" s="625" t="s">
        <v>11559</v>
      </c>
      <c r="AU187" s="232">
        <v>4824</v>
      </c>
      <c r="AV187" s="232">
        <v>20</v>
      </c>
      <c r="AW187" s="335"/>
      <c r="AX187" s="335"/>
      <c r="AY187" s="335"/>
      <c r="AZ187" s="335"/>
      <c r="BA187" s="335"/>
      <c r="BB187" s="313"/>
      <c r="BC187" s="313"/>
      <c r="BD187" s="91"/>
      <c r="BE187" s="91" t="s">
        <v>6350</v>
      </c>
      <c r="BF187" s="313"/>
      <c r="BG187" s="335"/>
      <c r="BH187" s="313"/>
      <c r="BI187" s="313"/>
      <c r="BJ187" s="313"/>
      <c r="BK187" s="313"/>
      <c r="BL187" s="313"/>
      <c r="BM187" s="91"/>
      <c r="BN187" s="91" t="s">
        <v>6350</v>
      </c>
      <c r="BO187" s="253"/>
      <c r="BP187" s="253">
        <v>1</v>
      </c>
      <c r="BQ187" s="253"/>
      <c r="BR187" s="253">
        <v>4</v>
      </c>
      <c r="BS187" s="253">
        <v>5</v>
      </c>
      <c r="BT187" s="253"/>
      <c r="BU187" s="253">
        <v>1</v>
      </c>
      <c r="BV187" s="253">
        <v>2</v>
      </c>
      <c r="BW187" s="253">
        <v>1</v>
      </c>
      <c r="BX187" s="253">
        <v>2</v>
      </c>
      <c r="BY187" s="427"/>
      <c r="BZ187" s="427"/>
      <c r="CA187" s="427"/>
      <c r="CB187" s="427"/>
      <c r="CC187" s="427"/>
    </row>
    <row r="188" spans="1:81" ht="17.100000000000001" customHeight="1">
      <c r="A188" s="89">
        <v>167</v>
      </c>
      <c r="B188" s="78" t="s">
        <v>889</v>
      </c>
      <c r="C188" s="78" t="s">
        <v>890</v>
      </c>
      <c r="D188" s="78" t="s">
        <v>708</v>
      </c>
      <c r="E188" s="78" t="s">
        <v>113</v>
      </c>
      <c r="F188" s="78" t="s">
        <v>1019</v>
      </c>
      <c r="G188" s="101" t="s">
        <v>8725</v>
      </c>
      <c r="H188" s="330" t="s">
        <v>1020</v>
      </c>
      <c r="I188" s="91" t="s">
        <v>1021</v>
      </c>
      <c r="J188" s="330" t="s">
        <v>30</v>
      </c>
      <c r="K188" s="330" t="s">
        <v>113</v>
      </c>
      <c r="L188" s="330" t="s">
        <v>113</v>
      </c>
      <c r="M188" s="91" t="s">
        <v>10446</v>
      </c>
      <c r="N188" s="330" t="s">
        <v>30</v>
      </c>
      <c r="O188" s="330"/>
      <c r="P188" s="330" t="s">
        <v>30</v>
      </c>
      <c r="Q188" s="373">
        <v>610</v>
      </c>
      <c r="R188" s="373">
        <v>2359</v>
      </c>
      <c r="S188" s="387">
        <v>500</v>
      </c>
      <c r="T188" s="387">
        <v>500</v>
      </c>
      <c r="U188" s="253"/>
      <c r="V188" s="252"/>
      <c r="W188" s="252">
        <v>190</v>
      </c>
      <c r="X188" s="330" t="s">
        <v>6337</v>
      </c>
      <c r="Y188" s="252"/>
      <c r="Z188" s="252"/>
      <c r="AA188" s="252"/>
      <c r="AB188" s="252">
        <v>20</v>
      </c>
      <c r="AC188" s="252"/>
      <c r="AD188" s="252"/>
      <c r="AE188" s="307">
        <v>200</v>
      </c>
      <c r="AF188" s="91" t="s">
        <v>8903</v>
      </c>
      <c r="AG188" s="373"/>
      <c r="AH188" s="373">
        <v>2536</v>
      </c>
      <c r="AI188" s="91"/>
      <c r="AJ188" s="91"/>
      <c r="AK188" s="91"/>
      <c r="AL188" s="381"/>
      <c r="AM188" s="381"/>
      <c r="AN188" s="381"/>
      <c r="AO188" s="381"/>
      <c r="AP188" s="381"/>
      <c r="AQ188" s="381">
        <v>245</v>
      </c>
      <c r="AR188" s="91" t="s">
        <v>9083</v>
      </c>
      <c r="AS188" s="91" t="s">
        <v>6378</v>
      </c>
      <c r="AT188" s="91" t="s">
        <v>8569</v>
      </c>
      <c r="AU188" s="232">
        <v>341</v>
      </c>
      <c r="AV188" s="809">
        <v>1</v>
      </c>
      <c r="AW188" s="335"/>
      <c r="AX188" s="335"/>
      <c r="AY188" s="335"/>
      <c r="AZ188" s="335"/>
      <c r="BA188" s="335"/>
      <c r="BB188" s="313"/>
      <c r="BC188" s="313"/>
      <c r="BD188" s="91"/>
      <c r="BE188" s="91" t="s">
        <v>6350</v>
      </c>
      <c r="BF188" s="313"/>
      <c r="BG188" s="335"/>
      <c r="BH188" s="313"/>
      <c r="BI188" s="313"/>
      <c r="BJ188" s="313"/>
      <c r="BK188" s="313"/>
      <c r="BL188" s="313"/>
      <c r="BM188" s="91"/>
      <c r="BN188" s="91"/>
      <c r="BO188" s="253"/>
      <c r="BP188" s="253"/>
      <c r="BQ188" s="253"/>
      <c r="BR188" s="253"/>
      <c r="BS188" s="253"/>
      <c r="BT188" s="253"/>
      <c r="BU188" s="253"/>
      <c r="BV188" s="253"/>
      <c r="BW188" s="253"/>
      <c r="BX188" s="253"/>
      <c r="BY188" s="427"/>
      <c r="BZ188" s="427"/>
      <c r="CA188" s="427">
        <v>2</v>
      </c>
      <c r="CB188" s="427"/>
      <c r="CC188" s="427"/>
    </row>
    <row r="189" spans="1:81" ht="17.100000000000001" customHeight="1">
      <c r="A189" s="641">
        <v>168</v>
      </c>
      <c r="B189" s="78" t="s">
        <v>856</v>
      </c>
      <c r="C189" s="78" t="s">
        <v>908</v>
      </c>
      <c r="D189" s="78" t="s">
        <v>987</v>
      </c>
      <c r="E189" s="78" t="s">
        <v>97</v>
      </c>
      <c r="F189" s="78" t="s">
        <v>1022</v>
      </c>
      <c r="G189" s="101" t="s">
        <v>1023</v>
      </c>
      <c r="H189" s="330" t="s">
        <v>1024</v>
      </c>
      <c r="I189" s="91" t="s">
        <v>1025</v>
      </c>
      <c r="J189" s="330" t="s">
        <v>102</v>
      </c>
      <c r="K189" s="330" t="s">
        <v>1026</v>
      </c>
      <c r="L189" s="330" t="s">
        <v>1027</v>
      </c>
      <c r="M189" s="91" t="s">
        <v>10447</v>
      </c>
      <c r="N189" s="330" t="s">
        <v>30</v>
      </c>
      <c r="O189" s="330"/>
      <c r="P189" s="330" t="s">
        <v>30</v>
      </c>
      <c r="Q189" s="373">
        <v>593</v>
      </c>
      <c r="R189" s="373">
        <v>593</v>
      </c>
      <c r="S189" s="387">
        <v>191</v>
      </c>
      <c r="T189" s="387">
        <v>191</v>
      </c>
      <c r="U189" s="253" t="s">
        <v>6352</v>
      </c>
      <c r="V189" s="252"/>
      <c r="W189" s="252">
        <v>191</v>
      </c>
      <c r="X189" s="330" t="s">
        <v>6337</v>
      </c>
      <c r="Y189" s="252"/>
      <c r="Z189" s="252">
        <v>130</v>
      </c>
      <c r="AA189" s="252">
        <v>15000</v>
      </c>
      <c r="AB189" s="252">
        <v>81</v>
      </c>
      <c r="AC189" s="252"/>
      <c r="AD189" s="252"/>
      <c r="AE189" s="307"/>
      <c r="AF189" s="91" t="s">
        <v>7447</v>
      </c>
      <c r="AG189" s="373">
        <v>7149</v>
      </c>
      <c r="AH189" s="373">
        <v>7161</v>
      </c>
      <c r="AI189" s="91"/>
      <c r="AJ189" s="91"/>
      <c r="AK189" s="91"/>
      <c r="AL189" s="381">
        <v>1</v>
      </c>
      <c r="AM189" s="381"/>
      <c r="AN189" s="381"/>
      <c r="AO189" s="381">
        <v>1</v>
      </c>
      <c r="AP189" s="381"/>
      <c r="AQ189" s="381">
        <v>247</v>
      </c>
      <c r="AR189" s="91" t="s">
        <v>7448</v>
      </c>
      <c r="AS189" s="91" t="s">
        <v>6378</v>
      </c>
      <c r="AT189" s="91" t="s">
        <v>6604</v>
      </c>
      <c r="AU189" s="73">
        <v>623</v>
      </c>
      <c r="AV189" s="73">
        <v>3</v>
      </c>
      <c r="AW189" s="335"/>
      <c r="AX189" s="335"/>
      <c r="AY189" s="335"/>
      <c r="AZ189" s="335"/>
      <c r="BA189" s="335"/>
      <c r="BB189" s="313"/>
      <c r="BC189" s="313"/>
      <c r="BD189" s="91"/>
      <c r="BE189" s="91" t="s">
        <v>6350</v>
      </c>
      <c r="BF189" s="313"/>
      <c r="BG189" s="335"/>
      <c r="BH189" s="313"/>
      <c r="BI189" s="313"/>
      <c r="BJ189" s="313"/>
      <c r="BK189" s="313"/>
      <c r="BL189" s="313"/>
      <c r="BM189" s="91"/>
      <c r="BN189" s="91"/>
      <c r="BO189" s="253"/>
      <c r="BP189" s="253"/>
      <c r="BQ189" s="253"/>
      <c r="BR189" s="253"/>
      <c r="BS189" s="253"/>
      <c r="BT189" s="253"/>
      <c r="BU189" s="253"/>
      <c r="BV189" s="253"/>
      <c r="BW189" s="253"/>
      <c r="BX189" s="253"/>
      <c r="BY189" s="427"/>
      <c r="BZ189" s="427"/>
      <c r="CA189" s="427">
        <v>1</v>
      </c>
      <c r="CB189" s="427"/>
      <c r="CC189" s="427"/>
    </row>
    <row r="190" spans="1:81" ht="17.100000000000001" customHeight="1">
      <c r="A190" s="89">
        <v>169</v>
      </c>
      <c r="B190" s="85" t="s">
        <v>856</v>
      </c>
      <c r="C190" s="85" t="s">
        <v>863</v>
      </c>
      <c r="D190" s="85" t="s">
        <v>987</v>
      </c>
      <c r="E190" s="85" t="s">
        <v>896</v>
      </c>
      <c r="F190" s="85" t="s">
        <v>1028</v>
      </c>
      <c r="G190" s="101" t="s">
        <v>1029</v>
      </c>
      <c r="H190" s="330" t="s">
        <v>1030</v>
      </c>
      <c r="I190" s="91" t="s">
        <v>1031</v>
      </c>
      <c r="J190" s="330" t="s">
        <v>30</v>
      </c>
      <c r="K190" s="330" t="s">
        <v>113</v>
      </c>
      <c r="L190" s="330" t="s">
        <v>113</v>
      </c>
      <c r="M190" s="91" t="s">
        <v>10448</v>
      </c>
      <c r="N190" s="330" t="s">
        <v>102</v>
      </c>
      <c r="O190" s="776" t="s">
        <v>6435</v>
      </c>
      <c r="P190" s="330" t="s">
        <v>30</v>
      </c>
      <c r="Q190" s="373">
        <v>5570</v>
      </c>
      <c r="R190" s="373">
        <v>1172</v>
      </c>
      <c r="S190" s="23">
        <v>652</v>
      </c>
      <c r="T190" s="387">
        <v>586</v>
      </c>
      <c r="U190" s="253" t="s">
        <v>6336</v>
      </c>
      <c r="V190" s="252">
        <v>66</v>
      </c>
      <c r="W190" s="252">
        <v>66</v>
      </c>
      <c r="X190" s="330" t="s">
        <v>9848</v>
      </c>
      <c r="Y190" s="252">
        <v>66</v>
      </c>
      <c r="Z190" s="252"/>
      <c r="AA190" s="252"/>
      <c r="AB190" s="252">
        <v>99</v>
      </c>
      <c r="AC190" s="252"/>
      <c r="AD190" s="252"/>
      <c r="AE190" s="307">
        <v>16</v>
      </c>
      <c r="AF190" s="91" t="s">
        <v>7449</v>
      </c>
      <c r="AG190" s="373">
        <v>10</v>
      </c>
      <c r="AH190" s="373">
        <v>12321</v>
      </c>
      <c r="AI190" s="91"/>
      <c r="AJ190" s="91"/>
      <c r="AK190" s="91"/>
      <c r="AL190" s="381"/>
      <c r="AM190" s="381"/>
      <c r="AN190" s="381"/>
      <c r="AO190" s="381"/>
      <c r="AP190" s="381"/>
      <c r="AQ190" s="381">
        <v>247</v>
      </c>
      <c r="AR190" s="91" t="s">
        <v>9083</v>
      </c>
      <c r="AS190" s="91" t="s">
        <v>6378</v>
      </c>
      <c r="AT190" s="91" t="s">
        <v>9270</v>
      </c>
      <c r="AU190" s="73">
        <v>1101</v>
      </c>
      <c r="AV190" s="73">
        <v>4</v>
      </c>
      <c r="AW190" s="335"/>
      <c r="AX190" s="335"/>
      <c r="AY190" s="335"/>
      <c r="AZ190" s="335"/>
      <c r="BA190" s="335"/>
      <c r="BB190" s="313"/>
      <c r="BC190" s="313"/>
      <c r="BD190" s="91"/>
      <c r="BE190" s="91" t="s">
        <v>7450</v>
      </c>
      <c r="BF190" s="313"/>
      <c r="BG190" s="335"/>
      <c r="BH190" s="313"/>
      <c r="BI190" s="313"/>
      <c r="BJ190" s="313"/>
      <c r="BK190" s="313"/>
      <c r="BL190" s="313"/>
      <c r="BM190" s="91"/>
      <c r="BN190" s="91" t="s">
        <v>7450</v>
      </c>
      <c r="BO190" s="253"/>
      <c r="BP190" s="253"/>
      <c r="BQ190" s="253"/>
      <c r="BR190" s="253"/>
      <c r="BS190" s="253"/>
      <c r="BT190" s="253">
        <v>1</v>
      </c>
      <c r="BU190" s="253"/>
      <c r="BV190" s="253"/>
      <c r="BW190" s="253"/>
      <c r="BX190" s="253"/>
      <c r="BY190" s="427"/>
      <c r="BZ190" s="427"/>
      <c r="CA190" s="427"/>
      <c r="CB190" s="427"/>
      <c r="CC190" s="427"/>
    </row>
    <row r="191" spans="1:81" ht="17.100000000000001" customHeight="1">
      <c r="A191" s="208"/>
      <c r="B191" s="209" t="s">
        <v>1032</v>
      </c>
      <c r="C191" s="210"/>
      <c r="D191" s="210">
        <v>10</v>
      </c>
      <c r="E191" s="210"/>
      <c r="F191" s="208"/>
      <c r="G191" s="208"/>
      <c r="H191" s="208"/>
      <c r="I191" s="208"/>
      <c r="J191" s="208"/>
      <c r="K191" s="208"/>
      <c r="L191" s="208"/>
      <c r="M191" s="205"/>
      <c r="N191" s="112"/>
      <c r="O191" s="112"/>
      <c r="P191" s="112"/>
      <c r="Q191" s="374"/>
      <c r="R191" s="374"/>
      <c r="S191" s="188"/>
      <c r="T191" s="188"/>
      <c r="U191" s="285"/>
      <c r="V191" s="298"/>
      <c r="W191" s="298"/>
      <c r="X191" s="112"/>
      <c r="Y191" s="298"/>
      <c r="Z191" s="298"/>
      <c r="AA191" s="298"/>
      <c r="AB191" s="298"/>
      <c r="AC191" s="298"/>
      <c r="AD191" s="298"/>
      <c r="AE191" s="352"/>
      <c r="AF191" s="205"/>
      <c r="AG191" s="374"/>
      <c r="AH191" s="374"/>
      <c r="AI191" s="205"/>
      <c r="AJ191" s="205"/>
      <c r="AK191" s="205"/>
      <c r="AL191" s="112"/>
      <c r="AM191" s="112"/>
      <c r="AN191" s="112"/>
      <c r="AO191" s="112"/>
      <c r="AP191" s="112"/>
      <c r="AQ191" s="112"/>
      <c r="AR191" s="205"/>
      <c r="AS191" s="205"/>
      <c r="AT191" s="205"/>
      <c r="AU191" s="198"/>
      <c r="AV191" s="198"/>
      <c r="AW191" s="339"/>
      <c r="AX191" s="339"/>
      <c r="AY191" s="339"/>
      <c r="AZ191" s="339"/>
      <c r="BA191" s="339"/>
      <c r="BB191" s="310"/>
      <c r="BC191" s="310"/>
      <c r="BD191" s="205"/>
      <c r="BE191" s="205"/>
      <c r="BF191" s="310"/>
      <c r="BG191" s="339"/>
      <c r="BH191" s="310"/>
      <c r="BI191" s="310"/>
      <c r="BJ191" s="310"/>
      <c r="BK191" s="310"/>
      <c r="BL191" s="310"/>
      <c r="BM191" s="205"/>
      <c r="BN191" s="205"/>
      <c r="BO191" s="285"/>
      <c r="BP191" s="285"/>
      <c r="BQ191" s="285"/>
      <c r="BR191" s="285"/>
      <c r="BS191" s="285"/>
      <c r="BT191" s="285"/>
      <c r="BU191" s="285"/>
      <c r="BV191" s="285"/>
      <c r="BW191" s="285"/>
      <c r="BX191" s="285"/>
      <c r="BY191" s="112"/>
      <c r="BZ191" s="112"/>
      <c r="CA191" s="112"/>
      <c r="CB191" s="112"/>
      <c r="CC191" s="112"/>
    </row>
    <row r="192" spans="1:81" ht="17.100000000000001" customHeight="1">
      <c r="A192" s="102"/>
      <c r="B192" s="157" t="s">
        <v>1033</v>
      </c>
      <c r="C192" s="158"/>
      <c r="D192" s="158">
        <v>32</v>
      </c>
      <c r="E192" s="158"/>
      <c r="F192" s="103"/>
      <c r="G192" s="170"/>
      <c r="H192" s="104"/>
      <c r="I192" s="204"/>
      <c r="J192" s="104"/>
      <c r="K192" s="104"/>
      <c r="L192" s="104"/>
      <c r="M192" s="204"/>
      <c r="N192" s="104"/>
      <c r="O192" s="104"/>
      <c r="P192" s="104"/>
      <c r="Q192" s="376"/>
      <c r="R192" s="376"/>
      <c r="S192" s="388"/>
      <c r="T192" s="388"/>
      <c r="U192" s="288"/>
      <c r="V192" s="299"/>
      <c r="W192" s="299"/>
      <c r="X192" s="104"/>
      <c r="Y192" s="299"/>
      <c r="Z192" s="299"/>
      <c r="AA192" s="299"/>
      <c r="AB192" s="299"/>
      <c r="AC192" s="299"/>
      <c r="AD192" s="299"/>
      <c r="AE192" s="353"/>
      <c r="AF192" s="204"/>
      <c r="AG192" s="376"/>
      <c r="AH192" s="376"/>
      <c r="AI192" s="204"/>
      <c r="AJ192" s="204"/>
      <c r="AK192" s="204"/>
      <c r="AL192" s="104"/>
      <c r="AM192" s="104"/>
      <c r="AN192" s="104"/>
      <c r="AO192" s="104"/>
      <c r="AP192" s="104"/>
      <c r="AQ192" s="104"/>
      <c r="AR192" s="204"/>
      <c r="AS192" s="204"/>
      <c r="AT192" s="204"/>
      <c r="AU192" s="199"/>
      <c r="AV192" s="199"/>
      <c r="AW192" s="360"/>
      <c r="AX192" s="360"/>
      <c r="AY192" s="360"/>
      <c r="AZ192" s="360"/>
      <c r="BA192" s="360"/>
      <c r="BB192" s="412"/>
      <c r="BC192" s="412"/>
      <c r="BD192" s="204"/>
      <c r="BE192" s="204"/>
      <c r="BF192" s="412"/>
      <c r="BG192" s="360"/>
      <c r="BH192" s="412"/>
      <c r="BI192" s="412"/>
      <c r="BJ192" s="412"/>
      <c r="BK192" s="412"/>
      <c r="BL192" s="412"/>
      <c r="BM192" s="204"/>
      <c r="BN192" s="204"/>
      <c r="BO192" s="288"/>
      <c r="BP192" s="288"/>
      <c r="BQ192" s="288"/>
      <c r="BR192" s="288"/>
      <c r="BS192" s="288"/>
      <c r="BT192" s="288"/>
      <c r="BU192" s="288"/>
      <c r="BV192" s="288"/>
      <c r="BW192" s="288"/>
      <c r="BX192" s="288"/>
      <c r="BY192" s="104"/>
      <c r="BZ192" s="104"/>
      <c r="CA192" s="104"/>
      <c r="CB192" s="104"/>
      <c r="CC192" s="104"/>
    </row>
    <row r="193" spans="1:81" ht="17.100000000000001" customHeight="1">
      <c r="A193" s="71"/>
      <c r="B193" s="74" t="s">
        <v>1034</v>
      </c>
      <c r="C193" s="78"/>
      <c r="D193" s="78"/>
      <c r="E193" s="71"/>
      <c r="F193" s="72"/>
      <c r="G193" s="101"/>
      <c r="H193" s="330"/>
      <c r="I193" s="91"/>
      <c r="J193" s="330"/>
      <c r="K193" s="330"/>
      <c r="L193" s="330"/>
      <c r="M193" s="91"/>
      <c r="N193" s="330"/>
      <c r="O193" s="330"/>
      <c r="P193" s="330"/>
      <c r="Q193" s="373"/>
      <c r="R193" s="373"/>
      <c r="S193" s="387"/>
      <c r="T193" s="387"/>
      <c r="U193" s="253"/>
      <c r="V193" s="252"/>
      <c r="W193" s="252"/>
      <c r="X193" s="330"/>
      <c r="Y193" s="252"/>
      <c r="Z193" s="252"/>
      <c r="AA193" s="252"/>
      <c r="AB193" s="252"/>
      <c r="AC193" s="252"/>
      <c r="AD193" s="252"/>
      <c r="AE193" s="307"/>
      <c r="AF193" s="91"/>
      <c r="AG193" s="373"/>
      <c r="AH193" s="373"/>
      <c r="AI193" s="91"/>
      <c r="AJ193" s="91"/>
      <c r="AK193" s="91"/>
      <c r="AL193" s="381"/>
      <c r="AM193" s="381"/>
      <c r="AN193" s="381"/>
      <c r="AO193" s="381"/>
      <c r="AP193" s="381"/>
      <c r="AQ193" s="381"/>
      <c r="AR193" s="91"/>
      <c r="AS193" s="91"/>
      <c r="AT193" s="91"/>
      <c r="AU193" s="73"/>
      <c r="AV193" s="73"/>
      <c r="AW193" s="335"/>
      <c r="AX193" s="335"/>
      <c r="AY193" s="335"/>
      <c r="AZ193" s="335"/>
      <c r="BA193" s="335"/>
      <c r="BB193" s="313"/>
      <c r="BC193" s="313"/>
      <c r="BD193" s="91"/>
      <c r="BE193" s="91"/>
      <c r="BF193" s="313"/>
      <c r="BG193" s="335"/>
      <c r="BH193" s="313"/>
      <c r="BI193" s="313"/>
      <c r="BJ193" s="313"/>
      <c r="BK193" s="313"/>
      <c r="BL193" s="313"/>
      <c r="BM193" s="91"/>
      <c r="BN193" s="91"/>
      <c r="BO193" s="253"/>
      <c r="BP193" s="253"/>
      <c r="BQ193" s="253"/>
      <c r="BR193" s="253"/>
      <c r="BS193" s="253"/>
      <c r="BT193" s="253"/>
      <c r="BU193" s="253"/>
      <c r="BV193" s="253"/>
      <c r="BW193" s="253"/>
      <c r="BX193" s="253"/>
      <c r="BY193" s="427"/>
      <c r="BZ193" s="427"/>
      <c r="CA193" s="427"/>
      <c r="CB193" s="427"/>
      <c r="CC193" s="427"/>
    </row>
    <row r="194" spans="1:81" ht="17.100000000000001" customHeight="1">
      <c r="A194" s="71">
        <v>170</v>
      </c>
      <c r="B194" s="78" t="s">
        <v>1034</v>
      </c>
      <c r="C194" s="78" t="s">
        <v>1035</v>
      </c>
      <c r="D194" s="78" t="s">
        <v>96</v>
      </c>
      <c r="E194" s="78" t="s">
        <v>20</v>
      </c>
      <c r="F194" s="88" t="s">
        <v>1036</v>
      </c>
      <c r="G194" s="101" t="s">
        <v>1037</v>
      </c>
      <c r="H194" s="330" t="s">
        <v>1038</v>
      </c>
      <c r="I194" s="91" t="s">
        <v>1039</v>
      </c>
      <c r="J194" s="330" t="s">
        <v>102</v>
      </c>
      <c r="K194" s="330" t="s">
        <v>103</v>
      </c>
      <c r="L194" s="330" t="s">
        <v>1040</v>
      </c>
      <c r="M194" s="91" t="s">
        <v>10449</v>
      </c>
      <c r="N194" s="330" t="s">
        <v>30</v>
      </c>
      <c r="O194" s="330"/>
      <c r="P194" s="330" t="s">
        <v>102</v>
      </c>
      <c r="Q194" s="373">
        <v>101094</v>
      </c>
      <c r="R194" s="373">
        <v>15373.3</v>
      </c>
      <c r="S194" s="387">
        <v>2644</v>
      </c>
      <c r="T194" s="387">
        <v>1607</v>
      </c>
      <c r="U194" s="253" t="s">
        <v>11515</v>
      </c>
      <c r="V194" s="252">
        <v>1037</v>
      </c>
      <c r="W194" s="252">
        <v>3216</v>
      </c>
      <c r="X194" s="330" t="s">
        <v>33</v>
      </c>
      <c r="Y194" s="252">
        <v>648</v>
      </c>
      <c r="Z194" s="300">
        <v>32</v>
      </c>
      <c r="AA194" s="300">
        <v>41275</v>
      </c>
      <c r="AB194" s="300">
        <v>1067.7</v>
      </c>
      <c r="AC194" s="252">
        <v>39</v>
      </c>
      <c r="AD194" s="252">
        <v>182</v>
      </c>
      <c r="AE194" s="307">
        <v>184</v>
      </c>
      <c r="AF194" s="91" t="s">
        <v>8522</v>
      </c>
      <c r="AG194" s="373">
        <v>257745</v>
      </c>
      <c r="AH194" s="373">
        <v>347676</v>
      </c>
      <c r="AI194" s="91" t="s">
        <v>8523</v>
      </c>
      <c r="AJ194" s="91" t="s">
        <v>9001</v>
      </c>
      <c r="AK194" s="91" t="s">
        <v>6365</v>
      </c>
      <c r="AL194" s="381">
        <v>12</v>
      </c>
      <c r="AM194" s="381">
        <v>3</v>
      </c>
      <c r="AN194" s="381">
        <v>3</v>
      </c>
      <c r="AO194" s="381">
        <v>5</v>
      </c>
      <c r="AP194" s="381">
        <v>1</v>
      </c>
      <c r="AQ194" s="381">
        <v>314</v>
      </c>
      <c r="AR194" s="91" t="s">
        <v>6355</v>
      </c>
      <c r="AS194" s="91" t="s">
        <v>6355</v>
      </c>
      <c r="AT194" s="91" t="s">
        <v>6749</v>
      </c>
      <c r="AU194" s="73">
        <v>828180</v>
      </c>
      <c r="AV194" s="232">
        <v>2637</v>
      </c>
      <c r="AW194" s="335"/>
      <c r="AX194" s="335"/>
      <c r="AY194" s="335"/>
      <c r="AZ194" s="335"/>
      <c r="BA194" s="335"/>
      <c r="BB194" s="313"/>
      <c r="BC194" s="313"/>
      <c r="BD194" s="91"/>
      <c r="BE194" s="91" t="s">
        <v>6350</v>
      </c>
      <c r="BF194" s="313"/>
      <c r="BG194" s="335"/>
      <c r="BH194" s="313"/>
      <c r="BI194" s="313"/>
      <c r="BJ194" s="313"/>
      <c r="BK194" s="313"/>
      <c r="BL194" s="313"/>
      <c r="BM194" s="91"/>
      <c r="BN194" s="91" t="s">
        <v>6350</v>
      </c>
      <c r="BO194" s="253">
        <v>2</v>
      </c>
      <c r="BP194" s="253">
        <v>6</v>
      </c>
      <c r="BQ194" s="253">
        <v>1</v>
      </c>
      <c r="BR194" s="253">
        <v>18</v>
      </c>
      <c r="BS194" s="253"/>
      <c r="BT194" s="253">
        <v>15</v>
      </c>
      <c r="BU194" s="253">
        <v>32</v>
      </c>
      <c r="BV194" s="253"/>
      <c r="BW194" s="253"/>
      <c r="BX194" s="253">
        <v>15</v>
      </c>
      <c r="BY194" s="427"/>
      <c r="BZ194" s="427"/>
      <c r="CA194" s="427"/>
      <c r="CB194" s="427"/>
      <c r="CC194" s="427"/>
    </row>
    <row r="195" spans="1:81" ht="17.100000000000001" customHeight="1">
      <c r="A195" s="208"/>
      <c r="B195" s="209" t="s">
        <v>1041</v>
      </c>
      <c r="C195" s="210"/>
      <c r="D195" s="210">
        <v>1</v>
      </c>
      <c r="E195" s="210"/>
      <c r="F195" s="108"/>
      <c r="G195" s="208"/>
      <c r="H195" s="208"/>
      <c r="I195" s="208"/>
      <c r="J195" s="208"/>
      <c r="K195" s="208"/>
      <c r="L195" s="208"/>
      <c r="M195" s="205"/>
      <c r="N195" s="112"/>
      <c r="O195" s="112"/>
      <c r="P195" s="112"/>
      <c r="Q195" s="374"/>
      <c r="R195" s="374"/>
      <c r="S195" s="188"/>
      <c r="T195" s="188"/>
      <c r="U195" s="285"/>
      <c r="V195" s="298"/>
      <c r="W195" s="298"/>
      <c r="X195" s="112"/>
      <c r="Y195" s="298"/>
      <c r="Z195" s="298"/>
      <c r="AA195" s="298"/>
      <c r="AB195" s="298"/>
      <c r="AC195" s="298"/>
      <c r="AD195" s="298"/>
      <c r="AE195" s="352"/>
      <c r="AF195" s="205"/>
      <c r="AG195" s="374"/>
      <c r="AH195" s="374"/>
      <c r="AI195" s="205"/>
      <c r="AJ195" s="205"/>
      <c r="AK195" s="205"/>
      <c r="AL195" s="112"/>
      <c r="AM195" s="112"/>
      <c r="AN195" s="112"/>
      <c r="AO195" s="112"/>
      <c r="AP195" s="112"/>
      <c r="AQ195" s="112"/>
      <c r="AR195" s="205"/>
      <c r="AS195" s="205"/>
      <c r="AT195" s="205"/>
      <c r="AU195" s="198"/>
      <c r="AV195" s="198"/>
      <c r="AW195" s="339"/>
      <c r="AX195" s="339"/>
      <c r="AY195" s="339"/>
      <c r="AZ195" s="339"/>
      <c r="BA195" s="339"/>
      <c r="BB195" s="310"/>
      <c r="BC195" s="310"/>
      <c r="BD195" s="205"/>
      <c r="BE195" s="205"/>
      <c r="BF195" s="310"/>
      <c r="BG195" s="339"/>
      <c r="BH195" s="310"/>
      <c r="BI195" s="310"/>
      <c r="BJ195" s="310"/>
      <c r="BK195" s="310"/>
      <c r="BL195" s="310"/>
      <c r="BM195" s="205"/>
      <c r="BN195" s="205"/>
      <c r="BO195" s="285"/>
      <c r="BP195" s="285"/>
      <c r="BQ195" s="285"/>
      <c r="BR195" s="285"/>
      <c r="BS195" s="285"/>
      <c r="BT195" s="285"/>
      <c r="BU195" s="285"/>
      <c r="BV195" s="285"/>
      <c r="BW195" s="285"/>
      <c r="BX195" s="285"/>
      <c r="BY195" s="112"/>
      <c r="BZ195" s="112"/>
      <c r="CA195" s="112"/>
      <c r="CB195" s="112"/>
      <c r="CC195" s="112"/>
    </row>
    <row r="196" spans="1:81" ht="17.100000000000001" customHeight="1">
      <c r="A196" s="93">
        <v>171</v>
      </c>
      <c r="B196" s="87" t="s">
        <v>1034</v>
      </c>
      <c r="C196" s="87" t="s">
        <v>138</v>
      </c>
      <c r="D196" s="87" t="s">
        <v>309</v>
      </c>
      <c r="E196" s="87" t="s">
        <v>180</v>
      </c>
      <c r="F196" s="87" t="s">
        <v>1042</v>
      </c>
      <c r="G196" s="168" t="s">
        <v>1043</v>
      </c>
      <c r="H196" s="89" t="s">
        <v>1044</v>
      </c>
      <c r="I196" s="96" t="s">
        <v>1045</v>
      </c>
      <c r="J196" s="89" t="s">
        <v>102</v>
      </c>
      <c r="K196" s="89" t="s">
        <v>1046</v>
      </c>
      <c r="L196" s="89" t="s">
        <v>1047</v>
      </c>
      <c r="M196" s="91" t="s">
        <v>10450</v>
      </c>
      <c r="N196" s="330" t="s">
        <v>30</v>
      </c>
      <c r="O196" s="330"/>
      <c r="P196" s="330" t="s">
        <v>102</v>
      </c>
      <c r="Q196" s="373">
        <v>365</v>
      </c>
      <c r="R196" s="373">
        <v>1129</v>
      </c>
      <c r="S196" s="23">
        <v>507.7</v>
      </c>
      <c r="T196" s="387">
        <v>462</v>
      </c>
      <c r="U196" s="253" t="s">
        <v>6352</v>
      </c>
      <c r="V196" s="252">
        <v>45.7</v>
      </c>
      <c r="W196" s="252">
        <v>15</v>
      </c>
      <c r="X196" s="330" t="s">
        <v>6337</v>
      </c>
      <c r="Y196" s="252">
        <v>109</v>
      </c>
      <c r="Z196" s="252"/>
      <c r="AA196" s="252"/>
      <c r="AB196" s="252">
        <v>31.4</v>
      </c>
      <c r="AC196" s="252"/>
      <c r="AD196" s="252"/>
      <c r="AE196" s="307"/>
      <c r="AF196" s="91" t="s">
        <v>6691</v>
      </c>
      <c r="AG196" s="373">
        <v>1509</v>
      </c>
      <c r="AH196" s="373">
        <v>6697</v>
      </c>
      <c r="AI196" s="91"/>
      <c r="AJ196" s="91" t="s">
        <v>10898</v>
      </c>
      <c r="AK196" s="91" t="s">
        <v>6365</v>
      </c>
      <c r="AL196" s="381">
        <v>10</v>
      </c>
      <c r="AM196" s="381">
        <v>4</v>
      </c>
      <c r="AN196" s="381">
        <v>2</v>
      </c>
      <c r="AO196" s="381">
        <v>1</v>
      </c>
      <c r="AP196" s="381">
        <v>3</v>
      </c>
      <c r="AQ196" s="381">
        <v>306</v>
      </c>
      <c r="AR196" s="91" t="s">
        <v>9098</v>
      </c>
      <c r="AS196" s="91" t="s">
        <v>9098</v>
      </c>
      <c r="AT196" s="91" t="s">
        <v>6917</v>
      </c>
      <c r="AU196" s="73">
        <v>51732</v>
      </c>
      <c r="AV196" s="73">
        <v>169</v>
      </c>
      <c r="AW196" s="335"/>
      <c r="AX196" s="335"/>
      <c r="AY196" s="335"/>
      <c r="AZ196" s="335"/>
      <c r="BA196" s="335"/>
      <c r="BB196" s="313"/>
      <c r="BC196" s="313"/>
      <c r="BD196" s="91"/>
      <c r="BE196" s="91" t="s">
        <v>6350</v>
      </c>
      <c r="BF196" s="313"/>
      <c r="BG196" s="335"/>
      <c r="BH196" s="313"/>
      <c r="BI196" s="313"/>
      <c r="BJ196" s="313"/>
      <c r="BK196" s="313"/>
      <c r="BL196" s="313"/>
      <c r="BM196" s="91"/>
      <c r="BN196" s="91" t="s">
        <v>6350</v>
      </c>
      <c r="BO196" s="253"/>
      <c r="BP196" s="253">
        <v>2</v>
      </c>
      <c r="BQ196" s="253"/>
      <c r="BR196" s="253"/>
      <c r="BS196" s="253"/>
      <c r="BT196" s="253"/>
      <c r="BU196" s="253">
        <v>8</v>
      </c>
      <c r="BV196" s="253"/>
      <c r="BW196" s="253"/>
      <c r="BX196" s="253"/>
      <c r="BY196" s="427"/>
      <c r="BZ196" s="427"/>
      <c r="CA196" s="427"/>
      <c r="CB196" s="427"/>
      <c r="CC196" s="427"/>
    </row>
    <row r="197" spans="1:81" ht="17.100000000000001" customHeight="1">
      <c r="A197" s="93">
        <v>172</v>
      </c>
      <c r="B197" s="88" t="s">
        <v>1034</v>
      </c>
      <c r="C197" s="88" t="s">
        <v>895</v>
      </c>
      <c r="D197" s="88" t="s">
        <v>309</v>
      </c>
      <c r="E197" s="88" t="s">
        <v>97</v>
      </c>
      <c r="F197" s="88" t="s">
        <v>1048</v>
      </c>
      <c r="G197" s="127" t="s">
        <v>1049</v>
      </c>
      <c r="H197" s="329" t="s">
        <v>1050</v>
      </c>
      <c r="I197" s="332" t="s">
        <v>1051</v>
      </c>
      <c r="J197" s="329" t="s">
        <v>102</v>
      </c>
      <c r="K197" s="329" t="s">
        <v>1052</v>
      </c>
      <c r="L197" s="329" t="s">
        <v>1053</v>
      </c>
      <c r="M197" s="91" t="s">
        <v>10451</v>
      </c>
      <c r="N197" s="330" t="s">
        <v>102</v>
      </c>
      <c r="O197" s="776" t="s">
        <v>6435</v>
      </c>
      <c r="P197" s="330" t="s">
        <v>30</v>
      </c>
      <c r="Q197" s="373">
        <v>14003</v>
      </c>
      <c r="R197" s="373">
        <v>5660</v>
      </c>
      <c r="S197" s="387">
        <v>129.6</v>
      </c>
      <c r="T197" s="53"/>
      <c r="U197" s="253" t="s">
        <v>6352</v>
      </c>
      <c r="V197" s="252">
        <v>129.6</v>
      </c>
      <c r="W197" s="252">
        <v>313</v>
      </c>
      <c r="X197" s="330" t="s">
        <v>6337</v>
      </c>
      <c r="Y197" s="252">
        <v>550</v>
      </c>
      <c r="Z197" s="252">
        <v>86.6</v>
      </c>
      <c r="AA197" s="252">
        <v>2194</v>
      </c>
      <c r="AB197" s="252">
        <v>313</v>
      </c>
      <c r="AC197" s="252"/>
      <c r="AD197" s="252"/>
      <c r="AE197" s="307">
        <v>56</v>
      </c>
      <c r="AF197" s="91" t="s">
        <v>6918</v>
      </c>
      <c r="AG197" s="373">
        <v>15383</v>
      </c>
      <c r="AH197" s="373">
        <v>21017</v>
      </c>
      <c r="AI197" s="91"/>
      <c r="AJ197" s="91"/>
      <c r="AK197" s="91" t="s">
        <v>11785</v>
      </c>
      <c r="AL197" s="381">
        <v>30</v>
      </c>
      <c r="AM197" s="381">
        <v>16</v>
      </c>
      <c r="AN197" s="381">
        <v>6</v>
      </c>
      <c r="AO197" s="381">
        <v>7</v>
      </c>
      <c r="AP197" s="381">
        <v>1</v>
      </c>
      <c r="AQ197" s="381">
        <v>310</v>
      </c>
      <c r="AR197" s="91" t="s">
        <v>9091</v>
      </c>
      <c r="AS197" s="91" t="s">
        <v>9091</v>
      </c>
      <c r="AT197" s="91" t="s">
        <v>6919</v>
      </c>
      <c r="AU197" s="73">
        <v>53295</v>
      </c>
      <c r="AV197" s="73">
        <v>172</v>
      </c>
      <c r="AW197" s="335"/>
      <c r="AX197" s="335"/>
      <c r="AY197" s="335"/>
      <c r="AZ197" s="335"/>
      <c r="BA197" s="335"/>
      <c r="BB197" s="313"/>
      <c r="BC197" s="313"/>
      <c r="BD197" s="91"/>
      <c r="BE197" s="91" t="s">
        <v>6350</v>
      </c>
      <c r="BF197" s="313"/>
      <c r="BG197" s="335"/>
      <c r="BH197" s="313"/>
      <c r="BI197" s="313"/>
      <c r="BJ197" s="313"/>
      <c r="BK197" s="313"/>
      <c r="BL197" s="313"/>
      <c r="BM197" s="91"/>
      <c r="BN197" s="91" t="s">
        <v>6350</v>
      </c>
      <c r="BO197" s="253"/>
      <c r="BP197" s="253">
        <v>2</v>
      </c>
      <c r="BQ197" s="253"/>
      <c r="BR197" s="253">
        <v>2</v>
      </c>
      <c r="BS197" s="253"/>
      <c r="BT197" s="253">
        <v>13</v>
      </c>
      <c r="BU197" s="253">
        <v>9</v>
      </c>
      <c r="BV197" s="253"/>
      <c r="BW197" s="253"/>
      <c r="BX197" s="253">
        <v>32</v>
      </c>
      <c r="BY197" s="427"/>
      <c r="BZ197" s="427"/>
      <c r="CA197" s="427"/>
      <c r="CB197" s="427"/>
      <c r="CC197" s="427"/>
    </row>
    <row r="198" spans="1:81" ht="17.100000000000001" customHeight="1">
      <c r="A198" s="640">
        <v>173</v>
      </c>
      <c r="B198" s="78" t="s">
        <v>1054</v>
      </c>
      <c r="C198" s="78" t="s">
        <v>230</v>
      </c>
      <c r="D198" s="78" t="s">
        <v>213</v>
      </c>
      <c r="E198" s="78" t="s">
        <v>20</v>
      </c>
      <c r="F198" s="78" t="s">
        <v>1055</v>
      </c>
      <c r="G198" s="101" t="s">
        <v>1056</v>
      </c>
      <c r="H198" s="665" t="s">
        <v>11506</v>
      </c>
      <c r="I198" s="91" t="s">
        <v>1057</v>
      </c>
      <c r="J198" s="330" t="s">
        <v>102</v>
      </c>
      <c r="K198" s="330" t="s">
        <v>1046</v>
      </c>
      <c r="L198" s="330" t="s">
        <v>1058</v>
      </c>
      <c r="M198" s="91" t="s">
        <v>12534</v>
      </c>
      <c r="N198" s="330" t="s">
        <v>102</v>
      </c>
      <c r="O198" s="776" t="s">
        <v>6435</v>
      </c>
      <c r="P198" s="330" t="s">
        <v>30</v>
      </c>
      <c r="Q198" s="373">
        <v>1649.6</v>
      </c>
      <c r="R198" s="373">
        <v>1971</v>
      </c>
      <c r="S198" s="387">
        <v>898</v>
      </c>
      <c r="T198" s="387">
        <v>654</v>
      </c>
      <c r="U198" s="253" t="s">
        <v>6352</v>
      </c>
      <c r="V198" s="252">
        <v>244</v>
      </c>
      <c r="W198" s="252">
        <v>285</v>
      </c>
      <c r="X198" s="330" t="s">
        <v>6337</v>
      </c>
      <c r="Y198" s="252">
        <v>60</v>
      </c>
      <c r="Z198" s="252">
        <v>32</v>
      </c>
      <c r="AA198" s="252">
        <v>3333</v>
      </c>
      <c r="AB198" s="252">
        <v>49</v>
      </c>
      <c r="AC198" s="252"/>
      <c r="AD198" s="252"/>
      <c r="AE198" s="307"/>
      <c r="AF198" s="91" t="s">
        <v>6915</v>
      </c>
      <c r="AG198" s="373">
        <v>1538</v>
      </c>
      <c r="AH198" s="373">
        <v>6978</v>
      </c>
      <c r="AI198" s="91"/>
      <c r="AJ198" s="91"/>
      <c r="AK198" s="91" t="s">
        <v>11508</v>
      </c>
      <c r="AL198" s="381">
        <v>27</v>
      </c>
      <c r="AM198" s="381">
        <v>11</v>
      </c>
      <c r="AN198" s="381"/>
      <c r="AO198" s="381">
        <v>14</v>
      </c>
      <c r="AP198" s="381">
        <v>2</v>
      </c>
      <c r="AQ198" s="381">
        <v>309</v>
      </c>
      <c r="AR198" s="91" t="s">
        <v>9080</v>
      </c>
      <c r="AS198" s="91" t="s">
        <v>9080</v>
      </c>
      <c r="AT198" s="91" t="s">
        <v>6916</v>
      </c>
      <c r="AU198" s="73">
        <v>64468</v>
      </c>
      <c r="AV198" s="73">
        <v>209</v>
      </c>
      <c r="AW198" s="335"/>
      <c r="AX198" s="335"/>
      <c r="AY198" s="335"/>
      <c r="AZ198" s="335"/>
      <c r="BA198" s="335"/>
      <c r="BB198" s="313"/>
      <c r="BC198" s="313"/>
      <c r="BD198" s="91"/>
      <c r="BE198" s="91" t="s">
        <v>6881</v>
      </c>
      <c r="BF198" s="313"/>
      <c r="BG198" s="335"/>
      <c r="BH198" s="313"/>
      <c r="BI198" s="313"/>
      <c r="BJ198" s="313"/>
      <c r="BK198" s="313"/>
      <c r="BL198" s="313"/>
      <c r="BM198" s="91"/>
      <c r="BN198" s="91" t="s">
        <v>6881</v>
      </c>
      <c r="BO198" s="253"/>
      <c r="BP198" s="253"/>
      <c r="BQ198" s="253"/>
      <c r="BR198" s="253">
        <v>3</v>
      </c>
      <c r="BS198" s="253">
        <v>1</v>
      </c>
      <c r="BT198" s="253">
        <v>1</v>
      </c>
      <c r="BU198" s="253">
        <v>3</v>
      </c>
      <c r="BV198" s="253"/>
      <c r="BW198" s="253"/>
      <c r="BX198" s="253"/>
      <c r="BY198" s="427"/>
      <c r="BZ198" s="427"/>
      <c r="CA198" s="427"/>
      <c r="CB198" s="427"/>
      <c r="CC198" s="427"/>
    </row>
    <row r="199" spans="1:81" ht="17.100000000000001" customHeight="1">
      <c r="A199" s="640">
        <v>174</v>
      </c>
      <c r="B199" s="109" t="s">
        <v>1034</v>
      </c>
      <c r="C199" s="109" t="s">
        <v>1059</v>
      </c>
      <c r="D199" s="109" t="s">
        <v>309</v>
      </c>
      <c r="E199" s="86" t="s">
        <v>97</v>
      </c>
      <c r="F199" s="20" t="s">
        <v>1060</v>
      </c>
      <c r="G199" s="169" t="s">
        <v>1061</v>
      </c>
      <c r="H199" s="329" t="s">
        <v>1062</v>
      </c>
      <c r="I199" s="332" t="s">
        <v>1063</v>
      </c>
      <c r="J199" s="329" t="s">
        <v>102</v>
      </c>
      <c r="K199" s="329" t="s">
        <v>1064</v>
      </c>
      <c r="L199" s="329" t="s">
        <v>1065</v>
      </c>
      <c r="M199" s="91" t="s">
        <v>12286</v>
      </c>
      <c r="N199" s="330" t="s">
        <v>102</v>
      </c>
      <c r="O199" s="776" t="s">
        <v>6435</v>
      </c>
      <c r="P199" s="330" t="s">
        <v>102</v>
      </c>
      <c r="Q199" s="373">
        <v>4577</v>
      </c>
      <c r="R199" s="373">
        <v>9175</v>
      </c>
      <c r="S199" s="387">
        <v>4576</v>
      </c>
      <c r="T199" s="387">
        <v>3944</v>
      </c>
      <c r="U199" s="253" t="s">
        <v>6654</v>
      </c>
      <c r="V199" s="252">
        <v>632</v>
      </c>
      <c r="W199" s="252">
        <v>737</v>
      </c>
      <c r="X199" s="330" t="s">
        <v>33</v>
      </c>
      <c r="Y199" s="252">
        <v>310</v>
      </c>
      <c r="Z199" s="252">
        <v>121</v>
      </c>
      <c r="AA199" s="252">
        <v>1575</v>
      </c>
      <c r="AB199" s="252">
        <v>109</v>
      </c>
      <c r="AC199" s="252">
        <v>88</v>
      </c>
      <c r="AD199" s="252"/>
      <c r="AE199" s="307">
        <v>437</v>
      </c>
      <c r="AF199" s="91" t="s">
        <v>7134</v>
      </c>
      <c r="AG199" s="373">
        <v>9450</v>
      </c>
      <c r="AH199" s="373">
        <v>20137</v>
      </c>
      <c r="AI199" s="91"/>
      <c r="AJ199" s="91"/>
      <c r="AK199" s="91" t="s">
        <v>6369</v>
      </c>
      <c r="AL199" s="381">
        <v>58</v>
      </c>
      <c r="AM199" s="381">
        <v>3</v>
      </c>
      <c r="AN199" s="381">
        <v>29</v>
      </c>
      <c r="AO199" s="381">
        <v>26</v>
      </c>
      <c r="AP199" s="381"/>
      <c r="AQ199" s="381">
        <v>311</v>
      </c>
      <c r="AR199" s="91" t="s">
        <v>9080</v>
      </c>
      <c r="AS199" s="91" t="s">
        <v>8556</v>
      </c>
      <c r="AT199" s="91" t="s">
        <v>7135</v>
      </c>
      <c r="AU199" s="73">
        <v>59698</v>
      </c>
      <c r="AV199" s="73">
        <v>192</v>
      </c>
      <c r="AW199" s="335"/>
      <c r="AX199" s="335"/>
      <c r="AY199" s="335"/>
      <c r="AZ199" s="335"/>
      <c r="BA199" s="335"/>
      <c r="BB199" s="313"/>
      <c r="BC199" s="313"/>
      <c r="BD199" s="91"/>
      <c r="BE199" s="91" t="s">
        <v>6350</v>
      </c>
      <c r="BF199" s="313"/>
      <c r="BG199" s="335"/>
      <c r="BH199" s="313"/>
      <c r="BI199" s="313"/>
      <c r="BJ199" s="313"/>
      <c r="BK199" s="313"/>
      <c r="BL199" s="313"/>
      <c r="BM199" s="91"/>
      <c r="BN199" s="91"/>
      <c r="BO199" s="253"/>
      <c r="BP199" s="253"/>
      <c r="BQ199" s="253"/>
      <c r="BR199" s="253"/>
      <c r="BS199" s="253">
        <v>5</v>
      </c>
      <c r="BT199" s="253"/>
      <c r="BU199" s="253"/>
      <c r="BV199" s="253">
        <v>3</v>
      </c>
      <c r="BW199" s="253">
        <v>4</v>
      </c>
      <c r="BX199" s="253">
        <v>285</v>
      </c>
      <c r="BY199" s="427"/>
      <c r="BZ199" s="427"/>
      <c r="CA199" s="427"/>
      <c r="CB199" s="427"/>
      <c r="CC199" s="427"/>
    </row>
    <row r="200" spans="1:81" ht="17.100000000000001" customHeight="1">
      <c r="A200" s="640">
        <v>175</v>
      </c>
      <c r="B200" s="78" t="s">
        <v>1034</v>
      </c>
      <c r="C200" s="78" t="s">
        <v>138</v>
      </c>
      <c r="D200" s="78" t="s">
        <v>309</v>
      </c>
      <c r="E200" s="78" t="s">
        <v>97</v>
      </c>
      <c r="F200" s="87" t="s">
        <v>1066</v>
      </c>
      <c r="G200" s="101" t="s">
        <v>8726</v>
      </c>
      <c r="H200" s="330" t="s">
        <v>1067</v>
      </c>
      <c r="I200" s="91" t="s">
        <v>1068</v>
      </c>
      <c r="J200" s="330" t="s">
        <v>102</v>
      </c>
      <c r="K200" s="330" t="s">
        <v>1069</v>
      </c>
      <c r="L200" s="330" t="s">
        <v>1070</v>
      </c>
      <c r="M200" s="91" t="s">
        <v>10728</v>
      </c>
      <c r="N200" s="330" t="s">
        <v>30</v>
      </c>
      <c r="O200" s="330"/>
      <c r="P200" s="330" t="s">
        <v>102</v>
      </c>
      <c r="Q200" s="373">
        <v>3495</v>
      </c>
      <c r="R200" s="373">
        <v>1600</v>
      </c>
      <c r="S200" s="387">
        <v>1150</v>
      </c>
      <c r="T200" s="387">
        <v>1150</v>
      </c>
      <c r="U200" s="253" t="s">
        <v>6336</v>
      </c>
      <c r="V200" s="252"/>
      <c r="W200" s="252">
        <v>50</v>
      </c>
      <c r="X200" s="330" t="s">
        <v>6337</v>
      </c>
      <c r="Y200" s="252">
        <v>121</v>
      </c>
      <c r="Z200" s="252"/>
      <c r="AA200" s="252"/>
      <c r="AB200" s="252">
        <v>60</v>
      </c>
      <c r="AC200" s="252">
        <v>40</v>
      </c>
      <c r="AD200" s="252"/>
      <c r="AE200" s="307"/>
      <c r="AF200" s="91" t="s">
        <v>6920</v>
      </c>
      <c r="AG200" s="373">
        <v>372</v>
      </c>
      <c r="AH200" s="373">
        <v>522</v>
      </c>
      <c r="AI200" s="91"/>
      <c r="AJ200" s="91"/>
      <c r="AK200" s="91"/>
      <c r="AL200" s="381">
        <v>8</v>
      </c>
      <c r="AM200" s="381">
        <v>3</v>
      </c>
      <c r="AN200" s="381">
        <v>4</v>
      </c>
      <c r="AO200" s="381"/>
      <c r="AP200" s="381">
        <v>1</v>
      </c>
      <c r="AQ200" s="381">
        <v>312</v>
      </c>
      <c r="AR200" s="91" t="s">
        <v>9080</v>
      </c>
      <c r="AS200" s="91" t="s">
        <v>9080</v>
      </c>
      <c r="AT200" s="91" t="s">
        <v>9099</v>
      </c>
      <c r="AU200" s="73">
        <v>96453</v>
      </c>
      <c r="AV200" s="73">
        <v>309</v>
      </c>
      <c r="AW200" s="335"/>
      <c r="AX200" s="335"/>
      <c r="AY200" s="335"/>
      <c r="AZ200" s="335"/>
      <c r="BA200" s="335"/>
      <c r="BB200" s="313"/>
      <c r="BC200" s="313"/>
      <c r="BD200" s="91"/>
      <c r="BE200" s="91" t="s">
        <v>6350</v>
      </c>
      <c r="BF200" s="313"/>
      <c r="BG200" s="335"/>
      <c r="BH200" s="313"/>
      <c r="BI200" s="313"/>
      <c r="BJ200" s="313"/>
      <c r="BK200" s="313"/>
      <c r="BL200" s="313"/>
      <c r="BM200" s="91"/>
      <c r="BN200" s="91"/>
      <c r="BO200" s="253"/>
      <c r="BP200" s="253"/>
      <c r="BQ200" s="253"/>
      <c r="BR200" s="253"/>
      <c r="BS200" s="253">
        <v>1</v>
      </c>
      <c r="BT200" s="253"/>
      <c r="BU200" s="253"/>
      <c r="BV200" s="253">
        <v>5</v>
      </c>
      <c r="BW200" s="253"/>
      <c r="BX200" s="253">
        <v>194</v>
      </c>
      <c r="BY200" s="427"/>
      <c r="BZ200" s="427"/>
      <c r="CA200" s="427"/>
      <c r="CB200" s="427"/>
      <c r="CC200" s="427"/>
    </row>
    <row r="201" spans="1:81" ht="17.100000000000001" customHeight="1">
      <c r="A201" s="640">
        <v>176</v>
      </c>
      <c r="B201" s="78" t="s">
        <v>1054</v>
      </c>
      <c r="C201" s="78" t="s">
        <v>230</v>
      </c>
      <c r="D201" s="78" t="s">
        <v>213</v>
      </c>
      <c r="E201" s="78" t="s">
        <v>180</v>
      </c>
      <c r="F201" s="78" t="s">
        <v>1071</v>
      </c>
      <c r="G201" s="101" t="s">
        <v>1072</v>
      </c>
      <c r="H201" s="330" t="s">
        <v>11752</v>
      </c>
      <c r="I201" s="91" t="s">
        <v>1073</v>
      </c>
      <c r="J201" s="330" t="s">
        <v>102</v>
      </c>
      <c r="K201" s="330" t="s">
        <v>1074</v>
      </c>
      <c r="L201" s="330" t="s">
        <v>1075</v>
      </c>
      <c r="M201" s="91" t="s">
        <v>10729</v>
      </c>
      <c r="N201" s="330" t="s">
        <v>30</v>
      </c>
      <c r="O201" s="330"/>
      <c r="P201" s="330" t="s">
        <v>30</v>
      </c>
      <c r="Q201" s="373">
        <v>369</v>
      </c>
      <c r="R201" s="373">
        <v>891</v>
      </c>
      <c r="S201" s="387">
        <v>672</v>
      </c>
      <c r="T201" s="387">
        <v>672</v>
      </c>
      <c r="U201" s="253" t="s">
        <v>11753</v>
      </c>
      <c r="V201" s="252"/>
      <c r="W201" s="252">
        <v>38</v>
      </c>
      <c r="X201" s="330" t="s">
        <v>6337</v>
      </c>
      <c r="Y201" s="252">
        <v>31</v>
      </c>
      <c r="Z201" s="300">
        <v>31</v>
      </c>
      <c r="AA201" s="252">
        <v>1546</v>
      </c>
      <c r="AB201" s="252">
        <v>38</v>
      </c>
      <c r="AC201" s="252"/>
      <c r="AD201" s="252"/>
      <c r="AE201" s="307"/>
      <c r="AF201" s="91" t="s">
        <v>6384</v>
      </c>
      <c r="AG201" s="373">
        <v>1107</v>
      </c>
      <c r="AH201" s="373">
        <v>3611</v>
      </c>
      <c r="AI201" s="91"/>
      <c r="AJ201" s="91"/>
      <c r="AK201" s="91" t="s">
        <v>6348</v>
      </c>
      <c r="AL201" s="381">
        <v>9</v>
      </c>
      <c r="AM201" s="381">
        <v>4</v>
      </c>
      <c r="AN201" s="381">
        <v>2</v>
      </c>
      <c r="AO201" s="381">
        <v>2</v>
      </c>
      <c r="AP201" s="381">
        <v>1</v>
      </c>
      <c r="AQ201" s="381">
        <v>309</v>
      </c>
      <c r="AR201" s="91" t="s">
        <v>9080</v>
      </c>
      <c r="AS201" s="91" t="s">
        <v>6355</v>
      </c>
      <c r="AT201" s="91" t="s">
        <v>9100</v>
      </c>
      <c r="AU201" s="73">
        <v>55205</v>
      </c>
      <c r="AV201" s="73">
        <v>179</v>
      </c>
      <c r="AW201" s="335"/>
      <c r="AX201" s="335"/>
      <c r="AY201" s="335"/>
      <c r="AZ201" s="335"/>
      <c r="BA201" s="335"/>
      <c r="BB201" s="313"/>
      <c r="BC201" s="313"/>
      <c r="BD201" s="91"/>
      <c r="BE201" s="91" t="s">
        <v>6881</v>
      </c>
      <c r="BF201" s="313"/>
      <c r="BG201" s="335"/>
      <c r="BH201" s="313"/>
      <c r="BI201" s="313"/>
      <c r="BJ201" s="313"/>
      <c r="BK201" s="313"/>
      <c r="BL201" s="313"/>
      <c r="BM201" s="91"/>
      <c r="BN201" s="91" t="s">
        <v>6350</v>
      </c>
      <c r="BO201" s="253"/>
      <c r="BP201" s="253"/>
      <c r="BQ201" s="253"/>
      <c r="BR201" s="253">
        <v>3</v>
      </c>
      <c r="BS201" s="253"/>
      <c r="BT201" s="253">
        <v>1</v>
      </c>
      <c r="BU201" s="253"/>
      <c r="BV201" s="253"/>
      <c r="BW201" s="253"/>
      <c r="BX201" s="253">
        <v>57</v>
      </c>
      <c r="BY201" s="427"/>
      <c r="BZ201" s="427"/>
      <c r="CA201" s="427"/>
      <c r="CB201" s="427"/>
      <c r="CC201" s="427"/>
    </row>
    <row r="202" spans="1:81" ht="17.100000000000001" customHeight="1">
      <c r="A202" s="640">
        <v>177</v>
      </c>
      <c r="B202" s="78" t="s">
        <v>1034</v>
      </c>
      <c r="C202" s="78" t="s">
        <v>1059</v>
      </c>
      <c r="D202" s="78" t="s">
        <v>309</v>
      </c>
      <c r="E202" s="78" t="s">
        <v>97</v>
      </c>
      <c r="F202" s="78" t="s">
        <v>1076</v>
      </c>
      <c r="G202" s="101" t="s">
        <v>1077</v>
      </c>
      <c r="H202" s="330" t="s">
        <v>11786</v>
      </c>
      <c r="I202" s="91" t="s">
        <v>1078</v>
      </c>
      <c r="J202" s="330" t="s">
        <v>102</v>
      </c>
      <c r="K202" s="330" t="s">
        <v>1074</v>
      </c>
      <c r="L202" s="330" t="s">
        <v>1079</v>
      </c>
      <c r="M202" s="91" t="s">
        <v>11787</v>
      </c>
      <c r="N202" s="330" t="s">
        <v>30</v>
      </c>
      <c r="O202" s="330"/>
      <c r="P202" s="330" t="s">
        <v>30</v>
      </c>
      <c r="Q202" s="373">
        <v>17880</v>
      </c>
      <c r="R202" s="373">
        <v>3758</v>
      </c>
      <c r="S202" s="23">
        <v>1132.3</v>
      </c>
      <c r="T202" s="387">
        <v>962</v>
      </c>
      <c r="U202" s="253" t="s">
        <v>6336</v>
      </c>
      <c r="V202" s="252">
        <v>170.3</v>
      </c>
      <c r="W202" s="252">
        <v>267</v>
      </c>
      <c r="X202" s="330" t="s">
        <v>6337</v>
      </c>
      <c r="Y202" s="252">
        <v>112</v>
      </c>
      <c r="Z202" s="252">
        <v>53</v>
      </c>
      <c r="AA202" s="252">
        <v>998</v>
      </c>
      <c r="AB202" s="252">
        <v>101</v>
      </c>
      <c r="AC202" s="252">
        <v>38</v>
      </c>
      <c r="AD202" s="252"/>
      <c r="AE202" s="307">
        <v>40</v>
      </c>
      <c r="AF202" s="91" t="s">
        <v>6444</v>
      </c>
      <c r="AG202" s="373">
        <v>419</v>
      </c>
      <c r="AH202" s="373">
        <v>1852</v>
      </c>
      <c r="AI202" s="91"/>
      <c r="AJ202" s="91"/>
      <c r="AK202" s="91" t="s">
        <v>11788</v>
      </c>
      <c r="AL202" s="381">
        <v>12</v>
      </c>
      <c r="AM202" s="381"/>
      <c r="AN202" s="381">
        <v>10</v>
      </c>
      <c r="AO202" s="381">
        <v>2</v>
      </c>
      <c r="AP202" s="381"/>
      <c r="AQ202" s="381">
        <v>310</v>
      </c>
      <c r="AR202" s="91" t="s">
        <v>8556</v>
      </c>
      <c r="AS202" s="91" t="s">
        <v>8556</v>
      </c>
      <c r="AT202" s="91" t="s">
        <v>6445</v>
      </c>
      <c r="AU202" s="73">
        <v>47985</v>
      </c>
      <c r="AV202" s="232">
        <v>155</v>
      </c>
      <c r="AW202" s="335"/>
      <c r="AX202" s="335"/>
      <c r="AY202" s="335"/>
      <c r="AZ202" s="335"/>
      <c r="BA202" s="335"/>
      <c r="BB202" s="313"/>
      <c r="BC202" s="313"/>
      <c r="BD202" s="91"/>
      <c r="BE202" s="91" t="s">
        <v>6350</v>
      </c>
      <c r="BF202" s="313"/>
      <c r="BG202" s="335"/>
      <c r="BH202" s="313"/>
      <c r="BI202" s="313"/>
      <c r="BJ202" s="313"/>
      <c r="BK202" s="313"/>
      <c r="BL202" s="313"/>
      <c r="BM202" s="91"/>
      <c r="BN202" s="91" t="s">
        <v>11789</v>
      </c>
      <c r="BO202" s="253"/>
      <c r="BP202" s="253">
        <v>1</v>
      </c>
      <c r="BQ202" s="253"/>
      <c r="BR202" s="253"/>
      <c r="BS202" s="253"/>
      <c r="BT202" s="253">
        <v>4</v>
      </c>
      <c r="BU202" s="253">
        <v>2</v>
      </c>
      <c r="BV202" s="253">
        <v>1</v>
      </c>
      <c r="BW202" s="253"/>
      <c r="BX202" s="253">
        <v>1</v>
      </c>
      <c r="BY202" s="427"/>
      <c r="BZ202" s="427"/>
      <c r="CA202" s="427"/>
      <c r="CB202" s="427"/>
      <c r="CC202" s="427"/>
    </row>
    <row r="203" spans="1:81" ht="17.100000000000001" customHeight="1">
      <c r="A203" s="640">
        <v>178</v>
      </c>
      <c r="B203" s="435" t="s">
        <v>1054</v>
      </c>
      <c r="C203" s="435" t="s">
        <v>3923</v>
      </c>
      <c r="D203" s="435" t="s">
        <v>213</v>
      </c>
      <c r="E203" s="435" t="s">
        <v>113</v>
      </c>
      <c r="F203" s="435" t="s">
        <v>3924</v>
      </c>
      <c r="G203" s="101" t="s">
        <v>11431</v>
      </c>
      <c r="H203" s="434" t="s">
        <v>11651</v>
      </c>
      <c r="I203" s="91" t="s">
        <v>3925</v>
      </c>
      <c r="J203" s="434" t="s">
        <v>30</v>
      </c>
      <c r="K203" s="434" t="s">
        <v>113</v>
      </c>
      <c r="L203" s="434" t="s">
        <v>113</v>
      </c>
      <c r="M203" s="91" t="s">
        <v>10452</v>
      </c>
      <c r="N203" s="434" t="s">
        <v>30</v>
      </c>
      <c r="O203" s="570"/>
      <c r="P203" s="434" t="s">
        <v>30</v>
      </c>
      <c r="Q203" s="373">
        <v>710.7</v>
      </c>
      <c r="R203" s="373">
        <v>710.7</v>
      </c>
      <c r="S203" s="23">
        <v>423.4</v>
      </c>
      <c r="T203" s="387">
        <v>423.4</v>
      </c>
      <c r="U203" s="253" t="s">
        <v>6336</v>
      </c>
      <c r="V203" s="252"/>
      <c r="W203" s="252"/>
      <c r="X203" s="434"/>
      <c r="Y203" s="252"/>
      <c r="Z203" s="252">
        <v>143.69999999999999</v>
      </c>
      <c r="AA203" s="252">
        <v>1207</v>
      </c>
      <c r="AB203" s="252"/>
      <c r="AC203" s="252"/>
      <c r="AD203" s="252"/>
      <c r="AE203" s="307"/>
      <c r="AF203" s="91" t="s">
        <v>8397</v>
      </c>
      <c r="AG203" s="373"/>
      <c r="AH203" s="373">
        <v>319</v>
      </c>
      <c r="AI203" s="91"/>
      <c r="AJ203" s="91"/>
      <c r="AK203" s="91" t="s">
        <v>6354</v>
      </c>
      <c r="AL203" s="434">
        <v>5</v>
      </c>
      <c r="AM203" s="434"/>
      <c r="AN203" s="434">
        <v>2</v>
      </c>
      <c r="AO203" s="434">
        <v>3</v>
      </c>
      <c r="AP203" s="434"/>
      <c r="AQ203" s="434">
        <v>320</v>
      </c>
      <c r="AR203" s="91" t="s">
        <v>6355</v>
      </c>
      <c r="AS203" s="91" t="s">
        <v>6378</v>
      </c>
      <c r="AT203" s="91" t="s">
        <v>6604</v>
      </c>
      <c r="AU203" s="232">
        <v>3949</v>
      </c>
      <c r="AV203" s="73">
        <v>12</v>
      </c>
      <c r="AW203" s="335"/>
      <c r="AX203" s="335"/>
      <c r="AY203" s="335"/>
      <c r="AZ203" s="335"/>
      <c r="BA203" s="335"/>
      <c r="BB203" s="313"/>
      <c r="BC203" s="313"/>
      <c r="BD203" s="91"/>
      <c r="BE203" s="91" t="s">
        <v>6350</v>
      </c>
      <c r="BF203" s="313"/>
      <c r="BG203" s="335"/>
      <c r="BH203" s="313"/>
      <c r="BI203" s="313"/>
      <c r="BJ203" s="313"/>
      <c r="BK203" s="313"/>
      <c r="BL203" s="313"/>
      <c r="BM203" s="91"/>
      <c r="BN203" s="91" t="s">
        <v>6350</v>
      </c>
      <c r="BO203" s="253"/>
      <c r="BP203" s="253"/>
      <c r="BQ203" s="253"/>
      <c r="BR203" s="253"/>
      <c r="BS203" s="253"/>
      <c r="BT203" s="253"/>
      <c r="BU203" s="253"/>
      <c r="BV203" s="253"/>
      <c r="BW203" s="253"/>
      <c r="BX203" s="253">
        <v>3</v>
      </c>
      <c r="BY203" s="434"/>
      <c r="BZ203" s="434"/>
      <c r="CA203" s="434"/>
      <c r="CB203" s="434"/>
      <c r="CC203" s="434"/>
    </row>
    <row r="204" spans="1:81" ht="17.100000000000001" customHeight="1">
      <c r="A204" s="208"/>
      <c r="B204" s="209" t="s">
        <v>1080</v>
      </c>
      <c r="C204" s="210"/>
      <c r="D204" s="210">
        <v>8</v>
      </c>
      <c r="E204" s="210"/>
      <c r="F204" s="108"/>
      <c r="G204" s="208"/>
      <c r="H204" s="208"/>
      <c r="I204" s="208"/>
      <c r="J204" s="208"/>
      <c r="K204" s="208"/>
      <c r="L204" s="208"/>
      <c r="M204" s="205"/>
      <c r="N204" s="112"/>
      <c r="O204" s="112"/>
      <c r="P204" s="112"/>
      <c r="Q204" s="374"/>
      <c r="R204" s="374"/>
      <c r="S204" s="188"/>
      <c r="T204" s="188"/>
      <c r="U204" s="285"/>
      <c r="V204" s="298"/>
      <c r="W204" s="298"/>
      <c r="X204" s="112"/>
      <c r="Y204" s="298"/>
      <c r="Z204" s="298"/>
      <c r="AA204" s="298"/>
      <c r="AB204" s="298"/>
      <c r="AC204" s="298"/>
      <c r="AD204" s="298"/>
      <c r="AE204" s="352"/>
      <c r="AF204" s="205"/>
      <c r="AG204" s="374"/>
      <c r="AH204" s="374"/>
      <c r="AI204" s="205"/>
      <c r="AJ204" s="205"/>
      <c r="AK204" s="205"/>
      <c r="AL204" s="112"/>
      <c r="AM204" s="112"/>
      <c r="AN204" s="112"/>
      <c r="AO204" s="112"/>
      <c r="AP204" s="112"/>
      <c r="AQ204" s="112"/>
      <c r="AR204" s="205"/>
      <c r="AS204" s="205"/>
      <c r="AT204" s="205"/>
      <c r="AU204" s="198"/>
      <c r="AV204" s="198"/>
      <c r="AW204" s="339"/>
      <c r="AX204" s="339"/>
      <c r="AY204" s="339"/>
      <c r="AZ204" s="339"/>
      <c r="BA204" s="339"/>
      <c r="BB204" s="310"/>
      <c r="BC204" s="310"/>
      <c r="BD204" s="205"/>
      <c r="BE204" s="205"/>
      <c r="BF204" s="310"/>
      <c r="BG204" s="339"/>
      <c r="BH204" s="310"/>
      <c r="BI204" s="310"/>
      <c r="BJ204" s="310"/>
      <c r="BK204" s="310"/>
      <c r="BL204" s="310"/>
      <c r="BM204" s="205"/>
      <c r="BN204" s="205"/>
      <c r="BO204" s="285"/>
      <c r="BP204" s="285"/>
      <c r="BQ204" s="285"/>
      <c r="BR204" s="285"/>
      <c r="BS204" s="285"/>
      <c r="BT204" s="285"/>
      <c r="BU204" s="285"/>
      <c r="BV204" s="285"/>
      <c r="BW204" s="285"/>
      <c r="BX204" s="285"/>
      <c r="BY204" s="112"/>
      <c r="BZ204" s="112"/>
      <c r="CA204" s="112"/>
      <c r="CB204" s="112"/>
      <c r="CC204" s="112"/>
    </row>
    <row r="205" spans="1:81" ht="17.100000000000001" customHeight="1">
      <c r="A205" s="93">
        <v>179</v>
      </c>
      <c r="B205" s="88" t="s">
        <v>1034</v>
      </c>
      <c r="C205" s="88" t="s">
        <v>1035</v>
      </c>
      <c r="D205" s="88" t="s">
        <v>702</v>
      </c>
      <c r="E205" s="88" t="s">
        <v>180</v>
      </c>
      <c r="F205" s="88" t="s">
        <v>1082</v>
      </c>
      <c r="G205" s="169" t="s">
        <v>12489</v>
      </c>
      <c r="H205" s="329" t="s">
        <v>1083</v>
      </c>
      <c r="I205" s="332" t="s">
        <v>1084</v>
      </c>
      <c r="J205" s="329" t="s">
        <v>102</v>
      </c>
      <c r="K205" s="329" t="s">
        <v>1085</v>
      </c>
      <c r="L205" s="329" t="s">
        <v>1086</v>
      </c>
      <c r="M205" s="91" t="s">
        <v>11790</v>
      </c>
      <c r="N205" s="330" t="s">
        <v>30</v>
      </c>
      <c r="O205" s="330"/>
      <c r="P205" s="330" t="s">
        <v>30</v>
      </c>
      <c r="Q205" s="373">
        <v>541</v>
      </c>
      <c r="R205" s="373">
        <v>541</v>
      </c>
      <c r="S205" s="387">
        <v>436</v>
      </c>
      <c r="T205" s="387">
        <v>436</v>
      </c>
      <c r="U205" s="253" t="s">
        <v>6352</v>
      </c>
      <c r="V205" s="252"/>
      <c r="W205" s="252">
        <v>74</v>
      </c>
      <c r="X205" s="330" t="s">
        <v>6337</v>
      </c>
      <c r="Y205" s="252"/>
      <c r="Z205" s="252"/>
      <c r="AA205" s="252"/>
      <c r="AB205" s="252">
        <v>31</v>
      </c>
      <c r="AC205" s="252"/>
      <c r="AD205" s="252"/>
      <c r="AE205" s="307">
        <v>37</v>
      </c>
      <c r="AF205" s="91" t="s">
        <v>7452</v>
      </c>
      <c r="AG205" s="373">
        <v>320</v>
      </c>
      <c r="AH205" s="373">
        <v>320</v>
      </c>
      <c r="AI205" s="91"/>
      <c r="AJ205" s="91"/>
      <c r="AK205" s="91"/>
      <c r="AL205" s="381">
        <v>3</v>
      </c>
      <c r="AM205" s="381"/>
      <c r="AN205" s="381">
        <v>3</v>
      </c>
      <c r="AO205" s="381"/>
      <c r="AP205" s="381"/>
      <c r="AQ205" s="381">
        <v>245</v>
      </c>
      <c r="AR205" s="91" t="s">
        <v>6480</v>
      </c>
      <c r="AS205" s="91" t="s">
        <v>9227</v>
      </c>
      <c r="AT205" s="91" t="s">
        <v>9271</v>
      </c>
      <c r="AU205" s="73">
        <v>6884</v>
      </c>
      <c r="AV205" s="73">
        <v>28</v>
      </c>
      <c r="AW205" s="335"/>
      <c r="AX205" s="335"/>
      <c r="AY205" s="335"/>
      <c r="AZ205" s="335"/>
      <c r="BA205" s="335"/>
      <c r="BB205" s="313"/>
      <c r="BC205" s="313"/>
      <c r="BD205" s="91"/>
      <c r="BE205" s="91" t="s">
        <v>6350</v>
      </c>
      <c r="BF205" s="313"/>
      <c r="BG205" s="335"/>
      <c r="BH205" s="313"/>
      <c r="BI205" s="313"/>
      <c r="BJ205" s="313"/>
      <c r="BK205" s="313"/>
      <c r="BL205" s="313"/>
      <c r="BM205" s="91"/>
      <c r="BN205" s="91"/>
      <c r="BO205" s="253"/>
      <c r="BP205" s="253"/>
      <c r="BQ205" s="253"/>
      <c r="BR205" s="253"/>
      <c r="BS205" s="253"/>
      <c r="BT205" s="253"/>
      <c r="BU205" s="253"/>
      <c r="BV205" s="253"/>
      <c r="BW205" s="253"/>
      <c r="BX205" s="253"/>
      <c r="BY205" s="427">
        <v>1</v>
      </c>
      <c r="BZ205" s="427"/>
      <c r="CA205" s="427">
        <v>1</v>
      </c>
      <c r="CB205" s="427"/>
      <c r="CC205" s="427"/>
    </row>
    <row r="206" spans="1:81" ht="17.100000000000001" customHeight="1">
      <c r="A206" s="640">
        <v>180</v>
      </c>
      <c r="B206" s="87" t="s">
        <v>1034</v>
      </c>
      <c r="C206" s="87" t="s">
        <v>1035</v>
      </c>
      <c r="D206" s="87" t="s">
        <v>702</v>
      </c>
      <c r="E206" s="87" t="s">
        <v>97</v>
      </c>
      <c r="F206" s="88" t="s">
        <v>1087</v>
      </c>
      <c r="G206" s="168" t="s">
        <v>1088</v>
      </c>
      <c r="H206" s="89" t="s">
        <v>1089</v>
      </c>
      <c r="I206" s="96" t="s">
        <v>1090</v>
      </c>
      <c r="J206" s="89" t="s">
        <v>102</v>
      </c>
      <c r="K206" s="89" t="s">
        <v>1091</v>
      </c>
      <c r="L206" s="89" t="s">
        <v>1092</v>
      </c>
      <c r="M206" s="91" t="s">
        <v>9849</v>
      </c>
      <c r="N206" s="330" t="s">
        <v>30</v>
      </c>
      <c r="O206" s="330"/>
      <c r="P206" s="330" t="s">
        <v>30</v>
      </c>
      <c r="Q206" s="373">
        <v>456</v>
      </c>
      <c r="R206" s="373">
        <v>405</v>
      </c>
      <c r="S206" s="387">
        <v>304</v>
      </c>
      <c r="T206" s="387">
        <v>184</v>
      </c>
      <c r="U206" s="253" t="s">
        <v>6352</v>
      </c>
      <c r="V206" s="252">
        <v>120</v>
      </c>
      <c r="W206" s="252">
        <v>40</v>
      </c>
      <c r="X206" s="330" t="s">
        <v>6337</v>
      </c>
      <c r="Y206" s="252">
        <v>140</v>
      </c>
      <c r="Z206" s="252">
        <v>30</v>
      </c>
      <c r="AA206" s="252">
        <v>2200</v>
      </c>
      <c r="AB206" s="252">
        <v>30</v>
      </c>
      <c r="AC206" s="252">
        <v>10</v>
      </c>
      <c r="AD206" s="252"/>
      <c r="AE206" s="307">
        <v>6</v>
      </c>
      <c r="AF206" s="91" t="s">
        <v>9850</v>
      </c>
      <c r="AG206" s="373">
        <v>2000</v>
      </c>
      <c r="AH206" s="373">
        <v>6700</v>
      </c>
      <c r="AI206" s="91"/>
      <c r="AJ206" s="91"/>
      <c r="AK206" s="91"/>
      <c r="AL206" s="381">
        <v>9</v>
      </c>
      <c r="AM206" s="381">
        <v>5</v>
      </c>
      <c r="AN206" s="381"/>
      <c r="AO206" s="381">
        <v>4</v>
      </c>
      <c r="AP206" s="381"/>
      <c r="AQ206" s="381">
        <v>304</v>
      </c>
      <c r="AR206" s="91" t="s">
        <v>6340</v>
      </c>
      <c r="AS206" s="91" t="s">
        <v>6378</v>
      </c>
      <c r="AT206" s="91" t="s">
        <v>6399</v>
      </c>
      <c r="AU206" s="232">
        <v>3600</v>
      </c>
      <c r="AV206" s="232">
        <v>12</v>
      </c>
      <c r="AW206" s="335">
        <v>5000</v>
      </c>
      <c r="AX206" s="335">
        <v>0</v>
      </c>
      <c r="AY206" s="335">
        <v>3000</v>
      </c>
      <c r="AZ206" s="335">
        <v>3000</v>
      </c>
      <c r="BA206" s="335">
        <v>3000</v>
      </c>
      <c r="BB206" s="313">
        <v>15</v>
      </c>
      <c r="BC206" s="313"/>
      <c r="BD206" s="91"/>
      <c r="BE206" s="91" t="s">
        <v>10968</v>
      </c>
      <c r="BF206" s="313">
        <v>5000</v>
      </c>
      <c r="BG206" s="335">
        <v>0</v>
      </c>
      <c r="BH206" s="335">
        <v>0</v>
      </c>
      <c r="BI206" s="313">
        <v>3000</v>
      </c>
      <c r="BJ206" s="313">
        <v>3000</v>
      </c>
      <c r="BK206" s="313">
        <v>15</v>
      </c>
      <c r="BL206" s="313"/>
      <c r="BM206" s="91"/>
      <c r="BN206" s="91" t="s">
        <v>10998</v>
      </c>
      <c r="BO206" s="253"/>
      <c r="BP206" s="253"/>
      <c r="BQ206" s="253"/>
      <c r="BR206" s="253"/>
      <c r="BS206" s="253"/>
      <c r="BT206" s="253"/>
      <c r="BU206" s="253"/>
      <c r="BV206" s="253"/>
      <c r="BW206" s="253"/>
      <c r="BX206" s="253"/>
      <c r="BY206" s="427">
        <v>2</v>
      </c>
      <c r="BZ206" s="427">
        <v>2</v>
      </c>
      <c r="CA206" s="427"/>
      <c r="CB206" s="427"/>
      <c r="CC206" s="427">
        <v>133</v>
      </c>
    </row>
    <row r="207" spans="1:81" ht="17.100000000000001" customHeight="1">
      <c r="A207" s="640">
        <v>181</v>
      </c>
      <c r="B207" s="78" t="s">
        <v>1034</v>
      </c>
      <c r="C207" s="78" t="s">
        <v>1035</v>
      </c>
      <c r="D207" s="78" t="s">
        <v>702</v>
      </c>
      <c r="E207" s="78" t="s">
        <v>97</v>
      </c>
      <c r="F207" s="88" t="s">
        <v>1093</v>
      </c>
      <c r="G207" s="101" t="s">
        <v>1094</v>
      </c>
      <c r="H207" s="330" t="s">
        <v>1095</v>
      </c>
      <c r="I207" s="91" t="s">
        <v>1096</v>
      </c>
      <c r="J207" s="330" t="s">
        <v>102</v>
      </c>
      <c r="K207" s="330" t="s">
        <v>1097</v>
      </c>
      <c r="L207" s="330" t="s">
        <v>1098</v>
      </c>
      <c r="M207" s="91" t="s">
        <v>12535</v>
      </c>
      <c r="N207" s="330" t="s">
        <v>30</v>
      </c>
      <c r="O207" s="330"/>
      <c r="P207" s="330" t="s">
        <v>30</v>
      </c>
      <c r="Q207" s="373">
        <v>226</v>
      </c>
      <c r="R207" s="373">
        <v>381</v>
      </c>
      <c r="S207" s="387">
        <v>114</v>
      </c>
      <c r="T207" s="387">
        <v>56</v>
      </c>
      <c r="U207" s="253" t="s">
        <v>6352</v>
      </c>
      <c r="V207" s="252">
        <v>58</v>
      </c>
      <c r="W207" s="252">
        <v>12</v>
      </c>
      <c r="X207" s="330" t="s">
        <v>6337</v>
      </c>
      <c r="Y207" s="252">
        <v>23</v>
      </c>
      <c r="Z207" s="252"/>
      <c r="AA207" s="252">
        <v>6187</v>
      </c>
      <c r="AB207" s="252">
        <v>9</v>
      </c>
      <c r="AC207" s="252">
        <v>10</v>
      </c>
      <c r="AD207" s="252"/>
      <c r="AE207" s="307">
        <v>3</v>
      </c>
      <c r="AF207" s="91" t="s">
        <v>6523</v>
      </c>
      <c r="AG207" s="373">
        <v>900</v>
      </c>
      <c r="AH207" s="373">
        <v>1000</v>
      </c>
      <c r="AI207" s="91"/>
      <c r="AJ207" s="91"/>
      <c r="AK207" s="91" t="s">
        <v>6354</v>
      </c>
      <c r="AL207" s="381">
        <v>17</v>
      </c>
      <c r="AM207" s="381">
        <v>5</v>
      </c>
      <c r="AN207" s="381">
        <v>6</v>
      </c>
      <c r="AO207" s="381">
        <v>3</v>
      </c>
      <c r="AP207" s="381">
        <v>3</v>
      </c>
      <c r="AQ207" s="381">
        <v>293</v>
      </c>
      <c r="AR207" s="91" t="s">
        <v>6520</v>
      </c>
      <c r="AS207" s="91" t="s">
        <v>6520</v>
      </c>
      <c r="AT207" s="91" t="s">
        <v>7330</v>
      </c>
      <c r="AU207" s="73">
        <v>1554</v>
      </c>
      <c r="AV207" s="73">
        <v>5</v>
      </c>
      <c r="AW207" s="335">
        <v>5000</v>
      </c>
      <c r="AX207" s="335">
        <v>0</v>
      </c>
      <c r="AY207" s="335">
        <v>3000</v>
      </c>
      <c r="AZ207" s="335">
        <v>3000</v>
      </c>
      <c r="BA207" s="335">
        <v>5000</v>
      </c>
      <c r="BB207" s="313">
        <v>40</v>
      </c>
      <c r="BC207" s="313"/>
      <c r="BD207" s="91" t="s">
        <v>12824</v>
      </c>
      <c r="BE207" s="91" t="s">
        <v>10969</v>
      </c>
      <c r="BF207" s="313"/>
      <c r="BG207" s="335"/>
      <c r="BH207" s="313"/>
      <c r="BI207" s="313"/>
      <c r="BJ207" s="313"/>
      <c r="BK207" s="313"/>
      <c r="BL207" s="313"/>
      <c r="BM207" s="91"/>
      <c r="BN207" s="91" t="s">
        <v>6350</v>
      </c>
      <c r="BO207" s="253"/>
      <c r="BP207" s="253"/>
      <c r="BQ207" s="253"/>
      <c r="BR207" s="253"/>
      <c r="BS207" s="253"/>
      <c r="BT207" s="253"/>
      <c r="BU207" s="253"/>
      <c r="BV207" s="253"/>
      <c r="BW207" s="253"/>
      <c r="BX207" s="253"/>
      <c r="BY207" s="759">
        <v>1</v>
      </c>
      <c r="BZ207" s="427">
        <v>1</v>
      </c>
      <c r="CA207" s="427"/>
      <c r="CB207" s="427"/>
      <c r="CC207" s="427">
        <v>100</v>
      </c>
    </row>
    <row r="208" spans="1:81" ht="17.100000000000001" customHeight="1">
      <c r="A208" s="640">
        <v>182</v>
      </c>
      <c r="B208" s="78" t="s">
        <v>1034</v>
      </c>
      <c r="C208" s="78" t="s">
        <v>1059</v>
      </c>
      <c r="D208" s="78" t="s">
        <v>702</v>
      </c>
      <c r="E208" s="78" t="s">
        <v>97</v>
      </c>
      <c r="F208" s="88" t="s">
        <v>1099</v>
      </c>
      <c r="G208" s="101" t="s">
        <v>1100</v>
      </c>
      <c r="H208" s="330" t="s">
        <v>1101</v>
      </c>
      <c r="I208" s="91" t="s">
        <v>1102</v>
      </c>
      <c r="J208" s="330" t="s">
        <v>102</v>
      </c>
      <c r="K208" s="330" t="s">
        <v>1103</v>
      </c>
      <c r="L208" s="330" t="s">
        <v>1104</v>
      </c>
      <c r="M208" s="91" t="s">
        <v>10730</v>
      </c>
      <c r="N208" s="330" t="s">
        <v>30</v>
      </c>
      <c r="O208" s="330"/>
      <c r="P208" s="330" t="s">
        <v>30</v>
      </c>
      <c r="Q208" s="373">
        <v>3527</v>
      </c>
      <c r="R208" s="373">
        <v>653</v>
      </c>
      <c r="S208" s="387">
        <v>283</v>
      </c>
      <c r="T208" s="387">
        <v>170</v>
      </c>
      <c r="U208" s="253" t="s">
        <v>6352</v>
      </c>
      <c r="V208" s="252">
        <v>113</v>
      </c>
      <c r="W208" s="252">
        <v>32</v>
      </c>
      <c r="X208" s="330" t="s">
        <v>6337</v>
      </c>
      <c r="Y208" s="252">
        <v>50</v>
      </c>
      <c r="Z208" s="252">
        <v>16</v>
      </c>
      <c r="AA208" s="252">
        <v>920</v>
      </c>
      <c r="AB208" s="252">
        <v>28</v>
      </c>
      <c r="AC208" s="252">
        <v>12</v>
      </c>
      <c r="AD208" s="252"/>
      <c r="AE208" s="307" t="s">
        <v>9922</v>
      </c>
      <c r="AF208" s="91" t="s">
        <v>6613</v>
      </c>
      <c r="AG208" s="373">
        <v>999</v>
      </c>
      <c r="AH208" s="373">
        <v>1541</v>
      </c>
      <c r="AI208" s="91"/>
      <c r="AJ208" s="91"/>
      <c r="AK208" s="91" t="s">
        <v>6348</v>
      </c>
      <c r="AL208" s="381">
        <v>3</v>
      </c>
      <c r="AM208" s="381"/>
      <c r="AN208" s="381">
        <v>1</v>
      </c>
      <c r="AO208" s="381">
        <v>2</v>
      </c>
      <c r="AP208" s="381"/>
      <c r="AQ208" s="381">
        <v>308</v>
      </c>
      <c r="AR208" s="91" t="s">
        <v>6340</v>
      </c>
      <c r="AS208" s="91" t="s">
        <v>6340</v>
      </c>
      <c r="AT208" s="91" t="s">
        <v>6614</v>
      </c>
      <c r="AU208" s="73">
        <v>1168</v>
      </c>
      <c r="AV208" s="73">
        <v>4</v>
      </c>
      <c r="AW208" s="335">
        <v>3000</v>
      </c>
      <c r="AX208" s="335">
        <v>1000</v>
      </c>
      <c r="AY208" s="335">
        <v>2000</v>
      </c>
      <c r="AZ208" s="335">
        <v>2000</v>
      </c>
      <c r="BA208" s="335">
        <v>3000</v>
      </c>
      <c r="BB208" s="313"/>
      <c r="BC208" s="313"/>
      <c r="BD208" s="91"/>
      <c r="BE208" s="91" t="s">
        <v>6615</v>
      </c>
      <c r="BF208" s="313">
        <v>3000</v>
      </c>
      <c r="BG208" s="335">
        <v>1000</v>
      </c>
      <c r="BH208" s="313">
        <v>2000</v>
      </c>
      <c r="BI208" s="313">
        <v>2000</v>
      </c>
      <c r="BJ208" s="313">
        <v>3000</v>
      </c>
      <c r="BK208" s="313"/>
      <c r="BL208" s="313"/>
      <c r="BM208" s="91"/>
      <c r="BN208" s="91" t="s">
        <v>9611</v>
      </c>
      <c r="BO208" s="253"/>
      <c r="BP208" s="253"/>
      <c r="BQ208" s="253"/>
      <c r="BR208" s="253"/>
      <c r="BS208" s="253"/>
      <c r="BT208" s="253"/>
      <c r="BU208" s="253"/>
      <c r="BV208" s="253"/>
      <c r="BW208" s="253"/>
      <c r="BX208" s="253"/>
      <c r="BY208" s="427">
        <v>2</v>
      </c>
      <c r="BZ208" s="427"/>
      <c r="CA208" s="427">
        <v>1</v>
      </c>
      <c r="CB208" s="427"/>
      <c r="CC208" s="427"/>
    </row>
    <row r="209" spans="1:81" ht="17.100000000000001" customHeight="1">
      <c r="A209" s="640">
        <v>183</v>
      </c>
      <c r="B209" s="87" t="s">
        <v>1054</v>
      </c>
      <c r="C209" s="87" t="s">
        <v>1105</v>
      </c>
      <c r="D209" s="87" t="s">
        <v>350</v>
      </c>
      <c r="E209" s="87" t="s">
        <v>278</v>
      </c>
      <c r="F209" s="88" t="s">
        <v>11038</v>
      </c>
      <c r="G209" s="168" t="s">
        <v>1106</v>
      </c>
      <c r="H209" s="89" t="s">
        <v>1107</v>
      </c>
      <c r="I209" s="96" t="s">
        <v>1108</v>
      </c>
      <c r="J209" s="89" t="s">
        <v>102</v>
      </c>
      <c r="K209" s="89" t="s">
        <v>1108</v>
      </c>
      <c r="L209" s="89" t="s">
        <v>1109</v>
      </c>
      <c r="M209" s="91" t="s">
        <v>10307</v>
      </c>
      <c r="N209" s="330" t="s">
        <v>30</v>
      </c>
      <c r="O209" s="330"/>
      <c r="P209" s="330" t="s">
        <v>30</v>
      </c>
      <c r="Q209" s="373">
        <v>1450</v>
      </c>
      <c r="R209" s="373">
        <v>486</v>
      </c>
      <c r="S209" s="387">
        <v>330</v>
      </c>
      <c r="T209" s="387">
        <v>330</v>
      </c>
      <c r="U209" s="253" t="s">
        <v>6352</v>
      </c>
      <c r="V209" s="252"/>
      <c r="W209" s="252">
        <v>50</v>
      </c>
      <c r="X209" s="330" t="s">
        <v>6337</v>
      </c>
      <c r="Y209" s="252"/>
      <c r="Z209" s="252">
        <v>15</v>
      </c>
      <c r="AA209" s="252">
        <v>500</v>
      </c>
      <c r="AB209" s="252">
        <v>17</v>
      </c>
      <c r="AC209" s="252"/>
      <c r="AD209" s="252"/>
      <c r="AE209" s="307">
        <v>2</v>
      </c>
      <c r="AF209" s="91" t="s">
        <v>6370</v>
      </c>
      <c r="AG209" s="373">
        <v>7</v>
      </c>
      <c r="AH209" s="373">
        <v>2000</v>
      </c>
      <c r="AI209" s="91"/>
      <c r="AJ209" s="91"/>
      <c r="AK209" s="91" t="s">
        <v>6348</v>
      </c>
      <c r="AL209" s="381"/>
      <c r="AM209" s="381"/>
      <c r="AN209" s="381"/>
      <c r="AO209" s="381"/>
      <c r="AP209" s="381"/>
      <c r="AQ209" s="381">
        <v>200</v>
      </c>
      <c r="AR209" s="91" t="s">
        <v>6340</v>
      </c>
      <c r="AS209" s="91" t="s">
        <v>6340</v>
      </c>
      <c r="AT209" s="91" t="s">
        <v>6422</v>
      </c>
      <c r="AU209" s="232">
        <v>300</v>
      </c>
      <c r="AV209" s="73">
        <v>2</v>
      </c>
      <c r="AW209" s="335">
        <v>2000</v>
      </c>
      <c r="AX209" s="335">
        <v>1500</v>
      </c>
      <c r="AY209" s="335">
        <v>1500</v>
      </c>
      <c r="AZ209" s="335">
        <v>2000</v>
      </c>
      <c r="BA209" s="335">
        <v>2000</v>
      </c>
      <c r="BB209" s="313">
        <v>20</v>
      </c>
      <c r="BC209" s="313"/>
      <c r="BD209" s="91"/>
      <c r="BE209" s="91" t="s">
        <v>11039</v>
      </c>
      <c r="BF209" s="313">
        <v>2000</v>
      </c>
      <c r="BG209" s="335">
        <v>0</v>
      </c>
      <c r="BH209" s="313">
        <v>1500</v>
      </c>
      <c r="BI209" s="313">
        <v>2000</v>
      </c>
      <c r="BJ209" s="313">
        <v>2000</v>
      </c>
      <c r="BK209" s="313">
        <v>20</v>
      </c>
      <c r="BL209" s="313"/>
      <c r="BM209" s="91"/>
      <c r="BN209" s="91" t="s">
        <v>11039</v>
      </c>
      <c r="BO209" s="253"/>
      <c r="BP209" s="253"/>
      <c r="BQ209" s="253"/>
      <c r="BR209" s="253"/>
      <c r="BS209" s="253"/>
      <c r="BT209" s="253"/>
      <c r="BU209" s="253"/>
      <c r="BV209" s="253"/>
      <c r="BW209" s="253"/>
      <c r="BX209" s="253"/>
      <c r="BY209" s="427">
        <v>1</v>
      </c>
      <c r="BZ209" s="427"/>
      <c r="CA209" s="427">
        <v>1</v>
      </c>
      <c r="CB209" s="427"/>
      <c r="CC209" s="427"/>
    </row>
    <row r="210" spans="1:81" ht="17.100000000000001" customHeight="1">
      <c r="A210" s="208"/>
      <c r="B210" s="209" t="s">
        <v>1110</v>
      </c>
      <c r="C210" s="210"/>
      <c r="D210" s="210">
        <v>5</v>
      </c>
      <c r="E210" s="210"/>
      <c r="F210" s="108"/>
      <c r="G210" s="208"/>
      <c r="H210" s="208"/>
      <c r="I210" s="208"/>
      <c r="J210" s="208"/>
      <c r="K210" s="208"/>
      <c r="L210" s="208"/>
      <c r="M210" s="205"/>
      <c r="N210" s="112"/>
      <c r="O210" s="112"/>
      <c r="P210" s="112"/>
      <c r="Q210" s="374"/>
      <c r="R210" s="374"/>
      <c r="S210" s="188"/>
      <c r="T210" s="188"/>
      <c r="U210" s="285"/>
      <c r="V210" s="298"/>
      <c r="W210" s="298"/>
      <c r="X210" s="112"/>
      <c r="Y210" s="298"/>
      <c r="Z210" s="298"/>
      <c r="AA210" s="298"/>
      <c r="AB210" s="298"/>
      <c r="AC210" s="298"/>
      <c r="AD210" s="298"/>
      <c r="AE210" s="352"/>
      <c r="AF210" s="205"/>
      <c r="AG210" s="374"/>
      <c r="AH210" s="374"/>
      <c r="AI210" s="205"/>
      <c r="AJ210" s="205"/>
      <c r="AK210" s="205"/>
      <c r="AL210" s="112"/>
      <c r="AM210" s="112"/>
      <c r="AN210" s="112"/>
      <c r="AO210" s="112"/>
      <c r="AP210" s="112"/>
      <c r="AQ210" s="112"/>
      <c r="AR210" s="205"/>
      <c r="AS210" s="205"/>
      <c r="AT210" s="205"/>
      <c r="AU210" s="198"/>
      <c r="AV210" s="198"/>
      <c r="AW210" s="339"/>
      <c r="AX210" s="339"/>
      <c r="AY210" s="339"/>
      <c r="AZ210" s="339"/>
      <c r="BA210" s="339"/>
      <c r="BB210" s="310"/>
      <c r="BC210" s="310"/>
      <c r="BD210" s="205"/>
      <c r="BE210" s="205"/>
      <c r="BF210" s="310"/>
      <c r="BG210" s="339"/>
      <c r="BH210" s="310"/>
      <c r="BI210" s="310"/>
      <c r="BJ210" s="310"/>
      <c r="BK210" s="310"/>
      <c r="BL210" s="310"/>
      <c r="BM210" s="205"/>
      <c r="BN210" s="205"/>
      <c r="BO210" s="285"/>
      <c r="BP210" s="285"/>
      <c r="BQ210" s="285"/>
      <c r="BR210" s="285"/>
      <c r="BS210" s="285"/>
      <c r="BT210" s="285"/>
      <c r="BU210" s="285"/>
      <c r="BV210" s="285"/>
      <c r="BW210" s="285"/>
      <c r="BX210" s="285"/>
      <c r="BY210" s="112"/>
      <c r="BZ210" s="112"/>
      <c r="CA210" s="112"/>
      <c r="CB210" s="112"/>
      <c r="CC210" s="112"/>
    </row>
    <row r="211" spans="1:81" ht="17.100000000000001" customHeight="1">
      <c r="A211" s="71">
        <v>184</v>
      </c>
      <c r="B211" s="78" t="s">
        <v>1034</v>
      </c>
      <c r="C211" s="78" t="s">
        <v>895</v>
      </c>
      <c r="D211" s="78" t="s">
        <v>987</v>
      </c>
      <c r="E211" s="78" t="s">
        <v>97</v>
      </c>
      <c r="F211" s="78" t="s">
        <v>1111</v>
      </c>
      <c r="G211" s="101" t="s">
        <v>1112</v>
      </c>
      <c r="H211" s="330" t="s">
        <v>1113</v>
      </c>
      <c r="I211" s="91" t="s">
        <v>1114</v>
      </c>
      <c r="J211" s="330" t="s">
        <v>102</v>
      </c>
      <c r="K211" s="330" t="s">
        <v>1103</v>
      </c>
      <c r="L211" s="330" t="s">
        <v>1115</v>
      </c>
      <c r="M211" s="91" t="s">
        <v>6616</v>
      </c>
      <c r="N211" s="330" t="s">
        <v>30</v>
      </c>
      <c r="O211" s="330"/>
      <c r="P211" s="330" t="s">
        <v>30</v>
      </c>
      <c r="Q211" s="373">
        <v>1784.75</v>
      </c>
      <c r="R211" s="373">
        <v>5522.47</v>
      </c>
      <c r="S211" s="387">
        <v>2180.5500000000002</v>
      </c>
      <c r="T211" s="387">
        <v>1988.55</v>
      </c>
      <c r="U211" s="253" t="s">
        <v>6357</v>
      </c>
      <c r="V211" s="252">
        <v>192</v>
      </c>
      <c r="W211" s="252">
        <v>1413.67</v>
      </c>
      <c r="X211" s="330" t="s">
        <v>6337</v>
      </c>
      <c r="Y211" s="252">
        <v>140.16</v>
      </c>
      <c r="Z211" s="252">
        <v>223.42</v>
      </c>
      <c r="AA211" s="252">
        <v>20000</v>
      </c>
      <c r="AB211" s="252">
        <v>301.22000000000003</v>
      </c>
      <c r="AC211" s="252"/>
      <c r="AD211" s="252"/>
      <c r="AE211" s="307">
        <v>2</v>
      </c>
      <c r="AF211" s="91" t="s">
        <v>6617</v>
      </c>
      <c r="AG211" s="373">
        <v>7329</v>
      </c>
      <c r="AH211" s="373">
        <v>7329</v>
      </c>
      <c r="AI211" s="91" t="s">
        <v>6618</v>
      </c>
      <c r="AJ211" s="91" t="s">
        <v>9002</v>
      </c>
      <c r="AK211" s="91" t="s">
        <v>12261</v>
      </c>
      <c r="AL211" s="381">
        <v>5</v>
      </c>
      <c r="AM211" s="381">
        <v>1</v>
      </c>
      <c r="AN211" s="381"/>
      <c r="AO211" s="381">
        <v>3</v>
      </c>
      <c r="AP211" s="381">
        <v>1</v>
      </c>
      <c r="AQ211" s="381">
        <v>290</v>
      </c>
      <c r="AR211" s="91" t="s">
        <v>6340</v>
      </c>
      <c r="AS211" s="91" t="s">
        <v>6378</v>
      </c>
      <c r="AT211" s="91" t="s">
        <v>6619</v>
      </c>
      <c r="AU211" s="73">
        <v>16105</v>
      </c>
      <c r="AV211" s="73">
        <v>56</v>
      </c>
      <c r="AW211" s="335"/>
      <c r="AX211" s="335"/>
      <c r="AY211" s="335"/>
      <c r="AZ211" s="335"/>
      <c r="BA211" s="335"/>
      <c r="BB211" s="313"/>
      <c r="BC211" s="313"/>
      <c r="BD211" s="91"/>
      <c r="BE211" s="91" t="s">
        <v>6350</v>
      </c>
      <c r="BF211" s="313"/>
      <c r="BG211" s="335"/>
      <c r="BH211" s="313"/>
      <c r="BI211" s="313"/>
      <c r="BJ211" s="313"/>
      <c r="BK211" s="313"/>
      <c r="BL211" s="313"/>
      <c r="BM211" s="91"/>
      <c r="BN211" s="91" t="s">
        <v>6350</v>
      </c>
      <c r="BO211" s="253"/>
      <c r="BP211" s="253">
        <v>1</v>
      </c>
      <c r="BQ211" s="253">
        <v>1</v>
      </c>
      <c r="BR211" s="253">
        <v>2</v>
      </c>
      <c r="BS211" s="253">
        <v>1</v>
      </c>
      <c r="BT211" s="253">
        <v>2</v>
      </c>
      <c r="BU211" s="253">
        <v>1</v>
      </c>
      <c r="BV211" s="253">
        <v>3</v>
      </c>
      <c r="BW211" s="253">
        <v>1</v>
      </c>
      <c r="BX211" s="253">
        <v>22</v>
      </c>
      <c r="BY211" s="427"/>
      <c r="BZ211" s="427"/>
      <c r="CA211" s="427"/>
      <c r="CB211" s="427"/>
      <c r="CC211" s="427"/>
    </row>
    <row r="212" spans="1:81" ht="17.100000000000001" customHeight="1">
      <c r="A212" s="93">
        <v>185</v>
      </c>
      <c r="B212" s="88" t="s">
        <v>1034</v>
      </c>
      <c r="C212" s="88" t="s">
        <v>1116</v>
      </c>
      <c r="D212" s="88" t="s">
        <v>987</v>
      </c>
      <c r="E212" s="88" t="s">
        <v>97</v>
      </c>
      <c r="F212" s="88" t="s">
        <v>1117</v>
      </c>
      <c r="G212" s="169" t="s">
        <v>1118</v>
      </c>
      <c r="H212" s="329" t="s">
        <v>1119</v>
      </c>
      <c r="I212" s="332" t="s">
        <v>1120</v>
      </c>
      <c r="J212" s="329" t="s">
        <v>102</v>
      </c>
      <c r="K212" s="329" t="s">
        <v>1026</v>
      </c>
      <c r="L212" s="329" t="s">
        <v>1121</v>
      </c>
      <c r="M212" s="91" t="s">
        <v>7453</v>
      </c>
      <c r="N212" s="330" t="s">
        <v>30</v>
      </c>
      <c r="O212" s="330"/>
      <c r="P212" s="330" t="s">
        <v>30</v>
      </c>
      <c r="Q212" s="373">
        <v>2375</v>
      </c>
      <c r="R212" s="373">
        <v>6689</v>
      </c>
      <c r="S212" s="387">
        <v>1925</v>
      </c>
      <c r="T212" s="387">
        <v>1461.4</v>
      </c>
      <c r="U212" s="253" t="s">
        <v>6361</v>
      </c>
      <c r="V212" s="252">
        <v>463.6</v>
      </c>
      <c r="W212" s="252">
        <v>963.4</v>
      </c>
      <c r="X212" s="330" t="s">
        <v>6337</v>
      </c>
      <c r="Y212" s="252">
        <v>396.8</v>
      </c>
      <c r="Z212" s="252">
        <v>84</v>
      </c>
      <c r="AA212" s="252">
        <v>25696</v>
      </c>
      <c r="AB212" s="252">
        <v>72</v>
      </c>
      <c r="AC212" s="252"/>
      <c r="AD212" s="252">
        <v>216</v>
      </c>
      <c r="AE212" s="307">
        <v>33</v>
      </c>
      <c r="AF212" s="91" t="s">
        <v>8904</v>
      </c>
      <c r="AG212" s="373">
        <v>1898</v>
      </c>
      <c r="AH212" s="373">
        <v>7111</v>
      </c>
      <c r="AI212" s="91" t="s">
        <v>7454</v>
      </c>
      <c r="AJ212" s="91" t="s">
        <v>10899</v>
      </c>
      <c r="AK212" s="91" t="s">
        <v>6354</v>
      </c>
      <c r="AL212" s="381">
        <v>7</v>
      </c>
      <c r="AM212" s="381">
        <v>3</v>
      </c>
      <c r="AN212" s="381">
        <v>1</v>
      </c>
      <c r="AO212" s="381">
        <v>1</v>
      </c>
      <c r="AP212" s="381">
        <v>2</v>
      </c>
      <c r="AQ212" s="381">
        <v>318</v>
      </c>
      <c r="AR212" s="91" t="s">
        <v>9083</v>
      </c>
      <c r="AS212" s="91" t="s">
        <v>9083</v>
      </c>
      <c r="AT212" s="91" t="s">
        <v>7455</v>
      </c>
      <c r="AU212" s="73">
        <v>26602</v>
      </c>
      <c r="AV212" s="73">
        <v>84</v>
      </c>
      <c r="AW212" s="335"/>
      <c r="AX212" s="335"/>
      <c r="AY212" s="335"/>
      <c r="AZ212" s="335"/>
      <c r="BA212" s="335"/>
      <c r="BB212" s="313"/>
      <c r="BC212" s="313"/>
      <c r="BD212" s="91"/>
      <c r="BE212" s="91" t="s">
        <v>6350</v>
      </c>
      <c r="BF212" s="313"/>
      <c r="BG212" s="335"/>
      <c r="BH212" s="313"/>
      <c r="BI212" s="313"/>
      <c r="BJ212" s="313"/>
      <c r="BK212" s="313"/>
      <c r="BL212" s="313"/>
      <c r="BM212" s="91"/>
      <c r="BN212" s="91" t="s">
        <v>6350</v>
      </c>
      <c r="BO212" s="253"/>
      <c r="BP212" s="253"/>
      <c r="BQ212" s="253"/>
      <c r="BR212" s="253"/>
      <c r="BS212" s="253"/>
      <c r="BT212" s="253"/>
      <c r="BU212" s="253"/>
      <c r="BV212" s="253"/>
      <c r="BW212" s="253"/>
      <c r="BX212" s="253"/>
      <c r="BY212" s="427">
        <v>2</v>
      </c>
      <c r="BZ212" s="427">
        <v>1</v>
      </c>
      <c r="CA212" s="427">
        <v>1</v>
      </c>
      <c r="CB212" s="427"/>
      <c r="CC212" s="427"/>
    </row>
    <row r="213" spans="1:81" ht="17.100000000000001" customHeight="1">
      <c r="A213" s="641">
        <v>186</v>
      </c>
      <c r="B213" s="88" t="s">
        <v>1034</v>
      </c>
      <c r="C213" s="88" t="s">
        <v>895</v>
      </c>
      <c r="D213" s="88" t="s">
        <v>987</v>
      </c>
      <c r="E213" s="88" t="s">
        <v>97</v>
      </c>
      <c r="F213" s="88" t="s">
        <v>1122</v>
      </c>
      <c r="G213" s="169" t="s">
        <v>11075</v>
      </c>
      <c r="H213" s="329" t="s">
        <v>1123</v>
      </c>
      <c r="I213" s="332" t="s">
        <v>1124</v>
      </c>
      <c r="J213" s="329" t="s">
        <v>102</v>
      </c>
      <c r="K213" s="329" t="s">
        <v>1125</v>
      </c>
      <c r="L213" s="329" t="s">
        <v>1126</v>
      </c>
      <c r="M213" s="91" t="s">
        <v>10453</v>
      </c>
      <c r="N213" s="330" t="s">
        <v>30</v>
      </c>
      <c r="O213" s="330"/>
      <c r="P213" s="330" t="s">
        <v>30</v>
      </c>
      <c r="Q213" s="373">
        <v>1419</v>
      </c>
      <c r="R213" s="373">
        <v>2619</v>
      </c>
      <c r="S213" s="387">
        <v>1992</v>
      </c>
      <c r="T213" s="387">
        <v>996</v>
      </c>
      <c r="U213" s="253"/>
      <c r="V213" s="252">
        <v>996</v>
      </c>
      <c r="W213" s="252">
        <v>205</v>
      </c>
      <c r="X213" s="330" t="s">
        <v>6337</v>
      </c>
      <c r="Y213" s="300">
        <v>51</v>
      </c>
      <c r="Z213" s="300">
        <v>1337</v>
      </c>
      <c r="AA213" s="252">
        <v>2005</v>
      </c>
      <c r="AB213" s="252">
        <v>49</v>
      </c>
      <c r="AC213" s="252"/>
      <c r="AD213" s="252"/>
      <c r="AE213" s="400">
        <v>1200</v>
      </c>
      <c r="AF213" s="91" t="s">
        <v>7249</v>
      </c>
      <c r="AG213" s="373">
        <v>2753</v>
      </c>
      <c r="AH213" s="373">
        <v>2753</v>
      </c>
      <c r="AI213" s="91"/>
      <c r="AJ213" s="91"/>
      <c r="AK213" s="91" t="s">
        <v>6354</v>
      </c>
      <c r="AL213" s="381">
        <v>4</v>
      </c>
      <c r="AM213" s="381"/>
      <c r="AN213" s="381">
        <v>2</v>
      </c>
      <c r="AO213" s="381">
        <v>2</v>
      </c>
      <c r="AP213" s="381"/>
      <c r="AQ213" s="381">
        <v>180</v>
      </c>
      <c r="AR213" s="91" t="s">
        <v>11505</v>
      </c>
      <c r="AS213" s="91" t="s">
        <v>6340</v>
      </c>
      <c r="AT213" s="91" t="s">
        <v>9272</v>
      </c>
      <c r="AU213" s="73">
        <v>2000</v>
      </c>
      <c r="AV213" s="232">
        <v>11</v>
      </c>
      <c r="AW213" s="335"/>
      <c r="AX213" s="335"/>
      <c r="AY213" s="335"/>
      <c r="AZ213" s="335"/>
      <c r="BA213" s="335"/>
      <c r="BB213" s="313"/>
      <c r="BC213" s="313"/>
      <c r="BD213" s="91"/>
      <c r="BE213" s="485" t="s">
        <v>7250</v>
      </c>
      <c r="BF213" s="313"/>
      <c r="BG213" s="335"/>
      <c r="BH213" s="313"/>
      <c r="BI213" s="313"/>
      <c r="BJ213" s="313"/>
      <c r="BK213" s="313"/>
      <c r="BL213" s="313"/>
      <c r="BM213" s="91"/>
      <c r="BN213" s="91" t="s">
        <v>6350</v>
      </c>
      <c r="BO213" s="253"/>
      <c r="BP213" s="253"/>
      <c r="BQ213" s="253"/>
      <c r="BR213" s="253"/>
      <c r="BS213" s="253"/>
      <c r="BT213" s="253"/>
      <c r="BU213" s="253"/>
      <c r="BV213" s="253"/>
      <c r="BW213" s="253"/>
      <c r="BX213" s="253"/>
      <c r="BY213" s="760">
        <v>2</v>
      </c>
      <c r="BZ213" s="427"/>
      <c r="CA213" s="427"/>
      <c r="CB213" s="427"/>
      <c r="CC213" s="427"/>
    </row>
    <row r="214" spans="1:81" ht="17.100000000000001" customHeight="1">
      <c r="A214" s="640">
        <v>187</v>
      </c>
      <c r="B214" s="88" t="s">
        <v>1054</v>
      </c>
      <c r="C214" s="88" t="s">
        <v>3923</v>
      </c>
      <c r="D214" s="88" t="s">
        <v>708</v>
      </c>
      <c r="E214" s="88" t="s">
        <v>20</v>
      </c>
      <c r="F214" s="88" t="s">
        <v>9668</v>
      </c>
      <c r="G214" s="169" t="s">
        <v>11076</v>
      </c>
      <c r="H214" s="433" t="s">
        <v>4205</v>
      </c>
      <c r="I214" s="436" t="s">
        <v>4206</v>
      </c>
      <c r="J214" s="433" t="s">
        <v>102</v>
      </c>
      <c r="K214" s="433" t="s">
        <v>4207</v>
      </c>
      <c r="L214" s="433" t="s">
        <v>12262</v>
      </c>
      <c r="M214" s="91" t="s">
        <v>8407</v>
      </c>
      <c r="N214" s="434" t="s">
        <v>30</v>
      </c>
      <c r="O214" s="434"/>
      <c r="P214" s="434" t="s">
        <v>30</v>
      </c>
      <c r="Q214" s="373">
        <v>6321</v>
      </c>
      <c r="R214" s="373">
        <v>1108</v>
      </c>
      <c r="S214" s="387">
        <v>691</v>
      </c>
      <c r="T214" s="387">
        <v>626</v>
      </c>
      <c r="U214" s="253" t="s">
        <v>6357</v>
      </c>
      <c r="V214" s="252">
        <v>65</v>
      </c>
      <c r="W214" s="252">
        <v>118</v>
      </c>
      <c r="X214" s="434" t="s">
        <v>6337</v>
      </c>
      <c r="Y214" s="252">
        <v>86</v>
      </c>
      <c r="Z214" s="252"/>
      <c r="AA214" s="252"/>
      <c r="AB214" s="252">
        <v>86</v>
      </c>
      <c r="AC214" s="252"/>
      <c r="AD214" s="252"/>
      <c r="AE214" s="307">
        <v>70</v>
      </c>
      <c r="AF214" s="91" t="s">
        <v>8408</v>
      </c>
      <c r="AG214" s="373"/>
      <c r="AH214" s="373">
        <v>54080</v>
      </c>
      <c r="AI214" s="91"/>
      <c r="AJ214" s="91" t="s">
        <v>8409</v>
      </c>
      <c r="AK214" s="91" t="s">
        <v>6573</v>
      </c>
      <c r="AL214" s="434">
        <v>9</v>
      </c>
      <c r="AM214" s="434">
        <v>2</v>
      </c>
      <c r="AN214" s="434"/>
      <c r="AO214" s="434">
        <v>4</v>
      </c>
      <c r="AP214" s="434">
        <v>3</v>
      </c>
      <c r="AQ214" s="434">
        <v>268</v>
      </c>
      <c r="AR214" s="91" t="s">
        <v>6340</v>
      </c>
      <c r="AS214" s="91" t="s">
        <v>6340</v>
      </c>
      <c r="AT214" s="91" t="s">
        <v>8410</v>
      </c>
      <c r="AU214" s="73">
        <v>12046</v>
      </c>
      <c r="AV214" s="232">
        <v>45</v>
      </c>
      <c r="AW214" s="335"/>
      <c r="AX214" s="335"/>
      <c r="AY214" s="335"/>
      <c r="AZ214" s="335"/>
      <c r="BA214" s="335"/>
      <c r="BB214" s="313"/>
      <c r="BC214" s="313"/>
      <c r="BD214" s="91"/>
      <c r="BE214" s="453" t="s">
        <v>6350</v>
      </c>
      <c r="BF214" s="313"/>
      <c r="BG214" s="335"/>
      <c r="BH214" s="313"/>
      <c r="BI214" s="313"/>
      <c r="BJ214" s="313"/>
      <c r="BK214" s="313"/>
      <c r="BL214" s="313"/>
      <c r="BM214" s="91"/>
      <c r="BN214" s="91" t="s">
        <v>6350</v>
      </c>
      <c r="BO214" s="253"/>
      <c r="BP214" s="253">
        <v>2</v>
      </c>
      <c r="BQ214" s="253"/>
      <c r="BR214" s="253">
        <v>1</v>
      </c>
      <c r="BS214" s="253"/>
      <c r="BT214" s="253"/>
      <c r="BU214" s="253">
        <v>1</v>
      </c>
      <c r="BV214" s="253"/>
      <c r="BW214" s="253"/>
      <c r="BX214" s="253"/>
      <c r="BY214" s="240"/>
      <c r="BZ214" s="434"/>
      <c r="CA214" s="434"/>
      <c r="CB214" s="434"/>
      <c r="CC214" s="434"/>
    </row>
    <row r="215" spans="1:81" ht="17.100000000000001" customHeight="1">
      <c r="A215" s="208"/>
      <c r="B215" s="209" t="s">
        <v>1127</v>
      </c>
      <c r="C215" s="210"/>
      <c r="D215" s="210">
        <v>4</v>
      </c>
      <c r="E215" s="210"/>
      <c r="F215" s="108"/>
      <c r="G215" s="208"/>
      <c r="H215" s="208"/>
      <c r="I215" s="208"/>
      <c r="J215" s="208"/>
      <c r="K215" s="208"/>
      <c r="L215" s="208"/>
      <c r="M215" s="205"/>
      <c r="N215" s="112"/>
      <c r="O215" s="112"/>
      <c r="P215" s="112"/>
      <c r="Q215" s="374"/>
      <c r="R215" s="374"/>
      <c r="S215" s="188"/>
      <c r="T215" s="188"/>
      <c r="U215" s="285"/>
      <c r="V215" s="298"/>
      <c r="W215" s="298"/>
      <c r="X215" s="112"/>
      <c r="Y215" s="298"/>
      <c r="Z215" s="298"/>
      <c r="AA215" s="298"/>
      <c r="AB215" s="298"/>
      <c r="AC215" s="298"/>
      <c r="AD215" s="298"/>
      <c r="AE215" s="352"/>
      <c r="AF215" s="205"/>
      <c r="AG215" s="374"/>
      <c r="AH215" s="374"/>
      <c r="AI215" s="205"/>
      <c r="AJ215" s="205"/>
      <c r="AK215" s="205"/>
      <c r="AL215" s="112"/>
      <c r="AM215" s="112"/>
      <c r="AN215" s="112"/>
      <c r="AO215" s="112"/>
      <c r="AP215" s="112"/>
      <c r="AQ215" s="112"/>
      <c r="AR215" s="205"/>
      <c r="AS215" s="205"/>
      <c r="AT215" s="205"/>
      <c r="AU215" s="198"/>
      <c r="AV215" s="198"/>
      <c r="AW215" s="339"/>
      <c r="AX215" s="339"/>
      <c r="AY215" s="339"/>
      <c r="AZ215" s="339"/>
      <c r="BA215" s="339"/>
      <c r="BB215" s="310"/>
      <c r="BC215" s="310"/>
      <c r="BD215" s="205"/>
      <c r="BE215" s="205"/>
      <c r="BF215" s="310"/>
      <c r="BG215" s="339"/>
      <c r="BH215" s="310"/>
      <c r="BI215" s="310"/>
      <c r="BJ215" s="310"/>
      <c r="BK215" s="310"/>
      <c r="BL215" s="310"/>
      <c r="BM215" s="205"/>
      <c r="BN215" s="205"/>
      <c r="BO215" s="285"/>
      <c r="BP215" s="285"/>
      <c r="BQ215" s="285"/>
      <c r="BR215" s="285"/>
      <c r="BS215" s="285"/>
      <c r="BT215" s="285"/>
      <c r="BU215" s="285"/>
      <c r="BV215" s="285"/>
      <c r="BW215" s="285"/>
      <c r="BX215" s="285"/>
      <c r="BY215" s="112"/>
      <c r="BZ215" s="112"/>
      <c r="CA215" s="112"/>
      <c r="CB215" s="112"/>
      <c r="CC215" s="112"/>
    </row>
    <row r="216" spans="1:81" ht="17.100000000000001" customHeight="1">
      <c r="A216" s="102"/>
      <c r="B216" s="157" t="s">
        <v>1128</v>
      </c>
      <c r="C216" s="158"/>
      <c r="D216" s="158">
        <v>18</v>
      </c>
      <c r="E216" s="158"/>
      <c r="F216" s="110"/>
      <c r="G216" s="170"/>
      <c r="H216" s="104"/>
      <c r="I216" s="204"/>
      <c r="J216" s="104"/>
      <c r="K216" s="104"/>
      <c r="L216" s="104"/>
      <c r="M216" s="204"/>
      <c r="N216" s="104"/>
      <c r="O216" s="104"/>
      <c r="P216" s="104"/>
      <c r="Q216" s="376"/>
      <c r="R216" s="376"/>
      <c r="S216" s="388"/>
      <c r="T216" s="388"/>
      <c r="U216" s="288"/>
      <c r="V216" s="299"/>
      <c r="W216" s="299"/>
      <c r="X216" s="104"/>
      <c r="Y216" s="299"/>
      <c r="Z216" s="299"/>
      <c r="AA216" s="299"/>
      <c r="AB216" s="299"/>
      <c r="AC216" s="299"/>
      <c r="AD216" s="299"/>
      <c r="AE216" s="353"/>
      <c r="AF216" s="204"/>
      <c r="AG216" s="376"/>
      <c r="AH216" s="376"/>
      <c r="AI216" s="204"/>
      <c r="AJ216" s="204"/>
      <c r="AK216" s="204"/>
      <c r="AL216" s="104"/>
      <c r="AM216" s="104"/>
      <c r="AN216" s="104"/>
      <c r="AO216" s="104"/>
      <c r="AP216" s="104"/>
      <c r="AQ216" s="104"/>
      <c r="AR216" s="204"/>
      <c r="AS216" s="204"/>
      <c r="AT216" s="204"/>
      <c r="AU216" s="199"/>
      <c r="AV216" s="199"/>
      <c r="AW216" s="360"/>
      <c r="AX216" s="360"/>
      <c r="AY216" s="360"/>
      <c r="AZ216" s="360"/>
      <c r="BA216" s="360"/>
      <c r="BB216" s="412"/>
      <c r="BC216" s="412"/>
      <c r="BD216" s="204"/>
      <c r="BE216" s="204"/>
      <c r="BF216" s="412"/>
      <c r="BG216" s="360"/>
      <c r="BH216" s="412"/>
      <c r="BI216" s="412"/>
      <c r="BJ216" s="412"/>
      <c r="BK216" s="412"/>
      <c r="BL216" s="412"/>
      <c r="BM216" s="204"/>
      <c r="BN216" s="204"/>
      <c r="BO216" s="288"/>
      <c r="BP216" s="288"/>
      <c r="BQ216" s="288"/>
      <c r="BR216" s="288"/>
      <c r="BS216" s="288"/>
      <c r="BT216" s="288"/>
      <c r="BU216" s="288"/>
      <c r="BV216" s="288"/>
      <c r="BW216" s="288"/>
      <c r="BX216" s="288"/>
      <c r="BY216" s="104"/>
      <c r="BZ216" s="104"/>
      <c r="CA216" s="104"/>
      <c r="CB216" s="104"/>
      <c r="CC216" s="104"/>
    </row>
    <row r="217" spans="1:81" ht="17.100000000000001" customHeight="1">
      <c r="A217" s="71"/>
      <c r="B217" s="111" t="s">
        <v>1129</v>
      </c>
      <c r="C217" s="111"/>
      <c r="D217" s="111"/>
      <c r="E217" s="78"/>
      <c r="F217" s="78"/>
      <c r="G217" s="101"/>
      <c r="H217" s="330"/>
      <c r="I217" s="91"/>
      <c r="J217" s="330"/>
      <c r="K217" s="330"/>
      <c r="L217" s="330"/>
      <c r="M217" s="91"/>
      <c r="N217" s="330"/>
      <c r="O217" s="330"/>
      <c r="P217" s="330"/>
      <c r="Q217" s="373"/>
      <c r="R217" s="373"/>
      <c r="S217" s="387"/>
      <c r="T217" s="387"/>
      <c r="U217" s="253"/>
      <c r="V217" s="252"/>
      <c r="W217" s="252"/>
      <c r="X217" s="330"/>
      <c r="Y217" s="252"/>
      <c r="Z217" s="252"/>
      <c r="AA217" s="252"/>
      <c r="AB217" s="252"/>
      <c r="AC217" s="252"/>
      <c r="AD217" s="252"/>
      <c r="AE217" s="307"/>
      <c r="AF217" s="91"/>
      <c r="AG217" s="373"/>
      <c r="AH217" s="373"/>
      <c r="AI217" s="91"/>
      <c r="AJ217" s="91"/>
      <c r="AK217" s="91"/>
      <c r="AL217" s="381"/>
      <c r="AM217" s="381"/>
      <c r="AN217" s="381"/>
      <c r="AO217" s="381"/>
      <c r="AP217" s="381"/>
      <c r="AQ217" s="381"/>
      <c r="AR217" s="91"/>
      <c r="AS217" s="91"/>
      <c r="AT217" s="91"/>
      <c r="AU217" s="73"/>
      <c r="AV217" s="73"/>
      <c r="AW217" s="335"/>
      <c r="AX217" s="335"/>
      <c r="AY217" s="335"/>
      <c r="AZ217" s="335"/>
      <c r="BA217" s="335"/>
      <c r="BB217" s="313"/>
      <c r="BC217" s="313"/>
      <c r="BD217" s="91"/>
      <c r="BE217" s="91"/>
      <c r="BF217" s="313"/>
      <c r="BG217" s="335"/>
      <c r="BH217" s="313"/>
      <c r="BI217" s="313"/>
      <c r="BJ217" s="313"/>
      <c r="BK217" s="313"/>
      <c r="BL217" s="313"/>
      <c r="BM217" s="91"/>
      <c r="BN217" s="91"/>
      <c r="BO217" s="253"/>
      <c r="BP217" s="253"/>
      <c r="BQ217" s="253"/>
      <c r="BR217" s="253"/>
      <c r="BS217" s="253"/>
      <c r="BT217" s="253"/>
      <c r="BU217" s="253"/>
      <c r="BV217" s="253"/>
      <c r="BW217" s="253"/>
      <c r="BX217" s="253"/>
      <c r="BY217" s="427"/>
      <c r="BZ217" s="427"/>
      <c r="CA217" s="427"/>
      <c r="CB217" s="427"/>
      <c r="CC217" s="427"/>
    </row>
    <row r="218" spans="1:81" ht="17.100000000000001" customHeight="1">
      <c r="A218" s="268">
        <v>188</v>
      </c>
      <c r="B218" s="91" t="s">
        <v>1129</v>
      </c>
      <c r="C218" s="91" t="s">
        <v>1130</v>
      </c>
      <c r="D218" s="91" t="s">
        <v>96</v>
      </c>
      <c r="E218" s="78" t="s">
        <v>97</v>
      </c>
      <c r="F218" s="78" t="s">
        <v>1131</v>
      </c>
      <c r="G218" s="101" t="s">
        <v>1132</v>
      </c>
      <c r="H218" s="330" t="s">
        <v>6771</v>
      </c>
      <c r="I218" s="91" t="s">
        <v>8825</v>
      </c>
      <c r="J218" s="330" t="s">
        <v>102</v>
      </c>
      <c r="K218" s="330" t="s">
        <v>8870</v>
      </c>
      <c r="L218" s="330" t="s">
        <v>6772</v>
      </c>
      <c r="M218" s="91" t="s">
        <v>6773</v>
      </c>
      <c r="N218" s="330" t="s">
        <v>11859</v>
      </c>
      <c r="O218" s="776" t="s">
        <v>6435</v>
      </c>
      <c r="P218" s="330" t="s">
        <v>102</v>
      </c>
      <c r="Q218" s="373">
        <v>19418</v>
      </c>
      <c r="R218" s="373">
        <v>15650</v>
      </c>
      <c r="S218" s="387">
        <v>2740.92</v>
      </c>
      <c r="T218" s="387">
        <v>2064.25</v>
      </c>
      <c r="U218" s="253" t="s">
        <v>6745</v>
      </c>
      <c r="V218" s="252">
        <v>676.67</v>
      </c>
      <c r="W218" s="252">
        <v>783.67</v>
      </c>
      <c r="X218" s="330" t="s">
        <v>6337</v>
      </c>
      <c r="Y218" s="252">
        <v>689.5</v>
      </c>
      <c r="Z218" s="252">
        <v>55.35</v>
      </c>
      <c r="AA218" s="252">
        <v>2008</v>
      </c>
      <c r="AB218" s="252">
        <v>615.49</v>
      </c>
      <c r="AC218" s="252">
        <v>109.9</v>
      </c>
      <c r="AD218" s="252">
        <v>283.54000000000002</v>
      </c>
      <c r="AE218" s="307">
        <v>151</v>
      </c>
      <c r="AF218" s="91" t="s">
        <v>6774</v>
      </c>
      <c r="AG218" s="373">
        <v>646</v>
      </c>
      <c r="AH218" s="373">
        <v>1834</v>
      </c>
      <c r="AI218" s="91"/>
      <c r="AJ218" s="91"/>
      <c r="AK218" s="91" t="s">
        <v>11863</v>
      </c>
      <c r="AL218" s="381">
        <v>10</v>
      </c>
      <c r="AM218" s="381">
        <v>2</v>
      </c>
      <c r="AN218" s="381">
        <v>5</v>
      </c>
      <c r="AO218" s="381">
        <v>3</v>
      </c>
      <c r="AP218" s="381"/>
      <c r="AQ218" s="381">
        <v>300</v>
      </c>
      <c r="AR218" s="91" t="s">
        <v>6341</v>
      </c>
      <c r="AS218" s="91" t="s">
        <v>6341</v>
      </c>
      <c r="AT218" s="91" t="s">
        <v>6775</v>
      </c>
      <c r="AU218" s="73">
        <v>1128818</v>
      </c>
      <c r="AV218" s="232">
        <v>3762.7266666666701</v>
      </c>
      <c r="AW218" s="335"/>
      <c r="AX218" s="335"/>
      <c r="AY218" s="335"/>
      <c r="AZ218" s="335"/>
      <c r="BA218" s="335"/>
      <c r="BB218" s="313"/>
      <c r="BC218" s="313"/>
      <c r="BD218" s="91"/>
      <c r="BE218" s="91" t="s">
        <v>6350</v>
      </c>
      <c r="BF218" s="313"/>
      <c r="BG218" s="335"/>
      <c r="BH218" s="313"/>
      <c r="BI218" s="313"/>
      <c r="BJ218" s="313"/>
      <c r="BK218" s="313"/>
      <c r="BL218" s="313"/>
      <c r="BM218" s="91"/>
      <c r="BN218" s="91" t="s">
        <v>6350</v>
      </c>
      <c r="BO218" s="253"/>
      <c r="BP218" s="253"/>
      <c r="BQ218" s="253"/>
      <c r="BR218" s="253">
        <v>17</v>
      </c>
      <c r="BS218" s="253">
        <v>16</v>
      </c>
      <c r="BT218" s="253"/>
      <c r="BU218" s="253">
        <v>12</v>
      </c>
      <c r="BV218" s="253">
        <v>33</v>
      </c>
      <c r="BW218" s="253"/>
      <c r="BX218" s="253">
        <v>25</v>
      </c>
      <c r="BY218" s="427"/>
      <c r="BZ218" s="427"/>
      <c r="CA218" s="427"/>
      <c r="CB218" s="427"/>
      <c r="CC218" s="427"/>
    </row>
    <row r="219" spans="1:81" ht="17.100000000000001" customHeight="1">
      <c r="A219" s="112"/>
      <c r="B219" s="209" t="s">
        <v>1133</v>
      </c>
      <c r="C219" s="159"/>
      <c r="D219" s="159">
        <v>1</v>
      </c>
      <c r="E219" s="113"/>
      <c r="F219" s="113"/>
      <c r="G219" s="171"/>
      <c r="H219" s="112"/>
      <c r="I219" s="205"/>
      <c r="J219" s="112"/>
      <c r="K219" s="112"/>
      <c r="L219" s="112"/>
      <c r="M219" s="205"/>
      <c r="N219" s="112"/>
      <c r="O219" s="112"/>
      <c r="P219" s="112"/>
      <c r="Q219" s="374"/>
      <c r="R219" s="374"/>
      <c r="S219" s="188"/>
      <c r="T219" s="188"/>
      <c r="U219" s="285"/>
      <c r="V219" s="298"/>
      <c r="W219" s="298"/>
      <c r="X219" s="112"/>
      <c r="Y219" s="298"/>
      <c r="Z219" s="298"/>
      <c r="AA219" s="298"/>
      <c r="AB219" s="298"/>
      <c r="AC219" s="298"/>
      <c r="AD219" s="298"/>
      <c r="AE219" s="352"/>
      <c r="AF219" s="205"/>
      <c r="AG219" s="374"/>
      <c r="AH219" s="374"/>
      <c r="AI219" s="205"/>
      <c r="AJ219" s="205"/>
      <c r="AK219" s="205"/>
      <c r="AL219" s="112"/>
      <c r="AM219" s="112"/>
      <c r="AN219" s="112"/>
      <c r="AO219" s="112"/>
      <c r="AP219" s="112"/>
      <c r="AQ219" s="112"/>
      <c r="AR219" s="205"/>
      <c r="AS219" s="205"/>
      <c r="AT219" s="205"/>
      <c r="AU219" s="198"/>
      <c r="AV219" s="198"/>
      <c r="AW219" s="339"/>
      <c r="AX219" s="339"/>
      <c r="AY219" s="339"/>
      <c r="AZ219" s="339"/>
      <c r="BA219" s="339"/>
      <c r="BB219" s="310"/>
      <c r="BC219" s="310"/>
      <c r="BD219" s="205"/>
      <c r="BE219" s="205"/>
      <c r="BF219" s="310"/>
      <c r="BG219" s="339"/>
      <c r="BH219" s="310"/>
      <c r="BI219" s="310"/>
      <c r="BJ219" s="310"/>
      <c r="BK219" s="310"/>
      <c r="BL219" s="310"/>
      <c r="BM219" s="205"/>
      <c r="BN219" s="205"/>
      <c r="BO219" s="285"/>
      <c r="BP219" s="285"/>
      <c r="BQ219" s="285"/>
      <c r="BR219" s="285"/>
      <c r="BS219" s="285"/>
      <c r="BT219" s="285"/>
      <c r="BU219" s="285"/>
      <c r="BV219" s="285"/>
      <c r="BW219" s="285"/>
      <c r="BX219" s="285"/>
      <c r="BY219" s="112"/>
      <c r="BZ219" s="112"/>
      <c r="CA219" s="112"/>
      <c r="CB219" s="112"/>
      <c r="CC219" s="112"/>
    </row>
    <row r="220" spans="1:81" ht="17.100000000000001" customHeight="1">
      <c r="A220" s="71">
        <v>189</v>
      </c>
      <c r="B220" s="85" t="s">
        <v>1129</v>
      </c>
      <c r="C220" s="85" t="s">
        <v>1134</v>
      </c>
      <c r="D220" s="85" t="s">
        <v>309</v>
      </c>
      <c r="E220" s="85" t="s">
        <v>97</v>
      </c>
      <c r="F220" s="85" t="s">
        <v>1135</v>
      </c>
      <c r="G220" s="101" t="s">
        <v>11485</v>
      </c>
      <c r="H220" s="330" t="s">
        <v>11486</v>
      </c>
      <c r="I220" s="91" t="s">
        <v>1137</v>
      </c>
      <c r="J220" s="330" t="s">
        <v>102</v>
      </c>
      <c r="K220" s="330" t="s">
        <v>1138</v>
      </c>
      <c r="L220" s="330" t="s">
        <v>1139</v>
      </c>
      <c r="M220" s="91" t="s">
        <v>6423</v>
      </c>
      <c r="N220" s="330" t="s">
        <v>30</v>
      </c>
      <c r="O220" s="330"/>
      <c r="P220" s="330" t="s">
        <v>30</v>
      </c>
      <c r="Q220" s="373">
        <v>14187</v>
      </c>
      <c r="R220" s="373">
        <v>4364</v>
      </c>
      <c r="S220" s="23">
        <v>1215</v>
      </c>
      <c r="T220" s="23">
        <v>1125</v>
      </c>
      <c r="U220" s="253" t="s">
        <v>11487</v>
      </c>
      <c r="V220" s="300">
        <v>90</v>
      </c>
      <c r="W220" s="252">
        <v>408</v>
      </c>
      <c r="X220" s="330" t="s">
        <v>6337</v>
      </c>
      <c r="Y220" s="252">
        <v>81</v>
      </c>
      <c r="Z220" s="252"/>
      <c r="AA220" s="252"/>
      <c r="AB220" s="252">
        <v>127</v>
      </c>
      <c r="AC220" s="252">
        <v>78</v>
      </c>
      <c r="AD220" s="252"/>
      <c r="AE220" s="307">
        <v>29</v>
      </c>
      <c r="AF220" s="91" t="s">
        <v>8905</v>
      </c>
      <c r="AG220" s="373">
        <v>10766</v>
      </c>
      <c r="AH220" s="373">
        <v>11644</v>
      </c>
      <c r="AI220" s="91" t="s">
        <v>6424</v>
      </c>
      <c r="AJ220" s="91" t="s">
        <v>10899</v>
      </c>
      <c r="AK220" s="91" t="s">
        <v>11490</v>
      </c>
      <c r="AL220" s="381">
        <v>4</v>
      </c>
      <c r="AM220" s="381"/>
      <c r="AN220" s="381">
        <v>2</v>
      </c>
      <c r="AO220" s="381">
        <v>2</v>
      </c>
      <c r="AP220" s="381"/>
      <c r="AQ220" s="381">
        <v>310</v>
      </c>
      <c r="AR220" s="91" t="s">
        <v>9080</v>
      </c>
      <c r="AS220" s="91" t="s">
        <v>9080</v>
      </c>
      <c r="AT220" s="91" t="s">
        <v>12302</v>
      </c>
      <c r="AU220" s="73">
        <v>111873</v>
      </c>
      <c r="AV220" s="73">
        <v>361</v>
      </c>
      <c r="AW220" s="335">
        <v>3000</v>
      </c>
      <c r="AX220" s="335">
        <v>0</v>
      </c>
      <c r="AY220" s="335">
        <v>2000</v>
      </c>
      <c r="AZ220" s="335">
        <v>2000</v>
      </c>
      <c r="BA220" s="335">
        <v>3000</v>
      </c>
      <c r="BB220" s="313" t="s">
        <v>6426</v>
      </c>
      <c r="BC220" s="313" t="s">
        <v>6427</v>
      </c>
      <c r="BD220" s="91" t="s">
        <v>9479</v>
      </c>
      <c r="BE220" s="91" t="s">
        <v>9490</v>
      </c>
      <c r="BF220" s="313"/>
      <c r="BG220" s="335"/>
      <c r="BH220" s="313"/>
      <c r="BI220" s="313"/>
      <c r="BJ220" s="313"/>
      <c r="BK220" s="313"/>
      <c r="BL220" s="313"/>
      <c r="BM220" s="91"/>
      <c r="BN220" s="91"/>
      <c r="BO220" s="390"/>
      <c r="BP220" s="390">
        <v>4</v>
      </c>
      <c r="BQ220" s="390"/>
      <c r="BR220" s="390"/>
      <c r="BS220" s="390"/>
      <c r="BT220" s="390">
        <v>1</v>
      </c>
      <c r="BU220" s="390">
        <v>1</v>
      </c>
      <c r="BV220" s="390"/>
      <c r="BW220" s="390"/>
      <c r="BX220" s="390">
        <v>2</v>
      </c>
      <c r="BY220" s="427"/>
      <c r="BZ220" s="427"/>
      <c r="CA220" s="427"/>
      <c r="CB220" s="427"/>
      <c r="CC220" s="427"/>
    </row>
    <row r="221" spans="1:81" ht="17.100000000000001" customHeight="1">
      <c r="A221" s="71">
        <v>190</v>
      </c>
      <c r="B221" s="85" t="s">
        <v>1129</v>
      </c>
      <c r="C221" s="85" t="s">
        <v>1134</v>
      </c>
      <c r="D221" s="85" t="s">
        <v>309</v>
      </c>
      <c r="E221" s="85" t="s">
        <v>97</v>
      </c>
      <c r="F221" s="85" t="s">
        <v>1140</v>
      </c>
      <c r="G221" s="101" t="s">
        <v>1141</v>
      </c>
      <c r="H221" s="330" t="s">
        <v>1136</v>
      </c>
      <c r="I221" s="91" t="s">
        <v>1142</v>
      </c>
      <c r="J221" s="330" t="s">
        <v>102</v>
      </c>
      <c r="K221" s="330" t="s">
        <v>1143</v>
      </c>
      <c r="L221" s="330" t="s">
        <v>1144</v>
      </c>
      <c r="M221" s="91" t="s">
        <v>6423</v>
      </c>
      <c r="N221" s="330" t="s">
        <v>102</v>
      </c>
      <c r="O221" s="776" t="s">
        <v>6435</v>
      </c>
      <c r="P221" s="330" t="s">
        <v>102</v>
      </c>
      <c r="Q221" s="373">
        <v>4888</v>
      </c>
      <c r="R221" s="373">
        <v>2712</v>
      </c>
      <c r="S221" s="387">
        <v>1134</v>
      </c>
      <c r="T221" s="387">
        <v>964</v>
      </c>
      <c r="U221" s="253" t="s">
        <v>11493</v>
      </c>
      <c r="V221" s="252">
        <v>170</v>
      </c>
      <c r="W221" s="252">
        <v>200</v>
      </c>
      <c r="X221" s="330" t="s">
        <v>6337</v>
      </c>
      <c r="Y221" s="252">
        <v>33</v>
      </c>
      <c r="Z221" s="252"/>
      <c r="AA221" s="252"/>
      <c r="AB221" s="252">
        <v>56</v>
      </c>
      <c r="AC221" s="252"/>
      <c r="AD221" s="252"/>
      <c r="AE221" s="307">
        <v>28</v>
      </c>
      <c r="AF221" s="91" t="s">
        <v>6428</v>
      </c>
      <c r="AG221" s="373">
        <v>1426</v>
      </c>
      <c r="AH221" s="373">
        <v>9754</v>
      </c>
      <c r="AI221" s="91"/>
      <c r="AJ221" s="91"/>
      <c r="AK221" s="91" t="s">
        <v>11490</v>
      </c>
      <c r="AL221" s="381">
        <v>2</v>
      </c>
      <c r="AM221" s="381"/>
      <c r="AN221" s="381">
        <v>1</v>
      </c>
      <c r="AO221" s="381">
        <v>1</v>
      </c>
      <c r="AP221" s="381"/>
      <c r="AQ221" s="381">
        <v>310</v>
      </c>
      <c r="AR221" s="91" t="s">
        <v>9080</v>
      </c>
      <c r="AS221" s="91" t="s">
        <v>9080</v>
      </c>
      <c r="AT221" s="91" t="s">
        <v>10003</v>
      </c>
      <c r="AU221" s="73">
        <v>103106</v>
      </c>
      <c r="AV221" s="73">
        <v>333</v>
      </c>
      <c r="AW221" s="335">
        <v>3000</v>
      </c>
      <c r="AX221" s="335">
        <v>0</v>
      </c>
      <c r="AY221" s="335">
        <v>2000</v>
      </c>
      <c r="AZ221" s="335">
        <v>2000</v>
      </c>
      <c r="BA221" s="335">
        <v>3000</v>
      </c>
      <c r="BB221" s="313" t="s">
        <v>6429</v>
      </c>
      <c r="BC221" s="313" t="s">
        <v>6430</v>
      </c>
      <c r="BD221" s="91" t="s">
        <v>6431</v>
      </c>
      <c r="BE221" s="91" t="s">
        <v>6432</v>
      </c>
      <c r="BF221" s="313"/>
      <c r="BG221" s="335"/>
      <c r="BH221" s="313"/>
      <c r="BI221" s="313"/>
      <c r="BJ221" s="313"/>
      <c r="BK221" s="313"/>
      <c r="BL221" s="313"/>
      <c r="BM221" s="91"/>
      <c r="BN221" s="91"/>
      <c r="BO221" s="253"/>
      <c r="BP221" s="253">
        <v>1</v>
      </c>
      <c r="BQ221" s="253"/>
      <c r="BR221" s="253"/>
      <c r="BS221" s="253"/>
      <c r="BT221" s="253"/>
      <c r="BU221" s="253">
        <v>4</v>
      </c>
      <c r="BV221" s="253"/>
      <c r="BW221" s="253"/>
      <c r="BX221" s="253">
        <v>4</v>
      </c>
      <c r="BY221" s="427"/>
      <c r="BZ221" s="427"/>
      <c r="CA221" s="427"/>
      <c r="CB221" s="427"/>
      <c r="CC221" s="427"/>
    </row>
    <row r="222" spans="1:81" ht="17.100000000000001" customHeight="1">
      <c r="A222" s="641">
        <v>191</v>
      </c>
      <c r="B222" s="85" t="s">
        <v>1129</v>
      </c>
      <c r="C222" s="85" t="s">
        <v>1134</v>
      </c>
      <c r="D222" s="85" t="s">
        <v>309</v>
      </c>
      <c r="E222" s="85" t="s">
        <v>97</v>
      </c>
      <c r="F222" s="85" t="s">
        <v>1145</v>
      </c>
      <c r="G222" s="101" t="s">
        <v>1146</v>
      </c>
      <c r="H222" s="330" t="s">
        <v>11494</v>
      </c>
      <c r="I222" s="91" t="s">
        <v>1147</v>
      </c>
      <c r="J222" s="330" t="s">
        <v>102</v>
      </c>
      <c r="K222" s="330" t="s">
        <v>1148</v>
      </c>
      <c r="L222" s="330" t="s">
        <v>1149</v>
      </c>
      <c r="M222" s="91" t="s">
        <v>6423</v>
      </c>
      <c r="N222" s="330" t="s">
        <v>30</v>
      </c>
      <c r="O222" s="330"/>
      <c r="P222" s="330" t="s">
        <v>30</v>
      </c>
      <c r="Q222" s="373">
        <v>3475</v>
      </c>
      <c r="R222" s="373">
        <v>993</v>
      </c>
      <c r="S222" s="387">
        <v>555</v>
      </c>
      <c r="T222" s="387">
        <v>555</v>
      </c>
      <c r="U222" s="253" t="s">
        <v>6352</v>
      </c>
      <c r="V222" s="252"/>
      <c r="W222" s="252">
        <v>47</v>
      </c>
      <c r="X222" s="330" t="s">
        <v>6337</v>
      </c>
      <c r="Y222" s="252"/>
      <c r="Z222" s="252"/>
      <c r="AA222" s="252"/>
      <c r="AB222" s="252">
        <v>54</v>
      </c>
      <c r="AC222" s="252"/>
      <c r="AD222" s="252">
        <v>25</v>
      </c>
      <c r="AE222" s="307">
        <v>295</v>
      </c>
      <c r="AF222" s="91" t="s">
        <v>8906</v>
      </c>
      <c r="AG222" s="373">
        <v>357</v>
      </c>
      <c r="AH222" s="373">
        <v>357</v>
      </c>
      <c r="AI222" s="91"/>
      <c r="AJ222" s="91"/>
      <c r="AK222" s="91" t="s">
        <v>11491</v>
      </c>
      <c r="AL222" s="381">
        <v>1</v>
      </c>
      <c r="AM222" s="381"/>
      <c r="AN222" s="381"/>
      <c r="AO222" s="381">
        <v>1</v>
      </c>
      <c r="AP222" s="381"/>
      <c r="AQ222" s="381">
        <v>310</v>
      </c>
      <c r="AR222" s="91" t="s">
        <v>9080</v>
      </c>
      <c r="AS222" s="91" t="s">
        <v>9080</v>
      </c>
      <c r="AT222" s="91" t="s">
        <v>8585</v>
      </c>
      <c r="AU222" s="73">
        <v>38523</v>
      </c>
      <c r="AV222" s="73">
        <v>124</v>
      </c>
      <c r="AW222" s="335">
        <v>1200</v>
      </c>
      <c r="AX222" s="335">
        <v>0</v>
      </c>
      <c r="AY222" s="335">
        <v>900</v>
      </c>
      <c r="AZ222" s="335">
        <v>900</v>
      </c>
      <c r="BA222" s="335">
        <v>900</v>
      </c>
      <c r="BB222" s="313">
        <v>12</v>
      </c>
      <c r="BC222" s="313"/>
      <c r="BD222" s="91" t="s">
        <v>11495</v>
      </c>
      <c r="BE222" s="91" t="s">
        <v>6432</v>
      </c>
      <c r="BF222" s="313"/>
      <c r="BG222" s="335"/>
      <c r="BH222" s="313"/>
      <c r="BI222" s="313"/>
      <c r="BJ222" s="313"/>
      <c r="BK222" s="313"/>
      <c r="BL222" s="313"/>
      <c r="BM222" s="91"/>
      <c r="BN222" s="91"/>
      <c r="BO222" s="390"/>
      <c r="BP222" s="390">
        <v>1</v>
      </c>
      <c r="BQ222" s="390"/>
      <c r="BR222" s="390">
        <v>1</v>
      </c>
      <c r="BS222" s="390"/>
      <c r="BT222" s="390">
        <v>1</v>
      </c>
      <c r="BU222" s="390"/>
      <c r="BV222" s="390"/>
      <c r="BW222" s="390"/>
      <c r="BX222" s="390">
        <v>2</v>
      </c>
      <c r="BY222" s="427"/>
      <c r="BZ222" s="427"/>
      <c r="CA222" s="427"/>
      <c r="CB222" s="427"/>
      <c r="CC222" s="427"/>
    </row>
    <row r="223" spans="1:81" ht="17.100000000000001" customHeight="1">
      <c r="A223" s="641">
        <v>192</v>
      </c>
      <c r="B223" s="78" t="s">
        <v>1150</v>
      </c>
      <c r="C223" s="78" t="s">
        <v>914</v>
      </c>
      <c r="D223" s="85" t="s">
        <v>309</v>
      </c>
      <c r="E223" s="85" t="s">
        <v>97</v>
      </c>
      <c r="F223" s="85" t="s">
        <v>1151</v>
      </c>
      <c r="G223" s="101" t="s">
        <v>8727</v>
      </c>
      <c r="H223" s="330" t="s">
        <v>1152</v>
      </c>
      <c r="I223" s="91" t="s">
        <v>1153</v>
      </c>
      <c r="J223" s="330" t="s">
        <v>102</v>
      </c>
      <c r="K223" s="330" t="s">
        <v>961</v>
      </c>
      <c r="L223" s="330" t="s">
        <v>1154</v>
      </c>
      <c r="M223" s="91" t="s">
        <v>12536</v>
      </c>
      <c r="N223" s="330" t="s">
        <v>30</v>
      </c>
      <c r="O223" s="330"/>
      <c r="P223" s="330" t="s">
        <v>12255</v>
      </c>
      <c r="Q223" s="373">
        <v>10226.9</v>
      </c>
      <c r="R223" s="373">
        <v>1970.55</v>
      </c>
      <c r="S223" s="387">
        <v>784.06</v>
      </c>
      <c r="T223" s="387">
        <v>655</v>
      </c>
      <c r="U223" s="253" t="s">
        <v>6352</v>
      </c>
      <c r="V223" s="252">
        <v>129.06</v>
      </c>
      <c r="W223" s="252">
        <v>226</v>
      </c>
      <c r="X223" s="330" t="s">
        <v>6337</v>
      </c>
      <c r="Y223" s="252">
        <v>53</v>
      </c>
      <c r="Z223" s="252">
        <v>17</v>
      </c>
      <c r="AA223" s="252">
        <v>4311</v>
      </c>
      <c r="AB223" s="252">
        <v>126</v>
      </c>
      <c r="AC223" s="252"/>
      <c r="AD223" s="252"/>
      <c r="AE223" s="307">
        <v>18</v>
      </c>
      <c r="AF223" s="91" t="s">
        <v>6552</v>
      </c>
      <c r="AG223" s="373">
        <v>9563</v>
      </c>
      <c r="AH223" s="373">
        <v>12207</v>
      </c>
      <c r="AI223" s="91"/>
      <c r="AJ223" s="91"/>
      <c r="AK223" s="91" t="s">
        <v>6348</v>
      </c>
      <c r="AL223" s="381">
        <v>12</v>
      </c>
      <c r="AM223" s="381">
        <v>9</v>
      </c>
      <c r="AN223" s="381">
        <v>2</v>
      </c>
      <c r="AO223" s="381"/>
      <c r="AP223" s="381">
        <v>1</v>
      </c>
      <c r="AQ223" s="381">
        <v>317</v>
      </c>
      <c r="AR223" s="91" t="s">
        <v>9080</v>
      </c>
      <c r="AS223" s="91" t="s">
        <v>9080</v>
      </c>
      <c r="AT223" s="91" t="s">
        <v>6553</v>
      </c>
      <c r="AU223" s="73">
        <v>62241</v>
      </c>
      <c r="AV223" s="73">
        <v>196</v>
      </c>
      <c r="AW223" s="335"/>
      <c r="AX223" s="335"/>
      <c r="AY223" s="335"/>
      <c r="AZ223" s="335"/>
      <c r="BA223" s="335"/>
      <c r="BB223" s="313"/>
      <c r="BC223" s="313"/>
      <c r="BD223" s="91"/>
      <c r="BE223" s="91" t="s">
        <v>6350</v>
      </c>
      <c r="BF223" s="313"/>
      <c r="BG223" s="335"/>
      <c r="BH223" s="313"/>
      <c r="BI223" s="313"/>
      <c r="BJ223" s="313"/>
      <c r="BK223" s="313"/>
      <c r="BL223" s="313"/>
      <c r="BM223" s="91"/>
      <c r="BN223" s="91"/>
      <c r="BO223" s="253"/>
      <c r="BP223" s="253">
        <v>3</v>
      </c>
      <c r="BQ223" s="253"/>
      <c r="BR223" s="253">
        <v>2</v>
      </c>
      <c r="BS223" s="253"/>
      <c r="BT223" s="253">
        <v>2</v>
      </c>
      <c r="BU223" s="253">
        <v>6</v>
      </c>
      <c r="BV223" s="253"/>
      <c r="BW223" s="253"/>
      <c r="BX223" s="253">
        <v>10</v>
      </c>
      <c r="BY223" s="427"/>
      <c r="BZ223" s="427"/>
      <c r="CA223" s="427"/>
      <c r="CB223" s="427"/>
      <c r="CC223" s="427"/>
    </row>
    <row r="224" spans="1:81" ht="17.100000000000001" customHeight="1">
      <c r="A224" s="641">
        <v>193</v>
      </c>
      <c r="B224" s="85" t="s">
        <v>1129</v>
      </c>
      <c r="C224" s="85" t="s">
        <v>1155</v>
      </c>
      <c r="D224" s="85" t="s">
        <v>309</v>
      </c>
      <c r="E224" s="85" t="s">
        <v>97</v>
      </c>
      <c r="F224" s="85" t="s">
        <v>1156</v>
      </c>
      <c r="G224" s="101" t="s">
        <v>10914</v>
      </c>
      <c r="H224" s="330" t="s">
        <v>1157</v>
      </c>
      <c r="I224" s="91" t="s">
        <v>1158</v>
      </c>
      <c r="J224" s="330" t="s">
        <v>102</v>
      </c>
      <c r="K224" s="330" t="s">
        <v>1159</v>
      </c>
      <c r="L224" s="330" t="s">
        <v>1160</v>
      </c>
      <c r="M224" s="91" t="s">
        <v>10455</v>
      </c>
      <c r="N224" s="330" t="s">
        <v>30</v>
      </c>
      <c r="O224" s="330"/>
      <c r="P224" s="330" t="s">
        <v>30</v>
      </c>
      <c r="Q224" s="373">
        <v>6739</v>
      </c>
      <c r="R224" s="373">
        <v>1998</v>
      </c>
      <c r="S224" s="387">
        <v>599</v>
      </c>
      <c r="T224" s="387">
        <v>406</v>
      </c>
      <c r="U224" s="253" t="s">
        <v>6336</v>
      </c>
      <c r="V224" s="252">
        <v>193</v>
      </c>
      <c r="W224" s="252">
        <v>163</v>
      </c>
      <c r="X224" s="330" t="s">
        <v>33</v>
      </c>
      <c r="Y224" s="252">
        <v>167</v>
      </c>
      <c r="Z224" s="252">
        <v>25</v>
      </c>
      <c r="AA224" s="252">
        <v>1617</v>
      </c>
      <c r="AB224" s="252">
        <v>53</v>
      </c>
      <c r="AC224" s="252"/>
      <c r="AD224" s="252"/>
      <c r="AE224" s="307">
        <v>20</v>
      </c>
      <c r="AF224" s="91" t="s">
        <v>7466</v>
      </c>
      <c r="AG224" s="373">
        <v>2327</v>
      </c>
      <c r="AH224" s="373">
        <v>2445</v>
      </c>
      <c r="AI224" s="91"/>
      <c r="AJ224" s="91"/>
      <c r="AK224" s="91" t="s">
        <v>6348</v>
      </c>
      <c r="AL224" s="381">
        <v>9</v>
      </c>
      <c r="AM224" s="381"/>
      <c r="AN224" s="381">
        <v>3</v>
      </c>
      <c r="AO224" s="381">
        <v>5</v>
      </c>
      <c r="AP224" s="381">
        <v>1</v>
      </c>
      <c r="AQ224" s="381">
        <v>312</v>
      </c>
      <c r="AR224" s="91" t="s">
        <v>9080</v>
      </c>
      <c r="AS224" s="91" t="s">
        <v>9080</v>
      </c>
      <c r="AT224" s="91" t="s">
        <v>7467</v>
      </c>
      <c r="AU224" s="73">
        <v>33873</v>
      </c>
      <c r="AV224" s="73">
        <v>109</v>
      </c>
      <c r="AW224" s="335">
        <v>1000</v>
      </c>
      <c r="AX224" s="335">
        <v>0</v>
      </c>
      <c r="AY224" s="335">
        <v>0</v>
      </c>
      <c r="AZ224" s="335">
        <v>0</v>
      </c>
      <c r="BA224" s="335">
        <v>1000</v>
      </c>
      <c r="BB224" s="313">
        <v>20</v>
      </c>
      <c r="BC224" s="313"/>
      <c r="BD224" s="91"/>
      <c r="BE224" s="91" t="s">
        <v>12645</v>
      </c>
      <c r="BF224" s="313"/>
      <c r="BG224" s="335"/>
      <c r="BH224" s="313"/>
      <c r="BI224" s="313"/>
      <c r="BJ224" s="313"/>
      <c r="BK224" s="313"/>
      <c r="BL224" s="313"/>
      <c r="BM224" s="91"/>
      <c r="BN224" s="91" t="s">
        <v>7468</v>
      </c>
      <c r="BO224" s="253"/>
      <c r="BP224" s="253"/>
      <c r="BQ224" s="253"/>
      <c r="BR224" s="253"/>
      <c r="BS224" s="253">
        <v>2</v>
      </c>
      <c r="BT224" s="253"/>
      <c r="BU224" s="253"/>
      <c r="BV224" s="253">
        <v>7</v>
      </c>
      <c r="BW224" s="253"/>
      <c r="BX224" s="253">
        <v>24</v>
      </c>
      <c r="BY224" s="427"/>
      <c r="BZ224" s="427"/>
      <c r="CA224" s="427"/>
      <c r="CB224" s="427"/>
      <c r="CC224" s="427"/>
    </row>
    <row r="225" spans="1:81" ht="17.100000000000001" customHeight="1">
      <c r="A225" s="641">
        <v>194</v>
      </c>
      <c r="B225" s="85" t="s">
        <v>1129</v>
      </c>
      <c r="C225" s="85" t="s">
        <v>986</v>
      </c>
      <c r="D225" s="85" t="s">
        <v>309</v>
      </c>
      <c r="E225" s="85" t="s">
        <v>97</v>
      </c>
      <c r="F225" s="78" t="s">
        <v>1161</v>
      </c>
      <c r="G225" s="101" t="s">
        <v>11560</v>
      </c>
      <c r="H225" s="330" t="s">
        <v>1162</v>
      </c>
      <c r="I225" s="91" t="s">
        <v>1163</v>
      </c>
      <c r="J225" s="330" t="s">
        <v>102</v>
      </c>
      <c r="K225" s="330" t="s">
        <v>1164</v>
      </c>
      <c r="L225" s="330" t="s">
        <v>1165</v>
      </c>
      <c r="M225" s="91" t="s">
        <v>7456</v>
      </c>
      <c r="N225" s="330" t="s">
        <v>30</v>
      </c>
      <c r="O225" s="330"/>
      <c r="P225" s="330" t="s">
        <v>30</v>
      </c>
      <c r="Q225" s="373">
        <v>4700</v>
      </c>
      <c r="R225" s="373">
        <v>834</v>
      </c>
      <c r="S225" s="387">
        <v>342</v>
      </c>
      <c r="T225" s="387">
        <v>228</v>
      </c>
      <c r="U225" s="253" t="s">
        <v>6361</v>
      </c>
      <c r="V225" s="252">
        <v>114</v>
      </c>
      <c r="W225" s="252">
        <v>76</v>
      </c>
      <c r="X225" s="330" t="s">
        <v>33</v>
      </c>
      <c r="Y225" s="252">
        <v>157</v>
      </c>
      <c r="Z225" s="252"/>
      <c r="AA225" s="252"/>
      <c r="AB225" s="252">
        <v>76</v>
      </c>
      <c r="AC225" s="252"/>
      <c r="AD225" s="252"/>
      <c r="AE225" s="307">
        <v>18</v>
      </c>
      <c r="AF225" s="91" t="s">
        <v>7457</v>
      </c>
      <c r="AG225" s="373">
        <v>451</v>
      </c>
      <c r="AH225" s="373">
        <v>471</v>
      </c>
      <c r="AI225" s="91"/>
      <c r="AJ225" s="91"/>
      <c r="AK225" s="91" t="s">
        <v>11557</v>
      </c>
      <c r="AL225" s="381">
        <v>12</v>
      </c>
      <c r="AM225" s="381">
        <v>5</v>
      </c>
      <c r="AN225" s="381">
        <v>3</v>
      </c>
      <c r="AO225" s="381">
        <v>3</v>
      </c>
      <c r="AP225" s="381">
        <v>1</v>
      </c>
      <c r="AQ225" s="381">
        <v>305</v>
      </c>
      <c r="AR225" s="91" t="s">
        <v>6355</v>
      </c>
      <c r="AS225" s="91" t="s">
        <v>9080</v>
      </c>
      <c r="AT225" s="91" t="s">
        <v>9273</v>
      </c>
      <c r="AU225" s="73">
        <v>43002</v>
      </c>
      <c r="AV225" s="73">
        <v>141</v>
      </c>
      <c r="AW225" s="335"/>
      <c r="AX225" s="335"/>
      <c r="AY225" s="335"/>
      <c r="AZ225" s="335"/>
      <c r="BA225" s="335"/>
      <c r="BB225" s="313"/>
      <c r="BC225" s="313"/>
      <c r="BD225" s="91"/>
      <c r="BE225" s="91" t="s">
        <v>6350</v>
      </c>
      <c r="BF225" s="313"/>
      <c r="BG225" s="335"/>
      <c r="BH225" s="313"/>
      <c r="BI225" s="313"/>
      <c r="BJ225" s="313"/>
      <c r="BK225" s="313"/>
      <c r="BL225" s="313"/>
      <c r="BM225" s="91"/>
      <c r="BN225" s="91" t="s">
        <v>6350</v>
      </c>
      <c r="BO225" s="253"/>
      <c r="BP225" s="253">
        <v>3</v>
      </c>
      <c r="BQ225" s="253"/>
      <c r="BR225" s="253"/>
      <c r="BS225" s="253"/>
      <c r="BT225" s="253"/>
      <c r="BU225" s="253">
        <v>2</v>
      </c>
      <c r="BV225" s="253">
        <v>4</v>
      </c>
      <c r="BW225" s="253"/>
      <c r="BX225" s="253"/>
      <c r="BY225" s="427"/>
      <c r="BZ225" s="427"/>
      <c r="CA225" s="427"/>
      <c r="CB225" s="427"/>
      <c r="CC225" s="427"/>
    </row>
    <row r="226" spans="1:81" ht="17.100000000000001" customHeight="1">
      <c r="A226" s="641">
        <v>195</v>
      </c>
      <c r="B226" s="85" t="s">
        <v>1129</v>
      </c>
      <c r="C226" s="85" t="s">
        <v>1166</v>
      </c>
      <c r="D226" s="85" t="s">
        <v>309</v>
      </c>
      <c r="E226" s="85" t="s">
        <v>97</v>
      </c>
      <c r="F226" s="85" t="s">
        <v>1167</v>
      </c>
      <c r="G226" s="101" t="s">
        <v>1168</v>
      </c>
      <c r="H226" s="330" t="s">
        <v>1169</v>
      </c>
      <c r="I226" s="91" t="s">
        <v>1170</v>
      </c>
      <c r="J226" s="330" t="s">
        <v>102</v>
      </c>
      <c r="K226" s="330" t="s">
        <v>1171</v>
      </c>
      <c r="L226" s="797" t="s">
        <v>12758</v>
      </c>
      <c r="M226" s="91" t="s">
        <v>10454</v>
      </c>
      <c r="N226" s="330" t="s">
        <v>11470</v>
      </c>
      <c r="O226" s="776" t="s">
        <v>6435</v>
      </c>
      <c r="P226" s="330" t="s">
        <v>102</v>
      </c>
      <c r="Q226" s="373">
        <v>17956</v>
      </c>
      <c r="R226" s="373">
        <v>3108.8</v>
      </c>
      <c r="S226" s="387">
        <v>943.6</v>
      </c>
      <c r="T226" s="387">
        <v>728.1</v>
      </c>
      <c r="U226" s="253" t="s">
        <v>6489</v>
      </c>
      <c r="V226" s="252">
        <v>215.5</v>
      </c>
      <c r="W226" s="252">
        <v>135</v>
      </c>
      <c r="X226" s="330" t="s">
        <v>6337</v>
      </c>
      <c r="Y226" s="252">
        <v>255</v>
      </c>
      <c r="Z226" s="252">
        <v>33</v>
      </c>
      <c r="AA226" s="252">
        <v>2560</v>
      </c>
      <c r="AB226" s="252">
        <v>43</v>
      </c>
      <c r="AC226" s="252"/>
      <c r="AD226" s="252">
        <v>33</v>
      </c>
      <c r="AE226" s="307">
        <v>31</v>
      </c>
      <c r="AF226" s="91" t="s">
        <v>6549</v>
      </c>
      <c r="AG226" s="373">
        <v>2709</v>
      </c>
      <c r="AH226" s="373">
        <v>6393</v>
      </c>
      <c r="AI226" s="91" t="s">
        <v>6550</v>
      </c>
      <c r="AJ226" s="91" t="s">
        <v>6551</v>
      </c>
      <c r="AK226" s="91" t="s">
        <v>6348</v>
      </c>
      <c r="AL226" s="381">
        <v>10</v>
      </c>
      <c r="AM226" s="381">
        <v>1</v>
      </c>
      <c r="AN226" s="381">
        <v>5</v>
      </c>
      <c r="AO226" s="381">
        <v>4</v>
      </c>
      <c r="AP226" s="381"/>
      <c r="AQ226" s="381">
        <v>312</v>
      </c>
      <c r="AR226" s="91" t="s">
        <v>9080</v>
      </c>
      <c r="AS226" s="91" t="s">
        <v>9080</v>
      </c>
      <c r="AT226" s="91" t="s">
        <v>9274</v>
      </c>
      <c r="AU226" s="73">
        <v>55997</v>
      </c>
      <c r="AV226" s="232">
        <v>179</v>
      </c>
      <c r="AW226" s="335"/>
      <c r="AX226" s="335"/>
      <c r="AY226" s="335"/>
      <c r="AZ226" s="335"/>
      <c r="BA226" s="335"/>
      <c r="BB226" s="313"/>
      <c r="BC226" s="313"/>
      <c r="BD226" s="91"/>
      <c r="BE226" s="91" t="s">
        <v>6350</v>
      </c>
      <c r="BF226" s="313"/>
      <c r="BG226" s="335"/>
      <c r="BH226" s="313"/>
      <c r="BI226" s="313"/>
      <c r="BJ226" s="313"/>
      <c r="BK226" s="313"/>
      <c r="BL226" s="313"/>
      <c r="BM226" s="91"/>
      <c r="BN226" s="91" t="s">
        <v>6350</v>
      </c>
      <c r="BO226" s="253"/>
      <c r="BP226" s="253"/>
      <c r="BQ226" s="253"/>
      <c r="BR226" s="253">
        <v>3</v>
      </c>
      <c r="BS226" s="253">
        <v>1</v>
      </c>
      <c r="BT226" s="253"/>
      <c r="BU226" s="253">
        <v>2</v>
      </c>
      <c r="BV226" s="253">
        <v>3</v>
      </c>
      <c r="BW226" s="253"/>
      <c r="BX226" s="253">
        <v>25</v>
      </c>
      <c r="BY226" s="427"/>
      <c r="BZ226" s="427"/>
      <c r="CA226" s="427"/>
      <c r="CB226" s="427"/>
      <c r="CC226" s="427"/>
    </row>
    <row r="227" spans="1:81" ht="17.100000000000001" customHeight="1">
      <c r="A227" s="641">
        <v>196</v>
      </c>
      <c r="B227" s="85" t="s">
        <v>1129</v>
      </c>
      <c r="C227" s="85" t="s">
        <v>1172</v>
      </c>
      <c r="D227" s="85" t="s">
        <v>309</v>
      </c>
      <c r="E227" s="85" t="s">
        <v>180</v>
      </c>
      <c r="F227" s="85" t="s">
        <v>1173</v>
      </c>
      <c r="G227" s="101" t="s">
        <v>1174</v>
      </c>
      <c r="H227" s="330" t="s">
        <v>1175</v>
      </c>
      <c r="I227" s="91" t="s">
        <v>1176</v>
      </c>
      <c r="J227" s="330" t="s">
        <v>102</v>
      </c>
      <c r="K227" s="330" t="s">
        <v>1046</v>
      </c>
      <c r="L227" s="330" t="s">
        <v>1177</v>
      </c>
      <c r="M227" s="91" t="s">
        <v>10456</v>
      </c>
      <c r="N227" s="330" t="s">
        <v>30</v>
      </c>
      <c r="O227" s="330"/>
      <c r="P227" s="330" t="s">
        <v>30</v>
      </c>
      <c r="Q227" s="373">
        <v>1233.9000000000001</v>
      </c>
      <c r="R227" s="373">
        <v>1424.9</v>
      </c>
      <c r="S227" s="387">
        <v>540</v>
      </c>
      <c r="T227" s="387">
        <v>540</v>
      </c>
      <c r="U227" s="253" t="s">
        <v>6489</v>
      </c>
      <c r="V227" s="252"/>
      <c r="W227" s="252">
        <v>62</v>
      </c>
      <c r="X227" s="330" t="s">
        <v>6337</v>
      </c>
      <c r="Y227" s="252">
        <v>90</v>
      </c>
      <c r="Z227" s="252"/>
      <c r="AA227" s="252"/>
      <c r="AB227" s="252">
        <v>54</v>
      </c>
      <c r="AC227" s="252"/>
      <c r="AD227" s="252"/>
      <c r="AE227" s="307">
        <v>14</v>
      </c>
      <c r="AF227" s="91" t="s">
        <v>6487</v>
      </c>
      <c r="AG227" s="373">
        <v>228</v>
      </c>
      <c r="AH227" s="373">
        <v>493</v>
      </c>
      <c r="AI227" s="91"/>
      <c r="AJ227" s="91"/>
      <c r="AK227" s="91" t="s">
        <v>6348</v>
      </c>
      <c r="AL227" s="381"/>
      <c r="AM227" s="381">
        <v>5</v>
      </c>
      <c r="AN227" s="381"/>
      <c r="AO227" s="381"/>
      <c r="AP227" s="381"/>
      <c r="AQ227" s="381">
        <v>251</v>
      </c>
      <c r="AR227" s="91" t="s">
        <v>9075</v>
      </c>
      <c r="AS227" s="91" t="s">
        <v>9075</v>
      </c>
      <c r="AT227" s="91" t="s">
        <v>6488</v>
      </c>
      <c r="AU227" s="73">
        <v>28624</v>
      </c>
      <c r="AV227" s="73">
        <v>114</v>
      </c>
      <c r="AW227" s="335">
        <v>500</v>
      </c>
      <c r="AX227" s="335">
        <v>0</v>
      </c>
      <c r="AY227" s="335">
        <v>200</v>
      </c>
      <c r="AZ227" s="335">
        <v>300</v>
      </c>
      <c r="BA227" s="335">
        <v>500</v>
      </c>
      <c r="BB227" s="313">
        <v>50</v>
      </c>
      <c r="BC227" s="313"/>
      <c r="BD227" s="91"/>
      <c r="BE227" s="91" t="s">
        <v>9491</v>
      </c>
      <c r="BF227" s="313">
        <v>500</v>
      </c>
      <c r="BG227" s="335">
        <v>0</v>
      </c>
      <c r="BH227" s="313">
        <v>200</v>
      </c>
      <c r="BI227" s="313">
        <v>300</v>
      </c>
      <c r="BJ227" s="313">
        <v>500</v>
      </c>
      <c r="BK227" s="313">
        <v>50</v>
      </c>
      <c r="BL227" s="313"/>
      <c r="BM227" s="91"/>
      <c r="BN227" s="91" t="s">
        <v>9612</v>
      </c>
      <c r="BO227" s="253"/>
      <c r="BP227" s="253"/>
      <c r="BQ227" s="253"/>
      <c r="BR227" s="253">
        <v>1</v>
      </c>
      <c r="BS227" s="253"/>
      <c r="BT227" s="253"/>
      <c r="BU227" s="253">
        <v>1</v>
      </c>
      <c r="BV227" s="253">
        <v>3</v>
      </c>
      <c r="BW227" s="253"/>
      <c r="BX227" s="253"/>
      <c r="BY227" s="427"/>
      <c r="BZ227" s="427"/>
      <c r="CA227" s="427"/>
      <c r="CB227" s="427"/>
      <c r="CC227" s="427"/>
    </row>
    <row r="228" spans="1:81" ht="17.100000000000001" customHeight="1">
      <c r="A228" s="641">
        <v>197</v>
      </c>
      <c r="B228" s="85" t="s">
        <v>1150</v>
      </c>
      <c r="C228" s="85" t="s">
        <v>1105</v>
      </c>
      <c r="D228" s="85" t="s">
        <v>213</v>
      </c>
      <c r="E228" s="85" t="s">
        <v>20</v>
      </c>
      <c r="F228" s="85" t="s">
        <v>11354</v>
      </c>
      <c r="G228" s="101" t="s">
        <v>1178</v>
      </c>
      <c r="H228" s="330" t="s">
        <v>1179</v>
      </c>
      <c r="I228" s="91" t="s">
        <v>1180</v>
      </c>
      <c r="J228" s="330" t="s">
        <v>102</v>
      </c>
      <c r="K228" s="330" t="s">
        <v>1181</v>
      </c>
      <c r="L228" s="330" t="s">
        <v>1182</v>
      </c>
      <c r="M228" s="91" t="s">
        <v>7242</v>
      </c>
      <c r="N228" s="330" t="s">
        <v>30</v>
      </c>
      <c r="O228" s="570"/>
      <c r="P228" s="330" t="s">
        <v>30</v>
      </c>
      <c r="Q228" s="373">
        <v>58240.800000000003</v>
      </c>
      <c r="R228" s="373">
        <v>3640.78</v>
      </c>
      <c r="S228" s="387">
        <v>1506.67</v>
      </c>
      <c r="T228" s="387">
        <v>1375.2</v>
      </c>
      <c r="U228" s="253" t="s">
        <v>12331</v>
      </c>
      <c r="V228" s="252">
        <v>131.47</v>
      </c>
      <c r="W228" s="252">
        <v>110.59</v>
      </c>
      <c r="X228" s="330" t="s">
        <v>6337</v>
      </c>
      <c r="Y228" s="252">
        <v>200.38</v>
      </c>
      <c r="Z228" s="252"/>
      <c r="AA228" s="252"/>
      <c r="AB228" s="252">
        <v>92.35</v>
      </c>
      <c r="AC228" s="252">
        <v>46.92</v>
      </c>
      <c r="AD228" s="252">
        <v>46.92</v>
      </c>
      <c r="AE228" s="307">
        <v>36</v>
      </c>
      <c r="AF228" s="91" t="s">
        <v>7243</v>
      </c>
      <c r="AG228" s="373">
        <v>3490</v>
      </c>
      <c r="AH228" s="373">
        <v>11593</v>
      </c>
      <c r="AI228" s="91"/>
      <c r="AJ228" s="91"/>
      <c r="AK228" s="91"/>
      <c r="AL228" s="381"/>
      <c r="AM228" s="381"/>
      <c r="AN228" s="381"/>
      <c r="AO228" s="381"/>
      <c r="AP228" s="381"/>
      <c r="AQ228" s="381">
        <v>0</v>
      </c>
      <c r="AR228" s="91"/>
      <c r="AS228" s="91"/>
      <c r="AT228" s="91" t="s">
        <v>9382</v>
      </c>
      <c r="AU228" s="73">
        <v>0</v>
      </c>
      <c r="AV228" s="73">
        <v>0</v>
      </c>
      <c r="AW228" s="335"/>
      <c r="AX228" s="335"/>
      <c r="AY228" s="335"/>
      <c r="AZ228" s="335"/>
      <c r="BA228" s="335"/>
      <c r="BB228" s="313"/>
      <c r="BC228" s="313"/>
      <c r="BD228" s="91"/>
      <c r="BE228" s="91" t="s">
        <v>11355</v>
      </c>
      <c r="BF228" s="313"/>
      <c r="BG228" s="335"/>
      <c r="BH228" s="335"/>
      <c r="BI228" s="313"/>
      <c r="BJ228" s="313"/>
      <c r="BK228" s="313"/>
      <c r="BL228" s="313"/>
      <c r="BM228" s="91"/>
      <c r="BN228" s="91" t="s">
        <v>11355</v>
      </c>
      <c r="BO228" s="253"/>
      <c r="BP228" s="253">
        <v>1</v>
      </c>
      <c r="BQ228" s="253">
        <v>1</v>
      </c>
      <c r="BR228" s="253"/>
      <c r="BS228" s="253"/>
      <c r="BT228" s="253">
        <v>3</v>
      </c>
      <c r="BU228" s="253">
        <v>2</v>
      </c>
      <c r="BV228" s="253"/>
      <c r="BW228" s="253"/>
      <c r="BX228" s="253"/>
      <c r="BY228" s="427"/>
      <c r="BZ228" s="427"/>
      <c r="CA228" s="427"/>
      <c r="CB228" s="427"/>
      <c r="CC228" s="427"/>
    </row>
    <row r="229" spans="1:81" ht="17.100000000000001" customHeight="1">
      <c r="A229" s="641">
        <v>198</v>
      </c>
      <c r="B229" s="85" t="s">
        <v>1129</v>
      </c>
      <c r="C229" s="85" t="s">
        <v>138</v>
      </c>
      <c r="D229" s="85" t="s">
        <v>309</v>
      </c>
      <c r="E229" s="78" t="s">
        <v>97</v>
      </c>
      <c r="F229" s="85" t="s">
        <v>1183</v>
      </c>
      <c r="G229" s="101" t="s">
        <v>1184</v>
      </c>
      <c r="H229" s="330" t="s">
        <v>1185</v>
      </c>
      <c r="I229" s="91" t="s">
        <v>1186</v>
      </c>
      <c r="J229" s="330" t="s">
        <v>102</v>
      </c>
      <c r="K229" s="330" t="s">
        <v>1187</v>
      </c>
      <c r="L229" s="330" t="s">
        <v>1188</v>
      </c>
      <c r="M229" s="91" t="s">
        <v>10457</v>
      </c>
      <c r="N229" s="330" t="s">
        <v>30</v>
      </c>
      <c r="O229" s="330"/>
      <c r="P229" s="330" t="s">
        <v>30</v>
      </c>
      <c r="Q229" s="373">
        <v>5000</v>
      </c>
      <c r="R229" s="373">
        <v>2936</v>
      </c>
      <c r="S229" s="53">
        <v>938.4</v>
      </c>
      <c r="T229" s="387">
        <v>757.86</v>
      </c>
      <c r="U229" s="253" t="s">
        <v>6352</v>
      </c>
      <c r="V229" s="252">
        <v>180.54</v>
      </c>
      <c r="W229" s="252">
        <v>196.42</v>
      </c>
      <c r="X229" s="330" t="s">
        <v>6337</v>
      </c>
      <c r="Y229" s="252">
        <v>160.75</v>
      </c>
      <c r="Z229" s="252">
        <v>37</v>
      </c>
      <c r="AA229" s="252">
        <v>734</v>
      </c>
      <c r="AB229" s="252">
        <v>46</v>
      </c>
      <c r="AC229" s="252"/>
      <c r="AD229" s="252"/>
      <c r="AE229" s="307">
        <v>113</v>
      </c>
      <c r="AF229" s="91" t="s">
        <v>7458</v>
      </c>
      <c r="AG229" s="373">
        <v>1565</v>
      </c>
      <c r="AH229" s="373">
        <v>4466</v>
      </c>
      <c r="AI229" s="91" t="s">
        <v>11561</v>
      </c>
      <c r="AJ229" s="91" t="s">
        <v>7459</v>
      </c>
      <c r="AK229" s="91" t="s">
        <v>6348</v>
      </c>
      <c r="AL229" s="381">
        <v>6</v>
      </c>
      <c r="AM229" s="381"/>
      <c r="AN229" s="381">
        <v>3</v>
      </c>
      <c r="AO229" s="381">
        <v>2</v>
      </c>
      <c r="AP229" s="381">
        <v>1</v>
      </c>
      <c r="AQ229" s="380">
        <v>304</v>
      </c>
      <c r="AR229" s="91" t="s">
        <v>6341</v>
      </c>
      <c r="AS229" s="91" t="s">
        <v>6341</v>
      </c>
      <c r="AT229" s="91" t="s">
        <v>9275</v>
      </c>
      <c r="AU229" s="73">
        <v>47477</v>
      </c>
      <c r="AV229" s="73">
        <v>156</v>
      </c>
      <c r="AW229" s="335">
        <v>1000</v>
      </c>
      <c r="AX229" s="335" t="s">
        <v>7460</v>
      </c>
      <c r="AY229" s="335" t="s">
        <v>7460</v>
      </c>
      <c r="AZ229" s="335">
        <v>700</v>
      </c>
      <c r="BA229" s="335">
        <v>1000</v>
      </c>
      <c r="BB229" s="313">
        <v>20</v>
      </c>
      <c r="BC229" s="313">
        <v>100</v>
      </c>
      <c r="BD229" s="91" t="s">
        <v>7461</v>
      </c>
      <c r="BE229" s="91" t="s">
        <v>9492</v>
      </c>
      <c r="BF229" s="313"/>
      <c r="BG229" s="335"/>
      <c r="BH229" s="313"/>
      <c r="BI229" s="313"/>
      <c r="BJ229" s="313"/>
      <c r="BK229" s="313"/>
      <c r="BL229" s="313"/>
      <c r="BM229" s="91"/>
      <c r="BN229" s="91"/>
      <c r="BO229" s="253"/>
      <c r="BP229" s="253"/>
      <c r="BQ229" s="253"/>
      <c r="BR229" s="253">
        <v>2</v>
      </c>
      <c r="BS229" s="253"/>
      <c r="BT229" s="253"/>
      <c r="BU229" s="253">
        <v>6</v>
      </c>
      <c r="BV229" s="253"/>
      <c r="BW229" s="253"/>
      <c r="BX229" s="253">
        <v>45</v>
      </c>
      <c r="BY229" s="427"/>
      <c r="BZ229" s="427"/>
      <c r="CA229" s="427"/>
      <c r="CB229" s="427"/>
      <c r="CC229" s="427"/>
    </row>
    <row r="230" spans="1:81" ht="17.100000000000001" customHeight="1">
      <c r="A230" s="641">
        <v>199</v>
      </c>
      <c r="B230" s="78" t="s">
        <v>1129</v>
      </c>
      <c r="C230" s="78" t="s">
        <v>138</v>
      </c>
      <c r="D230" s="78" t="s">
        <v>309</v>
      </c>
      <c r="E230" s="78" t="s">
        <v>97</v>
      </c>
      <c r="F230" s="78" t="s">
        <v>1189</v>
      </c>
      <c r="G230" s="101" t="s">
        <v>1190</v>
      </c>
      <c r="H230" s="330" t="s">
        <v>1191</v>
      </c>
      <c r="I230" s="91" t="s">
        <v>1192</v>
      </c>
      <c r="J230" s="330" t="s">
        <v>102</v>
      </c>
      <c r="K230" s="330" t="s">
        <v>1193</v>
      </c>
      <c r="L230" s="330" t="s">
        <v>1194</v>
      </c>
      <c r="M230" s="91" t="s">
        <v>10458</v>
      </c>
      <c r="N230" s="330" t="s">
        <v>30</v>
      </c>
      <c r="O230" s="330"/>
      <c r="P230" s="330" t="s">
        <v>30</v>
      </c>
      <c r="Q230" s="373">
        <v>1934.1</v>
      </c>
      <c r="R230" s="373">
        <v>840.51</v>
      </c>
      <c r="S230" s="387">
        <v>758.87</v>
      </c>
      <c r="T230" s="387">
        <v>555.74</v>
      </c>
      <c r="U230" s="253" t="s">
        <v>6352</v>
      </c>
      <c r="V230" s="252">
        <v>203.13</v>
      </c>
      <c r="W230" s="252">
        <v>39</v>
      </c>
      <c r="X230" s="330" t="s">
        <v>6337</v>
      </c>
      <c r="Y230" s="252">
        <v>37</v>
      </c>
      <c r="Z230" s="252"/>
      <c r="AA230" s="252"/>
      <c r="AB230" s="252">
        <v>25</v>
      </c>
      <c r="AC230" s="252"/>
      <c r="AD230" s="252"/>
      <c r="AE230" s="307"/>
      <c r="AF230" s="91" t="s">
        <v>7463</v>
      </c>
      <c r="AG230" s="373">
        <v>385</v>
      </c>
      <c r="AH230" s="373">
        <v>675</v>
      </c>
      <c r="AI230" s="91"/>
      <c r="AJ230" s="91"/>
      <c r="AK230" s="91" t="s">
        <v>11791</v>
      </c>
      <c r="AL230" s="381">
        <v>4</v>
      </c>
      <c r="AM230" s="381"/>
      <c r="AN230" s="381">
        <v>4</v>
      </c>
      <c r="AO230" s="381"/>
      <c r="AP230" s="381"/>
      <c r="AQ230" s="381">
        <v>311</v>
      </c>
      <c r="AR230" s="91" t="s">
        <v>6355</v>
      </c>
      <c r="AS230" s="91" t="s">
        <v>6355</v>
      </c>
      <c r="AT230" s="91" t="s">
        <v>6356</v>
      </c>
      <c r="AU230" s="73">
        <v>181697</v>
      </c>
      <c r="AV230" s="232">
        <v>584</v>
      </c>
      <c r="AW230" s="335">
        <v>500</v>
      </c>
      <c r="AX230" s="335">
        <v>0</v>
      </c>
      <c r="AY230" s="335" t="s">
        <v>7460</v>
      </c>
      <c r="AZ230" s="335">
        <v>300</v>
      </c>
      <c r="BA230" s="335">
        <v>500</v>
      </c>
      <c r="BB230" s="313">
        <v>40</v>
      </c>
      <c r="BC230" s="313"/>
      <c r="BD230" s="91" t="s">
        <v>7461</v>
      </c>
      <c r="BE230" s="91" t="s">
        <v>7462</v>
      </c>
      <c r="BF230" s="313"/>
      <c r="BG230" s="335"/>
      <c r="BH230" s="313"/>
      <c r="BI230" s="313"/>
      <c r="BJ230" s="313"/>
      <c r="BK230" s="313"/>
      <c r="BL230" s="313"/>
      <c r="BM230" s="91"/>
      <c r="BN230" s="91" t="s">
        <v>7464</v>
      </c>
      <c r="BO230" s="253"/>
      <c r="BP230" s="253">
        <v>1</v>
      </c>
      <c r="BQ230" s="253"/>
      <c r="BR230" s="253"/>
      <c r="BS230" s="253"/>
      <c r="BT230" s="253"/>
      <c r="BU230" s="253">
        <v>2</v>
      </c>
      <c r="BV230" s="253"/>
      <c r="BW230" s="253"/>
      <c r="BX230" s="253"/>
      <c r="BY230" s="427"/>
      <c r="BZ230" s="427"/>
      <c r="CA230" s="427"/>
      <c r="CB230" s="427"/>
      <c r="CC230" s="427"/>
    </row>
    <row r="231" spans="1:81" ht="17.100000000000001" customHeight="1">
      <c r="A231" s="641">
        <v>200</v>
      </c>
      <c r="B231" s="91" t="s">
        <v>1150</v>
      </c>
      <c r="C231" s="91" t="s">
        <v>1195</v>
      </c>
      <c r="D231" s="91" t="s">
        <v>213</v>
      </c>
      <c r="E231" s="91" t="s">
        <v>20</v>
      </c>
      <c r="F231" s="91" t="s">
        <v>1196</v>
      </c>
      <c r="G231" s="101" t="s">
        <v>1197</v>
      </c>
      <c r="H231" s="330" t="s">
        <v>1198</v>
      </c>
      <c r="I231" s="91" t="s">
        <v>1199</v>
      </c>
      <c r="J231" s="330" t="s">
        <v>102</v>
      </c>
      <c r="K231" s="330" t="s">
        <v>1200</v>
      </c>
      <c r="L231" s="330" t="s">
        <v>1201</v>
      </c>
      <c r="M231" s="91" t="s">
        <v>6872</v>
      </c>
      <c r="N231" s="330" t="s">
        <v>102</v>
      </c>
      <c r="O231" s="776" t="s">
        <v>6435</v>
      </c>
      <c r="P231" s="330" t="s">
        <v>30</v>
      </c>
      <c r="Q231" s="373">
        <v>11114</v>
      </c>
      <c r="R231" s="373">
        <v>5830</v>
      </c>
      <c r="S231" s="387">
        <v>1495</v>
      </c>
      <c r="T231" s="387">
        <v>1160</v>
      </c>
      <c r="U231" s="253" t="s">
        <v>6352</v>
      </c>
      <c r="V231" s="252">
        <v>335</v>
      </c>
      <c r="W231" s="252">
        <v>345</v>
      </c>
      <c r="X231" s="330" t="s">
        <v>6337</v>
      </c>
      <c r="Y231" s="252">
        <v>393</v>
      </c>
      <c r="Z231" s="252">
        <v>126</v>
      </c>
      <c r="AA231" s="252">
        <v>24881</v>
      </c>
      <c r="AB231" s="252">
        <v>200</v>
      </c>
      <c r="AC231" s="252"/>
      <c r="AD231" s="252">
        <v>66</v>
      </c>
      <c r="AE231" s="307">
        <v>34</v>
      </c>
      <c r="AF231" s="91" t="s">
        <v>6873</v>
      </c>
      <c r="AG231" s="373">
        <v>9933</v>
      </c>
      <c r="AH231" s="373">
        <v>21008</v>
      </c>
      <c r="AI231" s="91" t="s">
        <v>6874</v>
      </c>
      <c r="AJ231" s="91" t="s">
        <v>11480</v>
      </c>
      <c r="AK231" s="91" t="s">
        <v>11481</v>
      </c>
      <c r="AL231" s="381">
        <v>9</v>
      </c>
      <c r="AM231" s="381">
        <v>1</v>
      </c>
      <c r="AN231" s="381">
        <v>6</v>
      </c>
      <c r="AO231" s="381">
        <v>1</v>
      </c>
      <c r="AP231" s="381">
        <v>1</v>
      </c>
      <c r="AQ231" s="381">
        <v>317</v>
      </c>
      <c r="AR231" s="91" t="s">
        <v>9080</v>
      </c>
      <c r="AS231" s="91" t="s">
        <v>9080</v>
      </c>
      <c r="AT231" s="91" t="s">
        <v>6875</v>
      </c>
      <c r="AU231" s="73">
        <v>145961</v>
      </c>
      <c r="AV231" s="73">
        <v>460</v>
      </c>
      <c r="AW231" s="335"/>
      <c r="AX231" s="335"/>
      <c r="AY231" s="335"/>
      <c r="AZ231" s="335"/>
      <c r="BA231" s="335"/>
      <c r="BB231" s="313"/>
      <c r="BC231" s="313"/>
      <c r="BD231" s="91"/>
      <c r="BE231" s="91" t="s">
        <v>6350</v>
      </c>
      <c r="BF231" s="313"/>
      <c r="BG231" s="335"/>
      <c r="BH231" s="313"/>
      <c r="BI231" s="313"/>
      <c r="BJ231" s="313"/>
      <c r="BK231" s="313"/>
      <c r="BL231" s="313"/>
      <c r="BM231" s="91"/>
      <c r="BN231" s="91" t="s">
        <v>6350</v>
      </c>
      <c r="BO231" s="390">
        <v>2</v>
      </c>
      <c r="BP231" s="390">
        <v>10</v>
      </c>
      <c r="BQ231" s="390"/>
      <c r="BR231" s="390">
        <v>8</v>
      </c>
      <c r="BS231" s="390">
        <v>5</v>
      </c>
      <c r="BT231" s="390">
        <v>11</v>
      </c>
      <c r="BU231" s="390">
        <v>8</v>
      </c>
      <c r="BV231" s="390"/>
      <c r="BW231" s="390"/>
      <c r="BX231" s="390">
        <v>198</v>
      </c>
      <c r="BY231" s="427"/>
      <c r="BZ231" s="427"/>
      <c r="CA231" s="427"/>
      <c r="CB231" s="427"/>
      <c r="CC231" s="427"/>
    </row>
    <row r="232" spans="1:81" ht="17.100000000000001" customHeight="1">
      <c r="A232" s="641">
        <v>201</v>
      </c>
      <c r="B232" s="85" t="s">
        <v>1129</v>
      </c>
      <c r="C232" s="85" t="s">
        <v>1130</v>
      </c>
      <c r="D232" s="85" t="s">
        <v>309</v>
      </c>
      <c r="E232" s="85" t="s">
        <v>97</v>
      </c>
      <c r="F232" s="85" t="s">
        <v>1202</v>
      </c>
      <c r="G232" s="101" t="s">
        <v>1203</v>
      </c>
      <c r="H232" s="330" t="s">
        <v>1204</v>
      </c>
      <c r="I232" s="91" t="s">
        <v>1205</v>
      </c>
      <c r="J232" s="330" t="s">
        <v>102</v>
      </c>
      <c r="K232" s="330" t="s">
        <v>1206</v>
      </c>
      <c r="L232" s="330" t="s">
        <v>1207</v>
      </c>
      <c r="M232" s="91" t="s">
        <v>6876</v>
      </c>
      <c r="N232" s="330" t="s">
        <v>30</v>
      </c>
      <c r="O232" s="330"/>
      <c r="P232" s="330" t="s">
        <v>30</v>
      </c>
      <c r="Q232" s="373">
        <v>7715</v>
      </c>
      <c r="R232" s="373">
        <v>8444</v>
      </c>
      <c r="S232" s="387">
        <v>2914</v>
      </c>
      <c r="T232" s="387">
        <v>2731</v>
      </c>
      <c r="U232" s="253" t="s">
        <v>6361</v>
      </c>
      <c r="V232" s="252">
        <v>183</v>
      </c>
      <c r="W232" s="252">
        <v>212</v>
      </c>
      <c r="X232" s="330" t="s">
        <v>6337</v>
      </c>
      <c r="Y232" s="252">
        <v>424</v>
      </c>
      <c r="Z232" s="252">
        <v>27</v>
      </c>
      <c r="AA232" s="252">
        <v>810</v>
      </c>
      <c r="AB232" s="252">
        <v>96</v>
      </c>
      <c r="AC232" s="252"/>
      <c r="AD232" s="252">
        <v>40</v>
      </c>
      <c r="AE232" s="307">
        <v>70</v>
      </c>
      <c r="AF232" s="91" t="s">
        <v>8907</v>
      </c>
      <c r="AG232" s="373">
        <v>323</v>
      </c>
      <c r="AH232" s="373">
        <v>922</v>
      </c>
      <c r="AI232" s="91"/>
      <c r="AJ232" s="91"/>
      <c r="AK232" s="91" t="s">
        <v>6354</v>
      </c>
      <c r="AL232" s="381">
        <v>5</v>
      </c>
      <c r="AM232" s="381">
        <v>2</v>
      </c>
      <c r="AN232" s="381">
        <v>3</v>
      </c>
      <c r="AO232" s="381"/>
      <c r="AP232" s="381"/>
      <c r="AQ232" s="381">
        <v>316</v>
      </c>
      <c r="AR232" s="91" t="s">
        <v>9080</v>
      </c>
      <c r="AS232" s="91" t="s">
        <v>9080</v>
      </c>
      <c r="AT232" s="91" t="s">
        <v>9286</v>
      </c>
      <c r="AU232" s="73">
        <v>191175</v>
      </c>
      <c r="AV232" s="73">
        <v>605</v>
      </c>
      <c r="AW232" s="335"/>
      <c r="AX232" s="335"/>
      <c r="AY232" s="335"/>
      <c r="AZ232" s="335"/>
      <c r="BA232" s="335"/>
      <c r="BB232" s="313"/>
      <c r="BC232" s="313"/>
      <c r="BD232" s="91"/>
      <c r="BE232" s="91" t="s">
        <v>6350</v>
      </c>
      <c r="BF232" s="313"/>
      <c r="BG232" s="335"/>
      <c r="BH232" s="313"/>
      <c r="BI232" s="313"/>
      <c r="BJ232" s="313"/>
      <c r="BK232" s="313"/>
      <c r="BL232" s="313"/>
      <c r="BM232" s="91"/>
      <c r="BN232" s="91" t="s">
        <v>6350</v>
      </c>
      <c r="BO232" s="253">
        <v>1</v>
      </c>
      <c r="BP232" s="253">
        <v>3</v>
      </c>
      <c r="BQ232" s="253"/>
      <c r="BR232" s="253">
        <v>3</v>
      </c>
      <c r="BS232" s="253"/>
      <c r="BT232" s="253">
        <v>2</v>
      </c>
      <c r="BU232" s="253">
        <v>10</v>
      </c>
      <c r="BV232" s="253"/>
      <c r="BW232" s="253"/>
      <c r="BX232" s="253">
        <v>45</v>
      </c>
      <c r="BY232" s="427"/>
      <c r="BZ232" s="427"/>
      <c r="CA232" s="427"/>
      <c r="CB232" s="427"/>
      <c r="CC232" s="427"/>
    </row>
    <row r="233" spans="1:81" ht="17.100000000000001" customHeight="1">
      <c r="A233" s="641">
        <v>202</v>
      </c>
      <c r="B233" s="78" t="s">
        <v>1129</v>
      </c>
      <c r="C233" s="78" t="s">
        <v>138</v>
      </c>
      <c r="D233" s="78" t="s">
        <v>309</v>
      </c>
      <c r="E233" s="78" t="s">
        <v>97</v>
      </c>
      <c r="F233" s="78" t="s">
        <v>1208</v>
      </c>
      <c r="G233" s="101" t="s">
        <v>1209</v>
      </c>
      <c r="H233" s="330" t="s">
        <v>1210</v>
      </c>
      <c r="I233" s="91" t="s">
        <v>1211</v>
      </c>
      <c r="J233" s="330" t="s">
        <v>102</v>
      </c>
      <c r="K233" s="330" t="s">
        <v>1212</v>
      </c>
      <c r="L233" s="330" t="s">
        <v>1213</v>
      </c>
      <c r="M233" s="91" t="s">
        <v>12468</v>
      </c>
      <c r="N233" s="330" t="s">
        <v>102</v>
      </c>
      <c r="O233" s="776" t="s">
        <v>6435</v>
      </c>
      <c r="P233" s="330" t="s">
        <v>102</v>
      </c>
      <c r="Q233" s="373">
        <v>582</v>
      </c>
      <c r="R233" s="373">
        <v>837</v>
      </c>
      <c r="S233" s="387">
        <v>566</v>
      </c>
      <c r="T233" s="387">
        <v>461</v>
      </c>
      <c r="U233" s="253" t="s">
        <v>6352</v>
      </c>
      <c r="V233" s="252">
        <v>105</v>
      </c>
      <c r="W233" s="252">
        <v>18</v>
      </c>
      <c r="X233" s="330" t="s">
        <v>33</v>
      </c>
      <c r="Y233" s="252"/>
      <c r="Z233" s="252"/>
      <c r="AA233" s="252"/>
      <c r="AB233" s="252">
        <v>23</v>
      </c>
      <c r="AC233" s="252"/>
      <c r="AD233" s="252"/>
      <c r="AE233" s="307"/>
      <c r="AF233" s="91" t="s">
        <v>7465</v>
      </c>
      <c r="AG233" s="373">
        <v>576</v>
      </c>
      <c r="AH233" s="373">
        <v>1213</v>
      </c>
      <c r="AI233" s="91"/>
      <c r="AJ233" s="91"/>
      <c r="AK233" s="91"/>
      <c r="AL233" s="381"/>
      <c r="AM233" s="381"/>
      <c r="AN233" s="381"/>
      <c r="AO233" s="381"/>
      <c r="AP233" s="381"/>
      <c r="AQ233" s="381">
        <v>311</v>
      </c>
      <c r="AR233" s="91" t="s">
        <v>9080</v>
      </c>
      <c r="AS233" s="91" t="s">
        <v>9080</v>
      </c>
      <c r="AT233" s="91" t="s">
        <v>9276</v>
      </c>
      <c r="AU233" s="73">
        <v>196653</v>
      </c>
      <c r="AV233" s="232">
        <v>632</v>
      </c>
      <c r="AW233" s="335">
        <v>1000</v>
      </c>
      <c r="AX233" s="335">
        <v>0</v>
      </c>
      <c r="AY233" s="335">
        <v>0</v>
      </c>
      <c r="AZ233" s="335">
        <v>700</v>
      </c>
      <c r="BA233" s="335">
        <v>1000</v>
      </c>
      <c r="BB233" s="313">
        <v>20</v>
      </c>
      <c r="BC233" s="313"/>
      <c r="BD233" s="91" t="s">
        <v>7461</v>
      </c>
      <c r="BE233" s="91" t="s">
        <v>9492</v>
      </c>
      <c r="BF233" s="313"/>
      <c r="BG233" s="335"/>
      <c r="BH233" s="313"/>
      <c r="BI233" s="313"/>
      <c r="BJ233" s="313"/>
      <c r="BK233" s="313"/>
      <c r="BL233" s="313"/>
      <c r="BM233" s="91"/>
      <c r="BN233" s="91" t="s">
        <v>7464</v>
      </c>
      <c r="BO233" s="253"/>
      <c r="BP233" s="253"/>
      <c r="BQ233" s="253"/>
      <c r="BR233" s="253">
        <v>1</v>
      </c>
      <c r="BS233" s="253"/>
      <c r="BT233" s="253"/>
      <c r="BU233" s="253">
        <v>3</v>
      </c>
      <c r="BV233" s="253"/>
      <c r="BW233" s="253"/>
      <c r="BX233" s="253"/>
      <c r="BY233" s="427"/>
      <c r="BZ233" s="427"/>
      <c r="CA233" s="427"/>
      <c r="CB233" s="427"/>
      <c r="CC233" s="427"/>
    </row>
    <row r="234" spans="1:81" ht="17.100000000000001" customHeight="1">
      <c r="A234" s="641">
        <v>203</v>
      </c>
      <c r="B234" s="85" t="s">
        <v>1129</v>
      </c>
      <c r="C234" s="85" t="s">
        <v>138</v>
      </c>
      <c r="D234" s="85" t="s">
        <v>309</v>
      </c>
      <c r="E234" s="85" t="s">
        <v>97</v>
      </c>
      <c r="F234" s="85" t="s">
        <v>1215</v>
      </c>
      <c r="G234" s="101" t="s">
        <v>1216</v>
      </c>
      <c r="H234" s="330" t="s">
        <v>1217</v>
      </c>
      <c r="I234" s="91" t="s">
        <v>1218</v>
      </c>
      <c r="J234" s="330" t="s">
        <v>102</v>
      </c>
      <c r="K234" s="330" t="s">
        <v>1219</v>
      </c>
      <c r="L234" s="330" t="s">
        <v>1220</v>
      </c>
      <c r="M234" s="91" t="s">
        <v>6876</v>
      </c>
      <c r="N234" s="330" t="s">
        <v>102</v>
      </c>
      <c r="O234" s="776" t="s">
        <v>6435</v>
      </c>
      <c r="P234" s="330" t="s">
        <v>30</v>
      </c>
      <c r="Q234" s="373">
        <v>10792</v>
      </c>
      <c r="R234" s="373">
        <v>4246</v>
      </c>
      <c r="S234" s="387">
        <v>1199</v>
      </c>
      <c r="T234" s="387">
        <v>998</v>
      </c>
      <c r="U234" s="253" t="s">
        <v>6352</v>
      </c>
      <c r="V234" s="252">
        <v>201</v>
      </c>
      <c r="W234" s="252">
        <v>141</v>
      </c>
      <c r="X234" s="330" t="s">
        <v>6337</v>
      </c>
      <c r="Y234" s="252">
        <v>188</v>
      </c>
      <c r="Z234" s="252">
        <v>50</v>
      </c>
      <c r="AA234" s="252">
        <v>3101</v>
      </c>
      <c r="AB234" s="252">
        <v>147</v>
      </c>
      <c r="AC234" s="252"/>
      <c r="AD234" s="252"/>
      <c r="AE234" s="307">
        <v>44</v>
      </c>
      <c r="AF234" s="91" t="s">
        <v>10957</v>
      </c>
      <c r="AG234" s="373">
        <v>4507</v>
      </c>
      <c r="AH234" s="373">
        <v>14260</v>
      </c>
      <c r="AI234" s="91"/>
      <c r="AJ234" s="91"/>
      <c r="AK234" s="91" t="s">
        <v>6348</v>
      </c>
      <c r="AL234" s="381">
        <v>5</v>
      </c>
      <c r="AM234" s="381"/>
      <c r="AN234" s="381">
        <v>3</v>
      </c>
      <c r="AO234" s="381">
        <v>1</v>
      </c>
      <c r="AP234" s="381">
        <v>1</v>
      </c>
      <c r="AQ234" s="381">
        <v>280</v>
      </c>
      <c r="AR234" s="91" t="s">
        <v>9080</v>
      </c>
      <c r="AS234" s="91" t="s">
        <v>9080</v>
      </c>
      <c r="AT234" s="91" t="s">
        <v>6877</v>
      </c>
      <c r="AU234" s="73">
        <v>81393</v>
      </c>
      <c r="AV234" s="73">
        <v>291</v>
      </c>
      <c r="AW234" s="335"/>
      <c r="AX234" s="335"/>
      <c r="AY234" s="335"/>
      <c r="AZ234" s="335"/>
      <c r="BA234" s="335"/>
      <c r="BB234" s="313"/>
      <c r="BC234" s="313"/>
      <c r="BD234" s="91"/>
      <c r="BE234" s="91" t="s">
        <v>6350</v>
      </c>
      <c r="BF234" s="313"/>
      <c r="BG234" s="335"/>
      <c r="BH234" s="313"/>
      <c r="BI234" s="313"/>
      <c r="BJ234" s="313"/>
      <c r="BK234" s="313"/>
      <c r="BL234" s="313"/>
      <c r="BM234" s="91"/>
      <c r="BN234" s="91" t="s">
        <v>6350</v>
      </c>
      <c r="BO234" s="390">
        <v>1</v>
      </c>
      <c r="BP234" s="390">
        <v>2</v>
      </c>
      <c r="BQ234" s="390"/>
      <c r="BR234" s="390">
        <v>5</v>
      </c>
      <c r="BS234" s="390"/>
      <c r="BT234" s="390">
        <v>2</v>
      </c>
      <c r="BU234" s="390"/>
      <c r="BV234" s="390">
        <v>5</v>
      </c>
      <c r="BW234" s="390"/>
      <c r="BX234" s="390"/>
      <c r="BY234" s="427"/>
      <c r="BZ234" s="427"/>
      <c r="CA234" s="427"/>
      <c r="CB234" s="427"/>
      <c r="CC234" s="427"/>
    </row>
    <row r="235" spans="1:81" ht="17.100000000000001" customHeight="1">
      <c r="A235" s="208"/>
      <c r="B235" s="209" t="s">
        <v>1221</v>
      </c>
      <c r="C235" s="210"/>
      <c r="D235" s="210">
        <v>15</v>
      </c>
      <c r="E235" s="210"/>
      <c r="F235" s="108"/>
      <c r="G235" s="208"/>
      <c r="H235" s="208"/>
      <c r="I235" s="208"/>
      <c r="J235" s="208"/>
      <c r="K235" s="208"/>
      <c r="L235" s="208"/>
      <c r="M235" s="205"/>
      <c r="N235" s="112"/>
      <c r="O235" s="112"/>
      <c r="P235" s="112"/>
      <c r="Q235" s="374"/>
      <c r="R235" s="374"/>
      <c r="S235" s="188"/>
      <c r="T235" s="188"/>
      <c r="U235" s="285"/>
      <c r="V235" s="298"/>
      <c r="W235" s="298"/>
      <c r="X235" s="112"/>
      <c r="Y235" s="298"/>
      <c r="Z235" s="298"/>
      <c r="AA235" s="298"/>
      <c r="AB235" s="298"/>
      <c r="AC235" s="298"/>
      <c r="AD235" s="298"/>
      <c r="AE235" s="352"/>
      <c r="AF235" s="205"/>
      <c r="AG235" s="374"/>
      <c r="AH235" s="374"/>
      <c r="AI235" s="205"/>
      <c r="AJ235" s="205"/>
      <c r="AK235" s="205"/>
      <c r="AL235" s="112"/>
      <c r="AM235" s="112"/>
      <c r="AN235" s="112"/>
      <c r="AO235" s="112"/>
      <c r="AP235" s="112"/>
      <c r="AQ235" s="112"/>
      <c r="AR235" s="205"/>
      <c r="AS235" s="205"/>
      <c r="AT235" s="205"/>
      <c r="AU235" s="198"/>
      <c r="AV235" s="198"/>
      <c r="AW235" s="339"/>
      <c r="AX235" s="339"/>
      <c r="AY235" s="339"/>
      <c r="AZ235" s="339"/>
      <c r="BA235" s="339"/>
      <c r="BB235" s="310"/>
      <c r="BC235" s="310"/>
      <c r="BD235" s="205"/>
      <c r="BE235" s="205"/>
      <c r="BF235" s="310"/>
      <c r="BG235" s="339"/>
      <c r="BH235" s="310"/>
      <c r="BI235" s="310"/>
      <c r="BJ235" s="310"/>
      <c r="BK235" s="310"/>
      <c r="BL235" s="310"/>
      <c r="BM235" s="205"/>
      <c r="BN235" s="205"/>
      <c r="BO235" s="285"/>
      <c r="BP235" s="285"/>
      <c r="BQ235" s="285"/>
      <c r="BR235" s="285"/>
      <c r="BS235" s="285"/>
      <c r="BT235" s="285"/>
      <c r="BU235" s="285"/>
      <c r="BV235" s="285"/>
      <c r="BW235" s="285"/>
      <c r="BX235" s="285"/>
      <c r="BY235" s="112"/>
      <c r="BZ235" s="112"/>
      <c r="CA235" s="112"/>
      <c r="CB235" s="112"/>
      <c r="CC235" s="112"/>
    </row>
    <row r="236" spans="1:81" ht="17.100000000000001" customHeight="1">
      <c r="A236" s="71">
        <v>204</v>
      </c>
      <c r="B236" s="85" t="s">
        <v>1150</v>
      </c>
      <c r="C236" s="85" t="s">
        <v>1195</v>
      </c>
      <c r="D236" s="85" t="s">
        <v>350</v>
      </c>
      <c r="E236" s="85" t="s">
        <v>20</v>
      </c>
      <c r="F236" s="85" t="s">
        <v>1222</v>
      </c>
      <c r="G236" s="101" t="s">
        <v>8689</v>
      </c>
      <c r="H236" s="330" t="s">
        <v>1223</v>
      </c>
      <c r="I236" s="91" t="s">
        <v>1224</v>
      </c>
      <c r="J236" s="330" t="s">
        <v>102</v>
      </c>
      <c r="K236" s="330" t="s">
        <v>1225</v>
      </c>
      <c r="L236" s="330" t="s">
        <v>1226</v>
      </c>
      <c r="M236" s="91" t="s">
        <v>10459</v>
      </c>
      <c r="N236" s="330" t="s">
        <v>30</v>
      </c>
      <c r="O236" s="330"/>
      <c r="P236" s="330" t="s">
        <v>30</v>
      </c>
      <c r="Q236" s="373">
        <v>2410</v>
      </c>
      <c r="R236" s="373">
        <v>2447</v>
      </c>
      <c r="S236" s="387">
        <v>553</v>
      </c>
      <c r="T236" s="387">
        <v>553</v>
      </c>
      <c r="U236" s="253"/>
      <c r="V236" s="252"/>
      <c r="W236" s="252">
        <v>680</v>
      </c>
      <c r="X236" s="330" t="s">
        <v>6337</v>
      </c>
      <c r="Y236" s="252">
        <v>179</v>
      </c>
      <c r="Z236" s="252"/>
      <c r="AA236" s="252"/>
      <c r="AB236" s="252">
        <v>345</v>
      </c>
      <c r="AC236" s="252"/>
      <c r="AD236" s="252"/>
      <c r="AE236" s="307" t="s">
        <v>12417</v>
      </c>
      <c r="AF236" s="91" t="s">
        <v>7469</v>
      </c>
      <c r="AG236" s="373">
        <v>48900</v>
      </c>
      <c r="AH236" s="373">
        <v>55800</v>
      </c>
      <c r="AI236" s="91" t="s">
        <v>9003</v>
      </c>
      <c r="AJ236" s="91" t="s">
        <v>9004</v>
      </c>
      <c r="AK236" s="91"/>
      <c r="AL236" s="381">
        <v>5</v>
      </c>
      <c r="AM236" s="381"/>
      <c r="AN236" s="381">
        <v>2</v>
      </c>
      <c r="AO236" s="381">
        <v>2</v>
      </c>
      <c r="AP236" s="381">
        <v>1</v>
      </c>
      <c r="AQ236" s="381">
        <v>280</v>
      </c>
      <c r="AR236" s="91" t="s">
        <v>9085</v>
      </c>
      <c r="AS236" s="91" t="s">
        <v>9085</v>
      </c>
      <c r="AT236" s="91" t="s">
        <v>9277</v>
      </c>
      <c r="AU236" s="73">
        <v>10129</v>
      </c>
      <c r="AV236" s="232">
        <v>36</v>
      </c>
      <c r="AW236" s="335"/>
      <c r="AX236" s="335"/>
      <c r="AY236" s="335"/>
      <c r="AZ236" s="335"/>
      <c r="BA236" s="335"/>
      <c r="BB236" s="313"/>
      <c r="BC236" s="313"/>
      <c r="BD236" s="91"/>
      <c r="BE236" s="91" t="s">
        <v>6350</v>
      </c>
      <c r="BF236" s="313"/>
      <c r="BG236" s="335"/>
      <c r="BH236" s="313"/>
      <c r="BI236" s="313"/>
      <c r="BJ236" s="313"/>
      <c r="BK236" s="313"/>
      <c r="BL236" s="313"/>
      <c r="BM236" s="91"/>
      <c r="BN236" s="91"/>
      <c r="BO236" s="253"/>
      <c r="BP236" s="253"/>
      <c r="BQ236" s="253"/>
      <c r="BR236" s="253"/>
      <c r="BS236" s="253"/>
      <c r="BT236" s="253"/>
      <c r="BU236" s="253"/>
      <c r="BV236" s="253"/>
      <c r="BW236" s="253"/>
      <c r="BX236" s="253"/>
      <c r="BY236" s="595">
        <v>10</v>
      </c>
      <c r="BZ236" s="427"/>
      <c r="CA236" s="427"/>
      <c r="CB236" s="427"/>
      <c r="CC236" s="427"/>
    </row>
    <row r="237" spans="1:81" ht="17.100000000000001" customHeight="1">
      <c r="A237" s="71">
        <v>205</v>
      </c>
      <c r="B237" s="85" t="s">
        <v>1129</v>
      </c>
      <c r="C237" s="85" t="s">
        <v>1227</v>
      </c>
      <c r="D237" s="85" t="s">
        <v>702</v>
      </c>
      <c r="E237" s="85" t="s">
        <v>97</v>
      </c>
      <c r="F237" s="85" t="s">
        <v>1228</v>
      </c>
      <c r="G237" s="101" t="s">
        <v>1229</v>
      </c>
      <c r="H237" s="330" t="s">
        <v>1230</v>
      </c>
      <c r="I237" s="91" t="s">
        <v>1231</v>
      </c>
      <c r="J237" s="330" t="s">
        <v>102</v>
      </c>
      <c r="K237" s="330" t="s">
        <v>1232</v>
      </c>
      <c r="L237" s="330" t="s">
        <v>1233</v>
      </c>
      <c r="M237" s="91" t="s">
        <v>10460</v>
      </c>
      <c r="N237" s="330" t="s">
        <v>102</v>
      </c>
      <c r="O237" s="776" t="s">
        <v>6435</v>
      </c>
      <c r="P237" s="330" t="s">
        <v>102</v>
      </c>
      <c r="Q237" s="373">
        <v>948</v>
      </c>
      <c r="R237" s="373"/>
      <c r="S237" s="387">
        <v>631</v>
      </c>
      <c r="T237" s="387">
        <v>560</v>
      </c>
      <c r="U237" s="253" t="s">
        <v>6352</v>
      </c>
      <c r="V237" s="252">
        <v>71</v>
      </c>
      <c r="W237" s="252">
        <v>47</v>
      </c>
      <c r="X237" s="330" t="s">
        <v>11482</v>
      </c>
      <c r="Y237" s="252">
        <v>64</v>
      </c>
      <c r="Z237" s="252"/>
      <c r="AA237" s="252"/>
      <c r="AB237" s="252">
        <v>30</v>
      </c>
      <c r="AC237" s="252">
        <v>10</v>
      </c>
      <c r="AD237" s="252"/>
      <c r="AE237" s="307">
        <v>40</v>
      </c>
      <c r="AF237" s="91" t="s">
        <v>7240</v>
      </c>
      <c r="AG237" s="373">
        <v>5000</v>
      </c>
      <c r="AH237" s="373">
        <v>15000</v>
      </c>
      <c r="AI237" s="91"/>
      <c r="AJ237" s="91"/>
      <c r="AK237" s="91" t="s">
        <v>11483</v>
      </c>
      <c r="AL237" s="381">
        <v>4</v>
      </c>
      <c r="AM237" s="381">
        <v>2</v>
      </c>
      <c r="AN237" s="381">
        <v>1</v>
      </c>
      <c r="AO237" s="381">
        <v>1</v>
      </c>
      <c r="AP237" s="381"/>
      <c r="AQ237" s="381">
        <v>220</v>
      </c>
      <c r="AR237" s="91" t="s">
        <v>9083</v>
      </c>
      <c r="AS237" s="91" t="s">
        <v>9083</v>
      </c>
      <c r="AT237" s="91" t="s">
        <v>9287</v>
      </c>
      <c r="AU237" s="232">
        <v>8000</v>
      </c>
      <c r="AV237" s="73">
        <v>36</v>
      </c>
      <c r="AW237" s="335">
        <v>7000</v>
      </c>
      <c r="AX237" s="335">
        <v>0</v>
      </c>
      <c r="AY237" s="335">
        <v>5000</v>
      </c>
      <c r="AZ237" s="335">
        <v>5000</v>
      </c>
      <c r="BA237" s="335">
        <v>7000</v>
      </c>
      <c r="BB237" s="313">
        <v>20</v>
      </c>
      <c r="BC237" s="313"/>
      <c r="BD237" s="91" t="s">
        <v>11484</v>
      </c>
      <c r="BE237" s="91" t="s">
        <v>7241</v>
      </c>
      <c r="BF237" s="313"/>
      <c r="BG237" s="335"/>
      <c r="BH237" s="313"/>
      <c r="BI237" s="313"/>
      <c r="BJ237" s="313"/>
      <c r="BK237" s="313"/>
      <c r="BL237" s="313"/>
      <c r="BM237" s="91"/>
      <c r="BN237" s="91" t="s">
        <v>9596</v>
      </c>
      <c r="BO237" s="253"/>
      <c r="BP237" s="253"/>
      <c r="BQ237" s="253"/>
      <c r="BR237" s="253"/>
      <c r="BS237" s="253"/>
      <c r="BT237" s="253"/>
      <c r="BU237" s="253"/>
      <c r="BV237" s="253"/>
      <c r="BW237" s="253"/>
      <c r="BX237" s="253"/>
      <c r="BY237" s="427">
        <v>2</v>
      </c>
      <c r="BZ237" s="427">
        <v>1</v>
      </c>
      <c r="CA237" s="427">
        <v>1</v>
      </c>
      <c r="CB237" s="427"/>
      <c r="CC237" s="427">
        <v>3</v>
      </c>
    </row>
    <row r="238" spans="1:81" ht="17.100000000000001" customHeight="1">
      <c r="A238" s="641">
        <v>206</v>
      </c>
      <c r="B238" s="114" t="s">
        <v>1150</v>
      </c>
      <c r="C238" s="114" t="s">
        <v>1234</v>
      </c>
      <c r="D238" s="114" t="s">
        <v>350</v>
      </c>
      <c r="E238" s="114" t="s">
        <v>20</v>
      </c>
      <c r="F238" s="114" t="s">
        <v>1235</v>
      </c>
      <c r="G238" s="101" t="s">
        <v>1236</v>
      </c>
      <c r="H238" s="330" t="s">
        <v>1237</v>
      </c>
      <c r="I238" s="91" t="s">
        <v>1238</v>
      </c>
      <c r="J238" s="330" t="s">
        <v>102</v>
      </c>
      <c r="K238" s="330" t="s">
        <v>1239</v>
      </c>
      <c r="L238" s="330" t="s">
        <v>1240</v>
      </c>
      <c r="M238" s="91" t="s">
        <v>6509</v>
      </c>
      <c r="N238" s="330" t="s">
        <v>30</v>
      </c>
      <c r="O238" s="330"/>
      <c r="P238" s="330" t="s">
        <v>30</v>
      </c>
      <c r="Q238" s="373">
        <v>463</v>
      </c>
      <c r="R238" s="373">
        <v>225</v>
      </c>
      <c r="S238" s="387">
        <v>148</v>
      </c>
      <c r="T238" s="387">
        <v>148</v>
      </c>
      <c r="U238" s="253" t="s">
        <v>6352</v>
      </c>
      <c r="V238" s="252"/>
      <c r="W238" s="252">
        <v>12</v>
      </c>
      <c r="X238" s="330" t="s">
        <v>6337</v>
      </c>
      <c r="Y238" s="252">
        <v>70</v>
      </c>
      <c r="Z238" s="252"/>
      <c r="AA238" s="252">
        <v>600</v>
      </c>
      <c r="AB238" s="252">
        <v>15</v>
      </c>
      <c r="AC238" s="252">
        <v>2</v>
      </c>
      <c r="AD238" s="252"/>
      <c r="AE238" s="307">
        <v>3</v>
      </c>
      <c r="AF238" s="91" t="s">
        <v>6510</v>
      </c>
      <c r="AG238" s="373">
        <v>39309</v>
      </c>
      <c r="AH238" s="373">
        <v>56363</v>
      </c>
      <c r="AI238" s="91" t="s">
        <v>6511</v>
      </c>
      <c r="AJ238" s="404" t="s">
        <v>9969</v>
      </c>
      <c r="AK238" s="91" t="s">
        <v>6348</v>
      </c>
      <c r="AL238" s="381">
        <v>7</v>
      </c>
      <c r="AM238" s="381"/>
      <c r="AN238" s="381">
        <v>3</v>
      </c>
      <c r="AO238" s="381">
        <v>4</v>
      </c>
      <c r="AP238" s="381"/>
      <c r="AQ238" s="381">
        <v>298</v>
      </c>
      <c r="AR238" s="91" t="s">
        <v>6340</v>
      </c>
      <c r="AS238" s="91" t="s">
        <v>6340</v>
      </c>
      <c r="AT238" s="91" t="s">
        <v>10004</v>
      </c>
      <c r="AU238" s="232">
        <v>500</v>
      </c>
      <c r="AV238" s="73">
        <v>2</v>
      </c>
      <c r="AW238" s="335">
        <v>5000</v>
      </c>
      <c r="AX238" s="335">
        <v>0</v>
      </c>
      <c r="AY238" s="335">
        <v>3000</v>
      </c>
      <c r="AZ238" s="335">
        <v>3000</v>
      </c>
      <c r="BA238" s="335"/>
      <c r="BB238" s="313"/>
      <c r="BC238" s="313"/>
      <c r="BD238" s="91"/>
      <c r="BE238" s="91"/>
      <c r="BF238" s="313"/>
      <c r="BG238" s="335"/>
      <c r="BH238" s="313"/>
      <c r="BI238" s="313"/>
      <c r="BJ238" s="313"/>
      <c r="BK238" s="313"/>
      <c r="BL238" s="313"/>
      <c r="BM238" s="91"/>
      <c r="BN238" s="91"/>
      <c r="BO238" s="253"/>
      <c r="BP238" s="253"/>
      <c r="BQ238" s="253"/>
      <c r="BR238" s="253"/>
      <c r="BS238" s="253"/>
      <c r="BT238" s="253"/>
      <c r="BU238" s="253"/>
      <c r="BV238" s="253"/>
      <c r="BW238" s="253"/>
      <c r="BX238" s="253"/>
      <c r="BY238" s="427">
        <v>1</v>
      </c>
      <c r="BZ238" s="427">
        <v>1</v>
      </c>
      <c r="CA238" s="427"/>
      <c r="CB238" s="427"/>
      <c r="CC238" s="427"/>
    </row>
    <row r="239" spans="1:81" ht="17.100000000000001" customHeight="1">
      <c r="A239" s="641">
        <v>207</v>
      </c>
      <c r="B239" s="115" t="s">
        <v>1129</v>
      </c>
      <c r="C239" s="115" t="s">
        <v>1155</v>
      </c>
      <c r="D239" s="115" t="s">
        <v>702</v>
      </c>
      <c r="E239" s="115" t="s">
        <v>97</v>
      </c>
      <c r="F239" s="115" t="s">
        <v>1241</v>
      </c>
      <c r="G239" s="169" t="s">
        <v>6333</v>
      </c>
      <c r="H239" s="329" t="s">
        <v>9913</v>
      </c>
      <c r="I239" s="332" t="s">
        <v>1242</v>
      </c>
      <c r="J239" s="329" t="s">
        <v>102</v>
      </c>
      <c r="K239" s="329" t="s">
        <v>1243</v>
      </c>
      <c r="L239" s="329" t="s">
        <v>1244</v>
      </c>
      <c r="M239" s="91" t="s">
        <v>10461</v>
      </c>
      <c r="N239" s="330" t="s">
        <v>30</v>
      </c>
      <c r="O239" s="330"/>
      <c r="P239" s="330" t="s">
        <v>30</v>
      </c>
      <c r="Q239" s="373">
        <v>383.1</v>
      </c>
      <c r="R239" s="373">
        <v>2090</v>
      </c>
      <c r="S239" s="387">
        <v>102.6</v>
      </c>
      <c r="T239" s="387">
        <v>102.6</v>
      </c>
      <c r="U239" s="253" t="s">
        <v>6352</v>
      </c>
      <c r="V239" s="252"/>
      <c r="W239" s="300">
        <v>17.2</v>
      </c>
      <c r="X239" s="330" t="s">
        <v>6337</v>
      </c>
      <c r="Y239" s="252"/>
      <c r="Z239" s="252">
        <v>19.600000000000001</v>
      </c>
      <c r="AA239" s="252">
        <v>250</v>
      </c>
      <c r="AB239" s="252">
        <v>19.5</v>
      </c>
      <c r="AC239" s="252"/>
      <c r="AD239" s="252"/>
      <c r="AE239" s="307"/>
      <c r="AF239" s="91" t="s">
        <v>8453</v>
      </c>
      <c r="AG239" s="373"/>
      <c r="AH239" s="373">
        <v>271</v>
      </c>
      <c r="AI239" s="91"/>
      <c r="AJ239" s="91"/>
      <c r="AK239" s="91" t="s">
        <v>6348</v>
      </c>
      <c r="AL239" s="381">
        <v>6</v>
      </c>
      <c r="AM239" s="381">
        <v>5</v>
      </c>
      <c r="AN239" s="381">
        <v>1</v>
      </c>
      <c r="AO239" s="381"/>
      <c r="AP239" s="381"/>
      <c r="AQ239" s="381">
        <v>200</v>
      </c>
      <c r="AR239" s="91" t="s">
        <v>6340</v>
      </c>
      <c r="AS239" s="91" t="s">
        <v>9278</v>
      </c>
      <c r="AT239" s="91" t="s">
        <v>12420</v>
      </c>
      <c r="AU239" s="73">
        <v>1489</v>
      </c>
      <c r="AV239" s="232">
        <v>7</v>
      </c>
      <c r="AW239" s="335">
        <v>5000</v>
      </c>
      <c r="AX239" s="335">
        <v>3000</v>
      </c>
      <c r="AY239" s="335">
        <v>3000</v>
      </c>
      <c r="AZ239" s="335">
        <v>3000</v>
      </c>
      <c r="BA239" s="335"/>
      <c r="BB239" s="313"/>
      <c r="BC239" s="313"/>
      <c r="BD239" s="91"/>
      <c r="BE239" s="91" t="s">
        <v>7005</v>
      </c>
      <c r="BF239" s="313"/>
      <c r="BG239" s="335"/>
      <c r="BH239" s="313"/>
      <c r="BI239" s="313"/>
      <c r="BJ239" s="313"/>
      <c r="BK239" s="313"/>
      <c r="BL239" s="313"/>
      <c r="BM239" s="91"/>
      <c r="BN239" s="91"/>
      <c r="BO239" s="253"/>
      <c r="BP239" s="253"/>
      <c r="BQ239" s="253"/>
      <c r="BR239" s="253"/>
      <c r="BS239" s="253"/>
      <c r="BT239" s="253"/>
      <c r="BU239" s="253"/>
      <c r="BV239" s="253"/>
      <c r="BW239" s="253"/>
      <c r="BX239" s="253"/>
      <c r="BY239" s="784">
        <v>1</v>
      </c>
      <c r="BZ239" s="426">
        <v>1</v>
      </c>
      <c r="CA239" s="427"/>
      <c r="CB239" s="427"/>
      <c r="CC239" s="427"/>
    </row>
    <row r="240" spans="1:81" ht="17.100000000000001" customHeight="1">
      <c r="A240" s="641">
        <v>208</v>
      </c>
      <c r="B240" s="78" t="s">
        <v>1150</v>
      </c>
      <c r="C240" s="78" t="s">
        <v>1245</v>
      </c>
      <c r="D240" s="78" t="s">
        <v>350</v>
      </c>
      <c r="E240" s="114" t="s">
        <v>497</v>
      </c>
      <c r="F240" s="78" t="s">
        <v>11856</v>
      </c>
      <c r="G240" s="101" t="s">
        <v>11857</v>
      </c>
      <c r="H240" s="330" t="s">
        <v>1246</v>
      </c>
      <c r="I240" s="91" t="s">
        <v>1247</v>
      </c>
      <c r="J240" s="330" t="s">
        <v>102</v>
      </c>
      <c r="K240" s="330" t="s">
        <v>1248</v>
      </c>
      <c r="L240" s="330" t="s">
        <v>1249</v>
      </c>
      <c r="M240" s="91" t="s">
        <v>7475</v>
      </c>
      <c r="N240" s="330" t="s">
        <v>30</v>
      </c>
      <c r="O240" s="330"/>
      <c r="P240" s="330" t="s">
        <v>30</v>
      </c>
      <c r="Q240" s="373">
        <v>3930</v>
      </c>
      <c r="R240" s="373">
        <v>764</v>
      </c>
      <c r="S240" s="387">
        <v>414</v>
      </c>
      <c r="T240" s="387">
        <v>150</v>
      </c>
      <c r="U240" s="253" t="s">
        <v>8876</v>
      </c>
      <c r="V240" s="252">
        <v>264</v>
      </c>
      <c r="W240" s="252">
        <v>60</v>
      </c>
      <c r="X240" s="330" t="s">
        <v>6337</v>
      </c>
      <c r="Y240" s="252"/>
      <c r="Z240" s="252"/>
      <c r="AA240" s="252"/>
      <c r="AB240" s="252">
        <v>12</v>
      </c>
      <c r="AC240" s="252">
        <v>45</v>
      </c>
      <c r="AD240" s="252"/>
      <c r="AE240" s="307">
        <v>14</v>
      </c>
      <c r="AF240" s="91" t="s">
        <v>7476</v>
      </c>
      <c r="AG240" s="373">
        <v>100</v>
      </c>
      <c r="AH240" s="373">
        <v>2500</v>
      </c>
      <c r="AI240" s="91"/>
      <c r="AJ240" s="91"/>
      <c r="AK240" s="91" t="s">
        <v>11791</v>
      </c>
      <c r="AL240" s="381">
        <v>13</v>
      </c>
      <c r="AM240" s="381"/>
      <c r="AN240" s="381"/>
      <c r="AO240" s="381">
        <v>13</v>
      </c>
      <c r="AP240" s="381"/>
      <c r="AQ240" s="381">
        <v>296</v>
      </c>
      <c r="AR240" s="91" t="s">
        <v>9091</v>
      </c>
      <c r="AS240" s="91" t="s">
        <v>7477</v>
      </c>
      <c r="AT240" s="91" t="s">
        <v>7478</v>
      </c>
      <c r="AU240" s="73">
        <v>27000</v>
      </c>
      <c r="AV240" s="73">
        <v>91</v>
      </c>
      <c r="AW240" s="335">
        <v>2500</v>
      </c>
      <c r="AX240" s="335">
        <v>1500</v>
      </c>
      <c r="AY240" s="335">
        <v>1500</v>
      </c>
      <c r="AZ240" s="335">
        <v>2000</v>
      </c>
      <c r="BA240" s="335">
        <v>2500</v>
      </c>
      <c r="BB240" s="313">
        <v>20</v>
      </c>
      <c r="BC240" s="313">
        <v>50</v>
      </c>
      <c r="BD240" s="91" t="s">
        <v>9412</v>
      </c>
      <c r="BE240" s="91" t="s">
        <v>7479</v>
      </c>
      <c r="BF240" s="313"/>
      <c r="BG240" s="335"/>
      <c r="BH240" s="313"/>
      <c r="BI240" s="313"/>
      <c r="BJ240" s="313"/>
      <c r="BK240" s="313"/>
      <c r="BL240" s="313"/>
      <c r="BM240" s="91"/>
      <c r="BN240" s="91"/>
      <c r="BO240" s="253"/>
      <c r="BP240" s="253"/>
      <c r="BQ240" s="253"/>
      <c r="BR240" s="253"/>
      <c r="BS240" s="253"/>
      <c r="BT240" s="253"/>
      <c r="BU240" s="253"/>
      <c r="BV240" s="253"/>
      <c r="BW240" s="253"/>
      <c r="BX240" s="253"/>
      <c r="BY240" s="784">
        <v>1</v>
      </c>
      <c r="BZ240" s="427">
        <v>2</v>
      </c>
      <c r="CA240" s="427">
        <v>1</v>
      </c>
      <c r="CB240" s="427"/>
      <c r="CC240" s="427"/>
    </row>
    <row r="241" spans="1:81" ht="17.100000000000001" customHeight="1">
      <c r="A241" s="641">
        <v>209</v>
      </c>
      <c r="B241" s="85" t="s">
        <v>1150</v>
      </c>
      <c r="C241" s="85" t="s">
        <v>1250</v>
      </c>
      <c r="D241" s="85" t="s">
        <v>350</v>
      </c>
      <c r="E241" s="85" t="s">
        <v>20</v>
      </c>
      <c r="F241" s="85" t="s">
        <v>1251</v>
      </c>
      <c r="G241" s="101" t="s">
        <v>1252</v>
      </c>
      <c r="H241" s="330" t="s">
        <v>1253</v>
      </c>
      <c r="I241" s="91" t="s">
        <v>1254</v>
      </c>
      <c r="J241" s="330" t="s">
        <v>102</v>
      </c>
      <c r="K241" s="330" t="s">
        <v>1171</v>
      </c>
      <c r="L241" s="330" t="s">
        <v>1255</v>
      </c>
      <c r="M241" s="91" t="s">
        <v>7470</v>
      </c>
      <c r="N241" s="330" t="s">
        <v>30</v>
      </c>
      <c r="O241" s="330"/>
      <c r="P241" s="330" t="s">
        <v>30</v>
      </c>
      <c r="Q241" s="373">
        <v>61818</v>
      </c>
      <c r="R241" s="373">
        <v>5691</v>
      </c>
      <c r="S241" s="387">
        <v>3956</v>
      </c>
      <c r="T241" s="387">
        <v>3956</v>
      </c>
      <c r="U241" s="253" t="s">
        <v>6336</v>
      </c>
      <c r="V241" s="252"/>
      <c r="W241" s="252">
        <v>42</v>
      </c>
      <c r="X241" s="330" t="s">
        <v>6337</v>
      </c>
      <c r="Y241" s="252">
        <v>194</v>
      </c>
      <c r="Z241" s="252"/>
      <c r="AA241" s="252"/>
      <c r="AB241" s="252">
        <v>250</v>
      </c>
      <c r="AC241" s="252">
        <v>48</v>
      </c>
      <c r="AD241" s="252">
        <v>50</v>
      </c>
      <c r="AE241" s="307">
        <v>800</v>
      </c>
      <c r="AF241" s="91" t="s">
        <v>7471</v>
      </c>
      <c r="AG241" s="373">
        <v>208</v>
      </c>
      <c r="AH241" s="373">
        <v>693</v>
      </c>
      <c r="AI241" s="91"/>
      <c r="AJ241" s="91"/>
      <c r="AK241" s="91"/>
      <c r="AL241" s="381"/>
      <c r="AM241" s="381"/>
      <c r="AN241" s="381"/>
      <c r="AO241" s="381"/>
      <c r="AP241" s="381"/>
      <c r="AQ241" s="381">
        <v>365</v>
      </c>
      <c r="AR241" s="91" t="s">
        <v>6480</v>
      </c>
      <c r="AS241" s="91" t="s">
        <v>9101</v>
      </c>
      <c r="AT241" s="91" t="s">
        <v>6437</v>
      </c>
      <c r="AU241" s="232">
        <v>130732</v>
      </c>
      <c r="AV241" s="73">
        <v>358</v>
      </c>
      <c r="AW241" s="335">
        <v>16000</v>
      </c>
      <c r="AX241" s="335">
        <v>17000</v>
      </c>
      <c r="AY241" s="335">
        <v>17000</v>
      </c>
      <c r="AZ241" s="335">
        <v>16000</v>
      </c>
      <c r="BA241" s="335">
        <v>16000</v>
      </c>
      <c r="BB241" s="313">
        <v>13</v>
      </c>
      <c r="BC241" s="313" t="s">
        <v>7472</v>
      </c>
      <c r="BD241" s="91" t="s">
        <v>7474</v>
      </c>
      <c r="BE241" s="91" t="s">
        <v>7473</v>
      </c>
      <c r="BF241" s="313"/>
      <c r="BG241" s="335"/>
      <c r="BH241" s="313"/>
      <c r="BI241" s="313"/>
      <c r="BJ241" s="313"/>
      <c r="BK241" s="313"/>
      <c r="BL241" s="313"/>
      <c r="BM241" s="91"/>
      <c r="BN241" s="91"/>
      <c r="BO241" s="253"/>
      <c r="BP241" s="253"/>
      <c r="BQ241" s="253"/>
      <c r="BR241" s="253"/>
      <c r="BS241" s="253"/>
      <c r="BT241" s="253"/>
      <c r="BU241" s="253"/>
      <c r="BV241" s="253"/>
      <c r="BW241" s="253"/>
      <c r="BX241" s="253"/>
      <c r="BY241" s="785"/>
      <c r="BZ241" s="427"/>
      <c r="CA241" s="427">
        <v>17</v>
      </c>
      <c r="CB241" s="427"/>
      <c r="CC241" s="427"/>
    </row>
    <row r="242" spans="1:81" ht="17.100000000000001" customHeight="1">
      <c r="A242" s="641">
        <v>210</v>
      </c>
      <c r="B242" s="115" t="s">
        <v>1150</v>
      </c>
      <c r="C242" s="115" t="s">
        <v>1234</v>
      </c>
      <c r="D242" s="115" t="s">
        <v>350</v>
      </c>
      <c r="E242" s="115" t="s">
        <v>20</v>
      </c>
      <c r="F242" s="115" t="s">
        <v>1256</v>
      </c>
      <c r="G242" s="169" t="s">
        <v>1257</v>
      </c>
      <c r="H242" s="329" t="s">
        <v>1258</v>
      </c>
      <c r="I242" s="332" t="s">
        <v>1259</v>
      </c>
      <c r="J242" s="329" t="s">
        <v>102</v>
      </c>
      <c r="K242" s="329" t="s">
        <v>1181</v>
      </c>
      <c r="L242" s="329" t="s">
        <v>1260</v>
      </c>
      <c r="M242" s="91" t="s">
        <v>8366</v>
      </c>
      <c r="N242" s="330" t="s">
        <v>30</v>
      </c>
      <c r="O242" s="330"/>
      <c r="P242" s="330" t="s">
        <v>30</v>
      </c>
      <c r="Q242" s="373">
        <v>2525</v>
      </c>
      <c r="R242" s="373">
        <v>2525</v>
      </c>
      <c r="S242" s="387">
        <v>2180</v>
      </c>
      <c r="T242" s="387">
        <v>2080</v>
      </c>
      <c r="U242" s="253" t="s">
        <v>6489</v>
      </c>
      <c r="V242" s="252">
        <v>100</v>
      </c>
      <c r="W242" s="252">
        <v>50</v>
      </c>
      <c r="X242" s="330" t="s">
        <v>6337</v>
      </c>
      <c r="Y242" s="252">
        <v>100</v>
      </c>
      <c r="Z242" s="252"/>
      <c r="AA242" s="252">
        <v>500</v>
      </c>
      <c r="AB242" s="252">
        <v>80</v>
      </c>
      <c r="AC242" s="252">
        <v>35</v>
      </c>
      <c r="AD242" s="252">
        <v>80</v>
      </c>
      <c r="AE242" s="307" t="s">
        <v>9923</v>
      </c>
      <c r="AF242" s="91" t="s">
        <v>8367</v>
      </c>
      <c r="AG242" s="373"/>
      <c r="AH242" s="373">
        <v>565</v>
      </c>
      <c r="AI242" s="91"/>
      <c r="AJ242" s="91"/>
      <c r="AK242" s="91" t="s">
        <v>11567</v>
      </c>
      <c r="AL242" s="381">
        <v>30</v>
      </c>
      <c r="AM242" s="381"/>
      <c r="AN242" s="381">
        <v>4</v>
      </c>
      <c r="AO242" s="381">
        <v>26</v>
      </c>
      <c r="AP242" s="381"/>
      <c r="AQ242" s="381">
        <v>300</v>
      </c>
      <c r="AR242" s="91" t="s">
        <v>6341</v>
      </c>
      <c r="AS242" s="91" t="s">
        <v>6341</v>
      </c>
      <c r="AT242" s="91" t="s">
        <v>12807</v>
      </c>
      <c r="AU242" s="73">
        <v>30000</v>
      </c>
      <c r="AV242" s="73">
        <v>100</v>
      </c>
      <c r="AW242" s="335">
        <v>6000</v>
      </c>
      <c r="AX242" s="335">
        <v>7000</v>
      </c>
      <c r="AY242" s="335">
        <v>7000</v>
      </c>
      <c r="AZ242" s="335">
        <v>6000</v>
      </c>
      <c r="BA242" s="335">
        <v>6000</v>
      </c>
      <c r="BB242" s="313">
        <v>14</v>
      </c>
      <c r="BC242" s="313">
        <v>50</v>
      </c>
      <c r="BD242" s="91" t="s">
        <v>9413</v>
      </c>
      <c r="BE242" s="91"/>
      <c r="BF242" s="313"/>
      <c r="BG242" s="335"/>
      <c r="BH242" s="313"/>
      <c r="BI242" s="313"/>
      <c r="BJ242" s="313"/>
      <c r="BK242" s="313"/>
      <c r="BL242" s="313"/>
      <c r="BM242" s="91"/>
      <c r="BN242" s="91"/>
      <c r="BO242" s="253"/>
      <c r="BP242" s="253"/>
      <c r="BQ242" s="253"/>
      <c r="BR242" s="253"/>
      <c r="BS242" s="253"/>
      <c r="BT242" s="253"/>
      <c r="BU242" s="253"/>
      <c r="BV242" s="253"/>
      <c r="BW242" s="253"/>
      <c r="BX242" s="253"/>
      <c r="BY242" s="784">
        <v>1</v>
      </c>
      <c r="BZ242" s="427">
        <v>1</v>
      </c>
      <c r="CA242" s="427">
        <v>2</v>
      </c>
      <c r="CB242" s="427"/>
      <c r="CC242" s="427"/>
    </row>
    <row r="243" spans="1:81" ht="17.100000000000001" customHeight="1">
      <c r="A243" s="641">
        <v>211</v>
      </c>
      <c r="B243" s="115" t="s">
        <v>1150</v>
      </c>
      <c r="C243" s="115" t="s">
        <v>230</v>
      </c>
      <c r="D243" s="115" t="s">
        <v>350</v>
      </c>
      <c r="E243" s="115" t="s">
        <v>278</v>
      </c>
      <c r="F243" s="115" t="s">
        <v>1261</v>
      </c>
      <c r="G243" s="169" t="s">
        <v>1262</v>
      </c>
      <c r="H243" s="329" t="s">
        <v>1263</v>
      </c>
      <c r="I243" s="332" t="s">
        <v>1264</v>
      </c>
      <c r="J243" s="329" t="s">
        <v>102</v>
      </c>
      <c r="K243" s="329" t="s">
        <v>1265</v>
      </c>
      <c r="L243" s="329" t="s">
        <v>1266</v>
      </c>
      <c r="M243" s="671" t="s">
        <v>11563</v>
      </c>
      <c r="N243" s="330" t="s">
        <v>30</v>
      </c>
      <c r="O243" s="330"/>
      <c r="P243" s="330" t="s">
        <v>30</v>
      </c>
      <c r="Q243" s="373">
        <v>215</v>
      </c>
      <c r="R243" s="373">
        <v>269.3</v>
      </c>
      <c r="S243" s="387">
        <v>167.9</v>
      </c>
      <c r="T243" s="387">
        <v>167.9</v>
      </c>
      <c r="U243" s="253"/>
      <c r="V243" s="252"/>
      <c r="W243" s="252">
        <v>67.599999999999994</v>
      </c>
      <c r="X243" s="330" t="s">
        <v>6337</v>
      </c>
      <c r="Y243" s="252"/>
      <c r="Z243" s="252"/>
      <c r="AA243" s="252"/>
      <c r="AB243" s="252">
        <v>33.799999999999997</v>
      </c>
      <c r="AC243" s="252"/>
      <c r="AD243" s="252"/>
      <c r="AE243" s="307"/>
      <c r="AF243" s="91" t="s">
        <v>6398</v>
      </c>
      <c r="AG243" s="373">
        <v>195</v>
      </c>
      <c r="AH243" s="373">
        <v>225</v>
      </c>
      <c r="AI243" s="91"/>
      <c r="AJ243" s="91"/>
      <c r="AK243" s="91"/>
      <c r="AL243" s="381">
        <v>1</v>
      </c>
      <c r="AM243" s="381">
        <v>1</v>
      </c>
      <c r="AN243" s="381"/>
      <c r="AO243" s="381"/>
      <c r="AP243" s="381"/>
      <c r="AQ243" s="381">
        <v>297</v>
      </c>
      <c r="AR243" s="91" t="s">
        <v>9085</v>
      </c>
      <c r="AS243" s="91" t="s">
        <v>9278</v>
      </c>
      <c r="AT243" s="91" t="s">
        <v>6399</v>
      </c>
      <c r="AU243" s="73">
        <v>3848</v>
      </c>
      <c r="AV243" s="73">
        <v>13</v>
      </c>
      <c r="AW243" s="335"/>
      <c r="AX243" s="335"/>
      <c r="AY243" s="335"/>
      <c r="AZ243" s="335"/>
      <c r="BA243" s="335"/>
      <c r="BB243" s="313"/>
      <c r="BC243" s="313"/>
      <c r="BD243" s="91"/>
      <c r="BE243" s="91" t="s">
        <v>6350</v>
      </c>
      <c r="BF243" s="313"/>
      <c r="BG243" s="335"/>
      <c r="BH243" s="313"/>
      <c r="BI243" s="313"/>
      <c r="BJ243" s="313"/>
      <c r="BK243" s="313"/>
      <c r="BL243" s="313"/>
      <c r="BM243" s="91"/>
      <c r="BN243" s="91" t="s">
        <v>6350</v>
      </c>
      <c r="BO243" s="253"/>
      <c r="BP243" s="253"/>
      <c r="BQ243" s="253"/>
      <c r="BR243" s="253"/>
      <c r="BS243" s="253"/>
      <c r="BT243" s="253"/>
      <c r="BU243" s="253"/>
      <c r="BV243" s="253"/>
      <c r="BW243" s="253"/>
      <c r="BX243" s="253"/>
      <c r="BY243" s="595">
        <v>1</v>
      </c>
      <c r="BZ243" s="427"/>
      <c r="CA243" s="427">
        <v>2</v>
      </c>
      <c r="CB243" s="427"/>
      <c r="CC243" s="427"/>
    </row>
    <row r="244" spans="1:81" ht="17.100000000000001" customHeight="1">
      <c r="A244" s="641">
        <v>212</v>
      </c>
      <c r="B244" s="92" t="s">
        <v>1150</v>
      </c>
      <c r="C244" s="92" t="s">
        <v>230</v>
      </c>
      <c r="D244" s="92" t="s">
        <v>350</v>
      </c>
      <c r="E244" s="92" t="s">
        <v>113</v>
      </c>
      <c r="F244" s="92" t="s">
        <v>1267</v>
      </c>
      <c r="G244" s="169" t="s">
        <v>8728</v>
      </c>
      <c r="H244" s="329" t="s">
        <v>1268</v>
      </c>
      <c r="I244" s="332" t="s">
        <v>1269</v>
      </c>
      <c r="J244" s="329" t="s">
        <v>30</v>
      </c>
      <c r="K244" s="329" t="s">
        <v>113</v>
      </c>
      <c r="L244" s="329" t="s">
        <v>113</v>
      </c>
      <c r="M244" s="91" t="s">
        <v>9133</v>
      </c>
      <c r="N244" s="330" t="s">
        <v>30</v>
      </c>
      <c r="O244" s="330"/>
      <c r="P244" s="776" t="s">
        <v>30</v>
      </c>
      <c r="Q244" s="373">
        <v>365</v>
      </c>
      <c r="R244" s="373">
        <v>884</v>
      </c>
      <c r="S244" s="387">
        <v>480</v>
      </c>
      <c r="T244" s="387">
        <v>400</v>
      </c>
      <c r="U244" s="253" t="s">
        <v>9132</v>
      </c>
      <c r="V244" s="252">
        <v>80</v>
      </c>
      <c r="W244" s="252">
        <v>40</v>
      </c>
      <c r="X244" s="330" t="s">
        <v>6337</v>
      </c>
      <c r="Y244" s="252"/>
      <c r="Z244" s="252"/>
      <c r="AA244" s="252"/>
      <c r="AB244" s="252">
        <v>20</v>
      </c>
      <c r="AC244" s="252"/>
      <c r="AD244" s="252"/>
      <c r="AE244" s="307"/>
      <c r="AF244" s="91" t="s">
        <v>9134</v>
      </c>
      <c r="AG244" s="375">
        <v>3</v>
      </c>
      <c r="AH244" s="375">
        <v>600</v>
      </c>
      <c r="AI244" s="91"/>
      <c r="AJ244" s="91"/>
      <c r="AK244" s="91" t="s">
        <v>6348</v>
      </c>
      <c r="AL244" s="381">
        <v>9</v>
      </c>
      <c r="AM244" s="381"/>
      <c r="AN244" s="381">
        <v>6</v>
      </c>
      <c r="AO244" s="381">
        <v>3</v>
      </c>
      <c r="AP244" s="381"/>
      <c r="AQ244" s="381">
        <v>240</v>
      </c>
      <c r="AR244" s="91" t="s">
        <v>6340</v>
      </c>
      <c r="AS244" s="91" t="s">
        <v>7145</v>
      </c>
      <c r="AT244" s="91" t="s">
        <v>9279</v>
      </c>
      <c r="AU244" s="232">
        <v>1100</v>
      </c>
      <c r="AV244" s="73">
        <v>5</v>
      </c>
      <c r="AW244" s="337">
        <v>7000</v>
      </c>
      <c r="AX244" s="337" t="s">
        <v>9681</v>
      </c>
      <c r="AY244" s="337">
        <v>8000</v>
      </c>
      <c r="AZ244" s="337">
        <v>8000</v>
      </c>
      <c r="BA244" s="337">
        <v>7000</v>
      </c>
      <c r="BB244" s="313">
        <v>10</v>
      </c>
      <c r="BC244" s="313">
        <v>10</v>
      </c>
      <c r="BD244" s="91" t="s">
        <v>9480</v>
      </c>
      <c r="BE244" s="91"/>
      <c r="BF244" s="313"/>
      <c r="BG244" s="335"/>
      <c r="BH244" s="313"/>
      <c r="BI244" s="313"/>
      <c r="BJ244" s="313"/>
      <c r="BK244" s="313"/>
      <c r="BL244" s="313"/>
      <c r="BM244" s="91"/>
      <c r="BN244" s="91"/>
      <c r="BO244" s="253"/>
      <c r="BP244" s="253"/>
      <c r="BQ244" s="253"/>
      <c r="BR244" s="253"/>
      <c r="BS244" s="253"/>
      <c r="BT244" s="253"/>
      <c r="BU244" s="253"/>
      <c r="BV244" s="253"/>
      <c r="BW244" s="253"/>
      <c r="BX244" s="253"/>
      <c r="BY244" s="427"/>
      <c r="BZ244" s="427"/>
      <c r="CA244" s="427"/>
      <c r="CB244" s="427"/>
      <c r="CC244" s="427"/>
    </row>
    <row r="245" spans="1:81" ht="17.100000000000001" customHeight="1">
      <c r="A245" s="641">
        <v>213</v>
      </c>
      <c r="B245" s="114" t="s">
        <v>1129</v>
      </c>
      <c r="C245" s="114" t="s">
        <v>138</v>
      </c>
      <c r="D245" s="114" t="s">
        <v>702</v>
      </c>
      <c r="E245" s="114" t="s">
        <v>180</v>
      </c>
      <c r="F245" s="114" t="s">
        <v>12583</v>
      </c>
      <c r="G245" s="101" t="s">
        <v>8729</v>
      </c>
      <c r="H245" s="330" t="s">
        <v>1270</v>
      </c>
      <c r="I245" s="91" t="s">
        <v>1271</v>
      </c>
      <c r="J245" s="330" t="s">
        <v>102</v>
      </c>
      <c r="K245" s="330" t="s">
        <v>1272</v>
      </c>
      <c r="L245" s="330" t="s">
        <v>1273</v>
      </c>
      <c r="M245" s="91" t="s">
        <v>8349</v>
      </c>
      <c r="N245" s="330" t="s">
        <v>30</v>
      </c>
      <c r="O245" s="330"/>
      <c r="P245" s="330" t="s">
        <v>30</v>
      </c>
      <c r="Q245" s="375">
        <v>161</v>
      </c>
      <c r="R245" s="375">
        <v>110</v>
      </c>
      <c r="S245" s="387">
        <v>109</v>
      </c>
      <c r="T245" s="387">
        <v>54</v>
      </c>
      <c r="U245" s="253" t="s">
        <v>8880</v>
      </c>
      <c r="V245" s="252">
        <v>55</v>
      </c>
      <c r="W245" s="252">
        <v>18</v>
      </c>
      <c r="X245" s="403" t="s">
        <v>33</v>
      </c>
      <c r="Y245" s="252"/>
      <c r="Z245" s="252"/>
      <c r="AA245" s="252"/>
      <c r="AB245" s="252"/>
      <c r="AC245" s="252"/>
      <c r="AD245" s="252"/>
      <c r="AE245" s="307"/>
      <c r="AF245" s="91" t="s">
        <v>8908</v>
      </c>
      <c r="AG245" s="373">
        <v>10</v>
      </c>
      <c r="AH245" s="373">
        <v>1000</v>
      </c>
      <c r="AI245" s="91"/>
      <c r="AJ245" s="91"/>
      <c r="AK245" s="91"/>
      <c r="AL245" s="381"/>
      <c r="AM245" s="381"/>
      <c r="AN245" s="381"/>
      <c r="AO245" s="381"/>
      <c r="AP245" s="381"/>
      <c r="AQ245" s="779">
        <v>0</v>
      </c>
      <c r="AR245" s="780" t="s">
        <v>6410</v>
      </c>
      <c r="AS245" s="780" t="s">
        <v>9278</v>
      </c>
      <c r="AT245" s="780" t="s">
        <v>8350</v>
      </c>
      <c r="AU245" s="232">
        <v>0</v>
      </c>
      <c r="AV245" s="232">
        <v>0</v>
      </c>
      <c r="AW245" s="337">
        <v>3000</v>
      </c>
      <c r="AX245" s="337">
        <v>0</v>
      </c>
      <c r="AY245" s="337">
        <v>1000</v>
      </c>
      <c r="AZ245" s="337">
        <v>1000</v>
      </c>
      <c r="BA245" s="337">
        <v>3000</v>
      </c>
      <c r="BB245" s="309"/>
      <c r="BC245" s="313"/>
      <c r="BD245" s="91"/>
      <c r="BE245" s="91"/>
      <c r="BF245" s="313"/>
      <c r="BG245" s="335"/>
      <c r="BH245" s="313"/>
      <c r="BI245" s="313"/>
      <c r="BJ245" s="313"/>
      <c r="BK245" s="313"/>
      <c r="BL245" s="313"/>
      <c r="BM245" s="91"/>
      <c r="BN245" s="91" t="s">
        <v>8351</v>
      </c>
      <c r="BO245" s="253"/>
      <c r="BP245" s="253"/>
      <c r="BQ245" s="253"/>
      <c r="BR245" s="253"/>
      <c r="BS245" s="253"/>
      <c r="BT245" s="253"/>
      <c r="BU245" s="253"/>
      <c r="BV245" s="253"/>
      <c r="BW245" s="253"/>
      <c r="BX245" s="390"/>
      <c r="BY245" s="427"/>
      <c r="BZ245" s="427"/>
      <c r="CA245" s="427"/>
      <c r="CB245" s="427"/>
      <c r="CC245" s="427"/>
    </row>
    <row r="246" spans="1:81" ht="17.100000000000001" customHeight="1">
      <c r="A246" s="641">
        <v>214</v>
      </c>
      <c r="B246" s="85" t="s">
        <v>1129</v>
      </c>
      <c r="C246" s="85" t="s">
        <v>1166</v>
      </c>
      <c r="D246" s="85" t="s">
        <v>702</v>
      </c>
      <c r="E246" s="85" t="s">
        <v>97</v>
      </c>
      <c r="F246" s="85" t="s">
        <v>1274</v>
      </c>
      <c r="G246" s="101" t="s">
        <v>1275</v>
      </c>
      <c r="H246" s="330" t="s">
        <v>1276</v>
      </c>
      <c r="I246" s="91" t="s">
        <v>1277</v>
      </c>
      <c r="J246" s="330" t="s">
        <v>102</v>
      </c>
      <c r="K246" s="330" t="s">
        <v>1278</v>
      </c>
      <c r="L246" s="330" t="s">
        <v>1279</v>
      </c>
      <c r="M246" s="91" t="s">
        <v>8368</v>
      </c>
      <c r="N246" s="330" t="s">
        <v>30</v>
      </c>
      <c r="O246" s="330"/>
      <c r="P246" s="330" t="s">
        <v>30</v>
      </c>
      <c r="Q246" s="373">
        <v>4576</v>
      </c>
      <c r="R246" s="373">
        <v>9777</v>
      </c>
      <c r="S246" s="387">
        <v>2350</v>
      </c>
      <c r="T246" s="387">
        <v>2267</v>
      </c>
      <c r="U246" s="253"/>
      <c r="V246" s="252">
        <v>83</v>
      </c>
      <c r="W246" s="252">
        <v>93</v>
      </c>
      <c r="X246" s="330" t="s">
        <v>33</v>
      </c>
      <c r="Y246" s="252"/>
      <c r="Z246" s="252">
        <v>43</v>
      </c>
      <c r="AA246" s="252">
        <v>600</v>
      </c>
      <c r="AB246" s="252"/>
      <c r="AC246" s="252"/>
      <c r="AD246" s="252"/>
      <c r="AE246" s="307">
        <v>32</v>
      </c>
      <c r="AF246" s="91" t="s">
        <v>8369</v>
      </c>
      <c r="AG246" s="373"/>
      <c r="AH246" s="373">
        <v>359</v>
      </c>
      <c r="AI246" s="91"/>
      <c r="AJ246" s="91"/>
      <c r="AK246" s="91"/>
      <c r="AL246" s="381"/>
      <c r="AM246" s="381"/>
      <c r="AN246" s="381"/>
      <c r="AO246" s="381"/>
      <c r="AP246" s="381"/>
      <c r="AQ246" s="381">
        <v>0</v>
      </c>
      <c r="AR246" s="91" t="s">
        <v>7023</v>
      </c>
      <c r="AS246" s="91" t="s">
        <v>7477</v>
      </c>
      <c r="AT246" s="91" t="s">
        <v>9280</v>
      </c>
      <c r="AU246" s="73">
        <v>0</v>
      </c>
      <c r="AV246" s="73">
        <v>0</v>
      </c>
      <c r="AW246" s="335"/>
      <c r="AX246" s="335"/>
      <c r="AY246" s="335"/>
      <c r="AZ246" s="335"/>
      <c r="BA246" s="335"/>
      <c r="BB246" s="313"/>
      <c r="BC246" s="313"/>
      <c r="BD246" s="91"/>
      <c r="BE246" s="91" t="s">
        <v>10970</v>
      </c>
      <c r="BF246" s="313">
        <v>6000</v>
      </c>
      <c r="BG246" s="335">
        <v>0</v>
      </c>
      <c r="BH246" s="313">
        <v>3000</v>
      </c>
      <c r="BI246" s="313">
        <v>4000</v>
      </c>
      <c r="BJ246" s="313">
        <v>6000</v>
      </c>
      <c r="BK246" s="313">
        <v>17</v>
      </c>
      <c r="BL246" s="313">
        <v>50</v>
      </c>
      <c r="BM246" s="91" t="s">
        <v>9597</v>
      </c>
      <c r="BN246" s="91"/>
      <c r="BO246" s="253"/>
      <c r="BP246" s="253"/>
      <c r="BQ246" s="253"/>
      <c r="BR246" s="253"/>
      <c r="BS246" s="253"/>
      <c r="BT246" s="253"/>
      <c r="BU246" s="253"/>
      <c r="BV246" s="253"/>
      <c r="BW246" s="253"/>
      <c r="BX246" s="253"/>
      <c r="BY246" s="427"/>
      <c r="BZ246" s="427"/>
      <c r="CA246" s="427"/>
      <c r="CB246" s="427"/>
      <c r="CC246" s="427"/>
    </row>
    <row r="247" spans="1:81" ht="17.100000000000001" customHeight="1">
      <c r="A247" s="641">
        <v>215</v>
      </c>
      <c r="B247" s="78" t="s">
        <v>1150</v>
      </c>
      <c r="C247" s="78" t="s">
        <v>1245</v>
      </c>
      <c r="D247" s="78" t="s">
        <v>350</v>
      </c>
      <c r="E247" s="114" t="s">
        <v>497</v>
      </c>
      <c r="F247" s="78" t="s">
        <v>1280</v>
      </c>
      <c r="G247" s="101" t="s">
        <v>1281</v>
      </c>
      <c r="H247" s="330" t="s">
        <v>1282</v>
      </c>
      <c r="I247" s="91" t="s">
        <v>1283</v>
      </c>
      <c r="J247" s="330" t="s">
        <v>102</v>
      </c>
      <c r="K247" s="330" t="s">
        <v>1284</v>
      </c>
      <c r="L247" s="330" t="s">
        <v>1285</v>
      </c>
      <c r="M247" s="91" t="s">
        <v>7480</v>
      </c>
      <c r="N247" s="330" t="s">
        <v>30</v>
      </c>
      <c r="O247" s="330"/>
      <c r="P247" s="330" t="s">
        <v>30</v>
      </c>
      <c r="Q247" s="373">
        <v>201</v>
      </c>
      <c r="R247" s="373">
        <v>142</v>
      </c>
      <c r="S247" s="387">
        <v>142</v>
      </c>
      <c r="T247" s="387">
        <v>142</v>
      </c>
      <c r="U247" s="253"/>
      <c r="V247" s="252"/>
      <c r="W247" s="252">
        <v>47</v>
      </c>
      <c r="X247" s="330" t="s">
        <v>6337</v>
      </c>
      <c r="Y247" s="252"/>
      <c r="Z247" s="252"/>
      <c r="AA247" s="252"/>
      <c r="AB247" s="252">
        <v>12</v>
      </c>
      <c r="AC247" s="252"/>
      <c r="AD247" s="252"/>
      <c r="AE247" s="307">
        <v>14</v>
      </c>
      <c r="AF247" s="91" t="s">
        <v>7481</v>
      </c>
      <c r="AG247" s="373">
        <v>100</v>
      </c>
      <c r="AH247" s="373">
        <v>500</v>
      </c>
      <c r="AI247" s="91"/>
      <c r="AJ247" s="91"/>
      <c r="AK247" s="91"/>
      <c r="AL247" s="381">
        <v>10</v>
      </c>
      <c r="AM247" s="381"/>
      <c r="AN247" s="381"/>
      <c r="AO247" s="381">
        <v>10</v>
      </c>
      <c r="AP247" s="381"/>
      <c r="AQ247" s="381">
        <v>296</v>
      </c>
      <c r="AR247" s="91" t="s">
        <v>9208</v>
      </c>
      <c r="AS247" s="91" t="s">
        <v>7477</v>
      </c>
      <c r="AT247" s="91" t="s">
        <v>7478</v>
      </c>
      <c r="AU247" s="232">
        <v>27000</v>
      </c>
      <c r="AV247" s="232">
        <v>91</v>
      </c>
      <c r="AW247" s="335">
        <v>2500</v>
      </c>
      <c r="AX247" s="335">
        <v>1500</v>
      </c>
      <c r="AY247" s="335">
        <v>1500</v>
      </c>
      <c r="AZ247" s="335">
        <v>2000</v>
      </c>
      <c r="BA247" s="335">
        <v>2500</v>
      </c>
      <c r="BB247" s="313">
        <v>20</v>
      </c>
      <c r="BC247" s="313">
        <v>50</v>
      </c>
      <c r="BD247" s="91" t="s">
        <v>9412</v>
      </c>
      <c r="BE247" s="91" t="s">
        <v>7479</v>
      </c>
      <c r="BF247" s="313"/>
      <c r="BG247" s="335"/>
      <c r="BH247" s="313"/>
      <c r="BI247" s="313"/>
      <c r="BJ247" s="313"/>
      <c r="BK247" s="313"/>
      <c r="BL247" s="313"/>
      <c r="BM247" s="91"/>
      <c r="BN247" s="91"/>
      <c r="BO247" s="253"/>
      <c r="BP247" s="253"/>
      <c r="BQ247" s="253"/>
      <c r="BR247" s="253"/>
      <c r="BS247" s="253"/>
      <c r="BT247" s="253"/>
      <c r="BU247" s="253"/>
      <c r="BV247" s="253"/>
      <c r="BW247" s="253"/>
      <c r="BX247" s="253"/>
      <c r="BY247" s="427"/>
      <c r="BZ247" s="427">
        <v>1</v>
      </c>
      <c r="CA247" s="427"/>
      <c r="CB247" s="427"/>
      <c r="CC247" s="427"/>
    </row>
    <row r="248" spans="1:81" ht="17.100000000000001" customHeight="1">
      <c r="A248" s="641">
        <v>216</v>
      </c>
      <c r="B248" s="91" t="s">
        <v>1150</v>
      </c>
      <c r="C248" s="91" t="s">
        <v>230</v>
      </c>
      <c r="D248" s="91" t="s">
        <v>350</v>
      </c>
      <c r="E248" s="91" t="s">
        <v>20</v>
      </c>
      <c r="F248" s="91" t="s">
        <v>1286</v>
      </c>
      <c r="G248" s="101" t="s">
        <v>8690</v>
      </c>
      <c r="H248" s="330" t="s">
        <v>12429</v>
      </c>
      <c r="I248" s="91" t="s">
        <v>1287</v>
      </c>
      <c r="J248" s="330" t="s">
        <v>102</v>
      </c>
      <c r="K248" s="330" t="s">
        <v>1288</v>
      </c>
      <c r="L248" s="330" t="s">
        <v>1289</v>
      </c>
      <c r="M248" s="91" t="s">
        <v>10462</v>
      </c>
      <c r="N248" s="330" t="s">
        <v>30</v>
      </c>
      <c r="O248" s="330"/>
      <c r="P248" s="330" t="s">
        <v>30</v>
      </c>
      <c r="Q248" s="373">
        <v>144.4</v>
      </c>
      <c r="R248" s="373">
        <v>962.5</v>
      </c>
      <c r="S248" s="387">
        <v>163.4</v>
      </c>
      <c r="T248" s="387">
        <v>163.4</v>
      </c>
      <c r="U248" s="253" t="s">
        <v>6352</v>
      </c>
      <c r="V248" s="252"/>
      <c r="W248" s="252">
        <v>146.19999999999999</v>
      </c>
      <c r="X248" s="330" t="s">
        <v>33</v>
      </c>
      <c r="Y248" s="252"/>
      <c r="Z248" s="252"/>
      <c r="AA248" s="252"/>
      <c r="AB248" s="252">
        <v>163.4</v>
      </c>
      <c r="AC248" s="252"/>
      <c r="AD248" s="252"/>
      <c r="AE248" s="307"/>
      <c r="AF248" s="91" t="s">
        <v>8370</v>
      </c>
      <c r="AG248" s="373">
        <v>4</v>
      </c>
      <c r="AH248" s="373">
        <v>758</v>
      </c>
      <c r="AI248" s="91"/>
      <c r="AJ248" s="91"/>
      <c r="AK248" s="91" t="s">
        <v>6348</v>
      </c>
      <c r="AL248" s="381">
        <v>6</v>
      </c>
      <c r="AM248" s="381">
        <v>5</v>
      </c>
      <c r="AN248" s="381">
        <v>1</v>
      </c>
      <c r="AO248" s="381"/>
      <c r="AP248" s="381"/>
      <c r="AQ248" s="381">
        <v>100</v>
      </c>
      <c r="AR248" s="91" t="s">
        <v>6340</v>
      </c>
      <c r="AS248" s="91" t="s">
        <v>7477</v>
      </c>
      <c r="AT248" s="91" t="s">
        <v>8350</v>
      </c>
      <c r="AU248" s="73">
        <v>50</v>
      </c>
      <c r="AV248" s="73">
        <v>0.5</v>
      </c>
      <c r="AW248" s="335">
        <v>3000</v>
      </c>
      <c r="AX248" s="335" t="s">
        <v>12796</v>
      </c>
      <c r="AY248" s="335">
        <v>1500</v>
      </c>
      <c r="AZ248" s="335">
        <v>1500</v>
      </c>
      <c r="BA248" s="335">
        <v>3000</v>
      </c>
      <c r="BB248" s="313">
        <v>10</v>
      </c>
      <c r="BC248" s="313">
        <v>10</v>
      </c>
      <c r="BD248" s="91"/>
      <c r="BE248" s="91" t="s">
        <v>8371</v>
      </c>
      <c r="BF248" s="313">
        <v>3000</v>
      </c>
      <c r="BG248" s="335">
        <v>0</v>
      </c>
      <c r="BH248" s="335">
        <v>0</v>
      </c>
      <c r="BI248" s="313">
        <v>1500</v>
      </c>
      <c r="BJ248" s="313">
        <v>3000</v>
      </c>
      <c r="BK248" s="313">
        <v>10</v>
      </c>
      <c r="BL248" s="313">
        <v>10</v>
      </c>
      <c r="BM248" s="91"/>
      <c r="BN248" s="91" t="s">
        <v>8372</v>
      </c>
      <c r="BO248" s="253"/>
      <c r="BP248" s="253"/>
      <c r="BQ248" s="253"/>
      <c r="BR248" s="253"/>
      <c r="BS248" s="253"/>
      <c r="BT248" s="253"/>
      <c r="BU248" s="253"/>
      <c r="BV248" s="253"/>
      <c r="BW248" s="253"/>
      <c r="BX248" s="253"/>
      <c r="BY248" s="427"/>
      <c r="BZ248" s="427"/>
      <c r="CA248" s="427"/>
      <c r="CB248" s="427"/>
      <c r="CC248" s="427"/>
    </row>
    <row r="249" spans="1:81" ht="17.100000000000001" customHeight="1">
      <c r="A249" s="641">
        <v>217</v>
      </c>
      <c r="B249" s="91" t="s">
        <v>1129</v>
      </c>
      <c r="C249" s="91" t="s">
        <v>138</v>
      </c>
      <c r="D249" s="91" t="s">
        <v>702</v>
      </c>
      <c r="E249" s="91" t="s">
        <v>180</v>
      </c>
      <c r="F249" s="91" t="s">
        <v>1290</v>
      </c>
      <c r="G249" s="101" t="s">
        <v>1291</v>
      </c>
      <c r="H249" s="330" t="s">
        <v>7913</v>
      </c>
      <c r="I249" s="91" t="s">
        <v>8826</v>
      </c>
      <c r="J249" s="330" t="s">
        <v>102</v>
      </c>
      <c r="K249" s="330" t="s">
        <v>8827</v>
      </c>
      <c r="L249" s="330" t="s">
        <v>9904</v>
      </c>
      <c r="M249" s="91"/>
      <c r="N249" s="330" t="s">
        <v>30</v>
      </c>
      <c r="O249" s="330"/>
      <c r="P249" s="330" t="s">
        <v>30</v>
      </c>
      <c r="Q249" s="373">
        <v>313.45</v>
      </c>
      <c r="R249" s="373">
        <v>313.45</v>
      </c>
      <c r="S249" s="387">
        <v>244.2</v>
      </c>
      <c r="T249" s="387">
        <v>244.22</v>
      </c>
      <c r="U249" s="253" t="s">
        <v>6352</v>
      </c>
      <c r="V249" s="252"/>
      <c r="W249" s="252">
        <v>35.35</v>
      </c>
      <c r="X249" s="330" t="s">
        <v>6337</v>
      </c>
      <c r="Y249" s="252"/>
      <c r="Z249" s="252"/>
      <c r="AA249" s="252"/>
      <c r="AB249" s="252">
        <v>33.880000000000003</v>
      </c>
      <c r="AC249" s="252"/>
      <c r="AD249" s="252"/>
      <c r="AE249" s="307"/>
      <c r="AF249" s="91" t="s">
        <v>7914</v>
      </c>
      <c r="AG249" s="373">
        <v>60</v>
      </c>
      <c r="AH249" s="373">
        <v>102</v>
      </c>
      <c r="AI249" s="91"/>
      <c r="AJ249" s="91"/>
      <c r="AK249" s="91" t="s">
        <v>6348</v>
      </c>
      <c r="AL249" s="381">
        <v>2</v>
      </c>
      <c r="AM249" s="381">
        <v>1</v>
      </c>
      <c r="AN249" s="381"/>
      <c r="AO249" s="381">
        <v>1</v>
      </c>
      <c r="AP249" s="381"/>
      <c r="AQ249" s="381">
        <v>365</v>
      </c>
      <c r="AR249" s="91" t="s">
        <v>9080</v>
      </c>
      <c r="AS249" s="91" t="s">
        <v>9080</v>
      </c>
      <c r="AT249" s="91" t="s">
        <v>6437</v>
      </c>
      <c r="AU249" s="73">
        <v>13599</v>
      </c>
      <c r="AV249" s="73">
        <v>37</v>
      </c>
      <c r="AW249" s="335"/>
      <c r="AX249" s="335"/>
      <c r="AY249" s="335"/>
      <c r="AZ249" s="335"/>
      <c r="BA249" s="335"/>
      <c r="BB249" s="313"/>
      <c r="BC249" s="313"/>
      <c r="BD249" s="91"/>
      <c r="BE249" s="91" t="s">
        <v>6350</v>
      </c>
      <c r="BF249" s="313"/>
      <c r="BG249" s="335"/>
      <c r="BH249" s="313"/>
      <c r="BI249" s="313"/>
      <c r="BJ249" s="313"/>
      <c r="BK249" s="313"/>
      <c r="BL249" s="313"/>
      <c r="BM249" s="91"/>
      <c r="BN249" s="91" t="s">
        <v>6350</v>
      </c>
      <c r="BO249" s="253"/>
      <c r="BP249" s="253"/>
      <c r="BQ249" s="253"/>
      <c r="BR249" s="253"/>
      <c r="BS249" s="253"/>
      <c r="BT249" s="253"/>
      <c r="BU249" s="253"/>
      <c r="BV249" s="253"/>
      <c r="BW249" s="253"/>
      <c r="BX249" s="253"/>
      <c r="BY249" s="427">
        <v>2</v>
      </c>
      <c r="BZ249" s="427">
        <v>1</v>
      </c>
      <c r="CA249" s="427">
        <v>6</v>
      </c>
      <c r="CB249" s="427"/>
      <c r="CC249" s="427"/>
    </row>
    <row r="250" spans="1:81" ht="17.100000000000001" customHeight="1">
      <c r="A250" s="208"/>
      <c r="B250" s="209" t="s">
        <v>1292</v>
      </c>
      <c r="C250" s="210"/>
      <c r="D250" s="210">
        <v>14</v>
      </c>
      <c r="E250" s="210"/>
      <c r="F250" s="108"/>
      <c r="G250" s="208"/>
      <c r="H250" s="208"/>
      <c r="I250" s="208"/>
      <c r="J250" s="208"/>
      <c r="K250" s="208"/>
      <c r="L250" s="208"/>
      <c r="M250" s="205"/>
      <c r="N250" s="112"/>
      <c r="O250" s="112"/>
      <c r="P250" s="112"/>
      <c r="Q250" s="374"/>
      <c r="R250" s="374"/>
      <c r="S250" s="188"/>
      <c r="T250" s="188"/>
      <c r="U250" s="285"/>
      <c r="V250" s="298"/>
      <c r="W250" s="298"/>
      <c r="X250" s="112"/>
      <c r="Y250" s="298"/>
      <c r="Z250" s="298"/>
      <c r="AA250" s="298"/>
      <c r="AB250" s="298"/>
      <c r="AC250" s="298"/>
      <c r="AD250" s="298"/>
      <c r="AE250" s="352"/>
      <c r="AF250" s="205"/>
      <c r="AG250" s="374"/>
      <c r="AH250" s="374"/>
      <c r="AI250" s="205"/>
      <c r="AJ250" s="205"/>
      <c r="AK250" s="205"/>
      <c r="AL250" s="112"/>
      <c r="AM250" s="112"/>
      <c r="AN250" s="112"/>
      <c r="AO250" s="112"/>
      <c r="AP250" s="112"/>
      <c r="AQ250" s="112"/>
      <c r="AR250" s="205"/>
      <c r="AS250" s="205"/>
      <c r="AT250" s="205"/>
      <c r="AU250" s="198"/>
      <c r="AV250" s="198"/>
      <c r="AW250" s="339"/>
      <c r="AX250" s="339"/>
      <c r="AY250" s="339"/>
      <c r="AZ250" s="339"/>
      <c r="BA250" s="339"/>
      <c r="BB250" s="310"/>
      <c r="BC250" s="310"/>
      <c r="BD250" s="205"/>
      <c r="BE250" s="205"/>
      <c r="BF250" s="310"/>
      <c r="BG250" s="339"/>
      <c r="BH250" s="310"/>
      <c r="BI250" s="310"/>
      <c r="BJ250" s="310"/>
      <c r="BK250" s="310"/>
      <c r="BL250" s="310"/>
      <c r="BM250" s="205"/>
      <c r="BN250" s="205"/>
      <c r="BO250" s="285"/>
      <c r="BP250" s="285"/>
      <c r="BQ250" s="285"/>
      <c r="BR250" s="285"/>
      <c r="BS250" s="285"/>
      <c r="BT250" s="285"/>
      <c r="BU250" s="285"/>
      <c r="BV250" s="285"/>
      <c r="BW250" s="285"/>
      <c r="BX250" s="285"/>
      <c r="BY250" s="112"/>
      <c r="BZ250" s="112"/>
      <c r="CA250" s="112"/>
      <c r="CB250" s="112"/>
      <c r="CC250" s="112"/>
    </row>
    <row r="251" spans="1:81" ht="17.100000000000001" customHeight="1">
      <c r="A251" s="71">
        <v>218</v>
      </c>
      <c r="B251" s="85" t="s">
        <v>1129</v>
      </c>
      <c r="C251" s="85" t="s">
        <v>1227</v>
      </c>
      <c r="D251" s="85" t="s">
        <v>987</v>
      </c>
      <c r="E251" s="85" t="s">
        <v>97</v>
      </c>
      <c r="F251" s="85" t="s">
        <v>1293</v>
      </c>
      <c r="G251" s="101" t="s">
        <v>1294</v>
      </c>
      <c r="H251" s="330" t="s">
        <v>1295</v>
      </c>
      <c r="I251" s="91" t="s">
        <v>1296</v>
      </c>
      <c r="J251" s="330" t="s">
        <v>102</v>
      </c>
      <c r="K251" s="330" t="s">
        <v>1171</v>
      </c>
      <c r="L251" s="330" t="s">
        <v>1297</v>
      </c>
      <c r="M251" s="91" t="s">
        <v>10463</v>
      </c>
      <c r="N251" s="330" t="s">
        <v>30</v>
      </c>
      <c r="O251" s="570"/>
      <c r="P251" s="330" t="s">
        <v>30</v>
      </c>
      <c r="Q251" s="373">
        <v>480</v>
      </c>
      <c r="R251" s="373">
        <v>480</v>
      </c>
      <c r="S251" s="387">
        <v>210</v>
      </c>
      <c r="T251" s="387">
        <v>210</v>
      </c>
      <c r="U251" s="253" t="s">
        <v>6352</v>
      </c>
      <c r="V251" s="252"/>
      <c r="W251" s="252">
        <v>120</v>
      </c>
      <c r="X251" s="330" t="s">
        <v>6337</v>
      </c>
      <c r="Y251" s="252"/>
      <c r="Z251" s="252">
        <v>105</v>
      </c>
      <c r="AA251" s="252">
        <v>18600</v>
      </c>
      <c r="AB251" s="252">
        <v>45</v>
      </c>
      <c r="AC251" s="252"/>
      <c r="AD251" s="252"/>
      <c r="AE251" s="307" t="s">
        <v>7482</v>
      </c>
      <c r="AF251" s="91" t="s">
        <v>8909</v>
      </c>
      <c r="AG251" s="373"/>
      <c r="AH251" s="373">
        <v>4076</v>
      </c>
      <c r="AI251" s="91"/>
      <c r="AJ251" s="91"/>
      <c r="AK251" s="91" t="s">
        <v>6348</v>
      </c>
      <c r="AL251" s="381">
        <v>3</v>
      </c>
      <c r="AM251" s="381">
        <v>1</v>
      </c>
      <c r="AN251" s="381"/>
      <c r="AO251" s="381"/>
      <c r="AP251" s="381">
        <v>2</v>
      </c>
      <c r="AQ251" s="381">
        <v>245</v>
      </c>
      <c r="AR251" s="91" t="s">
        <v>7023</v>
      </c>
      <c r="AS251" s="91" t="s">
        <v>9227</v>
      </c>
      <c r="AT251" s="91" t="s">
        <v>9281</v>
      </c>
      <c r="AU251" s="73">
        <v>980</v>
      </c>
      <c r="AV251" s="73">
        <v>4</v>
      </c>
      <c r="AW251" s="335"/>
      <c r="AX251" s="335"/>
      <c r="AY251" s="335"/>
      <c r="AZ251" s="335"/>
      <c r="BA251" s="335"/>
      <c r="BB251" s="313"/>
      <c r="BC251" s="313"/>
      <c r="BD251" s="91"/>
      <c r="BE251" s="91" t="s">
        <v>6350</v>
      </c>
      <c r="BF251" s="313"/>
      <c r="BG251" s="335"/>
      <c r="BH251" s="313"/>
      <c r="BI251" s="313"/>
      <c r="BJ251" s="313"/>
      <c r="BK251" s="313"/>
      <c r="BL251" s="313"/>
      <c r="BM251" s="91"/>
      <c r="BN251" s="91" t="s">
        <v>6350</v>
      </c>
      <c r="BO251" s="253"/>
      <c r="BP251" s="253"/>
      <c r="BQ251" s="253"/>
      <c r="BR251" s="253"/>
      <c r="BS251" s="253"/>
      <c r="BT251" s="253"/>
      <c r="BU251" s="253"/>
      <c r="BV251" s="253"/>
      <c r="BW251" s="253"/>
      <c r="BX251" s="253"/>
      <c r="BY251" s="427">
        <v>2</v>
      </c>
      <c r="BZ251" s="427">
        <v>1</v>
      </c>
      <c r="CA251" s="427"/>
      <c r="CB251" s="427"/>
      <c r="CC251" s="427"/>
    </row>
    <row r="252" spans="1:81" ht="17.100000000000001" customHeight="1">
      <c r="A252" s="208"/>
      <c r="B252" s="209" t="s">
        <v>1298</v>
      </c>
      <c r="C252" s="210"/>
      <c r="D252" s="210">
        <v>1</v>
      </c>
      <c r="E252" s="210"/>
      <c r="F252" s="108"/>
      <c r="G252" s="208"/>
      <c r="H252" s="208"/>
      <c r="I252" s="208"/>
      <c r="J252" s="208"/>
      <c r="K252" s="208"/>
      <c r="L252" s="208"/>
      <c r="M252" s="205"/>
      <c r="N252" s="112"/>
      <c r="O252" s="112"/>
      <c r="P252" s="112"/>
      <c r="Q252" s="374"/>
      <c r="R252" s="374"/>
      <c r="S252" s="188"/>
      <c r="T252" s="188"/>
      <c r="U252" s="285"/>
      <c r="V252" s="298"/>
      <c r="W252" s="298"/>
      <c r="X252" s="112"/>
      <c r="Y252" s="298"/>
      <c r="Z252" s="298"/>
      <c r="AA252" s="298"/>
      <c r="AB252" s="298"/>
      <c r="AC252" s="298"/>
      <c r="AD252" s="298"/>
      <c r="AE252" s="352"/>
      <c r="AF252" s="205"/>
      <c r="AG252" s="374"/>
      <c r="AH252" s="374"/>
      <c r="AI252" s="205"/>
      <c r="AJ252" s="205"/>
      <c r="AK252" s="205"/>
      <c r="AL252" s="112"/>
      <c r="AM252" s="112"/>
      <c r="AN252" s="112"/>
      <c r="AO252" s="112"/>
      <c r="AP252" s="112"/>
      <c r="AQ252" s="112"/>
      <c r="AR252" s="205"/>
      <c r="AS252" s="205"/>
      <c r="AT252" s="205"/>
      <c r="AU252" s="198"/>
      <c r="AV252" s="198"/>
      <c r="AW252" s="339"/>
      <c r="AX252" s="339"/>
      <c r="AY252" s="339"/>
      <c r="AZ252" s="339"/>
      <c r="BA252" s="339"/>
      <c r="BB252" s="310"/>
      <c r="BC252" s="310"/>
      <c r="BD252" s="205"/>
      <c r="BE252" s="205"/>
      <c r="BF252" s="310"/>
      <c r="BG252" s="339"/>
      <c r="BH252" s="310"/>
      <c r="BI252" s="310"/>
      <c r="BJ252" s="310"/>
      <c r="BK252" s="310"/>
      <c r="BL252" s="310"/>
      <c r="BM252" s="205"/>
      <c r="BN252" s="205"/>
      <c r="BO252" s="285"/>
      <c r="BP252" s="285"/>
      <c r="BQ252" s="285"/>
      <c r="BR252" s="285"/>
      <c r="BS252" s="285"/>
      <c r="BT252" s="285"/>
      <c r="BU252" s="285"/>
      <c r="BV252" s="285"/>
      <c r="BW252" s="285"/>
      <c r="BX252" s="285"/>
      <c r="BY252" s="112"/>
      <c r="BZ252" s="112"/>
      <c r="CA252" s="112"/>
      <c r="CB252" s="112"/>
      <c r="CC252" s="112"/>
    </row>
    <row r="253" spans="1:81" ht="17.100000000000001" customHeight="1">
      <c r="A253" s="102"/>
      <c r="B253" s="157" t="s">
        <v>1299</v>
      </c>
      <c r="C253" s="158"/>
      <c r="D253" s="158">
        <v>31</v>
      </c>
      <c r="E253" s="158"/>
      <c r="F253" s="110"/>
      <c r="G253" s="170"/>
      <c r="H253" s="104"/>
      <c r="I253" s="204"/>
      <c r="J253" s="104"/>
      <c r="K253" s="104"/>
      <c r="L253" s="104"/>
      <c r="M253" s="204"/>
      <c r="N253" s="104"/>
      <c r="O253" s="104"/>
      <c r="P253" s="104"/>
      <c r="Q253" s="376"/>
      <c r="R253" s="376"/>
      <c r="S253" s="388"/>
      <c r="T253" s="388"/>
      <c r="U253" s="288"/>
      <c r="V253" s="299"/>
      <c r="W253" s="299"/>
      <c r="X253" s="104"/>
      <c r="Y253" s="299"/>
      <c r="Z253" s="299"/>
      <c r="AA253" s="299"/>
      <c r="AB253" s="299"/>
      <c r="AC253" s="299"/>
      <c r="AD253" s="299"/>
      <c r="AE253" s="353"/>
      <c r="AF253" s="204"/>
      <c r="AG253" s="376"/>
      <c r="AH253" s="376"/>
      <c r="AI253" s="204"/>
      <c r="AJ253" s="204"/>
      <c r="AK253" s="204"/>
      <c r="AL253" s="104"/>
      <c r="AM253" s="104"/>
      <c r="AN253" s="104"/>
      <c r="AO253" s="104"/>
      <c r="AP253" s="104"/>
      <c r="AQ253" s="104"/>
      <c r="AR253" s="204"/>
      <c r="AS253" s="204"/>
      <c r="AT253" s="204"/>
      <c r="AU253" s="199"/>
      <c r="AV253" s="199"/>
      <c r="AW253" s="360"/>
      <c r="AX253" s="360"/>
      <c r="AY253" s="360"/>
      <c r="AZ253" s="360"/>
      <c r="BA253" s="360"/>
      <c r="BB253" s="412"/>
      <c r="BC253" s="412"/>
      <c r="BD253" s="204"/>
      <c r="BE253" s="204"/>
      <c r="BF253" s="412"/>
      <c r="BG253" s="360"/>
      <c r="BH253" s="412"/>
      <c r="BI253" s="412"/>
      <c r="BJ253" s="412"/>
      <c r="BK253" s="412"/>
      <c r="BL253" s="412"/>
      <c r="BM253" s="204"/>
      <c r="BN253" s="204"/>
      <c r="BO253" s="288"/>
      <c r="BP253" s="288"/>
      <c r="BQ253" s="288"/>
      <c r="BR253" s="288"/>
      <c r="BS253" s="288"/>
      <c r="BT253" s="288"/>
      <c r="BU253" s="288"/>
      <c r="BV253" s="288"/>
      <c r="BW253" s="288"/>
      <c r="BX253" s="288"/>
      <c r="BY253" s="104"/>
      <c r="BZ253" s="104"/>
      <c r="CA253" s="104"/>
      <c r="CB253" s="104"/>
      <c r="CC253" s="104"/>
    </row>
    <row r="254" spans="1:81" ht="17.100000000000001" customHeight="1">
      <c r="A254" s="71"/>
      <c r="B254" s="111" t="s">
        <v>1300</v>
      </c>
      <c r="C254" s="74"/>
      <c r="D254" s="74"/>
      <c r="E254" s="74"/>
      <c r="F254" s="74"/>
      <c r="G254" s="101"/>
      <c r="H254" s="330"/>
      <c r="I254" s="91"/>
      <c r="J254" s="330"/>
      <c r="K254" s="330"/>
      <c r="L254" s="330"/>
      <c r="M254" s="91"/>
      <c r="N254" s="330"/>
      <c r="O254" s="330"/>
      <c r="P254" s="330"/>
      <c r="Q254" s="373"/>
      <c r="R254" s="373"/>
      <c r="S254" s="387"/>
      <c r="T254" s="387"/>
      <c r="U254" s="253"/>
      <c r="V254" s="252"/>
      <c r="W254" s="252"/>
      <c r="X254" s="330"/>
      <c r="Y254" s="252"/>
      <c r="Z254" s="252"/>
      <c r="AA254" s="252"/>
      <c r="AB254" s="252"/>
      <c r="AC254" s="252"/>
      <c r="AD254" s="252"/>
      <c r="AE254" s="307"/>
      <c r="AF254" s="91"/>
      <c r="AG254" s="373"/>
      <c r="AH254" s="373"/>
      <c r="AI254" s="91"/>
      <c r="AJ254" s="91"/>
      <c r="AK254" s="91"/>
      <c r="AL254" s="381"/>
      <c r="AM254" s="381"/>
      <c r="AN254" s="381"/>
      <c r="AO254" s="381"/>
      <c r="AP254" s="381"/>
      <c r="AQ254" s="381"/>
      <c r="AR254" s="91"/>
      <c r="AS254" s="91"/>
      <c r="AT254" s="91"/>
      <c r="AU254" s="73"/>
      <c r="AV254" s="73"/>
      <c r="AW254" s="335"/>
      <c r="AX254" s="335"/>
      <c r="AY254" s="335"/>
      <c r="AZ254" s="335"/>
      <c r="BA254" s="335"/>
      <c r="BB254" s="313"/>
      <c r="BC254" s="313"/>
      <c r="BD254" s="91"/>
      <c r="BE254" s="91"/>
      <c r="BF254" s="313"/>
      <c r="BG254" s="335"/>
      <c r="BH254" s="313"/>
      <c r="BI254" s="313"/>
      <c r="BJ254" s="313"/>
      <c r="BK254" s="313"/>
      <c r="BL254" s="313"/>
      <c r="BM254" s="91"/>
      <c r="BN254" s="91"/>
      <c r="BO254" s="253"/>
      <c r="BP254" s="253"/>
      <c r="BQ254" s="253"/>
      <c r="BR254" s="253"/>
      <c r="BS254" s="253"/>
      <c r="BT254" s="253"/>
      <c r="BU254" s="253"/>
      <c r="BV254" s="253"/>
      <c r="BW254" s="253"/>
      <c r="BX254" s="253"/>
      <c r="BY254" s="427"/>
      <c r="BZ254" s="427"/>
      <c r="CA254" s="427"/>
      <c r="CB254" s="427"/>
      <c r="CC254" s="427"/>
    </row>
    <row r="255" spans="1:81" ht="17.100000000000001" customHeight="1">
      <c r="A255" s="71">
        <v>219</v>
      </c>
      <c r="B255" s="91" t="s">
        <v>1300</v>
      </c>
      <c r="C255" s="91" t="s">
        <v>895</v>
      </c>
      <c r="D255" s="91" t="s">
        <v>96</v>
      </c>
      <c r="E255" s="91" t="s">
        <v>20</v>
      </c>
      <c r="F255" s="398" t="s">
        <v>1301</v>
      </c>
      <c r="G255" s="101" t="s">
        <v>8730</v>
      </c>
      <c r="H255" s="330" t="s">
        <v>1302</v>
      </c>
      <c r="I255" s="91" t="s">
        <v>1303</v>
      </c>
      <c r="J255" s="330" t="s">
        <v>102</v>
      </c>
      <c r="K255" s="330" t="s">
        <v>1304</v>
      </c>
      <c r="L255" s="330" t="s">
        <v>1305</v>
      </c>
      <c r="M255" s="91" t="s">
        <v>10464</v>
      </c>
      <c r="N255" s="330" t="s">
        <v>102</v>
      </c>
      <c r="O255" s="776" t="s">
        <v>6435</v>
      </c>
      <c r="P255" s="330" t="s">
        <v>102</v>
      </c>
      <c r="Q255" s="373">
        <v>82238</v>
      </c>
      <c r="R255" s="373">
        <v>15127.96</v>
      </c>
      <c r="S255" s="387">
        <v>3470</v>
      </c>
      <c r="T255" s="387">
        <v>2945</v>
      </c>
      <c r="U255" s="253" t="s">
        <v>11745</v>
      </c>
      <c r="V255" s="252">
        <v>525</v>
      </c>
      <c r="W255" s="252">
        <v>1890</v>
      </c>
      <c r="X255" s="330" t="s">
        <v>6337</v>
      </c>
      <c r="Y255" s="252">
        <v>1965</v>
      </c>
      <c r="Z255" s="252">
        <v>567</v>
      </c>
      <c r="AA255" s="252">
        <v>55076</v>
      </c>
      <c r="AB255" s="252">
        <v>1344</v>
      </c>
      <c r="AC255" s="252">
        <v>15</v>
      </c>
      <c r="AD255" s="252">
        <v>50</v>
      </c>
      <c r="AE255" s="307">
        <v>218</v>
      </c>
      <c r="AF255" s="91" t="s">
        <v>9065</v>
      </c>
      <c r="AG255" s="373">
        <v>110168</v>
      </c>
      <c r="AH255" s="373">
        <v>169419</v>
      </c>
      <c r="AI255" s="91" t="s">
        <v>9066</v>
      </c>
      <c r="AJ255" s="91" t="s">
        <v>9067</v>
      </c>
      <c r="AK255" s="91" t="s">
        <v>6372</v>
      </c>
      <c r="AL255" s="381">
        <v>20</v>
      </c>
      <c r="AM255" s="381">
        <v>5</v>
      </c>
      <c r="AN255" s="381">
        <v>7</v>
      </c>
      <c r="AO255" s="381">
        <v>8</v>
      </c>
      <c r="AP255" s="381"/>
      <c r="AQ255" s="381">
        <v>360</v>
      </c>
      <c r="AR255" s="91" t="s">
        <v>9068</v>
      </c>
      <c r="AS255" s="91" t="s">
        <v>9068</v>
      </c>
      <c r="AT255" s="91" t="s">
        <v>9282</v>
      </c>
      <c r="AU255" s="73">
        <v>440075</v>
      </c>
      <c r="AV255" s="232">
        <v>1222</v>
      </c>
      <c r="AW255" s="335"/>
      <c r="AX255" s="335"/>
      <c r="AY255" s="335"/>
      <c r="AZ255" s="335"/>
      <c r="BA255" s="335"/>
      <c r="BB255" s="313"/>
      <c r="BC255" s="313"/>
      <c r="BD255" s="91"/>
      <c r="BE255" s="91" t="s">
        <v>6350</v>
      </c>
      <c r="BF255" s="313"/>
      <c r="BG255" s="335"/>
      <c r="BH255" s="313"/>
      <c r="BI255" s="313"/>
      <c r="BJ255" s="313"/>
      <c r="BK255" s="313"/>
      <c r="BL255" s="313"/>
      <c r="BM255" s="91"/>
      <c r="BN255" s="91" t="s">
        <v>6350</v>
      </c>
      <c r="BO255" s="253">
        <v>3</v>
      </c>
      <c r="BP255" s="253">
        <v>7</v>
      </c>
      <c r="BQ255" s="253">
        <v>1</v>
      </c>
      <c r="BR255" s="253">
        <v>16</v>
      </c>
      <c r="BS255" s="253"/>
      <c r="BT255" s="253">
        <v>17</v>
      </c>
      <c r="BU255" s="253">
        <v>31</v>
      </c>
      <c r="BV255" s="253"/>
      <c r="BW255" s="253"/>
      <c r="BX255" s="253"/>
      <c r="BY255" s="427"/>
      <c r="BZ255" s="427"/>
      <c r="CA255" s="427"/>
      <c r="CB255" s="427"/>
      <c r="CC255" s="427"/>
    </row>
    <row r="256" spans="1:81" ht="17.100000000000001" customHeight="1">
      <c r="A256" s="71">
        <v>220</v>
      </c>
      <c r="B256" s="78" t="s">
        <v>1300</v>
      </c>
      <c r="C256" s="78" t="s">
        <v>1059</v>
      </c>
      <c r="D256" s="78" t="s">
        <v>96</v>
      </c>
      <c r="E256" s="78" t="s">
        <v>97</v>
      </c>
      <c r="F256" s="78" t="s">
        <v>1306</v>
      </c>
      <c r="G256" s="101" t="s">
        <v>1307</v>
      </c>
      <c r="H256" s="330" t="s">
        <v>1308</v>
      </c>
      <c r="I256" s="91" t="s">
        <v>1309</v>
      </c>
      <c r="J256" s="330" t="s">
        <v>102</v>
      </c>
      <c r="K256" s="330" t="s">
        <v>1310</v>
      </c>
      <c r="L256" s="330" t="s">
        <v>1311</v>
      </c>
      <c r="M256" s="91" t="s">
        <v>6759</v>
      </c>
      <c r="N256" s="330" t="s">
        <v>30</v>
      </c>
      <c r="O256" s="330"/>
      <c r="P256" s="330" t="s">
        <v>102</v>
      </c>
      <c r="Q256" s="373">
        <v>21580</v>
      </c>
      <c r="R256" s="373">
        <v>10493</v>
      </c>
      <c r="S256" s="387">
        <v>8255</v>
      </c>
      <c r="T256" s="387">
        <v>5784</v>
      </c>
      <c r="U256" s="253" t="s">
        <v>6352</v>
      </c>
      <c r="V256" s="252">
        <v>2471</v>
      </c>
      <c r="W256" s="252">
        <v>730</v>
      </c>
      <c r="X256" s="330" t="s">
        <v>6337</v>
      </c>
      <c r="Y256" s="252">
        <v>664</v>
      </c>
      <c r="Z256" s="252">
        <v>130</v>
      </c>
      <c r="AA256" s="252">
        <v>72000</v>
      </c>
      <c r="AB256" s="252">
        <v>714</v>
      </c>
      <c r="AC256" s="252">
        <v>440</v>
      </c>
      <c r="AD256" s="252"/>
      <c r="AE256" s="307" t="s">
        <v>9924</v>
      </c>
      <c r="AF256" s="91" t="s">
        <v>6760</v>
      </c>
      <c r="AG256" s="373">
        <v>8309</v>
      </c>
      <c r="AH256" s="373">
        <v>8309</v>
      </c>
      <c r="AI256" s="91"/>
      <c r="AJ256" s="91"/>
      <c r="AK256" s="91" t="s">
        <v>11564</v>
      </c>
      <c r="AL256" s="381">
        <v>19</v>
      </c>
      <c r="AM256" s="381">
        <v>7</v>
      </c>
      <c r="AN256" s="381">
        <v>7</v>
      </c>
      <c r="AO256" s="381">
        <v>5</v>
      </c>
      <c r="AP256" s="381"/>
      <c r="AQ256" s="381">
        <v>313</v>
      </c>
      <c r="AR256" s="91" t="s">
        <v>6341</v>
      </c>
      <c r="AS256" s="91" t="s">
        <v>6341</v>
      </c>
      <c r="AT256" s="91" t="s">
        <v>6356</v>
      </c>
      <c r="AU256" s="73">
        <v>639961</v>
      </c>
      <c r="AV256" s="73">
        <v>2045</v>
      </c>
      <c r="AW256" s="335"/>
      <c r="AX256" s="335"/>
      <c r="AY256" s="335"/>
      <c r="AZ256" s="335"/>
      <c r="BA256" s="335"/>
      <c r="BB256" s="313"/>
      <c r="BC256" s="313"/>
      <c r="BD256" s="91"/>
      <c r="BE256" s="91" t="s">
        <v>6350</v>
      </c>
      <c r="BF256" s="313"/>
      <c r="BG256" s="335"/>
      <c r="BH256" s="313"/>
      <c r="BI256" s="313"/>
      <c r="BJ256" s="313"/>
      <c r="BK256" s="313"/>
      <c r="BL256" s="313"/>
      <c r="BM256" s="91"/>
      <c r="BN256" s="91"/>
      <c r="BO256" s="253">
        <v>2</v>
      </c>
      <c r="BP256" s="253">
        <v>13</v>
      </c>
      <c r="BQ256" s="253"/>
      <c r="BR256" s="253">
        <v>5</v>
      </c>
      <c r="BS256" s="253"/>
      <c r="BT256" s="253">
        <v>6</v>
      </c>
      <c r="BU256" s="253"/>
      <c r="BV256" s="253"/>
      <c r="BW256" s="253">
        <v>3</v>
      </c>
      <c r="BX256" s="253">
        <v>3</v>
      </c>
      <c r="BY256" s="427"/>
      <c r="BZ256" s="427"/>
      <c r="CA256" s="427"/>
      <c r="CB256" s="427"/>
      <c r="CC256" s="427"/>
    </row>
    <row r="257" spans="1:81" ht="17.100000000000001" customHeight="1">
      <c r="A257" s="208"/>
      <c r="B257" s="209" t="s">
        <v>1312</v>
      </c>
      <c r="C257" s="210"/>
      <c r="D257" s="210">
        <v>2</v>
      </c>
      <c r="E257" s="210"/>
      <c r="F257" s="108"/>
      <c r="G257" s="208"/>
      <c r="H257" s="208"/>
      <c r="I257" s="208"/>
      <c r="J257" s="208"/>
      <c r="K257" s="208"/>
      <c r="L257" s="208"/>
      <c r="M257" s="205"/>
      <c r="N257" s="112"/>
      <c r="O257" s="112"/>
      <c r="P257" s="112"/>
      <c r="Q257" s="374"/>
      <c r="R257" s="374"/>
      <c r="S257" s="188"/>
      <c r="T257" s="188"/>
      <c r="U257" s="285"/>
      <c r="V257" s="298"/>
      <c r="W257" s="298"/>
      <c r="X257" s="112"/>
      <c r="Y257" s="298"/>
      <c r="Z257" s="298"/>
      <c r="AA257" s="298"/>
      <c r="AB257" s="298"/>
      <c r="AC257" s="298"/>
      <c r="AD257" s="298"/>
      <c r="AE257" s="352"/>
      <c r="AF257" s="205"/>
      <c r="AG257" s="374"/>
      <c r="AH257" s="374"/>
      <c r="AI257" s="205"/>
      <c r="AJ257" s="205"/>
      <c r="AK257" s="205"/>
      <c r="AL257" s="112"/>
      <c r="AM257" s="112"/>
      <c r="AN257" s="112"/>
      <c r="AO257" s="112"/>
      <c r="AP257" s="112"/>
      <c r="AQ257" s="112"/>
      <c r="AR257" s="205"/>
      <c r="AS257" s="205"/>
      <c r="AT257" s="205"/>
      <c r="AU257" s="198"/>
      <c r="AV257" s="198"/>
      <c r="AW257" s="339"/>
      <c r="AX257" s="339"/>
      <c r="AY257" s="339"/>
      <c r="AZ257" s="339"/>
      <c r="BA257" s="339"/>
      <c r="BB257" s="310"/>
      <c r="BC257" s="310"/>
      <c r="BD257" s="205"/>
      <c r="BE257" s="205"/>
      <c r="BF257" s="310"/>
      <c r="BG257" s="339"/>
      <c r="BH257" s="310"/>
      <c r="BI257" s="310"/>
      <c r="BJ257" s="310"/>
      <c r="BK257" s="310"/>
      <c r="BL257" s="310"/>
      <c r="BM257" s="205"/>
      <c r="BN257" s="205"/>
      <c r="BO257" s="285"/>
      <c r="BP257" s="285"/>
      <c r="BQ257" s="285"/>
      <c r="BR257" s="285"/>
      <c r="BS257" s="285"/>
      <c r="BT257" s="285"/>
      <c r="BU257" s="285"/>
      <c r="BV257" s="285"/>
      <c r="BW257" s="285"/>
      <c r="BX257" s="285"/>
      <c r="BY257" s="112"/>
      <c r="BZ257" s="112"/>
      <c r="CA257" s="112"/>
      <c r="CB257" s="112"/>
      <c r="CC257" s="112"/>
    </row>
    <row r="258" spans="1:81" ht="17.100000000000001" customHeight="1">
      <c r="A258" s="71">
        <v>221</v>
      </c>
      <c r="B258" s="78" t="s">
        <v>1313</v>
      </c>
      <c r="C258" s="78" t="s">
        <v>963</v>
      </c>
      <c r="D258" s="78" t="s">
        <v>213</v>
      </c>
      <c r="E258" s="78" t="s">
        <v>20</v>
      </c>
      <c r="F258" s="78" t="s">
        <v>1314</v>
      </c>
      <c r="G258" s="101" t="s">
        <v>1315</v>
      </c>
      <c r="H258" s="330" t="s">
        <v>1316</v>
      </c>
      <c r="I258" s="91" t="s">
        <v>12522</v>
      </c>
      <c r="J258" s="330" t="s">
        <v>102</v>
      </c>
      <c r="K258" s="330" t="s">
        <v>1317</v>
      </c>
      <c r="L258" s="330" t="s">
        <v>1318</v>
      </c>
      <c r="M258" s="91" t="s">
        <v>10465</v>
      </c>
      <c r="N258" s="330" t="s">
        <v>30</v>
      </c>
      <c r="O258" s="330"/>
      <c r="P258" s="330" t="s">
        <v>30</v>
      </c>
      <c r="Q258" s="373">
        <v>78310</v>
      </c>
      <c r="R258" s="373">
        <v>1619</v>
      </c>
      <c r="S258" s="387">
        <v>1453</v>
      </c>
      <c r="T258" s="387">
        <v>1453</v>
      </c>
      <c r="U258" s="253" t="s">
        <v>6352</v>
      </c>
      <c r="V258" s="252"/>
      <c r="W258" s="252">
        <v>54</v>
      </c>
      <c r="X258" s="330" t="s">
        <v>6337</v>
      </c>
      <c r="Y258" s="252">
        <v>325</v>
      </c>
      <c r="Z258" s="252">
        <v>12</v>
      </c>
      <c r="AA258" s="252">
        <v>771</v>
      </c>
      <c r="AB258" s="252">
        <v>162</v>
      </c>
      <c r="AC258" s="252"/>
      <c r="AD258" s="252"/>
      <c r="AE258" s="307">
        <v>236</v>
      </c>
      <c r="AF258" s="91" t="s">
        <v>6620</v>
      </c>
      <c r="AG258" s="373">
        <v>425</v>
      </c>
      <c r="AH258" s="373">
        <v>806</v>
      </c>
      <c r="AI258" s="91"/>
      <c r="AJ258" s="91"/>
      <c r="AK258" s="91" t="s">
        <v>11562</v>
      </c>
      <c r="AL258" s="381">
        <v>16</v>
      </c>
      <c r="AM258" s="381">
        <v>5</v>
      </c>
      <c r="AN258" s="381">
        <v>10</v>
      </c>
      <c r="AO258" s="381">
        <v>1</v>
      </c>
      <c r="AP258" s="381"/>
      <c r="AQ258" s="381">
        <v>300</v>
      </c>
      <c r="AR258" s="91" t="s">
        <v>9080</v>
      </c>
      <c r="AS258" s="91" t="s">
        <v>9080</v>
      </c>
      <c r="AT258" s="91" t="s">
        <v>9283</v>
      </c>
      <c r="AU258" s="73">
        <v>20721</v>
      </c>
      <c r="AV258" s="232">
        <v>69</v>
      </c>
      <c r="AW258" s="335"/>
      <c r="AX258" s="335"/>
      <c r="AY258" s="335"/>
      <c r="AZ258" s="335"/>
      <c r="BA258" s="335"/>
      <c r="BB258" s="313"/>
      <c r="BC258" s="313"/>
      <c r="BD258" s="91"/>
      <c r="BE258" s="91" t="s">
        <v>6350</v>
      </c>
      <c r="BF258" s="313"/>
      <c r="BG258" s="335"/>
      <c r="BH258" s="313"/>
      <c r="BI258" s="313"/>
      <c r="BJ258" s="313"/>
      <c r="BK258" s="313"/>
      <c r="BL258" s="313"/>
      <c r="BM258" s="91"/>
      <c r="BN258" s="91" t="s">
        <v>6350</v>
      </c>
      <c r="BO258" s="253"/>
      <c r="BP258" s="253">
        <v>1</v>
      </c>
      <c r="BQ258" s="253"/>
      <c r="BR258" s="253"/>
      <c r="BS258" s="253"/>
      <c r="BT258" s="253">
        <v>8</v>
      </c>
      <c r="BU258" s="253">
        <v>6</v>
      </c>
      <c r="BV258" s="253">
        <v>2</v>
      </c>
      <c r="BW258" s="253"/>
      <c r="BX258" s="253"/>
      <c r="BY258" s="427"/>
      <c r="BZ258" s="427"/>
      <c r="CA258" s="427"/>
      <c r="CB258" s="427"/>
      <c r="CC258" s="427"/>
    </row>
    <row r="259" spans="1:81" ht="17.100000000000001" customHeight="1">
      <c r="A259" s="71">
        <v>222</v>
      </c>
      <c r="B259" s="116" t="s">
        <v>1313</v>
      </c>
      <c r="C259" s="116" t="s">
        <v>1319</v>
      </c>
      <c r="D259" s="116" t="s">
        <v>213</v>
      </c>
      <c r="E259" s="116" t="s">
        <v>20</v>
      </c>
      <c r="F259" s="116" t="s">
        <v>10926</v>
      </c>
      <c r="G259" s="101" t="s">
        <v>10927</v>
      </c>
      <c r="H259" s="330" t="s">
        <v>1320</v>
      </c>
      <c r="I259" s="91" t="s">
        <v>1321</v>
      </c>
      <c r="J259" s="330" t="s">
        <v>102</v>
      </c>
      <c r="K259" s="330" t="s">
        <v>1322</v>
      </c>
      <c r="L259" s="330" t="s">
        <v>1323</v>
      </c>
      <c r="M259" s="91" t="s">
        <v>10466</v>
      </c>
      <c r="N259" s="330" t="s">
        <v>30</v>
      </c>
      <c r="O259" s="330"/>
      <c r="P259" s="330" t="s">
        <v>30</v>
      </c>
      <c r="Q259" s="373">
        <v>72655</v>
      </c>
      <c r="R259" s="373">
        <v>7323</v>
      </c>
      <c r="S259" s="387">
        <v>3437</v>
      </c>
      <c r="T259" s="387">
        <v>2474</v>
      </c>
      <c r="U259" s="253" t="s">
        <v>6352</v>
      </c>
      <c r="V259" s="252">
        <v>963</v>
      </c>
      <c r="W259" s="252">
        <v>424</v>
      </c>
      <c r="X259" s="330" t="s">
        <v>6337</v>
      </c>
      <c r="Y259" s="252">
        <v>149</v>
      </c>
      <c r="Z259" s="252">
        <v>54</v>
      </c>
      <c r="AA259" s="252">
        <v>17157</v>
      </c>
      <c r="AB259" s="252">
        <v>2829</v>
      </c>
      <c r="AC259" s="252"/>
      <c r="AD259" s="252"/>
      <c r="AE259" s="307">
        <v>28</v>
      </c>
      <c r="AF259" s="91" t="s">
        <v>8353</v>
      </c>
      <c r="AG259" s="373">
        <v>10185</v>
      </c>
      <c r="AH259" s="373">
        <v>18101</v>
      </c>
      <c r="AI259" s="91" t="s">
        <v>8354</v>
      </c>
      <c r="AJ259" s="91" t="s">
        <v>9005</v>
      </c>
      <c r="AK259" s="91" t="s">
        <v>6354</v>
      </c>
      <c r="AL259" s="381">
        <v>7</v>
      </c>
      <c r="AM259" s="381">
        <v>2</v>
      </c>
      <c r="AN259" s="381">
        <v>1</v>
      </c>
      <c r="AO259" s="381">
        <v>4</v>
      </c>
      <c r="AP259" s="381"/>
      <c r="AQ259" s="381">
        <v>305</v>
      </c>
      <c r="AR259" s="91" t="s">
        <v>6355</v>
      </c>
      <c r="AS259" s="91" t="s">
        <v>6355</v>
      </c>
      <c r="AT259" s="91" t="s">
        <v>8355</v>
      </c>
      <c r="AU259" s="73">
        <v>108650</v>
      </c>
      <c r="AV259" s="232">
        <v>356</v>
      </c>
      <c r="AW259" s="335"/>
      <c r="AX259" s="335"/>
      <c r="AY259" s="335"/>
      <c r="AZ259" s="335"/>
      <c r="BA259" s="335"/>
      <c r="BB259" s="313"/>
      <c r="BC259" s="313"/>
      <c r="BD259" s="91"/>
      <c r="BE259" s="91" t="s">
        <v>6350</v>
      </c>
      <c r="BF259" s="313"/>
      <c r="BG259" s="335"/>
      <c r="BH259" s="313"/>
      <c r="BI259" s="313"/>
      <c r="BJ259" s="313"/>
      <c r="BK259" s="313"/>
      <c r="BL259" s="313"/>
      <c r="BM259" s="91"/>
      <c r="BN259" s="91" t="s">
        <v>6350</v>
      </c>
      <c r="BO259" s="390">
        <v>1</v>
      </c>
      <c r="BP259" s="390">
        <v>5</v>
      </c>
      <c r="BQ259" s="390"/>
      <c r="BR259" s="390"/>
      <c r="BS259" s="390"/>
      <c r="BT259" s="390">
        <v>9</v>
      </c>
      <c r="BU259" s="390"/>
      <c r="BV259" s="390">
        <v>15</v>
      </c>
      <c r="BW259" s="390"/>
      <c r="BX259" s="390"/>
      <c r="BY259" s="427"/>
      <c r="BZ259" s="427"/>
      <c r="CA259" s="427"/>
      <c r="CB259" s="427"/>
      <c r="CC259" s="427"/>
    </row>
    <row r="260" spans="1:81" ht="17.100000000000001" customHeight="1">
      <c r="A260" s="71">
        <v>223</v>
      </c>
      <c r="B260" s="78" t="s">
        <v>1313</v>
      </c>
      <c r="C260" s="78" t="s">
        <v>1319</v>
      </c>
      <c r="D260" s="78" t="s">
        <v>213</v>
      </c>
      <c r="E260" s="78" t="s">
        <v>20</v>
      </c>
      <c r="F260" s="78" t="s">
        <v>1324</v>
      </c>
      <c r="G260" s="101" t="s">
        <v>1325</v>
      </c>
      <c r="H260" s="330" t="s">
        <v>12520</v>
      </c>
      <c r="I260" s="91" t="s">
        <v>12521</v>
      </c>
      <c r="J260" s="330" t="s">
        <v>102</v>
      </c>
      <c r="K260" s="330" t="s">
        <v>1326</v>
      </c>
      <c r="L260" s="330" t="s">
        <v>12717</v>
      </c>
      <c r="M260" s="91" t="s">
        <v>10467</v>
      </c>
      <c r="N260" s="330" t="s">
        <v>30</v>
      </c>
      <c r="O260" s="330"/>
      <c r="P260" s="330" t="s">
        <v>30</v>
      </c>
      <c r="Q260" s="373">
        <v>3300</v>
      </c>
      <c r="R260" s="373">
        <v>2479</v>
      </c>
      <c r="S260" s="387">
        <v>513</v>
      </c>
      <c r="T260" s="387">
        <v>351</v>
      </c>
      <c r="U260" s="253"/>
      <c r="V260" s="252">
        <v>162</v>
      </c>
      <c r="W260" s="252">
        <v>46.2</v>
      </c>
      <c r="X260" s="330" t="s">
        <v>6337</v>
      </c>
      <c r="Y260" s="252">
        <v>582</v>
      </c>
      <c r="Z260" s="252"/>
      <c r="AA260" s="252">
        <v>1669</v>
      </c>
      <c r="AB260" s="252">
        <v>68</v>
      </c>
      <c r="AC260" s="252"/>
      <c r="AD260" s="252"/>
      <c r="AE260" s="307">
        <v>20</v>
      </c>
      <c r="AF260" s="91" t="s">
        <v>12718</v>
      </c>
      <c r="AG260" s="373">
        <v>350</v>
      </c>
      <c r="AH260" s="373">
        <v>1038</v>
      </c>
      <c r="AI260" s="91"/>
      <c r="AJ260" s="91"/>
      <c r="AK260" s="91" t="s">
        <v>12719</v>
      </c>
      <c r="AL260" s="381">
        <v>15</v>
      </c>
      <c r="AM260" s="381">
        <v>11</v>
      </c>
      <c r="AN260" s="381">
        <v>4</v>
      </c>
      <c r="AO260" s="381"/>
      <c r="AP260" s="381"/>
      <c r="AQ260" s="791">
        <v>303</v>
      </c>
      <c r="AR260" s="792" t="s">
        <v>6355</v>
      </c>
      <c r="AS260" s="792" t="s">
        <v>12721</v>
      </c>
      <c r="AT260" s="792" t="s">
        <v>12720</v>
      </c>
      <c r="AU260" s="232">
        <v>25502</v>
      </c>
      <c r="AV260" s="232">
        <v>84</v>
      </c>
      <c r="AW260" s="335"/>
      <c r="AX260" s="335"/>
      <c r="AY260" s="335"/>
      <c r="AZ260" s="335"/>
      <c r="BA260" s="335"/>
      <c r="BB260" s="313"/>
      <c r="BC260" s="313"/>
      <c r="BD260" s="91"/>
      <c r="BE260" s="91" t="s">
        <v>6350</v>
      </c>
      <c r="BF260" s="313"/>
      <c r="BG260" s="335"/>
      <c r="BH260" s="313"/>
      <c r="BI260" s="313"/>
      <c r="BJ260" s="313"/>
      <c r="BK260" s="313"/>
      <c r="BL260" s="313"/>
      <c r="BM260" s="91"/>
      <c r="BN260" s="91" t="s">
        <v>6350</v>
      </c>
      <c r="BO260" s="253"/>
      <c r="BP260" s="253">
        <v>1</v>
      </c>
      <c r="BQ260" s="253">
        <v>7</v>
      </c>
      <c r="BR260" s="253">
        <v>1</v>
      </c>
      <c r="BS260" s="253"/>
      <c r="BT260" s="253"/>
      <c r="BU260" s="253"/>
      <c r="BV260" s="253"/>
      <c r="BW260" s="253"/>
      <c r="BX260" s="253"/>
      <c r="BY260" s="427"/>
      <c r="BZ260" s="427"/>
      <c r="CA260" s="427"/>
      <c r="CB260" s="427"/>
      <c r="CC260" s="427"/>
    </row>
    <row r="261" spans="1:81" ht="17.100000000000001" customHeight="1">
      <c r="A261" s="208"/>
      <c r="B261" s="209" t="s">
        <v>1327</v>
      </c>
      <c r="C261" s="210"/>
      <c r="D261" s="210">
        <v>3</v>
      </c>
      <c r="E261" s="210"/>
      <c r="F261" s="108"/>
      <c r="G261" s="208"/>
      <c r="H261" s="208"/>
      <c r="I261" s="208"/>
      <c r="J261" s="208"/>
      <c r="K261" s="208"/>
      <c r="L261" s="208"/>
      <c r="M261" s="205"/>
      <c r="N261" s="112"/>
      <c r="O261" s="112"/>
      <c r="P261" s="112"/>
      <c r="Q261" s="374"/>
      <c r="R261" s="374"/>
      <c r="S261" s="188"/>
      <c r="T261" s="188"/>
      <c r="U261" s="285"/>
      <c r="V261" s="298"/>
      <c r="W261" s="298"/>
      <c r="X261" s="112"/>
      <c r="Y261" s="298"/>
      <c r="Z261" s="298"/>
      <c r="AA261" s="298"/>
      <c r="AB261" s="298"/>
      <c r="AC261" s="298"/>
      <c r="AD261" s="298"/>
      <c r="AE261" s="352"/>
      <c r="AF261" s="205"/>
      <c r="AG261" s="374"/>
      <c r="AH261" s="374"/>
      <c r="AI261" s="205"/>
      <c r="AJ261" s="205"/>
      <c r="AK261" s="205"/>
      <c r="AL261" s="112"/>
      <c r="AM261" s="112"/>
      <c r="AN261" s="112"/>
      <c r="AO261" s="112"/>
      <c r="AP261" s="112"/>
      <c r="AQ261" s="112"/>
      <c r="AR261" s="205"/>
      <c r="AS261" s="205"/>
      <c r="AT261" s="205"/>
      <c r="AU261" s="198"/>
      <c r="AV261" s="198"/>
      <c r="AW261" s="339"/>
      <c r="AX261" s="339"/>
      <c r="AY261" s="339"/>
      <c r="AZ261" s="339"/>
      <c r="BA261" s="339"/>
      <c r="BB261" s="310"/>
      <c r="BC261" s="310"/>
      <c r="BD261" s="205"/>
      <c r="BE261" s="205"/>
      <c r="BF261" s="310"/>
      <c r="BG261" s="339"/>
      <c r="BH261" s="310"/>
      <c r="BI261" s="310"/>
      <c r="BJ261" s="310"/>
      <c r="BK261" s="310"/>
      <c r="BL261" s="310"/>
      <c r="BM261" s="205"/>
      <c r="BN261" s="205"/>
      <c r="BO261" s="285"/>
      <c r="BP261" s="285"/>
      <c r="BQ261" s="285"/>
      <c r="BR261" s="285"/>
      <c r="BS261" s="285"/>
      <c r="BT261" s="285"/>
      <c r="BU261" s="285"/>
      <c r="BV261" s="285"/>
      <c r="BW261" s="285"/>
      <c r="BX261" s="285"/>
      <c r="BY261" s="112"/>
      <c r="BZ261" s="112"/>
      <c r="CA261" s="112"/>
      <c r="CB261" s="112"/>
      <c r="CC261" s="112"/>
    </row>
    <row r="262" spans="1:81" ht="17.100000000000001" customHeight="1">
      <c r="A262" s="93">
        <v>224</v>
      </c>
      <c r="B262" s="87" t="s">
        <v>1300</v>
      </c>
      <c r="C262" s="87" t="s">
        <v>1059</v>
      </c>
      <c r="D262" s="87" t="s">
        <v>702</v>
      </c>
      <c r="E262" s="87" t="s">
        <v>97</v>
      </c>
      <c r="F262" s="88" t="s">
        <v>1328</v>
      </c>
      <c r="G262" s="168" t="s">
        <v>8691</v>
      </c>
      <c r="H262" s="89" t="s">
        <v>1329</v>
      </c>
      <c r="I262" s="96" t="s">
        <v>1330</v>
      </c>
      <c r="J262" s="89" t="s">
        <v>102</v>
      </c>
      <c r="K262" s="89" t="s">
        <v>470</v>
      </c>
      <c r="L262" s="89" t="s">
        <v>1331</v>
      </c>
      <c r="M262" s="91" t="s">
        <v>10468</v>
      </c>
      <c r="N262" s="330" t="s">
        <v>30</v>
      </c>
      <c r="O262" s="330"/>
      <c r="P262" s="330" t="s">
        <v>30</v>
      </c>
      <c r="Q262" s="373">
        <v>7977</v>
      </c>
      <c r="R262" s="373">
        <v>46942</v>
      </c>
      <c r="S262" s="387">
        <v>371</v>
      </c>
      <c r="T262" s="387">
        <v>371</v>
      </c>
      <c r="U262" s="253" t="s">
        <v>6336</v>
      </c>
      <c r="V262" s="252"/>
      <c r="W262" s="252">
        <v>46</v>
      </c>
      <c r="X262" s="330" t="s">
        <v>6337</v>
      </c>
      <c r="Y262" s="252"/>
      <c r="Z262" s="252"/>
      <c r="AA262" s="252"/>
      <c r="AB262" s="252">
        <v>19</v>
      </c>
      <c r="AC262" s="252"/>
      <c r="AD262" s="252"/>
      <c r="AE262" s="307">
        <v>631</v>
      </c>
      <c r="AF262" s="91" t="s">
        <v>7483</v>
      </c>
      <c r="AG262" s="373">
        <v>331</v>
      </c>
      <c r="AH262" s="373">
        <v>335</v>
      </c>
      <c r="AI262" s="91"/>
      <c r="AJ262" s="91"/>
      <c r="AK262" s="91"/>
      <c r="AL262" s="381">
        <v>12</v>
      </c>
      <c r="AM262" s="381">
        <v>7</v>
      </c>
      <c r="AN262" s="381">
        <v>3</v>
      </c>
      <c r="AO262" s="381">
        <v>2</v>
      </c>
      <c r="AP262" s="381"/>
      <c r="AQ262" s="381">
        <v>0</v>
      </c>
      <c r="AR262" s="91" t="s">
        <v>6340</v>
      </c>
      <c r="AS262" s="91" t="s">
        <v>6378</v>
      </c>
      <c r="AT262" s="91" t="s">
        <v>6483</v>
      </c>
      <c r="AU262" s="73">
        <v>0</v>
      </c>
      <c r="AV262" s="73">
        <v>0</v>
      </c>
      <c r="AW262" s="335"/>
      <c r="AX262" s="335"/>
      <c r="AY262" s="335"/>
      <c r="AZ262" s="335"/>
      <c r="BA262" s="335"/>
      <c r="BB262" s="313"/>
      <c r="BC262" s="313"/>
      <c r="BD262" s="91"/>
      <c r="BE262" s="91" t="s">
        <v>6350</v>
      </c>
      <c r="BF262" s="313"/>
      <c r="BG262" s="335"/>
      <c r="BH262" s="313"/>
      <c r="BI262" s="313"/>
      <c r="BJ262" s="313"/>
      <c r="BK262" s="313"/>
      <c r="BL262" s="313"/>
      <c r="BM262" s="91"/>
      <c r="BN262" s="91" t="s">
        <v>6350</v>
      </c>
      <c r="BO262" s="253"/>
      <c r="BP262" s="253"/>
      <c r="BQ262" s="253"/>
      <c r="BR262" s="253"/>
      <c r="BS262" s="253"/>
      <c r="BT262" s="253"/>
      <c r="BU262" s="253"/>
      <c r="BV262" s="253"/>
      <c r="BW262" s="253"/>
      <c r="BX262" s="253"/>
      <c r="BY262" s="427">
        <v>1</v>
      </c>
      <c r="BZ262" s="427"/>
      <c r="CA262" s="427"/>
      <c r="CB262" s="427"/>
      <c r="CC262" s="427"/>
    </row>
    <row r="263" spans="1:81" ht="17.100000000000001" customHeight="1">
      <c r="A263" s="93">
        <v>225</v>
      </c>
      <c r="B263" s="88" t="s">
        <v>1300</v>
      </c>
      <c r="C263" s="88" t="s">
        <v>986</v>
      </c>
      <c r="D263" s="88" t="s">
        <v>702</v>
      </c>
      <c r="E263" s="88" t="s">
        <v>180</v>
      </c>
      <c r="F263" s="88" t="s">
        <v>1332</v>
      </c>
      <c r="G263" s="169" t="s">
        <v>1333</v>
      </c>
      <c r="H263" s="329" t="s">
        <v>1334</v>
      </c>
      <c r="I263" s="332" t="s">
        <v>12526</v>
      </c>
      <c r="J263" s="329" t="s">
        <v>102</v>
      </c>
      <c r="K263" s="329" t="s">
        <v>1335</v>
      </c>
      <c r="L263" s="329" t="s">
        <v>1336</v>
      </c>
      <c r="M263" s="91" t="s">
        <v>10469</v>
      </c>
      <c r="N263" s="330" t="s">
        <v>30</v>
      </c>
      <c r="O263" s="330"/>
      <c r="P263" s="330" t="s">
        <v>30</v>
      </c>
      <c r="Q263" s="373">
        <v>35324</v>
      </c>
      <c r="R263" s="373">
        <v>736.35</v>
      </c>
      <c r="S263" s="23">
        <v>351.52</v>
      </c>
      <c r="T263" s="23">
        <v>195.3</v>
      </c>
      <c r="U263" s="390" t="s">
        <v>6352</v>
      </c>
      <c r="V263" s="300">
        <v>156.22</v>
      </c>
      <c r="W263" s="252">
        <v>82.6</v>
      </c>
      <c r="X263" s="330" t="s">
        <v>6337</v>
      </c>
      <c r="Y263" s="252">
        <v>69.534999999999997</v>
      </c>
      <c r="Z263" s="252">
        <v>31.98</v>
      </c>
      <c r="AA263" s="252"/>
      <c r="AB263" s="252">
        <v>40.064999999999998</v>
      </c>
      <c r="AC263" s="252"/>
      <c r="AD263" s="252"/>
      <c r="AE263" s="307">
        <v>200</v>
      </c>
      <c r="AF263" s="91" t="s">
        <v>11862</v>
      </c>
      <c r="AG263" s="373">
        <v>900</v>
      </c>
      <c r="AH263" s="373">
        <v>1067</v>
      </c>
      <c r="AI263" s="91"/>
      <c r="AJ263" s="91"/>
      <c r="AK263" s="91" t="s">
        <v>6348</v>
      </c>
      <c r="AL263" s="381">
        <v>4</v>
      </c>
      <c r="AM263" s="381">
        <v>1</v>
      </c>
      <c r="AN263" s="381">
        <v>1</v>
      </c>
      <c r="AO263" s="381">
        <v>2</v>
      </c>
      <c r="AP263" s="381"/>
      <c r="AQ263" s="381">
        <v>297</v>
      </c>
      <c r="AR263" s="91" t="s">
        <v>6340</v>
      </c>
      <c r="AS263" s="91" t="s">
        <v>6378</v>
      </c>
      <c r="AT263" s="91" t="s">
        <v>6734</v>
      </c>
      <c r="AU263" s="232">
        <v>6092</v>
      </c>
      <c r="AV263" s="232">
        <v>21</v>
      </c>
      <c r="AW263" s="335"/>
      <c r="AX263" s="335"/>
      <c r="AY263" s="335"/>
      <c r="AZ263" s="335"/>
      <c r="BA263" s="335"/>
      <c r="BB263" s="313"/>
      <c r="BC263" s="313"/>
      <c r="BD263" s="91"/>
      <c r="BE263" s="407" t="s">
        <v>7899</v>
      </c>
      <c r="BF263" s="313"/>
      <c r="BG263" s="335"/>
      <c r="BH263" s="313"/>
      <c r="BI263" s="313"/>
      <c r="BJ263" s="313"/>
      <c r="BK263" s="313"/>
      <c r="BL263" s="313"/>
      <c r="BM263" s="91"/>
      <c r="BN263" s="420" t="s">
        <v>7899</v>
      </c>
      <c r="BO263" s="253"/>
      <c r="BP263" s="253"/>
      <c r="BQ263" s="253"/>
      <c r="BR263" s="253"/>
      <c r="BS263" s="253"/>
      <c r="BT263" s="253"/>
      <c r="BU263" s="253"/>
      <c r="BV263" s="253"/>
      <c r="BW263" s="253"/>
      <c r="BX263" s="253"/>
      <c r="BY263" s="784">
        <v>2</v>
      </c>
      <c r="BZ263" s="427"/>
      <c r="CA263" s="427">
        <v>1</v>
      </c>
      <c r="CB263" s="427"/>
      <c r="CC263" s="427">
        <v>21</v>
      </c>
    </row>
    <row r="264" spans="1:81" ht="17.100000000000001" customHeight="1">
      <c r="A264" s="640">
        <v>226</v>
      </c>
      <c r="B264" s="109" t="s">
        <v>1313</v>
      </c>
      <c r="C264" s="109" t="s">
        <v>1105</v>
      </c>
      <c r="D264" s="109" t="s">
        <v>350</v>
      </c>
      <c r="E264" s="109" t="s">
        <v>20</v>
      </c>
      <c r="F264" s="109" t="s">
        <v>1337</v>
      </c>
      <c r="G264" s="169" t="s">
        <v>1338</v>
      </c>
      <c r="H264" s="329" t="s">
        <v>1339</v>
      </c>
      <c r="I264" s="332" t="s">
        <v>912</v>
      </c>
      <c r="J264" s="329" t="s">
        <v>102</v>
      </c>
      <c r="K264" s="329" t="s">
        <v>1340</v>
      </c>
      <c r="L264" s="329" t="s">
        <v>1341</v>
      </c>
      <c r="M264" s="91" t="s">
        <v>10470</v>
      </c>
      <c r="N264" s="330" t="s">
        <v>30</v>
      </c>
      <c r="O264" s="570"/>
      <c r="P264" s="330" t="s">
        <v>30</v>
      </c>
      <c r="Q264" s="373">
        <v>398</v>
      </c>
      <c r="R264" s="373">
        <v>1287</v>
      </c>
      <c r="S264" s="23">
        <v>965.2</v>
      </c>
      <c r="T264" s="387">
        <v>714.4</v>
      </c>
      <c r="U264" s="390" t="s">
        <v>8881</v>
      </c>
      <c r="V264" s="252">
        <v>250.8</v>
      </c>
      <c r="W264" s="252">
        <v>9</v>
      </c>
      <c r="X264" s="330" t="s">
        <v>6337</v>
      </c>
      <c r="Y264" s="252">
        <v>200</v>
      </c>
      <c r="Z264" s="252">
        <v>30</v>
      </c>
      <c r="AA264" s="252">
        <v>700</v>
      </c>
      <c r="AB264" s="252">
        <v>10</v>
      </c>
      <c r="AC264" s="252"/>
      <c r="AD264" s="252"/>
      <c r="AE264" s="307">
        <v>9</v>
      </c>
      <c r="AF264" s="91" t="s">
        <v>6621</v>
      </c>
      <c r="AG264" s="373">
        <v>8500</v>
      </c>
      <c r="AH264" s="373">
        <v>20000</v>
      </c>
      <c r="AI264" s="91"/>
      <c r="AJ264" s="91"/>
      <c r="AK264" s="91" t="s">
        <v>6365</v>
      </c>
      <c r="AL264" s="381">
        <v>4</v>
      </c>
      <c r="AM264" s="381"/>
      <c r="AN264" s="381"/>
      <c r="AO264" s="381">
        <v>4</v>
      </c>
      <c r="AP264" s="381"/>
      <c r="AQ264" s="381">
        <v>260</v>
      </c>
      <c r="AR264" s="91" t="s">
        <v>6341</v>
      </c>
      <c r="AS264" s="91" t="s">
        <v>6341</v>
      </c>
      <c r="AT264" s="91" t="s">
        <v>10005</v>
      </c>
      <c r="AU264" s="73">
        <v>3000</v>
      </c>
      <c r="AV264" s="73">
        <v>12</v>
      </c>
      <c r="AW264" s="335">
        <v>10000</v>
      </c>
      <c r="AX264" s="335">
        <v>0</v>
      </c>
      <c r="AY264" s="335">
        <v>0</v>
      </c>
      <c r="AZ264" s="335">
        <v>0</v>
      </c>
      <c r="BA264" s="335">
        <v>10000</v>
      </c>
      <c r="BB264" s="313">
        <v>50</v>
      </c>
      <c r="BC264" s="313">
        <v>50</v>
      </c>
      <c r="BD264" s="91"/>
      <c r="BE264" s="91" t="s">
        <v>6622</v>
      </c>
      <c r="BF264" s="313"/>
      <c r="BG264" s="335"/>
      <c r="BH264" s="313"/>
      <c r="BI264" s="313"/>
      <c r="BJ264" s="313"/>
      <c r="BK264" s="313"/>
      <c r="BL264" s="313"/>
      <c r="BM264" s="91"/>
      <c r="BN264" s="91" t="s">
        <v>7450</v>
      </c>
      <c r="BO264" s="253"/>
      <c r="BP264" s="253"/>
      <c r="BQ264" s="253"/>
      <c r="BR264" s="253"/>
      <c r="BS264" s="253"/>
      <c r="BT264" s="253"/>
      <c r="BU264" s="253"/>
      <c r="BV264" s="253"/>
      <c r="BW264" s="253"/>
      <c r="BX264" s="253"/>
      <c r="BY264" s="527">
        <v>1</v>
      </c>
      <c r="BZ264" s="427">
        <v>1</v>
      </c>
      <c r="CA264" s="427"/>
      <c r="CB264" s="427"/>
      <c r="CC264" s="427"/>
    </row>
    <row r="265" spans="1:81" ht="17.100000000000001" customHeight="1">
      <c r="A265" s="640">
        <v>227</v>
      </c>
      <c r="B265" s="88" t="s">
        <v>1313</v>
      </c>
      <c r="C265" s="88" t="s">
        <v>1319</v>
      </c>
      <c r="D265" s="88" t="s">
        <v>350</v>
      </c>
      <c r="E265" s="88" t="s">
        <v>278</v>
      </c>
      <c r="F265" s="88" t="s">
        <v>1342</v>
      </c>
      <c r="G265" s="169" t="s">
        <v>1343</v>
      </c>
      <c r="H265" s="329" t="s">
        <v>1344</v>
      </c>
      <c r="I265" s="332" t="s">
        <v>1345</v>
      </c>
      <c r="J265" s="329" t="s">
        <v>102</v>
      </c>
      <c r="K265" s="329" t="s">
        <v>12518</v>
      </c>
      <c r="L265" s="329" t="s">
        <v>1346</v>
      </c>
      <c r="M265" s="91" t="s">
        <v>10471</v>
      </c>
      <c r="N265" s="330" t="s">
        <v>30</v>
      </c>
      <c r="O265" s="330"/>
      <c r="P265" s="330" t="s">
        <v>102</v>
      </c>
      <c r="Q265" s="373">
        <v>1339</v>
      </c>
      <c r="R265" s="373">
        <v>921</v>
      </c>
      <c r="S265" s="387">
        <v>505</v>
      </c>
      <c r="T265" s="387">
        <v>505</v>
      </c>
      <c r="U265" s="253" t="s">
        <v>6361</v>
      </c>
      <c r="V265" s="252"/>
      <c r="W265" s="252">
        <v>55</v>
      </c>
      <c r="X265" s="330" t="s">
        <v>6337</v>
      </c>
      <c r="Y265" s="252">
        <v>125</v>
      </c>
      <c r="Z265" s="252">
        <v>42</v>
      </c>
      <c r="AA265" s="252">
        <v>3000</v>
      </c>
      <c r="AB265" s="252">
        <v>36</v>
      </c>
      <c r="AC265" s="252">
        <v>33</v>
      </c>
      <c r="AD265" s="252"/>
      <c r="AE265" s="307">
        <v>8</v>
      </c>
      <c r="AF265" s="91" t="s">
        <v>7285</v>
      </c>
      <c r="AG265" s="373">
        <v>340</v>
      </c>
      <c r="AH265" s="373">
        <v>600</v>
      </c>
      <c r="AI265" s="91"/>
      <c r="AJ265" s="91"/>
      <c r="AK265" s="91"/>
      <c r="AL265" s="381">
        <v>4</v>
      </c>
      <c r="AM265" s="381"/>
      <c r="AN265" s="381">
        <v>4</v>
      </c>
      <c r="AO265" s="381"/>
      <c r="AP265" s="381"/>
      <c r="AQ265" s="381">
        <v>300</v>
      </c>
      <c r="AR265" s="91" t="s">
        <v>12519</v>
      </c>
      <c r="AS265" s="91" t="s">
        <v>6378</v>
      </c>
      <c r="AT265" s="91" t="s">
        <v>7286</v>
      </c>
      <c r="AU265" s="232">
        <v>3000</v>
      </c>
      <c r="AV265" s="73">
        <v>10</v>
      </c>
      <c r="AW265" s="335">
        <v>7000</v>
      </c>
      <c r="AX265" s="335">
        <v>3000</v>
      </c>
      <c r="AY265" s="335">
        <v>5500</v>
      </c>
      <c r="AZ265" s="335">
        <v>5500</v>
      </c>
      <c r="BA265" s="335">
        <v>5500</v>
      </c>
      <c r="BB265" s="313"/>
      <c r="BC265" s="313"/>
      <c r="BD265" s="91"/>
      <c r="BE265" s="91"/>
      <c r="BF265" s="313">
        <v>7000</v>
      </c>
      <c r="BG265" s="335">
        <v>3000</v>
      </c>
      <c r="BH265" s="313">
        <v>5500</v>
      </c>
      <c r="BI265" s="313">
        <v>5500</v>
      </c>
      <c r="BJ265" s="313">
        <v>5500</v>
      </c>
      <c r="BK265" s="313"/>
      <c r="BL265" s="313"/>
      <c r="BM265" s="91"/>
      <c r="BN265" s="91"/>
      <c r="BO265" s="253"/>
      <c r="BP265" s="253"/>
      <c r="BQ265" s="253"/>
      <c r="BR265" s="253"/>
      <c r="BS265" s="253"/>
      <c r="BT265" s="253"/>
      <c r="BU265" s="253"/>
      <c r="BV265" s="253"/>
      <c r="BW265" s="253"/>
      <c r="BX265" s="253"/>
      <c r="BY265" s="427"/>
      <c r="BZ265" s="427"/>
      <c r="CA265" s="427"/>
      <c r="CB265" s="427"/>
      <c r="CC265" s="427"/>
    </row>
    <row r="266" spans="1:81" ht="17.100000000000001" customHeight="1">
      <c r="A266" s="208"/>
      <c r="B266" s="209" t="s">
        <v>1347</v>
      </c>
      <c r="C266" s="210"/>
      <c r="D266" s="210">
        <v>4</v>
      </c>
      <c r="E266" s="210"/>
      <c r="F266" s="108"/>
      <c r="G266" s="208"/>
      <c r="H266" s="208"/>
      <c r="I266" s="208"/>
      <c r="J266" s="208"/>
      <c r="K266" s="208"/>
      <c r="L266" s="208"/>
      <c r="M266" s="205"/>
      <c r="N266" s="112"/>
      <c r="O266" s="112"/>
      <c r="P266" s="112"/>
      <c r="Q266" s="374"/>
      <c r="R266" s="374"/>
      <c r="S266" s="188"/>
      <c r="T266" s="188"/>
      <c r="U266" s="285"/>
      <c r="V266" s="298"/>
      <c r="W266" s="298"/>
      <c r="X266" s="112"/>
      <c r="Y266" s="298"/>
      <c r="Z266" s="298"/>
      <c r="AA266" s="298"/>
      <c r="AB266" s="298"/>
      <c r="AC266" s="298"/>
      <c r="AD266" s="298"/>
      <c r="AE266" s="352"/>
      <c r="AF266" s="205"/>
      <c r="AG266" s="374"/>
      <c r="AH266" s="374"/>
      <c r="AI266" s="205"/>
      <c r="AJ266" s="205"/>
      <c r="AK266" s="205"/>
      <c r="AL266" s="112"/>
      <c r="AM266" s="112"/>
      <c r="AN266" s="112"/>
      <c r="AO266" s="112"/>
      <c r="AP266" s="112"/>
      <c r="AQ266" s="112"/>
      <c r="AR266" s="205"/>
      <c r="AS266" s="205"/>
      <c r="AT266" s="205"/>
      <c r="AU266" s="198"/>
      <c r="AV266" s="198"/>
      <c r="AW266" s="339"/>
      <c r="AX266" s="339"/>
      <c r="AY266" s="339"/>
      <c r="AZ266" s="339"/>
      <c r="BA266" s="339"/>
      <c r="BB266" s="310"/>
      <c r="BC266" s="310"/>
      <c r="BD266" s="205"/>
      <c r="BE266" s="205"/>
      <c r="BF266" s="310"/>
      <c r="BG266" s="339"/>
      <c r="BH266" s="310"/>
      <c r="BI266" s="310"/>
      <c r="BJ266" s="310"/>
      <c r="BK266" s="310"/>
      <c r="BL266" s="310"/>
      <c r="BM266" s="205"/>
      <c r="BN266" s="205"/>
      <c r="BO266" s="285"/>
      <c r="BP266" s="285"/>
      <c r="BQ266" s="285"/>
      <c r="BR266" s="285"/>
      <c r="BS266" s="285"/>
      <c r="BT266" s="285"/>
      <c r="BU266" s="285"/>
      <c r="BV266" s="285"/>
      <c r="BW266" s="285"/>
      <c r="BX266" s="285"/>
      <c r="BY266" s="112"/>
      <c r="BZ266" s="112"/>
      <c r="CA266" s="112"/>
      <c r="CB266" s="112"/>
      <c r="CC266" s="112"/>
    </row>
    <row r="267" spans="1:81" ht="17.100000000000001" customHeight="1">
      <c r="A267" s="71">
        <v>228</v>
      </c>
      <c r="B267" s="78" t="s">
        <v>1313</v>
      </c>
      <c r="C267" s="78" t="s">
        <v>1319</v>
      </c>
      <c r="D267" s="78" t="s">
        <v>708</v>
      </c>
      <c r="E267" s="78" t="s">
        <v>278</v>
      </c>
      <c r="F267" s="78" t="s">
        <v>1348</v>
      </c>
      <c r="G267" s="101" t="s">
        <v>1349</v>
      </c>
      <c r="H267" s="330" t="s">
        <v>1350</v>
      </c>
      <c r="I267" s="91" t="s">
        <v>1351</v>
      </c>
      <c r="J267" s="330" t="s">
        <v>102</v>
      </c>
      <c r="K267" s="330" t="s">
        <v>523</v>
      </c>
      <c r="L267" s="330" t="s">
        <v>1352</v>
      </c>
      <c r="M267" s="91" t="s">
        <v>7484</v>
      </c>
      <c r="N267" s="330" t="s">
        <v>30</v>
      </c>
      <c r="O267" s="330"/>
      <c r="P267" s="330" t="s">
        <v>30</v>
      </c>
      <c r="Q267" s="373">
        <v>1815</v>
      </c>
      <c r="R267" s="373">
        <v>1250</v>
      </c>
      <c r="S267" s="387">
        <v>738</v>
      </c>
      <c r="T267" s="387">
        <v>619</v>
      </c>
      <c r="U267" s="253"/>
      <c r="V267" s="252">
        <v>119</v>
      </c>
      <c r="W267" s="252">
        <v>71</v>
      </c>
      <c r="X267" s="330" t="s">
        <v>6337</v>
      </c>
      <c r="Y267" s="252"/>
      <c r="Z267" s="252"/>
      <c r="AA267" s="252"/>
      <c r="AB267" s="252">
        <v>59</v>
      </c>
      <c r="AC267" s="252"/>
      <c r="AD267" s="252"/>
      <c r="AE267" s="307">
        <v>57</v>
      </c>
      <c r="AF267" s="91" t="s">
        <v>7485</v>
      </c>
      <c r="AG267" s="373">
        <v>602</v>
      </c>
      <c r="AH267" s="373">
        <v>7955</v>
      </c>
      <c r="AI267" s="91"/>
      <c r="AJ267" s="91"/>
      <c r="AK267" s="91" t="s">
        <v>6348</v>
      </c>
      <c r="AL267" s="381">
        <v>1</v>
      </c>
      <c r="AM267" s="381"/>
      <c r="AN267" s="381"/>
      <c r="AO267" s="381">
        <v>1</v>
      </c>
      <c r="AP267" s="381"/>
      <c r="AQ267" s="381">
        <v>246</v>
      </c>
      <c r="AR267" s="91" t="s">
        <v>6340</v>
      </c>
      <c r="AS267" s="780"/>
      <c r="AT267" s="780"/>
      <c r="AU267" s="73">
        <v>6000</v>
      </c>
      <c r="AV267" s="73">
        <v>24</v>
      </c>
      <c r="AW267" s="335"/>
      <c r="AX267" s="335"/>
      <c r="AY267" s="335"/>
      <c r="AZ267" s="335"/>
      <c r="BA267" s="335"/>
      <c r="BB267" s="313"/>
      <c r="BC267" s="313"/>
      <c r="BD267" s="91"/>
      <c r="BE267" s="91" t="s">
        <v>6350</v>
      </c>
      <c r="BF267" s="313"/>
      <c r="BG267" s="335"/>
      <c r="BH267" s="313"/>
      <c r="BI267" s="313"/>
      <c r="BJ267" s="313"/>
      <c r="BK267" s="313"/>
      <c r="BL267" s="313"/>
      <c r="BM267" s="91"/>
      <c r="BN267" s="91" t="s">
        <v>6350</v>
      </c>
      <c r="BO267" s="253"/>
      <c r="BP267" s="253"/>
      <c r="BQ267" s="253">
        <v>2</v>
      </c>
      <c r="BR267" s="253"/>
      <c r="BS267" s="253"/>
      <c r="BT267" s="253"/>
      <c r="BU267" s="253"/>
      <c r="BV267" s="253"/>
      <c r="BW267" s="253"/>
      <c r="BX267" s="253"/>
      <c r="BY267" s="427"/>
      <c r="BZ267" s="427"/>
      <c r="CA267" s="427"/>
      <c r="CB267" s="427"/>
      <c r="CC267" s="427"/>
    </row>
    <row r="268" spans="1:81" ht="17.100000000000001" customHeight="1">
      <c r="A268" s="71">
        <v>229</v>
      </c>
      <c r="B268" s="78" t="s">
        <v>1353</v>
      </c>
      <c r="C268" s="78" t="s">
        <v>1319</v>
      </c>
      <c r="D268" s="78" t="s">
        <v>708</v>
      </c>
      <c r="E268" s="78" t="s">
        <v>20</v>
      </c>
      <c r="F268" s="78" t="s">
        <v>1354</v>
      </c>
      <c r="G268" s="101" t="s">
        <v>1355</v>
      </c>
      <c r="H268" s="330" t="s">
        <v>1356</v>
      </c>
      <c r="I268" s="91" t="s">
        <v>1357</v>
      </c>
      <c r="J268" s="330" t="s">
        <v>102</v>
      </c>
      <c r="K268" s="330" t="s">
        <v>792</v>
      </c>
      <c r="L268" s="330" t="s">
        <v>1358</v>
      </c>
      <c r="M268" s="91" t="s">
        <v>10472</v>
      </c>
      <c r="N268" s="330" t="s">
        <v>30</v>
      </c>
      <c r="O268" s="330"/>
      <c r="P268" s="330" t="s">
        <v>30</v>
      </c>
      <c r="Q268" s="373">
        <v>2403</v>
      </c>
      <c r="R268" s="373">
        <v>3297</v>
      </c>
      <c r="S268" s="387">
        <v>1467</v>
      </c>
      <c r="T268" s="387">
        <v>1094</v>
      </c>
      <c r="U268" s="253" t="s">
        <v>6352</v>
      </c>
      <c r="V268" s="252">
        <v>373</v>
      </c>
      <c r="W268" s="252">
        <v>725</v>
      </c>
      <c r="X268" s="330" t="s">
        <v>6337</v>
      </c>
      <c r="Y268" s="252">
        <v>148</v>
      </c>
      <c r="Z268" s="252">
        <v>135</v>
      </c>
      <c r="AA268" s="252">
        <v>29500</v>
      </c>
      <c r="AB268" s="252">
        <v>275</v>
      </c>
      <c r="AC268" s="252"/>
      <c r="AD268" s="252"/>
      <c r="AE268" s="307"/>
      <c r="AF268" s="91" t="s">
        <v>7486</v>
      </c>
      <c r="AG268" s="373">
        <v>1577</v>
      </c>
      <c r="AH268" s="373">
        <v>7723</v>
      </c>
      <c r="AI268" s="91" t="s">
        <v>7487</v>
      </c>
      <c r="AJ268" s="91" t="s">
        <v>7488</v>
      </c>
      <c r="AK268" s="91" t="s">
        <v>11793</v>
      </c>
      <c r="AL268" s="381">
        <v>4</v>
      </c>
      <c r="AM268" s="381">
        <v>1</v>
      </c>
      <c r="AN268" s="381">
        <v>1</v>
      </c>
      <c r="AO268" s="381"/>
      <c r="AP268" s="381">
        <v>2</v>
      </c>
      <c r="AQ268" s="381">
        <v>271</v>
      </c>
      <c r="AR268" s="91" t="s">
        <v>9083</v>
      </c>
      <c r="AS268" s="91" t="s">
        <v>9083</v>
      </c>
      <c r="AT268" s="91" t="s">
        <v>9288</v>
      </c>
      <c r="AU268" s="73">
        <v>20351</v>
      </c>
      <c r="AV268" s="73">
        <v>75</v>
      </c>
      <c r="AW268" s="335"/>
      <c r="AX268" s="335"/>
      <c r="AY268" s="335"/>
      <c r="AZ268" s="335"/>
      <c r="BA268" s="335"/>
      <c r="BB268" s="313"/>
      <c r="BC268" s="313"/>
      <c r="BD268" s="91"/>
      <c r="BE268" s="91" t="s">
        <v>6350</v>
      </c>
      <c r="BF268" s="313"/>
      <c r="BG268" s="335"/>
      <c r="BH268" s="313"/>
      <c r="BI268" s="313"/>
      <c r="BJ268" s="313"/>
      <c r="BK268" s="313"/>
      <c r="BL268" s="313"/>
      <c r="BM268" s="91"/>
      <c r="BN268" s="91"/>
      <c r="BO268" s="253"/>
      <c r="BP268" s="253">
        <v>1</v>
      </c>
      <c r="BQ268" s="253">
        <v>1</v>
      </c>
      <c r="BR268" s="253">
        <v>1</v>
      </c>
      <c r="BS268" s="253"/>
      <c r="BT268" s="253">
        <v>1</v>
      </c>
      <c r="BU268" s="253"/>
      <c r="BV268" s="253">
        <v>1</v>
      </c>
      <c r="BW268" s="253"/>
      <c r="BX268" s="253"/>
      <c r="BY268" s="427"/>
      <c r="BZ268" s="427"/>
      <c r="CA268" s="427"/>
      <c r="CB268" s="427"/>
      <c r="CC268" s="427"/>
    </row>
    <row r="269" spans="1:81" ht="17.100000000000001" customHeight="1">
      <c r="A269" s="641">
        <v>230</v>
      </c>
      <c r="B269" s="78" t="s">
        <v>1313</v>
      </c>
      <c r="C269" s="78" t="s">
        <v>1059</v>
      </c>
      <c r="D269" s="78" t="s">
        <v>987</v>
      </c>
      <c r="E269" s="78" t="s">
        <v>20</v>
      </c>
      <c r="F269" s="78" t="s">
        <v>1359</v>
      </c>
      <c r="G269" s="101" t="s">
        <v>1360</v>
      </c>
      <c r="H269" s="330" t="s">
        <v>1361</v>
      </c>
      <c r="I269" s="91" t="s">
        <v>1362</v>
      </c>
      <c r="J269" s="330" t="s">
        <v>102</v>
      </c>
      <c r="K269" s="330" t="s">
        <v>1363</v>
      </c>
      <c r="L269" s="330" t="s">
        <v>1364</v>
      </c>
      <c r="M269" s="91" t="s">
        <v>10473</v>
      </c>
      <c r="N269" s="330" t="s">
        <v>30</v>
      </c>
      <c r="O269" s="330"/>
      <c r="P269" s="330" t="s">
        <v>30</v>
      </c>
      <c r="Q269" s="373">
        <v>31645</v>
      </c>
      <c r="R269" s="373">
        <v>1433</v>
      </c>
      <c r="S269" s="387">
        <v>402</v>
      </c>
      <c r="T269" s="387">
        <v>289</v>
      </c>
      <c r="U269" s="253" t="s">
        <v>6336</v>
      </c>
      <c r="V269" s="252">
        <v>113</v>
      </c>
      <c r="W269" s="252">
        <v>49</v>
      </c>
      <c r="X269" s="330" t="s">
        <v>6337</v>
      </c>
      <c r="Y269" s="252">
        <v>65</v>
      </c>
      <c r="Z269" s="252"/>
      <c r="AA269" s="252"/>
      <c r="AB269" s="252">
        <v>65</v>
      </c>
      <c r="AC269" s="252"/>
      <c r="AD269" s="252"/>
      <c r="AE269" s="307"/>
      <c r="AF269" s="91" t="s">
        <v>7489</v>
      </c>
      <c r="AG269" s="373">
        <v>1859</v>
      </c>
      <c r="AH269" s="373">
        <v>2000</v>
      </c>
      <c r="AI269" s="91" t="s">
        <v>7490</v>
      </c>
      <c r="AJ269" s="91" t="s">
        <v>6867</v>
      </c>
      <c r="AK269" s="91"/>
      <c r="AL269" s="381"/>
      <c r="AM269" s="381"/>
      <c r="AN269" s="381"/>
      <c r="AO269" s="381"/>
      <c r="AP269" s="381"/>
      <c r="AQ269" s="381">
        <v>248</v>
      </c>
      <c r="AR269" s="91" t="s">
        <v>6355</v>
      </c>
      <c r="AS269" s="91" t="s">
        <v>6378</v>
      </c>
      <c r="AT269" s="91" t="s">
        <v>6349</v>
      </c>
      <c r="AU269" s="73">
        <v>1183</v>
      </c>
      <c r="AV269" s="73">
        <v>5</v>
      </c>
      <c r="AW269" s="335"/>
      <c r="AX269" s="335"/>
      <c r="AY269" s="335"/>
      <c r="AZ269" s="335"/>
      <c r="BA269" s="335"/>
      <c r="BB269" s="313"/>
      <c r="BC269" s="313"/>
      <c r="BD269" s="91"/>
      <c r="BE269" s="91" t="s">
        <v>6350</v>
      </c>
      <c r="BF269" s="313"/>
      <c r="BG269" s="335"/>
      <c r="BH269" s="313"/>
      <c r="BI269" s="313"/>
      <c r="BJ269" s="313"/>
      <c r="BK269" s="313"/>
      <c r="BL269" s="313"/>
      <c r="BM269" s="91"/>
      <c r="BN269" s="91" t="s">
        <v>6350</v>
      </c>
      <c r="BO269" s="253"/>
      <c r="BP269" s="253"/>
      <c r="BQ269" s="253"/>
      <c r="BR269" s="253">
        <v>1</v>
      </c>
      <c r="BS269" s="253"/>
      <c r="BT269" s="253"/>
      <c r="BU269" s="253"/>
      <c r="BV269" s="253">
        <v>1</v>
      </c>
      <c r="BW269" s="253"/>
      <c r="BX269" s="253"/>
      <c r="BY269" s="427"/>
      <c r="BZ269" s="427"/>
      <c r="CA269" s="427"/>
      <c r="CB269" s="427"/>
      <c r="CC269" s="427"/>
    </row>
    <row r="270" spans="1:81" ht="17.100000000000001" customHeight="1">
      <c r="A270" s="641">
        <v>231</v>
      </c>
      <c r="B270" s="116" t="s">
        <v>1313</v>
      </c>
      <c r="C270" s="116" t="s">
        <v>1105</v>
      </c>
      <c r="D270" s="116" t="s">
        <v>708</v>
      </c>
      <c r="E270" s="116" t="s">
        <v>20</v>
      </c>
      <c r="F270" s="116" t="s">
        <v>1365</v>
      </c>
      <c r="G270" s="101" t="s">
        <v>8731</v>
      </c>
      <c r="H270" s="330" t="s">
        <v>1366</v>
      </c>
      <c r="I270" s="91" t="s">
        <v>1367</v>
      </c>
      <c r="J270" s="330" t="s">
        <v>102</v>
      </c>
      <c r="K270" s="330" t="s">
        <v>1368</v>
      </c>
      <c r="L270" s="330" t="s">
        <v>1369</v>
      </c>
      <c r="M270" s="91" t="s">
        <v>10474</v>
      </c>
      <c r="N270" s="330" t="s">
        <v>30</v>
      </c>
      <c r="O270" s="570"/>
      <c r="P270" s="330" t="s">
        <v>30</v>
      </c>
      <c r="Q270" s="373">
        <v>987</v>
      </c>
      <c r="R270" s="373">
        <v>987</v>
      </c>
      <c r="S270" s="387">
        <v>269</v>
      </c>
      <c r="T270" s="387">
        <v>269</v>
      </c>
      <c r="U270" s="253" t="s">
        <v>6357</v>
      </c>
      <c r="V270" s="252"/>
      <c r="W270" s="252">
        <v>259.08999999999997</v>
      </c>
      <c r="X270" s="330" t="s">
        <v>6337</v>
      </c>
      <c r="Y270" s="252">
        <v>103</v>
      </c>
      <c r="Z270" s="252">
        <v>68</v>
      </c>
      <c r="AA270" s="252">
        <v>17543</v>
      </c>
      <c r="AB270" s="252">
        <v>140</v>
      </c>
      <c r="AC270" s="252"/>
      <c r="AD270" s="252"/>
      <c r="AE270" s="307">
        <v>40</v>
      </c>
      <c r="AF270" s="91" t="s">
        <v>7491</v>
      </c>
      <c r="AG270" s="373">
        <v>28425</v>
      </c>
      <c r="AH270" s="373">
        <v>28425</v>
      </c>
      <c r="AI270" s="91"/>
      <c r="AJ270" s="91"/>
      <c r="AK270" s="91"/>
      <c r="AL270" s="381">
        <v>3</v>
      </c>
      <c r="AM270" s="381">
        <v>1</v>
      </c>
      <c r="AN270" s="381"/>
      <c r="AO270" s="381">
        <v>2</v>
      </c>
      <c r="AP270" s="381"/>
      <c r="AQ270" s="381">
        <v>169</v>
      </c>
      <c r="AR270" s="91" t="s">
        <v>6340</v>
      </c>
      <c r="AS270" s="91" t="s">
        <v>6378</v>
      </c>
      <c r="AT270" s="91" t="s">
        <v>7492</v>
      </c>
      <c r="AU270" s="73">
        <v>6830</v>
      </c>
      <c r="AV270" s="232">
        <v>40</v>
      </c>
      <c r="AW270" s="335"/>
      <c r="AX270" s="335"/>
      <c r="AY270" s="335"/>
      <c r="AZ270" s="335"/>
      <c r="BA270" s="335"/>
      <c r="BB270" s="313"/>
      <c r="BC270" s="313"/>
      <c r="BD270" s="91"/>
      <c r="BE270" s="91" t="s">
        <v>6350</v>
      </c>
      <c r="BF270" s="313"/>
      <c r="BG270" s="335"/>
      <c r="BH270" s="313"/>
      <c r="BI270" s="313"/>
      <c r="BJ270" s="313"/>
      <c r="BK270" s="313"/>
      <c r="BL270" s="313"/>
      <c r="BM270" s="91"/>
      <c r="BN270" s="91" t="s">
        <v>6350</v>
      </c>
      <c r="BO270" s="253"/>
      <c r="BP270" s="253"/>
      <c r="BQ270" s="253"/>
      <c r="BR270" s="253"/>
      <c r="BS270" s="253"/>
      <c r="BT270" s="253"/>
      <c r="BU270" s="253"/>
      <c r="BV270" s="253"/>
      <c r="BW270" s="253"/>
      <c r="BX270" s="253"/>
      <c r="BY270" s="458">
        <v>3</v>
      </c>
      <c r="BZ270" s="427">
        <v>1</v>
      </c>
      <c r="CA270" s="427"/>
      <c r="CB270" s="427">
        <v>3</v>
      </c>
      <c r="CC270" s="427"/>
    </row>
    <row r="271" spans="1:81" ht="17.100000000000001" customHeight="1">
      <c r="A271" s="208"/>
      <c r="B271" s="209" t="s">
        <v>1370</v>
      </c>
      <c r="C271" s="210"/>
      <c r="D271" s="210">
        <v>4</v>
      </c>
      <c r="E271" s="210"/>
      <c r="F271" s="108"/>
      <c r="G271" s="208"/>
      <c r="H271" s="208"/>
      <c r="I271" s="208"/>
      <c r="J271" s="208"/>
      <c r="K271" s="208"/>
      <c r="L271" s="208"/>
      <c r="M271" s="205"/>
      <c r="N271" s="112"/>
      <c r="O271" s="112"/>
      <c r="P271" s="112"/>
      <c r="Q271" s="374"/>
      <c r="R271" s="374"/>
      <c r="S271" s="188"/>
      <c r="T271" s="188"/>
      <c r="U271" s="285"/>
      <c r="V271" s="298"/>
      <c r="W271" s="298"/>
      <c r="X271" s="112"/>
      <c r="Y271" s="298"/>
      <c r="Z271" s="298"/>
      <c r="AA271" s="298"/>
      <c r="AB271" s="298"/>
      <c r="AC271" s="298"/>
      <c r="AD271" s="298"/>
      <c r="AE271" s="352"/>
      <c r="AF271" s="205"/>
      <c r="AG271" s="374"/>
      <c r="AH271" s="374"/>
      <c r="AI271" s="205"/>
      <c r="AJ271" s="205"/>
      <c r="AK271" s="205"/>
      <c r="AL271" s="112"/>
      <c r="AM271" s="112"/>
      <c r="AN271" s="112"/>
      <c r="AO271" s="112"/>
      <c r="AP271" s="112"/>
      <c r="AQ271" s="112"/>
      <c r="AR271" s="205"/>
      <c r="AS271" s="205"/>
      <c r="AT271" s="205"/>
      <c r="AU271" s="198"/>
      <c r="AV271" s="198"/>
      <c r="AW271" s="339"/>
      <c r="AX271" s="339"/>
      <c r="AY271" s="339"/>
      <c r="AZ271" s="339"/>
      <c r="BA271" s="339"/>
      <c r="BB271" s="310"/>
      <c r="BC271" s="310"/>
      <c r="BD271" s="205"/>
      <c r="BE271" s="205"/>
      <c r="BF271" s="310"/>
      <c r="BG271" s="339"/>
      <c r="BH271" s="310"/>
      <c r="BI271" s="310"/>
      <c r="BJ271" s="310"/>
      <c r="BK271" s="310"/>
      <c r="BL271" s="310"/>
      <c r="BM271" s="205"/>
      <c r="BN271" s="205"/>
      <c r="BO271" s="285"/>
      <c r="BP271" s="285"/>
      <c r="BQ271" s="285"/>
      <c r="BR271" s="285"/>
      <c r="BS271" s="285"/>
      <c r="BT271" s="285"/>
      <c r="BU271" s="285"/>
      <c r="BV271" s="285"/>
      <c r="BW271" s="285"/>
      <c r="BX271" s="285"/>
      <c r="BY271" s="112"/>
      <c r="BZ271" s="112"/>
      <c r="CA271" s="112"/>
      <c r="CB271" s="112"/>
      <c r="CC271" s="112"/>
    </row>
    <row r="272" spans="1:81" ht="17.100000000000001" customHeight="1">
      <c r="A272" s="102"/>
      <c r="B272" s="157" t="s">
        <v>1371</v>
      </c>
      <c r="C272" s="158"/>
      <c r="D272" s="158">
        <v>13</v>
      </c>
      <c r="E272" s="158"/>
      <c r="F272" s="110"/>
      <c r="G272" s="170"/>
      <c r="H272" s="104"/>
      <c r="I272" s="204"/>
      <c r="J272" s="104"/>
      <c r="K272" s="104"/>
      <c r="L272" s="104"/>
      <c r="M272" s="204"/>
      <c r="N272" s="104"/>
      <c r="O272" s="104"/>
      <c r="P272" s="104"/>
      <c r="Q272" s="376"/>
      <c r="R272" s="376"/>
      <c r="S272" s="388"/>
      <c r="T272" s="388"/>
      <c r="U272" s="288"/>
      <c r="V272" s="299"/>
      <c r="W272" s="299"/>
      <c r="X272" s="104"/>
      <c r="Y272" s="299"/>
      <c r="Z272" s="299"/>
      <c r="AA272" s="299"/>
      <c r="AB272" s="299"/>
      <c r="AC272" s="299"/>
      <c r="AD272" s="299"/>
      <c r="AE272" s="353"/>
      <c r="AF272" s="204"/>
      <c r="AG272" s="376"/>
      <c r="AH272" s="376"/>
      <c r="AI272" s="204"/>
      <c r="AJ272" s="204"/>
      <c r="AK272" s="204"/>
      <c r="AL272" s="104"/>
      <c r="AM272" s="104"/>
      <c r="AN272" s="104"/>
      <c r="AO272" s="104"/>
      <c r="AP272" s="104"/>
      <c r="AQ272" s="104"/>
      <c r="AR272" s="204"/>
      <c r="AS272" s="204"/>
      <c r="AT272" s="204"/>
      <c r="AU272" s="199"/>
      <c r="AV272" s="199"/>
      <c r="AW272" s="360"/>
      <c r="AX272" s="360"/>
      <c r="AY272" s="360"/>
      <c r="AZ272" s="360"/>
      <c r="BA272" s="360"/>
      <c r="BB272" s="412"/>
      <c r="BC272" s="412"/>
      <c r="BD272" s="204"/>
      <c r="BE272" s="204"/>
      <c r="BF272" s="412"/>
      <c r="BG272" s="360"/>
      <c r="BH272" s="412"/>
      <c r="BI272" s="412"/>
      <c r="BJ272" s="412"/>
      <c r="BK272" s="412"/>
      <c r="BL272" s="412"/>
      <c r="BM272" s="204"/>
      <c r="BN272" s="204"/>
      <c r="BO272" s="288"/>
      <c r="BP272" s="288"/>
      <c r="BQ272" s="288"/>
      <c r="BR272" s="288"/>
      <c r="BS272" s="288"/>
      <c r="BT272" s="288"/>
      <c r="BU272" s="288"/>
      <c r="BV272" s="288"/>
      <c r="BW272" s="288"/>
      <c r="BX272" s="288"/>
      <c r="BY272" s="104"/>
      <c r="BZ272" s="104"/>
      <c r="CA272" s="104"/>
      <c r="CB272" s="104"/>
      <c r="CC272" s="104"/>
    </row>
    <row r="273" spans="1:81" ht="17.100000000000001" customHeight="1">
      <c r="A273" s="71"/>
      <c r="B273" s="111" t="s">
        <v>1372</v>
      </c>
      <c r="C273" s="111"/>
      <c r="D273" s="111"/>
      <c r="E273" s="111"/>
      <c r="F273" s="74"/>
      <c r="G273" s="101"/>
      <c r="H273" s="330"/>
      <c r="I273" s="91"/>
      <c r="J273" s="330"/>
      <c r="K273" s="330"/>
      <c r="L273" s="330"/>
      <c r="M273" s="91"/>
      <c r="N273" s="330"/>
      <c r="O273" s="330"/>
      <c r="P273" s="330"/>
      <c r="Q273" s="373"/>
      <c r="R273" s="373"/>
      <c r="S273" s="387"/>
      <c r="T273" s="387"/>
      <c r="U273" s="253"/>
      <c r="V273" s="252"/>
      <c r="W273" s="252"/>
      <c r="X273" s="330"/>
      <c r="Y273" s="252"/>
      <c r="Z273" s="252"/>
      <c r="AA273" s="252"/>
      <c r="AB273" s="252"/>
      <c r="AC273" s="252"/>
      <c r="AD273" s="252"/>
      <c r="AE273" s="307"/>
      <c r="AF273" s="91"/>
      <c r="AG273" s="373"/>
      <c r="AH273" s="373"/>
      <c r="AI273" s="91"/>
      <c r="AJ273" s="91"/>
      <c r="AK273" s="91"/>
      <c r="AL273" s="381"/>
      <c r="AM273" s="381"/>
      <c r="AN273" s="381"/>
      <c r="AO273" s="381"/>
      <c r="AP273" s="381"/>
      <c r="AQ273" s="381"/>
      <c r="AR273" s="91"/>
      <c r="AS273" s="91"/>
      <c r="AT273" s="91"/>
      <c r="AU273" s="73"/>
      <c r="AV273" s="73"/>
      <c r="AW273" s="335"/>
      <c r="AX273" s="335"/>
      <c r="AY273" s="335"/>
      <c r="AZ273" s="335"/>
      <c r="BA273" s="335"/>
      <c r="BB273" s="313"/>
      <c r="BC273" s="313"/>
      <c r="BD273" s="91"/>
      <c r="BE273" s="91"/>
      <c r="BF273" s="313"/>
      <c r="BG273" s="335"/>
      <c r="BH273" s="313"/>
      <c r="BI273" s="313"/>
      <c r="BJ273" s="313"/>
      <c r="BK273" s="313"/>
      <c r="BL273" s="313"/>
      <c r="BM273" s="91"/>
      <c r="BN273" s="91"/>
      <c r="BO273" s="253"/>
      <c r="BP273" s="253"/>
      <c r="BQ273" s="253"/>
      <c r="BR273" s="253"/>
      <c r="BS273" s="253"/>
      <c r="BT273" s="253"/>
      <c r="BU273" s="253"/>
      <c r="BV273" s="253"/>
      <c r="BW273" s="253"/>
      <c r="BX273" s="253"/>
      <c r="BY273" s="427"/>
      <c r="BZ273" s="427"/>
      <c r="CA273" s="427"/>
      <c r="CB273" s="427"/>
      <c r="CC273" s="427"/>
    </row>
    <row r="274" spans="1:81" ht="17.100000000000001" customHeight="1">
      <c r="A274" s="71">
        <v>232</v>
      </c>
      <c r="B274" s="78" t="s">
        <v>1373</v>
      </c>
      <c r="C274" s="78" t="s">
        <v>1374</v>
      </c>
      <c r="D274" s="78" t="s">
        <v>213</v>
      </c>
      <c r="E274" s="78" t="s">
        <v>20</v>
      </c>
      <c r="F274" s="78" t="s">
        <v>1375</v>
      </c>
      <c r="G274" s="101" t="s">
        <v>1376</v>
      </c>
      <c r="H274" s="330" t="s">
        <v>1377</v>
      </c>
      <c r="I274" s="91" t="s">
        <v>1378</v>
      </c>
      <c r="J274" s="330" t="s">
        <v>102</v>
      </c>
      <c r="K274" s="330" t="s">
        <v>1379</v>
      </c>
      <c r="L274" s="330" t="s">
        <v>1380</v>
      </c>
      <c r="M274" s="91" t="s">
        <v>6923</v>
      </c>
      <c r="N274" s="330" t="s">
        <v>30</v>
      </c>
      <c r="O274" s="330"/>
      <c r="P274" s="330" t="s">
        <v>102</v>
      </c>
      <c r="Q274" s="373">
        <v>112271</v>
      </c>
      <c r="R274" s="373">
        <v>2116</v>
      </c>
      <c r="S274" s="387">
        <v>660</v>
      </c>
      <c r="T274" s="387">
        <v>555</v>
      </c>
      <c r="U274" s="253" t="s">
        <v>6352</v>
      </c>
      <c r="V274" s="252">
        <v>105</v>
      </c>
      <c r="W274" s="252">
        <v>234</v>
      </c>
      <c r="X274" s="330" t="s">
        <v>33</v>
      </c>
      <c r="Y274" s="252">
        <v>167</v>
      </c>
      <c r="Z274" s="252">
        <v>72</v>
      </c>
      <c r="AA274" s="252">
        <v>6678</v>
      </c>
      <c r="AB274" s="252">
        <v>36</v>
      </c>
      <c r="AC274" s="252"/>
      <c r="AD274" s="252"/>
      <c r="AE274" s="307">
        <v>27</v>
      </c>
      <c r="AF274" s="91" t="s">
        <v>6924</v>
      </c>
      <c r="AG274" s="373">
        <v>8081</v>
      </c>
      <c r="AH274" s="373">
        <v>11231</v>
      </c>
      <c r="AI274" s="91"/>
      <c r="AJ274" s="91"/>
      <c r="AK274" s="91" t="s">
        <v>6348</v>
      </c>
      <c r="AL274" s="381">
        <v>7</v>
      </c>
      <c r="AM274" s="381">
        <v>1</v>
      </c>
      <c r="AN274" s="381">
        <v>4</v>
      </c>
      <c r="AO274" s="381">
        <v>1</v>
      </c>
      <c r="AP274" s="381">
        <v>1</v>
      </c>
      <c r="AQ274" s="381">
        <v>310</v>
      </c>
      <c r="AR274" s="91" t="s">
        <v>9102</v>
      </c>
      <c r="AS274" s="91" t="s">
        <v>9102</v>
      </c>
      <c r="AT274" s="91" t="s">
        <v>9289</v>
      </c>
      <c r="AU274" s="73">
        <v>18590</v>
      </c>
      <c r="AV274" s="232">
        <v>60</v>
      </c>
      <c r="AW274" s="335"/>
      <c r="AX274" s="335"/>
      <c r="AY274" s="335"/>
      <c r="AZ274" s="335"/>
      <c r="BA274" s="335"/>
      <c r="BB274" s="313"/>
      <c r="BC274" s="313"/>
      <c r="BD274" s="91"/>
      <c r="BE274" s="91" t="s">
        <v>6350</v>
      </c>
      <c r="BF274" s="313"/>
      <c r="BG274" s="335"/>
      <c r="BH274" s="313"/>
      <c r="BI274" s="313"/>
      <c r="BJ274" s="313"/>
      <c r="BK274" s="313"/>
      <c r="BL274" s="313"/>
      <c r="BM274" s="91"/>
      <c r="BN274" s="91" t="s">
        <v>6350</v>
      </c>
      <c r="BO274" s="253">
        <v>1</v>
      </c>
      <c r="BP274" s="253">
        <v>1</v>
      </c>
      <c r="BQ274" s="253"/>
      <c r="BR274" s="253">
        <v>1</v>
      </c>
      <c r="BS274" s="253"/>
      <c r="BT274" s="253"/>
      <c r="BU274" s="253">
        <v>3</v>
      </c>
      <c r="BV274" s="253"/>
      <c r="BW274" s="253">
        <v>1</v>
      </c>
      <c r="BX274" s="253">
        <v>5</v>
      </c>
      <c r="BY274" s="427"/>
      <c r="BZ274" s="427"/>
      <c r="CA274" s="427"/>
      <c r="CB274" s="427"/>
      <c r="CC274" s="427"/>
    </row>
    <row r="275" spans="1:81" ht="17.100000000000001" customHeight="1">
      <c r="A275" s="71">
        <v>233</v>
      </c>
      <c r="B275" s="78" t="s">
        <v>1373</v>
      </c>
      <c r="C275" s="78" t="s">
        <v>1374</v>
      </c>
      <c r="D275" s="78" t="s">
        <v>213</v>
      </c>
      <c r="E275" s="78" t="s">
        <v>20</v>
      </c>
      <c r="F275" s="78" t="s">
        <v>1381</v>
      </c>
      <c r="G275" s="101" t="s">
        <v>1382</v>
      </c>
      <c r="H275" s="330" t="s">
        <v>1383</v>
      </c>
      <c r="I275" s="91" t="s">
        <v>1384</v>
      </c>
      <c r="J275" s="330" t="s">
        <v>102</v>
      </c>
      <c r="K275" s="330" t="s">
        <v>1385</v>
      </c>
      <c r="L275" s="330" t="s">
        <v>1386</v>
      </c>
      <c r="M275" s="91" t="s">
        <v>10475</v>
      </c>
      <c r="N275" s="330" t="s">
        <v>30</v>
      </c>
      <c r="O275" s="330"/>
      <c r="P275" s="330" t="s">
        <v>102</v>
      </c>
      <c r="Q275" s="373">
        <v>32129.5</v>
      </c>
      <c r="R275" s="373">
        <v>7105.84</v>
      </c>
      <c r="S275" s="387">
        <v>1491</v>
      </c>
      <c r="T275" s="387">
        <v>905</v>
      </c>
      <c r="U275" s="253" t="s">
        <v>6352</v>
      </c>
      <c r="V275" s="252">
        <v>586</v>
      </c>
      <c r="W275" s="252">
        <v>640</v>
      </c>
      <c r="X275" s="330" t="s">
        <v>33</v>
      </c>
      <c r="Y275" s="252">
        <v>204</v>
      </c>
      <c r="Z275" s="252">
        <v>96</v>
      </c>
      <c r="AA275" s="252">
        <v>11756</v>
      </c>
      <c r="AB275" s="252">
        <v>101</v>
      </c>
      <c r="AC275" s="252"/>
      <c r="AD275" s="252"/>
      <c r="AE275" s="307">
        <v>95</v>
      </c>
      <c r="AF275" s="91" t="s">
        <v>8910</v>
      </c>
      <c r="AG275" s="373">
        <v>33563</v>
      </c>
      <c r="AH275" s="373">
        <v>51275</v>
      </c>
      <c r="AI275" s="91" t="s">
        <v>6921</v>
      </c>
      <c r="AJ275" s="91" t="s">
        <v>6922</v>
      </c>
      <c r="AK275" s="91" t="s">
        <v>6369</v>
      </c>
      <c r="AL275" s="381">
        <v>5</v>
      </c>
      <c r="AM275" s="381">
        <v>1</v>
      </c>
      <c r="AN275" s="381">
        <v>3</v>
      </c>
      <c r="AO275" s="381"/>
      <c r="AP275" s="381">
        <v>1</v>
      </c>
      <c r="AQ275" s="381">
        <v>310</v>
      </c>
      <c r="AR275" s="91" t="s">
        <v>9102</v>
      </c>
      <c r="AS275" s="91" t="s">
        <v>9102</v>
      </c>
      <c r="AT275" s="91" t="s">
        <v>9289</v>
      </c>
      <c r="AU275" s="73">
        <v>50914</v>
      </c>
      <c r="AV275" s="232">
        <v>164</v>
      </c>
      <c r="AW275" s="335"/>
      <c r="AX275" s="335"/>
      <c r="AY275" s="335"/>
      <c r="AZ275" s="335"/>
      <c r="BA275" s="335"/>
      <c r="BB275" s="313"/>
      <c r="BC275" s="313"/>
      <c r="BD275" s="91"/>
      <c r="BE275" s="91" t="s">
        <v>6350</v>
      </c>
      <c r="BF275" s="313"/>
      <c r="BG275" s="335"/>
      <c r="BH275" s="313"/>
      <c r="BI275" s="313"/>
      <c r="BJ275" s="313"/>
      <c r="BK275" s="313"/>
      <c r="BL275" s="313"/>
      <c r="BM275" s="91"/>
      <c r="BN275" s="91" t="s">
        <v>6350</v>
      </c>
      <c r="BO275" s="253"/>
      <c r="BP275" s="253">
        <v>4</v>
      </c>
      <c r="BQ275" s="253"/>
      <c r="BR275" s="253">
        <v>2</v>
      </c>
      <c r="BS275" s="253"/>
      <c r="BT275" s="253">
        <v>7</v>
      </c>
      <c r="BU275" s="253">
        <v>16</v>
      </c>
      <c r="BV275" s="253">
        <v>2</v>
      </c>
      <c r="BW275" s="253">
        <v>1</v>
      </c>
      <c r="BX275" s="253"/>
      <c r="BY275" s="427"/>
      <c r="BZ275" s="427"/>
      <c r="CA275" s="427"/>
      <c r="CB275" s="427"/>
      <c r="CC275" s="427"/>
    </row>
    <row r="276" spans="1:81" ht="17.100000000000001" customHeight="1">
      <c r="A276" s="641">
        <v>234</v>
      </c>
      <c r="B276" s="78" t="s">
        <v>1373</v>
      </c>
      <c r="C276" s="78" t="s">
        <v>230</v>
      </c>
      <c r="D276" s="78" t="s">
        <v>213</v>
      </c>
      <c r="E276" s="78" t="s">
        <v>20</v>
      </c>
      <c r="F276" s="78" t="s">
        <v>1387</v>
      </c>
      <c r="G276" s="101" t="s">
        <v>1388</v>
      </c>
      <c r="H276" s="330" t="s">
        <v>1389</v>
      </c>
      <c r="I276" s="91" t="s">
        <v>1390</v>
      </c>
      <c r="J276" s="330" t="s">
        <v>102</v>
      </c>
      <c r="K276" s="330" t="s">
        <v>615</v>
      </c>
      <c r="L276" s="330" t="s">
        <v>1391</v>
      </c>
      <c r="M276" s="91" t="s">
        <v>6446</v>
      </c>
      <c r="N276" s="330" t="s">
        <v>30</v>
      </c>
      <c r="O276" s="330"/>
      <c r="P276" s="330" t="s">
        <v>102</v>
      </c>
      <c r="Q276" s="373">
        <v>125000</v>
      </c>
      <c r="R276" s="373">
        <v>1733.41</v>
      </c>
      <c r="S276" s="387">
        <v>727</v>
      </c>
      <c r="T276" s="387">
        <v>644</v>
      </c>
      <c r="U276" s="253" t="s">
        <v>6352</v>
      </c>
      <c r="V276" s="252">
        <v>83</v>
      </c>
      <c r="W276" s="252">
        <v>76</v>
      </c>
      <c r="X276" s="330" t="s">
        <v>6337</v>
      </c>
      <c r="Y276" s="252">
        <v>99</v>
      </c>
      <c r="Z276" s="252">
        <v>108</v>
      </c>
      <c r="AA276" s="252">
        <v>4913</v>
      </c>
      <c r="AB276" s="252">
        <v>92</v>
      </c>
      <c r="AC276" s="252"/>
      <c r="AD276" s="252"/>
      <c r="AE276" s="307">
        <v>272</v>
      </c>
      <c r="AF276" s="91" t="s">
        <v>6447</v>
      </c>
      <c r="AG276" s="373">
        <v>1191</v>
      </c>
      <c r="AH276" s="373">
        <v>3233</v>
      </c>
      <c r="AI276" s="91" t="s">
        <v>6448</v>
      </c>
      <c r="AJ276" s="91" t="s">
        <v>9006</v>
      </c>
      <c r="AK276" s="91" t="s">
        <v>6348</v>
      </c>
      <c r="AL276" s="381">
        <v>5</v>
      </c>
      <c r="AM276" s="381">
        <v>2</v>
      </c>
      <c r="AN276" s="381">
        <v>1</v>
      </c>
      <c r="AO276" s="381">
        <v>2</v>
      </c>
      <c r="AP276" s="381"/>
      <c r="AQ276" s="381">
        <v>315</v>
      </c>
      <c r="AR276" s="91" t="s">
        <v>6340</v>
      </c>
      <c r="AS276" s="91" t="s">
        <v>6340</v>
      </c>
      <c r="AT276" s="91" t="s">
        <v>6449</v>
      </c>
      <c r="AU276" s="73">
        <v>178067</v>
      </c>
      <c r="AV276" s="73">
        <v>565</v>
      </c>
      <c r="AW276" s="335"/>
      <c r="AX276" s="335"/>
      <c r="AY276" s="335"/>
      <c r="AZ276" s="335"/>
      <c r="BA276" s="335"/>
      <c r="BB276" s="313"/>
      <c r="BC276" s="313"/>
      <c r="BD276" s="91"/>
      <c r="BE276" s="91" t="s">
        <v>6350</v>
      </c>
      <c r="BF276" s="313"/>
      <c r="BG276" s="335"/>
      <c r="BH276" s="313"/>
      <c r="BI276" s="313"/>
      <c r="BJ276" s="313"/>
      <c r="BK276" s="313"/>
      <c r="BL276" s="313"/>
      <c r="BM276" s="91"/>
      <c r="BN276" s="96" t="s">
        <v>6450</v>
      </c>
      <c r="BO276" s="253"/>
      <c r="BP276" s="253"/>
      <c r="BQ276" s="253">
        <v>1</v>
      </c>
      <c r="BR276" s="253">
        <v>2</v>
      </c>
      <c r="BS276" s="253">
        <v>1</v>
      </c>
      <c r="BT276" s="253">
        <v>12</v>
      </c>
      <c r="BU276" s="253">
        <v>11</v>
      </c>
      <c r="BV276" s="253"/>
      <c r="BW276" s="253"/>
      <c r="BX276" s="253"/>
      <c r="BY276" s="427"/>
      <c r="BZ276" s="427"/>
      <c r="CA276" s="427"/>
      <c r="CB276" s="427"/>
      <c r="CC276" s="427"/>
    </row>
    <row r="277" spans="1:81" ht="17.100000000000001" customHeight="1">
      <c r="A277" s="641">
        <v>235</v>
      </c>
      <c r="B277" s="78" t="s">
        <v>1372</v>
      </c>
      <c r="C277" s="78" t="s">
        <v>1059</v>
      </c>
      <c r="D277" s="78" t="s">
        <v>309</v>
      </c>
      <c r="E277" s="78" t="s">
        <v>20</v>
      </c>
      <c r="F277" s="78" t="s">
        <v>1392</v>
      </c>
      <c r="G277" s="101" t="s">
        <v>1393</v>
      </c>
      <c r="H277" s="330" t="s">
        <v>1394</v>
      </c>
      <c r="I277" s="91" t="s">
        <v>1395</v>
      </c>
      <c r="J277" s="330" t="s">
        <v>102</v>
      </c>
      <c r="K277" s="330" t="s">
        <v>1396</v>
      </c>
      <c r="L277" s="330" t="s">
        <v>1397</v>
      </c>
      <c r="M277" s="91" t="s">
        <v>6911</v>
      </c>
      <c r="N277" s="330" t="s">
        <v>30</v>
      </c>
      <c r="O277" s="330"/>
      <c r="P277" s="330" t="s">
        <v>30</v>
      </c>
      <c r="Q277" s="373">
        <v>4200</v>
      </c>
      <c r="R277" s="373">
        <v>2118</v>
      </c>
      <c r="S277" s="387">
        <v>723</v>
      </c>
      <c r="T277" s="387">
        <v>657</v>
      </c>
      <c r="U277" s="253" t="s">
        <v>6352</v>
      </c>
      <c r="V277" s="252">
        <v>66</v>
      </c>
      <c r="W277" s="252">
        <v>132</v>
      </c>
      <c r="X277" s="330" t="s">
        <v>6337</v>
      </c>
      <c r="Y277" s="252">
        <v>66</v>
      </c>
      <c r="Z277" s="252">
        <v>66</v>
      </c>
      <c r="AA277" s="252">
        <v>2258</v>
      </c>
      <c r="AB277" s="252">
        <v>131.4</v>
      </c>
      <c r="AC277" s="252"/>
      <c r="AD277" s="252"/>
      <c r="AE277" s="307"/>
      <c r="AF277" s="91" t="s">
        <v>6912</v>
      </c>
      <c r="AG277" s="373">
        <v>30642</v>
      </c>
      <c r="AH277" s="373">
        <v>41614</v>
      </c>
      <c r="AI277" s="687" t="s">
        <v>6913</v>
      </c>
      <c r="AJ277" s="580" t="s">
        <v>10900</v>
      </c>
      <c r="AK277" s="91" t="s">
        <v>6354</v>
      </c>
      <c r="AL277" s="381">
        <v>14</v>
      </c>
      <c r="AM277" s="381">
        <v>2</v>
      </c>
      <c r="AN277" s="381"/>
      <c r="AO277" s="381">
        <v>12</v>
      </c>
      <c r="AP277" s="381"/>
      <c r="AQ277" s="381">
        <v>311</v>
      </c>
      <c r="AR277" s="91" t="s">
        <v>9091</v>
      </c>
      <c r="AS277" s="91" t="s">
        <v>9091</v>
      </c>
      <c r="AT277" s="91" t="s">
        <v>6914</v>
      </c>
      <c r="AU277" s="73">
        <v>18118</v>
      </c>
      <c r="AV277" s="73">
        <v>58</v>
      </c>
      <c r="AW277" s="335"/>
      <c r="AX277" s="335"/>
      <c r="AY277" s="335"/>
      <c r="AZ277" s="335"/>
      <c r="BA277" s="335"/>
      <c r="BB277" s="313"/>
      <c r="BC277" s="313"/>
      <c r="BD277" s="91"/>
      <c r="BE277" s="91" t="s">
        <v>6350</v>
      </c>
      <c r="BF277" s="313"/>
      <c r="BG277" s="335"/>
      <c r="BH277" s="313"/>
      <c r="BI277" s="313"/>
      <c r="BJ277" s="313"/>
      <c r="BK277" s="313"/>
      <c r="BL277" s="313"/>
      <c r="BM277" s="91"/>
      <c r="BN277" s="91" t="s">
        <v>6350</v>
      </c>
      <c r="BO277" s="253"/>
      <c r="BP277" s="253">
        <v>1</v>
      </c>
      <c r="BQ277" s="253">
        <v>2</v>
      </c>
      <c r="BR277" s="253">
        <v>1</v>
      </c>
      <c r="BS277" s="253">
        <v>3</v>
      </c>
      <c r="BT277" s="253">
        <v>5</v>
      </c>
      <c r="BU277" s="253"/>
      <c r="BV277" s="253">
        <v>3</v>
      </c>
      <c r="BW277" s="253"/>
      <c r="BX277" s="253">
        <v>9</v>
      </c>
      <c r="BY277" s="427"/>
      <c r="BZ277" s="427"/>
      <c r="CA277" s="427"/>
      <c r="CB277" s="427"/>
      <c r="CC277" s="427"/>
    </row>
    <row r="278" spans="1:81" ht="17.100000000000001" customHeight="1">
      <c r="A278" s="208"/>
      <c r="B278" s="209" t="s">
        <v>1398</v>
      </c>
      <c r="C278" s="210"/>
      <c r="D278" s="210">
        <v>4</v>
      </c>
      <c r="E278" s="210"/>
      <c r="F278" s="108"/>
      <c r="G278" s="208"/>
      <c r="H278" s="208"/>
      <c r="I278" s="208"/>
      <c r="J278" s="208"/>
      <c r="K278" s="208"/>
      <c r="L278" s="208"/>
      <c r="M278" s="205"/>
      <c r="N278" s="112"/>
      <c r="O278" s="112"/>
      <c r="P278" s="112"/>
      <c r="Q278" s="374"/>
      <c r="R278" s="374"/>
      <c r="S278" s="188"/>
      <c r="T278" s="188"/>
      <c r="U278" s="285"/>
      <c r="V278" s="298"/>
      <c r="W278" s="298"/>
      <c r="X278" s="112"/>
      <c r="Y278" s="298"/>
      <c r="Z278" s="298"/>
      <c r="AA278" s="298"/>
      <c r="AB278" s="298"/>
      <c r="AC278" s="298"/>
      <c r="AD278" s="298"/>
      <c r="AE278" s="352"/>
      <c r="AF278" s="205"/>
      <c r="AG278" s="374"/>
      <c r="AH278" s="374"/>
      <c r="AI278" s="205"/>
      <c r="AJ278" s="205"/>
      <c r="AK278" s="205"/>
      <c r="AL278" s="112"/>
      <c r="AM278" s="112"/>
      <c r="AN278" s="112"/>
      <c r="AO278" s="112"/>
      <c r="AP278" s="112"/>
      <c r="AQ278" s="112"/>
      <c r="AR278" s="205"/>
      <c r="AS278" s="205"/>
      <c r="AT278" s="205"/>
      <c r="AU278" s="198"/>
      <c r="AV278" s="198"/>
      <c r="AW278" s="339"/>
      <c r="AX278" s="339"/>
      <c r="AY278" s="339"/>
      <c r="AZ278" s="339"/>
      <c r="BA278" s="339"/>
      <c r="BB278" s="310"/>
      <c r="BC278" s="310"/>
      <c r="BD278" s="205"/>
      <c r="BE278" s="205"/>
      <c r="BF278" s="310"/>
      <c r="BG278" s="339"/>
      <c r="BH278" s="310"/>
      <c r="BI278" s="310"/>
      <c r="BJ278" s="310"/>
      <c r="BK278" s="310"/>
      <c r="BL278" s="310"/>
      <c r="BM278" s="205"/>
      <c r="BN278" s="205"/>
      <c r="BO278" s="285"/>
      <c r="BP278" s="285"/>
      <c r="BQ278" s="285"/>
      <c r="BR278" s="285"/>
      <c r="BS278" s="285"/>
      <c r="BT278" s="285"/>
      <c r="BU278" s="285"/>
      <c r="BV278" s="285"/>
      <c r="BW278" s="285"/>
      <c r="BX278" s="285"/>
      <c r="BY278" s="112"/>
      <c r="BZ278" s="112"/>
      <c r="CA278" s="112"/>
      <c r="CB278" s="112"/>
      <c r="CC278" s="112"/>
    </row>
    <row r="279" spans="1:81" ht="17.100000000000001" customHeight="1">
      <c r="A279" s="71">
        <v>236</v>
      </c>
      <c r="B279" s="78" t="s">
        <v>1373</v>
      </c>
      <c r="C279" s="78" t="s">
        <v>1105</v>
      </c>
      <c r="D279" s="78" t="s">
        <v>350</v>
      </c>
      <c r="E279" s="78" t="s">
        <v>278</v>
      </c>
      <c r="F279" s="88" t="s">
        <v>1399</v>
      </c>
      <c r="G279" s="101" t="s">
        <v>1400</v>
      </c>
      <c r="H279" s="330" t="s">
        <v>1401</v>
      </c>
      <c r="I279" s="91" t="s">
        <v>1402</v>
      </c>
      <c r="J279" s="330" t="s">
        <v>102</v>
      </c>
      <c r="K279" s="330" t="s">
        <v>1403</v>
      </c>
      <c r="L279" s="330" t="s">
        <v>1404</v>
      </c>
      <c r="M279" s="91" t="s">
        <v>9761</v>
      </c>
      <c r="N279" s="330" t="s">
        <v>30</v>
      </c>
      <c r="O279" s="330"/>
      <c r="P279" s="330" t="s">
        <v>30</v>
      </c>
      <c r="Q279" s="373">
        <v>4341</v>
      </c>
      <c r="R279" s="373">
        <v>761</v>
      </c>
      <c r="S279" s="387">
        <v>100</v>
      </c>
      <c r="T279" s="387"/>
      <c r="U279" s="253" t="s">
        <v>6357</v>
      </c>
      <c r="V279" s="252">
        <v>100</v>
      </c>
      <c r="W279" s="252">
        <v>50</v>
      </c>
      <c r="X279" s="330" t="s">
        <v>33</v>
      </c>
      <c r="Y279" s="252">
        <v>90</v>
      </c>
      <c r="Z279" s="252"/>
      <c r="AA279" s="252">
        <v>800</v>
      </c>
      <c r="AB279" s="252">
        <v>97</v>
      </c>
      <c r="AC279" s="252"/>
      <c r="AD279" s="252">
        <v>66</v>
      </c>
      <c r="AE279" s="307">
        <v>70</v>
      </c>
      <c r="AF279" s="91" t="s">
        <v>9762</v>
      </c>
      <c r="AG279" s="373">
        <v>18003</v>
      </c>
      <c r="AH279" s="373">
        <v>48957</v>
      </c>
      <c r="AI279" s="91"/>
      <c r="AJ279" s="91"/>
      <c r="AK279" s="91"/>
      <c r="AL279" s="381">
        <v>5</v>
      </c>
      <c r="AM279" s="381">
        <v>1</v>
      </c>
      <c r="AN279" s="381"/>
      <c r="AO279" s="381">
        <v>4</v>
      </c>
      <c r="AP279" s="381"/>
      <c r="AQ279" s="381">
        <v>365</v>
      </c>
      <c r="AR279" s="91" t="s">
        <v>7574</v>
      </c>
      <c r="AS279" s="91" t="s">
        <v>7574</v>
      </c>
      <c r="AT279" s="91" t="s">
        <v>6437</v>
      </c>
      <c r="AU279" s="73">
        <v>84000</v>
      </c>
      <c r="AV279" s="73">
        <v>230</v>
      </c>
      <c r="AW279" s="335"/>
      <c r="AX279" s="335"/>
      <c r="AY279" s="335"/>
      <c r="AZ279" s="335"/>
      <c r="BA279" s="335"/>
      <c r="BB279" s="313"/>
      <c r="BC279" s="313"/>
      <c r="BD279" s="91"/>
      <c r="BE279" s="91" t="s">
        <v>6350</v>
      </c>
      <c r="BF279" s="313"/>
      <c r="BG279" s="335"/>
      <c r="BH279" s="313"/>
      <c r="BI279" s="313"/>
      <c r="BJ279" s="313"/>
      <c r="BK279" s="313"/>
      <c r="BL279" s="313"/>
      <c r="BM279" s="91"/>
      <c r="BN279" s="91" t="s">
        <v>6350</v>
      </c>
      <c r="BO279" s="253"/>
      <c r="BP279" s="253"/>
      <c r="BQ279" s="253"/>
      <c r="BR279" s="253"/>
      <c r="BS279" s="253"/>
      <c r="BT279" s="253"/>
      <c r="BU279" s="253"/>
      <c r="BV279" s="253"/>
      <c r="BW279" s="253"/>
      <c r="BX279" s="253"/>
      <c r="BY279" s="427">
        <v>3</v>
      </c>
      <c r="BZ279" s="427">
        <v>1</v>
      </c>
      <c r="CA279" s="427"/>
      <c r="CB279" s="427"/>
      <c r="CC279" s="427"/>
    </row>
    <row r="280" spans="1:81" ht="17.100000000000001" customHeight="1">
      <c r="A280" s="71">
        <v>237</v>
      </c>
      <c r="B280" s="78" t="s">
        <v>1373</v>
      </c>
      <c r="C280" s="78" t="s">
        <v>1405</v>
      </c>
      <c r="D280" s="78" t="s">
        <v>350</v>
      </c>
      <c r="E280" s="78" t="s">
        <v>278</v>
      </c>
      <c r="F280" s="88" t="s">
        <v>1406</v>
      </c>
      <c r="G280" s="101" t="s">
        <v>1407</v>
      </c>
      <c r="H280" s="330" t="s">
        <v>1408</v>
      </c>
      <c r="I280" s="91" t="s">
        <v>1409</v>
      </c>
      <c r="J280" s="330" t="s">
        <v>102</v>
      </c>
      <c r="K280" s="330" t="s">
        <v>1410</v>
      </c>
      <c r="L280" s="330" t="s">
        <v>1411</v>
      </c>
      <c r="M280" s="91" t="s">
        <v>6925</v>
      </c>
      <c r="N280" s="330" t="s">
        <v>30</v>
      </c>
      <c r="O280" s="330"/>
      <c r="P280" s="330" t="s">
        <v>30</v>
      </c>
      <c r="Q280" s="373">
        <v>2930</v>
      </c>
      <c r="R280" s="373">
        <v>1431</v>
      </c>
      <c r="S280" s="387">
        <v>548</v>
      </c>
      <c r="T280" s="387">
        <v>476</v>
      </c>
      <c r="U280" s="253" t="s">
        <v>6357</v>
      </c>
      <c r="V280" s="252">
        <v>72</v>
      </c>
      <c r="W280" s="252">
        <v>82</v>
      </c>
      <c r="X280" s="330" t="s">
        <v>6337</v>
      </c>
      <c r="Y280" s="252">
        <v>116</v>
      </c>
      <c r="Z280" s="252"/>
      <c r="AA280" s="252"/>
      <c r="AB280" s="252">
        <v>16</v>
      </c>
      <c r="AC280" s="252"/>
      <c r="AD280" s="252"/>
      <c r="AE280" s="307">
        <v>150</v>
      </c>
      <c r="AF280" s="91" t="s">
        <v>8911</v>
      </c>
      <c r="AG280" s="373">
        <v>39</v>
      </c>
      <c r="AH280" s="373">
        <v>113</v>
      </c>
      <c r="AI280" s="91"/>
      <c r="AJ280" s="91"/>
      <c r="AK280" s="91" t="s">
        <v>6354</v>
      </c>
      <c r="AL280" s="381">
        <v>1</v>
      </c>
      <c r="AM280" s="381"/>
      <c r="AN280" s="381"/>
      <c r="AO280" s="381">
        <v>1</v>
      </c>
      <c r="AP280" s="381"/>
      <c r="AQ280" s="381">
        <v>311</v>
      </c>
      <c r="AR280" s="91" t="s">
        <v>9083</v>
      </c>
      <c r="AS280" s="91" t="s">
        <v>9083</v>
      </c>
      <c r="AT280" s="91" t="s">
        <v>10006</v>
      </c>
      <c r="AU280" s="232">
        <v>153516</v>
      </c>
      <c r="AV280" s="73">
        <v>493</v>
      </c>
      <c r="AW280" s="335"/>
      <c r="AX280" s="335"/>
      <c r="AY280" s="335"/>
      <c r="AZ280" s="335"/>
      <c r="BA280" s="335"/>
      <c r="BB280" s="313"/>
      <c r="BC280" s="313"/>
      <c r="BD280" s="91"/>
      <c r="BE280" s="91" t="s">
        <v>6350</v>
      </c>
      <c r="BF280" s="313"/>
      <c r="BG280" s="335"/>
      <c r="BH280" s="313"/>
      <c r="BI280" s="313"/>
      <c r="BJ280" s="313"/>
      <c r="BK280" s="313"/>
      <c r="BL280" s="313"/>
      <c r="BM280" s="91"/>
      <c r="BN280" s="91" t="s">
        <v>6350</v>
      </c>
      <c r="BO280" s="253"/>
      <c r="BP280" s="253"/>
      <c r="BQ280" s="253"/>
      <c r="BR280" s="253"/>
      <c r="BS280" s="253"/>
      <c r="BT280" s="253"/>
      <c r="BU280" s="253"/>
      <c r="BV280" s="253"/>
      <c r="BW280" s="253"/>
      <c r="BX280" s="253"/>
      <c r="BY280" s="427">
        <v>1</v>
      </c>
      <c r="BZ280" s="427"/>
      <c r="CA280" s="427">
        <v>4</v>
      </c>
      <c r="CB280" s="427"/>
      <c r="CC280" s="427"/>
    </row>
    <row r="281" spans="1:81" ht="17.100000000000001" customHeight="1">
      <c r="A281" s="641">
        <v>238</v>
      </c>
      <c r="B281" s="78" t="s">
        <v>1373</v>
      </c>
      <c r="C281" s="78" t="s">
        <v>1374</v>
      </c>
      <c r="D281" s="78" t="s">
        <v>350</v>
      </c>
      <c r="E281" s="78" t="s">
        <v>20</v>
      </c>
      <c r="F281" s="78" t="s">
        <v>1412</v>
      </c>
      <c r="G281" s="101" t="s">
        <v>1413</v>
      </c>
      <c r="H281" s="330" t="s">
        <v>1414</v>
      </c>
      <c r="I281" s="91" t="s">
        <v>1415</v>
      </c>
      <c r="J281" s="330" t="s">
        <v>102</v>
      </c>
      <c r="K281" s="330" t="s">
        <v>1322</v>
      </c>
      <c r="L281" s="330" t="s">
        <v>1416</v>
      </c>
      <c r="M281" s="91" t="s">
        <v>6926</v>
      </c>
      <c r="N281" s="330" t="s">
        <v>102</v>
      </c>
      <c r="O281" s="776" t="s">
        <v>6435</v>
      </c>
      <c r="P281" s="330" t="s">
        <v>102</v>
      </c>
      <c r="Q281" s="373">
        <v>13872</v>
      </c>
      <c r="R281" s="373">
        <v>2326</v>
      </c>
      <c r="S281" s="53">
        <v>863</v>
      </c>
      <c r="T281" s="387">
        <v>771</v>
      </c>
      <c r="U281" s="253" t="s">
        <v>8882</v>
      </c>
      <c r="V281" s="252">
        <v>92</v>
      </c>
      <c r="W281" s="252">
        <v>77.7</v>
      </c>
      <c r="X281" s="330" t="s">
        <v>6337</v>
      </c>
      <c r="Y281" s="252">
        <v>245.7</v>
      </c>
      <c r="Z281" s="252">
        <v>18.399999999999999</v>
      </c>
      <c r="AA281" s="252">
        <v>200</v>
      </c>
      <c r="AB281" s="252">
        <v>18.5</v>
      </c>
      <c r="AC281" s="252"/>
      <c r="AD281" s="252">
        <v>58.8</v>
      </c>
      <c r="AE281" s="307">
        <v>35</v>
      </c>
      <c r="AF281" s="91" t="s">
        <v>6927</v>
      </c>
      <c r="AG281" s="373">
        <v>80749</v>
      </c>
      <c r="AH281" s="373">
        <v>80749</v>
      </c>
      <c r="AI281" s="91" t="s">
        <v>6928</v>
      </c>
      <c r="AJ281" s="91" t="s">
        <v>6929</v>
      </c>
      <c r="AK281" s="91" t="s">
        <v>11566</v>
      </c>
      <c r="AL281" s="381">
        <v>12</v>
      </c>
      <c r="AM281" s="381">
        <v>2</v>
      </c>
      <c r="AN281" s="381">
        <v>7</v>
      </c>
      <c r="AO281" s="381">
        <v>3</v>
      </c>
      <c r="AP281" s="381"/>
      <c r="AQ281" s="381">
        <v>306</v>
      </c>
      <c r="AR281" s="91" t="s">
        <v>6340</v>
      </c>
      <c r="AS281" s="91" t="s">
        <v>6340</v>
      </c>
      <c r="AT281" s="91" t="s">
        <v>6930</v>
      </c>
      <c r="AU281" s="232">
        <v>60521</v>
      </c>
      <c r="AV281" s="232">
        <v>198</v>
      </c>
      <c r="AW281" s="335"/>
      <c r="AX281" s="335"/>
      <c r="AY281" s="335"/>
      <c r="AZ281" s="335"/>
      <c r="BA281" s="335"/>
      <c r="BB281" s="313"/>
      <c r="BC281" s="313"/>
      <c r="BD281" s="91"/>
      <c r="BE281" s="91" t="s">
        <v>6350</v>
      </c>
      <c r="BF281" s="313"/>
      <c r="BG281" s="335"/>
      <c r="BH281" s="313"/>
      <c r="BI281" s="313"/>
      <c r="BJ281" s="313"/>
      <c r="BK281" s="313"/>
      <c r="BL281" s="313"/>
      <c r="BM281" s="91"/>
      <c r="BN281" s="91" t="s">
        <v>6350</v>
      </c>
      <c r="BO281" s="253"/>
      <c r="BP281" s="253"/>
      <c r="BQ281" s="253"/>
      <c r="BR281" s="253"/>
      <c r="BS281" s="253"/>
      <c r="BT281" s="253"/>
      <c r="BU281" s="253"/>
      <c r="BV281" s="253"/>
      <c r="BW281" s="253"/>
      <c r="BX281" s="253"/>
      <c r="BY281" s="427">
        <v>1</v>
      </c>
      <c r="BZ281" s="427">
        <v>1</v>
      </c>
      <c r="CA281" s="427">
        <v>2</v>
      </c>
      <c r="CB281" s="427"/>
      <c r="CC281" s="427"/>
    </row>
    <row r="282" spans="1:81" ht="17.100000000000001" customHeight="1">
      <c r="A282" s="641">
        <v>239</v>
      </c>
      <c r="B282" s="78" t="s">
        <v>1373</v>
      </c>
      <c r="C282" s="78" t="s">
        <v>1374</v>
      </c>
      <c r="D282" s="78" t="s">
        <v>350</v>
      </c>
      <c r="E282" s="78" t="s">
        <v>20</v>
      </c>
      <c r="F282" s="78" t="s">
        <v>1417</v>
      </c>
      <c r="G282" s="101" t="s">
        <v>1418</v>
      </c>
      <c r="H282" s="330" t="s">
        <v>1419</v>
      </c>
      <c r="I282" s="91" t="s">
        <v>1420</v>
      </c>
      <c r="J282" s="330" t="s">
        <v>102</v>
      </c>
      <c r="K282" s="330" t="s">
        <v>1421</v>
      </c>
      <c r="L282" s="330" t="s">
        <v>1422</v>
      </c>
      <c r="M282" s="91" t="s">
        <v>6451</v>
      </c>
      <c r="N282" s="330" t="s">
        <v>102</v>
      </c>
      <c r="O282" s="776" t="s">
        <v>6435</v>
      </c>
      <c r="P282" s="330" t="s">
        <v>102</v>
      </c>
      <c r="Q282" s="373">
        <v>18673</v>
      </c>
      <c r="R282" s="373">
        <v>2481</v>
      </c>
      <c r="S282" s="387">
        <v>1578.5</v>
      </c>
      <c r="T282" s="387">
        <v>1502</v>
      </c>
      <c r="U282" s="253" t="s">
        <v>6405</v>
      </c>
      <c r="V282" s="252">
        <v>76.5</v>
      </c>
      <c r="W282" s="252">
        <v>213</v>
      </c>
      <c r="X282" s="330" t="s">
        <v>6337</v>
      </c>
      <c r="Y282" s="252">
        <v>14.5</v>
      </c>
      <c r="Z282" s="252">
        <v>28</v>
      </c>
      <c r="AA282" s="252">
        <v>2480</v>
      </c>
      <c r="AB282" s="252">
        <v>54.6</v>
      </c>
      <c r="AC282" s="252">
        <v>3</v>
      </c>
      <c r="AD282" s="252"/>
      <c r="AE282" s="307">
        <v>44</v>
      </c>
      <c r="AF282" s="91" t="s">
        <v>6452</v>
      </c>
      <c r="AG282" s="373">
        <v>3</v>
      </c>
      <c r="AH282" s="373">
        <v>7620</v>
      </c>
      <c r="AI282" s="91"/>
      <c r="AJ282" s="91"/>
      <c r="AK282" s="91" t="s">
        <v>11567</v>
      </c>
      <c r="AL282" s="381">
        <v>3</v>
      </c>
      <c r="AM282" s="381"/>
      <c r="AN282" s="381">
        <v>1</v>
      </c>
      <c r="AO282" s="381">
        <v>2</v>
      </c>
      <c r="AP282" s="381"/>
      <c r="AQ282" s="381">
        <v>297</v>
      </c>
      <c r="AR282" s="91" t="s">
        <v>6340</v>
      </c>
      <c r="AS282" s="91" t="s">
        <v>6340</v>
      </c>
      <c r="AT282" s="91" t="s">
        <v>6453</v>
      </c>
      <c r="AU282" s="73">
        <v>34868</v>
      </c>
      <c r="AV282" s="232">
        <v>117</v>
      </c>
      <c r="AW282" s="335"/>
      <c r="AX282" s="335"/>
      <c r="AY282" s="335"/>
      <c r="AZ282" s="335"/>
      <c r="BA282" s="335"/>
      <c r="BB282" s="313"/>
      <c r="BC282" s="313"/>
      <c r="BD282" s="91"/>
      <c r="BE282" s="91" t="s">
        <v>6350</v>
      </c>
      <c r="BF282" s="313"/>
      <c r="BG282" s="335"/>
      <c r="BH282" s="313"/>
      <c r="BI282" s="313"/>
      <c r="BJ282" s="313"/>
      <c r="BK282" s="313"/>
      <c r="BL282" s="313"/>
      <c r="BM282" s="91"/>
      <c r="BN282" s="91" t="s">
        <v>6350</v>
      </c>
      <c r="BO282" s="253"/>
      <c r="BP282" s="253"/>
      <c r="BQ282" s="253"/>
      <c r="BR282" s="253"/>
      <c r="BS282" s="253"/>
      <c r="BT282" s="253"/>
      <c r="BU282" s="253"/>
      <c r="BV282" s="253"/>
      <c r="BW282" s="253"/>
      <c r="BX282" s="253"/>
      <c r="BY282" s="427">
        <v>5</v>
      </c>
      <c r="BZ282" s="427">
        <v>2</v>
      </c>
      <c r="CA282" s="427"/>
      <c r="CB282" s="427"/>
      <c r="CC282" s="427"/>
    </row>
    <row r="283" spans="1:81" ht="17.100000000000001" customHeight="1">
      <c r="A283" s="784">
        <v>240</v>
      </c>
      <c r="B283" s="642" t="s">
        <v>1373</v>
      </c>
      <c r="C283" s="642" t="s">
        <v>1374</v>
      </c>
      <c r="D283" s="642" t="s">
        <v>350</v>
      </c>
      <c r="E283" s="642" t="s">
        <v>20</v>
      </c>
      <c r="F283" s="642" t="s">
        <v>12537</v>
      </c>
      <c r="G283" s="101" t="s">
        <v>11278</v>
      </c>
      <c r="H283" s="641" t="s">
        <v>11351</v>
      </c>
      <c r="I283" s="91" t="s">
        <v>11352</v>
      </c>
      <c r="J283" s="641" t="s">
        <v>102</v>
      </c>
      <c r="K283" s="641" t="s">
        <v>11279</v>
      </c>
      <c r="L283" s="641" t="s">
        <v>11280</v>
      </c>
      <c r="M283" s="777"/>
      <c r="N283" s="641" t="s">
        <v>30</v>
      </c>
      <c r="O283" s="641"/>
      <c r="P283" s="641" t="s">
        <v>30</v>
      </c>
      <c r="Q283" s="373">
        <v>3500</v>
      </c>
      <c r="R283" s="373">
        <v>587.54</v>
      </c>
      <c r="S283" s="387">
        <v>105</v>
      </c>
      <c r="T283" s="387">
        <v>105</v>
      </c>
      <c r="U283" s="253" t="s">
        <v>6352</v>
      </c>
      <c r="V283" s="252"/>
      <c r="W283" s="252">
        <v>109</v>
      </c>
      <c r="X283" s="641" t="s">
        <v>6337</v>
      </c>
      <c r="Y283" s="252"/>
      <c r="Z283" s="252">
        <v>24</v>
      </c>
      <c r="AA283" s="252">
        <v>499</v>
      </c>
      <c r="AB283" s="252">
        <v>45</v>
      </c>
      <c r="AC283" s="252"/>
      <c r="AD283" s="252"/>
      <c r="AE283" s="307">
        <v>5</v>
      </c>
      <c r="AF283" s="91" t="s">
        <v>11353</v>
      </c>
      <c r="AG283" s="373">
        <v>1122</v>
      </c>
      <c r="AH283" s="373">
        <v>1188</v>
      </c>
      <c r="AI283" s="91"/>
      <c r="AJ283" s="91"/>
      <c r="AK283" s="91" t="s">
        <v>6354</v>
      </c>
      <c r="AL283" s="641">
        <v>3</v>
      </c>
      <c r="AM283" s="641"/>
      <c r="AN283" s="641">
        <v>1</v>
      </c>
      <c r="AO283" s="641">
        <v>2</v>
      </c>
      <c r="AP283" s="641"/>
      <c r="AQ283" s="641">
        <v>267</v>
      </c>
      <c r="AR283" s="91" t="s">
        <v>6340</v>
      </c>
      <c r="AS283" s="91" t="s">
        <v>6340</v>
      </c>
      <c r="AT283" s="91" t="s">
        <v>6422</v>
      </c>
      <c r="AU283" s="73">
        <v>46425</v>
      </c>
      <c r="AV283" s="232">
        <v>174</v>
      </c>
      <c r="AW283" s="335"/>
      <c r="AX283" s="335"/>
      <c r="AY283" s="335"/>
      <c r="AZ283" s="335"/>
      <c r="BA283" s="335"/>
      <c r="BB283" s="313"/>
      <c r="BC283" s="313"/>
      <c r="BD283" s="91"/>
      <c r="BE283" s="91" t="s">
        <v>6350</v>
      </c>
      <c r="BF283" s="313"/>
      <c r="BG283" s="335"/>
      <c r="BH283" s="313"/>
      <c r="BI283" s="313"/>
      <c r="BJ283" s="313"/>
      <c r="BK283" s="313"/>
      <c r="BL283" s="313"/>
      <c r="BM283" s="91"/>
      <c r="BN283" s="91" t="s">
        <v>6350</v>
      </c>
      <c r="BO283" s="253"/>
      <c r="BP283" s="253"/>
      <c r="BQ283" s="253"/>
      <c r="BR283" s="253"/>
      <c r="BS283" s="253"/>
      <c r="BT283" s="253"/>
      <c r="BU283" s="253"/>
      <c r="BV283" s="253"/>
      <c r="BW283" s="253"/>
      <c r="BX283" s="253"/>
      <c r="BY283" s="641">
        <v>2</v>
      </c>
      <c r="BZ283" s="641">
        <v>1</v>
      </c>
      <c r="CA283" s="641">
        <v>1</v>
      </c>
      <c r="CB283" s="641"/>
      <c r="CC283" s="641"/>
    </row>
    <row r="284" spans="1:81" ht="17.100000000000001" customHeight="1">
      <c r="A284" s="208"/>
      <c r="B284" s="209" t="s">
        <v>1423</v>
      </c>
      <c r="C284" s="210"/>
      <c r="D284" s="210">
        <v>5</v>
      </c>
      <c r="E284" s="210"/>
      <c r="F284" s="108"/>
      <c r="G284" s="208"/>
      <c r="H284" s="208"/>
      <c r="I284" s="208"/>
      <c r="J284" s="208"/>
      <c r="K284" s="208"/>
      <c r="L284" s="208"/>
      <c r="M284" s="205"/>
      <c r="N284" s="112"/>
      <c r="O284" s="112"/>
      <c r="P284" s="112"/>
      <c r="Q284" s="374"/>
      <c r="R284" s="374"/>
      <c r="S284" s="188"/>
      <c r="T284" s="188"/>
      <c r="U284" s="285"/>
      <c r="V284" s="298"/>
      <c r="W284" s="298"/>
      <c r="X284" s="112"/>
      <c r="Y284" s="298"/>
      <c r="Z284" s="298"/>
      <c r="AA284" s="298"/>
      <c r="AB284" s="298"/>
      <c r="AC284" s="298"/>
      <c r="AD284" s="298"/>
      <c r="AE284" s="352"/>
      <c r="AF284" s="205"/>
      <c r="AG284" s="374"/>
      <c r="AH284" s="374"/>
      <c r="AI284" s="205"/>
      <c r="AJ284" s="205"/>
      <c r="AK284" s="205"/>
      <c r="AL284" s="112"/>
      <c r="AM284" s="112"/>
      <c r="AN284" s="112"/>
      <c r="AO284" s="112"/>
      <c r="AP284" s="112"/>
      <c r="AQ284" s="112"/>
      <c r="AR284" s="205"/>
      <c r="AS284" s="205"/>
      <c r="AT284" s="205"/>
      <c r="AU284" s="198"/>
      <c r="AV284" s="198"/>
      <c r="AW284" s="339"/>
      <c r="AX284" s="339"/>
      <c r="AY284" s="339"/>
      <c r="AZ284" s="339"/>
      <c r="BA284" s="339"/>
      <c r="BB284" s="310"/>
      <c r="BC284" s="310"/>
      <c r="BD284" s="205"/>
      <c r="BE284" s="205"/>
      <c r="BF284" s="310"/>
      <c r="BG284" s="339"/>
      <c r="BH284" s="310"/>
      <c r="BI284" s="310"/>
      <c r="BJ284" s="310"/>
      <c r="BK284" s="310"/>
      <c r="BL284" s="310"/>
      <c r="BM284" s="205"/>
      <c r="BN284" s="205"/>
      <c r="BO284" s="285"/>
      <c r="BP284" s="285"/>
      <c r="BQ284" s="285"/>
      <c r="BR284" s="285"/>
      <c r="BS284" s="285"/>
      <c r="BT284" s="285"/>
      <c r="BU284" s="285"/>
      <c r="BV284" s="285"/>
      <c r="BW284" s="285"/>
      <c r="BX284" s="285"/>
      <c r="BY284" s="112"/>
      <c r="BZ284" s="112"/>
      <c r="CA284" s="112"/>
      <c r="CB284" s="112"/>
      <c r="CC284" s="112"/>
    </row>
    <row r="285" spans="1:81" ht="17.100000000000001" customHeight="1">
      <c r="A285" s="71">
        <v>241</v>
      </c>
      <c r="B285" s="78" t="s">
        <v>1372</v>
      </c>
      <c r="C285" s="78" t="s">
        <v>1424</v>
      </c>
      <c r="D285" s="78" t="s">
        <v>987</v>
      </c>
      <c r="E285" s="78" t="s">
        <v>97</v>
      </c>
      <c r="F285" s="78" t="s">
        <v>1425</v>
      </c>
      <c r="G285" s="101" t="s">
        <v>1426</v>
      </c>
      <c r="H285" s="330" t="s">
        <v>1427</v>
      </c>
      <c r="I285" s="91" t="s">
        <v>1428</v>
      </c>
      <c r="J285" s="330" t="s">
        <v>102</v>
      </c>
      <c r="K285" s="330" t="s">
        <v>1429</v>
      </c>
      <c r="L285" s="330" t="s">
        <v>1430</v>
      </c>
      <c r="M285" s="91" t="s">
        <v>12538</v>
      </c>
      <c r="N285" s="330" t="s">
        <v>30</v>
      </c>
      <c r="O285" s="330"/>
      <c r="P285" s="330" t="s">
        <v>102</v>
      </c>
      <c r="Q285" s="373">
        <v>5634</v>
      </c>
      <c r="R285" s="373">
        <v>2505</v>
      </c>
      <c r="S285" s="387">
        <v>1044</v>
      </c>
      <c r="T285" s="387">
        <v>900</v>
      </c>
      <c r="U285" s="253" t="s">
        <v>8877</v>
      </c>
      <c r="V285" s="252">
        <v>144</v>
      </c>
      <c r="W285" s="252">
        <v>248</v>
      </c>
      <c r="X285" s="330" t="s">
        <v>6337</v>
      </c>
      <c r="Y285" s="252">
        <v>297</v>
      </c>
      <c r="Z285" s="252"/>
      <c r="AA285" s="252"/>
      <c r="AB285" s="252">
        <v>213</v>
      </c>
      <c r="AC285" s="252">
        <v>216</v>
      </c>
      <c r="AD285" s="252"/>
      <c r="AE285" s="307" t="s">
        <v>11569</v>
      </c>
      <c r="AF285" s="91" t="s">
        <v>11570</v>
      </c>
      <c r="AG285" s="373">
        <v>4860</v>
      </c>
      <c r="AH285" s="373">
        <v>4994</v>
      </c>
      <c r="AI285" s="91"/>
      <c r="AJ285" s="91"/>
      <c r="AK285" s="91"/>
      <c r="AL285" s="381"/>
      <c r="AM285" s="381"/>
      <c r="AN285" s="381"/>
      <c r="AO285" s="381"/>
      <c r="AP285" s="381"/>
      <c r="AQ285" s="381">
        <v>211</v>
      </c>
      <c r="AR285" s="91" t="s">
        <v>6340</v>
      </c>
      <c r="AS285" s="585" t="s">
        <v>6378</v>
      </c>
      <c r="AT285" s="585" t="s">
        <v>10962</v>
      </c>
      <c r="AU285" s="73">
        <v>22544</v>
      </c>
      <c r="AV285" s="232">
        <v>107</v>
      </c>
      <c r="AW285" s="335"/>
      <c r="AX285" s="335"/>
      <c r="AY285" s="335"/>
      <c r="AZ285" s="335"/>
      <c r="BA285" s="335"/>
      <c r="BB285" s="313"/>
      <c r="BC285" s="313"/>
      <c r="BD285" s="91"/>
      <c r="BE285" s="91" t="s">
        <v>6350</v>
      </c>
      <c r="BF285" s="313"/>
      <c r="BG285" s="335"/>
      <c r="BH285" s="313"/>
      <c r="BI285" s="313"/>
      <c r="BJ285" s="313"/>
      <c r="BK285" s="313"/>
      <c r="BL285" s="313"/>
      <c r="BM285" s="91"/>
      <c r="BN285" s="91"/>
      <c r="BO285" s="253"/>
      <c r="BP285" s="253"/>
      <c r="BQ285" s="253">
        <v>1</v>
      </c>
      <c r="BR285" s="253">
        <v>1</v>
      </c>
      <c r="BS285" s="253"/>
      <c r="BT285" s="253"/>
      <c r="BU285" s="253">
        <v>2</v>
      </c>
      <c r="BV285" s="253"/>
      <c r="BW285" s="253"/>
      <c r="BX285" s="253"/>
      <c r="BY285" s="427"/>
      <c r="BZ285" s="427"/>
      <c r="CA285" s="427"/>
      <c r="CB285" s="427"/>
      <c r="CC285" s="427"/>
    </row>
    <row r="286" spans="1:81" ht="17.100000000000001" customHeight="1">
      <c r="A286" s="71">
        <v>242</v>
      </c>
      <c r="B286" s="78" t="s">
        <v>1373</v>
      </c>
      <c r="C286" s="78" t="s">
        <v>1105</v>
      </c>
      <c r="D286" s="78" t="s">
        <v>708</v>
      </c>
      <c r="E286" s="78" t="s">
        <v>497</v>
      </c>
      <c r="F286" s="78" t="s">
        <v>1431</v>
      </c>
      <c r="G286" s="101" t="s">
        <v>1432</v>
      </c>
      <c r="H286" s="330" t="s">
        <v>1433</v>
      </c>
      <c r="I286" s="91" t="s">
        <v>1434</v>
      </c>
      <c r="J286" s="330" t="s">
        <v>102</v>
      </c>
      <c r="K286" s="330" t="s">
        <v>1435</v>
      </c>
      <c r="L286" s="330" t="s">
        <v>1436</v>
      </c>
      <c r="M286" s="91" t="s">
        <v>10476</v>
      </c>
      <c r="N286" s="330" t="s">
        <v>30</v>
      </c>
      <c r="O286" s="330"/>
      <c r="P286" s="330" t="s">
        <v>30</v>
      </c>
      <c r="Q286" s="373">
        <v>2016</v>
      </c>
      <c r="R286" s="373">
        <v>2016</v>
      </c>
      <c r="S286" s="387">
        <v>1605</v>
      </c>
      <c r="T286" s="387">
        <v>1135</v>
      </c>
      <c r="U286" s="253" t="s">
        <v>6357</v>
      </c>
      <c r="V286" s="252">
        <v>470</v>
      </c>
      <c r="W286" s="252">
        <v>213</v>
      </c>
      <c r="X286" s="330" t="s">
        <v>6337</v>
      </c>
      <c r="Y286" s="252"/>
      <c r="Z286" s="252">
        <v>57</v>
      </c>
      <c r="AA286" s="252">
        <v>11114</v>
      </c>
      <c r="AB286" s="252">
        <v>141</v>
      </c>
      <c r="AC286" s="252"/>
      <c r="AD286" s="252"/>
      <c r="AE286" s="307">
        <v>106</v>
      </c>
      <c r="AF286" s="91" t="s">
        <v>8912</v>
      </c>
      <c r="AG286" s="373">
        <v>7016</v>
      </c>
      <c r="AH286" s="373">
        <v>7016</v>
      </c>
      <c r="AI286" s="91"/>
      <c r="AJ286" s="91"/>
      <c r="AK286" s="91" t="s">
        <v>6354</v>
      </c>
      <c r="AL286" s="381">
        <v>2</v>
      </c>
      <c r="AM286" s="381"/>
      <c r="AN286" s="381"/>
      <c r="AO286" s="381"/>
      <c r="AP286" s="381">
        <v>2</v>
      </c>
      <c r="AQ286" s="381">
        <v>127</v>
      </c>
      <c r="AR286" s="91" t="s">
        <v>6340</v>
      </c>
      <c r="AS286" s="91" t="s">
        <v>6378</v>
      </c>
      <c r="AT286" s="91" t="s">
        <v>9290</v>
      </c>
      <c r="AU286" s="73">
        <v>1628</v>
      </c>
      <c r="AV286" s="73">
        <v>13</v>
      </c>
      <c r="AW286" s="335"/>
      <c r="AX286" s="335"/>
      <c r="AY286" s="335"/>
      <c r="AZ286" s="335"/>
      <c r="BA286" s="335"/>
      <c r="BB286" s="313"/>
      <c r="BC286" s="313"/>
      <c r="BD286" s="91"/>
      <c r="BE286" s="91" t="s">
        <v>6350</v>
      </c>
      <c r="BF286" s="313"/>
      <c r="BG286" s="335"/>
      <c r="BH286" s="313"/>
      <c r="BI286" s="313"/>
      <c r="BJ286" s="313"/>
      <c r="BK286" s="313"/>
      <c r="BL286" s="313"/>
      <c r="BM286" s="91"/>
      <c r="BN286" s="91"/>
      <c r="BO286" s="253"/>
      <c r="BP286" s="253"/>
      <c r="BQ286" s="253"/>
      <c r="BR286" s="253"/>
      <c r="BS286" s="253"/>
      <c r="BT286" s="253"/>
      <c r="BU286" s="253"/>
      <c r="BV286" s="253"/>
      <c r="BW286" s="253"/>
      <c r="BX286" s="253"/>
      <c r="BY286" s="427">
        <v>1</v>
      </c>
      <c r="BZ286" s="427"/>
      <c r="CA286" s="427"/>
      <c r="CB286" s="427"/>
      <c r="CC286" s="427">
        <v>2</v>
      </c>
    </row>
    <row r="287" spans="1:81" ht="17.100000000000001" customHeight="1">
      <c r="A287" s="641">
        <v>243</v>
      </c>
      <c r="B287" s="78" t="s">
        <v>1373</v>
      </c>
      <c r="C287" s="78" t="s">
        <v>914</v>
      </c>
      <c r="D287" s="78" t="s">
        <v>708</v>
      </c>
      <c r="E287" s="78" t="s">
        <v>20</v>
      </c>
      <c r="F287" s="88" t="s">
        <v>1437</v>
      </c>
      <c r="G287" s="101" t="s">
        <v>1438</v>
      </c>
      <c r="H287" s="330" t="s">
        <v>1439</v>
      </c>
      <c r="I287" s="91" t="s">
        <v>1440</v>
      </c>
      <c r="J287" s="330" t="s">
        <v>102</v>
      </c>
      <c r="K287" s="330" t="s">
        <v>1441</v>
      </c>
      <c r="L287" s="330" t="s">
        <v>1442</v>
      </c>
      <c r="M287" s="91" t="s">
        <v>10477</v>
      </c>
      <c r="N287" s="330" t="s">
        <v>30</v>
      </c>
      <c r="O287" s="330"/>
      <c r="P287" s="330" t="s">
        <v>30</v>
      </c>
      <c r="Q287" s="373">
        <v>834</v>
      </c>
      <c r="R287" s="373">
        <v>834</v>
      </c>
      <c r="S287" s="387">
        <v>378</v>
      </c>
      <c r="T287" s="387">
        <v>278</v>
      </c>
      <c r="U287" s="253"/>
      <c r="V287" s="252">
        <v>100</v>
      </c>
      <c r="W287" s="252">
        <v>24</v>
      </c>
      <c r="X287" s="330" t="s">
        <v>6337</v>
      </c>
      <c r="Y287" s="252"/>
      <c r="Z287" s="252">
        <v>360</v>
      </c>
      <c r="AA287" s="252">
        <v>1215</v>
      </c>
      <c r="AB287" s="252">
        <v>43</v>
      </c>
      <c r="AC287" s="252"/>
      <c r="AD287" s="252"/>
      <c r="AE287" s="307" t="s">
        <v>10891</v>
      </c>
      <c r="AF287" s="91" t="s">
        <v>9763</v>
      </c>
      <c r="AG287" s="373">
        <v>1229</v>
      </c>
      <c r="AH287" s="373">
        <v>1232</v>
      </c>
      <c r="AI287" s="91"/>
      <c r="AJ287" s="91"/>
      <c r="AK287" s="91"/>
      <c r="AL287" s="381"/>
      <c r="AM287" s="381"/>
      <c r="AN287" s="381"/>
      <c r="AO287" s="381"/>
      <c r="AP287" s="381"/>
      <c r="AQ287" s="381">
        <v>240</v>
      </c>
      <c r="AR287" s="91" t="s">
        <v>7448</v>
      </c>
      <c r="AS287" s="91" t="s">
        <v>6378</v>
      </c>
      <c r="AT287" s="91" t="s">
        <v>9764</v>
      </c>
      <c r="AU287" s="73">
        <v>329</v>
      </c>
      <c r="AV287" s="73">
        <v>2</v>
      </c>
      <c r="AW287" s="335"/>
      <c r="AX287" s="335"/>
      <c r="AY287" s="335"/>
      <c r="AZ287" s="335"/>
      <c r="BA287" s="335"/>
      <c r="BB287" s="313"/>
      <c r="BC287" s="313"/>
      <c r="BD287" s="91"/>
      <c r="BE287" s="91" t="s">
        <v>6350</v>
      </c>
      <c r="BF287" s="313"/>
      <c r="BG287" s="335"/>
      <c r="BH287" s="313"/>
      <c r="BI287" s="313"/>
      <c r="BJ287" s="313"/>
      <c r="BK287" s="313"/>
      <c r="BL287" s="313"/>
      <c r="BM287" s="91"/>
      <c r="BN287" s="91" t="s">
        <v>6350</v>
      </c>
      <c r="BO287" s="253"/>
      <c r="BP287" s="253"/>
      <c r="BQ287" s="253"/>
      <c r="BR287" s="253"/>
      <c r="BS287" s="253"/>
      <c r="BT287" s="253"/>
      <c r="BU287" s="253"/>
      <c r="BV287" s="253"/>
      <c r="BW287" s="253"/>
      <c r="BX287" s="253"/>
      <c r="BY287" s="427">
        <v>1</v>
      </c>
      <c r="BZ287" s="427"/>
      <c r="CA287" s="427"/>
      <c r="CB287" s="427"/>
      <c r="CC287" s="427"/>
    </row>
    <row r="288" spans="1:81" ht="17.100000000000001" customHeight="1">
      <c r="A288" s="641">
        <v>244</v>
      </c>
      <c r="B288" s="78" t="s">
        <v>1373</v>
      </c>
      <c r="C288" s="78" t="s">
        <v>1374</v>
      </c>
      <c r="D288" s="78" t="s">
        <v>708</v>
      </c>
      <c r="E288" s="78" t="s">
        <v>20</v>
      </c>
      <c r="F288" s="78" t="s">
        <v>1443</v>
      </c>
      <c r="G288" s="101" t="s">
        <v>1444</v>
      </c>
      <c r="H288" s="330" t="s">
        <v>1445</v>
      </c>
      <c r="I288" s="91" t="s">
        <v>1446</v>
      </c>
      <c r="J288" s="330" t="s">
        <v>102</v>
      </c>
      <c r="K288" s="330" t="s">
        <v>792</v>
      </c>
      <c r="L288" s="330" t="s">
        <v>1447</v>
      </c>
      <c r="M288" s="91" t="s">
        <v>6931</v>
      </c>
      <c r="N288" s="330" t="s">
        <v>12087</v>
      </c>
      <c r="O288" s="776" t="s">
        <v>6435</v>
      </c>
      <c r="P288" s="330" t="s">
        <v>30</v>
      </c>
      <c r="Q288" s="373">
        <v>4074</v>
      </c>
      <c r="R288" s="373">
        <v>4074</v>
      </c>
      <c r="S288" s="387">
        <v>921</v>
      </c>
      <c r="T288" s="387">
        <v>861</v>
      </c>
      <c r="U288" s="253" t="s">
        <v>6657</v>
      </c>
      <c r="V288" s="252">
        <v>60</v>
      </c>
      <c r="W288" s="252">
        <v>575</v>
      </c>
      <c r="X288" s="330" t="s">
        <v>6337</v>
      </c>
      <c r="Y288" s="252">
        <v>275</v>
      </c>
      <c r="Z288" s="252">
        <v>135</v>
      </c>
      <c r="AA288" s="252">
        <v>26000</v>
      </c>
      <c r="AB288" s="252">
        <v>34</v>
      </c>
      <c r="AC288" s="252">
        <v>44</v>
      </c>
      <c r="AD288" s="252"/>
      <c r="AE288" s="307">
        <v>31</v>
      </c>
      <c r="AF288" s="91" t="s">
        <v>6932</v>
      </c>
      <c r="AG288" s="373">
        <v>3604</v>
      </c>
      <c r="AH288" s="373">
        <v>3604</v>
      </c>
      <c r="AI288" s="91" t="s">
        <v>6933</v>
      </c>
      <c r="AJ288" s="91" t="s">
        <v>6421</v>
      </c>
      <c r="AK288" s="91" t="s">
        <v>6354</v>
      </c>
      <c r="AL288" s="381">
        <v>4</v>
      </c>
      <c r="AM288" s="381">
        <v>1</v>
      </c>
      <c r="AN288" s="381">
        <v>1</v>
      </c>
      <c r="AO288" s="381">
        <v>1</v>
      </c>
      <c r="AP288" s="381">
        <v>1</v>
      </c>
      <c r="AQ288" s="381">
        <v>246</v>
      </c>
      <c r="AR288" s="91" t="s">
        <v>6340</v>
      </c>
      <c r="AS288" s="91" t="s">
        <v>6378</v>
      </c>
      <c r="AT288" s="91" t="s">
        <v>6934</v>
      </c>
      <c r="AU288" s="232">
        <v>13200</v>
      </c>
      <c r="AV288" s="73">
        <v>54</v>
      </c>
      <c r="AW288" s="335"/>
      <c r="AX288" s="335"/>
      <c r="AY288" s="335"/>
      <c r="AZ288" s="335"/>
      <c r="BA288" s="335"/>
      <c r="BB288" s="313"/>
      <c r="BC288" s="313"/>
      <c r="BD288" s="91"/>
      <c r="BE288" s="91" t="s">
        <v>6350</v>
      </c>
      <c r="BF288" s="313"/>
      <c r="BG288" s="335"/>
      <c r="BH288" s="313"/>
      <c r="BI288" s="313"/>
      <c r="BJ288" s="313"/>
      <c r="BK288" s="313"/>
      <c r="BL288" s="313"/>
      <c r="BM288" s="91"/>
      <c r="BN288" s="91" t="s">
        <v>6350</v>
      </c>
      <c r="BO288" s="253"/>
      <c r="BP288" s="253">
        <v>1</v>
      </c>
      <c r="BQ288" s="253">
        <v>1</v>
      </c>
      <c r="BR288" s="253">
        <v>1</v>
      </c>
      <c r="BS288" s="253"/>
      <c r="BT288" s="253">
        <v>1</v>
      </c>
      <c r="BU288" s="253">
        <v>1</v>
      </c>
      <c r="BV288" s="253">
        <v>1</v>
      </c>
      <c r="BW288" s="253"/>
      <c r="BX288" s="253"/>
      <c r="BY288" s="427"/>
      <c r="BZ288" s="427"/>
      <c r="CA288" s="427"/>
      <c r="CB288" s="427"/>
      <c r="CC288" s="427"/>
    </row>
    <row r="289" spans="1:81" ht="17.100000000000001" customHeight="1">
      <c r="A289" s="641">
        <v>245</v>
      </c>
      <c r="B289" s="78" t="s">
        <v>1373</v>
      </c>
      <c r="C289" s="78" t="s">
        <v>1374</v>
      </c>
      <c r="D289" s="78" t="s">
        <v>708</v>
      </c>
      <c r="E289" s="78" t="s">
        <v>20</v>
      </c>
      <c r="F289" s="78" t="s">
        <v>1448</v>
      </c>
      <c r="G289" s="101" t="s">
        <v>1444</v>
      </c>
      <c r="H289" s="330" t="s">
        <v>1449</v>
      </c>
      <c r="I289" s="91" t="s">
        <v>1450</v>
      </c>
      <c r="J289" s="330" t="s">
        <v>102</v>
      </c>
      <c r="K289" s="330" t="s">
        <v>1451</v>
      </c>
      <c r="L289" s="330" t="s">
        <v>1452</v>
      </c>
      <c r="M289" s="91" t="s">
        <v>6935</v>
      </c>
      <c r="N289" s="330" t="s">
        <v>30</v>
      </c>
      <c r="O289" s="330"/>
      <c r="P289" s="330" t="s">
        <v>11565</v>
      </c>
      <c r="Q289" s="373">
        <v>604</v>
      </c>
      <c r="R289" s="373">
        <v>604</v>
      </c>
      <c r="S289" s="387">
        <v>351</v>
      </c>
      <c r="T289" s="387">
        <v>339</v>
      </c>
      <c r="U289" s="253" t="s">
        <v>6352</v>
      </c>
      <c r="V289" s="252">
        <v>12</v>
      </c>
      <c r="W289" s="252">
        <v>104</v>
      </c>
      <c r="X289" s="330" t="s">
        <v>6337</v>
      </c>
      <c r="Y289" s="252">
        <v>99</v>
      </c>
      <c r="Z289" s="252">
        <v>18</v>
      </c>
      <c r="AA289" s="252">
        <v>742</v>
      </c>
      <c r="AB289" s="252">
        <v>32</v>
      </c>
      <c r="AC289" s="252"/>
      <c r="AD289" s="252"/>
      <c r="AE289" s="307">
        <v>50</v>
      </c>
      <c r="AF289" s="91" t="s">
        <v>6936</v>
      </c>
      <c r="AG289" s="373">
        <v>21078</v>
      </c>
      <c r="AH289" s="373">
        <v>21078</v>
      </c>
      <c r="AI289" s="91" t="s">
        <v>6937</v>
      </c>
      <c r="AJ289" s="91" t="s">
        <v>6938</v>
      </c>
      <c r="AK289" s="91" t="s">
        <v>6348</v>
      </c>
      <c r="AL289" s="381">
        <v>10</v>
      </c>
      <c r="AM289" s="381">
        <v>4</v>
      </c>
      <c r="AN289" s="381"/>
      <c r="AO289" s="381">
        <v>6</v>
      </c>
      <c r="AP289" s="381"/>
      <c r="AQ289" s="584">
        <v>222</v>
      </c>
      <c r="AR289" s="91" t="s">
        <v>6340</v>
      </c>
      <c r="AS289" s="91" t="s">
        <v>6378</v>
      </c>
      <c r="AT289" s="91" t="s">
        <v>6939</v>
      </c>
      <c r="AU289" s="73">
        <v>12502</v>
      </c>
      <c r="AV289" s="232">
        <v>56</v>
      </c>
      <c r="AW289" s="335"/>
      <c r="AX289" s="335"/>
      <c r="AY289" s="335"/>
      <c r="AZ289" s="335"/>
      <c r="BA289" s="335"/>
      <c r="BB289" s="313"/>
      <c r="BC289" s="313"/>
      <c r="BD289" s="91"/>
      <c r="BE289" s="91" t="s">
        <v>6350</v>
      </c>
      <c r="BF289" s="313"/>
      <c r="BG289" s="335"/>
      <c r="BH289" s="313"/>
      <c r="BI289" s="313"/>
      <c r="BJ289" s="313"/>
      <c r="BK289" s="313"/>
      <c r="BL289" s="313"/>
      <c r="BM289" s="91"/>
      <c r="BN289" s="91" t="s">
        <v>6350</v>
      </c>
      <c r="BO289" s="253"/>
      <c r="BP289" s="253">
        <v>1</v>
      </c>
      <c r="BQ289" s="253"/>
      <c r="BR289" s="253">
        <v>1</v>
      </c>
      <c r="BS289" s="253"/>
      <c r="BT289" s="253"/>
      <c r="BU289" s="253"/>
      <c r="BV289" s="253"/>
      <c r="BW289" s="253"/>
      <c r="BX289" s="253"/>
      <c r="BY289" s="427"/>
      <c r="BZ289" s="427"/>
      <c r="CA289" s="427"/>
      <c r="CB289" s="427"/>
      <c r="CC289" s="427"/>
    </row>
    <row r="290" spans="1:81" ht="17.100000000000001" customHeight="1">
      <c r="A290" s="641">
        <v>246</v>
      </c>
      <c r="B290" s="78" t="s">
        <v>1373</v>
      </c>
      <c r="C290" s="78" t="s">
        <v>1453</v>
      </c>
      <c r="D290" s="78" t="s">
        <v>708</v>
      </c>
      <c r="E290" s="78" t="s">
        <v>20</v>
      </c>
      <c r="F290" s="88" t="s">
        <v>1454</v>
      </c>
      <c r="G290" s="101" t="s">
        <v>1455</v>
      </c>
      <c r="H290" s="330" t="s">
        <v>1456</v>
      </c>
      <c r="I290" s="91" t="s">
        <v>1457</v>
      </c>
      <c r="J290" s="330" t="s">
        <v>102</v>
      </c>
      <c r="K290" s="330" t="s">
        <v>1458</v>
      </c>
      <c r="L290" s="330" t="s">
        <v>1459</v>
      </c>
      <c r="M290" s="91" t="s">
        <v>9707</v>
      </c>
      <c r="N290" s="330" t="s">
        <v>30</v>
      </c>
      <c r="O290" s="330"/>
      <c r="P290" s="776" t="s">
        <v>30</v>
      </c>
      <c r="Q290" s="373">
        <v>1256</v>
      </c>
      <c r="R290" s="373">
        <v>1256</v>
      </c>
      <c r="S290" s="387">
        <v>703</v>
      </c>
      <c r="T290" s="387">
        <v>533</v>
      </c>
      <c r="U290" s="253" t="s">
        <v>6352</v>
      </c>
      <c r="V290" s="252">
        <v>170</v>
      </c>
      <c r="W290" s="252">
        <v>416</v>
      </c>
      <c r="X290" s="330" t="s">
        <v>6337</v>
      </c>
      <c r="Y290" s="252"/>
      <c r="Z290" s="252"/>
      <c r="AA290" s="252"/>
      <c r="AB290" s="252">
        <v>138</v>
      </c>
      <c r="AC290" s="252"/>
      <c r="AD290" s="252"/>
      <c r="AE290" s="307"/>
      <c r="AF290" s="91" t="s">
        <v>10901</v>
      </c>
      <c r="AG290" s="373">
        <v>10</v>
      </c>
      <c r="AH290" s="373">
        <v>188832</v>
      </c>
      <c r="AI290" s="91"/>
      <c r="AJ290" s="91"/>
      <c r="AK290" s="91" t="s">
        <v>6348</v>
      </c>
      <c r="AL290" s="381">
        <v>1</v>
      </c>
      <c r="AM290" s="381"/>
      <c r="AN290" s="381"/>
      <c r="AO290" s="381">
        <v>1</v>
      </c>
      <c r="AP290" s="381"/>
      <c r="AQ290" s="583">
        <v>259</v>
      </c>
      <c r="AR290" s="585" t="s">
        <v>6340</v>
      </c>
      <c r="AS290" s="585" t="s">
        <v>9709</v>
      </c>
      <c r="AT290" s="91" t="s">
        <v>9710</v>
      </c>
      <c r="AU290" s="232">
        <v>1873</v>
      </c>
      <c r="AV290" s="73">
        <v>7</v>
      </c>
      <c r="AW290" s="335"/>
      <c r="AX290" s="335"/>
      <c r="AY290" s="335"/>
      <c r="AZ290" s="335"/>
      <c r="BA290" s="335"/>
      <c r="BB290" s="313"/>
      <c r="BC290" s="313"/>
      <c r="BD290" s="91"/>
      <c r="BE290" s="91" t="s">
        <v>6350</v>
      </c>
      <c r="BF290" s="313"/>
      <c r="BG290" s="335"/>
      <c r="BH290" s="313"/>
      <c r="BI290" s="313"/>
      <c r="BJ290" s="313"/>
      <c r="BK290" s="313"/>
      <c r="BL290" s="313"/>
      <c r="BM290" s="91"/>
      <c r="BN290" s="91" t="s">
        <v>6350</v>
      </c>
      <c r="BO290" s="253"/>
      <c r="BP290" s="253"/>
      <c r="BQ290" s="253"/>
      <c r="BR290" s="253"/>
      <c r="BS290" s="253"/>
      <c r="BT290" s="253"/>
      <c r="BU290" s="253"/>
      <c r="BV290" s="253"/>
      <c r="BW290" s="253"/>
      <c r="BX290" s="253"/>
      <c r="BY290" s="427">
        <v>2</v>
      </c>
      <c r="BZ290" s="427"/>
      <c r="CA290" s="427"/>
      <c r="CB290" s="427">
        <v>1</v>
      </c>
      <c r="CC290" s="427"/>
    </row>
    <row r="291" spans="1:81" ht="17.100000000000001" customHeight="1">
      <c r="A291" s="641">
        <v>247</v>
      </c>
      <c r="B291" s="78" t="s">
        <v>1373</v>
      </c>
      <c r="C291" s="78" t="s">
        <v>1453</v>
      </c>
      <c r="D291" s="78" t="s">
        <v>708</v>
      </c>
      <c r="E291" s="78" t="s">
        <v>20</v>
      </c>
      <c r="F291" s="78" t="s">
        <v>1460</v>
      </c>
      <c r="G291" s="101" t="s">
        <v>1461</v>
      </c>
      <c r="H291" s="330" t="s">
        <v>1462</v>
      </c>
      <c r="I291" s="91" t="s">
        <v>1463</v>
      </c>
      <c r="J291" s="330" t="s">
        <v>102</v>
      </c>
      <c r="K291" s="330" t="s">
        <v>1464</v>
      </c>
      <c r="L291" s="330" t="s">
        <v>9708</v>
      </c>
      <c r="M291" s="91" t="s">
        <v>6512</v>
      </c>
      <c r="N291" s="330" t="s">
        <v>30</v>
      </c>
      <c r="O291" s="330"/>
      <c r="P291" s="330" t="s">
        <v>30</v>
      </c>
      <c r="Q291" s="373">
        <v>1562</v>
      </c>
      <c r="R291" s="373">
        <v>1562</v>
      </c>
      <c r="S291" s="387">
        <v>1126</v>
      </c>
      <c r="T291" s="387">
        <v>1054</v>
      </c>
      <c r="U291" s="253" t="s">
        <v>6513</v>
      </c>
      <c r="V291" s="252">
        <v>72</v>
      </c>
      <c r="W291" s="252">
        <v>264</v>
      </c>
      <c r="X291" s="330" t="s">
        <v>6337</v>
      </c>
      <c r="Y291" s="252">
        <v>238</v>
      </c>
      <c r="Z291" s="252">
        <v>72</v>
      </c>
      <c r="AA291" s="252">
        <v>36000</v>
      </c>
      <c r="AB291" s="252">
        <v>72</v>
      </c>
      <c r="AC291" s="252"/>
      <c r="AD291" s="252"/>
      <c r="AE291" s="307" t="s">
        <v>10892</v>
      </c>
      <c r="AF291" s="730" t="s">
        <v>12325</v>
      </c>
      <c r="AG291" s="373">
        <v>7201</v>
      </c>
      <c r="AH291" s="373">
        <v>7201</v>
      </c>
      <c r="AI291" s="91"/>
      <c r="AJ291" s="91"/>
      <c r="AK291" s="91" t="s">
        <v>6348</v>
      </c>
      <c r="AL291" s="381">
        <v>5</v>
      </c>
      <c r="AM291" s="381">
        <v>1</v>
      </c>
      <c r="AN291" s="381">
        <v>3</v>
      </c>
      <c r="AO291" s="381"/>
      <c r="AP291" s="381">
        <v>1</v>
      </c>
      <c r="AQ291" s="381">
        <v>259</v>
      </c>
      <c r="AR291" s="91" t="s">
        <v>9080</v>
      </c>
      <c r="AS291" s="91" t="s">
        <v>9227</v>
      </c>
      <c r="AT291" s="91" t="s">
        <v>6514</v>
      </c>
      <c r="AU291" s="232">
        <v>3428</v>
      </c>
      <c r="AV291" s="73">
        <v>13</v>
      </c>
      <c r="AW291" s="335"/>
      <c r="AX291" s="335"/>
      <c r="AY291" s="335"/>
      <c r="AZ291" s="335"/>
      <c r="BA291" s="335"/>
      <c r="BB291" s="313"/>
      <c r="BC291" s="313"/>
      <c r="BD291" s="91"/>
      <c r="BE291" s="91" t="s">
        <v>6350</v>
      </c>
      <c r="BF291" s="313"/>
      <c r="BG291" s="335"/>
      <c r="BH291" s="313"/>
      <c r="BI291" s="313"/>
      <c r="BJ291" s="313"/>
      <c r="BK291" s="313"/>
      <c r="BL291" s="313"/>
      <c r="BM291" s="91"/>
      <c r="BN291" s="91" t="s">
        <v>6350</v>
      </c>
      <c r="BO291" s="253"/>
      <c r="BP291" s="253"/>
      <c r="BQ291" s="253"/>
      <c r="BR291" s="253"/>
      <c r="BS291" s="253"/>
      <c r="BT291" s="253"/>
      <c r="BU291" s="253"/>
      <c r="BV291" s="253"/>
      <c r="BW291" s="253"/>
      <c r="BX291" s="253"/>
      <c r="BY291" s="427">
        <v>3</v>
      </c>
      <c r="BZ291" s="427"/>
      <c r="CA291" s="427"/>
      <c r="CB291" s="427">
        <v>2</v>
      </c>
      <c r="CC291" s="427"/>
    </row>
    <row r="292" spans="1:81" ht="17.100000000000001" customHeight="1">
      <c r="A292" s="208"/>
      <c r="B292" s="209" t="s">
        <v>1465</v>
      </c>
      <c r="C292" s="210"/>
      <c r="D292" s="210">
        <v>7</v>
      </c>
      <c r="E292" s="210"/>
      <c r="F292" s="108"/>
      <c r="G292" s="208"/>
      <c r="H292" s="208"/>
      <c r="I292" s="208"/>
      <c r="J292" s="208"/>
      <c r="K292" s="208"/>
      <c r="L292" s="208"/>
      <c r="M292" s="205"/>
      <c r="N292" s="112"/>
      <c r="O292" s="112"/>
      <c r="P292" s="112"/>
      <c r="Q292" s="374"/>
      <c r="R292" s="374"/>
      <c r="S292" s="188"/>
      <c r="T292" s="188"/>
      <c r="U292" s="285"/>
      <c r="V292" s="298"/>
      <c r="W292" s="298"/>
      <c r="X292" s="112"/>
      <c r="Y292" s="298"/>
      <c r="Z292" s="298"/>
      <c r="AA292" s="298"/>
      <c r="AB292" s="298"/>
      <c r="AC292" s="298"/>
      <c r="AD292" s="298"/>
      <c r="AE292" s="352"/>
      <c r="AF292" s="205"/>
      <c r="AG292" s="374"/>
      <c r="AH292" s="374"/>
      <c r="AI292" s="205"/>
      <c r="AJ292" s="205"/>
      <c r="AK292" s="205"/>
      <c r="AL292" s="112"/>
      <c r="AM292" s="112"/>
      <c r="AN292" s="112"/>
      <c r="AO292" s="112"/>
      <c r="AP292" s="112"/>
      <c r="AQ292" s="112"/>
      <c r="AR292" s="205"/>
      <c r="AS292" s="205"/>
      <c r="AT292" s="205"/>
      <c r="AU292" s="198"/>
      <c r="AV292" s="198"/>
      <c r="AW292" s="339"/>
      <c r="AX292" s="339"/>
      <c r="AY292" s="339"/>
      <c r="AZ292" s="339"/>
      <c r="BA292" s="339"/>
      <c r="BB292" s="310"/>
      <c r="BC292" s="310"/>
      <c r="BD292" s="205"/>
      <c r="BE292" s="205"/>
      <c r="BF292" s="310"/>
      <c r="BG292" s="339"/>
      <c r="BH292" s="310"/>
      <c r="BI292" s="310"/>
      <c r="BJ292" s="310"/>
      <c r="BK292" s="310"/>
      <c r="BL292" s="310"/>
      <c r="BM292" s="205"/>
      <c r="BN292" s="205"/>
      <c r="BO292" s="285"/>
      <c r="BP292" s="285"/>
      <c r="BQ292" s="285"/>
      <c r="BR292" s="285"/>
      <c r="BS292" s="285"/>
      <c r="BT292" s="285"/>
      <c r="BU292" s="285"/>
      <c r="BV292" s="285"/>
      <c r="BW292" s="285"/>
      <c r="BX292" s="285"/>
      <c r="BY292" s="112"/>
      <c r="BZ292" s="112"/>
      <c r="CA292" s="112"/>
      <c r="CB292" s="112"/>
      <c r="CC292" s="112"/>
    </row>
    <row r="293" spans="1:81" ht="17.100000000000001" customHeight="1">
      <c r="A293" s="102"/>
      <c r="B293" s="157" t="s">
        <v>1466</v>
      </c>
      <c r="C293" s="158"/>
      <c r="D293" s="158">
        <v>16</v>
      </c>
      <c r="E293" s="158"/>
      <c r="F293" s="110"/>
      <c r="G293" s="170"/>
      <c r="H293" s="104"/>
      <c r="I293" s="204"/>
      <c r="J293" s="104"/>
      <c r="K293" s="104"/>
      <c r="L293" s="104"/>
      <c r="M293" s="204"/>
      <c r="N293" s="104"/>
      <c r="O293" s="104"/>
      <c r="P293" s="104"/>
      <c r="Q293" s="376"/>
      <c r="R293" s="376"/>
      <c r="S293" s="388"/>
      <c r="T293" s="388"/>
      <c r="U293" s="288"/>
      <c r="V293" s="299"/>
      <c r="W293" s="299"/>
      <c r="X293" s="104"/>
      <c r="Y293" s="299"/>
      <c r="Z293" s="299"/>
      <c r="AA293" s="299"/>
      <c r="AB293" s="299"/>
      <c r="AC293" s="299"/>
      <c r="AD293" s="299"/>
      <c r="AE293" s="353"/>
      <c r="AF293" s="204"/>
      <c r="AG293" s="376"/>
      <c r="AH293" s="376"/>
      <c r="AI293" s="204"/>
      <c r="AJ293" s="204"/>
      <c r="AK293" s="204"/>
      <c r="AL293" s="104"/>
      <c r="AM293" s="104"/>
      <c r="AN293" s="104"/>
      <c r="AO293" s="104"/>
      <c r="AP293" s="104"/>
      <c r="AQ293" s="104"/>
      <c r="AR293" s="204"/>
      <c r="AS293" s="204"/>
      <c r="AT293" s="204"/>
      <c r="AU293" s="199"/>
      <c r="AV293" s="199"/>
      <c r="AW293" s="360"/>
      <c r="AX293" s="360"/>
      <c r="AY293" s="360"/>
      <c r="AZ293" s="360"/>
      <c r="BA293" s="360"/>
      <c r="BB293" s="412"/>
      <c r="BC293" s="412"/>
      <c r="BD293" s="204"/>
      <c r="BE293" s="204"/>
      <c r="BF293" s="412"/>
      <c r="BG293" s="360"/>
      <c r="BH293" s="412"/>
      <c r="BI293" s="412"/>
      <c r="BJ293" s="412"/>
      <c r="BK293" s="412"/>
      <c r="BL293" s="412"/>
      <c r="BM293" s="204"/>
      <c r="BN293" s="204"/>
      <c r="BO293" s="288"/>
      <c r="BP293" s="288"/>
      <c r="BQ293" s="288"/>
      <c r="BR293" s="288"/>
      <c r="BS293" s="288"/>
      <c r="BT293" s="288"/>
      <c r="BU293" s="288"/>
      <c r="BV293" s="288"/>
      <c r="BW293" s="288"/>
      <c r="BX293" s="288"/>
      <c r="BY293" s="104"/>
      <c r="BZ293" s="104"/>
      <c r="CA293" s="104"/>
      <c r="CB293" s="104"/>
      <c r="CC293" s="104"/>
    </row>
    <row r="294" spans="1:81" ht="17.100000000000001" customHeight="1">
      <c r="A294" s="71"/>
      <c r="B294" s="111" t="s">
        <v>1467</v>
      </c>
      <c r="C294" s="111"/>
      <c r="D294" s="111"/>
      <c r="E294" s="111"/>
      <c r="F294" s="74"/>
      <c r="G294" s="101"/>
      <c r="H294" s="330"/>
      <c r="I294" s="91"/>
      <c r="J294" s="330"/>
      <c r="K294" s="330"/>
      <c r="L294" s="330"/>
      <c r="M294" s="91"/>
      <c r="N294" s="330"/>
      <c r="O294" s="330"/>
      <c r="P294" s="330"/>
      <c r="Q294" s="373"/>
      <c r="R294" s="373"/>
      <c r="S294" s="387"/>
      <c r="T294" s="387"/>
      <c r="U294" s="253"/>
      <c r="V294" s="252"/>
      <c r="W294" s="252"/>
      <c r="X294" s="330"/>
      <c r="Y294" s="252"/>
      <c r="Z294" s="252"/>
      <c r="AA294" s="252"/>
      <c r="AB294" s="252"/>
      <c r="AC294" s="252"/>
      <c r="AD294" s="252"/>
      <c r="AE294" s="307"/>
      <c r="AF294" s="91"/>
      <c r="AG294" s="373"/>
      <c r="AH294" s="373"/>
      <c r="AI294" s="91"/>
      <c r="AJ294" s="91"/>
      <c r="AK294" s="91"/>
      <c r="AL294" s="381"/>
      <c r="AM294" s="381"/>
      <c r="AN294" s="381"/>
      <c r="AO294" s="381"/>
      <c r="AP294" s="381"/>
      <c r="AQ294" s="381"/>
      <c r="AR294" s="91"/>
      <c r="AS294" s="91"/>
      <c r="AT294" s="91"/>
      <c r="AU294" s="73"/>
      <c r="AV294" s="73"/>
      <c r="AW294" s="335"/>
      <c r="AX294" s="335"/>
      <c r="AY294" s="335"/>
      <c r="AZ294" s="335"/>
      <c r="BA294" s="335"/>
      <c r="BB294" s="313"/>
      <c r="BC294" s="313"/>
      <c r="BD294" s="91"/>
      <c r="BE294" s="91"/>
      <c r="BF294" s="313"/>
      <c r="BG294" s="335"/>
      <c r="BH294" s="313"/>
      <c r="BI294" s="313"/>
      <c r="BJ294" s="313"/>
      <c r="BK294" s="313"/>
      <c r="BL294" s="313"/>
      <c r="BM294" s="91"/>
      <c r="BN294" s="91"/>
      <c r="BO294" s="253"/>
      <c r="BP294" s="253"/>
      <c r="BQ294" s="253"/>
      <c r="BR294" s="253"/>
      <c r="BS294" s="253"/>
      <c r="BT294" s="253"/>
      <c r="BU294" s="253"/>
      <c r="BV294" s="253"/>
      <c r="BW294" s="253"/>
      <c r="BX294" s="253"/>
      <c r="BY294" s="427"/>
      <c r="BZ294" s="427"/>
      <c r="CA294" s="427"/>
      <c r="CB294" s="427"/>
      <c r="CC294" s="427"/>
    </row>
    <row r="295" spans="1:81" ht="17.100000000000001" customHeight="1">
      <c r="A295" s="71">
        <v>248</v>
      </c>
      <c r="B295" s="78" t="s">
        <v>1467</v>
      </c>
      <c r="C295" s="78" t="s">
        <v>138</v>
      </c>
      <c r="D295" s="78" t="s">
        <v>309</v>
      </c>
      <c r="E295" s="78" t="s">
        <v>180</v>
      </c>
      <c r="F295" s="78" t="s">
        <v>1468</v>
      </c>
      <c r="G295" s="101" t="s">
        <v>1469</v>
      </c>
      <c r="H295" s="330" t="s">
        <v>1470</v>
      </c>
      <c r="I295" s="91" t="s">
        <v>1471</v>
      </c>
      <c r="J295" s="330" t="s">
        <v>102</v>
      </c>
      <c r="K295" s="330" t="s">
        <v>1472</v>
      </c>
      <c r="L295" s="330" t="s">
        <v>1473</v>
      </c>
      <c r="M295" s="91" t="s">
        <v>6792</v>
      </c>
      <c r="N295" s="330" t="s">
        <v>30</v>
      </c>
      <c r="O295" s="330"/>
      <c r="P295" s="330" t="s">
        <v>30</v>
      </c>
      <c r="Q295" s="373">
        <v>26100</v>
      </c>
      <c r="R295" s="373">
        <v>742</v>
      </c>
      <c r="S295" s="387">
        <v>229</v>
      </c>
      <c r="T295" s="387">
        <v>229</v>
      </c>
      <c r="U295" s="253" t="s">
        <v>6352</v>
      </c>
      <c r="V295" s="252"/>
      <c r="W295" s="252">
        <v>33</v>
      </c>
      <c r="X295" s="330" t="s">
        <v>6337</v>
      </c>
      <c r="Y295" s="252"/>
      <c r="Z295" s="252">
        <v>3</v>
      </c>
      <c r="AA295" s="252">
        <v>1015</v>
      </c>
      <c r="AB295" s="252">
        <v>43</v>
      </c>
      <c r="AC295" s="252"/>
      <c r="AD295" s="252"/>
      <c r="AE295" s="307">
        <v>18</v>
      </c>
      <c r="AF295" s="91" t="s">
        <v>6814</v>
      </c>
      <c r="AG295" s="373">
        <v>198</v>
      </c>
      <c r="AH295" s="373">
        <v>198</v>
      </c>
      <c r="AI295" s="91"/>
      <c r="AJ295" s="91"/>
      <c r="AK295" s="91"/>
      <c r="AL295" s="381">
        <v>4</v>
      </c>
      <c r="AM295" s="381"/>
      <c r="AN295" s="381">
        <v>3</v>
      </c>
      <c r="AO295" s="381">
        <v>1</v>
      </c>
      <c r="AP295" s="381"/>
      <c r="AQ295" s="381">
        <v>245</v>
      </c>
      <c r="AR295" s="91" t="s">
        <v>6355</v>
      </c>
      <c r="AS295" s="91" t="s">
        <v>6355</v>
      </c>
      <c r="AT295" s="91" t="s">
        <v>6794</v>
      </c>
      <c r="AU295" s="73">
        <v>6135</v>
      </c>
      <c r="AV295" s="73">
        <v>25</v>
      </c>
      <c r="AW295" s="335"/>
      <c r="AX295" s="335"/>
      <c r="AY295" s="335"/>
      <c r="AZ295" s="335"/>
      <c r="BA295" s="335"/>
      <c r="BB295" s="313"/>
      <c r="BC295" s="313"/>
      <c r="BD295" s="91"/>
      <c r="BE295" s="91" t="s">
        <v>6350</v>
      </c>
      <c r="BF295" s="313"/>
      <c r="BG295" s="335"/>
      <c r="BH295" s="313"/>
      <c r="BI295" s="313"/>
      <c r="BJ295" s="313"/>
      <c r="BK295" s="313"/>
      <c r="BL295" s="313"/>
      <c r="BM295" s="91"/>
      <c r="BN295" s="91" t="s">
        <v>6350</v>
      </c>
      <c r="BO295" s="253"/>
      <c r="BP295" s="253">
        <v>1</v>
      </c>
      <c r="BQ295" s="253"/>
      <c r="BR295" s="253"/>
      <c r="BS295" s="253"/>
      <c r="BT295" s="253">
        <v>1</v>
      </c>
      <c r="BU295" s="253">
        <v>2</v>
      </c>
      <c r="BV295" s="253"/>
      <c r="BW295" s="253"/>
      <c r="BX295" s="253">
        <v>1</v>
      </c>
      <c r="BY295" s="427"/>
      <c r="BZ295" s="427"/>
      <c r="CA295" s="427"/>
      <c r="CB295" s="427"/>
      <c r="CC295" s="427"/>
    </row>
    <row r="296" spans="1:81" ht="17.100000000000001" customHeight="1">
      <c r="A296" s="89">
        <v>249</v>
      </c>
      <c r="B296" s="117" t="s">
        <v>1474</v>
      </c>
      <c r="C296" s="78" t="s">
        <v>230</v>
      </c>
      <c r="D296" s="78" t="s">
        <v>213</v>
      </c>
      <c r="E296" s="78" t="s">
        <v>20</v>
      </c>
      <c r="F296" s="78" t="s">
        <v>1475</v>
      </c>
      <c r="G296" s="101" t="s">
        <v>1476</v>
      </c>
      <c r="H296" s="330" t="s">
        <v>1477</v>
      </c>
      <c r="I296" s="91" t="s">
        <v>1478</v>
      </c>
      <c r="J296" s="330" t="s">
        <v>102</v>
      </c>
      <c r="K296" s="330" t="s">
        <v>1479</v>
      </c>
      <c r="L296" s="330" t="s">
        <v>1480</v>
      </c>
      <c r="M296" s="91" t="s">
        <v>10478</v>
      </c>
      <c r="N296" s="330" t="s">
        <v>30</v>
      </c>
      <c r="O296" s="330"/>
      <c r="P296" s="330" t="s">
        <v>102</v>
      </c>
      <c r="Q296" s="373">
        <v>3316</v>
      </c>
      <c r="R296" s="373">
        <v>932.2</v>
      </c>
      <c r="S296" s="387">
        <v>308</v>
      </c>
      <c r="T296" s="387">
        <v>206</v>
      </c>
      <c r="U296" s="253" t="s">
        <v>6352</v>
      </c>
      <c r="V296" s="252">
        <v>102</v>
      </c>
      <c r="W296" s="252">
        <v>33</v>
      </c>
      <c r="X296" s="330" t="s">
        <v>6337</v>
      </c>
      <c r="Y296" s="252">
        <v>59</v>
      </c>
      <c r="Z296" s="252">
        <v>78</v>
      </c>
      <c r="AA296" s="252">
        <v>3000</v>
      </c>
      <c r="AB296" s="252">
        <v>29</v>
      </c>
      <c r="AC296" s="252"/>
      <c r="AD296" s="252"/>
      <c r="AE296" s="307">
        <v>18</v>
      </c>
      <c r="AF296" s="91" t="s">
        <v>6395</v>
      </c>
      <c r="AG296" s="373">
        <v>145</v>
      </c>
      <c r="AH296" s="373">
        <v>194</v>
      </c>
      <c r="AI296" s="91" t="s">
        <v>6396</v>
      </c>
      <c r="AJ296" s="91" t="s">
        <v>9980</v>
      </c>
      <c r="AK296" s="91" t="s">
        <v>6348</v>
      </c>
      <c r="AL296" s="381">
        <v>10</v>
      </c>
      <c r="AM296" s="381"/>
      <c r="AN296" s="381">
        <v>8</v>
      </c>
      <c r="AO296" s="381">
        <v>2</v>
      </c>
      <c r="AP296" s="381"/>
      <c r="AQ296" s="381">
        <v>309</v>
      </c>
      <c r="AR296" s="91" t="s">
        <v>9080</v>
      </c>
      <c r="AS296" s="91" t="s">
        <v>9080</v>
      </c>
      <c r="AT296" s="91" t="s">
        <v>9291</v>
      </c>
      <c r="AU296" s="73">
        <v>31187</v>
      </c>
      <c r="AV296" s="232">
        <v>101</v>
      </c>
      <c r="AW296" s="335"/>
      <c r="AX296" s="335"/>
      <c r="AY296" s="335"/>
      <c r="AZ296" s="335"/>
      <c r="BA296" s="335"/>
      <c r="BB296" s="313"/>
      <c r="BC296" s="313"/>
      <c r="BD296" s="91"/>
      <c r="BE296" s="91" t="s">
        <v>6397</v>
      </c>
      <c r="BF296" s="313"/>
      <c r="BG296" s="335"/>
      <c r="BH296" s="313"/>
      <c r="BI296" s="313"/>
      <c r="BJ296" s="313"/>
      <c r="BK296" s="313"/>
      <c r="BL296" s="313"/>
      <c r="BM296" s="91"/>
      <c r="BN296" s="91" t="s">
        <v>6397</v>
      </c>
      <c r="BO296" s="253"/>
      <c r="BP296" s="253"/>
      <c r="BQ296" s="253">
        <v>2</v>
      </c>
      <c r="BR296" s="253"/>
      <c r="BS296" s="253"/>
      <c r="BT296" s="253">
        <v>1</v>
      </c>
      <c r="BU296" s="253"/>
      <c r="BV296" s="253">
        <v>2</v>
      </c>
      <c r="BW296" s="253"/>
      <c r="BX296" s="253"/>
      <c r="BY296" s="427"/>
      <c r="BZ296" s="427"/>
      <c r="CA296" s="427"/>
      <c r="CB296" s="427"/>
      <c r="CC296" s="427"/>
    </row>
    <row r="297" spans="1:81" ht="17.100000000000001" customHeight="1">
      <c r="A297" s="641">
        <v>250</v>
      </c>
      <c r="B297" s="78" t="s">
        <v>1467</v>
      </c>
      <c r="C297" s="78" t="s">
        <v>1481</v>
      </c>
      <c r="D297" s="78" t="s">
        <v>309</v>
      </c>
      <c r="E297" s="78" t="s">
        <v>97</v>
      </c>
      <c r="F297" s="78" t="s">
        <v>1482</v>
      </c>
      <c r="G297" s="101" t="s">
        <v>1483</v>
      </c>
      <c r="H297" s="330" t="s">
        <v>1484</v>
      </c>
      <c r="I297" s="91" t="s">
        <v>1485</v>
      </c>
      <c r="J297" s="330" t="s">
        <v>102</v>
      </c>
      <c r="K297" s="330" t="s">
        <v>1486</v>
      </c>
      <c r="L297" s="330" t="s">
        <v>1487</v>
      </c>
      <c r="M297" s="91" t="s">
        <v>6811</v>
      </c>
      <c r="N297" s="330" t="s">
        <v>30</v>
      </c>
      <c r="O297" s="330"/>
      <c r="P297" s="330" t="s">
        <v>30</v>
      </c>
      <c r="Q297" s="373">
        <v>7947</v>
      </c>
      <c r="R297" s="373">
        <v>1907</v>
      </c>
      <c r="S297" s="387">
        <v>660</v>
      </c>
      <c r="T297" s="387">
        <v>507</v>
      </c>
      <c r="U297" s="390" t="s">
        <v>9682</v>
      </c>
      <c r="V297" s="252">
        <v>153</v>
      </c>
      <c r="W297" s="252">
        <v>94</v>
      </c>
      <c r="X297" s="330" t="s">
        <v>6337</v>
      </c>
      <c r="Y297" s="252">
        <v>43</v>
      </c>
      <c r="Z297" s="252">
        <v>36</v>
      </c>
      <c r="AA297" s="252">
        <v>2907</v>
      </c>
      <c r="AB297" s="252">
        <v>70</v>
      </c>
      <c r="AC297" s="252"/>
      <c r="AD297" s="252"/>
      <c r="AE297" s="307">
        <v>28</v>
      </c>
      <c r="AF297" s="91" t="s">
        <v>6812</v>
      </c>
      <c r="AG297" s="373">
        <v>88</v>
      </c>
      <c r="AH297" s="373">
        <v>126</v>
      </c>
      <c r="AI297" s="91"/>
      <c r="AJ297" s="91"/>
      <c r="AK297" s="91" t="s">
        <v>6348</v>
      </c>
      <c r="AL297" s="381">
        <v>11</v>
      </c>
      <c r="AM297" s="381"/>
      <c r="AN297" s="381">
        <v>9</v>
      </c>
      <c r="AO297" s="381">
        <v>2</v>
      </c>
      <c r="AP297" s="381"/>
      <c r="AQ297" s="381">
        <v>312</v>
      </c>
      <c r="AR297" s="91" t="s">
        <v>9080</v>
      </c>
      <c r="AS297" s="91" t="s">
        <v>9080</v>
      </c>
      <c r="AT297" s="91" t="s">
        <v>6794</v>
      </c>
      <c r="AU297" s="73">
        <v>43780</v>
      </c>
      <c r="AV297" s="73">
        <v>140</v>
      </c>
      <c r="AW297" s="335"/>
      <c r="AX297" s="335"/>
      <c r="AY297" s="335"/>
      <c r="AZ297" s="335"/>
      <c r="BA297" s="335"/>
      <c r="BB297" s="313"/>
      <c r="BC297" s="313"/>
      <c r="BD297" s="91"/>
      <c r="BE297" s="91" t="s">
        <v>6813</v>
      </c>
      <c r="BF297" s="313"/>
      <c r="BG297" s="335"/>
      <c r="BH297" s="313"/>
      <c r="BI297" s="313"/>
      <c r="BJ297" s="313"/>
      <c r="BK297" s="313"/>
      <c r="BL297" s="313"/>
      <c r="BM297" s="91"/>
      <c r="BN297" s="91" t="s">
        <v>6813</v>
      </c>
      <c r="BO297" s="253"/>
      <c r="BP297" s="253">
        <v>2</v>
      </c>
      <c r="BQ297" s="253"/>
      <c r="BR297" s="253"/>
      <c r="BS297" s="253"/>
      <c r="BT297" s="253">
        <v>1</v>
      </c>
      <c r="BU297" s="253">
        <v>3</v>
      </c>
      <c r="BV297" s="253">
        <v>5</v>
      </c>
      <c r="BW297" s="253"/>
      <c r="BX297" s="253">
        <v>5</v>
      </c>
      <c r="BY297" s="427"/>
      <c r="BZ297" s="427"/>
      <c r="CA297" s="427"/>
      <c r="CB297" s="427"/>
      <c r="CC297" s="427"/>
    </row>
    <row r="298" spans="1:81" ht="17.100000000000001" customHeight="1">
      <c r="A298" s="89">
        <v>251</v>
      </c>
      <c r="B298" s="117" t="s">
        <v>1474</v>
      </c>
      <c r="C298" s="117" t="s">
        <v>963</v>
      </c>
      <c r="D298" s="117" t="s">
        <v>213</v>
      </c>
      <c r="E298" s="117" t="s">
        <v>20</v>
      </c>
      <c r="F298" s="117" t="s">
        <v>1488</v>
      </c>
      <c r="G298" s="101" t="s">
        <v>1489</v>
      </c>
      <c r="H298" s="330" t="s">
        <v>1490</v>
      </c>
      <c r="I298" s="91" t="s">
        <v>1491</v>
      </c>
      <c r="J298" s="330" t="s">
        <v>102</v>
      </c>
      <c r="K298" s="330" t="s">
        <v>1492</v>
      </c>
      <c r="L298" s="330" t="s">
        <v>1493</v>
      </c>
      <c r="M298" s="91" t="s">
        <v>6792</v>
      </c>
      <c r="N298" s="330" t="s">
        <v>30</v>
      </c>
      <c r="O298" s="330"/>
      <c r="P298" s="330" t="s">
        <v>30</v>
      </c>
      <c r="Q298" s="373">
        <v>33058</v>
      </c>
      <c r="R298" s="373">
        <v>14408</v>
      </c>
      <c r="S298" s="387">
        <v>3197</v>
      </c>
      <c r="T298" s="387">
        <v>1790</v>
      </c>
      <c r="U298" s="253" t="s">
        <v>6361</v>
      </c>
      <c r="V298" s="252">
        <v>1407</v>
      </c>
      <c r="W298" s="252">
        <v>1241</v>
      </c>
      <c r="X298" s="330" t="s">
        <v>33</v>
      </c>
      <c r="Y298" s="252">
        <v>529</v>
      </c>
      <c r="Z298" s="252">
        <v>160</v>
      </c>
      <c r="AA298" s="252">
        <v>17618</v>
      </c>
      <c r="AB298" s="252">
        <v>170</v>
      </c>
      <c r="AC298" s="252">
        <v>69</v>
      </c>
      <c r="AD298" s="252"/>
      <c r="AE298" s="307">
        <v>126</v>
      </c>
      <c r="AF298" s="91" t="s">
        <v>6406</v>
      </c>
      <c r="AG298" s="373">
        <v>20276</v>
      </c>
      <c r="AH298" s="373">
        <v>32466</v>
      </c>
      <c r="AI298" s="91" t="s">
        <v>6793</v>
      </c>
      <c r="AJ298" s="91" t="s">
        <v>12353</v>
      </c>
      <c r="AK298" s="91" t="s">
        <v>11507</v>
      </c>
      <c r="AL298" s="381">
        <v>48</v>
      </c>
      <c r="AM298" s="381">
        <v>4</v>
      </c>
      <c r="AN298" s="381">
        <v>20</v>
      </c>
      <c r="AO298" s="381">
        <v>22</v>
      </c>
      <c r="AP298" s="381">
        <v>2</v>
      </c>
      <c r="AQ298" s="381">
        <v>312</v>
      </c>
      <c r="AR298" s="91" t="s">
        <v>9080</v>
      </c>
      <c r="AS298" s="91" t="s">
        <v>9080</v>
      </c>
      <c r="AT298" s="91" t="s">
        <v>6794</v>
      </c>
      <c r="AU298" s="73">
        <v>132236</v>
      </c>
      <c r="AV298" s="232">
        <v>424</v>
      </c>
      <c r="AW298" s="335"/>
      <c r="AX298" s="335"/>
      <c r="AY298" s="335"/>
      <c r="AZ298" s="335"/>
      <c r="BA298" s="335"/>
      <c r="BB298" s="313"/>
      <c r="BC298" s="313"/>
      <c r="BD298" s="91"/>
      <c r="BE298" s="91" t="s">
        <v>6350</v>
      </c>
      <c r="BF298" s="313"/>
      <c r="BG298" s="335"/>
      <c r="BH298" s="313"/>
      <c r="BI298" s="313"/>
      <c r="BJ298" s="313"/>
      <c r="BK298" s="313"/>
      <c r="BL298" s="313"/>
      <c r="BM298" s="91"/>
      <c r="BN298" s="91" t="s">
        <v>6350</v>
      </c>
      <c r="BO298" s="390">
        <v>2</v>
      </c>
      <c r="BP298" s="390">
        <v>5</v>
      </c>
      <c r="BQ298" s="390">
        <v>1</v>
      </c>
      <c r="BR298" s="390"/>
      <c r="BS298" s="390"/>
      <c r="BT298" s="390">
        <v>10</v>
      </c>
      <c r="BU298" s="390">
        <v>8</v>
      </c>
      <c r="BV298" s="390">
        <v>3</v>
      </c>
      <c r="BW298" s="390"/>
      <c r="BX298" s="390">
        <v>39</v>
      </c>
      <c r="BY298" s="427"/>
      <c r="BZ298" s="427"/>
      <c r="CA298" s="427"/>
      <c r="CB298" s="427"/>
      <c r="CC298" s="427"/>
    </row>
    <row r="299" spans="1:81" ht="17.100000000000001" customHeight="1">
      <c r="A299" s="641">
        <v>252</v>
      </c>
      <c r="B299" s="78" t="s">
        <v>1467</v>
      </c>
      <c r="C299" s="78" t="s">
        <v>1481</v>
      </c>
      <c r="D299" s="78" t="s">
        <v>309</v>
      </c>
      <c r="E299" s="78" t="s">
        <v>97</v>
      </c>
      <c r="F299" s="78" t="s">
        <v>1494</v>
      </c>
      <c r="G299" s="101" t="s">
        <v>1495</v>
      </c>
      <c r="H299" s="330" t="s">
        <v>1496</v>
      </c>
      <c r="I299" s="91" t="s">
        <v>1497</v>
      </c>
      <c r="J299" s="330" t="s">
        <v>102</v>
      </c>
      <c r="K299" s="330" t="s">
        <v>1486</v>
      </c>
      <c r="L299" s="330" t="s">
        <v>1498</v>
      </c>
      <c r="M299" s="91" t="s">
        <v>6351</v>
      </c>
      <c r="N299" s="330" t="s">
        <v>30</v>
      </c>
      <c r="O299" s="330"/>
      <c r="P299" s="330" t="s">
        <v>30</v>
      </c>
      <c r="Q299" s="373">
        <v>8960</v>
      </c>
      <c r="R299" s="373">
        <v>2025</v>
      </c>
      <c r="S299" s="387">
        <v>1249</v>
      </c>
      <c r="T299" s="387">
        <v>1034</v>
      </c>
      <c r="U299" s="253" t="s">
        <v>6352</v>
      </c>
      <c r="V299" s="252">
        <v>215</v>
      </c>
      <c r="W299" s="252">
        <v>45</v>
      </c>
      <c r="X299" s="330" t="s">
        <v>6337</v>
      </c>
      <c r="Y299" s="252">
        <v>80</v>
      </c>
      <c r="Z299" s="300"/>
      <c r="AA299" s="252"/>
      <c r="AB299" s="252">
        <v>103</v>
      </c>
      <c r="AC299" s="252"/>
      <c r="AD299" s="252"/>
      <c r="AE299" s="307">
        <v>21</v>
      </c>
      <c r="AF299" s="91" t="s">
        <v>6353</v>
      </c>
      <c r="AG299" s="373">
        <v>147</v>
      </c>
      <c r="AH299" s="373">
        <v>234</v>
      </c>
      <c r="AI299" s="91"/>
      <c r="AJ299" s="91"/>
      <c r="AK299" s="91" t="s">
        <v>6348</v>
      </c>
      <c r="AL299" s="381">
        <v>6</v>
      </c>
      <c r="AM299" s="381"/>
      <c r="AN299" s="381">
        <v>4</v>
      </c>
      <c r="AO299" s="381">
        <v>1</v>
      </c>
      <c r="AP299" s="381">
        <v>1</v>
      </c>
      <c r="AQ299" s="381">
        <v>312</v>
      </c>
      <c r="AR299" s="91" t="s">
        <v>6355</v>
      </c>
      <c r="AS299" s="91" t="s">
        <v>9080</v>
      </c>
      <c r="AT299" s="91" t="s">
        <v>6356</v>
      </c>
      <c r="AU299" s="73">
        <v>81273</v>
      </c>
      <c r="AV299" s="73">
        <v>260</v>
      </c>
      <c r="AW299" s="335"/>
      <c r="AX299" s="335"/>
      <c r="AY299" s="335"/>
      <c r="AZ299" s="335"/>
      <c r="BA299" s="335"/>
      <c r="BB299" s="313"/>
      <c r="BC299" s="313"/>
      <c r="BD299" s="91"/>
      <c r="BE299" s="91" t="s">
        <v>6350</v>
      </c>
      <c r="BF299" s="313"/>
      <c r="BG299" s="335"/>
      <c r="BH299" s="313"/>
      <c r="BI299" s="313"/>
      <c r="BJ299" s="313"/>
      <c r="BK299" s="313"/>
      <c r="BL299" s="313"/>
      <c r="BM299" s="91"/>
      <c r="BN299" s="91" t="s">
        <v>6350</v>
      </c>
      <c r="BO299" s="253"/>
      <c r="BP299" s="390">
        <v>4</v>
      </c>
      <c r="BQ299" s="253"/>
      <c r="BR299" s="253"/>
      <c r="BS299" s="253"/>
      <c r="BT299" s="253">
        <v>1</v>
      </c>
      <c r="BU299" s="253">
        <v>5</v>
      </c>
      <c r="BV299" s="253">
        <v>2</v>
      </c>
      <c r="BW299" s="253"/>
      <c r="BX299" s="253">
        <v>16</v>
      </c>
      <c r="BY299" s="427"/>
      <c r="BZ299" s="427"/>
      <c r="CA299" s="427"/>
      <c r="CB299" s="427"/>
      <c r="CC299" s="427"/>
    </row>
    <row r="300" spans="1:81" ht="17.100000000000001" customHeight="1">
      <c r="A300" s="89">
        <v>253</v>
      </c>
      <c r="B300" s="78" t="s">
        <v>1467</v>
      </c>
      <c r="C300" s="91" t="s">
        <v>1499</v>
      </c>
      <c r="D300" s="91" t="s">
        <v>213</v>
      </c>
      <c r="E300" s="91" t="s">
        <v>20</v>
      </c>
      <c r="F300" s="91" t="s">
        <v>1500</v>
      </c>
      <c r="G300" s="101" t="s">
        <v>8732</v>
      </c>
      <c r="H300" s="330" t="s">
        <v>1501</v>
      </c>
      <c r="I300" s="91" t="s">
        <v>11573</v>
      </c>
      <c r="J300" s="330" t="s">
        <v>102</v>
      </c>
      <c r="K300" s="330" t="s">
        <v>1502</v>
      </c>
      <c r="L300" s="330" t="s">
        <v>1503</v>
      </c>
      <c r="M300" s="91" t="s">
        <v>10479</v>
      </c>
      <c r="N300" s="330" t="s">
        <v>30</v>
      </c>
      <c r="O300" s="330"/>
      <c r="P300" s="330" t="s">
        <v>30</v>
      </c>
      <c r="Q300" s="373">
        <v>6028</v>
      </c>
      <c r="R300" s="373">
        <v>1755</v>
      </c>
      <c r="S300" s="387">
        <v>1150</v>
      </c>
      <c r="T300" s="387">
        <v>1000</v>
      </c>
      <c r="U300" s="253" t="s">
        <v>6357</v>
      </c>
      <c r="V300" s="252">
        <v>150</v>
      </c>
      <c r="W300" s="252">
        <v>185</v>
      </c>
      <c r="X300" s="330" t="s">
        <v>6337</v>
      </c>
      <c r="Y300" s="252">
        <v>80</v>
      </c>
      <c r="Z300" s="252">
        <v>27</v>
      </c>
      <c r="AA300" s="252">
        <v>300</v>
      </c>
      <c r="AB300" s="252">
        <v>50</v>
      </c>
      <c r="AC300" s="252"/>
      <c r="AD300" s="252"/>
      <c r="AE300" s="307">
        <v>18</v>
      </c>
      <c r="AF300" s="91" t="s">
        <v>6358</v>
      </c>
      <c r="AG300" s="373">
        <v>996</v>
      </c>
      <c r="AH300" s="373">
        <v>1666</v>
      </c>
      <c r="AI300" s="91"/>
      <c r="AJ300" s="91"/>
      <c r="AK300" s="91" t="s">
        <v>6354</v>
      </c>
      <c r="AL300" s="381">
        <v>3</v>
      </c>
      <c r="AM300" s="381"/>
      <c r="AN300" s="381">
        <v>1</v>
      </c>
      <c r="AO300" s="381">
        <v>2</v>
      </c>
      <c r="AP300" s="381"/>
      <c r="AQ300" s="381">
        <v>310</v>
      </c>
      <c r="AR300" s="91" t="s">
        <v>9080</v>
      </c>
      <c r="AS300" s="91" t="s">
        <v>9080</v>
      </c>
      <c r="AT300" s="91" t="s">
        <v>9292</v>
      </c>
      <c r="AU300" s="73">
        <v>52850</v>
      </c>
      <c r="AV300" s="73">
        <v>170</v>
      </c>
      <c r="AW300" s="335"/>
      <c r="AX300" s="335"/>
      <c r="AY300" s="335"/>
      <c r="AZ300" s="335"/>
      <c r="BA300" s="335"/>
      <c r="BB300" s="313"/>
      <c r="BC300" s="313"/>
      <c r="BD300" s="91"/>
      <c r="BE300" s="91" t="s">
        <v>6350</v>
      </c>
      <c r="BF300" s="313"/>
      <c r="BG300" s="335"/>
      <c r="BH300" s="313"/>
      <c r="BI300" s="313"/>
      <c r="BJ300" s="313"/>
      <c r="BK300" s="313"/>
      <c r="BL300" s="313"/>
      <c r="BM300" s="91"/>
      <c r="BN300" s="91" t="s">
        <v>6350</v>
      </c>
      <c r="BO300" s="253"/>
      <c r="BP300" s="253"/>
      <c r="BQ300" s="253"/>
      <c r="BR300" s="253"/>
      <c r="BS300" s="253"/>
      <c r="BT300" s="253">
        <v>3</v>
      </c>
      <c r="BU300" s="253"/>
      <c r="BV300" s="253"/>
      <c r="BW300" s="253"/>
      <c r="BX300" s="253">
        <v>984</v>
      </c>
      <c r="BY300" s="427"/>
      <c r="BZ300" s="427"/>
      <c r="CA300" s="427"/>
      <c r="CB300" s="427"/>
      <c r="CC300" s="427"/>
    </row>
    <row r="301" spans="1:81" ht="17.100000000000001" customHeight="1">
      <c r="A301" s="641">
        <v>254</v>
      </c>
      <c r="B301" s="78" t="s">
        <v>1467</v>
      </c>
      <c r="C301" s="91" t="s">
        <v>1499</v>
      </c>
      <c r="D301" s="91" t="s">
        <v>213</v>
      </c>
      <c r="E301" s="91" t="s">
        <v>20</v>
      </c>
      <c r="F301" s="91" t="s">
        <v>1504</v>
      </c>
      <c r="G301" s="101" t="s">
        <v>1505</v>
      </c>
      <c r="H301" s="330" t="s">
        <v>11574</v>
      </c>
      <c r="I301" s="91" t="s">
        <v>1506</v>
      </c>
      <c r="J301" s="330" t="s">
        <v>102</v>
      </c>
      <c r="K301" s="330" t="s">
        <v>1507</v>
      </c>
      <c r="L301" s="330" t="s">
        <v>1508</v>
      </c>
      <c r="M301" s="777" t="s">
        <v>12539</v>
      </c>
      <c r="N301" s="330" t="s">
        <v>30</v>
      </c>
      <c r="O301" s="330"/>
      <c r="P301" s="330" t="s">
        <v>30</v>
      </c>
      <c r="Q301" s="373">
        <v>2278</v>
      </c>
      <c r="R301" s="373">
        <v>1326</v>
      </c>
      <c r="S301" s="387">
        <v>507</v>
      </c>
      <c r="T301" s="387">
        <v>447</v>
      </c>
      <c r="U301" s="253" t="s">
        <v>6352</v>
      </c>
      <c r="V301" s="300">
        <v>60</v>
      </c>
      <c r="W301" s="252">
        <v>45</v>
      </c>
      <c r="X301" s="330" t="s">
        <v>6337</v>
      </c>
      <c r="Y301" s="252">
        <v>124</v>
      </c>
      <c r="Z301" s="252">
        <v>124</v>
      </c>
      <c r="AA301" s="252">
        <v>7784</v>
      </c>
      <c r="AB301" s="252">
        <v>44</v>
      </c>
      <c r="AC301" s="252"/>
      <c r="AD301" s="252"/>
      <c r="AE301" s="307">
        <v>47</v>
      </c>
      <c r="AF301" s="91" t="s">
        <v>11575</v>
      </c>
      <c r="AG301" s="373">
        <v>986</v>
      </c>
      <c r="AH301" s="373">
        <v>986</v>
      </c>
      <c r="AI301" s="91"/>
      <c r="AJ301" s="91"/>
      <c r="AK301" s="91" t="s">
        <v>6372</v>
      </c>
      <c r="AL301" s="486">
        <v>15</v>
      </c>
      <c r="AM301" s="486"/>
      <c r="AN301" s="486">
        <v>2</v>
      </c>
      <c r="AO301" s="486">
        <v>12</v>
      </c>
      <c r="AP301" s="486">
        <v>1</v>
      </c>
      <c r="AQ301" s="486">
        <v>307</v>
      </c>
      <c r="AR301" s="488" t="s">
        <v>9851</v>
      </c>
      <c r="AS301" s="488" t="s">
        <v>9851</v>
      </c>
      <c r="AT301" s="488" t="s">
        <v>9852</v>
      </c>
      <c r="AU301" s="232">
        <v>36618</v>
      </c>
      <c r="AV301" s="232">
        <v>119</v>
      </c>
      <c r="AW301" s="335"/>
      <c r="AX301" s="335"/>
      <c r="AY301" s="335"/>
      <c r="AZ301" s="335"/>
      <c r="BA301" s="335"/>
      <c r="BB301" s="313"/>
      <c r="BC301" s="313"/>
      <c r="BD301" s="91"/>
      <c r="BE301" s="488" t="s">
        <v>9846</v>
      </c>
      <c r="BF301" s="309"/>
      <c r="BG301" s="337"/>
      <c r="BH301" s="309"/>
      <c r="BI301" s="309"/>
      <c r="BJ301" s="309"/>
      <c r="BK301" s="309"/>
      <c r="BL301" s="309"/>
      <c r="BM301" s="488"/>
      <c r="BN301" s="488" t="s">
        <v>9846</v>
      </c>
      <c r="BO301" s="253"/>
      <c r="BP301" s="253"/>
      <c r="BQ301" s="253"/>
      <c r="BR301" s="253"/>
      <c r="BS301" s="253">
        <v>1</v>
      </c>
      <c r="BT301" s="253"/>
      <c r="BU301" s="253">
        <v>1</v>
      </c>
      <c r="BV301" s="253">
        <v>2</v>
      </c>
      <c r="BW301" s="253"/>
      <c r="BX301" s="253">
        <v>24</v>
      </c>
      <c r="BY301" s="427"/>
      <c r="BZ301" s="427"/>
      <c r="CA301" s="427"/>
      <c r="CB301" s="427"/>
      <c r="CC301" s="427"/>
    </row>
    <row r="302" spans="1:81" ht="17.100000000000001" customHeight="1">
      <c r="A302" s="89">
        <v>255</v>
      </c>
      <c r="B302" s="117" t="s">
        <v>1474</v>
      </c>
      <c r="C302" s="78" t="s">
        <v>857</v>
      </c>
      <c r="D302" s="78" t="s">
        <v>309</v>
      </c>
      <c r="E302" s="78" t="s">
        <v>97</v>
      </c>
      <c r="F302" s="78" t="s">
        <v>1509</v>
      </c>
      <c r="G302" s="101" t="s">
        <v>8733</v>
      </c>
      <c r="H302" s="330" t="s">
        <v>1510</v>
      </c>
      <c r="I302" s="91" t="s">
        <v>1511</v>
      </c>
      <c r="J302" s="330" t="s">
        <v>102</v>
      </c>
      <c r="K302" s="330" t="s">
        <v>1512</v>
      </c>
      <c r="L302" s="330" t="s">
        <v>1513</v>
      </c>
      <c r="M302" s="777" t="s">
        <v>12540</v>
      </c>
      <c r="N302" s="330" t="s">
        <v>30</v>
      </c>
      <c r="O302" s="330"/>
      <c r="P302" s="330" t="s">
        <v>102</v>
      </c>
      <c r="Q302" s="373">
        <v>5754</v>
      </c>
      <c r="R302" s="373">
        <v>2623</v>
      </c>
      <c r="S302" s="387">
        <v>1110</v>
      </c>
      <c r="T302" s="387">
        <v>1023</v>
      </c>
      <c r="U302" s="253" t="s">
        <v>6561</v>
      </c>
      <c r="V302" s="252">
        <v>87</v>
      </c>
      <c r="W302" s="252">
        <v>44</v>
      </c>
      <c r="X302" s="330" t="s">
        <v>6337</v>
      </c>
      <c r="Y302" s="252">
        <v>70</v>
      </c>
      <c r="Z302" s="252"/>
      <c r="AA302" s="252"/>
      <c r="AB302" s="252">
        <v>134</v>
      </c>
      <c r="AC302" s="252">
        <v>15</v>
      </c>
      <c r="AD302" s="252">
        <v>35</v>
      </c>
      <c r="AE302" s="307">
        <v>227</v>
      </c>
      <c r="AF302" s="91" t="s">
        <v>6562</v>
      </c>
      <c r="AG302" s="373">
        <v>260</v>
      </c>
      <c r="AH302" s="373">
        <v>1868</v>
      </c>
      <c r="AI302" s="91"/>
      <c r="AJ302" s="91"/>
      <c r="AK302" s="91" t="s">
        <v>6369</v>
      </c>
      <c r="AL302" s="381">
        <v>26</v>
      </c>
      <c r="AM302" s="381">
        <v>3</v>
      </c>
      <c r="AN302" s="381">
        <v>8</v>
      </c>
      <c r="AO302" s="381">
        <v>15</v>
      </c>
      <c r="AP302" s="381"/>
      <c r="AQ302" s="381">
        <v>318</v>
      </c>
      <c r="AR302" s="91" t="s">
        <v>9080</v>
      </c>
      <c r="AS302" s="91" t="s">
        <v>9080</v>
      </c>
      <c r="AT302" s="91" t="s">
        <v>8553</v>
      </c>
      <c r="AU302" s="73">
        <v>305752</v>
      </c>
      <c r="AV302" s="73">
        <v>961</v>
      </c>
      <c r="AW302" s="335">
        <v>2000</v>
      </c>
      <c r="AX302" s="335">
        <v>1000</v>
      </c>
      <c r="AY302" s="335">
        <v>1000</v>
      </c>
      <c r="AZ302" s="335">
        <v>1500</v>
      </c>
      <c r="BA302" s="335">
        <v>2000</v>
      </c>
      <c r="BB302" s="313">
        <v>25</v>
      </c>
      <c r="BC302" s="313" t="s">
        <v>6563</v>
      </c>
      <c r="BD302" s="91" t="s">
        <v>9415</v>
      </c>
      <c r="BE302" s="91" t="s">
        <v>6564</v>
      </c>
      <c r="BF302" s="313"/>
      <c r="BG302" s="335"/>
      <c r="BH302" s="313"/>
      <c r="BI302" s="313"/>
      <c r="BJ302" s="313"/>
      <c r="BK302" s="313"/>
      <c r="BL302" s="313"/>
      <c r="BM302" s="91"/>
      <c r="BN302" s="91" t="s">
        <v>6350</v>
      </c>
      <c r="BO302" s="253"/>
      <c r="BP302" s="253">
        <v>1</v>
      </c>
      <c r="BQ302" s="253"/>
      <c r="BR302" s="253"/>
      <c r="BS302" s="253"/>
      <c r="BT302" s="253"/>
      <c r="BU302" s="253">
        <v>8</v>
      </c>
      <c r="BV302" s="253">
        <v>5</v>
      </c>
      <c r="BW302" s="253"/>
      <c r="BX302" s="253"/>
      <c r="BY302" s="427"/>
      <c r="BZ302" s="427"/>
      <c r="CA302" s="427"/>
      <c r="CB302" s="427"/>
      <c r="CC302" s="427"/>
    </row>
    <row r="303" spans="1:81" ht="17.100000000000001" customHeight="1">
      <c r="A303" s="641">
        <v>256</v>
      </c>
      <c r="B303" s="78" t="s">
        <v>1474</v>
      </c>
      <c r="C303" s="78" t="s">
        <v>1499</v>
      </c>
      <c r="D303" s="78" t="s">
        <v>213</v>
      </c>
      <c r="E303" s="78" t="s">
        <v>113</v>
      </c>
      <c r="F303" s="765" t="s">
        <v>1514</v>
      </c>
      <c r="G303" s="101" t="s">
        <v>1515</v>
      </c>
      <c r="H303" s="330" t="s">
        <v>11571</v>
      </c>
      <c r="I303" s="91" t="s">
        <v>1516</v>
      </c>
      <c r="J303" s="330" t="s">
        <v>30</v>
      </c>
      <c r="K303" s="330" t="s">
        <v>896</v>
      </c>
      <c r="L303" s="330" t="s">
        <v>113</v>
      </c>
      <c r="M303" s="672" t="s">
        <v>11572</v>
      </c>
      <c r="N303" s="330" t="s">
        <v>30</v>
      </c>
      <c r="O303" s="570"/>
      <c r="P303" s="330" t="s">
        <v>30</v>
      </c>
      <c r="Q303" s="373">
        <v>8230</v>
      </c>
      <c r="R303" s="375">
        <v>895.3</v>
      </c>
      <c r="S303" s="387">
        <v>321</v>
      </c>
      <c r="T303" s="387">
        <v>321.43</v>
      </c>
      <c r="U303" s="253" t="s">
        <v>12469</v>
      </c>
      <c r="V303" s="252"/>
      <c r="W303" s="252">
        <v>75</v>
      </c>
      <c r="X303" s="330" t="s">
        <v>6337</v>
      </c>
      <c r="Y303" s="252">
        <v>54</v>
      </c>
      <c r="Z303" s="252"/>
      <c r="AA303" s="252"/>
      <c r="AB303" s="252">
        <v>23</v>
      </c>
      <c r="AC303" s="252"/>
      <c r="AD303" s="252"/>
      <c r="AE303" s="307">
        <v>49</v>
      </c>
      <c r="AF303" s="91" t="s">
        <v>9964</v>
      </c>
      <c r="AG303" s="375">
        <v>60</v>
      </c>
      <c r="AH303" s="781">
        <v>60</v>
      </c>
      <c r="AI303" s="748"/>
      <c r="AJ303" s="748"/>
      <c r="AK303" s="91"/>
      <c r="AL303" s="458">
        <v>5</v>
      </c>
      <c r="AM303" s="381">
        <v>1</v>
      </c>
      <c r="AN303" s="381"/>
      <c r="AO303" s="381">
        <v>4</v>
      </c>
      <c r="AP303" s="381"/>
      <c r="AQ303" s="381">
        <v>313</v>
      </c>
      <c r="AR303" s="91" t="s">
        <v>9077</v>
      </c>
      <c r="AS303" s="91" t="s">
        <v>9077</v>
      </c>
      <c r="AT303" s="91" t="s">
        <v>9293</v>
      </c>
      <c r="AU303" s="73">
        <v>19360</v>
      </c>
      <c r="AV303" s="232">
        <v>62</v>
      </c>
      <c r="AW303" s="337"/>
      <c r="AX303" s="337"/>
      <c r="AY303" s="337"/>
      <c r="AZ303" s="337"/>
      <c r="BA303" s="337"/>
      <c r="BB303" s="309"/>
      <c r="BC303" s="309"/>
      <c r="BD303" s="585"/>
      <c r="BE303" s="585" t="s">
        <v>10971</v>
      </c>
      <c r="BF303" s="313"/>
      <c r="BG303" s="335"/>
      <c r="BH303" s="313"/>
      <c r="BI303" s="313"/>
      <c r="BJ303" s="313"/>
      <c r="BK303" s="313"/>
      <c r="BL303" s="313"/>
      <c r="BM303" s="91"/>
      <c r="BN303" s="91" t="s">
        <v>6350</v>
      </c>
      <c r="BO303" s="253"/>
      <c r="BP303" s="253"/>
      <c r="BQ303" s="253"/>
      <c r="BR303" s="253"/>
      <c r="BS303" s="253">
        <v>1</v>
      </c>
      <c r="BT303" s="253"/>
      <c r="BU303" s="253"/>
      <c r="BV303" s="253">
        <v>2</v>
      </c>
      <c r="BW303" s="253"/>
      <c r="BX303" s="253"/>
      <c r="BY303" s="427"/>
      <c r="BZ303" s="427"/>
      <c r="CA303" s="427"/>
      <c r="CB303" s="427"/>
      <c r="CC303" s="427"/>
    </row>
    <row r="304" spans="1:81" ht="17.100000000000001" customHeight="1">
      <c r="A304" s="208"/>
      <c r="B304" s="209" t="s">
        <v>1517</v>
      </c>
      <c r="C304" s="210"/>
      <c r="D304" s="210">
        <v>9</v>
      </c>
      <c r="E304" s="210"/>
      <c r="F304" s="108"/>
      <c r="G304" s="208"/>
      <c r="H304" s="208"/>
      <c r="I304" s="208"/>
      <c r="J304" s="208"/>
      <c r="K304" s="208"/>
      <c r="L304" s="208"/>
      <c r="M304" s="205"/>
      <c r="N304" s="112"/>
      <c r="O304" s="112"/>
      <c r="P304" s="112"/>
      <c r="Q304" s="374"/>
      <c r="R304" s="374"/>
      <c r="S304" s="188"/>
      <c r="T304" s="188"/>
      <c r="U304" s="285"/>
      <c r="V304" s="298"/>
      <c r="W304" s="298"/>
      <c r="X304" s="112"/>
      <c r="Y304" s="298"/>
      <c r="Z304" s="298"/>
      <c r="AA304" s="298"/>
      <c r="AB304" s="298"/>
      <c r="AC304" s="298"/>
      <c r="AD304" s="298"/>
      <c r="AE304" s="352"/>
      <c r="AF304" s="205"/>
      <c r="AG304" s="374"/>
      <c r="AH304" s="374"/>
      <c r="AI304" s="205"/>
      <c r="AJ304" s="205"/>
      <c r="AK304" s="205"/>
      <c r="AL304" s="112"/>
      <c r="AM304" s="112"/>
      <c r="AN304" s="112"/>
      <c r="AO304" s="112"/>
      <c r="AP304" s="112"/>
      <c r="AQ304" s="112"/>
      <c r="AR304" s="205"/>
      <c r="AS304" s="205"/>
      <c r="AT304" s="205"/>
      <c r="AU304" s="198"/>
      <c r="AV304" s="198"/>
      <c r="AW304" s="339"/>
      <c r="AX304" s="339"/>
      <c r="AY304" s="339"/>
      <c r="AZ304" s="339"/>
      <c r="BA304" s="339"/>
      <c r="BB304" s="310"/>
      <c r="BC304" s="310"/>
      <c r="BD304" s="205"/>
      <c r="BE304" s="205"/>
      <c r="BF304" s="310"/>
      <c r="BG304" s="339"/>
      <c r="BH304" s="310"/>
      <c r="BI304" s="310"/>
      <c r="BJ304" s="310"/>
      <c r="BK304" s="310"/>
      <c r="BL304" s="310"/>
      <c r="BM304" s="205"/>
      <c r="BN304" s="205"/>
      <c r="BO304" s="285"/>
      <c r="BP304" s="285"/>
      <c r="BQ304" s="285"/>
      <c r="BR304" s="285"/>
      <c r="BS304" s="285"/>
      <c r="BT304" s="285"/>
      <c r="BU304" s="285"/>
      <c r="BV304" s="285"/>
      <c r="BW304" s="285"/>
      <c r="BX304" s="285"/>
      <c r="BY304" s="112"/>
      <c r="BZ304" s="112"/>
      <c r="CA304" s="112"/>
      <c r="CB304" s="112"/>
      <c r="CC304" s="112"/>
    </row>
    <row r="305" spans="1:81" ht="17.100000000000001" customHeight="1">
      <c r="A305" s="89">
        <v>257</v>
      </c>
      <c r="B305" s="78" t="s">
        <v>1467</v>
      </c>
      <c r="C305" s="78" t="s">
        <v>1481</v>
      </c>
      <c r="D305" s="78" t="s">
        <v>702</v>
      </c>
      <c r="E305" s="78" t="s">
        <v>20</v>
      </c>
      <c r="F305" s="78" t="s">
        <v>1518</v>
      </c>
      <c r="G305" s="101" t="s">
        <v>1519</v>
      </c>
      <c r="H305" s="330" t="s">
        <v>1520</v>
      </c>
      <c r="I305" s="91" t="s">
        <v>1521</v>
      </c>
      <c r="J305" s="330" t="s">
        <v>102</v>
      </c>
      <c r="K305" s="330" t="s">
        <v>1522</v>
      </c>
      <c r="L305" s="330" t="s">
        <v>1523</v>
      </c>
      <c r="M305" s="91" t="s">
        <v>10480</v>
      </c>
      <c r="N305" s="330" t="s">
        <v>30</v>
      </c>
      <c r="O305" s="330"/>
      <c r="P305" s="330" t="s">
        <v>30</v>
      </c>
      <c r="Q305" s="373">
        <v>4134</v>
      </c>
      <c r="R305" s="373">
        <v>2709</v>
      </c>
      <c r="S305" s="387">
        <v>676</v>
      </c>
      <c r="T305" s="387">
        <v>676</v>
      </c>
      <c r="U305" s="253" t="s">
        <v>12560</v>
      </c>
      <c r="V305" s="252"/>
      <c r="W305" s="252">
        <v>233</v>
      </c>
      <c r="X305" s="330" t="s">
        <v>6337</v>
      </c>
      <c r="Y305" s="252">
        <v>500</v>
      </c>
      <c r="Z305" s="252">
        <v>151</v>
      </c>
      <c r="AA305" s="252">
        <v>1500</v>
      </c>
      <c r="AB305" s="252">
        <v>121</v>
      </c>
      <c r="AC305" s="252">
        <v>71</v>
      </c>
      <c r="AD305" s="252"/>
      <c r="AE305" s="307">
        <v>20</v>
      </c>
      <c r="AF305" s="91" t="s">
        <v>6815</v>
      </c>
      <c r="AG305" s="373">
        <v>120000</v>
      </c>
      <c r="AH305" s="373">
        <v>120000</v>
      </c>
      <c r="AI305" s="91"/>
      <c r="AJ305" s="91"/>
      <c r="AK305" s="91" t="s">
        <v>11373</v>
      </c>
      <c r="AL305" s="381">
        <v>3</v>
      </c>
      <c r="AM305" s="381"/>
      <c r="AN305" s="381"/>
      <c r="AO305" s="381">
        <v>3</v>
      </c>
      <c r="AP305" s="381"/>
      <c r="AQ305" s="381">
        <v>320</v>
      </c>
      <c r="AR305" s="91" t="s">
        <v>6355</v>
      </c>
      <c r="AS305" s="91" t="s">
        <v>6355</v>
      </c>
      <c r="AT305" s="91" t="s">
        <v>10007</v>
      </c>
      <c r="AU305" s="73">
        <v>4000</v>
      </c>
      <c r="AV305" s="232">
        <v>12</v>
      </c>
      <c r="AW305" s="335">
        <v>5000</v>
      </c>
      <c r="AX305" s="335">
        <v>3000</v>
      </c>
      <c r="AY305" s="335">
        <v>3000</v>
      </c>
      <c r="AZ305" s="335">
        <v>4000</v>
      </c>
      <c r="BA305" s="335">
        <v>5000</v>
      </c>
      <c r="BB305" s="313">
        <v>15</v>
      </c>
      <c r="BC305" s="313">
        <v>20</v>
      </c>
      <c r="BD305" s="91" t="s">
        <v>9481</v>
      </c>
      <c r="BE305" s="91" t="s">
        <v>6816</v>
      </c>
      <c r="BF305" s="313">
        <v>10000</v>
      </c>
      <c r="BG305" s="335">
        <v>5000</v>
      </c>
      <c r="BH305" s="313">
        <v>5000</v>
      </c>
      <c r="BI305" s="313">
        <v>8000</v>
      </c>
      <c r="BJ305" s="313">
        <v>10000</v>
      </c>
      <c r="BK305" s="313">
        <v>15</v>
      </c>
      <c r="BL305" s="313">
        <v>20</v>
      </c>
      <c r="BM305" s="91"/>
      <c r="BN305" s="91"/>
      <c r="BO305" s="253"/>
      <c r="BP305" s="253"/>
      <c r="BQ305" s="253"/>
      <c r="BR305" s="253"/>
      <c r="BS305" s="253"/>
      <c r="BT305" s="253"/>
      <c r="BU305" s="253"/>
      <c r="BV305" s="253"/>
      <c r="BW305" s="253"/>
      <c r="BX305" s="253"/>
      <c r="BY305" s="427">
        <v>1</v>
      </c>
      <c r="BZ305" s="427"/>
      <c r="CA305" s="427"/>
      <c r="CB305" s="427"/>
      <c r="CC305" s="427">
        <v>1</v>
      </c>
    </row>
    <row r="306" spans="1:81" ht="17.100000000000001" customHeight="1">
      <c r="A306" s="208"/>
      <c r="B306" s="209" t="s">
        <v>1524</v>
      </c>
      <c r="C306" s="210"/>
      <c r="D306" s="210">
        <v>1</v>
      </c>
      <c r="E306" s="210"/>
      <c r="F306" s="108"/>
      <c r="G306" s="208"/>
      <c r="H306" s="208"/>
      <c r="I306" s="208"/>
      <c r="J306" s="208"/>
      <c r="K306" s="208"/>
      <c r="L306" s="208"/>
      <c r="M306" s="205"/>
      <c r="N306" s="112"/>
      <c r="O306" s="112"/>
      <c r="P306" s="112"/>
      <c r="Q306" s="374"/>
      <c r="R306" s="374"/>
      <c r="S306" s="188"/>
      <c r="T306" s="188"/>
      <c r="U306" s="285"/>
      <c r="V306" s="298"/>
      <c r="W306" s="298"/>
      <c r="X306" s="112"/>
      <c r="Y306" s="298"/>
      <c r="Z306" s="298"/>
      <c r="AA306" s="298"/>
      <c r="AB306" s="298"/>
      <c r="AC306" s="298"/>
      <c r="AD306" s="298"/>
      <c r="AE306" s="352"/>
      <c r="AF306" s="205"/>
      <c r="AG306" s="374"/>
      <c r="AH306" s="374"/>
      <c r="AI306" s="205"/>
      <c r="AJ306" s="205"/>
      <c r="AK306" s="205"/>
      <c r="AL306" s="112"/>
      <c r="AM306" s="112"/>
      <c r="AN306" s="112"/>
      <c r="AO306" s="112"/>
      <c r="AP306" s="112"/>
      <c r="AQ306" s="112"/>
      <c r="AR306" s="205"/>
      <c r="AS306" s="205"/>
      <c r="AT306" s="205"/>
      <c r="AU306" s="198"/>
      <c r="AV306" s="198"/>
      <c r="AW306" s="339"/>
      <c r="AX306" s="339"/>
      <c r="AY306" s="339"/>
      <c r="AZ306" s="339"/>
      <c r="BA306" s="339"/>
      <c r="BB306" s="310"/>
      <c r="BC306" s="310"/>
      <c r="BD306" s="205"/>
      <c r="BE306" s="205"/>
      <c r="BF306" s="310"/>
      <c r="BG306" s="339"/>
      <c r="BH306" s="310"/>
      <c r="BI306" s="310"/>
      <c r="BJ306" s="310"/>
      <c r="BK306" s="310"/>
      <c r="BL306" s="310"/>
      <c r="BM306" s="205"/>
      <c r="BN306" s="205"/>
      <c r="BO306" s="285"/>
      <c r="BP306" s="285"/>
      <c r="BQ306" s="285"/>
      <c r="BR306" s="285"/>
      <c r="BS306" s="285"/>
      <c r="BT306" s="285"/>
      <c r="BU306" s="285"/>
      <c r="BV306" s="285"/>
      <c r="BW306" s="285"/>
      <c r="BX306" s="285"/>
      <c r="BY306" s="112"/>
      <c r="BZ306" s="112"/>
      <c r="CA306" s="112"/>
      <c r="CB306" s="112"/>
      <c r="CC306" s="112"/>
    </row>
    <row r="307" spans="1:81" ht="17.100000000000001" customHeight="1">
      <c r="A307" s="102"/>
      <c r="B307" s="157" t="s">
        <v>1525</v>
      </c>
      <c r="C307" s="158"/>
      <c r="D307" s="158">
        <v>10</v>
      </c>
      <c r="E307" s="158"/>
      <c r="F307" s="110"/>
      <c r="G307" s="170"/>
      <c r="H307" s="104"/>
      <c r="I307" s="204"/>
      <c r="J307" s="104"/>
      <c r="K307" s="104"/>
      <c r="L307" s="104"/>
      <c r="M307" s="204"/>
      <c r="N307" s="104"/>
      <c r="O307" s="104"/>
      <c r="P307" s="104"/>
      <c r="Q307" s="376"/>
      <c r="R307" s="376"/>
      <c r="S307" s="388"/>
      <c r="T307" s="388"/>
      <c r="U307" s="288"/>
      <c r="V307" s="299"/>
      <c r="W307" s="299"/>
      <c r="X307" s="104"/>
      <c r="Y307" s="299"/>
      <c r="Z307" s="299"/>
      <c r="AA307" s="299"/>
      <c r="AB307" s="299"/>
      <c r="AC307" s="299"/>
      <c r="AD307" s="299"/>
      <c r="AE307" s="353"/>
      <c r="AF307" s="204"/>
      <c r="AG307" s="376"/>
      <c r="AH307" s="376"/>
      <c r="AI307" s="204"/>
      <c r="AJ307" s="204"/>
      <c r="AK307" s="204"/>
      <c r="AL307" s="104"/>
      <c r="AM307" s="104"/>
      <c r="AN307" s="104"/>
      <c r="AO307" s="104"/>
      <c r="AP307" s="104"/>
      <c r="AQ307" s="104"/>
      <c r="AR307" s="204"/>
      <c r="AS307" s="204"/>
      <c r="AT307" s="204"/>
      <c r="AU307" s="199"/>
      <c r="AV307" s="199"/>
      <c r="AW307" s="360"/>
      <c r="AX307" s="360"/>
      <c r="AY307" s="360"/>
      <c r="AZ307" s="360"/>
      <c r="BA307" s="360"/>
      <c r="BB307" s="412"/>
      <c r="BC307" s="412"/>
      <c r="BD307" s="204"/>
      <c r="BE307" s="204"/>
      <c r="BF307" s="412"/>
      <c r="BG307" s="360"/>
      <c r="BH307" s="412"/>
      <c r="BI307" s="412"/>
      <c r="BJ307" s="412"/>
      <c r="BK307" s="412"/>
      <c r="BL307" s="412"/>
      <c r="BM307" s="204"/>
      <c r="BN307" s="204"/>
      <c r="BO307" s="288"/>
      <c r="BP307" s="288"/>
      <c r="BQ307" s="288"/>
      <c r="BR307" s="288"/>
      <c r="BS307" s="288"/>
      <c r="BT307" s="288"/>
      <c r="BU307" s="288"/>
      <c r="BV307" s="288"/>
      <c r="BW307" s="288"/>
      <c r="BX307" s="288"/>
      <c r="BY307" s="104"/>
      <c r="BZ307" s="104"/>
      <c r="CA307" s="104"/>
      <c r="CB307" s="104"/>
      <c r="CC307" s="104"/>
    </row>
    <row r="308" spans="1:81" ht="17.100000000000001" customHeight="1">
      <c r="A308" s="71"/>
      <c r="B308" s="111" t="s">
        <v>1526</v>
      </c>
      <c r="C308" s="74"/>
      <c r="D308" s="74"/>
      <c r="E308" s="74"/>
      <c r="F308" s="74"/>
      <c r="G308" s="101"/>
      <c r="H308" s="330"/>
      <c r="I308" s="91"/>
      <c r="J308" s="330"/>
      <c r="K308" s="330"/>
      <c r="L308" s="330"/>
      <c r="M308" s="91"/>
      <c r="N308" s="330"/>
      <c r="O308" s="330"/>
      <c r="P308" s="330"/>
      <c r="Q308" s="373"/>
      <c r="R308" s="373"/>
      <c r="S308" s="387"/>
      <c r="T308" s="387"/>
      <c r="U308" s="253"/>
      <c r="V308" s="252"/>
      <c r="W308" s="252"/>
      <c r="X308" s="330"/>
      <c r="Y308" s="252"/>
      <c r="Z308" s="252"/>
      <c r="AA308" s="252"/>
      <c r="AB308" s="252"/>
      <c r="AC308" s="252"/>
      <c r="AD308" s="252"/>
      <c r="AE308" s="307"/>
      <c r="AF308" s="91"/>
      <c r="AG308" s="373"/>
      <c r="AH308" s="373"/>
      <c r="AI308" s="91"/>
      <c r="AJ308" s="91"/>
      <c r="AK308" s="91"/>
      <c r="AL308" s="381"/>
      <c r="AM308" s="381"/>
      <c r="AN308" s="381"/>
      <c r="AO308" s="381"/>
      <c r="AP308" s="381"/>
      <c r="AQ308" s="381"/>
      <c r="AR308" s="91"/>
      <c r="AS308" s="91"/>
      <c r="AT308" s="91"/>
      <c r="AU308" s="73"/>
      <c r="AV308" s="73"/>
      <c r="AW308" s="335"/>
      <c r="AX308" s="335"/>
      <c r="AY308" s="335"/>
      <c r="AZ308" s="335"/>
      <c r="BA308" s="335"/>
      <c r="BB308" s="313"/>
      <c r="BC308" s="313"/>
      <c r="BD308" s="91"/>
      <c r="BE308" s="91"/>
      <c r="BF308" s="313"/>
      <c r="BG308" s="335"/>
      <c r="BH308" s="313"/>
      <c r="BI308" s="313"/>
      <c r="BJ308" s="313"/>
      <c r="BK308" s="313"/>
      <c r="BL308" s="313"/>
      <c r="BM308" s="91"/>
      <c r="BN308" s="91"/>
      <c r="BO308" s="253"/>
      <c r="BP308" s="253"/>
      <c r="BQ308" s="253"/>
      <c r="BR308" s="253"/>
      <c r="BS308" s="253"/>
      <c r="BT308" s="253"/>
      <c r="BU308" s="253"/>
      <c r="BV308" s="253"/>
      <c r="BW308" s="253"/>
      <c r="BX308" s="253"/>
      <c r="BY308" s="427"/>
      <c r="BZ308" s="427"/>
      <c r="CA308" s="427"/>
      <c r="CB308" s="427"/>
      <c r="CC308" s="427"/>
    </row>
    <row r="309" spans="1:81" ht="17.100000000000001" customHeight="1">
      <c r="A309" s="71">
        <v>258</v>
      </c>
      <c r="B309" s="78" t="s">
        <v>1526</v>
      </c>
      <c r="C309" s="78" t="s">
        <v>1527</v>
      </c>
      <c r="D309" s="78" t="s">
        <v>96</v>
      </c>
      <c r="E309" s="78" t="s">
        <v>97</v>
      </c>
      <c r="F309" s="88" t="s">
        <v>1528</v>
      </c>
      <c r="G309" s="101" t="s">
        <v>1529</v>
      </c>
      <c r="H309" s="330" t="s">
        <v>1530</v>
      </c>
      <c r="I309" s="91" t="s">
        <v>1531</v>
      </c>
      <c r="J309" s="330" t="s">
        <v>102</v>
      </c>
      <c r="K309" s="330" t="s">
        <v>1102</v>
      </c>
      <c r="L309" s="330" t="s">
        <v>1532</v>
      </c>
      <c r="M309" s="91" t="s">
        <v>9711</v>
      </c>
      <c r="N309" s="330" t="s">
        <v>30</v>
      </c>
      <c r="O309" s="330"/>
      <c r="P309" s="330" t="s">
        <v>102</v>
      </c>
      <c r="Q309" s="373">
        <v>23526</v>
      </c>
      <c r="R309" s="373">
        <v>7792</v>
      </c>
      <c r="S309" s="387">
        <v>623</v>
      </c>
      <c r="T309" s="387">
        <v>540</v>
      </c>
      <c r="U309" s="253" t="s">
        <v>6357</v>
      </c>
      <c r="V309" s="252">
        <v>83</v>
      </c>
      <c r="W309" s="252">
        <v>205</v>
      </c>
      <c r="X309" s="330" t="s">
        <v>6337</v>
      </c>
      <c r="Y309" s="252">
        <v>200</v>
      </c>
      <c r="Z309" s="252"/>
      <c r="AA309" s="252"/>
      <c r="AB309" s="252">
        <v>34</v>
      </c>
      <c r="AC309" s="252"/>
      <c r="AD309" s="252"/>
      <c r="AE309" s="307">
        <v>10</v>
      </c>
      <c r="AF309" s="91" t="s">
        <v>9712</v>
      </c>
      <c r="AG309" s="373">
        <v>2962</v>
      </c>
      <c r="AH309" s="373">
        <v>11333</v>
      </c>
      <c r="AI309" s="91" t="s">
        <v>12470</v>
      </c>
      <c r="AJ309" s="91" t="s">
        <v>12574</v>
      </c>
      <c r="AK309" s="91" t="s">
        <v>12471</v>
      </c>
      <c r="AL309" s="381">
        <v>8</v>
      </c>
      <c r="AM309" s="381">
        <v>1</v>
      </c>
      <c r="AN309" s="381">
        <v>5</v>
      </c>
      <c r="AO309" s="381">
        <v>2</v>
      </c>
      <c r="AP309" s="381"/>
      <c r="AQ309" s="381">
        <v>298</v>
      </c>
      <c r="AR309" s="91" t="s">
        <v>6355</v>
      </c>
      <c r="AS309" s="91" t="s">
        <v>6378</v>
      </c>
      <c r="AT309" s="91" t="s">
        <v>10008</v>
      </c>
      <c r="AU309" s="73">
        <v>32469</v>
      </c>
      <c r="AV309" s="232">
        <v>109</v>
      </c>
      <c r="AW309" s="335"/>
      <c r="AX309" s="335"/>
      <c r="AY309" s="335"/>
      <c r="AZ309" s="335"/>
      <c r="BA309" s="335"/>
      <c r="BB309" s="313"/>
      <c r="BC309" s="313"/>
      <c r="BD309" s="91"/>
      <c r="BE309" s="91" t="s">
        <v>6350</v>
      </c>
      <c r="BF309" s="313"/>
      <c r="BG309" s="335"/>
      <c r="BH309" s="313"/>
      <c r="BI309" s="313"/>
      <c r="BJ309" s="313"/>
      <c r="BK309" s="313"/>
      <c r="BL309" s="313"/>
      <c r="BM309" s="91"/>
      <c r="BN309" s="91" t="s">
        <v>6350</v>
      </c>
      <c r="BO309" s="253"/>
      <c r="BP309" s="253"/>
      <c r="BQ309" s="253">
        <v>1</v>
      </c>
      <c r="BR309" s="253"/>
      <c r="BS309" s="253"/>
      <c r="BT309" s="253">
        <v>2</v>
      </c>
      <c r="BU309" s="253">
        <v>2</v>
      </c>
      <c r="BV309" s="253"/>
      <c r="BW309" s="253"/>
      <c r="BX309" s="253"/>
      <c r="BY309" s="427"/>
      <c r="BZ309" s="427"/>
      <c r="CA309" s="427"/>
      <c r="CB309" s="427"/>
      <c r="CC309" s="427"/>
    </row>
    <row r="310" spans="1:81" ht="17.100000000000001" customHeight="1">
      <c r="A310" s="208"/>
      <c r="B310" s="209" t="s">
        <v>1533</v>
      </c>
      <c r="C310" s="210"/>
      <c r="D310" s="210">
        <v>1</v>
      </c>
      <c r="E310" s="210"/>
      <c r="F310" s="108"/>
      <c r="G310" s="208"/>
      <c r="H310" s="208"/>
      <c r="I310" s="208"/>
      <c r="J310" s="208"/>
      <c r="K310" s="208"/>
      <c r="L310" s="208"/>
      <c r="M310" s="205"/>
      <c r="N310" s="112"/>
      <c r="O310" s="112"/>
      <c r="P310" s="112"/>
      <c r="Q310" s="374"/>
      <c r="R310" s="374"/>
      <c r="S310" s="188"/>
      <c r="T310" s="188"/>
      <c r="U310" s="285"/>
      <c r="V310" s="298"/>
      <c r="W310" s="298"/>
      <c r="X310" s="112"/>
      <c r="Y310" s="298"/>
      <c r="Z310" s="298"/>
      <c r="AA310" s="298"/>
      <c r="AB310" s="298"/>
      <c r="AC310" s="298"/>
      <c r="AD310" s="298"/>
      <c r="AE310" s="352"/>
      <c r="AF310" s="205"/>
      <c r="AG310" s="374"/>
      <c r="AH310" s="374"/>
      <c r="AI310" s="205"/>
      <c r="AJ310" s="205"/>
      <c r="AK310" s="205"/>
      <c r="AL310" s="112"/>
      <c r="AM310" s="112"/>
      <c r="AN310" s="112"/>
      <c r="AO310" s="112"/>
      <c r="AP310" s="112"/>
      <c r="AQ310" s="112"/>
      <c r="AR310" s="205"/>
      <c r="AS310" s="205"/>
      <c r="AT310" s="205"/>
      <c r="AU310" s="198"/>
      <c r="AV310" s="198"/>
      <c r="AW310" s="339"/>
      <c r="AX310" s="339"/>
      <c r="AY310" s="339"/>
      <c r="AZ310" s="339"/>
      <c r="BA310" s="339"/>
      <c r="BB310" s="310"/>
      <c r="BC310" s="310"/>
      <c r="BD310" s="205"/>
      <c r="BE310" s="205"/>
      <c r="BF310" s="310"/>
      <c r="BG310" s="339"/>
      <c r="BH310" s="310"/>
      <c r="BI310" s="310"/>
      <c r="BJ310" s="310"/>
      <c r="BK310" s="310"/>
      <c r="BL310" s="310"/>
      <c r="BM310" s="205"/>
      <c r="BN310" s="205"/>
      <c r="BO310" s="285"/>
      <c r="BP310" s="285"/>
      <c r="BQ310" s="285"/>
      <c r="BR310" s="285"/>
      <c r="BS310" s="285"/>
      <c r="BT310" s="285"/>
      <c r="BU310" s="285"/>
      <c r="BV310" s="285"/>
      <c r="BW310" s="285"/>
      <c r="BX310" s="285"/>
      <c r="BY310" s="112"/>
      <c r="BZ310" s="112"/>
      <c r="CA310" s="112"/>
      <c r="CB310" s="112"/>
      <c r="CC310" s="112"/>
    </row>
    <row r="311" spans="1:81" ht="17.100000000000001" customHeight="1">
      <c r="A311" s="93">
        <v>259</v>
      </c>
      <c r="B311" s="78" t="s">
        <v>1526</v>
      </c>
      <c r="C311" s="78" t="s">
        <v>1527</v>
      </c>
      <c r="D311" s="78" t="s">
        <v>309</v>
      </c>
      <c r="E311" s="78" t="s">
        <v>97</v>
      </c>
      <c r="F311" s="78" t="s">
        <v>1534</v>
      </c>
      <c r="G311" s="101" t="s">
        <v>1535</v>
      </c>
      <c r="H311" s="330" t="s">
        <v>1536</v>
      </c>
      <c r="I311" s="91" t="s">
        <v>1537</v>
      </c>
      <c r="J311" s="330" t="s">
        <v>102</v>
      </c>
      <c r="K311" s="330" t="s">
        <v>1538</v>
      </c>
      <c r="L311" s="330" t="s">
        <v>1539</v>
      </c>
      <c r="M311" s="91" t="s">
        <v>10481</v>
      </c>
      <c r="N311" s="330" t="s">
        <v>30</v>
      </c>
      <c r="O311" s="330"/>
      <c r="P311" s="330" t="s">
        <v>30</v>
      </c>
      <c r="Q311" s="373">
        <v>9387</v>
      </c>
      <c r="R311" s="373">
        <v>1277</v>
      </c>
      <c r="S311" s="387">
        <v>410</v>
      </c>
      <c r="T311" s="387">
        <v>322</v>
      </c>
      <c r="U311" s="253" t="s">
        <v>6352</v>
      </c>
      <c r="V311" s="252">
        <v>88</v>
      </c>
      <c r="W311" s="252">
        <v>385.52</v>
      </c>
      <c r="X311" s="330" t="s">
        <v>6337</v>
      </c>
      <c r="Y311" s="252">
        <v>107</v>
      </c>
      <c r="Z311" s="252">
        <v>14</v>
      </c>
      <c r="AA311" s="252">
        <v>880</v>
      </c>
      <c r="AB311" s="252">
        <v>26</v>
      </c>
      <c r="AC311" s="252"/>
      <c r="AD311" s="252"/>
      <c r="AE311" s="307" t="s">
        <v>9925</v>
      </c>
      <c r="AF311" s="91" t="s">
        <v>6817</v>
      </c>
      <c r="AG311" s="373">
        <v>11518</v>
      </c>
      <c r="AH311" s="373">
        <v>11518</v>
      </c>
      <c r="AI311" s="91"/>
      <c r="AJ311" s="91"/>
      <c r="AK311" s="91" t="s">
        <v>6354</v>
      </c>
      <c r="AL311" s="381">
        <v>5</v>
      </c>
      <c r="AM311" s="381"/>
      <c r="AN311" s="381"/>
      <c r="AO311" s="381">
        <v>5</v>
      </c>
      <c r="AP311" s="381"/>
      <c r="AQ311" s="486">
        <v>313</v>
      </c>
      <c r="AR311" s="91" t="s">
        <v>6355</v>
      </c>
      <c r="AS311" s="91" t="s">
        <v>6355</v>
      </c>
      <c r="AT311" s="91" t="s">
        <v>6818</v>
      </c>
      <c r="AU311" s="232">
        <v>8972</v>
      </c>
      <c r="AV311" s="232">
        <v>29</v>
      </c>
      <c r="AW311" s="335"/>
      <c r="AX311" s="335"/>
      <c r="AY311" s="335"/>
      <c r="AZ311" s="335"/>
      <c r="BA311" s="335"/>
      <c r="BB311" s="313"/>
      <c r="BC311" s="313"/>
      <c r="BD311" s="91"/>
      <c r="BE311" s="91" t="s">
        <v>6350</v>
      </c>
      <c r="BF311" s="313"/>
      <c r="BG311" s="335"/>
      <c r="BH311" s="313"/>
      <c r="BI311" s="313"/>
      <c r="BJ311" s="313"/>
      <c r="BK311" s="313"/>
      <c r="BL311" s="313"/>
      <c r="BM311" s="91"/>
      <c r="BN311" s="91" t="s">
        <v>6350</v>
      </c>
      <c r="BO311" s="253">
        <v>1</v>
      </c>
      <c r="BP311" s="253">
        <v>1</v>
      </c>
      <c r="BQ311" s="253"/>
      <c r="BR311" s="253">
        <v>1</v>
      </c>
      <c r="BS311" s="253">
        <v>5</v>
      </c>
      <c r="BT311" s="253"/>
      <c r="BU311" s="253"/>
      <c r="BV311" s="253"/>
      <c r="BW311" s="253"/>
      <c r="BX311" s="253"/>
      <c r="BY311" s="427"/>
      <c r="BZ311" s="427"/>
      <c r="CA311" s="427"/>
      <c r="CB311" s="427"/>
      <c r="CC311" s="427"/>
    </row>
    <row r="312" spans="1:81" ht="17.100000000000001" customHeight="1">
      <c r="A312" s="93">
        <v>260</v>
      </c>
      <c r="B312" s="78" t="s">
        <v>1526</v>
      </c>
      <c r="C312" s="78" t="s">
        <v>1527</v>
      </c>
      <c r="D312" s="78" t="s">
        <v>309</v>
      </c>
      <c r="E312" s="78" t="s">
        <v>97</v>
      </c>
      <c r="F312" s="78" t="s">
        <v>1540</v>
      </c>
      <c r="G312" s="101" t="s">
        <v>1541</v>
      </c>
      <c r="H312" s="330" t="s">
        <v>1542</v>
      </c>
      <c r="I312" s="91" t="s">
        <v>1543</v>
      </c>
      <c r="J312" s="330" t="s">
        <v>102</v>
      </c>
      <c r="K312" s="330" t="s">
        <v>1544</v>
      </c>
      <c r="L312" s="330" t="s">
        <v>12247</v>
      </c>
      <c r="M312" s="91" t="s">
        <v>10483</v>
      </c>
      <c r="N312" s="330" t="s">
        <v>30</v>
      </c>
      <c r="O312" s="330"/>
      <c r="P312" s="330" t="s">
        <v>30</v>
      </c>
      <c r="Q312" s="373">
        <v>2255</v>
      </c>
      <c r="R312" s="373">
        <v>3173</v>
      </c>
      <c r="S312" s="387">
        <v>2335</v>
      </c>
      <c r="T312" s="387">
        <v>2234</v>
      </c>
      <c r="U312" s="253" t="s">
        <v>6352</v>
      </c>
      <c r="V312" s="252">
        <v>101</v>
      </c>
      <c r="W312" s="252">
        <v>84</v>
      </c>
      <c r="X312" s="330" t="s">
        <v>6337</v>
      </c>
      <c r="Y312" s="252">
        <v>167</v>
      </c>
      <c r="Z312" s="252"/>
      <c r="AA312" s="252"/>
      <c r="AB312" s="252">
        <v>184</v>
      </c>
      <c r="AC312" s="252"/>
      <c r="AD312" s="252"/>
      <c r="AE312" s="307" t="s">
        <v>9926</v>
      </c>
      <c r="AF312" s="91" t="s">
        <v>6819</v>
      </c>
      <c r="AG312" s="373">
        <v>1869</v>
      </c>
      <c r="AH312" s="373">
        <v>3541</v>
      </c>
      <c r="AI312" s="91"/>
      <c r="AJ312" s="91"/>
      <c r="AK312" s="91" t="s">
        <v>6348</v>
      </c>
      <c r="AL312" s="381">
        <v>6</v>
      </c>
      <c r="AM312" s="381"/>
      <c r="AN312" s="381">
        <v>6</v>
      </c>
      <c r="AO312" s="381"/>
      <c r="AP312" s="381"/>
      <c r="AQ312" s="381">
        <v>354</v>
      </c>
      <c r="AR312" s="91" t="s">
        <v>6355</v>
      </c>
      <c r="AS312" s="91" t="s">
        <v>6355</v>
      </c>
      <c r="AT312" s="91" t="s">
        <v>9853</v>
      </c>
      <c r="AU312" s="73">
        <v>238568</v>
      </c>
      <c r="AV312" s="232">
        <v>674</v>
      </c>
      <c r="AW312" s="335"/>
      <c r="AX312" s="335"/>
      <c r="AY312" s="335"/>
      <c r="AZ312" s="335"/>
      <c r="BA312" s="335"/>
      <c r="BB312" s="313"/>
      <c r="BC312" s="313"/>
      <c r="BD312" s="91"/>
      <c r="BE312" s="91" t="s">
        <v>6350</v>
      </c>
      <c r="BF312" s="313"/>
      <c r="BG312" s="335"/>
      <c r="BH312" s="313"/>
      <c r="BI312" s="313"/>
      <c r="BJ312" s="313"/>
      <c r="BK312" s="313"/>
      <c r="BL312" s="313"/>
      <c r="BM312" s="91"/>
      <c r="BN312" s="91" t="s">
        <v>6350</v>
      </c>
      <c r="BO312" s="253"/>
      <c r="BP312" s="253">
        <v>1</v>
      </c>
      <c r="BQ312" s="390"/>
      <c r="BR312" s="253"/>
      <c r="BS312" s="253"/>
      <c r="BT312" s="253">
        <v>1</v>
      </c>
      <c r="BU312" s="253">
        <v>2</v>
      </c>
      <c r="BV312" s="253"/>
      <c r="BW312" s="253"/>
      <c r="BX312" s="253"/>
      <c r="BY312" s="427"/>
      <c r="BZ312" s="427"/>
      <c r="CA312" s="427"/>
      <c r="CB312" s="427"/>
      <c r="CC312" s="427"/>
    </row>
    <row r="313" spans="1:81" ht="17.100000000000001" customHeight="1">
      <c r="A313" s="208"/>
      <c r="B313" s="209" t="s">
        <v>1545</v>
      </c>
      <c r="C313" s="210"/>
      <c r="D313" s="210">
        <v>2</v>
      </c>
      <c r="E313" s="210"/>
      <c r="F313" s="108"/>
      <c r="G313" s="208"/>
      <c r="H313" s="208"/>
      <c r="I313" s="208"/>
      <c r="J313" s="208"/>
      <c r="K313" s="208"/>
      <c r="L313" s="208"/>
      <c r="M313" s="205"/>
      <c r="N313" s="112"/>
      <c r="O313" s="112"/>
      <c r="P313" s="112"/>
      <c r="Q313" s="374"/>
      <c r="R313" s="374"/>
      <c r="S313" s="188"/>
      <c r="T313" s="188"/>
      <c r="U313" s="285"/>
      <c r="V313" s="298"/>
      <c r="W313" s="298"/>
      <c r="X313" s="112"/>
      <c r="Y313" s="298"/>
      <c r="Z313" s="298"/>
      <c r="AA313" s="298"/>
      <c r="AB313" s="298"/>
      <c r="AC313" s="298"/>
      <c r="AD313" s="298"/>
      <c r="AE313" s="352"/>
      <c r="AF313" s="205"/>
      <c r="AG313" s="374"/>
      <c r="AH313" s="374"/>
      <c r="AI313" s="205"/>
      <c r="AJ313" s="205"/>
      <c r="AK313" s="205"/>
      <c r="AL313" s="112"/>
      <c r="AM313" s="112"/>
      <c r="AN313" s="112"/>
      <c r="AO313" s="112"/>
      <c r="AP313" s="112"/>
      <c r="AQ313" s="112"/>
      <c r="AR313" s="205"/>
      <c r="AS313" s="205"/>
      <c r="AT313" s="205"/>
      <c r="AU313" s="198"/>
      <c r="AV313" s="198"/>
      <c r="AW313" s="339"/>
      <c r="AX313" s="339"/>
      <c r="AY313" s="339"/>
      <c r="AZ313" s="339"/>
      <c r="BA313" s="339"/>
      <c r="BB313" s="310"/>
      <c r="BC313" s="310"/>
      <c r="BD313" s="205"/>
      <c r="BE313" s="205"/>
      <c r="BF313" s="310"/>
      <c r="BG313" s="339"/>
      <c r="BH313" s="310"/>
      <c r="BI313" s="310"/>
      <c r="BJ313" s="310"/>
      <c r="BK313" s="310"/>
      <c r="BL313" s="310"/>
      <c r="BM313" s="205"/>
      <c r="BN313" s="205"/>
      <c r="BO313" s="364"/>
      <c r="BP313" s="285"/>
      <c r="BQ313" s="285"/>
      <c r="BR313" s="285"/>
      <c r="BS313" s="285"/>
      <c r="BT313" s="285"/>
      <c r="BU313" s="285"/>
      <c r="BV313" s="285"/>
      <c r="BW313" s="285"/>
      <c r="BX313" s="285"/>
      <c r="BY313" s="112"/>
      <c r="BZ313" s="112"/>
      <c r="CA313" s="112"/>
      <c r="CB313" s="112"/>
      <c r="CC313" s="112"/>
    </row>
    <row r="314" spans="1:81" ht="17.100000000000001" customHeight="1">
      <c r="A314" s="93">
        <v>261</v>
      </c>
      <c r="B314" s="78" t="s">
        <v>1526</v>
      </c>
      <c r="C314" s="78" t="s">
        <v>1527</v>
      </c>
      <c r="D314" s="78" t="s">
        <v>702</v>
      </c>
      <c r="E314" s="78" t="s">
        <v>97</v>
      </c>
      <c r="F314" s="78" t="s">
        <v>1546</v>
      </c>
      <c r="G314" s="101" t="s">
        <v>1547</v>
      </c>
      <c r="H314" s="330" t="s">
        <v>1548</v>
      </c>
      <c r="I314" s="91" t="s">
        <v>1549</v>
      </c>
      <c r="J314" s="330" t="s">
        <v>102</v>
      </c>
      <c r="K314" s="330" t="s">
        <v>1550</v>
      </c>
      <c r="L314" s="330" t="s">
        <v>1551</v>
      </c>
      <c r="M314" s="91" t="s">
        <v>6820</v>
      </c>
      <c r="N314" s="330" t="s">
        <v>30</v>
      </c>
      <c r="O314" s="330"/>
      <c r="P314" s="330" t="s">
        <v>102</v>
      </c>
      <c r="Q314" s="373">
        <v>17695</v>
      </c>
      <c r="R314" s="373">
        <v>3173</v>
      </c>
      <c r="S314" s="387">
        <v>866</v>
      </c>
      <c r="T314" s="387">
        <v>688</v>
      </c>
      <c r="U314" s="253" t="s">
        <v>11375</v>
      </c>
      <c r="V314" s="252">
        <v>178</v>
      </c>
      <c r="W314" s="252">
        <v>323</v>
      </c>
      <c r="X314" s="330" t="s">
        <v>6337</v>
      </c>
      <c r="Y314" s="252">
        <v>162</v>
      </c>
      <c r="Z314" s="252">
        <v>259</v>
      </c>
      <c r="AA314" s="252">
        <v>20000</v>
      </c>
      <c r="AB314" s="252">
        <v>132</v>
      </c>
      <c r="AC314" s="252"/>
      <c r="AD314" s="252"/>
      <c r="AE314" s="307" t="s">
        <v>9927</v>
      </c>
      <c r="AF314" s="91" t="s">
        <v>6821</v>
      </c>
      <c r="AG314" s="373">
        <v>230951</v>
      </c>
      <c r="AH314" s="373">
        <v>230951</v>
      </c>
      <c r="AI314" s="91" t="s">
        <v>6822</v>
      </c>
      <c r="AJ314" s="91" t="s">
        <v>6421</v>
      </c>
      <c r="AK314" s="91" t="s">
        <v>6348</v>
      </c>
      <c r="AL314" s="381">
        <v>7</v>
      </c>
      <c r="AM314" s="381">
        <v>2</v>
      </c>
      <c r="AN314" s="381">
        <v>3</v>
      </c>
      <c r="AO314" s="381">
        <v>2</v>
      </c>
      <c r="AP314" s="381"/>
      <c r="AQ314" s="381">
        <v>286</v>
      </c>
      <c r="AR314" s="91" t="s">
        <v>7387</v>
      </c>
      <c r="AS314" s="91" t="s">
        <v>7387</v>
      </c>
      <c r="AT314" s="91" t="s">
        <v>6823</v>
      </c>
      <c r="AU314" s="73">
        <v>20866</v>
      </c>
      <c r="AV314" s="232">
        <v>73</v>
      </c>
      <c r="AW314" s="335"/>
      <c r="AX314" s="335"/>
      <c r="AY314" s="335"/>
      <c r="AZ314" s="335"/>
      <c r="BA314" s="335"/>
      <c r="BB314" s="313"/>
      <c r="BC314" s="313"/>
      <c r="BD314" s="91"/>
      <c r="BE314" s="91" t="s">
        <v>6350</v>
      </c>
      <c r="BF314" s="313"/>
      <c r="BG314" s="335"/>
      <c r="BH314" s="313"/>
      <c r="BI314" s="313"/>
      <c r="BJ314" s="313"/>
      <c r="BK314" s="313"/>
      <c r="BL314" s="313"/>
      <c r="BM314" s="91"/>
      <c r="BN314" s="91" t="s">
        <v>6350</v>
      </c>
      <c r="BO314" s="253"/>
      <c r="BP314" s="253"/>
      <c r="BQ314" s="253"/>
      <c r="BR314" s="253"/>
      <c r="BS314" s="253"/>
      <c r="BT314" s="253"/>
      <c r="BU314" s="253"/>
      <c r="BV314" s="253"/>
      <c r="BW314" s="253"/>
      <c r="BX314" s="253"/>
      <c r="BY314" s="427">
        <v>6</v>
      </c>
      <c r="BZ314" s="427"/>
      <c r="CA314" s="427"/>
      <c r="CB314" s="427"/>
      <c r="CC314" s="427"/>
    </row>
    <row r="315" spans="1:81" ht="17.100000000000001" customHeight="1">
      <c r="A315" s="93">
        <v>262</v>
      </c>
      <c r="B315" s="78" t="s">
        <v>1526</v>
      </c>
      <c r="C315" s="78" t="s">
        <v>1527</v>
      </c>
      <c r="D315" s="78" t="s">
        <v>702</v>
      </c>
      <c r="E315" s="78" t="s">
        <v>97</v>
      </c>
      <c r="F315" s="78" t="s">
        <v>1552</v>
      </c>
      <c r="G315" s="101" t="s">
        <v>1553</v>
      </c>
      <c r="H315" s="330" t="s">
        <v>1554</v>
      </c>
      <c r="I315" s="91" t="s">
        <v>1555</v>
      </c>
      <c r="J315" s="330" t="s">
        <v>102</v>
      </c>
      <c r="K315" s="330" t="s">
        <v>1555</v>
      </c>
      <c r="L315" s="330" t="s">
        <v>1556</v>
      </c>
      <c r="M315" s="91" t="s">
        <v>6824</v>
      </c>
      <c r="N315" s="330" t="s">
        <v>30</v>
      </c>
      <c r="O315" s="330"/>
      <c r="P315" s="330" t="s">
        <v>30</v>
      </c>
      <c r="Q315" s="373">
        <v>793</v>
      </c>
      <c r="R315" s="373">
        <v>272</v>
      </c>
      <c r="S315" s="387">
        <v>172</v>
      </c>
      <c r="T315" s="387">
        <v>122</v>
      </c>
      <c r="U315" s="253" t="s">
        <v>6352</v>
      </c>
      <c r="V315" s="252">
        <v>50</v>
      </c>
      <c r="W315" s="252">
        <v>40</v>
      </c>
      <c r="X315" s="330" t="s">
        <v>6337</v>
      </c>
      <c r="Y315" s="252"/>
      <c r="Z315" s="252">
        <v>11</v>
      </c>
      <c r="AA315" s="252">
        <v>300</v>
      </c>
      <c r="AB315" s="252">
        <v>30</v>
      </c>
      <c r="AC315" s="252">
        <v>15</v>
      </c>
      <c r="AD315" s="252"/>
      <c r="AE315" s="307" t="s">
        <v>9928</v>
      </c>
      <c r="AF315" s="91" t="s">
        <v>6825</v>
      </c>
      <c r="AG315" s="373">
        <v>287</v>
      </c>
      <c r="AH315" s="373">
        <v>287</v>
      </c>
      <c r="AI315" s="91"/>
      <c r="AJ315" s="91"/>
      <c r="AK315" s="91"/>
      <c r="AL315" s="381">
        <v>8</v>
      </c>
      <c r="AM315" s="381">
        <v>4</v>
      </c>
      <c r="AN315" s="381"/>
      <c r="AO315" s="381">
        <v>3</v>
      </c>
      <c r="AP315" s="381">
        <v>1</v>
      </c>
      <c r="AQ315" s="381">
        <v>309</v>
      </c>
      <c r="AR315" s="91" t="s">
        <v>6355</v>
      </c>
      <c r="AS315" s="91" t="s">
        <v>6355</v>
      </c>
      <c r="AT315" s="91" t="s">
        <v>6422</v>
      </c>
      <c r="AU315" s="232">
        <v>3000</v>
      </c>
      <c r="AV315" s="232">
        <v>10</v>
      </c>
      <c r="AW315" s="335"/>
      <c r="AX315" s="335"/>
      <c r="AY315" s="335"/>
      <c r="AZ315" s="335"/>
      <c r="BA315" s="335"/>
      <c r="BB315" s="313"/>
      <c r="BC315" s="313"/>
      <c r="BD315" s="91"/>
      <c r="BE315" s="91" t="s">
        <v>6350</v>
      </c>
      <c r="BF315" s="313"/>
      <c r="BG315" s="335"/>
      <c r="BH315" s="313"/>
      <c r="BI315" s="313"/>
      <c r="BJ315" s="313"/>
      <c r="BK315" s="313"/>
      <c r="BL315" s="313"/>
      <c r="BM315" s="91"/>
      <c r="BN315" s="91" t="s">
        <v>6350</v>
      </c>
      <c r="BO315" s="253"/>
      <c r="BP315" s="253"/>
      <c r="BQ315" s="253"/>
      <c r="BR315" s="253"/>
      <c r="BS315" s="253"/>
      <c r="BT315" s="253"/>
      <c r="BU315" s="253"/>
      <c r="BV315" s="253"/>
      <c r="BW315" s="253"/>
      <c r="BX315" s="253"/>
      <c r="BY315" s="427">
        <v>1</v>
      </c>
      <c r="BZ315" s="427"/>
      <c r="CA315" s="427"/>
      <c r="CB315" s="427"/>
      <c r="CC315" s="427"/>
    </row>
    <row r="316" spans="1:81" ht="17.100000000000001" customHeight="1">
      <c r="A316" s="93">
        <v>263</v>
      </c>
      <c r="B316" s="78" t="s">
        <v>1526</v>
      </c>
      <c r="C316" s="78" t="s">
        <v>1527</v>
      </c>
      <c r="D316" s="78" t="s">
        <v>702</v>
      </c>
      <c r="E316" s="78" t="s">
        <v>97</v>
      </c>
      <c r="F316" s="78" t="s">
        <v>1557</v>
      </c>
      <c r="G316" s="101" t="s">
        <v>1558</v>
      </c>
      <c r="H316" s="330" t="s">
        <v>1559</v>
      </c>
      <c r="I316" s="91" t="s">
        <v>1560</v>
      </c>
      <c r="J316" s="330" t="s">
        <v>102</v>
      </c>
      <c r="K316" s="330" t="s">
        <v>263</v>
      </c>
      <c r="L316" s="330" t="s">
        <v>1561</v>
      </c>
      <c r="M316" s="91" t="s">
        <v>10482</v>
      </c>
      <c r="N316" s="330" t="s">
        <v>30</v>
      </c>
      <c r="O316" s="330"/>
      <c r="P316" s="330" t="s">
        <v>30</v>
      </c>
      <c r="Q316" s="373">
        <v>1367</v>
      </c>
      <c r="R316" s="373">
        <v>555</v>
      </c>
      <c r="S316" s="387">
        <v>200</v>
      </c>
      <c r="T316" s="387">
        <v>200</v>
      </c>
      <c r="U316" s="253" t="s">
        <v>6352</v>
      </c>
      <c r="V316" s="252"/>
      <c r="W316" s="252">
        <v>20</v>
      </c>
      <c r="X316" s="330" t="s">
        <v>6337</v>
      </c>
      <c r="Y316" s="252"/>
      <c r="Z316" s="252">
        <v>12</v>
      </c>
      <c r="AA316" s="252">
        <v>100</v>
      </c>
      <c r="AB316" s="252">
        <v>8</v>
      </c>
      <c r="AC316" s="252"/>
      <c r="AD316" s="252"/>
      <c r="AE316" s="307" t="s">
        <v>6826</v>
      </c>
      <c r="AF316" s="91" t="s">
        <v>6827</v>
      </c>
      <c r="AG316" s="373">
        <v>80</v>
      </c>
      <c r="AH316" s="373">
        <v>350</v>
      </c>
      <c r="AI316" s="91"/>
      <c r="AJ316" s="91"/>
      <c r="AK316" s="91"/>
      <c r="AL316" s="381">
        <v>12</v>
      </c>
      <c r="AM316" s="381">
        <v>6</v>
      </c>
      <c r="AN316" s="381">
        <v>1</v>
      </c>
      <c r="AO316" s="381">
        <v>2</v>
      </c>
      <c r="AP316" s="381">
        <v>3</v>
      </c>
      <c r="AQ316" s="381">
        <v>309</v>
      </c>
      <c r="AR316" s="91" t="s">
        <v>6355</v>
      </c>
      <c r="AS316" s="91" t="s">
        <v>6355</v>
      </c>
      <c r="AT316" s="91" t="s">
        <v>6422</v>
      </c>
      <c r="AU316" s="232">
        <v>1500</v>
      </c>
      <c r="AV316" s="232">
        <v>5</v>
      </c>
      <c r="AW316" s="335">
        <v>10000</v>
      </c>
      <c r="AX316" s="335">
        <v>10000</v>
      </c>
      <c r="AY316" s="335">
        <v>10000</v>
      </c>
      <c r="AZ316" s="335">
        <v>10000</v>
      </c>
      <c r="BA316" s="335">
        <v>10000</v>
      </c>
      <c r="BB316" s="313"/>
      <c r="BC316" s="313"/>
      <c r="BD316" s="91"/>
      <c r="BE316" s="91"/>
      <c r="BF316" s="313"/>
      <c r="BG316" s="335"/>
      <c r="BH316" s="313"/>
      <c r="BI316" s="313"/>
      <c r="BJ316" s="313"/>
      <c r="BK316" s="313"/>
      <c r="BL316" s="313"/>
      <c r="BM316" s="91"/>
      <c r="BN316" s="91"/>
      <c r="BO316" s="253"/>
      <c r="BP316" s="253"/>
      <c r="BQ316" s="253"/>
      <c r="BR316" s="253"/>
      <c r="BS316" s="253"/>
      <c r="BT316" s="253"/>
      <c r="BU316" s="253"/>
      <c r="BV316" s="253"/>
      <c r="BW316" s="253"/>
      <c r="BX316" s="253"/>
      <c r="BY316" s="427">
        <v>1</v>
      </c>
      <c r="BZ316" s="427"/>
      <c r="CA316" s="427"/>
      <c r="CB316" s="427"/>
      <c r="CC316" s="427"/>
    </row>
    <row r="317" spans="1:81" ht="17.100000000000001" customHeight="1">
      <c r="A317" s="208"/>
      <c r="B317" s="209" t="s">
        <v>1562</v>
      </c>
      <c r="C317" s="210"/>
      <c r="D317" s="210">
        <v>3</v>
      </c>
      <c r="E317" s="210"/>
      <c r="F317" s="108"/>
      <c r="G317" s="208"/>
      <c r="H317" s="208"/>
      <c r="I317" s="208"/>
      <c r="J317" s="208"/>
      <c r="K317" s="208"/>
      <c r="L317" s="208"/>
      <c r="M317" s="205"/>
      <c r="N317" s="112"/>
      <c r="O317" s="112"/>
      <c r="P317" s="112"/>
      <c r="Q317" s="374"/>
      <c r="R317" s="374"/>
      <c r="S317" s="188"/>
      <c r="T317" s="188"/>
      <c r="U317" s="285"/>
      <c r="V317" s="298"/>
      <c r="W317" s="298"/>
      <c r="X317" s="112"/>
      <c r="Y317" s="298"/>
      <c r="Z317" s="298"/>
      <c r="AA317" s="298"/>
      <c r="AB317" s="298"/>
      <c r="AC317" s="298"/>
      <c r="AD317" s="298"/>
      <c r="AE317" s="352"/>
      <c r="AF317" s="205"/>
      <c r="AG317" s="374"/>
      <c r="AH317" s="374"/>
      <c r="AI317" s="205"/>
      <c r="AJ317" s="205"/>
      <c r="AK317" s="205"/>
      <c r="AL317" s="112"/>
      <c r="AM317" s="112"/>
      <c r="AN317" s="112"/>
      <c r="AO317" s="112"/>
      <c r="AP317" s="112"/>
      <c r="AQ317" s="112"/>
      <c r="AR317" s="205"/>
      <c r="AS317" s="205"/>
      <c r="AT317" s="205"/>
      <c r="AU317" s="198"/>
      <c r="AV317" s="198"/>
      <c r="AW317" s="339"/>
      <c r="AX317" s="339"/>
      <c r="AY317" s="339"/>
      <c r="AZ317" s="339"/>
      <c r="BA317" s="339"/>
      <c r="BB317" s="310"/>
      <c r="BC317" s="310"/>
      <c r="BD317" s="205"/>
      <c r="BE317" s="205"/>
      <c r="BF317" s="310"/>
      <c r="BG317" s="339"/>
      <c r="BH317" s="310"/>
      <c r="BI317" s="310"/>
      <c r="BJ317" s="310"/>
      <c r="BK317" s="310"/>
      <c r="BL317" s="310"/>
      <c r="BM317" s="205"/>
      <c r="BN317" s="205"/>
      <c r="BO317" s="285"/>
      <c r="BP317" s="285"/>
      <c r="BQ317" s="285"/>
      <c r="BR317" s="285"/>
      <c r="BS317" s="285"/>
      <c r="BT317" s="285"/>
      <c r="BU317" s="285"/>
      <c r="BV317" s="285"/>
      <c r="BW317" s="285"/>
      <c r="BX317" s="285"/>
      <c r="BY317" s="112"/>
      <c r="BZ317" s="112"/>
      <c r="CA317" s="112"/>
      <c r="CB317" s="112"/>
      <c r="CC317" s="112"/>
    </row>
    <row r="318" spans="1:81" ht="17.100000000000001" customHeight="1">
      <c r="A318" s="102"/>
      <c r="B318" s="157" t="s">
        <v>1563</v>
      </c>
      <c r="C318" s="158"/>
      <c r="D318" s="158">
        <v>6</v>
      </c>
      <c r="E318" s="158"/>
      <c r="F318" s="110"/>
      <c r="G318" s="170"/>
      <c r="H318" s="104"/>
      <c r="I318" s="204"/>
      <c r="J318" s="104"/>
      <c r="K318" s="104"/>
      <c r="L318" s="104"/>
      <c r="M318" s="204"/>
      <c r="N318" s="104"/>
      <c r="O318" s="104"/>
      <c r="P318" s="104"/>
      <c r="Q318" s="376"/>
      <c r="R318" s="376"/>
      <c r="S318" s="388"/>
      <c r="T318" s="388"/>
      <c r="U318" s="288"/>
      <c r="V318" s="299"/>
      <c r="W318" s="299"/>
      <c r="X318" s="104"/>
      <c r="Y318" s="299"/>
      <c r="Z318" s="299"/>
      <c r="AA318" s="299"/>
      <c r="AB318" s="299"/>
      <c r="AC318" s="299"/>
      <c r="AD318" s="299"/>
      <c r="AE318" s="353"/>
      <c r="AF318" s="204"/>
      <c r="AG318" s="376"/>
      <c r="AH318" s="376"/>
      <c r="AI318" s="204"/>
      <c r="AJ318" s="204"/>
      <c r="AK318" s="204"/>
      <c r="AL318" s="104"/>
      <c r="AM318" s="104"/>
      <c r="AN318" s="104"/>
      <c r="AO318" s="104"/>
      <c r="AP318" s="104"/>
      <c r="AQ318" s="104"/>
      <c r="AR318" s="204"/>
      <c r="AS318" s="204"/>
      <c r="AT318" s="204"/>
      <c r="AU318" s="199"/>
      <c r="AV318" s="199"/>
      <c r="AW318" s="360"/>
      <c r="AX318" s="360"/>
      <c r="AY318" s="360"/>
      <c r="AZ318" s="360"/>
      <c r="BA318" s="360"/>
      <c r="BB318" s="412"/>
      <c r="BC318" s="412"/>
      <c r="BD318" s="204"/>
      <c r="BE318" s="204"/>
      <c r="BF318" s="412"/>
      <c r="BG318" s="360"/>
      <c r="BH318" s="412"/>
      <c r="BI318" s="412"/>
      <c r="BJ318" s="412"/>
      <c r="BK318" s="412"/>
      <c r="BL318" s="412"/>
      <c r="BM318" s="204"/>
      <c r="BN318" s="204"/>
      <c r="BO318" s="288"/>
      <c r="BP318" s="288"/>
      <c r="BQ318" s="288"/>
      <c r="BR318" s="288"/>
      <c r="BS318" s="288"/>
      <c r="BT318" s="288"/>
      <c r="BU318" s="288"/>
      <c r="BV318" s="288"/>
      <c r="BW318" s="288"/>
      <c r="BX318" s="288"/>
      <c r="BY318" s="104"/>
      <c r="BZ318" s="104"/>
      <c r="CA318" s="104"/>
      <c r="CB318" s="104"/>
      <c r="CC318" s="104"/>
    </row>
    <row r="319" spans="1:81" ht="17.100000000000001" customHeight="1">
      <c r="A319" s="74"/>
      <c r="B319" s="111" t="s">
        <v>75</v>
      </c>
      <c r="C319" s="74"/>
      <c r="D319" s="74"/>
      <c r="E319" s="71"/>
      <c r="F319" s="72"/>
      <c r="G319" s="101"/>
      <c r="H319" s="330"/>
      <c r="I319" s="91"/>
      <c r="J319" s="330"/>
      <c r="K319" s="330"/>
      <c r="L319" s="330"/>
      <c r="M319" s="91"/>
      <c r="N319" s="330"/>
      <c r="O319" s="330"/>
      <c r="P319" s="330"/>
      <c r="Q319" s="373"/>
      <c r="R319" s="373"/>
      <c r="S319" s="387"/>
      <c r="T319" s="387"/>
      <c r="U319" s="253"/>
      <c r="V319" s="252"/>
      <c r="W319" s="252"/>
      <c r="X319" s="330"/>
      <c r="Y319" s="252"/>
      <c r="Z319" s="252"/>
      <c r="AA319" s="252"/>
      <c r="AB319" s="252"/>
      <c r="AC319" s="252"/>
      <c r="AD319" s="252"/>
      <c r="AE319" s="307"/>
      <c r="AF319" s="91"/>
      <c r="AG319" s="373"/>
      <c r="AH319" s="373"/>
      <c r="AI319" s="91"/>
      <c r="AJ319" s="91"/>
      <c r="AK319" s="91"/>
      <c r="AL319" s="381"/>
      <c r="AM319" s="381"/>
      <c r="AN319" s="381"/>
      <c r="AO319" s="381"/>
      <c r="AP319" s="381"/>
      <c r="AQ319" s="381"/>
      <c r="AR319" s="91"/>
      <c r="AS319" s="91"/>
      <c r="AT319" s="91"/>
      <c r="AU319" s="73"/>
      <c r="AV319" s="73"/>
      <c r="AW319" s="335"/>
      <c r="AX319" s="335"/>
      <c r="AY319" s="335"/>
      <c r="AZ319" s="335"/>
      <c r="BA319" s="335"/>
      <c r="BB319" s="313"/>
      <c r="BC319" s="313"/>
      <c r="BD319" s="91"/>
      <c r="BE319" s="91"/>
      <c r="BF319" s="313"/>
      <c r="BG319" s="335"/>
      <c r="BH319" s="313"/>
      <c r="BI319" s="313"/>
      <c r="BJ319" s="313"/>
      <c r="BK319" s="313"/>
      <c r="BL319" s="313"/>
      <c r="BM319" s="91"/>
      <c r="BN319" s="91"/>
      <c r="BO319" s="253"/>
      <c r="BP319" s="253"/>
      <c r="BQ319" s="253"/>
      <c r="BR319" s="253"/>
      <c r="BS319" s="253"/>
      <c r="BT319" s="253"/>
      <c r="BU319" s="253"/>
      <c r="BV319" s="253"/>
      <c r="BW319" s="253"/>
      <c r="BX319" s="253"/>
      <c r="BY319" s="427"/>
      <c r="BZ319" s="427"/>
      <c r="CA319" s="427"/>
      <c r="CB319" s="427"/>
      <c r="CC319" s="427"/>
    </row>
    <row r="320" spans="1:81" ht="17.100000000000001" customHeight="1">
      <c r="A320" s="78">
        <v>264</v>
      </c>
      <c r="B320" s="78" t="s">
        <v>75</v>
      </c>
      <c r="C320" s="78" t="s">
        <v>1564</v>
      </c>
      <c r="D320" s="78" t="s">
        <v>96</v>
      </c>
      <c r="E320" s="78" t="s">
        <v>97</v>
      </c>
      <c r="F320" s="78" t="s">
        <v>1565</v>
      </c>
      <c r="G320" s="101" t="s">
        <v>1566</v>
      </c>
      <c r="H320" s="330" t="s">
        <v>1567</v>
      </c>
      <c r="I320" s="91" t="s">
        <v>1568</v>
      </c>
      <c r="J320" s="330" t="s">
        <v>102</v>
      </c>
      <c r="K320" s="330" t="s">
        <v>1569</v>
      </c>
      <c r="L320" s="330" t="s">
        <v>1570</v>
      </c>
      <c r="M320" s="91" t="s">
        <v>6828</v>
      </c>
      <c r="N320" s="330" t="s">
        <v>102</v>
      </c>
      <c r="O320" s="776" t="s">
        <v>6435</v>
      </c>
      <c r="P320" s="330" t="s">
        <v>30</v>
      </c>
      <c r="Q320" s="373">
        <v>11155</v>
      </c>
      <c r="R320" s="373">
        <v>4509</v>
      </c>
      <c r="S320" s="387">
        <v>1006</v>
      </c>
      <c r="T320" s="387">
        <v>670</v>
      </c>
      <c r="U320" s="253" t="s">
        <v>6829</v>
      </c>
      <c r="V320" s="252">
        <v>336</v>
      </c>
      <c r="W320" s="252">
        <v>104</v>
      </c>
      <c r="X320" s="330" t="s">
        <v>6337</v>
      </c>
      <c r="Y320" s="252">
        <v>423</v>
      </c>
      <c r="Z320" s="252">
        <v>149</v>
      </c>
      <c r="AA320" s="252">
        <v>560</v>
      </c>
      <c r="AB320" s="252">
        <v>324</v>
      </c>
      <c r="AC320" s="252"/>
      <c r="AD320" s="252"/>
      <c r="AE320" s="307" t="s">
        <v>9929</v>
      </c>
      <c r="AF320" s="91" t="s">
        <v>6830</v>
      </c>
      <c r="AG320" s="373">
        <v>3327</v>
      </c>
      <c r="AH320" s="373">
        <v>5598</v>
      </c>
      <c r="AI320" s="91"/>
      <c r="AJ320" s="91"/>
      <c r="AK320" s="91" t="s">
        <v>11791</v>
      </c>
      <c r="AL320" s="381">
        <v>3</v>
      </c>
      <c r="AM320" s="381"/>
      <c r="AN320" s="381">
        <v>2</v>
      </c>
      <c r="AO320" s="381">
        <v>1</v>
      </c>
      <c r="AP320" s="381"/>
      <c r="AQ320" s="381">
        <v>298</v>
      </c>
      <c r="AR320" s="91" t="s">
        <v>9103</v>
      </c>
      <c r="AS320" s="91" t="s">
        <v>9103</v>
      </c>
      <c r="AT320" s="91" t="s">
        <v>6831</v>
      </c>
      <c r="AU320" s="73">
        <v>50967</v>
      </c>
      <c r="AV320" s="73">
        <v>171</v>
      </c>
      <c r="AW320" s="335"/>
      <c r="AX320" s="335"/>
      <c r="AY320" s="335"/>
      <c r="AZ320" s="335"/>
      <c r="BA320" s="335"/>
      <c r="BB320" s="313"/>
      <c r="BC320" s="313"/>
      <c r="BD320" s="91"/>
      <c r="BE320" s="91" t="s">
        <v>6350</v>
      </c>
      <c r="BF320" s="313"/>
      <c r="BG320" s="335"/>
      <c r="BH320" s="313"/>
      <c r="BI320" s="313"/>
      <c r="BJ320" s="313"/>
      <c r="BK320" s="313"/>
      <c r="BL320" s="313"/>
      <c r="BM320" s="91"/>
      <c r="BN320" s="91"/>
      <c r="BO320" s="253"/>
      <c r="BP320" s="253">
        <v>1</v>
      </c>
      <c r="BQ320" s="253"/>
      <c r="BR320" s="253">
        <v>3</v>
      </c>
      <c r="BS320" s="253"/>
      <c r="BT320" s="253">
        <v>4</v>
      </c>
      <c r="BU320" s="253">
        <v>13</v>
      </c>
      <c r="BV320" s="253">
        <v>2</v>
      </c>
      <c r="BW320" s="253"/>
      <c r="BX320" s="253"/>
      <c r="BY320" s="427"/>
      <c r="BZ320" s="427"/>
      <c r="CA320" s="427"/>
      <c r="CB320" s="427"/>
      <c r="CC320" s="427"/>
    </row>
    <row r="321" spans="1:81" ht="17.100000000000001" customHeight="1">
      <c r="A321" s="78">
        <v>265</v>
      </c>
      <c r="B321" s="91" t="s">
        <v>111</v>
      </c>
      <c r="C321" s="91" t="s">
        <v>1571</v>
      </c>
      <c r="D321" s="91" t="s">
        <v>0</v>
      </c>
      <c r="E321" s="91" t="s">
        <v>20</v>
      </c>
      <c r="F321" s="91" t="s">
        <v>1572</v>
      </c>
      <c r="G321" s="101" t="s">
        <v>1573</v>
      </c>
      <c r="H321" s="330" t="s">
        <v>1574</v>
      </c>
      <c r="I321" s="91" t="s">
        <v>1575</v>
      </c>
      <c r="J321" s="330" t="s">
        <v>102</v>
      </c>
      <c r="K321" s="330" t="s">
        <v>1576</v>
      </c>
      <c r="L321" s="330" t="s">
        <v>1577</v>
      </c>
      <c r="M321" s="91" t="s">
        <v>10484</v>
      </c>
      <c r="N321" s="330" t="s">
        <v>102</v>
      </c>
      <c r="O321" s="776" t="s">
        <v>6435</v>
      </c>
      <c r="P321" s="330" t="s">
        <v>30</v>
      </c>
      <c r="Q321" s="373">
        <v>11407</v>
      </c>
      <c r="R321" s="373">
        <v>4761</v>
      </c>
      <c r="S321" s="387">
        <v>2130.08</v>
      </c>
      <c r="T321" s="387">
        <v>1922</v>
      </c>
      <c r="U321" s="253" t="s">
        <v>6357</v>
      </c>
      <c r="V321" s="252">
        <v>208.08</v>
      </c>
      <c r="W321" s="252">
        <v>310</v>
      </c>
      <c r="X321" s="330" t="s">
        <v>6337</v>
      </c>
      <c r="Y321" s="252">
        <v>234</v>
      </c>
      <c r="Z321" s="252">
        <v>349.72</v>
      </c>
      <c r="AA321" s="252"/>
      <c r="AB321" s="252">
        <v>167.6</v>
      </c>
      <c r="AC321" s="252"/>
      <c r="AD321" s="252"/>
      <c r="AE321" s="307" t="s">
        <v>9930</v>
      </c>
      <c r="AF321" s="91" t="s">
        <v>6761</v>
      </c>
      <c r="AG321" s="373">
        <v>963</v>
      </c>
      <c r="AH321" s="373">
        <v>5399</v>
      </c>
      <c r="AI321" s="91"/>
      <c r="AJ321" s="91"/>
      <c r="AK321" s="91" t="s">
        <v>11507</v>
      </c>
      <c r="AL321" s="381">
        <v>1</v>
      </c>
      <c r="AM321" s="381">
        <v>1</v>
      </c>
      <c r="AN321" s="381"/>
      <c r="AO321" s="381"/>
      <c r="AP321" s="381"/>
      <c r="AQ321" s="381">
        <v>292</v>
      </c>
      <c r="AR321" s="91" t="s">
        <v>9080</v>
      </c>
      <c r="AS321" s="91" t="s">
        <v>9080</v>
      </c>
      <c r="AT321" s="91" t="s">
        <v>10009</v>
      </c>
      <c r="AU321" s="73">
        <v>167149</v>
      </c>
      <c r="AV321" s="232">
        <v>572</v>
      </c>
      <c r="AW321" s="335"/>
      <c r="AX321" s="335"/>
      <c r="AY321" s="335"/>
      <c r="AZ321" s="335"/>
      <c r="BA321" s="335"/>
      <c r="BB321" s="313"/>
      <c r="BC321" s="313"/>
      <c r="BD321" s="91"/>
      <c r="BE321" s="91" t="s">
        <v>6762</v>
      </c>
      <c r="BF321" s="313"/>
      <c r="BG321" s="335"/>
      <c r="BH321" s="313"/>
      <c r="BI321" s="313"/>
      <c r="BJ321" s="313"/>
      <c r="BK321" s="313"/>
      <c r="BL321" s="313"/>
      <c r="BM321" s="91"/>
      <c r="BN321" s="91" t="s">
        <v>6762</v>
      </c>
      <c r="BO321" s="253"/>
      <c r="BP321" s="253"/>
      <c r="BQ321" s="253">
        <v>3</v>
      </c>
      <c r="BR321" s="253">
        <v>1</v>
      </c>
      <c r="BS321" s="253">
        <v>4</v>
      </c>
      <c r="BT321" s="253"/>
      <c r="BU321" s="253"/>
      <c r="BV321" s="253">
        <v>2</v>
      </c>
      <c r="BW321" s="253"/>
      <c r="BX321" s="253"/>
      <c r="BY321" s="427"/>
      <c r="BZ321" s="427"/>
      <c r="CA321" s="427"/>
      <c r="CB321" s="427"/>
      <c r="CC321" s="427"/>
    </row>
    <row r="322" spans="1:81" ht="17.100000000000001" customHeight="1">
      <c r="A322" s="642">
        <v>266</v>
      </c>
      <c r="B322" s="78" t="s">
        <v>75</v>
      </c>
      <c r="C322" s="78" t="s">
        <v>1578</v>
      </c>
      <c r="D322" s="78" t="s">
        <v>96</v>
      </c>
      <c r="E322" s="78" t="s">
        <v>97</v>
      </c>
      <c r="F322" s="78" t="s">
        <v>1579</v>
      </c>
      <c r="G322" s="101" t="s">
        <v>1580</v>
      </c>
      <c r="H322" s="330" t="s">
        <v>1581</v>
      </c>
      <c r="I322" s="91" t="s">
        <v>1582</v>
      </c>
      <c r="J322" s="330" t="s">
        <v>102</v>
      </c>
      <c r="K322" s="330" t="s">
        <v>1583</v>
      </c>
      <c r="L322" s="330" t="s">
        <v>1584</v>
      </c>
      <c r="M322" s="91" t="s">
        <v>10485</v>
      </c>
      <c r="N322" s="330" t="s">
        <v>30</v>
      </c>
      <c r="O322" s="330"/>
      <c r="P322" s="330" t="s">
        <v>30</v>
      </c>
      <c r="Q322" s="373">
        <v>3271</v>
      </c>
      <c r="R322" s="373">
        <v>763</v>
      </c>
      <c r="S322" s="387">
        <v>507</v>
      </c>
      <c r="T322" s="387">
        <v>344</v>
      </c>
      <c r="U322" s="253" t="s">
        <v>6357</v>
      </c>
      <c r="V322" s="252">
        <v>163</v>
      </c>
      <c r="W322" s="252">
        <v>106</v>
      </c>
      <c r="X322" s="330" t="s">
        <v>6337</v>
      </c>
      <c r="Y322" s="252"/>
      <c r="Z322" s="252">
        <v>34</v>
      </c>
      <c r="AA322" s="252">
        <v>4785</v>
      </c>
      <c r="AB322" s="252">
        <v>117</v>
      </c>
      <c r="AC322" s="252"/>
      <c r="AD322" s="252"/>
      <c r="AE322" s="307">
        <v>144</v>
      </c>
      <c r="AF322" s="91" t="s">
        <v>6763</v>
      </c>
      <c r="AG322" s="373">
        <v>3823</v>
      </c>
      <c r="AH322" s="373">
        <v>8513</v>
      </c>
      <c r="AI322" s="91" t="s">
        <v>6764</v>
      </c>
      <c r="AJ322" s="91" t="s">
        <v>6421</v>
      </c>
      <c r="AK322" s="91" t="s">
        <v>6348</v>
      </c>
      <c r="AL322" s="381">
        <v>3</v>
      </c>
      <c r="AM322" s="381">
        <v>3</v>
      </c>
      <c r="AN322" s="381"/>
      <c r="AO322" s="381"/>
      <c r="AP322" s="381"/>
      <c r="AQ322" s="381">
        <v>263</v>
      </c>
      <c r="AR322" s="91" t="s">
        <v>6341</v>
      </c>
      <c r="AS322" s="91" t="s">
        <v>9227</v>
      </c>
      <c r="AT322" s="91" t="s">
        <v>6765</v>
      </c>
      <c r="AU322" s="73">
        <v>46537</v>
      </c>
      <c r="AV322" s="232">
        <v>177</v>
      </c>
      <c r="AW322" s="335"/>
      <c r="AX322" s="335"/>
      <c r="AY322" s="335"/>
      <c r="AZ322" s="335"/>
      <c r="BA322" s="335"/>
      <c r="BB322" s="313"/>
      <c r="BC322" s="313"/>
      <c r="BD322" s="91"/>
      <c r="BE322" s="91" t="s">
        <v>6350</v>
      </c>
      <c r="BF322" s="313"/>
      <c r="BG322" s="335"/>
      <c r="BH322" s="313"/>
      <c r="BI322" s="313"/>
      <c r="BJ322" s="313"/>
      <c r="BK322" s="313"/>
      <c r="BL322" s="313"/>
      <c r="BM322" s="91"/>
      <c r="BN322" s="91" t="s">
        <v>6350</v>
      </c>
      <c r="BO322" s="253"/>
      <c r="BP322" s="253"/>
      <c r="BQ322" s="253"/>
      <c r="BR322" s="253">
        <v>3</v>
      </c>
      <c r="BS322" s="253"/>
      <c r="BT322" s="253"/>
      <c r="BU322" s="253">
        <v>2</v>
      </c>
      <c r="BV322" s="253"/>
      <c r="BW322" s="253"/>
      <c r="BX322" s="253">
        <v>497</v>
      </c>
      <c r="BY322" s="427"/>
      <c r="BZ322" s="427"/>
      <c r="CA322" s="427"/>
      <c r="CB322" s="427"/>
      <c r="CC322" s="427"/>
    </row>
    <row r="323" spans="1:81" ht="17.100000000000001" customHeight="1">
      <c r="A323" s="642">
        <v>267</v>
      </c>
      <c r="B323" s="78" t="s">
        <v>75</v>
      </c>
      <c r="C323" s="78" t="s">
        <v>1585</v>
      </c>
      <c r="D323" s="78" t="s">
        <v>96</v>
      </c>
      <c r="E323" s="78" t="s">
        <v>97</v>
      </c>
      <c r="F323" s="78" t="s">
        <v>1586</v>
      </c>
      <c r="G323" s="101" t="s">
        <v>1587</v>
      </c>
      <c r="H323" s="330" t="s">
        <v>1588</v>
      </c>
      <c r="I323" s="91" t="s">
        <v>1589</v>
      </c>
      <c r="J323" s="330" t="s">
        <v>102</v>
      </c>
      <c r="K323" s="330" t="s">
        <v>1590</v>
      </c>
      <c r="L323" s="330" t="s">
        <v>1591</v>
      </c>
      <c r="M323" s="91" t="s">
        <v>10486</v>
      </c>
      <c r="N323" s="330" t="s">
        <v>30</v>
      </c>
      <c r="O323" s="570"/>
      <c r="P323" s="330" t="s">
        <v>30</v>
      </c>
      <c r="Q323" s="373">
        <v>25975</v>
      </c>
      <c r="R323" s="373">
        <v>2380</v>
      </c>
      <c r="S323" s="387">
        <v>780</v>
      </c>
      <c r="T323" s="387">
        <v>701</v>
      </c>
      <c r="U323" s="253" t="s">
        <v>6336</v>
      </c>
      <c r="V323" s="252">
        <v>79</v>
      </c>
      <c r="W323" s="252">
        <v>80</v>
      </c>
      <c r="X323" s="330" t="s">
        <v>6337</v>
      </c>
      <c r="Y323" s="252"/>
      <c r="Z323" s="252">
        <v>31</v>
      </c>
      <c r="AA323" s="252">
        <v>1050</v>
      </c>
      <c r="AB323" s="252">
        <v>144</v>
      </c>
      <c r="AC323" s="252"/>
      <c r="AD323" s="252">
        <v>61</v>
      </c>
      <c r="AE323" s="307">
        <v>190</v>
      </c>
      <c r="AF323" s="91" t="s">
        <v>8913</v>
      </c>
      <c r="AG323" s="373">
        <v>143</v>
      </c>
      <c r="AH323" s="373">
        <v>160</v>
      </c>
      <c r="AI323" s="91"/>
      <c r="AJ323" s="91"/>
      <c r="AK323" s="91" t="s">
        <v>12412</v>
      </c>
      <c r="AL323" s="381"/>
      <c r="AM323" s="381"/>
      <c r="AN323" s="381"/>
      <c r="AO323" s="381"/>
      <c r="AP323" s="381"/>
      <c r="AQ323" s="381">
        <v>137</v>
      </c>
      <c r="AR323" s="91" t="s">
        <v>9104</v>
      </c>
      <c r="AS323" s="91" t="s">
        <v>9104</v>
      </c>
      <c r="AT323" s="91" t="s">
        <v>6422</v>
      </c>
      <c r="AU323" s="73">
        <v>297594</v>
      </c>
      <c r="AV323" s="73">
        <v>2172</v>
      </c>
      <c r="AW323" s="335"/>
      <c r="AX323" s="335"/>
      <c r="AY323" s="335"/>
      <c r="AZ323" s="335"/>
      <c r="BA323" s="335"/>
      <c r="BB323" s="313"/>
      <c r="BC323" s="313"/>
      <c r="BD323" s="91"/>
      <c r="BE323" s="91" t="s">
        <v>6851</v>
      </c>
      <c r="BF323" s="313"/>
      <c r="BG323" s="335"/>
      <c r="BH323" s="313"/>
      <c r="BI323" s="313"/>
      <c r="BJ323" s="313"/>
      <c r="BK323" s="313"/>
      <c r="BL323" s="313"/>
      <c r="BM323" s="91"/>
      <c r="BN323" s="91" t="s">
        <v>6851</v>
      </c>
      <c r="BO323" s="253"/>
      <c r="BP323" s="253">
        <v>1</v>
      </c>
      <c r="BQ323" s="253"/>
      <c r="BR323" s="253"/>
      <c r="BS323" s="253"/>
      <c r="BT323" s="253">
        <v>14</v>
      </c>
      <c r="BU323" s="253">
        <v>4</v>
      </c>
      <c r="BV323" s="253"/>
      <c r="BW323" s="253"/>
      <c r="BX323" s="253"/>
      <c r="BY323" s="427"/>
      <c r="BZ323" s="427"/>
      <c r="CA323" s="427"/>
      <c r="CB323" s="427"/>
      <c r="CC323" s="427"/>
    </row>
    <row r="324" spans="1:81" ht="17.100000000000001" customHeight="1">
      <c r="A324" s="642">
        <v>268</v>
      </c>
      <c r="B324" s="78" t="s">
        <v>75</v>
      </c>
      <c r="C324" s="78" t="s">
        <v>1592</v>
      </c>
      <c r="D324" s="78" t="s">
        <v>96</v>
      </c>
      <c r="E324" s="78" t="s">
        <v>97</v>
      </c>
      <c r="F324" s="78" t="s">
        <v>11460</v>
      </c>
      <c r="G324" s="101" t="s">
        <v>1593</v>
      </c>
      <c r="H324" s="330" t="s">
        <v>1594</v>
      </c>
      <c r="I324" s="91" t="s">
        <v>1595</v>
      </c>
      <c r="J324" s="330" t="s">
        <v>102</v>
      </c>
      <c r="K324" s="330" t="s">
        <v>1596</v>
      </c>
      <c r="L324" s="330" t="s">
        <v>1597</v>
      </c>
      <c r="M324" s="91" t="s">
        <v>10487</v>
      </c>
      <c r="N324" s="330" t="s">
        <v>30</v>
      </c>
      <c r="O324" s="330"/>
      <c r="P324" s="330" t="s">
        <v>30</v>
      </c>
      <c r="Q324" s="373">
        <v>44602</v>
      </c>
      <c r="R324" s="373">
        <v>3685</v>
      </c>
      <c r="S324" s="387">
        <v>938</v>
      </c>
      <c r="T324" s="387">
        <v>938</v>
      </c>
      <c r="U324" s="253"/>
      <c r="V324" s="252"/>
      <c r="W324" s="252">
        <v>48</v>
      </c>
      <c r="X324" s="330" t="s">
        <v>6337</v>
      </c>
      <c r="Y324" s="252">
        <v>274</v>
      </c>
      <c r="Z324" s="252"/>
      <c r="AA324" s="252"/>
      <c r="AB324" s="252">
        <v>60</v>
      </c>
      <c r="AC324" s="252"/>
      <c r="AD324" s="252"/>
      <c r="AE324" s="307">
        <v>20</v>
      </c>
      <c r="AF324" s="91" t="s">
        <v>6740</v>
      </c>
      <c r="AG324" s="373">
        <v>406</v>
      </c>
      <c r="AH324" s="373">
        <v>1042</v>
      </c>
      <c r="AI324" s="91"/>
      <c r="AJ324" s="91"/>
      <c r="AK324" s="91" t="s">
        <v>11576</v>
      </c>
      <c r="AL324" s="381">
        <v>2</v>
      </c>
      <c r="AM324" s="381"/>
      <c r="AN324" s="381"/>
      <c r="AO324" s="381">
        <v>2</v>
      </c>
      <c r="AP324" s="381"/>
      <c r="AQ324" s="381">
        <v>353</v>
      </c>
      <c r="AR324" s="91" t="s">
        <v>6340</v>
      </c>
      <c r="AS324" s="91" t="s">
        <v>6340</v>
      </c>
      <c r="AT324" s="91" t="s">
        <v>6741</v>
      </c>
      <c r="AU324" s="73">
        <v>43453</v>
      </c>
      <c r="AV324" s="73">
        <v>123</v>
      </c>
      <c r="AW324" s="335"/>
      <c r="AX324" s="335"/>
      <c r="AY324" s="335"/>
      <c r="AZ324" s="335"/>
      <c r="BA324" s="335"/>
      <c r="BB324" s="313"/>
      <c r="BC324" s="313"/>
      <c r="BD324" s="91"/>
      <c r="BE324" s="91" t="s">
        <v>6350</v>
      </c>
      <c r="BF324" s="313"/>
      <c r="BG324" s="335"/>
      <c r="BH324" s="313"/>
      <c r="BI324" s="313"/>
      <c r="BJ324" s="313"/>
      <c r="BK324" s="313"/>
      <c r="BL324" s="313"/>
      <c r="BM324" s="91"/>
      <c r="BN324" s="91" t="s">
        <v>6350</v>
      </c>
      <c r="BO324" s="253"/>
      <c r="BP324" s="253">
        <v>2</v>
      </c>
      <c r="BQ324" s="253">
        <v>1</v>
      </c>
      <c r="BR324" s="253"/>
      <c r="BS324" s="253"/>
      <c r="BT324" s="253"/>
      <c r="BU324" s="253"/>
      <c r="BV324" s="253"/>
      <c r="BW324" s="253"/>
      <c r="BX324" s="253"/>
      <c r="BY324" s="427"/>
      <c r="BZ324" s="427"/>
      <c r="CA324" s="427"/>
      <c r="CB324" s="427"/>
      <c r="CC324" s="427"/>
    </row>
    <row r="325" spans="1:81" ht="17.100000000000001" customHeight="1">
      <c r="A325" s="642">
        <v>269</v>
      </c>
      <c r="B325" s="78" t="s">
        <v>75</v>
      </c>
      <c r="C325" s="78" t="s">
        <v>1592</v>
      </c>
      <c r="D325" s="78" t="s">
        <v>96</v>
      </c>
      <c r="E325" s="78" t="s">
        <v>97</v>
      </c>
      <c r="F325" s="78" t="s">
        <v>1598</v>
      </c>
      <c r="G325" s="101" t="s">
        <v>1599</v>
      </c>
      <c r="H325" s="330" t="s">
        <v>6776</v>
      </c>
      <c r="I325" s="91" t="s">
        <v>8829</v>
      </c>
      <c r="J325" s="330" t="s">
        <v>102</v>
      </c>
      <c r="K325" s="330" t="s">
        <v>8828</v>
      </c>
      <c r="L325" s="330" t="s">
        <v>6777</v>
      </c>
      <c r="M325" s="91" t="s">
        <v>6778</v>
      </c>
      <c r="N325" s="330" t="s">
        <v>30</v>
      </c>
      <c r="O325" s="570"/>
      <c r="P325" s="330" t="s">
        <v>102</v>
      </c>
      <c r="Q325" s="373">
        <v>63908</v>
      </c>
      <c r="R325" s="373">
        <v>17954.599999999999</v>
      </c>
      <c r="S325" s="387">
        <v>3575</v>
      </c>
      <c r="T325" s="387">
        <v>3145</v>
      </c>
      <c r="U325" s="253" t="s">
        <v>6745</v>
      </c>
      <c r="V325" s="252">
        <v>430</v>
      </c>
      <c r="W325" s="252">
        <v>976</v>
      </c>
      <c r="X325" s="330" t="s">
        <v>33</v>
      </c>
      <c r="Y325" s="252">
        <v>400</v>
      </c>
      <c r="Z325" s="252">
        <v>45.6</v>
      </c>
      <c r="AA325" s="252">
        <v>1500</v>
      </c>
      <c r="AB325" s="252">
        <v>990</v>
      </c>
      <c r="AC325" s="252">
        <v>74.7</v>
      </c>
      <c r="AD325" s="252">
        <v>337</v>
      </c>
      <c r="AE325" s="307">
        <v>233</v>
      </c>
      <c r="AF325" s="91" t="s">
        <v>6779</v>
      </c>
      <c r="AG325" s="373">
        <v>4759</v>
      </c>
      <c r="AH325" s="373">
        <v>15802</v>
      </c>
      <c r="AI325" s="91" t="s">
        <v>6780</v>
      </c>
      <c r="AJ325" s="444" t="s">
        <v>9969</v>
      </c>
      <c r="AK325" s="91" t="s">
        <v>7050</v>
      </c>
      <c r="AL325" s="381">
        <v>59</v>
      </c>
      <c r="AM325" s="381">
        <v>16</v>
      </c>
      <c r="AN325" s="381">
        <v>15</v>
      </c>
      <c r="AO325" s="381">
        <v>28</v>
      </c>
      <c r="AP325" s="381"/>
      <c r="AQ325" s="381">
        <v>311</v>
      </c>
      <c r="AR325" s="91" t="s">
        <v>6341</v>
      </c>
      <c r="AS325" s="91" t="s">
        <v>6341</v>
      </c>
      <c r="AT325" s="91" t="s">
        <v>6781</v>
      </c>
      <c r="AU325" s="73">
        <v>565917</v>
      </c>
      <c r="AV325" s="73">
        <v>1820</v>
      </c>
      <c r="AW325" s="335"/>
      <c r="AX325" s="335"/>
      <c r="AY325" s="335"/>
      <c r="AZ325" s="335"/>
      <c r="BA325" s="335"/>
      <c r="BB325" s="313"/>
      <c r="BC325" s="313"/>
      <c r="BD325" s="91"/>
      <c r="BE325" s="91" t="s">
        <v>6782</v>
      </c>
      <c r="BF325" s="313"/>
      <c r="BG325" s="335"/>
      <c r="BH325" s="313"/>
      <c r="BI325" s="313"/>
      <c r="BJ325" s="313"/>
      <c r="BK325" s="313"/>
      <c r="BL325" s="313"/>
      <c r="BM325" s="91"/>
      <c r="BN325" s="91" t="s">
        <v>6782</v>
      </c>
      <c r="BO325" s="253"/>
      <c r="BP325" s="253"/>
      <c r="BQ325" s="253"/>
      <c r="BR325" s="253">
        <v>16</v>
      </c>
      <c r="BS325" s="253">
        <v>2</v>
      </c>
      <c r="BT325" s="253"/>
      <c r="BU325" s="253">
        <v>104</v>
      </c>
      <c r="BV325" s="253">
        <v>3</v>
      </c>
      <c r="BW325" s="253"/>
      <c r="BX325" s="253">
        <v>51</v>
      </c>
      <c r="BY325" s="427"/>
      <c r="BZ325" s="427"/>
      <c r="CA325" s="427"/>
      <c r="CB325" s="427"/>
      <c r="CC325" s="427"/>
    </row>
    <row r="326" spans="1:81" ht="17.100000000000001" customHeight="1">
      <c r="A326" s="208"/>
      <c r="B326" s="209" t="s">
        <v>1600</v>
      </c>
      <c r="C326" s="210"/>
      <c r="D326" s="210">
        <v>6</v>
      </c>
      <c r="E326" s="210"/>
      <c r="F326" s="108"/>
      <c r="G326" s="208"/>
      <c r="H326" s="208"/>
      <c r="I326" s="208"/>
      <c r="J326" s="208"/>
      <c r="K326" s="208"/>
      <c r="L326" s="208"/>
      <c r="M326" s="205"/>
      <c r="N326" s="112"/>
      <c r="O326" s="112"/>
      <c r="P326" s="112"/>
      <c r="Q326" s="374"/>
      <c r="R326" s="374"/>
      <c r="S326" s="188"/>
      <c r="T326" s="188"/>
      <c r="U326" s="285"/>
      <c r="V326" s="298"/>
      <c r="W326" s="298"/>
      <c r="X326" s="112"/>
      <c r="Y326" s="298"/>
      <c r="Z326" s="298"/>
      <c r="AA326" s="298"/>
      <c r="AB326" s="298"/>
      <c r="AC326" s="298"/>
      <c r="AD326" s="298"/>
      <c r="AE326" s="352"/>
      <c r="AF326" s="205"/>
      <c r="AG326" s="374"/>
      <c r="AH326" s="374"/>
      <c r="AI326" s="205"/>
      <c r="AJ326" s="205"/>
      <c r="AK326" s="205"/>
      <c r="AL326" s="112"/>
      <c r="AM326" s="112"/>
      <c r="AN326" s="112"/>
      <c r="AO326" s="112"/>
      <c r="AP326" s="112"/>
      <c r="AQ326" s="112"/>
      <c r="AR326" s="205"/>
      <c r="AS326" s="205"/>
      <c r="AT326" s="205"/>
      <c r="AU326" s="198"/>
      <c r="AV326" s="198"/>
      <c r="AW326" s="339"/>
      <c r="AX326" s="339"/>
      <c r="AY326" s="339"/>
      <c r="AZ326" s="339"/>
      <c r="BA326" s="339"/>
      <c r="BB326" s="310"/>
      <c r="BC326" s="310"/>
      <c r="BD326" s="205"/>
      <c r="BE326" s="205"/>
      <c r="BF326" s="310"/>
      <c r="BG326" s="339"/>
      <c r="BH326" s="310"/>
      <c r="BI326" s="310"/>
      <c r="BJ326" s="310"/>
      <c r="BK326" s="310"/>
      <c r="BL326" s="310"/>
      <c r="BM326" s="205"/>
      <c r="BN326" s="205"/>
      <c r="BO326" s="285"/>
      <c r="BP326" s="285"/>
      <c r="BQ326" s="285"/>
      <c r="BR326" s="285"/>
      <c r="BS326" s="285"/>
      <c r="BT326" s="285"/>
      <c r="BU326" s="285"/>
      <c r="BV326" s="285"/>
      <c r="BW326" s="285"/>
      <c r="BX326" s="285"/>
      <c r="BY326" s="112"/>
      <c r="BZ326" s="112"/>
      <c r="CA326" s="112"/>
      <c r="CB326" s="112"/>
      <c r="CC326" s="112"/>
    </row>
    <row r="327" spans="1:81" ht="17.100000000000001" customHeight="1">
      <c r="A327" s="78">
        <v>270</v>
      </c>
      <c r="B327" s="78" t="s">
        <v>75</v>
      </c>
      <c r="C327" s="78" t="s">
        <v>1601</v>
      </c>
      <c r="D327" s="78" t="s">
        <v>309</v>
      </c>
      <c r="E327" s="78" t="s">
        <v>97</v>
      </c>
      <c r="F327" s="78" t="s">
        <v>1602</v>
      </c>
      <c r="G327" s="101" t="s">
        <v>10930</v>
      </c>
      <c r="H327" s="330" t="s">
        <v>1604</v>
      </c>
      <c r="I327" s="91" t="s">
        <v>1605</v>
      </c>
      <c r="J327" s="330" t="s">
        <v>102</v>
      </c>
      <c r="K327" s="330" t="s">
        <v>1322</v>
      </c>
      <c r="L327" s="330" t="s">
        <v>1606</v>
      </c>
      <c r="M327" s="91"/>
      <c r="N327" s="330" t="s">
        <v>30</v>
      </c>
      <c r="O327" s="330"/>
      <c r="P327" s="330" t="s">
        <v>30</v>
      </c>
      <c r="Q327" s="373">
        <v>38375</v>
      </c>
      <c r="R327" s="373">
        <v>10819</v>
      </c>
      <c r="S327" s="387">
        <v>1761.92</v>
      </c>
      <c r="T327" s="387">
        <v>1282.73</v>
      </c>
      <c r="U327" s="253" t="s">
        <v>6405</v>
      </c>
      <c r="V327" s="252">
        <v>479.19</v>
      </c>
      <c r="W327" s="252">
        <v>588.16</v>
      </c>
      <c r="X327" s="330" t="s">
        <v>6337</v>
      </c>
      <c r="Y327" s="252">
        <v>384.57</v>
      </c>
      <c r="Z327" s="252">
        <v>185.89</v>
      </c>
      <c r="AA327" s="252">
        <v>29155</v>
      </c>
      <c r="AB327" s="252">
        <v>650.26</v>
      </c>
      <c r="AC327" s="252">
        <v>72</v>
      </c>
      <c r="AD327" s="252"/>
      <c r="AE327" s="307">
        <v>120</v>
      </c>
      <c r="AF327" s="91" t="s">
        <v>6406</v>
      </c>
      <c r="AG327" s="373">
        <v>14385</v>
      </c>
      <c r="AH327" s="373">
        <v>20371</v>
      </c>
      <c r="AI327" s="91" t="s">
        <v>6627</v>
      </c>
      <c r="AJ327" s="91" t="s">
        <v>9007</v>
      </c>
      <c r="AK327" s="91" t="s">
        <v>6372</v>
      </c>
      <c r="AL327" s="381">
        <v>10</v>
      </c>
      <c r="AM327" s="381">
        <v>1</v>
      </c>
      <c r="AN327" s="381">
        <v>7</v>
      </c>
      <c r="AO327" s="381">
        <v>1</v>
      </c>
      <c r="AP327" s="381">
        <v>1</v>
      </c>
      <c r="AQ327" s="381">
        <v>310</v>
      </c>
      <c r="AR327" s="91" t="s">
        <v>6341</v>
      </c>
      <c r="AS327" s="91" t="s">
        <v>6341</v>
      </c>
      <c r="AT327" s="91" t="s">
        <v>6628</v>
      </c>
      <c r="AU327" s="73">
        <v>126070</v>
      </c>
      <c r="AV327" s="232">
        <v>407</v>
      </c>
      <c r="AW327" s="335"/>
      <c r="AX327" s="335"/>
      <c r="AY327" s="335"/>
      <c r="AZ327" s="335"/>
      <c r="BA327" s="335"/>
      <c r="BB327" s="313"/>
      <c r="BC327" s="313"/>
      <c r="BD327" s="91"/>
      <c r="BE327" s="91" t="s">
        <v>6350</v>
      </c>
      <c r="BF327" s="313"/>
      <c r="BG327" s="335"/>
      <c r="BH327" s="313"/>
      <c r="BI327" s="313"/>
      <c r="BJ327" s="313"/>
      <c r="BK327" s="313"/>
      <c r="BL327" s="313"/>
      <c r="BM327" s="91"/>
      <c r="BN327" s="91" t="s">
        <v>6350</v>
      </c>
      <c r="BO327" s="253"/>
      <c r="BP327" s="253"/>
      <c r="BQ327" s="253"/>
      <c r="BR327" s="253">
        <v>10</v>
      </c>
      <c r="BS327" s="253"/>
      <c r="BT327" s="253"/>
      <c r="BU327" s="253">
        <v>23</v>
      </c>
      <c r="BV327" s="253">
        <v>2</v>
      </c>
      <c r="BW327" s="253"/>
      <c r="BX327" s="253">
        <v>21</v>
      </c>
      <c r="BY327" s="427"/>
      <c r="BZ327" s="427"/>
      <c r="CA327" s="427"/>
      <c r="CB327" s="427"/>
      <c r="CC327" s="427"/>
    </row>
    <row r="328" spans="1:81" ht="17.100000000000001" customHeight="1">
      <c r="A328" s="88">
        <v>271</v>
      </c>
      <c r="B328" s="91" t="s">
        <v>111</v>
      </c>
      <c r="C328" s="91" t="s">
        <v>1607</v>
      </c>
      <c r="D328" s="91" t="s">
        <v>213</v>
      </c>
      <c r="E328" s="91" t="s">
        <v>20</v>
      </c>
      <c r="F328" s="86" t="s">
        <v>1608</v>
      </c>
      <c r="G328" s="101" t="s">
        <v>1603</v>
      </c>
      <c r="H328" s="330" t="s">
        <v>1609</v>
      </c>
      <c r="I328" s="91" t="s">
        <v>1610</v>
      </c>
      <c r="J328" s="330" t="s">
        <v>102</v>
      </c>
      <c r="K328" s="330" t="s">
        <v>1611</v>
      </c>
      <c r="L328" s="330" t="s">
        <v>1612</v>
      </c>
      <c r="M328" s="91" t="s">
        <v>10488</v>
      </c>
      <c r="N328" s="330" t="s">
        <v>30</v>
      </c>
      <c r="O328" s="330"/>
      <c r="P328" s="330" t="s">
        <v>102</v>
      </c>
      <c r="Q328" s="373">
        <v>26896</v>
      </c>
      <c r="R328" s="373">
        <v>10825</v>
      </c>
      <c r="S328" s="387">
        <v>3225</v>
      </c>
      <c r="T328" s="387">
        <v>2959</v>
      </c>
      <c r="U328" s="253" t="s">
        <v>12067</v>
      </c>
      <c r="V328" s="252">
        <v>266</v>
      </c>
      <c r="W328" s="252">
        <v>1082</v>
      </c>
      <c r="X328" s="330" t="s">
        <v>6337</v>
      </c>
      <c r="Y328" s="252">
        <v>770</v>
      </c>
      <c r="Z328" s="252"/>
      <c r="AA328" s="252"/>
      <c r="AB328" s="252">
        <v>284</v>
      </c>
      <c r="AC328" s="252">
        <v>78</v>
      </c>
      <c r="AD328" s="252"/>
      <c r="AE328" s="307">
        <v>92</v>
      </c>
      <c r="AF328" s="91" t="s">
        <v>12068</v>
      </c>
      <c r="AG328" s="373">
        <v>237</v>
      </c>
      <c r="AH328" s="373">
        <v>367</v>
      </c>
      <c r="AI328" s="91"/>
      <c r="AJ328" s="91"/>
      <c r="AK328" s="91" t="s">
        <v>12069</v>
      </c>
      <c r="AL328" s="381">
        <v>14</v>
      </c>
      <c r="AM328" s="381">
        <v>1</v>
      </c>
      <c r="AN328" s="381">
        <v>7</v>
      </c>
      <c r="AO328" s="381">
        <v>6</v>
      </c>
      <c r="AP328" s="381"/>
      <c r="AQ328" s="381">
        <v>310</v>
      </c>
      <c r="AR328" s="91" t="s">
        <v>6341</v>
      </c>
      <c r="AS328" s="91" t="s">
        <v>6341</v>
      </c>
      <c r="AT328" s="91" t="s">
        <v>6870</v>
      </c>
      <c r="AU328" s="73">
        <v>336888</v>
      </c>
      <c r="AV328" s="73">
        <v>1087</v>
      </c>
      <c r="AW328" s="335">
        <v>4000</v>
      </c>
      <c r="AX328" s="335">
        <v>4000</v>
      </c>
      <c r="AY328" s="335">
        <v>4000</v>
      </c>
      <c r="AZ328" s="335">
        <v>4000</v>
      </c>
      <c r="BA328" s="335">
        <v>4000</v>
      </c>
      <c r="BB328" s="313">
        <v>50</v>
      </c>
      <c r="BC328" s="313">
        <v>50</v>
      </c>
      <c r="BD328" s="91" t="s">
        <v>6871</v>
      </c>
      <c r="BE328" s="91" t="s">
        <v>9493</v>
      </c>
      <c r="BF328" s="313">
        <v>4000</v>
      </c>
      <c r="BG328" s="335">
        <v>4000</v>
      </c>
      <c r="BH328" s="313">
        <v>4000</v>
      </c>
      <c r="BI328" s="313">
        <v>4000</v>
      </c>
      <c r="BJ328" s="313">
        <v>4000</v>
      </c>
      <c r="BK328" s="313">
        <v>50</v>
      </c>
      <c r="BL328" s="313">
        <v>50</v>
      </c>
      <c r="BM328" s="91" t="s">
        <v>9614</v>
      </c>
      <c r="BN328" s="91" t="s">
        <v>9613</v>
      </c>
      <c r="BO328" s="253"/>
      <c r="BP328" s="253">
        <v>11</v>
      </c>
      <c r="BQ328" s="253"/>
      <c r="BR328" s="253"/>
      <c r="BS328" s="253">
        <v>2</v>
      </c>
      <c r="BT328" s="253">
        <v>34</v>
      </c>
      <c r="BU328" s="253"/>
      <c r="BV328" s="253">
        <v>1</v>
      </c>
      <c r="BW328" s="253"/>
      <c r="BX328" s="253">
        <v>1</v>
      </c>
      <c r="BY328" s="427"/>
      <c r="BZ328" s="427"/>
      <c r="CA328" s="427"/>
      <c r="CB328" s="427"/>
      <c r="CC328" s="427"/>
    </row>
    <row r="329" spans="1:81" ht="17.100000000000001" customHeight="1">
      <c r="A329" s="642">
        <v>272</v>
      </c>
      <c r="B329" s="91" t="s">
        <v>111</v>
      </c>
      <c r="C329" s="91" t="s">
        <v>1613</v>
      </c>
      <c r="D329" s="91" t="s">
        <v>1614</v>
      </c>
      <c r="E329" s="91" t="s">
        <v>97</v>
      </c>
      <c r="F329" s="91" t="s">
        <v>1615</v>
      </c>
      <c r="G329" s="101" t="s">
        <v>1616</v>
      </c>
      <c r="H329" s="330" t="s">
        <v>1617</v>
      </c>
      <c r="I329" s="91" t="s">
        <v>1618</v>
      </c>
      <c r="J329" s="330" t="s">
        <v>102</v>
      </c>
      <c r="K329" s="330" t="s">
        <v>1619</v>
      </c>
      <c r="L329" s="330" t="s">
        <v>1620</v>
      </c>
      <c r="M329" s="91" t="s">
        <v>10731</v>
      </c>
      <c r="N329" s="330" t="s">
        <v>102</v>
      </c>
      <c r="O329" s="776" t="s">
        <v>6435</v>
      </c>
      <c r="P329" s="330" t="s">
        <v>102</v>
      </c>
      <c r="Q329" s="373">
        <v>435871</v>
      </c>
      <c r="R329" s="373">
        <v>9803.36</v>
      </c>
      <c r="S329" s="387">
        <v>1735</v>
      </c>
      <c r="T329" s="387">
        <v>1411</v>
      </c>
      <c r="U329" s="253" t="s">
        <v>11577</v>
      </c>
      <c r="V329" s="252">
        <v>324</v>
      </c>
      <c r="W329" s="252">
        <v>361</v>
      </c>
      <c r="X329" s="330" t="s">
        <v>33</v>
      </c>
      <c r="Y329" s="252">
        <v>163</v>
      </c>
      <c r="Z329" s="252">
        <v>146</v>
      </c>
      <c r="AA329" s="252">
        <v>6229</v>
      </c>
      <c r="AB329" s="252">
        <v>1108</v>
      </c>
      <c r="AC329" s="252">
        <v>13</v>
      </c>
      <c r="AD329" s="252">
        <v>110.25</v>
      </c>
      <c r="AE329" s="307">
        <v>400</v>
      </c>
      <c r="AF329" s="91" t="s">
        <v>6940</v>
      </c>
      <c r="AG329" s="373">
        <v>4120</v>
      </c>
      <c r="AH329" s="373">
        <v>4120</v>
      </c>
      <c r="AI329" s="91" t="s">
        <v>6941</v>
      </c>
      <c r="AJ329" s="91" t="s">
        <v>6942</v>
      </c>
      <c r="AK329" s="91" t="s">
        <v>11578</v>
      </c>
      <c r="AL329" s="381">
        <v>21</v>
      </c>
      <c r="AM329" s="381">
        <v>5</v>
      </c>
      <c r="AN329" s="381">
        <v>8</v>
      </c>
      <c r="AO329" s="381">
        <v>7</v>
      </c>
      <c r="AP329" s="381">
        <v>1</v>
      </c>
      <c r="AQ329" s="381">
        <v>320</v>
      </c>
      <c r="AR329" s="91" t="s">
        <v>6341</v>
      </c>
      <c r="AS329" s="91" t="s">
        <v>6341</v>
      </c>
      <c r="AT329" s="91" t="s">
        <v>9406</v>
      </c>
      <c r="AU329" s="73">
        <v>66591</v>
      </c>
      <c r="AV329" s="73">
        <v>208</v>
      </c>
      <c r="AW329" s="335">
        <v>3000</v>
      </c>
      <c r="AX329" s="335">
        <v>0</v>
      </c>
      <c r="AY329" s="335">
        <v>2000</v>
      </c>
      <c r="AZ329" s="335">
        <v>2000</v>
      </c>
      <c r="BA329" s="335">
        <v>3000</v>
      </c>
      <c r="BB329" s="313" t="s">
        <v>8007</v>
      </c>
      <c r="BC329" s="313" t="s">
        <v>8007</v>
      </c>
      <c r="BD329" s="91" t="s">
        <v>9416</v>
      </c>
      <c r="BE329" s="91" t="s">
        <v>9494</v>
      </c>
      <c r="BF329" s="313">
        <v>3000</v>
      </c>
      <c r="BG329" s="335">
        <v>0</v>
      </c>
      <c r="BH329" s="313">
        <v>2000</v>
      </c>
      <c r="BI329" s="313">
        <v>2000</v>
      </c>
      <c r="BJ329" s="313">
        <v>3000</v>
      </c>
      <c r="BK329" s="313" t="s">
        <v>8007</v>
      </c>
      <c r="BL329" s="313" t="s">
        <v>8007</v>
      </c>
      <c r="BM329" s="91" t="s">
        <v>9598</v>
      </c>
      <c r="BN329" s="91" t="s">
        <v>9599</v>
      </c>
      <c r="BO329" s="253"/>
      <c r="BP329" s="253">
        <v>5</v>
      </c>
      <c r="BQ329" s="253"/>
      <c r="BR329" s="253">
        <v>3</v>
      </c>
      <c r="BS329" s="253">
        <v>10</v>
      </c>
      <c r="BT329" s="253"/>
      <c r="BU329" s="253">
        <v>17</v>
      </c>
      <c r="BV329" s="253"/>
      <c r="BW329" s="253"/>
      <c r="BX329" s="253"/>
      <c r="BY329" s="427"/>
      <c r="BZ329" s="427"/>
      <c r="CA329" s="427"/>
      <c r="CB329" s="427"/>
      <c r="CC329" s="427"/>
    </row>
    <row r="330" spans="1:81" ht="17.100000000000001" customHeight="1">
      <c r="A330" s="88">
        <v>273</v>
      </c>
      <c r="B330" s="91" t="s">
        <v>111</v>
      </c>
      <c r="C330" s="91" t="s">
        <v>1621</v>
      </c>
      <c r="D330" s="91" t="s">
        <v>213</v>
      </c>
      <c r="E330" s="91" t="s">
        <v>20</v>
      </c>
      <c r="F330" s="91" t="s">
        <v>1622</v>
      </c>
      <c r="G330" s="101" t="s">
        <v>1623</v>
      </c>
      <c r="H330" s="330" t="s">
        <v>1624</v>
      </c>
      <c r="I330" s="91" t="s">
        <v>1625</v>
      </c>
      <c r="J330" s="330" t="s">
        <v>102</v>
      </c>
      <c r="K330" s="330" t="s">
        <v>1626</v>
      </c>
      <c r="L330" s="330" t="s">
        <v>1627</v>
      </c>
      <c r="M330" s="91" t="s">
        <v>12432</v>
      </c>
      <c r="N330" s="330" t="s">
        <v>30</v>
      </c>
      <c r="O330" s="330"/>
      <c r="P330" s="330" t="s">
        <v>11792</v>
      </c>
      <c r="Q330" s="373">
        <v>12237</v>
      </c>
      <c r="R330" s="373">
        <v>5983</v>
      </c>
      <c r="S330" s="23">
        <v>1783.71</v>
      </c>
      <c r="T330" s="387">
        <v>1493</v>
      </c>
      <c r="U330" s="253" t="s">
        <v>6336</v>
      </c>
      <c r="V330" s="252">
        <v>290.70999999999998</v>
      </c>
      <c r="W330" s="252">
        <v>93</v>
      </c>
      <c r="X330" s="330" t="s">
        <v>6337</v>
      </c>
      <c r="Y330" s="252">
        <v>195</v>
      </c>
      <c r="Z330" s="252">
        <v>112</v>
      </c>
      <c r="AA330" s="252">
        <v>330</v>
      </c>
      <c r="AB330" s="252">
        <v>194</v>
      </c>
      <c r="AC330" s="252">
        <v>10</v>
      </c>
      <c r="AD330" s="252">
        <v>10</v>
      </c>
      <c r="AE330" s="307">
        <v>3</v>
      </c>
      <c r="AF330" s="91" t="s">
        <v>11794</v>
      </c>
      <c r="AG330" s="373">
        <v>146</v>
      </c>
      <c r="AH330" s="373">
        <v>158</v>
      </c>
      <c r="AI330" s="91"/>
      <c r="AJ330" s="91"/>
      <c r="AK330" s="91" t="s">
        <v>6372</v>
      </c>
      <c r="AL330" s="381">
        <v>79</v>
      </c>
      <c r="AM330" s="381">
        <v>5</v>
      </c>
      <c r="AN330" s="381">
        <v>13</v>
      </c>
      <c r="AO330" s="381">
        <v>61</v>
      </c>
      <c r="AP330" s="381"/>
      <c r="AQ330" s="756">
        <v>302</v>
      </c>
      <c r="AR330" s="91" t="s">
        <v>6480</v>
      </c>
      <c r="AS330" s="91" t="s">
        <v>6480</v>
      </c>
      <c r="AT330" s="91" t="s">
        <v>9294</v>
      </c>
      <c r="AU330" s="232">
        <v>166371</v>
      </c>
      <c r="AV330" s="232">
        <v>551</v>
      </c>
      <c r="AW330" s="335">
        <v>4000</v>
      </c>
      <c r="AX330" s="335" t="s">
        <v>6629</v>
      </c>
      <c r="AY330" s="335">
        <v>4000</v>
      </c>
      <c r="AZ330" s="335">
        <v>4000</v>
      </c>
      <c r="BA330" s="335">
        <v>4000</v>
      </c>
      <c r="BB330" s="313">
        <v>50</v>
      </c>
      <c r="BC330" s="313">
        <v>50</v>
      </c>
      <c r="BD330" s="91" t="s">
        <v>6630</v>
      </c>
      <c r="BE330" s="91" t="s">
        <v>6631</v>
      </c>
      <c r="BF330" s="313"/>
      <c r="BG330" s="335"/>
      <c r="BH330" s="313"/>
      <c r="BI330" s="313"/>
      <c r="BJ330" s="313"/>
      <c r="BK330" s="313"/>
      <c r="BL330" s="313"/>
      <c r="BM330" s="91"/>
      <c r="BN330" s="91" t="s">
        <v>11789</v>
      </c>
      <c r="BO330" s="253"/>
      <c r="BP330" s="253"/>
      <c r="BQ330" s="253"/>
      <c r="BR330" s="253">
        <v>7</v>
      </c>
      <c r="BS330" s="253"/>
      <c r="BT330" s="253"/>
      <c r="BU330" s="253">
        <v>23</v>
      </c>
      <c r="BV330" s="253">
        <v>1</v>
      </c>
      <c r="BW330" s="253"/>
      <c r="BX330" s="253">
        <v>271</v>
      </c>
      <c r="BY330" s="427"/>
      <c r="BZ330" s="427"/>
      <c r="CA330" s="427"/>
      <c r="CB330" s="427"/>
      <c r="CC330" s="427"/>
    </row>
    <row r="331" spans="1:81" ht="17.100000000000001" customHeight="1">
      <c r="A331" s="642">
        <v>274</v>
      </c>
      <c r="B331" s="78" t="s">
        <v>111</v>
      </c>
      <c r="C331" s="78" t="s">
        <v>1628</v>
      </c>
      <c r="D331" s="78" t="s">
        <v>213</v>
      </c>
      <c r="E331" s="78" t="s">
        <v>278</v>
      </c>
      <c r="F331" s="78" t="s">
        <v>1629</v>
      </c>
      <c r="G331" s="101" t="s">
        <v>1630</v>
      </c>
      <c r="H331" s="330" t="s">
        <v>1631</v>
      </c>
      <c r="I331" s="91" t="s">
        <v>1632</v>
      </c>
      <c r="J331" s="330" t="s">
        <v>102</v>
      </c>
      <c r="K331" s="330" t="s">
        <v>1633</v>
      </c>
      <c r="L331" s="330" t="s">
        <v>1634</v>
      </c>
      <c r="M331" s="91" t="s">
        <v>10489</v>
      </c>
      <c r="N331" s="330" t="s">
        <v>30</v>
      </c>
      <c r="O331" s="570"/>
      <c r="P331" s="330" t="s">
        <v>30</v>
      </c>
      <c r="Q331" s="373">
        <v>4928</v>
      </c>
      <c r="R331" s="373">
        <v>351</v>
      </c>
      <c r="S331" s="387">
        <v>179</v>
      </c>
      <c r="T331" s="387">
        <v>179</v>
      </c>
      <c r="U331" s="253" t="s">
        <v>6336</v>
      </c>
      <c r="V331" s="252"/>
      <c r="W331" s="252">
        <v>24</v>
      </c>
      <c r="X331" s="330" t="s">
        <v>6337</v>
      </c>
      <c r="Y331" s="252">
        <v>40</v>
      </c>
      <c r="Z331" s="252"/>
      <c r="AA331" s="252">
        <v>213</v>
      </c>
      <c r="AB331" s="252">
        <v>48</v>
      </c>
      <c r="AC331" s="252"/>
      <c r="AD331" s="252"/>
      <c r="AE331" s="307">
        <v>50</v>
      </c>
      <c r="AF331" s="91" t="s">
        <v>6623</v>
      </c>
      <c r="AG331" s="373">
        <v>648</v>
      </c>
      <c r="AH331" s="373">
        <v>648</v>
      </c>
      <c r="AI331" s="91" t="s">
        <v>6624</v>
      </c>
      <c r="AJ331" s="91" t="s">
        <v>6625</v>
      </c>
      <c r="AK331" s="91" t="s">
        <v>6348</v>
      </c>
      <c r="AL331" s="381">
        <v>7</v>
      </c>
      <c r="AM331" s="381"/>
      <c r="AN331" s="381">
        <v>4</v>
      </c>
      <c r="AO331" s="381">
        <v>1</v>
      </c>
      <c r="AP331" s="381">
        <v>2</v>
      </c>
      <c r="AQ331" s="381">
        <v>365</v>
      </c>
      <c r="AR331" s="91" t="s">
        <v>6355</v>
      </c>
      <c r="AS331" s="91" t="s">
        <v>6355</v>
      </c>
      <c r="AT331" s="441" t="s">
        <v>9683</v>
      </c>
      <c r="AU331" s="73">
        <v>12622</v>
      </c>
      <c r="AV331" s="73">
        <v>35</v>
      </c>
      <c r="AW331" s="335"/>
      <c r="AX331" s="335"/>
      <c r="AY331" s="335"/>
      <c r="AZ331" s="335"/>
      <c r="BA331" s="335"/>
      <c r="BB331" s="313"/>
      <c r="BC331" s="313"/>
      <c r="BD331" s="91"/>
      <c r="BE331" s="441" t="s">
        <v>6626</v>
      </c>
      <c r="BF331" s="313"/>
      <c r="BG331" s="335"/>
      <c r="BH331" s="313"/>
      <c r="BI331" s="313"/>
      <c r="BJ331" s="313"/>
      <c r="BK331" s="313"/>
      <c r="BL331" s="313"/>
      <c r="BM331" s="91"/>
      <c r="BN331" s="441" t="s">
        <v>6626</v>
      </c>
      <c r="BO331" s="253"/>
      <c r="BP331" s="253">
        <v>1</v>
      </c>
      <c r="BQ331" s="253">
        <v>10</v>
      </c>
      <c r="BR331" s="253"/>
      <c r="BS331" s="253"/>
      <c r="BT331" s="253">
        <v>9</v>
      </c>
      <c r="BU331" s="253"/>
      <c r="BV331" s="253"/>
      <c r="BW331" s="253"/>
      <c r="BX331" s="253">
        <v>18</v>
      </c>
      <c r="BY331" s="427"/>
      <c r="BZ331" s="427"/>
      <c r="CA331" s="427"/>
      <c r="CB331" s="427"/>
      <c r="CC331" s="427"/>
    </row>
    <row r="332" spans="1:81" ht="17.100000000000001" customHeight="1">
      <c r="A332" s="88">
        <v>275</v>
      </c>
      <c r="B332" s="78" t="s">
        <v>75</v>
      </c>
      <c r="C332" s="78" t="s">
        <v>1578</v>
      </c>
      <c r="D332" s="78" t="s">
        <v>309</v>
      </c>
      <c r="E332" s="78" t="s">
        <v>97</v>
      </c>
      <c r="F332" s="78" t="s">
        <v>1635</v>
      </c>
      <c r="G332" s="101" t="s">
        <v>1636</v>
      </c>
      <c r="H332" s="330" t="s">
        <v>12088</v>
      </c>
      <c r="I332" s="91" t="s">
        <v>1637</v>
      </c>
      <c r="J332" s="330" t="s">
        <v>102</v>
      </c>
      <c r="K332" s="330" t="s">
        <v>1638</v>
      </c>
      <c r="L332" s="330" t="s">
        <v>1639</v>
      </c>
      <c r="M332" s="91" t="s">
        <v>10490</v>
      </c>
      <c r="N332" s="330" t="s">
        <v>30</v>
      </c>
      <c r="O332" s="570"/>
      <c r="P332" s="330" t="s">
        <v>30</v>
      </c>
      <c r="Q332" s="373">
        <v>4642</v>
      </c>
      <c r="R332" s="373">
        <v>766</v>
      </c>
      <c r="S332" s="387">
        <v>697</v>
      </c>
      <c r="T332" s="387">
        <v>663</v>
      </c>
      <c r="U332" s="253" t="s">
        <v>6336</v>
      </c>
      <c r="V332" s="252">
        <v>34</v>
      </c>
      <c r="W332" s="252">
        <v>66</v>
      </c>
      <c r="X332" s="330" t="s">
        <v>6337</v>
      </c>
      <c r="Y332" s="252">
        <v>64</v>
      </c>
      <c r="Z332" s="252">
        <v>66</v>
      </c>
      <c r="AA332" s="252">
        <v>3700</v>
      </c>
      <c r="AB332" s="252">
        <v>69</v>
      </c>
      <c r="AC332" s="252"/>
      <c r="AD332" s="252"/>
      <c r="AE332" s="307">
        <v>70</v>
      </c>
      <c r="AF332" s="91" t="s">
        <v>7493</v>
      </c>
      <c r="AG332" s="373"/>
      <c r="AH332" s="373">
        <v>3108</v>
      </c>
      <c r="AI332" s="91"/>
      <c r="AJ332" s="91"/>
      <c r="AK332" s="91"/>
      <c r="AL332" s="381">
        <v>6</v>
      </c>
      <c r="AM332" s="381"/>
      <c r="AN332" s="381">
        <v>4</v>
      </c>
      <c r="AO332" s="381">
        <v>2</v>
      </c>
      <c r="AP332" s="381"/>
      <c r="AQ332" s="381">
        <v>297</v>
      </c>
      <c r="AR332" s="91" t="s">
        <v>9077</v>
      </c>
      <c r="AS332" s="91" t="s">
        <v>9227</v>
      </c>
      <c r="AT332" s="91" t="s">
        <v>9295</v>
      </c>
      <c r="AU332" s="73">
        <v>16191</v>
      </c>
      <c r="AV332" s="73">
        <v>55</v>
      </c>
      <c r="AW332" s="335"/>
      <c r="AX332" s="335"/>
      <c r="AY332" s="335"/>
      <c r="AZ332" s="335"/>
      <c r="BA332" s="335"/>
      <c r="BB332" s="313"/>
      <c r="BC332" s="313"/>
      <c r="BD332" s="91"/>
      <c r="BE332" s="91" t="s">
        <v>6350</v>
      </c>
      <c r="BF332" s="313"/>
      <c r="BG332" s="335"/>
      <c r="BH332" s="313"/>
      <c r="BI332" s="313"/>
      <c r="BJ332" s="313"/>
      <c r="BK332" s="313"/>
      <c r="BL332" s="313"/>
      <c r="BM332" s="91"/>
      <c r="BN332" s="91"/>
      <c r="BO332" s="253"/>
      <c r="BP332" s="253"/>
      <c r="BQ332" s="253">
        <v>1</v>
      </c>
      <c r="BR332" s="253"/>
      <c r="BS332" s="253"/>
      <c r="BT332" s="253"/>
      <c r="BU332" s="253"/>
      <c r="BV332" s="253">
        <v>3</v>
      </c>
      <c r="BW332" s="253"/>
      <c r="BX332" s="253"/>
      <c r="BY332" s="427"/>
      <c r="BZ332" s="427"/>
      <c r="CA332" s="427"/>
      <c r="CB332" s="427"/>
      <c r="CC332" s="427"/>
    </row>
    <row r="333" spans="1:81" ht="17.100000000000001" customHeight="1">
      <c r="A333" s="642">
        <v>276</v>
      </c>
      <c r="B333" s="78" t="s">
        <v>75</v>
      </c>
      <c r="C333" s="78" t="s">
        <v>1578</v>
      </c>
      <c r="D333" s="78" t="s">
        <v>309</v>
      </c>
      <c r="E333" s="78" t="s">
        <v>97</v>
      </c>
      <c r="F333" s="78" t="s">
        <v>1640</v>
      </c>
      <c r="G333" s="101" t="s">
        <v>1641</v>
      </c>
      <c r="H333" s="330" t="s">
        <v>1642</v>
      </c>
      <c r="I333" s="206" t="s">
        <v>1643</v>
      </c>
      <c r="J333" s="330" t="s">
        <v>102</v>
      </c>
      <c r="K333" s="330" t="s">
        <v>1644</v>
      </c>
      <c r="L333" s="330" t="s">
        <v>1645</v>
      </c>
      <c r="M333" s="91" t="s">
        <v>10491</v>
      </c>
      <c r="N333" s="330" t="s">
        <v>30</v>
      </c>
      <c r="O333" s="330"/>
      <c r="P333" s="330" t="s">
        <v>102</v>
      </c>
      <c r="Q333" s="373">
        <v>8232</v>
      </c>
      <c r="R333" s="373">
        <v>8492.2199999999993</v>
      </c>
      <c r="S333" s="387">
        <v>2337.6</v>
      </c>
      <c r="T333" s="387">
        <v>1876.3</v>
      </c>
      <c r="U333" s="253"/>
      <c r="V333" s="252">
        <v>461.3</v>
      </c>
      <c r="W333" s="252">
        <v>145</v>
      </c>
      <c r="X333" s="330" t="s">
        <v>6337</v>
      </c>
      <c r="Y333" s="252">
        <v>242.5</v>
      </c>
      <c r="Z333" s="252"/>
      <c r="AA333" s="252"/>
      <c r="AB333" s="252">
        <v>152</v>
      </c>
      <c r="AC333" s="252">
        <v>6.64</v>
      </c>
      <c r="AD333" s="252"/>
      <c r="AE333" s="307" t="s">
        <v>11468</v>
      </c>
      <c r="AF333" s="91" t="s">
        <v>7212</v>
      </c>
      <c r="AG333" s="373">
        <v>108</v>
      </c>
      <c r="AH333" s="373">
        <v>163</v>
      </c>
      <c r="AI333" s="91"/>
      <c r="AJ333" s="91"/>
      <c r="AK333" s="91" t="s">
        <v>6348</v>
      </c>
      <c r="AL333" s="381">
        <v>74</v>
      </c>
      <c r="AM333" s="381">
        <v>37</v>
      </c>
      <c r="AN333" s="381">
        <v>1</v>
      </c>
      <c r="AO333" s="381">
        <v>36</v>
      </c>
      <c r="AP333" s="381"/>
      <c r="AQ333" s="381">
        <v>311</v>
      </c>
      <c r="AR333" s="91" t="s">
        <v>6480</v>
      </c>
      <c r="AS333" s="91" t="s">
        <v>6480</v>
      </c>
      <c r="AT333" s="91" t="s">
        <v>7213</v>
      </c>
      <c r="AU333" s="73">
        <v>215708</v>
      </c>
      <c r="AV333" s="73">
        <v>694</v>
      </c>
      <c r="AW333" s="335">
        <v>5000</v>
      </c>
      <c r="AX333" s="335">
        <v>5000</v>
      </c>
      <c r="AY333" s="335">
        <v>5000</v>
      </c>
      <c r="AZ333" s="335">
        <v>5000</v>
      </c>
      <c r="BA333" s="335">
        <v>5000</v>
      </c>
      <c r="BB333" s="313">
        <v>30</v>
      </c>
      <c r="BC333" s="313">
        <v>30</v>
      </c>
      <c r="BD333" s="91" t="s">
        <v>7214</v>
      </c>
      <c r="BE333" s="91" t="s">
        <v>7215</v>
      </c>
      <c r="BF333" s="313"/>
      <c r="BG333" s="335"/>
      <c r="BH333" s="313"/>
      <c r="BI333" s="313"/>
      <c r="BJ333" s="313"/>
      <c r="BK333" s="313"/>
      <c r="BL333" s="313"/>
      <c r="BM333" s="91"/>
      <c r="BN333" s="91"/>
      <c r="BO333" s="253"/>
      <c r="BP333" s="253"/>
      <c r="BQ333" s="253"/>
      <c r="BR333" s="253">
        <v>9</v>
      </c>
      <c r="BS333" s="253">
        <v>1</v>
      </c>
      <c r="BT333" s="253"/>
      <c r="BU333" s="253"/>
      <c r="BV333" s="253"/>
      <c r="BW333" s="253">
        <v>1</v>
      </c>
      <c r="BX333" s="253">
        <v>4046</v>
      </c>
      <c r="BY333" s="427"/>
      <c r="BZ333" s="427"/>
      <c r="CA333" s="427"/>
      <c r="CB333" s="427"/>
      <c r="CC333" s="427"/>
    </row>
    <row r="334" spans="1:81" ht="17.100000000000001" customHeight="1">
      <c r="A334" s="88">
        <v>277</v>
      </c>
      <c r="B334" s="91" t="s">
        <v>111</v>
      </c>
      <c r="C334" s="91" t="s">
        <v>1646</v>
      </c>
      <c r="D334" s="91" t="s">
        <v>213</v>
      </c>
      <c r="E334" s="91" t="s">
        <v>20</v>
      </c>
      <c r="F334" s="91" t="s">
        <v>1647</v>
      </c>
      <c r="G334" s="101" t="s">
        <v>1648</v>
      </c>
      <c r="H334" s="330" t="s">
        <v>1649</v>
      </c>
      <c r="I334" s="91" t="s">
        <v>1650</v>
      </c>
      <c r="J334" s="330" t="s">
        <v>102</v>
      </c>
      <c r="K334" s="330" t="s">
        <v>1651</v>
      </c>
      <c r="L334" s="330" t="s">
        <v>1652</v>
      </c>
      <c r="M334" s="91" t="s">
        <v>10492</v>
      </c>
      <c r="N334" s="330" t="s">
        <v>30</v>
      </c>
      <c r="O334" s="330"/>
      <c r="P334" s="330" t="s">
        <v>30</v>
      </c>
      <c r="Q334" s="373">
        <v>4299</v>
      </c>
      <c r="R334" s="373">
        <v>3020</v>
      </c>
      <c r="S334" s="387">
        <v>765</v>
      </c>
      <c r="T334" s="387">
        <v>525</v>
      </c>
      <c r="U334" s="253" t="s">
        <v>6513</v>
      </c>
      <c r="V334" s="252">
        <v>240</v>
      </c>
      <c r="W334" s="252">
        <v>207</v>
      </c>
      <c r="X334" s="330" t="s">
        <v>6337</v>
      </c>
      <c r="Y334" s="252">
        <v>299</v>
      </c>
      <c r="Z334" s="252"/>
      <c r="AA334" s="252"/>
      <c r="AB334" s="252">
        <v>58.5</v>
      </c>
      <c r="AC334" s="252">
        <v>9</v>
      </c>
      <c r="AD334" s="252"/>
      <c r="AE334" s="307">
        <v>33</v>
      </c>
      <c r="AF334" s="91" t="s">
        <v>7494</v>
      </c>
      <c r="AG334" s="373">
        <v>6460</v>
      </c>
      <c r="AH334" s="373">
        <v>16329</v>
      </c>
      <c r="AI334" s="91" t="s">
        <v>7495</v>
      </c>
      <c r="AJ334" s="91" t="s">
        <v>7496</v>
      </c>
      <c r="AK334" s="91" t="s">
        <v>6354</v>
      </c>
      <c r="AL334" s="381">
        <v>4</v>
      </c>
      <c r="AM334" s="381"/>
      <c r="AN334" s="381">
        <v>3</v>
      </c>
      <c r="AO334" s="381">
        <v>1</v>
      </c>
      <c r="AP334" s="381"/>
      <c r="AQ334" s="381">
        <v>295</v>
      </c>
      <c r="AR334" s="91" t="s">
        <v>6355</v>
      </c>
      <c r="AS334" s="91" t="s">
        <v>6355</v>
      </c>
      <c r="AT334" s="91" t="s">
        <v>6422</v>
      </c>
      <c r="AU334" s="73">
        <v>15778</v>
      </c>
      <c r="AV334" s="232">
        <v>53</v>
      </c>
      <c r="AW334" s="335">
        <v>2000</v>
      </c>
      <c r="AX334" s="335">
        <v>0</v>
      </c>
      <c r="AY334" s="335">
        <v>500</v>
      </c>
      <c r="AZ334" s="335">
        <v>1000</v>
      </c>
      <c r="BA334" s="335">
        <v>2000</v>
      </c>
      <c r="BB334" s="313">
        <v>50</v>
      </c>
      <c r="BC334" s="313"/>
      <c r="BD334" s="91"/>
      <c r="BE334" s="91" t="s">
        <v>9495</v>
      </c>
      <c r="BF334" s="313"/>
      <c r="BG334" s="335"/>
      <c r="BH334" s="313"/>
      <c r="BI334" s="313"/>
      <c r="BJ334" s="313"/>
      <c r="BK334" s="313"/>
      <c r="BL334" s="313"/>
      <c r="BM334" s="91"/>
      <c r="BN334" s="91" t="s">
        <v>6350</v>
      </c>
      <c r="BO334" s="253"/>
      <c r="BP334" s="253"/>
      <c r="BQ334" s="253">
        <v>3</v>
      </c>
      <c r="BR334" s="253"/>
      <c r="BS334" s="253"/>
      <c r="BT334" s="253">
        <v>2</v>
      </c>
      <c r="BU334" s="253">
        <v>2</v>
      </c>
      <c r="BV334" s="253"/>
      <c r="BW334" s="253"/>
      <c r="BX334" s="253"/>
      <c r="BY334" s="427"/>
      <c r="BZ334" s="427"/>
      <c r="CA334" s="427"/>
      <c r="CB334" s="427"/>
      <c r="CC334" s="427"/>
    </row>
    <row r="335" spans="1:81" ht="17.100000000000001" customHeight="1">
      <c r="A335" s="642">
        <v>278</v>
      </c>
      <c r="B335" s="91" t="s">
        <v>111</v>
      </c>
      <c r="C335" s="91" t="s">
        <v>1653</v>
      </c>
      <c r="D335" s="91" t="s">
        <v>213</v>
      </c>
      <c r="E335" s="91" t="s">
        <v>20</v>
      </c>
      <c r="F335" s="91" t="s">
        <v>1654</v>
      </c>
      <c r="G335" s="101" t="s">
        <v>1655</v>
      </c>
      <c r="H335" s="330" t="s">
        <v>1656</v>
      </c>
      <c r="I335" s="91" t="s">
        <v>1657</v>
      </c>
      <c r="J335" s="330" t="s">
        <v>102</v>
      </c>
      <c r="K335" s="330" t="s">
        <v>1658</v>
      </c>
      <c r="L335" s="330" t="s">
        <v>1659</v>
      </c>
      <c r="M335" s="91" t="s">
        <v>10732</v>
      </c>
      <c r="N335" s="330" t="s">
        <v>30</v>
      </c>
      <c r="O335" s="330"/>
      <c r="P335" s="330" t="s">
        <v>30</v>
      </c>
      <c r="Q335" s="373">
        <v>15989</v>
      </c>
      <c r="R335" s="373">
        <v>594</v>
      </c>
      <c r="S335" s="387">
        <v>1018</v>
      </c>
      <c r="T335" s="387">
        <v>558</v>
      </c>
      <c r="U335" s="253" t="s">
        <v>11475</v>
      </c>
      <c r="V335" s="252">
        <v>460</v>
      </c>
      <c r="W335" s="252">
        <v>69</v>
      </c>
      <c r="X335" s="330" t="s">
        <v>33</v>
      </c>
      <c r="Y335" s="252">
        <v>274</v>
      </c>
      <c r="Z335" s="252">
        <v>36</v>
      </c>
      <c r="AA335" s="252">
        <v>2530</v>
      </c>
      <c r="AB335" s="252"/>
      <c r="AC335" s="252"/>
      <c r="AD335" s="252"/>
      <c r="AE335" s="307"/>
      <c r="AF335" s="91" t="s">
        <v>6548</v>
      </c>
      <c r="AG335" s="373">
        <v>6394</v>
      </c>
      <c r="AH335" s="373">
        <v>7408</v>
      </c>
      <c r="AI335" s="91"/>
      <c r="AJ335" s="91"/>
      <c r="AK335" s="91"/>
      <c r="AL335" s="381">
        <v>2</v>
      </c>
      <c r="AM335" s="381">
        <v>1</v>
      </c>
      <c r="AN335" s="381"/>
      <c r="AO335" s="381">
        <v>1</v>
      </c>
      <c r="AP335" s="381"/>
      <c r="AQ335" s="735">
        <v>311</v>
      </c>
      <c r="AR335" s="91" t="s">
        <v>8602</v>
      </c>
      <c r="AS335" s="91" t="s">
        <v>8602</v>
      </c>
      <c r="AT335" s="91" t="s">
        <v>10010</v>
      </c>
      <c r="AU335" s="73">
        <v>24516</v>
      </c>
      <c r="AV335" s="73">
        <v>79</v>
      </c>
      <c r="AW335" s="335"/>
      <c r="AX335" s="335"/>
      <c r="AY335" s="335"/>
      <c r="AZ335" s="335"/>
      <c r="BA335" s="335"/>
      <c r="BB335" s="313"/>
      <c r="BC335" s="313"/>
      <c r="BD335" s="91"/>
      <c r="BE335" s="91" t="s">
        <v>6350</v>
      </c>
      <c r="BF335" s="313"/>
      <c r="BG335" s="335"/>
      <c r="BH335" s="313"/>
      <c r="BI335" s="313"/>
      <c r="BJ335" s="313"/>
      <c r="BK335" s="313"/>
      <c r="BL335" s="313"/>
      <c r="BM335" s="91"/>
      <c r="BN335" s="91" t="s">
        <v>6350</v>
      </c>
      <c r="BO335" s="253"/>
      <c r="BP335" s="253">
        <v>1</v>
      </c>
      <c r="BQ335" s="253"/>
      <c r="BR335" s="253"/>
      <c r="BS335" s="253">
        <v>2</v>
      </c>
      <c r="BT335" s="253"/>
      <c r="BU335" s="253">
        <v>3</v>
      </c>
      <c r="BV335" s="253"/>
      <c r="BW335" s="253"/>
      <c r="BX335" s="253">
        <v>440</v>
      </c>
      <c r="BY335" s="427"/>
      <c r="BZ335" s="427"/>
      <c r="CA335" s="427"/>
      <c r="CB335" s="427"/>
      <c r="CC335" s="427"/>
    </row>
    <row r="336" spans="1:81" ht="17.100000000000001" customHeight="1">
      <c r="A336" s="88">
        <v>279</v>
      </c>
      <c r="B336" s="78" t="s">
        <v>75</v>
      </c>
      <c r="C336" s="78" t="s">
        <v>1660</v>
      </c>
      <c r="D336" s="78" t="s">
        <v>309</v>
      </c>
      <c r="E336" s="78" t="s">
        <v>180</v>
      </c>
      <c r="F336" s="88" t="s">
        <v>1661</v>
      </c>
      <c r="G336" s="101" t="s">
        <v>1662</v>
      </c>
      <c r="H336" s="330" t="s">
        <v>1663</v>
      </c>
      <c r="I336" s="91" t="s">
        <v>1664</v>
      </c>
      <c r="J336" s="330" t="s">
        <v>102</v>
      </c>
      <c r="K336" s="330" t="s">
        <v>1665</v>
      </c>
      <c r="L336" s="330" t="s">
        <v>1666</v>
      </c>
      <c r="M336" s="91" t="s">
        <v>10733</v>
      </c>
      <c r="N336" s="330" t="s">
        <v>30</v>
      </c>
      <c r="O336" s="330"/>
      <c r="P336" s="330" t="s">
        <v>30</v>
      </c>
      <c r="Q336" s="373">
        <v>6500</v>
      </c>
      <c r="R336" s="373">
        <v>2018</v>
      </c>
      <c r="S336" s="387">
        <v>479</v>
      </c>
      <c r="T336" s="387">
        <v>345</v>
      </c>
      <c r="U336" s="253" t="s">
        <v>6352</v>
      </c>
      <c r="V336" s="252">
        <v>134</v>
      </c>
      <c r="W336" s="252">
        <v>31</v>
      </c>
      <c r="X336" s="330" t="s">
        <v>6337</v>
      </c>
      <c r="Y336" s="252">
        <v>337</v>
      </c>
      <c r="Z336" s="252"/>
      <c r="AA336" s="252"/>
      <c r="AB336" s="252">
        <v>16</v>
      </c>
      <c r="AC336" s="252"/>
      <c r="AD336" s="252"/>
      <c r="AE336" s="307">
        <v>40</v>
      </c>
      <c r="AF336" s="91" t="s">
        <v>9702</v>
      </c>
      <c r="AG336" s="373">
        <v>197</v>
      </c>
      <c r="AH336" s="373">
        <v>370</v>
      </c>
      <c r="AI336" s="91"/>
      <c r="AJ336" s="91"/>
      <c r="AK336" s="91" t="s">
        <v>6354</v>
      </c>
      <c r="AL336" s="381">
        <v>18</v>
      </c>
      <c r="AM336" s="381">
        <v>16</v>
      </c>
      <c r="AN336" s="381"/>
      <c r="AO336" s="381">
        <v>2</v>
      </c>
      <c r="AP336" s="381"/>
      <c r="AQ336" s="381">
        <v>314</v>
      </c>
      <c r="AR336" s="91" t="s">
        <v>9989</v>
      </c>
      <c r="AS336" s="91" t="s">
        <v>9989</v>
      </c>
      <c r="AT336" s="91" t="s">
        <v>6422</v>
      </c>
      <c r="AU336" s="73">
        <v>39980</v>
      </c>
      <c r="AV336" s="232">
        <v>127</v>
      </c>
      <c r="AW336" s="335"/>
      <c r="AX336" s="335"/>
      <c r="AY336" s="335"/>
      <c r="AZ336" s="335"/>
      <c r="BA336" s="335"/>
      <c r="BB336" s="313"/>
      <c r="BC336" s="313"/>
      <c r="BD336" s="91"/>
      <c r="BE336" s="91" t="s">
        <v>6350</v>
      </c>
      <c r="BF336" s="313"/>
      <c r="BG336" s="335"/>
      <c r="BH336" s="313"/>
      <c r="BI336" s="313"/>
      <c r="BJ336" s="313"/>
      <c r="BK336" s="313"/>
      <c r="BL336" s="313"/>
      <c r="BM336" s="91"/>
      <c r="BN336" s="91" t="s">
        <v>9699</v>
      </c>
      <c r="BO336" s="253"/>
      <c r="BP336" s="253"/>
      <c r="BQ336" s="253"/>
      <c r="BR336" s="253">
        <v>3</v>
      </c>
      <c r="BS336" s="253"/>
      <c r="BT336" s="253"/>
      <c r="BU336" s="253">
        <v>1</v>
      </c>
      <c r="BV336" s="253"/>
      <c r="BW336" s="253"/>
      <c r="BX336" s="253"/>
      <c r="BY336" s="427"/>
      <c r="BZ336" s="427"/>
      <c r="CA336" s="427"/>
      <c r="CB336" s="427"/>
      <c r="CC336" s="427"/>
    </row>
    <row r="337" spans="1:81" ht="17.100000000000001" customHeight="1">
      <c r="A337" s="642">
        <v>280</v>
      </c>
      <c r="B337" s="88" t="s">
        <v>111</v>
      </c>
      <c r="C337" s="86" t="s">
        <v>1667</v>
      </c>
      <c r="D337" s="88" t="s">
        <v>213</v>
      </c>
      <c r="E337" s="88" t="s">
        <v>20</v>
      </c>
      <c r="F337" s="88" t="s">
        <v>1668</v>
      </c>
      <c r="G337" s="169" t="s">
        <v>1669</v>
      </c>
      <c r="H337" s="329" t="s">
        <v>1670</v>
      </c>
      <c r="I337" s="332" t="s">
        <v>1671</v>
      </c>
      <c r="J337" s="329" t="s">
        <v>102</v>
      </c>
      <c r="K337" s="329" t="s">
        <v>1672</v>
      </c>
      <c r="L337" s="329" t="s">
        <v>1673</v>
      </c>
      <c r="M337" s="91" t="s">
        <v>10734</v>
      </c>
      <c r="N337" s="330" t="s">
        <v>30</v>
      </c>
      <c r="O337" s="330"/>
      <c r="P337" s="330" t="s">
        <v>30</v>
      </c>
      <c r="Q337" s="373">
        <v>4852</v>
      </c>
      <c r="R337" s="373">
        <v>1783</v>
      </c>
      <c r="S337" s="387">
        <v>517.29999999999995</v>
      </c>
      <c r="T337" s="387">
        <v>368.5</v>
      </c>
      <c r="U337" s="253" t="s">
        <v>6572</v>
      </c>
      <c r="V337" s="252">
        <v>148.80000000000001</v>
      </c>
      <c r="W337" s="252">
        <v>223.2</v>
      </c>
      <c r="X337" s="330" t="s">
        <v>6337</v>
      </c>
      <c r="Y337" s="252">
        <v>332</v>
      </c>
      <c r="Z337" s="252"/>
      <c r="AA337" s="252">
        <v>8842</v>
      </c>
      <c r="AB337" s="252">
        <v>66</v>
      </c>
      <c r="AC337" s="252"/>
      <c r="AD337" s="252"/>
      <c r="AE337" s="307">
        <v>18</v>
      </c>
      <c r="AF337" s="91" t="s">
        <v>6384</v>
      </c>
      <c r="AG337" s="373">
        <v>6999</v>
      </c>
      <c r="AH337" s="373">
        <v>10249</v>
      </c>
      <c r="AI337" s="91"/>
      <c r="AJ337" s="91"/>
      <c r="AK337" s="91" t="s">
        <v>6354</v>
      </c>
      <c r="AL337" s="381">
        <v>23</v>
      </c>
      <c r="AM337" s="381">
        <v>1</v>
      </c>
      <c r="AN337" s="381">
        <v>3</v>
      </c>
      <c r="AO337" s="381">
        <v>17</v>
      </c>
      <c r="AP337" s="381">
        <v>2</v>
      </c>
      <c r="AQ337" s="381">
        <v>304</v>
      </c>
      <c r="AR337" s="91" t="s">
        <v>6341</v>
      </c>
      <c r="AS337" s="91" t="s">
        <v>6341</v>
      </c>
      <c r="AT337" s="91" t="s">
        <v>6864</v>
      </c>
      <c r="AU337" s="73">
        <v>70998</v>
      </c>
      <c r="AV337" s="73">
        <v>234</v>
      </c>
      <c r="AW337" s="335"/>
      <c r="AX337" s="335"/>
      <c r="AY337" s="335"/>
      <c r="AZ337" s="335"/>
      <c r="BA337" s="335"/>
      <c r="BB337" s="313"/>
      <c r="BC337" s="313"/>
      <c r="BD337" s="91"/>
      <c r="BE337" s="91" t="s">
        <v>6350</v>
      </c>
      <c r="BF337" s="313"/>
      <c r="BG337" s="335"/>
      <c r="BH337" s="313"/>
      <c r="BI337" s="313"/>
      <c r="BJ337" s="313"/>
      <c r="BK337" s="313"/>
      <c r="BL337" s="313"/>
      <c r="BM337" s="91"/>
      <c r="BN337" s="91" t="s">
        <v>6350</v>
      </c>
      <c r="BO337" s="253"/>
      <c r="BP337" s="253"/>
      <c r="BQ337" s="253">
        <v>3</v>
      </c>
      <c r="BR337" s="253"/>
      <c r="BS337" s="253"/>
      <c r="BT337" s="253">
        <v>2</v>
      </c>
      <c r="BU337" s="253"/>
      <c r="BV337" s="253">
        <v>2</v>
      </c>
      <c r="BW337" s="253"/>
      <c r="BX337" s="253">
        <v>7</v>
      </c>
      <c r="BY337" s="427"/>
      <c r="BZ337" s="427"/>
      <c r="CA337" s="427"/>
      <c r="CB337" s="427"/>
      <c r="CC337" s="427"/>
    </row>
    <row r="338" spans="1:81" ht="17.100000000000001" customHeight="1">
      <c r="A338" s="88">
        <v>281</v>
      </c>
      <c r="B338" s="86" t="s">
        <v>111</v>
      </c>
      <c r="C338" s="86" t="s">
        <v>1674</v>
      </c>
      <c r="D338" s="91" t="s">
        <v>213</v>
      </c>
      <c r="E338" s="91" t="s">
        <v>278</v>
      </c>
      <c r="F338" s="91" t="s">
        <v>1675</v>
      </c>
      <c r="G338" s="101" t="s">
        <v>1676</v>
      </c>
      <c r="H338" s="330" t="s">
        <v>1677</v>
      </c>
      <c r="I338" s="91" t="s">
        <v>1678</v>
      </c>
      <c r="J338" s="330" t="s">
        <v>102</v>
      </c>
      <c r="K338" s="330" t="s">
        <v>1679</v>
      </c>
      <c r="L338" s="330" t="s">
        <v>1680</v>
      </c>
      <c r="M338" s="91" t="s">
        <v>10735</v>
      </c>
      <c r="N338" s="330" t="s">
        <v>30</v>
      </c>
      <c r="O338" s="330"/>
      <c r="P338" s="330" t="s">
        <v>30</v>
      </c>
      <c r="Q338" s="373">
        <v>71700</v>
      </c>
      <c r="R338" s="373">
        <v>519</v>
      </c>
      <c r="S338" s="387">
        <v>327</v>
      </c>
      <c r="T338" s="387">
        <v>248</v>
      </c>
      <c r="U338" s="253" t="s">
        <v>6352</v>
      </c>
      <c r="V338" s="252">
        <v>79</v>
      </c>
      <c r="W338" s="252">
        <v>16</v>
      </c>
      <c r="X338" s="330" t="s">
        <v>6337</v>
      </c>
      <c r="Y338" s="252">
        <v>772</v>
      </c>
      <c r="Z338" s="252"/>
      <c r="AA338" s="252"/>
      <c r="AB338" s="252">
        <v>16</v>
      </c>
      <c r="AC338" s="252"/>
      <c r="AD338" s="252"/>
      <c r="AE338" s="307">
        <v>200</v>
      </c>
      <c r="AF338" s="91" t="s">
        <v>7497</v>
      </c>
      <c r="AG338" s="373">
        <v>69</v>
      </c>
      <c r="AH338" s="373">
        <v>137</v>
      </c>
      <c r="AI338" s="91"/>
      <c r="AJ338" s="91"/>
      <c r="AK338" s="91" t="s">
        <v>6348</v>
      </c>
      <c r="AL338" s="381">
        <v>3</v>
      </c>
      <c r="AM338" s="381"/>
      <c r="AN338" s="381">
        <v>2</v>
      </c>
      <c r="AO338" s="381">
        <v>1</v>
      </c>
      <c r="AP338" s="381"/>
      <c r="AQ338" s="381">
        <v>311</v>
      </c>
      <c r="AR338" s="91" t="s">
        <v>9136</v>
      </c>
      <c r="AS338" s="91" t="s">
        <v>9136</v>
      </c>
      <c r="AT338" s="91" t="s">
        <v>7498</v>
      </c>
      <c r="AU338" s="73">
        <v>85131</v>
      </c>
      <c r="AV338" s="232">
        <v>274</v>
      </c>
      <c r="AW338" s="335"/>
      <c r="AX338" s="335"/>
      <c r="AY338" s="335"/>
      <c r="AZ338" s="335"/>
      <c r="BA338" s="335"/>
      <c r="BB338" s="313"/>
      <c r="BC338" s="313"/>
      <c r="BD338" s="91"/>
      <c r="BE338" s="91" t="s">
        <v>7499</v>
      </c>
      <c r="BF338" s="313"/>
      <c r="BG338" s="335"/>
      <c r="BH338" s="313"/>
      <c r="BI338" s="313"/>
      <c r="BJ338" s="313"/>
      <c r="BK338" s="313"/>
      <c r="BL338" s="313"/>
      <c r="BM338" s="91"/>
      <c r="BN338" s="91" t="s">
        <v>7499</v>
      </c>
      <c r="BO338" s="253"/>
      <c r="BP338" s="253"/>
      <c r="BQ338" s="253">
        <v>1</v>
      </c>
      <c r="BR338" s="253"/>
      <c r="BS338" s="253"/>
      <c r="BT338" s="253"/>
      <c r="BU338" s="253">
        <v>9</v>
      </c>
      <c r="BV338" s="253"/>
      <c r="BW338" s="253"/>
      <c r="BX338" s="253"/>
      <c r="BY338" s="427"/>
      <c r="BZ338" s="427"/>
      <c r="CA338" s="427"/>
      <c r="CB338" s="427"/>
      <c r="CC338" s="427"/>
    </row>
    <row r="339" spans="1:81" ht="17.100000000000001" customHeight="1">
      <c r="A339" s="642">
        <v>282</v>
      </c>
      <c r="B339" s="88" t="s">
        <v>75</v>
      </c>
      <c r="C339" s="88" t="s">
        <v>1681</v>
      </c>
      <c r="D339" s="78" t="s">
        <v>213</v>
      </c>
      <c r="E339" s="78" t="s">
        <v>278</v>
      </c>
      <c r="F339" s="78" t="s">
        <v>1682</v>
      </c>
      <c r="G339" s="101" t="s">
        <v>8734</v>
      </c>
      <c r="H339" s="330" t="s">
        <v>1683</v>
      </c>
      <c r="I339" s="91" t="s">
        <v>1684</v>
      </c>
      <c r="J339" s="330" t="s">
        <v>102</v>
      </c>
      <c r="K339" s="330" t="s">
        <v>1685</v>
      </c>
      <c r="L339" s="330" t="s">
        <v>1686</v>
      </c>
      <c r="M339" s="91" t="s">
        <v>10493</v>
      </c>
      <c r="N339" s="330" t="s">
        <v>102</v>
      </c>
      <c r="O339" s="776" t="s">
        <v>6435</v>
      </c>
      <c r="P339" s="330" t="s">
        <v>30</v>
      </c>
      <c r="Q339" s="373">
        <v>4147</v>
      </c>
      <c r="R339" s="373">
        <v>2041.46</v>
      </c>
      <c r="S339" s="23">
        <v>431</v>
      </c>
      <c r="T339" s="387">
        <v>334</v>
      </c>
      <c r="U339" s="253" t="s">
        <v>6352</v>
      </c>
      <c r="V339" s="252">
        <v>97</v>
      </c>
      <c r="W339" s="252">
        <v>53</v>
      </c>
      <c r="X339" s="330" t="s">
        <v>6337</v>
      </c>
      <c r="Y339" s="252">
        <v>214.5</v>
      </c>
      <c r="Z339" s="252">
        <v>72</v>
      </c>
      <c r="AA339" s="252">
        <v>945</v>
      </c>
      <c r="AB339" s="252">
        <v>61.17</v>
      </c>
      <c r="AC339" s="252"/>
      <c r="AD339" s="252"/>
      <c r="AE339" s="307">
        <v>20</v>
      </c>
      <c r="AF339" s="91" t="s">
        <v>7500</v>
      </c>
      <c r="AG339" s="373">
        <v>76</v>
      </c>
      <c r="AH339" s="373">
        <v>493</v>
      </c>
      <c r="AI339" s="91" t="s">
        <v>7501</v>
      </c>
      <c r="AJ339" s="91" t="s">
        <v>7502</v>
      </c>
      <c r="AK339" s="91" t="s">
        <v>6354</v>
      </c>
      <c r="AL339" s="381">
        <v>10</v>
      </c>
      <c r="AM339" s="381">
        <v>6</v>
      </c>
      <c r="AN339" s="381">
        <v>2</v>
      </c>
      <c r="AO339" s="381">
        <v>2</v>
      </c>
      <c r="AP339" s="381"/>
      <c r="AQ339" s="381">
        <v>309</v>
      </c>
      <c r="AR339" s="91" t="s">
        <v>9091</v>
      </c>
      <c r="AS339" s="91" t="s">
        <v>9091</v>
      </c>
      <c r="AT339" s="91" t="s">
        <v>9297</v>
      </c>
      <c r="AU339" s="232">
        <v>24149</v>
      </c>
      <c r="AV339" s="232">
        <v>78</v>
      </c>
      <c r="AW339" s="335">
        <v>1000</v>
      </c>
      <c r="AX339" s="335">
        <v>0</v>
      </c>
      <c r="AY339" s="335">
        <v>500</v>
      </c>
      <c r="AZ339" s="335">
        <v>800</v>
      </c>
      <c r="BA339" s="335">
        <v>1000</v>
      </c>
      <c r="BB339" s="313">
        <v>20</v>
      </c>
      <c r="BC339" s="313"/>
      <c r="BD339" s="91" t="s">
        <v>12825</v>
      </c>
      <c r="BE339" s="91" t="s">
        <v>7503</v>
      </c>
      <c r="BF339" s="313"/>
      <c r="BG339" s="335"/>
      <c r="BH339" s="313"/>
      <c r="BI339" s="313"/>
      <c r="BJ339" s="313"/>
      <c r="BK339" s="313"/>
      <c r="BL339" s="313"/>
      <c r="BM339" s="91"/>
      <c r="BN339" s="91"/>
      <c r="BO339" s="253"/>
      <c r="BP339" s="253"/>
      <c r="BQ339" s="253"/>
      <c r="BR339" s="253"/>
      <c r="BS339" s="253">
        <v>2</v>
      </c>
      <c r="BT339" s="253"/>
      <c r="BU339" s="253"/>
      <c r="BV339" s="253">
        <v>5</v>
      </c>
      <c r="BW339" s="253"/>
      <c r="BX339" s="253"/>
      <c r="BY339" s="427"/>
      <c r="BZ339" s="427"/>
      <c r="CA339" s="427"/>
      <c r="CB339" s="427"/>
      <c r="CC339" s="427"/>
    </row>
    <row r="340" spans="1:81" ht="17.100000000000001" customHeight="1">
      <c r="A340" s="88">
        <v>283</v>
      </c>
      <c r="B340" s="88" t="s">
        <v>75</v>
      </c>
      <c r="C340" s="88" t="s">
        <v>1687</v>
      </c>
      <c r="D340" s="78" t="s">
        <v>309</v>
      </c>
      <c r="E340" s="78" t="s">
        <v>97</v>
      </c>
      <c r="F340" s="88" t="s">
        <v>1688</v>
      </c>
      <c r="G340" s="101" t="s">
        <v>12419</v>
      </c>
      <c r="H340" s="330" t="s">
        <v>1689</v>
      </c>
      <c r="I340" s="91" t="s">
        <v>1690</v>
      </c>
      <c r="J340" s="330" t="s">
        <v>102</v>
      </c>
      <c r="K340" s="330" t="s">
        <v>1690</v>
      </c>
      <c r="L340" s="330" t="s">
        <v>9735</v>
      </c>
      <c r="M340" s="91" t="s">
        <v>10736</v>
      </c>
      <c r="N340" s="330" t="s">
        <v>30</v>
      </c>
      <c r="O340" s="570"/>
      <c r="P340" s="330" t="s">
        <v>102</v>
      </c>
      <c r="Q340" s="373">
        <v>84431</v>
      </c>
      <c r="R340" s="373">
        <v>4979</v>
      </c>
      <c r="S340" s="53">
        <v>1464.78</v>
      </c>
      <c r="T340" s="387">
        <v>1168.58</v>
      </c>
      <c r="U340" s="253" t="s">
        <v>6357</v>
      </c>
      <c r="V340" s="252">
        <v>296.2</v>
      </c>
      <c r="W340" s="252">
        <v>502.95</v>
      </c>
      <c r="X340" s="330" t="s">
        <v>6337</v>
      </c>
      <c r="Y340" s="252">
        <v>464.17</v>
      </c>
      <c r="Z340" s="252"/>
      <c r="AA340" s="252"/>
      <c r="AB340" s="252">
        <v>150.16</v>
      </c>
      <c r="AC340" s="252"/>
      <c r="AD340" s="252"/>
      <c r="AE340" s="307">
        <v>54</v>
      </c>
      <c r="AF340" s="91" t="s">
        <v>7538</v>
      </c>
      <c r="AG340" s="373">
        <v>4793</v>
      </c>
      <c r="AH340" s="373">
        <v>6116</v>
      </c>
      <c r="AI340" s="91"/>
      <c r="AJ340" s="91"/>
      <c r="AK340" s="91" t="s">
        <v>12390</v>
      </c>
      <c r="AL340" s="381">
        <v>22</v>
      </c>
      <c r="AM340" s="381"/>
      <c r="AN340" s="381">
        <v>19</v>
      </c>
      <c r="AO340" s="381">
        <v>3</v>
      </c>
      <c r="AP340" s="381"/>
      <c r="AQ340" s="381">
        <v>301</v>
      </c>
      <c r="AR340" s="91" t="s">
        <v>9091</v>
      </c>
      <c r="AS340" s="91" t="s">
        <v>9091</v>
      </c>
      <c r="AT340" s="91" t="s">
        <v>9298</v>
      </c>
      <c r="AU340" s="73">
        <v>22719</v>
      </c>
      <c r="AV340" s="232">
        <v>75</v>
      </c>
      <c r="AW340" s="335"/>
      <c r="AX340" s="335"/>
      <c r="AY340" s="335"/>
      <c r="AZ340" s="335"/>
      <c r="BA340" s="335"/>
      <c r="BB340" s="313"/>
      <c r="BC340" s="313"/>
      <c r="BD340" s="91"/>
      <c r="BE340" s="91" t="s">
        <v>6350</v>
      </c>
      <c r="BF340" s="313"/>
      <c r="BG340" s="335"/>
      <c r="BH340" s="313"/>
      <c r="BI340" s="313"/>
      <c r="BJ340" s="313"/>
      <c r="BK340" s="313"/>
      <c r="BL340" s="313"/>
      <c r="BM340" s="91"/>
      <c r="BN340" s="91" t="s">
        <v>6350</v>
      </c>
      <c r="BO340" s="581"/>
      <c r="BP340" s="581"/>
      <c r="BQ340" s="581"/>
      <c r="BR340" s="581">
        <v>6</v>
      </c>
      <c r="BS340" s="581">
        <v>1</v>
      </c>
      <c r="BT340" s="581"/>
      <c r="BU340" s="581">
        <v>4</v>
      </c>
      <c r="BV340" s="581">
        <v>1</v>
      </c>
      <c r="BW340" s="581"/>
      <c r="BX340" s="581">
        <v>287</v>
      </c>
      <c r="BY340" s="427"/>
      <c r="BZ340" s="427"/>
      <c r="CA340" s="427"/>
      <c r="CB340" s="427"/>
      <c r="CC340" s="427"/>
    </row>
    <row r="341" spans="1:81" ht="17.100000000000001" customHeight="1">
      <c r="A341" s="642">
        <v>284</v>
      </c>
      <c r="B341" s="88" t="s">
        <v>75</v>
      </c>
      <c r="C341" s="88" t="s">
        <v>1687</v>
      </c>
      <c r="D341" s="87" t="s">
        <v>309</v>
      </c>
      <c r="E341" s="87" t="s">
        <v>20</v>
      </c>
      <c r="F341" s="86" t="s">
        <v>1691</v>
      </c>
      <c r="G341" s="168" t="s">
        <v>1692</v>
      </c>
      <c r="H341" s="89" t="s">
        <v>1693</v>
      </c>
      <c r="I341" s="96" t="s">
        <v>1694</v>
      </c>
      <c r="J341" s="89" t="s">
        <v>102</v>
      </c>
      <c r="K341" s="89" t="s">
        <v>1695</v>
      </c>
      <c r="L341" s="89" t="s">
        <v>1696</v>
      </c>
      <c r="M341" s="91" t="s">
        <v>10737</v>
      </c>
      <c r="N341" s="330" t="s">
        <v>30</v>
      </c>
      <c r="O341" s="330"/>
      <c r="P341" s="330" t="s">
        <v>30</v>
      </c>
      <c r="Q341" s="373">
        <v>26954</v>
      </c>
      <c r="R341" s="373">
        <v>2379</v>
      </c>
      <c r="S341" s="53">
        <v>870.3</v>
      </c>
      <c r="T341" s="387">
        <v>771</v>
      </c>
      <c r="U341" s="253" t="s">
        <v>6352</v>
      </c>
      <c r="V341" s="252">
        <v>99.3</v>
      </c>
      <c r="W341" s="252">
        <v>35</v>
      </c>
      <c r="X341" s="330" t="s">
        <v>6337</v>
      </c>
      <c r="Y341" s="252">
        <v>311</v>
      </c>
      <c r="Z341" s="252">
        <v>22</v>
      </c>
      <c r="AA341" s="252">
        <v>1520</v>
      </c>
      <c r="AB341" s="252">
        <v>237.1</v>
      </c>
      <c r="AC341" s="252"/>
      <c r="AD341" s="252">
        <v>43.2</v>
      </c>
      <c r="AE341" s="307">
        <v>195</v>
      </c>
      <c r="AF341" s="91" t="s">
        <v>7504</v>
      </c>
      <c r="AG341" s="373">
        <v>395</v>
      </c>
      <c r="AH341" s="373">
        <v>920</v>
      </c>
      <c r="AI341" s="91"/>
      <c r="AJ341" s="91"/>
      <c r="AK341" s="91" t="s">
        <v>6348</v>
      </c>
      <c r="AL341" s="381">
        <v>7</v>
      </c>
      <c r="AM341" s="381"/>
      <c r="AN341" s="381">
        <v>7</v>
      </c>
      <c r="AO341" s="381"/>
      <c r="AP341" s="381"/>
      <c r="AQ341" s="381">
        <v>311</v>
      </c>
      <c r="AR341" s="91" t="s">
        <v>9137</v>
      </c>
      <c r="AS341" s="91" t="s">
        <v>9138</v>
      </c>
      <c r="AT341" s="91" t="s">
        <v>7505</v>
      </c>
      <c r="AU341" s="73">
        <v>324940</v>
      </c>
      <c r="AV341" s="232">
        <v>1045</v>
      </c>
      <c r="AW341" s="335">
        <v>2000</v>
      </c>
      <c r="AX341" s="335">
        <v>1000</v>
      </c>
      <c r="AY341" s="335">
        <v>1000</v>
      </c>
      <c r="AZ341" s="335">
        <v>1500</v>
      </c>
      <c r="BA341" s="335">
        <v>2000</v>
      </c>
      <c r="BB341" s="313">
        <v>20</v>
      </c>
      <c r="BC341" s="313" t="s">
        <v>7506</v>
      </c>
      <c r="BD341" s="91" t="s">
        <v>9417</v>
      </c>
      <c r="BE341" s="91" t="s">
        <v>9496</v>
      </c>
      <c r="BF341" s="313">
        <v>2000</v>
      </c>
      <c r="BG341" s="335">
        <v>1000</v>
      </c>
      <c r="BH341" s="313">
        <v>1000</v>
      </c>
      <c r="BI341" s="313">
        <v>1500</v>
      </c>
      <c r="BJ341" s="313">
        <v>2000</v>
      </c>
      <c r="BK341" s="313"/>
      <c r="BL341" s="313"/>
      <c r="BM341" s="91" t="s">
        <v>7507</v>
      </c>
      <c r="BN341" s="91" t="s">
        <v>7507</v>
      </c>
      <c r="BO341" s="389"/>
      <c r="BP341" s="389">
        <v>1</v>
      </c>
      <c r="BQ341" s="253"/>
      <c r="BR341" s="253">
        <v>1</v>
      </c>
      <c r="BS341" s="253"/>
      <c r="BT341" s="253"/>
      <c r="BU341" s="253"/>
      <c r="BV341" s="253">
        <v>2</v>
      </c>
      <c r="BW341" s="253"/>
      <c r="BX341" s="253">
        <v>13</v>
      </c>
      <c r="BY341" s="427"/>
      <c r="BZ341" s="427"/>
      <c r="CA341" s="427"/>
      <c r="CB341" s="427"/>
      <c r="CC341" s="427"/>
    </row>
    <row r="342" spans="1:81" ht="17.100000000000001" customHeight="1">
      <c r="A342" s="88">
        <v>285</v>
      </c>
      <c r="B342" s="88" t="s">
        <v>75</v>
      </c>
      <c r="C342" s="88" t="s">
        <v>1687</v>
      </c>
      <c r="D342" s="78" t="s">
        <v>309</v>
      </c>
      <c r="E342" s="78" t="s">
        <v>97</v>
      </c>
      <c r="F342" s="88" t="s">
        <v>1697</v>
      </c>
      <c r="G342" s="101" t="s">
        <v>8735</v>
      </c>
      <c r="H342" s="330" t="s">
        <v>1698</v>
      </c>
      <c r="I342" s="91" t="s">
        <v>1699</v>
      </c>
      <c r="J342" s="330" t="s">
        <v>102</v>
      </c>
      <c r="K342" s="330" t="s">
        <v>1700</v>
      </c>
      <c r="L342" s="330" t="s">
        <v>1701</v>
      </c>
      <c r="M342" s="91" t="s">
        <v>10736</v>
      </c>
      <c r="N342" s="330" t="s">
        <v>102</v>
      </c>
      <c r="O342" s="776" t="s">
        <v>6435</v>
      </c>
      <c r="P342" s="330" t="s">
        <v>102</v>
      </c>
      <c r="Q342" s="373">
        <v>3028.9</v>
      </c>
      <c r="R342" s="373">
        <v>373.16</v>
      </c>
      <c r="S342" s="53">
        <v>146</v>
      </c>
      <c r="T342" s="387">
        <v>146</v>
      </c>
      <c r="U342" s="253" t="s">
        <v>6352</v>
      </c>
      <c r="V342" s="252"/>
      <c r="W342" s="252">
        <v>10</v>
      </c>
      <c r="X342" s="330" t="s">
        <v>33</v>
      </c>
      <c r="Y342" s="252"/>
      <c r="Z342" s="252"/>
      <c r="AA342" s="252"/>
      <c r="AB342" s="252">
        <v>182.4</v>
      </c>
      <c r="AC342" s="252"/>
      <c r="AD342" s="252"/>
      <c r="AE342" s="307">
        <v>22</v>
      </c>
      <c r="AF342" s="91" t="s">
        <v>7508</v>
      </c>
      <c r="AG342" s="373">
        <v>291</v>
      </c>
      <c r="AH342" s="373">
        <v>373</v>
      </c>
      <c r="AI342" s="91"/>
      <c r="AJ342" s="91"/>
      <c r="AK342" s="91" t="s">
        <v>6348</v>
      </c>
      <c r="AL342" s="381">
        <v>8</v>
      </c>
      <c r="AM342" s="381"/>
      <c r="AN342" s="381">
        <v>5</v>
      </c>
      <c r="AO342" s="381">
        <v>3</v>
      </c>
      <c r="AP342" s="381"/>
      <c r="AQ342" s="381">
        <v>300</v>
      </c>
      <c r="AR342" s="91" t="s">
        <v>9139</v>
      </c>
      <c r="AS342" s="91" t="s">
        <v>6355</v>
      </c>
      <c r="AT342" s="91" t="s">
        <v>9298</v>
      </c>
      <c r="AU342" s="73">
        <v>12208</v>
      </c>
      <c r="AV342" s="232">
        <v>41</v>
      </c>
      <c r="AW342" s="335"/>
      <c r="AX342" s="335"/>
      <c r="AY342" s="335"/>
      <c r="AZ342" s="335"/>
      <c r="BA342" s="335"/>
      <c r="BB342" s="313"/>
      <c r="BC342" s="313"/>
      <c r="BD342" s="91"/>
      <c r="BE342" s="91" t="s">
        <v>6350</v>
      </c>
      <c r="BF342" s="313"/>
      <c r="BG342" s="335"/>
      <c r="BH342" s="313"/>
      <c r="BI342" s="313"/>
      <c r="BJ342" s="313"/>
      <c r="BK342" s="313"/>
      <c r="BL342" s="313"/>
      <c r="BM342" s="91"/>
      <c r="BN342" s="91" t="s">
        <v>6350</v>
      </c>
      <c r="BO342" s="389"/>
      <c r="BP342" s="389"/>
      <c r="BQ342" s="253"/>
      <c r="BR342" s="253">
        <v>2</v>
      </c>
      <c r="BS342" s="253"/>
      <c r="BT342" s="253"/>
      <c r="BU342" s="253"/>
      <c r="BV342" s="253"/>
      <c r="BW342" s="253"/>
      <c r="BX342" s="253"/>
      <c r="BY342" s="427"/>
      <c r="BZ342" s="427"/>
      <c r="CA342" s="427"/>
      <c r="CB342" s="427"/>
      <c r="CC342" s="427"/>
    </row>
    <row r="343" spans="1:81" ht="17.100000000000001" customHeight="1">
      <c r="A343" s="642">
        <v>286</v>
      </c>
      <c r="B343" s="88" t="s">
        <v>75</v>
      </c>
      <c r="C343" s="88" t="s">
        <v>1687</v>
      </c>
      <c r="D343" s="87" t="s">
        <v>309</v>
      </c>
      <c r="E343" s="87" t="s">
        <v>97</v>
      </c>
      <c r="F343" s="88" t="s">
        <v>1702</v>
      </c>
      <c r="G343" s="168" t="s">
        <v>1703</v>
      </c>
      <c r="H343" s="89" t="s">
        <v>1704</v>
      </c>
      <c r="I343" s="96" t="s">
        <v>1705</v>
      </c>
      <c r="J343" s="89" t="s">
        <v>102</v>
      </c>
      <c r="K343" s="89" t="s">
        <v>1706</v>
      </c>
      <c r="L343" s="89" t="s">
        <v>1707</v>
      </c>
      <c r="M343" s="91" t="s">
        <v>10736</v>
      </c>
      <c r="N343" s="330" t="s">
        <v>30</v>
      </c>
      <c r="O343" s="570"/>
      <c r="P343" s="330" t="s">
        <v>102</v>
      </c>
      <c r="Q343" s="373">
        <v>811</v>
      </c>
      <c r="R343" s="373">
        <v>811</v>
      </c>
      <c r="S343" s="53">
        <v>366</v>
      </c>
      <c r="T343" s="387">
        <v>292</v>
      </c>
      <c r="U343" s="253" t="s">
        <v>12384</v>
      </c>
      <c r="V343" s="252">
        <v>74</v>
      </c>
      <c r="W343" s="252">
        <v>18</v>
      </c>
      <c r="X343" s="330" t="s">
        <v>6337</v>
      </c>
      <c r="Y343" s="252">
        <v>76</v>
      </c>
      <c r="Z343" s="252"/>
      <c r="AA343" s="252"/>
      <c r="AB343" s="252">
        <v>157</v>
      </c>
      <c r="AC343" s="252"/>
      <c r="AD343" s="252"/>
      <c r="AE343" s="307"/>
      <c r="AF343" s="91" t="s">
        <v>12438</v>
      </c>
      <c r="AG343" s="373">
        <v>219</v>
      </c>
      <c r="AH343" s="373">
        <v>481</v>
      </c>
      <c r="AI343" s="91"/>
      <c r="AJ343" s="91"/>
      <c r="AK343" s="91" t="s">
        <v>12380</v>
      </c>
      <c r="AL343" s="381">
        <v>13</v>
      </c>
      <c r="AM343" s="381">
        <v>1</v>
      </c>
      <c r="AN343" s="381">
        <v>9</v>
      </c>
      <c r="AO343" s="381">
        <v>3</v>
      </c>
      <c r="AP343" s="381"/>
      <c r="AQ343" s="381">
        <v>301</v>
      </c>
      <c r="AR343" s="91" t="s">
        <v>6355</v>
      </c>
      <c r="AS343" s="91" t="s">
        <v>6355</v>
      </c>
      <c r="AT343" s="91" t="s">
        <v>9298</v>
      </c>
      <c r="AU343" s="73">
        <v>16141</v>
      </c>
      <c r="AV343" s="232">
        <v>54</v>
      </c>
      <c r="AW343" s="335"/>
      <c r="AX343" s="335"/>
      <c r="AY343" s="335"/>
      <c r="AZ343" s="335"/>
      <c r="BA343" s="335"/>
      <c r="BB343" s="313"/>
      <c r="BC343" s="313"/>
      <c r="BD343" s="91"/>
      <c r="BE343" s="91" t="s">
        <v>6350</v>
      </c>
      <c r="BF343" s="313"/>
      <c r="BG343" s="335"/>
      <c r="BH343" s="313"/>
      <c r="BI343" s="313"/>
      <c r="BJ343" s="313"/>
      <c r="BK343" s="313"/>
      <c r="BL343" s="313"/>
      <c r="BM343" s="91"/>
      <c r="BN343" s="91" t="s">
        <v>6350</v>
      </c>
      <c r="BO343" s="389"/>
      <c r="BP343" s="389"/>
      <c r="BQ343" s="253"/>
      <c r="BR343" s="253">
        <v>1</v>
      </c>
      <c r="BS343" s="253"/>
      <c r="BT343" s="253"/>
      <c r="BU343" s="253"/>
      <c r="BV343" s="253">
        <v>1</v>
      </c>
      <c r="BW343" s="253"/>
      <c r="BX343" s="253">
        <v>9</v>
      </c>
      <c r="BY343" s="427"/>
      <c r="BZ343" s="427"/>
      <c r="CA343" s="427"/>
      <c r="CB343" s="427"/>
      <c r="CC343" s="427"/>
    </row>
    <row r="344" spans="1:81" ht="17.100000000000001" customHeight="1">
      <c r="A344" s="88">
        <v>287</v>
      </c>
      <c r="B344" s="88" t="s">
        <v>75</v>
      </c>
      <c r="C344" s="88" t="s">
        <v>1708</v>
      </c>
      <c r="D344" s="78" t="s">
        <v>309</v>
      </c>
      <c r="E344" s="78" t="s">
        <v>97</v>
      </c>
      <c r="F344" s="78" t="s">
        <v>1709</v>
      </c>
      <c r="G344" s="101" t="s">
        <v>1710</v>
      </c>
      <c r="H344" s="330" t="s">
        <v>1711</v>
      </c>
      <c r="I344" s="91" t="s">
        <v>1712</v>
      </c>
      <c r="J344" s="330" t="s">
        <v>102</v>
      </c>
      <c r="K344" s="330" t="s">
        <v>1713</v>
      </c>
      <c r="L344" s="330" t="s">
        <v>1714</v>
      </c>
      <c r="M344" s="91" t="s">
        <v>10738</v>
      </c>
      <c r="N344" s="330" t="s">
        <v>30</v>
      </c>
      <c r="O344" s="330"/>
      <c r="P344" s="330" t="s">
        <v>30</v>
      </c>
      <c r="Q344" s="373">
        <v>9246</v>
      </c>
      <c r="R344" s="373">
        <v>1480</v>
      </c>
      <c r="S344" s="387">
        <v>532</v>
      </c>
      <c r="T344" s="387">
        <v>366</v>
      </c>
      <c r="U344" s="253" t="s">
        <v>6352</v>
      </c>
      <c r="V344" s="252">
        <v>166</v>
      </c>
      <c r="W344" s="252">
        <v>97</v>
      </c>
      <c r="X344" s="330" t="s">
        <v>33</v>
      </c>
      <c r="Y344" s="252">
        <v>349</v>
      </c>
      <c r="Z344" s="252">
        <v>38</v>
      </c>
      <c r="AA344" s="252">
        <v>2500</v>
      </c>
      <c r="AB344" s="252">
        <v>45</v>
      </c>
      <c r="AC344" s="252"/>
      <c r="AD344" s="252"/>
      <c r="AE344" s="307" t="s">
        <v>9931</v>
      </c>
      <c r="AF344" s="91" t="s">
        <v>6484</v>
      </c>
      <c r="AG344" s="373">
        <v>2692</v>
      </c>
      <c r="AH344" s="373">
        <v>3103</v>
      </c>
      <c r="AI344" s="91" t="s">
        <v>6485</v>
      </c>
      <c r="AJ344" s="91" t="s">
        <v>6486</v>
      </c>
      <c r="AK344" s="91" t="s">
        <v>6348</v>
      </c>
      <c r="AL344" s="381">
        <v>13</v>
      </c>
      <c r="AM344" s="381">
        <v>6</v>
      </c>
      <c r="AN344" s="381">
        <v>5</v>
      </c>
      <c r="AO344" s="381">
        <v>1</v>
      </c>
      <c r="AP344" s="381">
        <v>1</v>
      </c>
      <c r="AQ344" s="381">
        <v>307</v>
      </c>
      <c r="AR344" s="91" t="s">
        <v>6355</v>
      </c>
      <c r="AS344" s="91" t="s">
        <v>6355</v>
      </c>
      <c r="AT344" s="91" t="s">
        <v>9299</v>
      </c>
      <c r="AU344" s="73">
        <v>26926</v>
      </c>
      <c r="AV344" s="232">
        <v>88</v>
      </c>
      <c r="AW344" s="335"/>
      <c r="AX344" s="335"/>
      <c r="AY344" s="335"/>
      <c r="AZ344" s="335"/>
      <c r="BA344" s="335"/>
      <c r="BB344" s="313"/>
      <c r="BC344" s="313"/>
      <c r="BD344" s="91"/>
      <c r="BE344" s="91" t="s">
        <v>6350</v>
      </c>
      <c r="BF344" s="313"/>
      <c r="BG344" s="335"/>
      <c r="BH344" s="313"/>
      <c r="BI344" s="313"/>
      <c r="BJ344" s="313"/>
      <c r="BK344" s="313"/>
      <c r="BL344" s="313"/>
      <c r="BM344" s="91"/>
      <c r="BN344" s="91"/>
      <c r="BO344" s="389"/>
      <c r="BP344" s="389">
        <v>2</v>
      </c>
      <c r="BQ344" s="253"/>
      <c r="BR344" s="253">
        <v>1</v>
      </c>
      <c r="BS344" s="253">
        <v>1</v>
      </c>
      <c r="BT344" s="253">
        <v>1</v>
      </c>
      <c r="BU344" s="253"/>
      <c r="BV344" s="253"/>
      <c r="BW344" s="253"/>
      <c r="BX344" s="253">
        <v>3</v>
      </c>
      <c r="BY344" s="427"/>
      <c r="BZ344" s="427"/>
      <c r="CA344" s="427"/>
      <c r="CB344" s="427"/>
      <c r="CC344" s="427"/>
    </row>
    <row r="345" spans="1:81" ht="17.100000000000001" customHeight="1">
      <c r="A345" s="642">
        <v>288</v>
      </c>
      <c r="B345" s="88" t="s">
        <v>111</v>
      </c>
      <c r="C345" s="88" t="s">
        <v>1681</v>
      </c>
      <c r="D345" s="78" t="s">
        <v>213</v>
      </c>
      <c r="E345" s="78" t="s">
        <v>278</v>
      </c>
      <c r="F345" s="78" t="s">
        <v>12585</v>
      </c>
      <c r="G345" s="101" t="s">
        <v>1715</v>
      </c>
      <c r="H345" s="330" t="s">
        <v>1716</v>
      </c>
      <c r="I345" s="91" t="s">
        <v>1717</v>
      </c>
      <c r="J345" s="330" t="s">
        <v>102</v>
      </c>
      <c r="K345" s="330" t="s">
        <v>1718</v>
      </c>
      <c r="L345" s="330" t="s">
        <v>1719</v>
      </c>
      <c r="M345" s="91" t="s">
        <v>10739</v>
      </c>
      <c r="N345" s="330" t="s">
        <v>30</v>
      </c>
      <c r="O345" s="330"/>
      <c r="P345" s="330" t="s">
        <v>30</v>
      </c>
      <c r="Q345" s="373">
        <v>577</v>
      </c>
      <c r="R345" s="373">
        <v>577</v>
      </c>
      <c r="S345" s="387">
        <v>288</v>
      </c>
      <c r="T345" s="387">
        <v>144</v>
      </c>
      <c r="U345" s="253" t="s">
        <v>6336</v>
      </c>
      <c r="V345" s="252">
        <v>144</v>
      </c>
      <c r="W345" s="252">
        <v>144</v>
      </c>
      <c r="X345" s="330" t="s">
        <v>6337</v>
      </c>
      <c r="Y345" s="252"/>
      <c r="Z345" s="252"/>
      <c r="AA345" s="252"/>
      <c r="AB345" s="252">
        <v>150</v>
      </c>
      <c r="AC345" s="252">
        <v>45</v>
      </c>
      <c r="AD345" s="252">
        <v>144</v>
      </c>
      <c r="AE345" s="307">
        <v>100</v>
      </c>
      <c r="AF345" s="91" t="s">
        <v>7509</v>
      </c>
      <c r="AG345" s="373">
        <v>312</v>
      </c>
      <c r="AH345" s="373">
        <v>692</v>
      </c>
      <c r="AI345" s="91"/>
      <c r="AJ345" s="91"/>
      <c r="AK345" s="91" t="s">
        <v>6845</v>
      </c>
      <c r="AL345" s="381">
        <v>2</v>
      </c>
      <c r="AM345" s="381"/>
      <c r="AN345" s="381">
        <v>1</v>
      </c>
      <c r="AO345" s="381">
        <v>1</v>
      </c>
      <c r="AP345" s="381"/>
      <c r="AQ345" s="381">
        <v>365</v>
      </c>
      <c r="AR345" s="91" t="s">
        <v>6355</v>
      </c>
      <c r="AS345" s="91" t="s">
        <v>6355</v>
      </c>
      <c r="AT345" s="91" t="s">
        <v>9297</v>
      </c>
      <c r="AU345" s="232">
        <v>284447</v>
      </c>
      <c r="AV345" s="232">
        <v>779</v>
      </c>
      <c r="AW345" s="335">
        <v>5000</v>
      </c>
      <c r="AX345" s="335">
        <v>0</v>
      </c>
      <c r="AY345" s="335">
        <v>3000</v>
      </c>
      <c r="AZ345" s="335">
        <v>3000</v>
      </c>
      <c r="BA345" s="335">
        <v>5000</v>
      </c>
      <c r="BB345" s="313">
        <v>40</v>
      </c>
      <c r="BC345" s="313" t="s">
        <v>12313</v>
      </c>
      <c r="BD345" s="91" t="s">
        <v>9497</v>
      </c>
      <c r="BE345" s="91" t="s">
        <v>12646</v>
      </c>
      <c r="BF345" s="313">
        <v>5000</v>
      </c>
      <c r="BG345" s="335">
        <v>0</v>
      </c>
      <c r="BH345" s="313">
        <v>3000</v>
      </c>
      <c r="BI345" s="313">
        <v>3000</v>
      </c>
      <c r="BJ345" s="313">
        <v>5000</v>
      </c>
      <c r="BK345" s="313">
        <v>10</v>
      </c>
      <c r="BL345" s="313" t="s">
        <v>12314</v>
      </c>
      <c r="BM345" s="91" t="s">
        <v>9497</v>
      </c>
      <c r="BN345" s="91" t="s">
        <v>7510</v>
      </c>
      <c r="BO345" s="389"/>
      <c r="BP345" s="389"/>
      <c r="BQ345" s="253"/>
      <c r="BR345" s="253"/>
      <c r="BS345" s="253"/>
      <c r="BT345" s="253"/>
      <c r="BU345" s="253">
        <v>2</v>
      </c>
      <c r="BV345" s="253"/>
      <c r="BW345" s="253"/>
      <c r="BX345" s="253"/>
      <c r="BY345" s="427"/>
      <c r="BZ345" s="427"/>
      <c r="CA345" s="427"/>
      <c r="CB345" s="427"/>
      <c r="CC345" s="427"/>
    </row>
    <row r="346" spans="1:81" ht="17.100000000000001" customHeight="1">
      <c r="A346" s="88">
        <v>289</v>
      </c>
      <c r="B346" s="91" t="s">
        <v>75</v>
      </c>
      <c r="C346" s="91" t="s">
        <v>1592</v>
      </c>
      <c r="D346" s="91" t="s">
        <v>213</v>
      </c>
      <c r="E346" s="91" t="s">
        <v>20</v>
      </c>
      <c r="F346" s="86" t="s">
        <v>1720</v>
      </c>
      <c r="G346" s="101" t="s">
        <v>1721</v>
      </c>
      <c r="H346" s="330" t="s">
        <v>1722</v>
      </c>
      <c r="I346" s="91" t="s">
        <v>1723</v>
      </c>
      <c r="J346" s="330" t="s">
        <v>102</v>
      </c>
      <c r="K346" s="330" t="s">
        <v>1724</v>
      </c>
      <c r="L346" s="330" t="s">
        <v>1725</v>
      </c>
      <c r="M346" s="91" t="s">
        <v>10494</v>
      </c>
      <c r="N346" s="330" t="s">
        <v>102</v>
      </c>
      <c r="O346" s="776" t="s">
        <v>6435</v>
      </c>
      <c r="P346" s="330" t="s">
        <v>102</v>
      </c>
      <c r="Q346" s="373">
        <v>8492</v>
      </c>
      <c r="R346" s="373">
        <v>4086.44</v>
      </c>
      <c r="S346" s="387">
        <v>1420</v>
      </c>
      <c r="T346" s="387">
        <v>1420</v>
      </c>
      <c r="U346" s="307" t="s">
        <v>7229</v>
      </c>
      <c r="V346" s="252"/>
      <c r="W346" s="252">
        <v>683</v>
      </c>
      <c r="X346" s="330" t="s">
        <v>33</v>
      </c>
      <c r="Y346" s="252"/>
      <c r="Z346" s="252">
        <v>78</v>
      </c>
      <c r="AA346" s="252">
        <v>6824</v>
      </c>
      <c r="AB346" s="252">
        <v>119.04</v>
      </c>
      <c r="AC346" s="252"/>
      <c r="AD346" s="252">
        <v>64</v>
      </c>
      <c r="AE346" s="307">
        <v>135</v>
      </c>
      <c r="AF346" s="91" t="s">
        <v>11744</v>
      </c>
      <c r="AG346" s="373">
        <v>31468</v>
      </c>
      <c r="AH346" s="373">
        <v>43357</v>
      </c>
      <c r="AI346" s="91"/>
      <c r="AJ346" s="91"/>
      <c r="AK346" s="91" t="s">
        <v>6354</v>
      </c>
      <c r="AL346" s="381">
        <v>7</v>
      </c>
      <c r="AM346" s="381">
        <v>2</v>
      </c>
      <c r="AN346" s="381">
        <v>5</v>
      </c>
      <c r="AO346" s="381"/>
      <c r="AP346" s="381"/>
      <c r="AQ346" s="381">
        <v>314</v>
      </c>
      <c r="AR346" s="91" t="s">
        <v>6355</v>
      </c>
      <c r="AS346" s="91" t="s">
        <v>6355</v>
      </c>
      <c r="AT346" s="91" t="s">
        <v>6356</v>
      </c>
      <c r="AU346" s="73">
        <v>95370</v>
      </c>
      <c r="AV346" s="232">
        <v>304</v>
      </c>
      <c r="AW346" s="335">
        <v>2000</v>
      </c>
      <c r="AX346" s="335">
        <v>0</v>
      </c>
      <c r="AY346" s="335">
        <v>0</v>
      </c>
      <c r="AZ346" s="335">
        <v>1000</v>
      </c>
      <c r="BA346" s="335">
        <v>2000</v>
      </c>
      <c r="BB346" s="309">
        <v>50</v>
      </c>
      <c r="BC346" s="313"/>
      <c r="BD346" s="91" t="s">
        <v>9498</v>
      </c>
      <c r="BE346" s="91" t="s">
        <v>9499</v>
      </c>
      <c r="BF346" s="313">
        <v>2000</v>
      </c>
      <c r="BG346" s="335">
        <v>0</v>
      </c>
      <c r="BH346" s="335">
        <v>0</v>
      </c>
      <c r="BI346" s="313">
        <v>1000</v>
      </c>
      <c r="BJ346" s="313">
        <v>2000</v>
      </c>
      <c r="BK346" s="309">
        <v>50</v>
      </c>
      <c r="BL346" s="313"/>
      <c r="BM346" s="91" t="s">
        <v>9498</v>
      </c>
      <c r="BN346" s="91" t="s">
        <v>7228</v>
      </c>
      <c r="BO346" s="389"/>
      <c r="BP346" s="389">
        <v>3</v>
      </c>
      <c r="BQ346" s="253">
        <v>3</v>
      </c>
      <c r="BR346" s="253">
        <v>5</v>
      </c>
      <c r="BS346" s="253"/>
      <c r="BT346" s="253">
        <v>2</v>
      </c>
      <c r="BU346" s="253">
        <v>6</v>
      </c>
      <c r="BV346" s="253">
        <v>1</v>
      </c>
      <c r="BW346" s="253"/>
      <c r="BX346" s="253">
        <v>10</v>
      </c>
      <c r="BY346" s="427"/>
      <c r="BZ346" s="427"/>
      <c r="CA346" s="427"/>
      <c r="CB346" s="427"/>
      <c r="CC346" s="427"/>
    </row>
    <row r="347" spans="1:81" ht="17.100000000000001" customHeight="1">
      <c r="A347" s="642">
        <v>290</v>
      </c>
      <c r="B347" s="91" t="s">
        <v>75</v>
      </c>
      <c r="C347" s="91" t="s">
        <v>1592</v>
      </c>
      <c r="D347" s="91" t="s">
        <v>213</v>
      </c>
      <c r="E347" s="91" t="s">
        <v>20</v>
      </c>
      <c r="F347" s="88" t="s">
        <v>1726</v>
      </c>
      <c r="G347" s="101" t="s">
        <v>1727</v>
      </c>
      <c r="H347" s="330" t="s">
        <v>1728</v>
      </c>
      <c r="I347" s="91" t="s">
        <v>1729</v>
      </c>
      <c r="J347" s="330" t="s">
        <v>102</v>
      </c>
      <c r="K347" s="330" t="s">
        <v>1730</v>
      </c>
      <c r="L347" s="330" t="s">
        <v>1731</v>
      </c>
      <c r="M347" s="91" t="s">
        <v>10495</v>
      </c>
      <c r="N347" s="330" t="s">
        <v>102</v>
      </c>
      <c r="O347" s="776" t="s">
        <v>6435</v>
      </c>
      <c r="P347" s="330" t="s">
        <v>102</v>
      </c>
      <c r="Q347" s="373">
        <v>40340</v>
      </c>
      <c r="R347" s="373">
        <v>7118.49</v>
      </c>
      <c r="S347" s="387">
        <v>1682</v>
      </c>
      <c r="T347" s="387">
        <v>1355</v>
      </c>
      <c r="U347" s="253" t="s">
        <v>6361</v>
      </c>
      <c r="V347" s="252">
        <v>327</v>
      </c>
      <c r="W347" s="252">
        <v>742</v>
      </c>
      <c r="X347" s="330" t="s">
        <v>33</v>
      </c>
      <c r="Y347" s="252">
        <v>91</v>
      </c>
      <c r="Z347" s="252">
        <v>135</v>
      </c>
      <c r="AA347" s="252">
        <v>48015</v>
      </c>
      <c r="AB347" s="252">
        <v>158.41999999999999</v>
      </c>
      <c r="AC347" s="252">
        <v>15</v>
      </c>
      <c r="AD347" s="252">
        <v>118.15</v>
      </c>
      <c r="AE347" s="307">
        <v>73</v>
      </c>
      <c r="AF347" s="91" t="s">
        <v>7226</v>
      </c>
      <c r="AG347" s="373">
        <v>36542</v>
      </c>
      <c r="AH347" s="373">
        <v>42370</v>
      </c>
      <c r="AI347" s="91" t="s">
        <v>11742</v>
      </c>
      <c r="AJ347" s="91" t="s">
        <v>11743</v>
      </c>
      <c r="AK347" s="91" t="s">
        <v>11734</v>
      </c>
      <c r="AL347" s="381">
        <v>11</v>
      </c>
      <c r="AM347" s="381">
        <v>4</v>
      </c>
      <c r="AN347" s="381">
        <v>5</v>
      </c>
      <c r="AO347" s="381">
        <v>2</v>
      </c>
      <c r="AP347" s="381"/>
      <c r="AQ347" s="381">
        <v>314</v>
      </c>
      <c r="AR347" s="91" t="s">
        <v>6355</v>
      </c>
      <c r="AS347" s="91" t="s">
        <v>6355</v>
      </c>
      <c r="AT347" s="91" t="s">
        <v>6356</v>
      </c>
      <c r="AU347" s="232">
        <v>50003</v>
      </c>
      <c r="AV347" s="232">
        <v>159</v>
      </c>
      <c r="AW347" s="335">
        <v>2000</v>
      </c>
      <c r="AX347" s="335">
        <v>0</v>
      </c>
      <c r="AY347" s="335">
        <v>0</v>
      </c>
      <c r="AZ347" s="335">
        <v>1000</v>
      </c>
      <c r="BA347" s="335">
        <v>2000</v>
      </c>
      <c r="BB347" s="309">
        <v>50</v>
      </c>
      <c r="BC347" s="313"/>
      <c r="BD347" s="91" t="s">
        <v>9500</v>
      </c>
      <c r="BE347" s="91" t="s">
        <v>9501</v>
      </c>
      <c r="BF347" s="313">
        <v>2000</v>
      </c>
      <c r="BG347" s="335">
        <v>0</v>
      </c>
      <c r="BH347" s="335">
        <v>0</v>
      </c>
      <c r="BI347" s="313">
        <v>1000</v>
      </c>
      <c r="BJ347" s="313">
        <v>2000</v>
      </c>
      <c r="BK347" s="309">
        <v>50</v>
      </c>
      <c r="BL347" s="313"/>
      <c r="BM347" s="91" t="s">
        <v>9600</v>
      </c>
      <c r="BN347" s="91" t="s">
        <v>7227</v>
      </c>
      <c r="BO347" s="389"/>
      <c r="BP347" s="389">
        <v>9</v>
      </c>
      <c r="BQ347" s="253"/>
      <c r="BR347" s="253">
        <v>8</v>
      </c>
      <c r="BS347" s="253"/>
      <c r="BT347" s="253">
        <v>9</v>
      </c>
      <c r="BU347" s="253">
        <v>5</v>
      </c>
      <c r="BV347" s="253">
        <v>3</v>
      </c>
      <c r="BW347" s="253"/>
      <c r="BX347" s="253">
        <v>17</v>
      </c>
      <c r="BY347" s="427"/>
      <c r="BZ347" s="427"/>
      <c r="CA347" s="427"/>
      <c r="CB347" s="427"/>
      <c r="CC347" s="427"/>
    </row>
    <row r="348" spans="1:81" ht="17.100000000000001" customHeight="1">
      <c r="A348" s="88">
        <v>291</v>
      </c>
      <c r="B348" s="116" t="s">
        <v>111</v>
      </c>
      <c r="C348" s="116" t="s">
        <v>1732</v>
      </c>
      <c r="D348" s="116" t="s">
        <v>213</v>
      </c>
      <c r="E348" s="116" t="s">
        <v>20</v>
      </c>
      <c r="F348" s="116" t="s">
        <v>1733</v>
      </c>
      <c r="G348" s="101" t="s">
        <v>1734</v>
      </c>
      <c r="H348" s="330" t="s">
        <v>1735</v>
      </c>
      <c r="I348" s="91" t="s">
        <v>1736</v>
      </c>
      <c r="J348" s="330" t="s">
        <v>102</v>
      </c>
      <c r="K348" s="330" t="s">
        <v>1737</v>
      </c>
      <c r="L348" s="330" t="s">
        <v>1738</v>
      </c>
      <c r="M348" s="91" t="s">
        <v>10740</v>
      </c>
      <c r="N348" s="330" t="s">
        <v>30</v>
      </c>
      <c r="O348" s="330"/>
      <c r="P348" s="330" t="s">
        <v>102</v>
      </c>
      <c r="Q348" s="373">
        <v>8461</v>
      </c>
      <c r="R348" s="373">
        <v>5635</v>
      </c>
      <c r="S348" s="387">
        <v>1636</v>
      </c>
      <c r="T348" s="387">
        <v>1299</v>
      </c>
      <c r="U348" s="307" t="s">
        <v>8883</v>
      </c>
      <c r="V348" s="252">
        <v>337</v>
      </c>
      <c r="W348" s="252">
        <v>728</v>
      </c>
      <c r="X348" s="330" t="s">
        <v>33</v>
      </c>
      <c r="Y348" s="252">
        <v>425</v>
      </c>
      <c r="Z348" s="252">
        <v>142</v>
      </c>
      <c r="AA348" s="252">
        <v>8116</v>
      </c>
      <c r="AB348" s="252">
        <v>247</v>
      </c>
      <c r="AC348" s="252">
        <v>84.29</v>
      </c>
      <c r="AD348" s="252">
        <v>115.71</v>
      </c>
      <c r="AE348" s="307">
        <v>368</v>
      </c>
      <c r="AF348" s="91" t="s">
        <v>7230</v>
      </c>
      <c r="AG348" s="373">
        <v>4650</v>
      </c>
      <c r="AH348" s="373">
        <v>8111</v>
      </c>
      <c r="AI348" s="91" t="s">
        <v>7231</v>
      </c>
      <c r="AJ348" s="91" t="s">
        <v>7232</v>
      </c>
      <c r="AK348" s="91" t="s">
        <v>6354</v>
      </c>
      <c r="AL348" s="381">
        <v>16</v>
      </c>
      <c r="AM348" s="381">
        <v>4</v>
      </c>
      <c r="AN348" s="381">
        <v>6</v>
      </c>
      <c r="AO348" s="381">
        <v>3</v>
      </c>
      <c r="AP348" s="381">
        <v>3</v>
      </c>
      <c r="AQ348" s="381">
        <v>313</v>
      </c>
      <c r="AR348" s="91" t="s">
        <v>6355</v>
      </c>
      <c r="AS348" s="91" t="s">
        <v>6355</v>
      </c>
      <c r="AT348" s="91" t="s">
        <v>6356</v>
      </c>
      <c r="AU348" s="73">
        <v>181070</v>
      </c>
      <c r="AV348" s="232">
        <v>578</v>
      </c>
      <c r="AW348" s="335">
        <v>2000</v>
      </c>
      <c r="AX348" s="335">
        <v>0</v>
      </c>
      <c r="AY348" s="335">
        <v>0</v>
      </c>
      <c r="AZ348" s="335">
        <v>1000</v>
      </c>
      <c r="BA348" s="335">
        <v>2000</v>
      </c>
      <c r="BB348" s="313">
        <v>50</v>
      </c>
      <c r="BC348" s="313"/>
      <c r="BD348" s="91"/>
      <c r="BE348" s="91" t="s">
        <v>9502</v>
      </c>
      <c r="BF348" s="313">
        <v>2000</v>
      </c>
      <c r="BG348" s="335">
        <v>0</v>
      </c>
      <c r="BH348" s="335">
        <v>0</v>
      </c>
      <c r="BI348" s="313">
        <v>1000</v>
      </c>
      <c r="BJ348" s="313">
        <v>2000</v>
      </c>
      <c r="BK348" s="313">
        <v>50</v>
      </c>
      <c r="BL348" s="313"/>
      <c r="BM348" s="91"/>
      <c r="BN348" s="91" t="s">
        <v>9615</v>
      </c>
      <c r="BO348" s="389">
        <v>1</v>
      </c>
      <c r="BP348" s="389">
        <v>3</v>
      </c>
      <c r="BQ348" s="253">
        <v>4</v>
      </c>
      <c r="BR348" s="253">
        <v>4</v>
      </c>
      <c r="BS348" s="253">
        <v>1</v>
      </c>
      <c r="BT348" s="253">
        <v>6</v>
      </c>
      <c r="BU348" s="253">
        <v>3</v>
      </c>
      <c r="BV348" s="253">
        <v>4</v>
      </c>
      <c r="BW348" s="253"/>
      <c r="BX348" s="253">
        <v>41</v>
      </c>
      <c r="BY348" s="427"/>
      <c r="BZ348" s="427"/>
      <c r="CA348" s="427"/>
      <c r="CB348" s="427"/>
      <c r="CC348" s="427"/>
    </row>
    <row r="349" spans="1:81" ht="17.100000000000001" customHeight="1">
      <c r="A349" s="642">
        <v>292</v>
      </c>
      <c r="B349" s="78" t="s">
        <v>75</v>
      </c>
      <c r="C349" s="78" t="s">
        <v>1739</v>
      </c>
      <c r="D349" s="78" t="s">
        <v>309</v>
      </c>
      <c r="E349" s="78" t="s">
        <v>97</v>
      </c>
      <c r="F349" s="78" t="s">
        <v>1740</v>
      </c>
      <c r="G349" s="101" t="s">
        <v>1741</v>
      </c>
      <c r="H349" s="330" t="s">
        <v>1742</v>
      </c>
      <c r="I349" s="91" t="s">
        <v>1743</v>
      </c>
      <c r="J349" s="330" t="s">
        <v>102</v>
      </c>
      <c r="K349" s="330" t="s">
        <v>1744</v>
      </c>
      <c r="L349" s="330" t="s">
        <v>1745</v>
      </c>
      <c r="M349" s="91" t="s">
        <v>10741</v>
      </c>
      <c r="N349" s="330" t="s">
        <v>30</v>
      </c>
      <c r="O349" s="330"/>
      <c r="P349" s="330" t="s">
        <v>102</v>
      </c>
      <c r="Q349" s="373">
        <v>18354</v>
      </c>
      <c r="R349" s="373">
        <v>3817</v>
      </c>
      <c r="S349" s="387">
        <v>958</v>
      </c>
      <c r="T349" s="387">
        <v>541</v>
      </c>
      <c r="U349" s="253" t="s">
        <v>6352</v>
      </c>
      <c r="V349" s="252">
        <v>417</v>
      </c>
      <c r="W349" s="252">
        <v>154</v>
      </c>
      <c r="X349" s="330" t="s">
        <v>6337</v>
      </c>
      <c r="Y349" s="252">
        <v>277</v>
      </c>
      <c r="Z349" s="252">
        <v>40</v>
      </c>
      <c r="AA349" s="252">
        <v>1000</v>
      </c>
      <c r="AB349" s="252">
        <v>111</v>
      </c>
      <c r="AC349" s="252"/>
      <c r="AD349" s="252">
        <v>158</v>
      </c>
      <c r="AE349" s="307">
        <v>69</v>
      </c>
      <c r="AF349" s="91" t="s">
        <v>7225</v>
      </c>
      <c r="AG349" s="373">
        <v>586</v>
      </c>
      <c r="AH349" s="373">
        <v>3230</v>
      </c>
      <c r="AI349" s="91"/>
      <c r="AJ349" s="91"/>
      <c r="AK349" s="91" t="s">
        <v>6365</v>
      </c>
      <c r="AL349" s="381">
        <v>42</v>
      </c>
      <c r="AM349" s="381">
        <v>1</v>
      </c>
      <c r="AN349" s="381">
        <v>1</v>
      </c>
      <c r="AO349" s="381">
        <v>40</v>
      </c>
      <c r="AP349" s="381"/>
      <c r="AQ349" s="381">
        <v>311</v>
      </c>
      <c r="AR349" s="91" t="s">
        <v>6341</v>
      </c>
      <c r="AS349" s="91" t="s">
        <v>6341</v>
      </c>
      <c r="AT349" s="91" t="s">
        <v>9300</v>
      </c>
      <c r="AU349" s="73">
        <v>214503</v>
      </c>
      <c r="AV349" s="232">
        <v>690</v>
      </c>
      <c r="AW349" s="335"/>
      <c r="AX349" s="335"/>
      <c r="AY349" s="335"/>
      <c r="AZ349" s="335"/>
      <c r="BA349" s="335"/>
      <c r="BB349" s="313"/>
      <c r="BC349" s="313"/>
      <c r="BD349" s="91"/>
      <c r="BE349" s="91" t="s">
        <v>6350</v>
      </c>
      <c r="BF349" s="313"/>
      <c r="BG349" s="335"/>
      <c r="BH349" s="313"/>
      <c r="BI349" s="313"/>
      <c r="BJ349" s="313"/>
      <c r="BK349" s="313"/>
      <c r="BL349" s="313"/>
      <c r="BM349" s="91"/>
      <c r="BN349" s="91" t="s">
        <v>6350</v>
      </c>
      <c r="BO349" s="253"/>
      <c r="BP349" s="253"/>
      <c r="BQ349" s="253">
        <v>3</v>
      </c>
      <c r="BR349" s="253"/>
      <c r="BS349" s="253">
        <v>2</v>
      </c>
      <c r="BT349" s="253">
        <v>2</v>
      </c>
      <c r="BU349" s="253">
        <v>2</v>
      </c>
      <c r="BV349" s="253">
        <v>2</v>
      </c>
      <c r="BW349" s="253"/>
      <c r="BX349" s="253">
        <v>578</v>
      </c>
      <c r="BY349" s="427"/>
      <c r="BZ349" s="427"/>
      <c r="CA349" s="427"/>
      <c r="CB349" s="427"/>
      <c r="CC349" s="427"/>
    </row>
    <row r="350" spans="1:81" ht="17.100000000000001" customHeight="1">
      <c r="A350" s="88">
        <v>293</v>
      </c>
      <c r="B350" s="91" t="s">
        <v>111</v>
      </c>
      <c r="C350" s="86" t="s">
        <v>1667</v>
      </c>
      <c r="D350" s="91" t="s">
        <v>213</v>
      </c>
      <c r="E350" s="91" t="s">
        <v>20</v>
      </c>
      <c r="F350" s="91" t="s">
        <v>1746</v>
      </c>
      <c r="G350" s="101" t="s">
        <v>1747</v>
      </c>
      <c r="H350" s="330" t="s">
        <v>1748</v>
      </c>
      <c r="I350" s="91" t="s">
        <v>1749</v>
      </c>
      <c r="J350" s="330" t="s">
        <v>102</v>
      </c>
      <c r="K350" s="330" t="s">
        <v>1288</v>
      </c>
      <c r="L350" s="330" t="s">
        <v>1750</v>
      </c>
      <c r="M350" s="91" t="s">
        <v>10496</v>
      </c>
      <c r="N350" s="330" t="s">
        <v>30</v>
      </c>
      <c r="O350" s="330"/>
      <c r="P350" s="330" t="s">
        <v>11470</v>
      </c>
      <c r="Q350" s="373">
        <v>4075.5</v>
      </c>
      <c r="R350" s="373">
        <v>2993.8</v>
      </c>
      <c r="S350" s="387">
        <v>959.8</v>
      </c>
      <c r="T350" s="387">
        <v>797.8</v>
      </c>
      <c r="U350" s="253" t="s">
        <v>11471</v>
      </c>
      <c r="V350" s="252">
        <v>162</v>
      </c>
      <c r="W350" s="252">
        <v>135</v>
      </c>
      <c r="X350" s="330" t="s">
        <v>6337</v>
      </c>
      <c r="Y350" s="252">
        <v>234.3</v>
      </c>
      <c r="Z350" s="252">
        <v>90</v>
      </c>
      <c r="AA350" s="252">
        <v>16860</v>
      </c>
      <c r="AB350" s="252">
        <v>157.88999999999999</v>
      </c>
      <c r="AC350" s="252">
        <v>45</v>
      </c>
      <c r="AD350" s="252"/>
      <c r="AE350" s="307">
        <v>30</v>
      </c>
      <c r="AF350" s="91" t="s">
        <v>6865</v>
      </c>
      <c r="AG350" s="373">
        <v>1771</v>
      </c>
      <c r="AH350" s="373">
        <v>1878</v>
      </c>
      <c r="AI350" s="91" t="s">
        <v>11472</v>
      </c>
      <c r="AJ350" s="91" t="s">
        <v>11473</v>
      </c>
      <c r="AK350" s="91" t="s">
        <v>11462</v>
      </c>
      <c r="AL350" s="381">
        <v>10</v>
      </c>
      <c r="AM350" s="381"/>
      <c r="AN350" s="381">
        <v>5</v>
      </c>
      <c r="AO350" s="381">
        <v>4</v>
      </c>
      <c r="AP350" s="381">
        <v>1</v>
      </c>
      <c r="AQ350" s="381">
        <v>308</v>
      </c>
      <c r="AR350" s="91" t="s">
        <v>6341</v>
      </c>
      <c r="AS350" s="91" t="s">
        <v>6341</v>
      </c>
      <c r="AT350" s="91" t="s">
        <v>8562</v>
      </c>
      <c r="AU350" s="73">
        <v>161391</v>
      </c>
      <c r="AV350" s="232">
        <v>524</v>
      </c>
      <c r="AW350" s="335"/>
      <c r="AX350" s="335"/>
      <c r="AY350" s="335"/>
      <c r="AZ350" s="335"/>
      <c r="BA350" s="335"/>
      <c r="BB350" s="313"/>
      <c r="BC350" s="313"/>
      <c r="BD350" s="91"/>
      <c r="BE350" s="91" t="s">
        <v>6350</v>
      </c>
      <c r="BF350" s="313"/>
      <c r="BG350" s="335"/>
      <c r="BH350" s="313"/>
      <c r="BI350" s="313"/>
      <c r="BJ350" s="313"/>
      <c r="BK350" s="313"/>
      <c r="BL350" s="313"/>
      <c r="BM350" s="91"/>
      <c r="BN350" s="91" t="s">
        <v>6350</v>
      </c>
      <c r="BO350" s="253"/>
      <c r="BP350" s="253"/>
      <c r="BQ350" s="253"/>
      <c r="BR350" s="253">
        <v>7</v>
      </c>
      <c r="BS350" s="253"/>
      <c r="BT350" s="253"/>
      <c r="BU350" s="253">
        <v>15</v>
      </c>
      <c r="BV350" s="253">
        <v>2</v>
      </c>
      <c r="BW350" s="253"/>
      <c r="BX350" s="253">
        <v>24</v>
      </c>
      <c r="BY350" s="427"/>
      <c r="BZ350" s="427"/>
      <c r="CA350" s="427"/>
      <c r="CB350" s="427"/>
      <c r="CC350" s="427"/>
    </row>
    <row r="351" spans="1:81" ht="17.100000000000001" customHeight="1">
      <c r="A351" s="642">
        <v>294</v>
      </c>
      <c r="B351" s="87" t="s">
        <v>75</v>
      </c>
      <c r="C351" s="87" t="s">
        <v>1708</v>
      </c>
      <c r="D351" s="87" t="s">
        <v>309</v>
      </c>
      <c r="E351" s="87" t="s">
        <v>97</v>
      </c>
      <c r="F351" s="87" t="s">
        <v>1751</v>
      </c>
      <c r="G351" s="168" t="s">
        <v>10915</v>
      </c>
      <c r="H351" s="89" t="s">
        <v>1752</v>
      </c>
      <c r="I351" s="96" t="s">
        <v>1753</v>
      </c>
      <c r="J351" s="89" t="s">
        <v>102</v>
      </c>
      <c r="K351" s="89" t="s">
        <v>1754</v>
      </c>
      <c r="L351" s="89" t="s">
        <v>1755</v>
      </c>
      <c r="M351" s="91" t="s">
        <v>10742</v>
      </c>
      <c r="N351" s="330" t="s">
        <v>102</v>
      </c>
      <c r="O351" s="776" t="s">
        <v>6435</v>
      </c>
      <c r="P351" s="330" t="s">
        <v>102</v>
      </c>
      <c r="Q351" s="373">
        <v>13000</v>
      </c>
      <c r="R351" s="373">
        <v>5039</v>
      </c>
      <c r="S351" s="53">
        <v>1373.98</v>
      </c>
      <c r="T351" s="387">
        <v>985.45</v>
      </c>
      <c r="U351" s="253"/>
      <c r="V351" s="252">
        <v>388.53</v>
      </c>
      <c r="W351" s="252">
        <v>478.35</v>
      </c>
      <c r="X351" s="330" t="s">
        <v>33</v>
      </c>
      <c r="Y351" s="252">
        <v>144</v>
      </c>
      <c r="Z351" s="252">
        <v>67</v>
      </c>
      <c r="AA351" s="252">
        <v>300</v>
      </c>
      <c r="AB351" s="252">
        <v>102</v>
      </c>
      <c r="AC351" s="252"/>
      <c r="AD351" s="252"/>
      <c r="AE351" s="307">
        <v>72</v>
      </c>
      <c r="AF351" s="91" t="s">
        <v>7115</v>
      </c>
      <c r="AG351" s="373">
        <v>8170</v>
      </c>
      <c r="AH351" s="373">
        <v>12062</v>
      </c>
      <c r="AI351" s="91" t="s">
        <v>7116</v>
      </c>
      <c r="AJ351" s="91" t="s">
        <v>9008</v>
      </c>
      <c r="AK351" s="91" t="s">
        <v>6348</v>
      </c>
      <c r="AL351" s="381">
        <v>9</v>
      </c>
      <c r="AM351" s="381">
        <v>6</v>
      </c>
      <c r="AN351" s="381">
        <v>2</v>
      </c>
      <c r="AO351" s="381">
        <v>1</v>
      </c>
      <c r="AP351" s="381"/>
      <c r="AQ351" s="381">
        <v>205</v>
      </c>
      <c r="AR351" s="91" t="s">
        <v>6355</v>
      </c>
      <c r="AS351" s="91" t="s">
        <v>6355</v>
      </c>
      <c r="AT351" s="91" t="s">
        <v>9301</v>
      </c>
      <c r="AU351" s="232">
        <v>112418</v>
      </c>
      <c r="AV351" s="232">
        <v>548</v>
      </c>
      <c r="AW351" s="335"/>
      <c r="AX351" s="335"/>
      <c r="AY351" s="335"/>
      <c r="AZ351" s="335"/>
      <c r="BA351" s="335"/>
      <c r="BB351" s="313"/>
      <c r="BC351" s="313"/>
      <c r="BD351" s="91"/>
      <c r="BE351" s="91" t="s">
        <v>7117</v>
      </c>
      <c r="BF351" s="313"/>
      <c r="BG351" s="335"/>
      <c r="BH351" s="313"/>
      <c r="BI351" s="313"/>
      <c r="BJ351" s="313"/>
      <c r="BK351" s="313"/>
      <c r="BL351" s="313"/>
      <c r="BM351" s="91"/>
      <c r="BN351" s="91" t="s">
        <v>7117</v>
      </c>
      <c r="BO351" s="253"/>
      <c r="BP351" s="253">
        <v>4</v>
      </c>
      <c r="BQ351" s="253"/>
      <c r="BR351" s="253">
        <v>1</v>
      </c>
      <c r="BS351" s="253"/>
      <c r="BT351" s="253">
        <v>3</v>
      </c>
      <c r="BU351" s="253"/>
      <c r="BV351" s="253">
        <v>2</v>
      </c>
      <c r="BW351" s="253"/>
      <c r="BX351" s="253"/>
      <c r="BY351" s="427"/>
      <c r="BZ351" s="427"/>
      <c r="CA351" s="427"/>
      <c r="CB351" s="427"/>
      <c r="CC351" s="427"/>
    </row>
    <row r="352" spans="1:81" ht="17.100000000000001" customHeight="1">
      <c r="A352" s="88">
        <v>295</v>
      </c>
      <c r="B352" s="78" t="s">
        <v>75</v>
      </c>
      <c r="C352" s="78" t="s">
        <v>1708</v>
      </c>
      <c r="D352" s="78" t="s">
        <v>309</v>
      </c>
      <c r="E352" s="78" t="s">
        <v>97</v>
      </c>
      <c r="F352" s="78" t="s">
        <v>1756</v>
      </c>
      <c r="G352" s="101" t="s">
        <v>8736</v>
      </c>
      <c r="H352" s="330" t="s">
        <v>1757</v>
      </c>
      <c r="I352" s="91" t="s">
        <v>1758</v>
      </c>
      <c r="J352" s="330" t="s">
        <v>102</v>
      </c>
      <c r="K352" s="330" t="s">
        <v>1759</v>
      </c>
      <c r="L352" s="330" t="s">
        <v>1760</v>
      </c>
      <c r="M352" s="673" t="s">
        <v>11579</v>
      </c>
      <c r="N352" s="330" t="s">
        <v>30</v>
      </c>
      <c r="O352" s="330"/>
      <c r="P352" s="330" t="s">
        <v>30</v>
      </c>
      <c r="Q352" s="373">
        <v>7500</v>
      </c>
      <c r="R352" s="373">
        <v>1487</v>
      </c>
      <c r="S352" s="387">
        <v>819</v>
      </c>
      <c r="T352" s="387">
        <v>725</v>
      </c>
      <c r="U352" s="253" t="s">
        <v>6352</v>
      </c>
      <c r="V352" s="252">
        <v>94</v>
      </c>
      <c r="W352" s="252">
        <v>55</v>
      </c>
      <c r="X352" s="330" t="s">
        <v>6337</v>
      </c>
      <c r="Y352" s="252">
        <v>113</v>
      </c>
      <c r="Z352" s="252">
        <v>55</v>
      </c>
      <c r="AA352" s="252">
        <v>1300</v>
      </c>
      <c r="AB352" s="252">
        <v>86</v>
      </c>
      <c r="AC352" s="252"/>
      <c r="AD352" s="252"/>
      <c r="AE352" s="307">
        <v>64</v>
      </c>
      <c r="AF352" s="91" t="s">
        <v>6944</v>
      </c>
      <c r="AG352" s="373">
        <v>413</v>
      </c>
      <c r="AH352" s="373">
        <v>543</v>
      </c>
      <c r="AI352" s="91"/>
      <c r="AJ352" s="91"/>
      <c r="AK352" s="91" t="s">
        <v>6348</v>
      </c>
      <c r="AL352" s="381">
        <v>2</v>
      </c>
      <c r="AM352" s="381"/>
      <c r="AN352" s="381">
        <v>1</v>
      </c>
      <c r="AO352" s="381"/>
      <c r="AP352" s="381">
        <v>1</v>
      </c>
      <c r="AQ352" s="381">
        <v>235</v>
      </c>
      <c r="AR352" s="91" t="s">
        <v>6355</v>
      </c>
      <c r="AS352" s="91" t="s">
        <v>6355</v>
      </c>
      <c r="AT352" s="91" t="s">
        <v>9302</v>
      </c>
      <c r="AU352" s="73">
        <v>34100</v>
      </c>
      <c r="AV352" s="73">
        <v>145</v>
      </c>
      <c r="AW352" s="335">
        <v>2000</v>
      </c>
      <c r="AX352" s="335">
        <v>0</v>
      </c>
      <c r="AY352" s="335">
        <v>1000</v>
      </c>
      <c r="AZ352" s="335">
        <v>1500</v>
      </c>
      <c r="BA352" s="335">
        <v>2000</v>
      </c>
      <c r="BB352" s="313">
        <v>25</v>
      </c>
      <c r="BC352" s="313"/>
      <c r="BD352" s="91"/>
      <c r="BE352" s="91" t="s">
        <v>10972</v>
      </c>
      <c r="BF352" s="313"/>
      <c r="BG352" s="335"/>
      <c r="BH352" s="313"/>
      <c r="BI352" s="313"/>
      <c r="BJ352" s="313"/>
      <c r="BK352" s="313"/>
      <c r="BL352" s="313"/>
      <c r="BM352" s="91"/>
      <c r="BN352" s="91" t="s">
        <v>6945</v>
      </c>
      <c r="BO352" s="390"/>
      <c r="BP352" s="253"/>
      <c r="BQ352" s="253"/>
      <c r="BR352" s="253">
        <v>1</v>
      </c>
      <c r="BS352" s="253"/>
      <c r="BT352" s="253"/>
      <c r="BU352" s="253">
        <v>5</v>
      </c>
      <c r="BV352" s="253">
        <v>4</v>
      </c>
      <c r="BW352" s="253"/>
      <c r="BX352" s="253">
        <v>4</v>
      </c>
      <c r="BY352" s="427"/>
      <c r="BZ352" s="427"/>
      <c r="CA352" s="427"/>
      <c r="CB352" s="427"/>
      <c r="CC352" s="427"/>
    </row>
    <row r="353" spans="1:81" ht="17.100000000000001" customHeight="1">
      <c r="A353" s="642">
        <v>296</v>
      </c>
      <c r="B353" s="87" t="s">
        <v>75</v>
      </c>
      <c r="C353" s="87" t="s">
        <v>1708</v>
      </c>
      <c r="D353" s="87" t="s">
        <v>309</v>
      </c>
      <c r="E353" s="87" t="s">
        <v>97</v>
      </c>
      <c r="F353" s="87" t="s">
        <v>1761</v>
      </c>
      <c r="G353" s="168" t="s">
        <v>1762</v>
      </c>
      <c r="H353" s="89" t="s">
        <v>6946</v>
      </c>
      <c r="I353" s="96" t="s">
        <v>1763</v>
      </c>
      <c r="J353" s="89" t="s">
        <v>102</v>
      </c>
      <c r="K353" s="89" t="s">
        <v>1764</v>
      </c>
      <c r="L353" s="89" t="s">
        <v>1765</v>
      </c>
      <c r="M353" s="91" t="s">
        <v>10497</v>
      </c>
      <c r="N353" s="330" t="s">
        <v>30</v>
      </c>
      <c r="O353" s="570"/>
      <c r="P353" s="330" t="s">
        <v>30</v>
      </c>
      <c r="Q353" s="373">
        <v>7430</v>
      </c>
      <c r="R353" s="373">
        <v>715</v>
      </c>
      <c r="S353" s="387">
        <v>348</v>
      </c>
      <c r="T353" s="387">
        <v>297</v>
      </c>
      <c r="U353" s="253" t="s">
        <v>6352</v>
      </c>
      <c r="V353" s="252">
        <v>51</v>
      </c>
      <c r="W353" s="252">
        <v>43</v>
      </c>
      <c r="X353" s="330" t="s">
        <v>6337</v>
      </c>
      <c r="Y353" s="252"/>
      <c r="Z353" s="252">
        <v>72.599999999999994</v>
      </c>
      <c r="AA353" s="252">
        <v>1000</v>
      </c>
      <c r="AB353" s="252">
        <v>44.46</v>
      </c>
      <c r="AC353" s="252"/>
      <c r="AD353" s="252"/>
      <c r="AE353" s="307">
        <v>45</v>
      </c>
      <c r="AF353" s="91" t="s">
        <v>6370</v>
      </c>
      <c r="AG353" s="373">
        <v>1751</v>
      </c>
      <c r="AH353" s="373">
        <v>2648</v>
      </c>
      <c r="AI353" s="91"/>
      <c r="AJ353" s="91"/>
      <c r="AK353" s="91" t="s">
        <v>6348</v>
      </c>
      <c r="AL353" s="381">
        <v>3</v>
      </c>
      <c r="AM353" s="381"/>
      <c r="AN353" s="381"/>
      <c r="AO353" s="381">
        <v>2</v>
      </c>
      <c r="AP353" s="381">
        <v>1</v>
      </c>
      <c r="AQ353" s="381">
        <v>352</v>
      </c>
      <c r="AR353" s="91" t="s">
        <v>11581</v>
      </c>
      <c r="AS353" s="91" t="s">
        <v>11581</v>
      </c>
      <c r="AT353" s="91" t="s">
        <v>11580</v>
      </c>
      <c r="AU353" s="73">
        <v>21768</v>
      </c>
      <c r="AV353" s="73">
        <v>62</v>
      </c>
      <c r="AW353" s="335"/>
      <c r="AX353" s="335"/>
      <c r="AY353" s="335"/>
      <c r="AZ353" s="335"/>
      <c r="BA353" s="335"/>
      <c r="BB353" s="313"/>
      <c r="BC353" s="313"/>
      <c r="BD353" s="91"/>
      <c r="BE353" s="91"/>
      <c r="BF353" s="313"/>
      <c r="BG353" s="335"/>
      <c r="BH353" s="313"/>
      <c r="BI353" s="313"/>
      <c r="BJ353" s="313"/>
      <c r="BK353" s="313"/>
      <c r="BL353" s="313"/>
      <c r="BM353" s="91"/>
      <c r="BN353" s="91" t="s">
        <v>6881</v>
      </c>
      <c r="BO353" s="253"/>
      <c r="BP353" s="253"/>
      <c r="BQ353" s="253"/>
      <c r="BR353" s="253">
        <v>1</v>
      </c>
      <c r="BS353" s="253"/>
      <c r="BT353" s="253"/>
      <c r="BU353" s="253">
        <v>3</v>
      </c>
      <c r="BV353" s="253">
        <v>3</v>
      </c>
      <c r="BW353" s="253"/>
      <c r="BX353" s="253">
        <v>3</v>
      </c>
      <c r="BY353" s="427"/>
      <c r="BZ353" s="427"/>
      <c r="CA353" s="427"/>
      <c r="CB353" s="427"/>
      <c r="CC353" s="427"/>
    </row>
    <row r="354" spans="1:81" ht="17.100000000000001" customHeight="1">
      <c r="A354" s="88">
        <v>297</v>
      </c>
      <c r="B354" s="78" t="s">
        <v>111</v>
      </c>
      <c r="C354" s="78" t="s">
        <v>1766</v>
      </c>
      <c r="D354" s="78" t="s">
        <v>213</v>
      </c>
      <c r="E354" s="78" t="s">
        <v>20</v>
      </c>
      <c r="F354" s="78" t="s">
        <v>1767</v>
      </c>
      <c r="G354" s="101" t="s">
        <v>1768</v>
      </c>
      <c r="H354" s="679" t="s">
        <v>7513</v>
      </c>
      <c r="I354" s="91" t="s">
        <v>1769</v>
      </c>
      <c r="J354" s="330" t="s">
        <v>102</v>
      </c>
      <c r="K354" s="330" t="s">
        <v>8871</v>
      </c>
      <c r="L354" s="330" t="s">
        <v>1770</v>
      </c>
      <c r="M354" s="91" t="s">
        <v>10743</v>
      </c>
      <c r="N354" s="330" t="s">
        <v>30</v>
      </c>
      <c r="O354" s="330"/>
      <c r="P354" s="330" t="s">
        <v>102</v>
      </c>
      <c r="Q354" s="373">
        <v>30422</v>
      </c>
      <c r="R354" s="373">
        <v>1237.2</v>
      </c>
      <c r="S354" s="387">
        <v>377.9</v>
      </c>
      <c r="T354" s="387">
        <v>273.89999999999998</v>
      </c>
      <c r="U354" s="253" t="s">
        <v>6352</v>
      </c>
      <c r="V354" s="252">
        <v>104</v>
      </c>
      <c r="W354" s="252">
        <v>6.6</v>
      </c>
      <c r="X354" s="330" t="s">
        <v>6337</v>
      </c>
      <c r="Y354" s="252">
        <v>81</v>
      </c>
      <c r="Z354" s="252"/>
      <c r="AA354" s="252"/>
      <c r="AB354" s="252">
        <v>56.4</v>
      </c>
      <c r="AC354" s="252"/>
      <c r="AD354" s="252"/>
      <c r="AE354" s="307">
        <v>60</v>
      </c>
      <c r="AF354" s="91" t="s">
        <v>7511</v>
      </c>
      <c r="AG354" s="375">
        <v>237</v>
      </c>
      <c r="AH354" s="375">
        <v>1553</v>
      </c>
      <c r="AI354" s="91"/>
      <c r="AJ354" s="91"/>
      <c r="AK354" s="91" t="s">
        <v>6362</v>
      </c>
      <c r="AL354" s="381">
        <v>27</v>
      </c>
      <c r="AM354" s="381">
        <v>13</v>
      </c>
      <c r="AN354" s="381">
        <v>2</v>
      </c>
      <c r="AO354" s="381">
        <v>11</v>
      </c>
      <c r="AP354" s="381">
        <v>1</v>
      </c>
      <c r="AQ354" s="381">
        <v>311</v>
      </c>
      <c r="AR354" s="91" t="s">
        <v>9140</v>
      </c>
      <c r="AS354" s="91" t="s">
        <v>9140</v>
      </c>
      <c r="AT354" s="91" t="s">
        <v>7512</v>
      </c>
      <c r="AU354" s="73">
        <v>57061</v>
      </c>
      <c r="AV354" s="232">
        <v>183</v>
      </c>
      <c r="AW354" s="335"/>
      <c r="AX354" s="335"/>
      <c r="AY354" s="335"/>
      <c r="AZ354" s="335"/>
      <c r="BA354" s="335"/>
      <c r="BB354" s="313"/>
      <c r="BC354" s="313"/>
      <c r="BD354" s="91"/>
      <c r="BE354" s="91" t="s">
        <v>6350</v>
      </c>
      <c r="BF354" s="313"/>
      <c r="BG354" s="335"/>
      <c r="BH354" s="313"/>
      <c r="BI354" s="313"/>
      <c r="BJ354" s="313"/>
      <c r="BK354" s="313"/>
      <c r="BL354" s="313"/>
      <c r="BM354" s="91"/>
      <c r="BN354" s="91" t="s">
        <v>6350</v>
      </c>
      <c r="BO354" s="253"/>
      <c r="BP354" s="253"/>
      <c r="BQ354" s="253">
        <v>3</v>
      </c>
      <c r="BR354" s="253"/>
      <c r="BS354" s="253"/>
      <c r="BT354" s="253"/>
      <c r="BU354" s="253">
        <v>1</v>
      </c>
      <c r="BV354" s="253">
        <v>3</v>
      </c>
      <c r="BW354" s="253"/>
      <c r="BX354" s="253"/>
      <c r="BY354" s="427"/>
      <c r="BZ354" s="427"/>
      <c r="CA354" s="427"/>
      <c r="CB354" s="427"/>
      <c r="CC354" s="427"/>
    </row>
    <row r="355" spans="1:81" ht="17.100000000000001" customHeight="1">
      <c r="A355" s="642">
        <v>298</v>
      </c>
      <c r="B355" s="91" t="s">
        <v>111</v>
      </c>
      <c r="C355" s="91" t="s">
        <v>1766</v>
      </c>
      <c r="D355" s="91" t="s">
        <v>213</v>
      </c>
      <c r="E355" s="91" t="s">
        <v>20</v>
      </c>
      <c r="F355" s="91" t="s">
        <v>1771</v>
      </c>
      <c r="G355" s="101" t="s">
        <v>1772</v>
      </c>
      <c r="H355" s="330" t="s">
        <v>1773</v>
      </c>
      <c r="I355" s="91" t="s">
        <v>1774</v>
      </c>
      <c r="J355" s="330" t="s">
        <v>102</v>
      </c>
      <c r="K355" s="330" t="s">
        <v>270</v>
      </c>
      <c r="L355" s="330" t="s">
        <v>1775</v>
      </c>
      <c r="M355" s="91" t="s">
        <v>10498</v>
      </c>
      <c r="N355" s="330" t="s">
        <v>30</v>
      </c>
      <c r="O355" s="330"/>
      <c r="P355" s="330" t="s">
        <v>30</v>
      </c>
      <c r="Q355" s="373">
        <v>8264</v>
      </c>
      <c r="R355" s="373">
        <v>2038</v>
      </c>
      <c r="S355" s="387">
        <v>633</v>
      </c>
      <c r="T355" s="387">
        <v>525</v>
      </c>
      <c r="U355" s="253" t="s">
        <v>11745</v>
      </c>
      <c r="V355" s="252">
        <v>108</v>
      </c>
      <c r="W355" s="252">
        <v>112</v>
      </c>
      <c r="X355" s="330" t="s">
        <v>33</v>
      </c>
      <c r="Y355" s="252">
        <v>93</v>
      </c>
      <c r="Z355" s="252"/>
      <c r="AA355" s="252"/>
      <c r="AB355" s="252">
        <v>28.33</v>
      </c>
      <c r="AC355" s="252"/>
      <c r="AD355" s="252"/>
      <c r="AE355" s="307">
        <v>60</v>
      </c>
      <c r="AF355" s="91" t="s">
        <v>7238</v>
      </c>
      <c r="AG355" s="373">
        <v>3275</v>
      </c>
      <c r="AH355" s="373">
        <v>3747</v>
      </c>
      <c r="AI355" s="91"/>
      <c r="AJ355" s="91"/>
      <c r="AK355" s="91" t="s">
        <v>6354</v>
      </c>
      <c r="AL355" s="381">
        <v>24</v>
      </c>
      <c r="AM355" s="381">
        <v>1</v>
      </c>
      <c r="AN355" s="381">
        <v>15</v>
      </c>
      <c r="AO355" s="381">
        <v>7</v>
      </c>
      <c r="AP355" s="381">
        <v>1</v>
      </c>
      <c r="AQ355" s="381">
        <v>311</v>
      </c>
      <c r="AR355" s="91" t="s">
        <v>8556</v>
      </c>
      <c r="AS355" s="91" t="s">
        <v>9140</v>
      </c>
      <c r="AT355" s="91" t="s">
        <v>7239</v>
      </c>
      <c r="AU355" s="73">
        <v>46830</v>
      </c>
      <c r="AV355" s="73">
        <v>151</v>
      </c>
      <c r="AW355" s="335"/>
      <c r="AX355" s="335"/>
      <c r="AY355" s="335"/>
      <c r="AZ355" s="335"/>
      <c r="BA355" s="335"/>
      <c r="BB355" s="313"/>
      <c r="BC355" s="313"/>
      <c r="BD355" s="91"/>
      <c r="BE355" s="91" t="s">
        <v>6350</v>
      </c>
      <c r="BF355" s="313"/>
      <c r="BG355" s="335"/>
      <c r="BH355" s="313"/>
      <c r="BI355" s="313"/>
      <c r="BJ355" s="313"/>
      <c r="BK355" s="313"/>
      <c r="BL355" s="313"/>
      <c r="BM355" s="91"/>
      <c r="BN355" s="91" t="s">
        <v>6350</v>
      </c>
      <c r="BO355" s="253"/>
      <c r="BP355" s="253">
        <v>3</v>
      </c>
      <c r="BQ355" s="253">
        <v>2</v>
      </c>
      <c r="BR355" s="253"/>
      <c r="BS355" s="253"/>
      <c r="BT355" s="253">
        <v>1</v>
      </c>
      <c r="BU355" s="253"/>
      <c r="BV355" s="253">
        <v>1</v>
      </c>
      <c r="BW355" s="253"/>
      <c r="BX355" s="253"/>
      <c r="BY355" s="427"/>
      <c r="BZ355" s="427"/>
      <c r="CA355" s="427"/>
      <c r="CB355" s="427"/>
      <c r="CC355" s="427"/>
    </row>
    <row r="356" spans="1:81" ht="17.100000000000001" customHeight="1">
      <c r="A356" s="88">
        <v>299</v>
      </c>
      <c r="B356" s="96" t="s">
        <v>111</v>
      </c>
      <c r="C356" s="96" t="s">
        <v>1653</v>
      </c>
      <c r="D356" s="96" t="s">
        <v>213</v>
      </c>
      <c r="E356" s="96" t="s">
        <v>20</v>
      </c>
      <c r="F356" s="96" t="s">
        <v>1776</v>
      </c>
      <c r="G356" s="168" t="s">
        <v>1655</v>
      </c>
      <c r="H356" s="89" t="s">
        <v>1656</v>
      </c>
      <c r="I356" s="96" t="s">
        <v>1777</v>
      </c>
      <c r="J356" s="89" t="s">
        <v>102</v>
      </c>
      <c r="K356" s="89" t="s">
        <v>1778</v>
      </c>
      <c r="L356" s="89" t="s">
        <v>1779</v>
      </c>
      <c r="M356" s="91" t="s">
        <v>10744</v>
      </c>
      <c r="N356" s="330" t="s">
        <v>30</v>
      </c>
      <c r="O356" s="330"/>
      <c r="P356" s="330" t="s">
        <v>30</v>
      </c>
      <c r="Q356" s="373">
        <v>15989</v>
      </c>
      <c r="R356" s="373">
        <v>2394</v>
      </c>
      <c r="S356" s="387">
        <v>621</v>
      </c>
      <c r="T356" s="387">
        <v>621</v>
      </c>
      <c r="U356" s="253" t="s">
        <v>11475</v>
      </c>
      <c r="V356" s="252"/>
      <c r="W356" s="252">
        <v>119</v>
      </c>
      <c r="X356" s="330" t="s">
        <v>6337</v>
      </c>
      <c r="Y356" s="252"/>
      <c r="Z356" s="252">
        <v>93</v>
      </c>
      <c r="AA356" s="252">
        <v>3412</v>
      </c>
      <c r="AB356" s="252">
        <v>107</v>
      </c>
      <c r="AC356" s="252"/>
      <c r="AD356" s="252">
        <v>92</v>
      </c>
      <c r="AE356" s="307"/>
      <c r="AF356" s="91" t="s">
        <v>8914</v>
      </c>
      <c r="AG356" s="373">
        <v>2779</v>
      </c>
      <c r="AH356" s="373">
        <v>4165</v>
      </c>
      <c r="AI356" s="91" t="s">
        <v>11476</v>
      </c>
      <c r="AJ356" s="91" t="s">
        <v>11477</v>
      </c>
      <c r="AK356" s="91" t="s">
        <v>11466</v>
      </c>
      <c r="AL356" s="381">
        <v>4</v>
      </c>
      <c r="AM356" s="381">
        <v>1</v>
      </c>
      <c r="AN356" s="381"/>
      <c r="AO356" s="381">
        <v>3</v>
      </c>
      <c r="AP356" s="381"/>
      <c r="AQ356" s="742">
        <v>287</v>
      </c>
      <c r="AR356" s="91" t="s">
        <v>8602</v>
      </c>
      <c r="AS356" s="91" t="s">
        <v>8602</v>
      </c>
      <c r="AT356" s="91" t="s">
        <v>9296</v>
      </c>
      <c r="AU356" s="73">
        <v>92165</v>
      </c>
      <c r="AV356" s="73">
        <v>321</v>
      </c>
      <c r="AW356" s="335"/>
      <c r="AX356" s="335"/>
      <c r="AY356" s="335"/>
      <c r="AZ356" s="335"/>
      <c r="BA356" s="335"/>
      <c r="BB356" s="313"/>
      <c r="BC356" s="313"/>
      <c r="BD356" s="91"/>
      <c r="BE356" s="91" t="s">
        <v>6350</v>
      </c>
      <c r="BF356" s="313"/>
      <c r="BG356" s="335"/>
      <c r="BH356" s="313"/>
      <c r="BI356" s="313"/>
      <c r="BJ356" s="313"/>
      <c r="BK356" s="313"/>
      <c r="BL356" s="313"/>
      <c r="BM356" s="91"/>
      <c r="BN356" s="91" t="s">
        <v>6350</v>
      </c>
      <c r="BO356" s="253"/>
      <c r="BP356" s="253">
        <v>2</v>
      </c>
      <c r="BQ356" s="253"/>
      <c r="BR356" s="253"/>
      <c r="BS356" s="253">
        <v>2</v>
      </c>
      <c r="BT356" s="253"/>
      <c r="BU356" s="253">
        <v>3</v>
      </c>
      <c r="BV356" s="253"/>
      <c r="BW356" s="253"/>
      <c r="BX356" s="253">
        <v>543</v>
      </c>
      <c r="BY356" s="427"/>
      <c r="BZ356" s="427"/>
      <c r="CA356" s="427"/>
      <c r="CB356" s="427"/>
      <c r="CC356" s="427"/>
    </row>
    <row r="357" spans="1:81" ht="17.100000000000001" customHeight="1">
      <c r="A357" s="642">
        <v>300</v>
      </c>
      <c r="B357" s="91" t="s">
        <v>111</v>
      </c>
      <c r="C357" s="91" t="s">
        <v>1780</v>
      </c>
      <c r="D357" s="91" t="s">
        <v>213</v>
      </c>
      <c r="E357" s="78" t="s">
        <v>97</v>
      </c>
      <c r="F357" s="91" t="s">
        <v>1781</v>
      </c>
      <c r="G357" s="101" t="s">
        <v>1782</v>
      </c>
      <c r="H357" s="507" t="s">
        <v>1783</v>
      </c>
      <c r="I357" s="91" t="s">
        <v>1784</v>
      </c>
      <c r="J357" s="330" t="s">
        <v>102</v>
      </c>
      <c r="K357" s="330" t="s">
        <v>1785</v>
      </c>
      <c r="L357" s="330" t="s">
        <v>1786</v>
      </c>
      <c r="M357" s="91" t="s">
        <v>10499</v>
      </c>
      <c r="N357" s="330" t="s">
        <v>102</v>
      </c>
      <c r="O357" s="776" t="s">
        <v>6435</v>
      </c>
      <c r="P357" s="330" t="s">
        <v>102</v>
      </c>
      <c r="Q357" s="373">
        <v>9126</v>
      </c>
      <c r="R357" s="373">
        <v>3561.8</v>
      </c>
      <c r="S357" s="387">
        <v>1417</v>
      </c>
      <c r="T357" s="387">
        <v>1206</v>
      </c>
      <c r="U357" s="253" t="s">
        <v>6352</v>
      </c>
      <c r="V357" s="252">
        <v>211</v>
      </c>
      <c r="W357" s="252">
        <v>592</v>
      </c>
      <c r="X357" s="330" t="s">
        <v>6337</v>
      </c>
      <c r="Y357" s="252">
        <v>162</v>
      </c>
      <c r="Z357" s="252">
        <v>49</v>
      </c>
      <c r="AA357" s="252">
        <v>3950</v>
      </c>
      <c r="AB357" s="252">
        <v>97</v>
      </c>
      <c r="AC357" s="252">
        <v>7.8</v>
      </c>
      <c r="AD357" s="252">
        <v>51</v>
      </c>
      <c r="AE357" s="307">
        <v>208</v>
      </c>
      <c r="AF357" s="91" t="s">
        <v>7217</v>
      </c>
      <c r="AG357" s="373">
        <v>16245</v>
      </c>
      <c r="AH357" s="373">
        <v>16939</v>
      </c>
      <c r="AI357" s="91" t="s">
        <v>7218</v>
      </c>
      <c r="AJ357" s="91" t="s">
        <v>7219</v>
      </c>
      <c r="AK357" s="91" t="s">
        <v>6348</v>
      </c>
      <c r="AL357" s="381">
        <v>38</v>
      </c>
      <c r="AM357" s="381"/>
      <c r="AN357" s="381">
        <v>31</v>
      </c>
      <c r="AO357" s="381">
        <v>7</v>
      </c>
      <c r="AP357" s="381"/>
      <c r="AQ357" s="381">
        <v>311</v>
      </c>
      <c r="AR357" s="91" t="s">
        <v>9209</v>
      </c>
      <c r="AS357" s="91" t="s">
        <v>9209</v>
      </c>
      <c r="AT357" s="91" t="s">
        <v>6356</v>
      </c>
      <c r="AU357" s="73">
        <v>60002</v>
      </c>
      <c r="AV357" s="73">
        <v>193</v>
      </c>
      <c r="AW357" s="335">
        <v>2000</v>
      </c>
      <c r="AX357" s="335">
        <v>0</v>
      </c>
      <c r="AY357" s="335">
        <v>1000</v>
      </c>
      <c r="AZ357" s="335">
        <v>1500</v>
      </c>
      <c r="BA357" s="335">
        <v>2000</v>
      </c>
      <c r="BB357" s="313">
        <v>25</v>
      </c>
      <c r="BC357" s="313">
        <v>50</v>
      </c>
      <c r="BD357" s="91" t="s">
        <v>9482</v>
      </c>
      <c r="BE357" s="91" t="s">
        <v>9503</v>
      </c>
      <c r="BF357" s="313">
        <v>2000</v>
      </c>
      <c r="BG357" s="335">
        <v>0</v>
      </c>
      <c r="BH357" s="313">
        <v>1000</v>
      </c>
      <c r="BI357" s="313">
        <v>1500</v>
      </c>
      <c r="BJ357" s="313">
        <v>2000</v>
      </c>
      <c r="BK357" s="313">
        <v>25</v>
      </c>
      <c r="BL357" s="313">
        <v>50</v>
      </c>
      <c r="BM357" s="91" t="s">
        <v>7220</v>
      </c>
      <c r="BN357" s="91" t="s">
        <v>9616</v>
      </c>
      <c r="BO357" s="253"/>
      <c r="BP357" s="253">
        <v>1</v>
      </c>
      <c r="BQ357" s="253">
        <v>3</v>
      </c>
      <c r="BR357" s="253"/>
      <c r="BS357" s="253">
        <v>3</v>
      </c>
      <c r="BT357" s="253">
        <v>1</v>
      </c>
      <c r="BU357" s="253">
        <v>1</v>
      </c>
      <c r="BV357" s="253">
        <v>2</v>
      </c>
      <c r="BW357" s="253"/>
      <c r="BX357" s="253">
        <v>10</v>
      </c>
      <c r="BY357" s="427"/>
      <c r="BZ357" s="427"/>
      <c r="CA357" s="427"/>
      <c r="CB357" s="427"/>
      <c r="CC357" s="427"/>
    </row>
    <row r="358" spans="1:81" ht="17.100000000000001" customHeight="1">
      <c r="A358" s="88">
        <v>301</v>
      </c>
      <c r="B358" s="100" t="s">
        <v>75</v>
      </c>
      <c r="C358" s="100" t="s">
        <v>1681</v>
      </c>
      <c r="D358" s="90" t="s">
        <v>213</v>
      </c>
      <c r="E358" s="90" t="s">
        <v>20</v>
      </c>
      <c r="F358" s="90" t="s">
        <v>1787</v>
      </c>
      <c r="G358" s="101" t="s">
        <v>1788</v>
      </c>
      <c r="H358" s="330" t="s">
        <v>1789</v>
      </c>
      <c r="I358" s="91" t="s">
        <v>1790</v>
      </c>
      <c r="J358" s="330" t="s">
        <v>102</v>
      </c>
      <c r="K358" s="330" t="s">
        <v>1791</v>
      </c>
      <c r="L358" s="330" t="s">
        <v>1792</v>
      </c>
      <c r="M358" s="91" t="s">
        <v>10745</v>
      </c>
      <c r="N358" s="330" t="s">
        <v>30</v>
      </c>
      <c r="O358" s="330"/>
      <c r="P358" s="330" t="s">
        <v>102</v>
      </c>
      <c r="Q358" s="373">
        <v>16141</v>
      </c>
      <c r="R358" s="373">
        <v>711</v>
      </c>
      <c r="S358" s="387">
        <v>372</v>
      </c>
      <c r="T358" s="387">
        <v>326</v>
      </c>
      <c r="U358" s="253" t="s">
        <v>7304</v>
      </c>
      <c r="V358" s="252">
        <v>46</v>
      </c>
      <c r="W358" s="252">
        <v>70</v>
      </c>
      <c r="X358" s="330" t="s">
        <v>6337</v>
      </c>
      <c r="Y358" s="252">
        <v>188</v>
      </c>
      <c r="Z358" s="252">
        <v>17</v>
      </c>
      <c r="AA358" s="252">
        <v>1123</v>
      </c>
      <c r="AB358" s="252">
        <v>41</v>
      </c>
      <c r="AC358" s="252"/>
      <c r="AD358" s="252"/>
      <c r="AE358" s="307">
        <v>23</v>
      </c>
      <c r="AF358" s="91" t="s">
        <v>6371</v>
      </c>
      <c r="AG358" s="373">
        <v>11697</v>
      </c>
      <c r="AH358" s="373">
        <v>11697</v>
      </c>
      <c r="AI358" s="91" t="s">
        <v>7514</v>
      </c>
      <c r="AJ358" s="91" t="s">
        <v>7515</v>
      </c>
      <c r="AK358" s="91" t="s">
        <v>6354</v>
      </c>
      <c r="AL358" s="381">
        <v>5</v>
      </c>
      <c r="AM358" s="381">
        <v>4</v>
      </c>
      <c r="AN358" s="381"/>
      <c r="AO358" s="381">
        <v>1</v>
      </c>
      <c r="AP358" s="381"/>
      <c r="AQ358" s="381">
        <v>311</v>
      </c>
      <c r="AR358" s="91" t="s">
        <v>9080</v>
      </c>
      <c r="AS358" s="91" t="s">
        <v>9080</v>
      </c>
      <c r="AT358" s="91" t="s">
        <v>9303</v>
      </c>
      <c r="AU358" s="73">
        <v>61801</v>
      </c>
      <c r="AV358" s="232">
        <v>199</v>
      </c>
      <c r="AW358" s="335">
        <v>3000</v>
      </c>
      <c r="AX358" s="335">
        <v>0</v>
      </c>
      <c r="AY358" s="335">
        <v>2000</v>
      </c>
      <c r="AZ358" s="335">
        <v>2000</v>
      </c>
      <c r="BA358" s="335">
        <v>3000</v>
      </c>
      <c r="BB358" s="313" t="s">
        <v>7516</v>
      </c>
      <c r="BC358" s="313">
        <v>30</v>
      </c>
      <c r="BD358" s="91" t="s">
        <v>9504</v>
      </c>
      <c r="BE358" s="91" t="s">
        <v>7517</v>
      </c>
      <c r="BF358" s="313"/>
      <c r="BG358" s="335"/>
      <c r="BH358" s="313"/>
      <c r="BI358" s="313"/>
      <c r="BJ358" s="313"/>
      <c r="BK358" s="313"/>
      <c r="BL358" s="313"/>
      <c r="BM358" s="91"/>
      <c r="BN358" s="91" t="s">
        <v>6350</v>
      </c>
      <c r="BO358" s="253"/>
      <c r="BP358" s="253"/>
      <c r="BQ358" s="253">
        <v>1</v>
      </c>
      <c r="BR358" s="253"/>
      <c r="BS358" s="253">
        <v>2</v>
      </c>
      <c r="BT358" s="253"/>
      <c r="BU358" s="253"/>
      <c r="BV358" s="253">
        <v>4</v>
      </c>
      <c r="BW358" s="253"/>
      <c r="BX358" s="253"/>
      <c r="BY358" s="427"/>
      <c r="BZ358" s="427"/>
      <c r="CA358" s="427"/>
      <c r="CB358" s="427"/>
      <c r="CC358" s="427"/>
    </row>
    <row r="359" spans="1:81" ht="17.100000000000001" customHeight="1">
      <c r="A359" s="642">
        <v>302</v>
      </c>
      <c r="B359" s="119" t="s">
        <v>111</v>
      </c>
      <c r="C359" s="119" t="s">
        <v>1681</v>
      </c>
      <c r="D359" s="120" t="s">
        <v>213</v>
      </c>
      <c r="E359" s="120" t="s">
        <v>20</v>
      </c>
      <c r="F359" s="120" t="s">
        <v>1793</v>
      </c>
      <c r="G359" s="101" t="s">
        <v>1794</v>
      </c>
      <c r="H359" s="330" t="s">
        <v>1795</v>
      </c>
      <c r="I359" s="91" t="s">
        <v>1796</v>
      </c>
      <c r="J359" s="330" t="s">
        <v>102</v>
      </c>
      <c r="K359" s="330" t="s">
        <v>1797</v>
      </c>
      <c r="L359" s="330" t="s">
        <v>1798</v>
      </c>
      <c r="M359" s="91" t="s">
        <v>10507</v>
      </c>
      <c r="N359" s="330" t="s">
        <v>30</v>
      </c>
      <c r="O359" s="330"/>
      <c r="P359" s="330" t="s">
        <v>30</v>
      </c>
      <c r="Q359" s="373">
        <v>4997</v>
      </c>
      <c r="R359" s="373">
        <v>3043</v>
      </c>
      <c r="S359" s="387">
        <v>1097</v>
      </c>
      <c r="T359" s="387">
        <v>962</v>
      </c>
      <c r="U359" s="253" t="s">
        <v>6352</v>
      </c>
      <c r="V359" s="252">
        <v>135</v>
      </c>
      <c r="W359" s="252">
        <v>277</v>
      </c>
      <c r="X359" s="330" t="s">
        <v>6337</v>
      </c>
      <c r="Y359" s="252">
        <v>74</v>
      </c>
      <c r="Z359" s="252">
        <v>16</v>
      </c>
      <c r="AA359" s="252">
        <v>568</v>
      </c>
      <c r="AB359" s="252">
        <v>64</v>
      </c>
      <c r="AC359" s="252"/>
      <c r="AD359" s="252"/>
      <c r="AE359" s="307">
        <v>800</v>
      </c>
      <c r="AF359" s="91" t="s">
        <v>7518</v>
      </c>
      <c r="AG359" s="373">
        <v>2556</v>
      </c>
      <c r="AH359" s="373">
        <v>4440</v>
      </c>
      <c r="AI359" s="96"/>
      <c r="AJ359" s="96"/>
      <c r="AK359" s="91" t="s">
        <v>11377</v>
      </c>
      <c r="AL359" s="579">
        <v>5</v>
      </c>
      <c r="AM359" s="381"/>
      <c r="AN359" s="381">
        <v>4</v>
      </c>
      <c r="AO359" s="381">
        <v>1</v>
      </c>
      <c r="AP359" s="381"/>
      <c r="AQ359" s="381">
        <v>312</v>
      </c>
      <c r="AR359" s="91" t="s">
        <v>9091</v>
      </c>
      <c r="AS359" s="91" t="s">
        <v>9091</v>
      </c>
      <c r="AT359" s="91" t="s">
        <v>9297</v>
      </c>
      <c r="AU359" s="73">
        <v>72518</v>
      </c>
      <c r="AV359" s="73">
        <v>232</v>
      </c>
      <c r="AW359" s="335"/>
      <c r="AX359" s="335"/>
      <c r="AY359" s="335"/>
      <c r="AZ359" s="335"/>
      <c r="BA359" s="335"/>
      <c r="BB359" s="313"/>
      <c r="BC359" s="313"/>
      <c r="BD359" s="91"/>
      <c r="BE359" s="91" t="s">
        <v>6350</v>
      </c>
      <c r="BF359" s="313"/>
      <c r="BG359" s="335"/>
      <c r="BH359" s="313"/>
      <c r="BI359" s="313"/>
      <c r="BJ359" s="313"/>
      <c r="BK359" s="313"/>
      <c r="BL359" s="313"/>
      <c r="BM359" s="91"/>
      <c r="BN359" s="91" t="s">
        <v>6350</v>
      </c>
      <c r="BO359" s="253"/>
      <c r="BP359" s="253"/>
      <c r="BQ359" s="253"/>
      <c r="BR359" s="253"/>
      <c r="BS359" s="253">
        <v>2</v>
      </c>
      <c r="BT359" s="253"/>
      <c r="BU359" s="253"/>
      <c r="BV359" s="253">
        <v>4</v>
      </c>
      <c r="BW359" s="253"/>
      <c r="BX359" s="253"/>
      <c r="BY359" s="427"/>
      <c r="BZ359" s="427"/>
      <c r="CA359" s="427"/>
      <c r="CB359" s="427"/>
      <c r="CC359" s="427"/>
    </row>
    <row r="360" spans="1:81" ht="17.100000000000001" customHeight="1">
      <c r="A360" s="88">
        <v>303</v>
      </c>
      <c r="B360" s="88" t="s">
        <v>75</v>
      </c>
      <c r="C360" s="88" t="s">
        <v>1585</v>
      </c>
      <c r="D360" s="78" t="s">
        <v>309</v>
      </c>
      <c r="E360" s="78" t="s">
        <v>20</v>
      </c>
      <c r="F360" s="78" t="s">
        <v>1799</v>
      </c>
      <c r="G360" s="101" t="s">
        <v>1800</v>
      </c>
      <c r="H360" s="330" t="s">
        <v>11795</v>
      </c>
      <c r="I360" s="91" t="s">
        <v>8831</v>
      </c>
      <c r="J360" s="330" t="s">
        <v>102</v>
      </c>
      <c r="K360" s="330" t="s">
        <v>820</v>
      </c>
      <c r="L360" s="330" t="s">
        <v>1801</v>
      </c>
      <c r="M360" s="91" t="s">
        <v>10746</v>
      </c>
      <c r="N360" s="330" t="s">
        <v>30</v>
      </c>
      <c r="O360" s="570"/>
      <c r="P360" s="330" t="s">
        <v>102</v>
      </c>
      <c r="Q360" s="373">
        <v>14940</v>
      </c>
      <c r="R360" s="373">
        <v>3267.41</v>
      </c>
      <c r="S360" s="387">
        <v>1106</v>
      </c>
      <c r="T360" s="387">
        <v>927</v>
      </c>
      <c r="U360" s="253" t="s">
        <v>6745</v>
      </c>
      <c r="V360" s="252">
        <v>179</v>
      </c>
      <c r="W360" s="252">
        <v>194</v>
      </c>
      <c r="X360" s="330" t="s">
        <v>6337</v>
      </c>
      <c r="Y360" s="252">
        <v>341</v>
      </c>
      <c r="Z360" s="252">
        <v>29</v>
      </c>
      <c r="AA360" s="252">
        <v>8600</v>
      </c>
      <c r="AB360" s="252">
        <v>74</v>
      </c>
      <c r="AC360" s="252"/>
      <c r="AD360" s="252"/>
      <c r="AE360" s="307">
        <v>21</v>
      </c>
      <c r="AF360" s="91" t="s">
        <v>7519</v>
      </c>
      <c r="AG360" s="373">
        <v>5641</v>
      </c>
      <c r="AH360" s="373">
        <v>13867</v>
      </c>
      <c r="AI360" s="91" t="s">
        <v>9009</v>
      </c>
      <c r="AJ360" s="91" t="s">
        <v>9982</v>
      </c>
      <c r="AK360" s="91" t="s">
        <v>11796</v>
      </c>
      <c r="AL360" s="381">
        <v>44</v>
      </c>
      <c r="AM360" s="381">
        <v>37</v>
      </c>
      <c r="AN360" s="381">
        <v>1</v>
      </c>
      <c r="AO360" s="381">
        <v>4</v>
      </c>
      <c r="AP360" s="381">
        <v>2</v>
      </c>
      <c r="AQ360" s="381">
        <v>311</v>
      </c>
      <c r="AR360" s="91" t="s">
        <v>9080</v>
      </c>
      <c r="AS360" s="91" t="s">
        <v>9080</v>
      </c>
      <c r="AT360" s="91" t="s">
        <v>6422</v>
      </c>
      <c r="AU360" s="73">
        <v>180186</v>
      </c>
      <c r="AV360" s="73">
        <v>579</v>
      </c>
      <c r="AW360" s="335"/>
      <c r="AX360" s="335"/>
      <c r="AY360" s="335"/>
      <c r="AZ360" s="335"/>
      <c r="BA360" s="335"/>
      <c r="BB360" s="313"/>
      <c r="BC360" s="313"/>
      <c r="BD360" s="91"/>
      <c r="BE360" s="91" t="s">
        <v>6350</v>
      </c>
      <c r="BF360" s="313"/>
      <c r="BG360" s="335"/>
      <c r="BH360" s="313"/>
      <c r="BI360" s="313"/>
      <c r="BJ360" s="313"/>
      <c r="BK360" s="313"/>
      <c r="BL360" s="313"/>
      <c r="BM360" s="91"/>
      <c r="BN360" s="91" t="s">
        <v>7499</v>
      </c>
      <c r="BO360" s="253"/>
      <c r="BP360" s="253">
        <v>3</v>
      </c>
      <c r="BQ360" s="253">
        <v>1</v>
      </c>
      <c r="BR360" s="253">
        <v>1</v>
      </c>
      <c r="BS360" s="253">
        <v>2</v>
      </c>
      <c r="BT360" s="253"/>
      <c r="BU360" s="253"/>
      <c r="BV360" s="253">
        <v>4</v>
      </c>
      <c r="BW360" s="253"/>
      <c r="BX360" s="253">
        <v>19</v>
      </c>
      <c r="BY360" s="427"/>
      <c r="BZ360" s="427"/>
      <c r="CA360" s="427"/>
      <c r="CB360" s="427"/>
      <c r="CC360" s="427"/>
    </row>
    <row r="361" spans="1:81" ht="17.100000000000001" customHeight="1">
      <c r="A361" s="642">
        <v>304</v>
      </c>
      <c r="B361" s="88" t="s">
        <v>75</v>
      </c>
      <c r="C361" s="88" t="s">
        <v>1585</v>
      </c>
      <c r="D361" s="78" t="s">
        <v>309</v>
      </c>
      <c r="E361" s="78" t="s">
        <v>97</v>
      </c>
      <c r="F361" s="78" t="s">
        <v>1802</v>
      </c>
      <c r="G361" s="101" t="s">
        <v>1803</v>
      </c>
      <c r="H361" s="330" t="s">
        <v>12440</v>
      </c>
      <c r="I361" s="91" t="s">
        <v>8830</v>
      </c>
      <c r="J361" s="330" t="s">
        <v>102</v>
      </c>
      <c r="K361" s="330" t="s">
        <v>1804</v>
      </c>
      <c r="L361" s="330" t="s">
        <v>1805</v>
      </c>
      <c r="M361" s="91" t="s">
        <v>10500</v>
      </c>
      <c r="N361" s="330" t="s">
        <v>102</v>
      </c>
      <c r="O361" s="776" t="s">
        <v>6435</v>
      </c>
      <c r="P361" s="330" t="s">
        <v>102</v>
      </c>
      <c r="Q361" s="373">
        <v>19046</v>
      </c>
      <c r="R361" s="373">
        <v>1046.92</v>
      </c>
      <c r="S361" s="387">
        <v>486.58</v>
      </c>
      <c r="T361" s="387">
        <v>224.64</v>
      </c>
      <c r="U361" s="253" t="s">
        <v>6572</v>
      </c>
      <c r="V361" s="252">
        <v>261.94</v>
      </c>
      <c r="W361" s="252">
        <v>29.62</v>
      </c>
      <c r="X361" s="330" t="s">
        <v>6337</v>
      </c>
      <c r="Y361" s="252">
        <v>85.45</v>
      </c>
      <c r="Z361" s="252"/>
      <c r="AA361" s="252"/>
      <c r="AB361" s="252">
        <v>79.47</v>
      </c>
      <c r="AC361" s="252"/>
      <c r="AD361" s="252"/>
      <c r="AE361" s="307">
        <v>113</v>
      </c>
      <c r="AF361" s="91" t="s">
        <v>7520</v>
      </c>
      <c r="AG361" s="373">
        <v>4447</v>
      </c>
      <c r="AH361" s="373">
        <v>5696</v>
      </c>
      <c r="AI361" s="91" t="s">
        <v>7521</v>
      </c>
      <c r="AJ361" s="91" t="s">
        <v>9986</v>
      </c>
      <c r="AK361" s="91" t="s">
        <v>7050</v>
      </c>
      <c r="AL361" s="381">
        <v>36</v>
      </c>
      <c r="AM361" s="381">
        <v>18</v>
      </c>
      <c r="AN361" s="381">
        <v>12</v>
      </c>
      <c r="AO361" s="381">
        <v>6</v>
      </c>
      <c r="AP361" s="381"/>
      <c r="AQ361" s="381">
        <v>310</v>
      </c>
      <c r="AR361" s="91" t="s">
        <v>9080</v>
      </c>
      <c r="AS361" s="91" t="s">
        <v>9080</v>
      </c>
      <c r="AT361" s="91" t="s">
        <v>9304</v>
      </c>
      <c r="AU361" s="73">
        <v>21788</v>
      </c>
      <c r="AV361" s="73">
        <v>70</v>
      </c>
      <c r="AW361" s="335">
        <v>3000</v>
      </c>
      <c r="AX361" s="335">
        <v>0</v>
      </c>
      <c r="AY361" s="335">
        <v>2000</v>
      </c>
      <c r="AZ361" s="335">
        <v>2500</v>
      </c>
      <c r="BA361" s="335">
        <v>3000</v>
      </c>
      <c r="BB361" s="313"/>
      <c r="BC361" s="313"/>
      <c r="BD361" s="91" t="s">
        <v>9505</v>
      </c>
      <c r="BE361" s="91" t="s">
        <v>7522</v>
      </c>
      <c r="BF361" s="313"/>
      <c r="BG361" s="335"/>
      <c r="BH361" s="313"/>
      <c r="BI361" s="313"/>
      <c r="BJ361" s="313"/>
      <c r="BK361" s="313"/>
      <c r="BL361" s="313"/>
      <c r="BM361" s="91"/>
      <c r="BN361" s="91"/>
      <c r="BO361" s="253"/>
      <c r="BP361" s="253">
        <v>1</v>
      </c>
      <c r="BQ361" s="253">
        <v>1</v>
      </c>
      <c r="BR361" s="253"/>
      <c r="BS361" s="253"/>
      <c r="BT361" s="253"/>
      <c r="BU361" s="253">
        <v>2</v>
      </c>
      <c r="BV361" s="253">
        <v>2</v>
      </c>
      <c r="BW361" s="253"/>
      <c r="BX361" s="253">
        <v>1</v>
      </c>
      <c r="BY361" s="427"/>
      <c r="BZ361" s="427"/>
      <c r="CA361" s="427"/>
      <c r="CB361" s="427"/>
      <c r="CC361" s="427"/>
    </row>
    <row r="362" spans="1:81" ht="17.100000000000001" customHeight="1">
      <c r="A362" s="88">
        <v>305</v>
      </c>
      <c r="B362" s="88" t="s">
        <v>75</v>
      </c>
      <c r="C362" s="88" t="s">
        <v>1601</v>
      </c>
      <c r="D362" s="78" t="s">
        <v>309</v>
      </c>
      <c r="E362" s="78" t="s">
        <v>97</v>
      </c>
      <c r="F362" s="78" t="s">
        <v>1806</v>
      </c>
      <c r="G362" s="101" t="s">
        <v>8737</v>
      </c>
      <c r="H362" s="330" t="s">
        <v>12418</v>
      </c>
      <c r="I362" s="488" t="s">
        <v>1807</v>
      </c>
      <c r="J362" s="486" t="s">
        <v>102</v>
      </c>
      <c r="K362" s="486" t="s">
        <v>1808</v>
      </c>
      <c r="L362" s="330" t="s">
        <v>1809</v>
      </c>
      <c r="M362" s="91" t="s">
        <v>10501</v>
      </c>
      <c r="N362" s="330" t="s">
        <v>30</v>
      </c>
      <c r="O362" s="330"/>
      <c r="P362" s="330" t="s">
        <v>30</v>
      </c>
      <c r="Q362" s="373">
        <v>3298</v>
      </c>
      <c r="R362" s="373">
        <v>2970</v>
      </c>
      <c r="S362" s="387">
        <v>682</v>
      </c>
      <c r="T362" s="387">
        <v>467</v>
      </c>
      <c r="U362" s="253" t="s">
        <v>6352</v>
      </c>
      <c r="V362" s="252">
        <v>215</v>
      </c>
      <c r="W362" s="252">
        <v>206</v>
      </c>
      <c r="X362" s="330" t="s">
        <v>6337</v>
      </c>
      <c r="Y362" s="252">
        <v>230</v>
      </c>
      <c r="Z362" s="252">
        <v>43</v>
      </c>
      <c r="AA362" s="252">
        <v>5926</v>
      </c>
      <c r="AB362" s="252">
        <v>140</v>
      </c>
      <c r="AC362" s="252"/>
      <c r="AD362" s="252"/>
      <c r="AE362" s="307" t="s">
        <v>9932</v>
      </c>
      <c r="AF362" s="91" t="s">
        <v>7523</v>
      </c>
      <c r="AG362" s="373">
        <v>2711</v>
      </c>
      <c r="AH362" s="373">
        <v>6043</v>
      </c>
      <c r="AI362" s="91" t="s">
        <v>7524</v>
      </c>
      <c r="AJ362" s="91" t="s">
        <v>7525</v>
      </c>
      <c r="AK362" s="91" t="s">
        <v>6348</v>
      </c>
      <c r="AL362" s="381">
        <v>15</v>
      </c>
      <c r="AM362" s="381"/>
      <c r="AN362" s="381">
        <v>12</v>
      </c>
      <c r="AO362" s="381">
        <v>3</v>
      </c>
      <c r="AP362" s="381"/>
      <c r="AQ362" s="381">
        <v>307</v>
      </c>
      <c r="AR362" s="91" t="s">
        <v>6355</v>
      </c>
      <c r="AS362" s="91" t="s">
        <v>6355</v>
      </c>
      <c r="AT362" s="91" t="s">
        <v>7526</v>
      </c>
      <c r="AU362" s="73">
        <v>42997</v>
      </c>
      <c r="AV362" s="232">
        <v>140</v>
      </c>
      <c r="AW362" s="335"/>
      <c r="AX362" s="335"/>
      <c r="AY362" s="335"/>
      <c r="AZ362" s="335"/>
      <c r="BA362" s="335"/>
      <c r="BB362" s="313"/>
      <c r="BC362" s="313"/>
      <c r="BD362" s="91"/>
      <c r="BE362" s="91" t="s">
        <v>6350</v>
      </c>
      <c r="BF362" s="313"/>
      <c r="BG362" s="335"/>
      <c r="BH362" s="313"/>
      <c r="BI362" s="313"/>
      <c r="BJ362" s="313"/>
      <c r="BK362" s="313"/>
      <c r="BL362" s="313"/>
      <c r="BM362" s="91"/>
      <c r="BN362" s="91" t="s">
        <v>6350</v>
      </c>
      <c r="BO362" s="253"/>
      <c r="BP362" s="253">
        <v>1</v>
      </c>
      <c r="BQ362" s="253">
        <v>1</v>
      </c>
      <c r="BR362" s="253">
        <v>2</v>
      </c>
      <c r="BS362" s="253"/>
      <c r="BT362" s="253">
        <v>3</v>
      </c>
      <c r="BU362" s="253">
        <v>7</v>
      </c>
      <c r="BV362" s="253"/>
      <c r="BW362" s="253"/>
      <c r="BX362" s="253"/>
      <c r="BY362" s="427"/>
      <c r="BZ362" s="427"/>
      <c r="CA362" s="427"/>
      <c r="CB362" s="427"/>
      <c r="CC362" s="427"/>
    </row>
    <row r="363" spans="1:81" ht="17.100000000000001" customHeight="1">
      <c r="A363" s="642">
        <v>306</v>
      </c>
      <c r="B363" s="86" t="s">
        <v>111</v>
      </c>
      <c r="C363" s="86" t="s">
        <v>1810</v>
      </c>
      <c r="D363" s="91" t="s">
        <v>213</v>
      </c>
      <c r="E363" s="91" t="s">
        <v>97</v>
      </c>
      <c r="F363" s="91" t="s">
        <v>1811</v>
      </c>
      <c r="G363" s="101" t="s">
        <v>1812</v>
      </c>
      <c r="H363" s="330" t="s">
        <v>1813</v>
      </c>
      <c r="I363" s="91" t="s">
        <v>12356</v>
      </c>
      <c r="J363" s="330" t="s">
        <v>102</v>
      </c>
      <c r="K363" s="330" t="s">
        <v>1814</v>
      </c>
      <c r="L363" s="330" t="s">
        <v>1815</v>
      </c>
      <c r="M363" s="91" t="s">
        <v>10502</v>
      </c>
      <c r="N363" s="330" t="s">
        <v>102</v>
      </c>
      <c r="O363" s="776" t="s">
        <v>6435</v>
      </c>
      <c r="P363" s="330" t="s">
        <v>30</v>
      </c>
      <c r="Q363" s="373">
        <v>133652.1</v>
      </c>
      <c r="R363" s="373">
        <v>4165.42</v>
      </c>
      <c r="S363" s="387">
        <v>1184.76</v>
      </c>
      <c r="T363" s="387">
        <v>1055.29</v>
      </c>
      <c r="U363" s="253"/>
      <c r="V363" s="252">
        <v>129.71</v>
      </c>
      <c r="W363" s="252">
        <v>76.5</v>
      </c>
      <c r="X363" s="330" t="s">
        <v>6337</v>
      </c>
      <c r="Y363" s="252">
        <v>263.10000000000002</v>
      </c>
      <c r="Z363" s="252"/>
      <c r="AA363" s="252"/>
      <c r="AB363" s="252">
        <v>91.08</v>
      </c>
      <c r="AC363" s="252"/>
      <c r="AD363" s="252"/>
      <c r="AE363" s="307">
        <v>74</v>
      </c>
      <c r="AF363" s="91" t="s">
        <v>7527</v>
      </c>
      <c r="AG363" s="373">
        <v>162</v>
      </c>
      <c r="AH363" s="373">
        <v>274</v>
      </c>
      <c r="AI363" s="91"/>
      <c r="AJ363" s="91"/>
      <c r="AK363" s="91" t="s">
        <v>6372</v>
      </c>
      <c r="AL363" s="381">
        <v>14</v>
      </c>
      <c r="AM363" s="381"/>
      <c r="AN363" s="381">
        <v>12</v>
      </c>
      <c r="AO363" s="381">
        <v>2</v>
      </c>
      <c r="AP363" s="381"/>
      <c r="AQ363" s="381">
        <v>311</v>
      </c>
      <c r="AR363" s="91" t="s">
        <v>9080</v>
      </c>
      <c r="AS363" s="91" t="s">
        <v>9080</v>
      </c>
      <c r="AT363" s="91" t="s">
        <v>7528</v>
      </c>
      <c r="AU363" s="232">
        <v>88142</v>
      </c>
      <c r="AV363" s="232">
        <v>283</v>
      </c>
      <c r="AW363" s="335"/>
      <c r="AX363" s="335"/>
      <c r="AY363" s="335"/>
      <c r="AZ363" s="335"/>
      <c r="BA363" s="335"/>
      <c r="BB363" s="313"/>
      <c r="BC363" s="313"/>
      <c r="BD363" s="91"/>
      <c r="BE363" s="91" t="s">
        <v>6350</v>
      </c>
      <c r="BF363" s="313"/>
      <c r="BG363" s="335"/>
      <c r="BH363" s="313"/>
      <c r="BI363" s="313"/>
      <c r="BJ363" s="313"/>
      <c r="BK363" s="313"/>
      <c r="BL363" s="313"/>
      <c r="BM363" s="91"/>
      <c r="BN363" s="91" t="s">
        <v>6350</v>
      </c>
      <c r="BO363" s="253"/>
      <c r="BP363" s="253"/>
      <c r="BQ363" s="253"/>
      <c r="BR363" s="253">
        <v>2</v>
      </c>
      <c r="BS363" s="253"/>
      <c r="BT363" s="253"/>
      <c r="BU363" s="253">
        <v>1</v>
      </c>
      <c r="BV363" s="253">
        <v>1</v>
      </c>
      <c r="BW363" s="253"/>
      <c r="BX363" s="253">
        <v>2</v>
      </c>
      <c r="BY363" s="427"/>
      <c r="BZ363" s="427"/>
      <c r="CA363" s="427"/>
      <c r="CB363" s="427"/>
      <c r="CC363" s="427"/>
    </row>
    <row r="364" spans="1:81" ht="17.100000000000001" customHeight="1">
      <c r="A364" s="88">
        <v>307</v>
      </c>
      <c r="B364" s="86" t="s">
        <v>111</v>
      </c>
      <c r="C364" s="86" t="s">
        <v>1816</v>
      </c>
      <c r="D364" s="91" t="s">
        <v>213</v>
      </c>
      <c r="E364" s="91" t="s">
        <v>278</v>
      </c>
      <c r="F364" s="91" t="s">
        <v>1817</v>
      </c>
      <c r="G364" s="101" t="s">
        <v>1818</v>
      </c>
      <c r="H364" s="330" t="s">
        <v>1819</v>
      </c>
      <c r="I364" s="91" t="s">
        <v>1706</v>
      </c>
      <c r="J364" s="330" t="s">
        <v>102</v>
      </c>
      <c r="K364" s="330" t="s">
        <v>1820</v>
      </c>
      <c r="L364" s="330" t="s">
        <v>1821</v>
      </c>
      <c r="M364" s="91"/>
      <c r="N364" s="330" t="s">
        <v>30</v>
      </c>
      <c r="O364" s="330"/>
      <c r="P364" s="330" t="s">
        <v>30</v>
      </c>
      <c r="Q364" s="373">
        <v>297</v>
      </c>
      <c r="R364" s="373"/>
      <c r="S364" s="387">
        <v>198</v>
      </c>
      <c r="T364" s="387">
        <v>198</v>
      </c>
      <c r="U364" s="253" t="s">
        <v>6352</v>
      </c>
      <c r="V364" s="252"/>
      <c r="W364" s="252">
        <v>99</v>
      </c>
      <c r="X364" s="330" t="s">
        <v>6337</v>
      </c>
      <c r="Y364" s="252"/>
      <c r="Z364" s="252"/>
      <c r="AA364" s="252">
        <v>242</v>
      </c>
      <c r="AB364" s="252">
        <v>66</v>
      </c>
      <c r="AC364" s="252"/>
      <c r="AD364" s="252"/>
      <c r="AE364" s="307"/>
      <c r="AF364" s="91" t="s">
        <v>7529</v>
      </c>
      <c r="AG364" s="373">
        <v>3209</v>
      </c>
      <c r="AH364" s="373">
        <v>5141</v>
      </c>
      <c r="AI364" s="91" t="s">
        <v>7530</v>
      </c>
      <c r="AJ364" s="91" t="s">
        <v>9973</v>
      </c>
      <c r="AK364" s="91" t="s">
        <v>6348</v>
      </c>
      <c r="AL364" s="381">
        <v>4</v>
      </c>
      <c r="AM364" s="381"/>
      <c r="AN364" s="381">
        <v>3</v>
      </c>
      <c r="AO364" s="381">
        <v>1</v>
      </c>
      <c r="AP364" s="381"/>
      <c r="AQ364" s="381">
        <v>293</v>
      </c>
      <c r="AR364" s="91" t="s">
        <v>6355</v>
      </c>
      <c r="AS364" s="91" t="s">
        <v>9227</v>
      </c>
      <c r="AT364" s="91" t="s">
        <v>9305</v>
      </c>
      <c r="AU364" s="73">
        <v>16873</v>
      </c>
      <c r="AV364" s="232">
        <v>58</v>
      </c>
      <c r="AW364" s="335"/>
      <c r="AX364" s="335"/>
      <c r="AY364" s="335"/>
      <c r="AZ364" s="335"/>
      <c r="BA364" s="335"/>
      <c r="BB364" s="313"/>
      <c r="BC364" s="313"/>
      <c r="BD364" s="91"/>
      <c r="BE364" s="91" t="s">
        <v>7499</v>
      </c>
      <c r="BF364" s="313"/>
      <c r="BG364" s="335"/>
      <c r="BH364" s="313"/>
      <c r="BI364" s="313"/>
      <c r="BJ364" s="313"/>
      <c r="BK364" s="313"/>
      <c r="BL364" s="313"/>
      <c r="BM364" s="91"/>
      <c r="BN364" s="91" t="s">
        <v>7499</v>
      </c>
      <c r="BO364" s="253"/>
      <c r="BP364" s="253"/>
      <c r="BQ364" s="253">
        <v>1</v>
      </c>
      <c r="BR364" s="253"/>
      <c r="BS364" s="253"/>
      <c r="BT364" s="253"/>
      <c r="BU364" s="253"/>
      <c r="BV364" s="253">
        <v>1</v>
      </c>
      <c r="BW364" s="253"/>
      <c r="BX364" s="253"/>
      <c r="BY364" s="427"/>
      <c r="BZ364" s="427"/>
      <c r="CA364" s="427"/>
      <c r="CB364" s="427"/>
      <c r="CC364" s="427"/>
    </row>
    <row r="365" spans="1:81" ht="17.100000000000001" customHeight="1">
      <c r="A365" s="642">
        <v>308</v>
      </c>
      <c r="B365" s="88" t="s">
        <v>75</v>
      </c>
      <c r="C365" s="88" t="s">
        <v>1822</v>
      </c>
      <c r="D365" s="91" t="s">
        <v>213</v>
      </c>
      <c r="E365" s="78" t="s">
        <v>180</v>
      </c>
      <c r="F365" s="91" t="s">
        <v>1823</v>
      </c>
      <c r="G365" s="101" t="s">
        <v>1824</v>
      </c>
      <c r="H365" s="330" t="s">
        <v>1825</v>
      </c>
      <c r="I365" s="91" t="s">
        <v>1826</v>
      </c>
      <c r="J365" s="330" t="s">
        <v>102</v>
      </c>
      <c r="K365" s="330" t="s">
        <v>1619</v>
      </c>
      <c r="L365" s="330" t="s">
        <v>1827</v>
      </c>
      <c r="M365" s="91" t="s">
        <v>10503</v>
      </c>
      <c r="N365" s="330" t="s">
        <v>30</v>
      </c>
      <c r="O365" s="330"/>
      <c r="P365" s="330" t="s">
        <v>30</v>
      </c>
      <c r="Q365" s="375">
        <v>6732</v>
      </c>
      <c r="R365" s="375">
        <v>4421</v>
      </c>
      <c r="S365" s="23">
        <v>3882</v>
      </c>
      <c r="T365" s="23">
        <v>3882</v>
      </c>
      <c r="U365" s="390" t="s">
        <v>9841</v>
      </c>
      <c r="V365" s="300"/>
      <c r="W365" s="300">
        <v>163.6</v>
      </c>
      <c r="X365" s="486" t="s">
        <v>6337</v>
      </c>
      <c r="Y365" s="252">
        <v>109.2</v>
      </c>
      <c r="Z365" s="252"/>
      <c r="AA365" s="252"/>
      <c r="AB365" s="252">
        <v>180</v>
      </c>
      <c r="AC365" s="252"/>
      <c r="AD365" s="252"/>
      <c r="AE365" s="307" t="s">
        <v>9933</v>
      </c>
      <c r="AF365" s="91" t="s">
        <v>7531</v>
      </c>
      <c r="AG365" s="373">
        <v>1733</v>
      </c>
      <c r="AH365" s="373">
        <v>1733</v>
      </c>
      <c r="AI365" s="91" t="s">
        <v>7532</v>
      </c>
      <c r="AJ365" s="91" t="s">
        <v>6675</v>
      </c>
      <c r="AK365" s="91" t="s">
        <v>6372</v>
      </c>
      <c r="AL365" s="381">
        <v>4</v>
      </c>
      <c r="AM365" s="381">
        <v>1</v>
      </c>
      <c r="AN365" s="381">
        <v>1</v>
      </c>
      <c r="AO365" s="381">
        <v>1</v>
      </c>
      <c r="AP365" s="381">
        <v>1</v>
      </c>
      <c r="AQ365" s="381">
        <v>312</v>
      </c>
      <c r="AR365" s="91" t="s">
        <v>9080</v>
      </c>
      <c r="AS365" s="91" t="s">
        <v>6355</v>
      </c>
      <c r="AT365" s="91" t="s">
        <v>6356</v>
      </c>
      <c r="AU365" s="232">
        <v>37891</v>
      </c>
      <c r="AV365" s="232">
        <v>121</v>
      </c>
      <c r="AW365" s="335"/>
      <c r="AX365" s="335"/>
      <c r="AY365" s="335"/>
      <c r="AZ365" s="335"/>
      <c r="BA365" s="335"/>
      <c r="BB365" s="313"/>
      <c r="BC365" s="313"/>
      <c r="BD365" s="91"/>
      <c r="BE365" s="91" t="s">
        <v>6350</v>
      </c>
      <c r="BF365" s="313"/>
      <c r="BG365" s="335"/>
      <c r="BH365" s="313"/>
      <c r="BI365" s="313"/>
      <c r="BJ365" s="313"/>
      <c r="BK365" s="313"/>
      <c r="BL365" s="313"/>
      <c r="BM365" s="91"/>
      <c r="BN365" s="91" t="s">
        <v>6350</v>
      </c>
      <c r="BO365" s="253"/>
      <c r="BP365" s="253"/>
      <c r="BQ365" s="253">
        <v>1</v>
      </c>
      <c r="BR365" s="253">
        <v>1</v>
      </c>
      <c r="BS365" s="253"/>
      <c r="BT365" s="253">
        <v>2</v>
      </c>
      <c r="BU365" s="253">
        <v>1</v>
      </c>
      <c r="BV365" s="253"/>
      <c r="BW365" s="389"/>
      <c r="BX365" s="491"/>
      <c r="BY365" s="427"/>
      <c r="BZ365" s="427"/>
      <c r="CA365" s="427"/>
      <c r="CB365" s="427"/>
      <c r="CC365" s="427"/>
    </row>
    <row r="366" spans="1:81" ht="17.100000000000001" customHeight="1">
      <c r="A366" s="88">
        <v>309</v>
      </c>
      <c r="B366" s="86" t="s">
        <v>111</v>
      </c>
      <c r="C366" s="86" t="s">
        <v>1621</v>
      </c>
      <c r="D366" s="91" t="s">
        <v>213</v>
      </c>
      <c r="E366" s="91" t="s">
        <v>20</v>
      </c>
      <c r="F366" s="91" t="s">
        <v>1828</v>
      </c>
      <c r="G366" s="101" t="s">
        <v>6332</v>
      </c>
      <c r="H366" s="330" t="s">
        <v>1829</v>
      </c>
      <c r="I366" s="91" t="s">
        <v>1830</v>
      </c>
      <c r="J366" s="330" t="s">
        <v>102</v>
      </c>
      <c r="K366" s="330" t="s">
        <v>1831</v>
      </c>
      <c r="L366" s="330" t="s">
        <v>1832</v>
      </c>
      <c r="M366" s="91" t="s">
        <v>10747</v>
      </c>
      <c r="N366" s="569" t="s">
        <v>30</v>
      </c>
      <c r="O366" s="569" t="s">
        <v>7937</v>
      </c>
      <c r="P366" s="569" t="s">
        <v>30</v>
      </c>
      <c r="Q366" s="373">
        <v>40000</v>
      </c>
      <c r="R366" s="373">
        <v>3331</v>
      </c>
      <c r="S366" s="387">
        <v>1312</v>
      </c>
      <c r="T366" s="387">
        <v>936</v>
      </c>
      <c r="U366" s="253" t="s">
        <v>6357</v>
      </c>
      <c r="V366" s="252">
        <v>376</v>
      </c>
      <c r="W366" s="252">
        <v>107</v>
      </c>
      <c r="X366" s="330" t="s">
        <v>6337</v>
      </c>
      <c r="Y366" s="252">
        <v>57</v>
      </c>
      <c r="Z366" s="252">
        <v>60</v>
      </c>
      <c r="AA366" s="252">
        <v>600</v>
      </c>
      <c r="AB366" s="252">
        <v>105</v>
      </c>
      <c r="AC366" s="252"/>
      <c r="AD366" s="252"/>
      <c r="AE366" s="307">
        <v>82</v>
      </c>
      <c r="AF366" s="91" t="s">
        <v>6400</v>
      </c>
      <c r="AG366" s="373">
        <v>655</v>
      </c>
      <c r="AH366" s="373">
        <v>2024</v>
      </c>
      <c r="AI366" s="91" t="s">
        <v>6401</v>
      </c>
      <c r="AJ366" s="91" t="s">
        <v>6402</v>
      </c>
      <c r="AK366" s="91" t="s">
        <v>6354</v>
      </c>
      <c r="AL366" s="381">
        <v>4</v>
      </c>
      <c r="AM366" s="381"/>
      <c r="AN366" s="381">
        <v>4</v>
      </c>
      <c r="AO366" s="381"/>
      <c r="AP366" s="381"/>
      <c r="AQ366" s="381">
        <v>305</v>
      </c>
      <c r="AR366" s="91" t="s">
        <v>9080</v>
      </c>
      <c r="AS366" s="91" t="s">
        <v>9080</v>
      </c>
      <c r="AT366" s="91" t="s">
        <v>6403</v>
      </c>
      <c r="AU366" s="232">
        <v>39792</v>
      </c>
      <c r="AV366" s="232">
        <v>130</v>
      </c>
      <c r="AW366" s="335"/>
      <c r="AX366" s="335"/>
      <c r="AY366" s="335"/>
      <c r="AZ366" s="335"/>
      <c r="BA366" s="335"/>
      <c r="BB366" s="313"/>
      <c r="BC366" s="313"/>
      <c r="BD366" s="91"/>
      <c r="BE366" s="91" t="s">
        <v>6350</v>
      </c>
      <c r="BF366" s="313"/>
      <c r="BG366" s="335"/>
      <c r="BH366" s="313"/>
      <c r="BI366" s="313"/>
      <c r="BJ366" s="313"/>
      <c r="BK366" s="313"/>
      <c r="BL366" s="313"/>
      <c r="BM366" s="91"/>
      <c r="BN366" s="91" t="s">
        <v>6350</v>
      </c>
      <c r="BO366" s="253"/>
      <c r="BP366" s="253">
        <v>1</v>
      </c>
      <c r="BQ366" s="253">
        <v>1</v>
      </c>
      <c r="BR366" s="253"/>
      <c r="BS366" s="253"/>
      <c r="BT366" s="253">
        <v>2</v>
      </c>
      <c r="BU366" s="253">
        <v>2</v>
      </c>
      <c r="BV366" s="253"/>
      <c r="BW366" s="253"/>
      <c r="BX366" s="253"/>
      <c r="BY366" s="427"/>
      <c r="BZ366" s="427"/>
      <c r="CA366" s="427"/>
      <c r="CB366" s="427"/>
      <c r="CC366" s="427"/>
    </row>
    <row r="367" spans="1:81" ht="17.100000000000001" customHeight="1">
      <c r="A367" s="642">
        <v>310</v>
      </c>
      <c r="B367" s="88" t="s">
        <v>75</v>
      </c>
      <c r="C367" s="88" t="s">
        <v>1833</v>
      </c>
      <c r="D367" s="78" t="s">
        <v>309</v>
      </c>
      <c r="E367" s="78" t="s">
        <v>97</v>
      </c>
      <c r="F367" s="78" t="s">
        <v>1834</v>
      </c>
      <c r="G367" s="101" t="s">
        <v>8738</v>
      </c>
      <c r="H367" s="330" t="s">
        <v>1835</v>
      </c>
      <c r="I367" s="91" t="s">
        <v>1836</v>
      </c>
      <c r="J367" s="330" t="s">
        <v>102</v>
      </c>
      <c r="K367" s="330" t="s">
        <v>1837</v>
      </c>
      <c r="L367" s="330" t="s">
        <v>1838</v>
      </c>
      <c r="M367" s="91" t="s">
        <v>10504</v>
      </c>
      <c r="N367" s="330" t="s">
        <v>30</v>
      </c>
      <c r="O367" s="330"/>
      <c r="P367" s="330" t="s">
        <v>30</v>
      </c>
      <c r="Q367" s="373">
        <v>72410</v>
      </c>
      <c r="R367" s="373">
        <v>5927</v>
      </c>
      <c r="S367" s="387">
        <v>2398</v>
      </c>
      <c r="T367" s="387">
        <v>2146</v>
      </c>
      <c r="U367" s="253" t="s">
        <v>6361</v>
      </c>
      <c r="V367" s="252">
        <v>252</v>
      </c>
      <c r="W367" s="252">
        <v>201</v>
      </c>
      <c r="X367" s="330" t="s">
        <v>11741</v>
      </c>
      <c r="Y367" s="252">
        <v>197</v>
      </c>
      <c r="Z367" s="252">
        <v>58</v>
      </c>
      <c r="AA367" s="252">
        <v>8803</v>
      </c>
      <c r="AB367" s="252">
        <v>138</v>
      </c>
      <c r="AC367" s="252">
        <v>57</v>
      </c>
      <c r="AD367" s="252">
        <v>144</v>
      </c>
      <c r="AE367" s="307">
        <v>103</v>
      </c>
      <c r="AF367" s="91" t="s">
        <v>7216</v>
      </c>
      <c r="AG367" s="373">
        <v>4541</v>
      </c>
      <c r="AH367" s="373">
        <v>5642</v>
      </c>
      <c r="AI367" s="91"/>
      <c r="AJ367" s="91"/>
      <c r="AK367" s="91" t="s">
        <v>6573</v>
      </c>
      <c r="AL367" s="381">
        <v>30</v>
      </c>
      <c r="AM367" s="381"/>
      <c r="AN367" s="381">
        <v>4</v>
      </c>
      <c r="AO367" s="381">
        <v>26</v>
      </c>
      <c r="AP367" s="381"/>
      <c r="AQ367" s="381">
        <v>310</v>
      </c>
      <c r="AR367" s="91" t="s">
        <v>9141</v>
      </c>
      <c r="AS367" s="91" t="s">
        <v>9075</v>
      </c>
      <c r="AT367" s="91" t="s">
        <v>6356</v>
      </c>
      <c r="AU367" s="73">
        <v>128932</v>
      </c>
      <c r="AV367" s="232">
        <v>415.9</v>
      </c>
      <c r="AW367" s="335"/>
      <c r="AX367" s="335"/>
      <c r="AY367" s="335"/>
      <c r="AZ367" s="335"/>
      <c r="BA367" s="335"/>
      <c r="BB367" s="313"/>
      <c r="BC367" s="313"/>
      <c r="BD367" s="91"/>
      <c r="BE367" s="91" t="s">
        <v>6350</v>
      </c>
      <c r="BF367" s="313"/>
      <c r="BG367" s="335"/>
      <c r="BH367" s="313"/>
      <c r="BI367" s="313"/>
      <c r="BJ367" s="313"/>
      <c r="BK367" s="313"/>
      <c r="BL367" s="313"/>
      <c r="BM367" s="91"/>
      <c r="BN367" s="91" t="s">
        <v>6350</v>
      </c>
      <c r="BO367" s="390"/>
      <c r="BP367" s="390">
        <v>7</v>
      </c>
      <c r="BQ367" s="390"/>
      <c r="BR367" s="253"/>
      <c r="BS367" s="253"/>
      <c r="BT367" s="253">
        <v>20</v>
      </c>
      <c r="BU367" s="253"/>
      <c r="BV367" s="253"/>
      <c r="BW367" s="253"/>
      <c r="BX367" s="253">
        <v>3</v>
      </c>
      <c r="BY367" s="427"/>
      <c r="BZ367" s="427"/>
      <c r="CA367" s="427"/>
      <c r="CB367" s="427"/>
      <c r="CC367" s="427"/>
    </row>
    <row r="368" spans="1:81" ht="17.100000000000001" customHeight="1">
      <c r="A368" s="88">
        <v>311</v>
      </c>
      <c r="B368" s="88" t="s">
        <v>75</v>
      </c>
      <c r="C368" s="88" t="s">
        <v>1839</v>
      </c>
      <c r="D368" s="78" t="s">
        <v>309</v>
      </c>
      <c r="E368" s="78" t="s">
        <v>97</v>
      </c>
      <c r="F368" s="117" t="s">
        <v>1840</v>
      </c>
      <c r="G368" s="101" t="s">
        <v>1841</v>
      </c>
      <c r="H368" s="330" t="s">
        <v>1842</v>
      </c>
      <c r="I368" s="91" t="s">
        <v>1843</v>
      </c>
      <c r="J368" s="330" t="s">
        <v>102</v>
      </c>
      <c r="K368" s="330" t="s">
        <v>1679</v>
      </c>
      <c r="L368" s="330" t="s">
        <v>12250</v>
      </c>
      <c r="M368" s="91" t="s">
        <v>10748</v>
      </c>
      <c r="N368" s="330" t="s">
        <v>30</v>
      </c>
      <c r="O368" s="330"/>
      <c r="P368" s="330" t="s">
        <v>30</v>
      </c>
      <c r="Q368" s="373">
        <v>9700</v>
      </c>
      <c r="R368" s="373">
        <v>954</v>
      </c>
      <c r="S368" s="387">
        <v>364</v>
      </c>
      <c r="T368" s="387">
        <v>156</v>
      </c>
      <c r="U368" s="253" t="s">
        <v>6357</v>
      </c>
      <c r="V368" s="252">
        <v>208</v>
      </c>
      <c r="W368" s="252">
        <v>18</v>
      </c>
      <c r="X368" s="330" t="s">
        <v>6337</v>
      </c>
      <c r="Y368" s="252">
        <v>352</v>
      </c>
      <c r="Z368" s="252"/>
      <c r="AA368" s="252"/>
      <c r="AB368" s="252">
        <v>165</v>
      </c>
      <c r="AC368" s="252"/>
      <c r="AD368" s="252"/>
      <c r="AE368" s="307">
        <v>51</v>
      </c>
      <c r="AF368" s="91" t="s">
        <v>6632</v>
      </c>
      <c r="AG368" s="373">
        <v>5210</v>
      </c>
      <c r="AH368" s="373">
        <v>6591</v>
      </c>
      <c r="AI368" s="91" t="s">
        <v>6633</v>
      </c>
      <c r="AJ368" s="91" t="s">
        <v>6634</v>
      </c>
      <c r="AK368" s="91"/>
      <c r="AL368" s="381"/>
      <c r="AM368" s="381"/>
      <c r="AN368" s="381"/>
      <c r="AO368" s="381"/>
      <c r="AP368" s="381"/>
      <c r="AQ368" s="381">
        <v>224</v>
      </c>
      <c r="AR368" s="91" t="s">
        <v>6341</v>
      </c>
      <c r="AS368" s="91" t="s">
        <v>9075</v>
      </c>
      <c r="AT368" s="91" t="s">
        <v>9306</v>
      </c>
      <c r="AU368" s="232">
        <v>33943</v>
      </c>
      <c r="AV368" s="232">
        <v>152</v>
      </c>
      <c r="AW368" s="335"/>
      <c r="AX368" s="335"/>
      <c r="AY368" s="335"/>
      <c r="AZ368" s="335"/>
      <c r="BA368" s="335"/>
      <c r="BB368" s="313"/>
      <c r="BC368" s="313"/>
      <c r="BD368" s="91"/>
      <c r="BE368" s="91" t="s">
        <v>6350</v>
      </c>
      <c r="BF368" s="313"/>
      <c r="BG368" s="335"/>
      <c r="BH368" s="313"/>
      <c r="BI368" s="313"/>
      <c r="BJ368" s="313"/>
      <c r="BK368" s="313"/>
      <c r="BL368" s="313"/>
      <c r="BM368" s="91"/>
      <c r="BN368" s="91" t="s">
        <v>6350</v>
      </c>
      <c r="BO368" s="253"/>
      <c r="BP368" s="253"/>
      <c r="BQ368" s="253"/>
      <c r="BR368" s="253"/>
      <c r="BS368" s="253"/>
      <c r="BT368" s="253">
        <v>8</v>
      </c>
      <c r="BU368" s="253">
        <v>5</v>
      </c>
      <c r="BV368" s="253"/>
      <c r="BW368" s="253"/>
      <c r="BX368" s="253"/>
      <c r="BY368" s="427"/>
      <c r="BZ368" s="427"/>
      <c r="CA368" s="427"/>
      <c r="CB368" s="427"/>
      <c r="CC368" s="427"/>
    </row>
    <row r="369" spans="1:81" ht="17.100000000000001" customHeight="1">
      <c r="A369" s="642">
        <v>312</v>
      </c>
      <c r="B369" s="88" t="s">
        <v>75</v>
      </c>
      <c r="C369" s="88" t="s">
        <v>1708</v>
      </c>
      <c r="D369" s="78" t="s">
        <v>309</v>
      </c>
      <c r="E369" s="78" t="s">
        <v>97</v>
      </c>
      <c r="F369" s="78" t="s">
        <v>1844</v>
      </c>
      <c r="G369" s="101" t="s">
        <v>1845</v>
      </c>
      <c r="H369" s="330" t="s">
        <v>1846</v>
      </c>
      <c r="I369" s="91" t="s">
        <v>1847</v>
      </c>
      <c r="J369" s="330" t="s">
        <v>102</v>
      </c>
      <c r="K369" s="330" t="s">
        <v>1848</v>
      </c>
      <c r="L369" s="330" t="s">
        <v>1849</v>
      </c>
      <c r="M369" s="91" t="s">
        <v>10505</v>
      </c>
      <c r="N369" s="330" t="s">
        <v>30</v>
      </c>
      <c r="O369" s="330"/>
      <c r="P369" s="330" t="s">
        <v>30</v>
      </c>
      <c r="Q369" s="373">
        <v>12328</v>
      </c>
      <c r="R369" s="373">
        <v>463</v>
      </c>
      <c r="S369" s="387">
        <v>255</v>
      </c>
      <c r="T369" s="387">
        <v>168</v>
      </c>
      <c r="U369" s="253" t="s">
        <v>6352</v>
      </c>
      <c r="V369" s="252">
        <v>87</v>
      </c>
      <c r="W369" s="252">
        <v>29</v>
      </c>
      <c r="X369" s="330" t="s">
        <v>6337</v>
      </c>
      <c r="Y369" s="252">
        <v>119</v>
      </c>
      <c r="Z369" s="252"/>
      <c r="AA369" s="252">
        <v>1532</v>
      </c>
      <c r="AB369" s="252">
        <v>58</v>
      </c>
      <c r="AC369" s="252"/>
      <c r="AD369" s="252"/>
      <c r="AE369" s="307">
        <v>25</v>
      </c>
      <c r="AF369" s="91" t="s">
        <v>6515</v>
      </c>
      <c r="AG369" s="373">
        <v>1482</v>
      </c>
      <c r="AH369" s="373">
        <v>1685</v>
      </c>
      <c r="AI369" s="91"/>
      <c r="AJ369" s="91"/>
      <c r="AK369" s="91" t="s">
        <v>6348</v>
      </c>
      <c r="AL369" s="381">
        <v>22</v>
      </c>
      <c r="AM369" s="381">
        <v>11</v>
      </c>
      <c r="AN369" s="381">
        <v>1</v>
      </c>
      <c r="AO369" s="381">
        <v>10</v>
      </c>
      <c r="AP369" s="381"/>
      <c r="AQ369" s="381">
        <v>302</v>
      </c>
      <c r="AR369" s="91" t="s">
        <v>9080</v>
      </c>
      <c r="AS369" s="91" t="s">
        <v>9080</v>
      </c>
      <c r="AT369" s="91" t="s">
        <v>9307</v>
      </c>
      <c r="AU369" s="73">
        <v>22953</v>
      </c>
      <c r="AV369" s="232">
        <v>76</v>
      </c>
      <c r="AW369" s="335"/>
      <c r="AX369" s="335"/>
      <c r="AY369" s="335"/>
      <c r="AZ369" s="335"/>
      <c r="BA369" s="335"/>
      <c r="BB369" s="313"/>
      <c r="BC369" s="313"/>
      <c r="BD369" s="91"/>
      <c r="BE369" s="91" t="s">
        <v>6350</v>
      </c>
      <c r="BF369" s="313"/>
      <c r="BG369" s="335"/>
      <c r="BH369" s="313"/>
      <c r="BI369" s="313"/>
      <c r="BJ369" s="313"/>
      <c r="BK369" s="313"/>
      <c r="BL369" s="313"/>
      <c r="BM369" s="91"/>
      <c r="BN369" s="91" t="s">
        <v>6350</v>
      </c>
      <c r="BO369" s="253"/>
      <c r="BP369" s="253">
        <v>1</v>
      </c>
      <c r="BQ369" s="253"/>
      <c r="BR369" s="253">
        <v>1</v>
      </c>
      <c r="BS369" s="253">
        <v>1</v>
      </c>
      <c r="BT369" s="253">
        <v>1</v>
      </c>
      <c r="BU369" s="253"/>
      <c r="BV369" s="253"/>
      <c r="BW369" s="253">
        <v>1</v>
      </c>
      <c r="BX369" s="253"/>
      <c r="BY369" s="427"/>
      <c r="BZ369" s="427"/>
      <c r="CA369" s="427"/>
      <c r="CB369" s="427"/>
      <c r="CC369" s="427"/>
    </row>
    <row r="370" spans="1:81" ht="16.5" customHeight="1">
      <c r="A370" s="88">
        <v>313</v>
      </c>
      <c r="B370" s="88" t="s">
        <v>75</v>
      </c>
      <c r="C370" s="88" t="s">
        <v>1850</v>
      </c>
      <c r="D370" s="78" t="s">
        <v>309</v>
      </c>
      <c r="E370" s="78" t="s">
        <v>97</v>
      </c>
      <c r="F370" s="78" t="s">
        <v>1851</v>
      </c>
      <c r="G370" s="101" t="s">
        <v>1852</v>
      </c>
      <c r="H370" s="330" t="s">
        <v>1853</v>
      </c>
      <c r="I370" s="91" t="s">
        <v>1854</v>
      </c>
      <c r="J370" s="330" t="s">
        <v>102</v>
      </c>
      <c r="K370" s="330" t="s">
        <v>1855</v>
      </c>
      <c r="L370" s="330" t="s">
        <v>1856</v>
      </c>
      <c r="M370" s="91" t="s">
        <v>11582</v>
      </c>
      <c r="N370" s="330" t="s">
        <v>30</v>
      </c>
      <c r="O370" s="330"/>
      <c r="P370" s="330" t="s">
        <v>102</v>
      </c>
      <c r="Q370" s="373">
        <v>4892</v>
      </c>
      <c r="R370" s="373">
        <v>1449</v>
      </c>
      <c r="S370" s="387">
        <v>1043</v>
      </c>
      <c r="T370" s="387">
        <v>973</v>
      </c>
      <c r="U370" s="253" t="s">
        <v>6352</v>
      </c>
      <c r="V370" s="252">
        <v>70</v>
      </c>
      <c r="W370" s="252">
        <v>34.700000000000003</v>
      </c>
      <c r="X370" s="330" t="s">
        <v>6337</v>
      </c>
      <c r="Y370" s="252">
        <v>57.6</v>
      </c>
      <c r="Z370" s="252"/>
      <c r="AA370" s="252"/>
      <c r="AB370" s="252">
        <v>30.6</v>
      </c>
      <c r="AC370" s="252"/>
      <c r="AD370" s="252"/>
      <c r="AE370" s="307">
        <v>15</v>
      </c>
      <c r="AF370" s="91" t="s">
        <v>7533</v>
      </c>
      <c r="AG370" s="373">
        <v>2763</v>
      </c>
      <c r="AH370" s="373">
        <v>5550</v>
      </c>
      <c r="AI370" s="91"/>
      <c r="AJ370" s="91"/>
      <c r="AK370" s="91"/>
      <c r="AL370" s="381">
        <v>19</v>
      </c>
      <c r="AM370" s="381">
        <v>5</v>
      </c>
      <c r="AN370" s="381">
        <v>14</v>
      </c>
      <c r="AO370" s="381"/>
      <c r="AP370" s="381"/>
      <c r="AQ370" s="381">
        <v>308</v>
      </c>
      <c r="AR370" s="91" t="s">
        <v>9080</v>
      </c>
      <c r="AS370" s="91" t="s">
        <v>9080</v>
      </c>
      <c r="AT370" s="91" t="s">
        <v>7534</v>
      </c>
      <c r="AU370" s="73">
        <v>38109</v>
      </c>
      <c r="AV370" s="232">
        <v>124</v>
      </c>
      <c r="AW370" s="335"/>
      <c r="AX370" s="335"/>
      <c r="AY370" s="335"/>
      <c r="AZ370" s="335"/>
      <c r="BA370" s="335"/>
      <c r="BB370" s="313"/>
      <c r="BC370" s="313"/>
      <c r="BD370" s="91"/>
      <c r="BE370" s="91" t="s">
        <v>6350</v>
      </c>
      <c r="BF370" s="313"/>
      <c r="BG370" s="335"/>
      <c r="BH370" s="313"/>
      <c r="BI370" s="313"/>
      <c r="BJ370" s="313"/>
      <c r="BK370" s="313"/>
      <c r="BL370" s="313"/>
      <c r="BM370" s="91"/>
      <c r="BN370" s="91"/>
      <c r="BO370" s="253"/>
      <c r="BP370" s="253">
        <v>1</v>
      </c>
      <c r="BQ370" s="253"/>
      <c r="BR370" s="253">
        <v>3</v>
      </c>
      <c r="BS370" s="253">
        <v>1</v>
      </c>
      <c r="BT370" s="253"/>
      <c r="BU370" s="253"/>
      <c r="BV370" s="253">
        <v>1</v>
      </c>
      <c r="BW370" s="253"/>
      <c r="BX370" s="253">
        <v>16</v>
      </c>
      <c r="BY370" s="427"/>
      <c r="BZ370" s="427"/>
      <c r="CA370" s="427"/>
      <c r="CB370" s="427"/>
      <c r="CC370" s="427"/>
    </row>
    <row r="371" spans="1:81" ht="17.100000000000001" customHeight="1">
      <c r="A371" s="642">
        <v>314</v>
      </c>
      <c r="B371" s="88" t="s">
        <v>75</v>
      </c>
      <c r="C371" s="88" t="s">
        <v>1857</v>
      </c>
      <c r="D371" s="78" t="s">
        <v>309</v>
      </c>
      <c r="E371" s="78" t="s">
        <v>180</v>
      </c>
      <c r="F371" s="78" t="s">
        <v>1858</v>
      </c>
      <c r="G371" s="101" t="s">
        <v>12385</v>
      </c>
      <c r="H371" s="330" t="s">
        <v>12386</v>
      </c>
      <c r="I371" s="91" t="s">
        <v>1859</v>
      </c>
      <c r="J371" s="776" t="s">
        <v>102</v>
      </c>
      <c r="K371" s="330" t="s">
        <v>12387</v>
      </c>
      <c r="L371" s="330" t="s">
        <v>1861</v>
      </c>
      <c r="M371" s="91" t="s">
        <v>12388</v>
      </c>
      <c r="N371" s="330" t="s">
        <v>30</v>
      </c>
      <c r="O371" s="330"/>
      <c r="P371" s="330" t="s">
        <v>30</v>
      </c>
      <c r="Q371" s="373">
        <v>1686.12</v>
      </c>
      <c r="R371" s="373">
        <v>562.77</v>
      </c>
      <c r="S371" s="23">
        <v>286</v>
      </c>
      <c r="T371" s="387">
        <v>225</v>
      </c>
      <c r="U371" s="253" t="s">
        <v>6352</v>
      </c>
      <c r="V371" s="252">
        <v>61</v>
      </c>
      <c r="W371" s="252">
        <v>52.8</v>
      </c>
      <c r="X371" s="330" t="s">
        <v>6337</v>
      </c>
      <c r="Y371" s="252">
        <v>225</v>
      </c>
      <c r="Z371" s="252">
        <v>30</v>
      </c>
      <c r="AA371" s="252">
        <v>150</v>
      </c>
      <c r="AB371" s="252">
        <v>25</v>
      </c>
      <c r="AC371" s="252"/>
      <c r="AD371" s="252"/>
      <c r="AE371" s="307">
        <v>15</v>
      </c>
      <c r="AF371" s="91" t="s">
        <v>8373</v>
      </c>
      <c r="AG371" s="373">
        <v>1339</v>
      </c>
      <c r="AH371" s="373">
        <v>5475</v>
      </c>
      <c r="AI371" s="91"/>
      <c r="AJ371" s="91"/>
      <c r="AK371" s="91" t="s">
        <v>12389</v>
      </c>
      <c r="AL371" s="381">
        <v>4</v>
      </c>
      <c r="AM371" s="381">
        <v>1</v>
      </c>
      <c r="AN371" s="381">
        <v>2</v>
      </c>
      <c r="AO371" s="381"/>
      <c r="AP371" s="381">
        <v>1</v>
      </c>
      <c r="AQ371" s="381">
        <v>300</v>
      </c>
      <c r="AR371" s="91" t="s">
        <v>9080</v>
      </c>
      <c r="AS371" s="91" t="s">
        <v>6378</v>
      </c>
      <c r="AT371" s="91" t="s">
        <v>9407</v>
      </c>
      <c r="AU371" s="73">
        <v>10212</v>
      </c>
      <c r="AV371" s="232">
        <v>34</v>
      </c>
      <c r="AW371" s="335"/>
      <c r="AX371" s="335"/>
      <c r="AY371" s="335"/>
      <c r="AZ371" s="335"/>
      <c r="BA371" s="335"/>
      <c r="BB371" s="313"/>
      <c r="BC371" s="313"/>
      <c r="BD371" s="91"/>
      <c r="BE371" s="91" t="s">
        <v>6350</v>
      </c>
      <c r="BF371" s="313"/>
      <c r="BG371" s="335"/>
      <c r="BH371" s="313"/>
      <c r="BI371" s="313"/>
      <c r="BJ371" s="313"/>
      <c r="BK371" s="313"/>
      <c r="BL371" s="313"/>
      <c r="BM371" s="91"/>
      <c r="BN371" s="91" t="s">
        <v>6350</v>
      </c>
      <c r="BO371" s="389"/>
      <c r="BP371" s="389"/>
      <c r="BQ371" s="390">
        <v>2</v>
      </c>
      <c r="BR371" s="253"/>
      <c r="BS371" s="253">
        <v>1</v>
      </c>
      <c r="BT371" s="253">
        <v>2</v>
      </c>
      <c r="BU371" s="253"/>
      <c r="BV371" s="253"/>
      <c r="BW371" s="253"/>
      <c r="BX371" s="253">
        <v>2</v>
      </c>
      <c r="BY371" s="427"/>
      <c r="BZ371" s="427"/>
      <c r="CA371" s="427"/>
      <c r="CB371" s="427"/>
      <c r="CC371" s="427"/>
    </row>
    <row r="372" spans="1:81" ht="17.100000000000001" customHeight="1">
      <c r="A372" s="88">
        <v>315</v>
      </c>
      <c r="B372" s="88" t="s">
        <v>75</v>
      </c>
      <c r="C372" s="88" t="s">
        <v>1862</v>
      </c>
      <c r="D372" s="78" t="s">
        <v>309</v>
      </c>
      <c r="E372" s="78" t="s">
        <v>97</v>
      </c>
      <c r="F372" s="78" t="s">
        <v>1863</v>
      </c>
      <c r="G372" s="101" t="s">
        <v>1864</v>
      </c>
      <c r="H372" s="330" t="s">
        <v>1865</v>
      </c>
      <c r="I372" s="91" t="s">
        <v>1866</v>
      </c>
      <c r="J372" s="330" t="s">
        <v>102</v>
      </c>
      <c r="K372" s="330" t="s">
        <v>1867</v>
      </c>
      <c r="L372" s="330" t="s">
        <v>1868</v>
      </c>
      <c r="M372" s="91" t="s">
        <v>10749</v>
      </c>
      <c r="N372" s="330" t="s">
        <v>30</v>
      </c>
      <c r="O372" s="330"/>
      <c r="P372" s="330" t="s">
        <v>102</v>
      </c>
      <c r="Q372" s="373">
        <v>4103</v>
      </c>
      <c r="R372" s="373">
        <v>6725</v>
      </c>
      <c r="S372" s="387">
        <v>1149</v>
      </c>
      <c r="T372" s="387">
        <v>994</v>
      </c>
      <c r="U372" s="253" t="s">
        <v>6352</v>
      </c>
      <c r="V372" s="252">
        <v>155</v>
      </c>
      <c r="W372" s="252">
        <v>641</v>
      </c>
      <c r="X372" s="330" t="s">
        <v>6337</v>
      </c>
      <c r="Y372" s="252">
        <v>229</v>
      </c>
      <c r="Z372" s="252">
        <v>82</v>
      </c>
      <c r="AA372" s="252">
        <v>6395</v>
      </c>
      <c r="AB372" s="252">
        <v>118</v>
      </c>
      <c r="AC372" s="252"/>
      <c r="AD372" s="252"/>
      <c r="AE372" s="307">
        <v>48</v>
      </c>
      <c r="AF372" s="91" t="s">
        <v>6812</v>
      </c>
      <c r="AG372" s="373">
        <v>6621</v>
      </c>
      <c r="AH372" s="373">
        <v>8641</v>
      </c>
      <c r="AI372" s="91" t="s">
        <v>6866</v>
      </c>
      <c r="AJ372" s="91" t="s">
        <v>11474</v>
      </c>
      <c r="AK372" s="91" t="s">
        <v>6354</v>
      </c>
      <c r="AL372" s="381">
        <v>8</v>
      </c>
      <c r="AM372" s="381">
        <v>2</v>
      </c>
      <c r="AN372" s="381">
        <v>4</v>
      </c>
      <c r="AO372" s="381">
        <v>2</v>
      </c>
      <c r="AP372" s="381"/>
      <c r="AQ372" s="381">
        <v>311</v>
      </c>
      <c r="AR372" s="91" t="s">
        <v>9080</v>
      </c>
      <c r="AS372" s="91" t="s">
        <v>9080</v>
      </c>
      <c r="AT372" s="91" t="s">
        <v>6868</v>
      </c>
      <c r="AU372" s="73">
        <v>41743</v>
      </c>
      <c r="AV372" s="73">
        <v>134.19999999999999</v>
      </c>
      <c r="AW372" s="335"/>
      <c r="AX372" s="335"/>
      <c r="AY372" s="335"/>
      <c r="AZ372" s="335"/>
      <c r="BA372" s="335"/>
      <c r="BB372" s="313"/>
      <c r="BC372" s="313"/>
      <c r="BD372" s="91"/>
      <c r="BE372" s="91" t="s">
        <v>6350</v>
      </c>
      <c r="BF372" s="313"/>
      <c r="BG372" s="335"/>
      <c r="BH372" s="313"/>
      <c r="BI372" s="313"/>
      <c r="BJ372" s="313"/>
      <c r="BK372" s="313"/>
      <c r="BL372" s="313"/>
      <c r="BM372" s="91"/>
      <c r="BN372" s="91" t="s">
        <v>6350</v>
      </c>
      <c r="BO372" s="253"/>
      <c r="BP372" s="253"/>
      <c r="BQ372" s="253"/>
      <c r="BR372" s="253">
        <v>6</v>
      </c>
      <c r="BS372" s="253"/>
      <c r="BT372" s="253"/>
      <c r="BU372" s="253"/>
      <c r="BV372" s="253"/>
      <c r="BW372" s="253"/>
      <c r="BX372" s="253">
        <v>19</v>
      </c>
      <c r="BY372" s="427"/>
      <c r="BZ372" s="427"/>
      <c r="CA372" s="427"/>
      <c r="CB372" s="427"/>
      <c r="CC372" s="427"/>
    </row>
    <row r="373" spans="1:81" ht="17.100000000000001" customHeight="1">
      <c r="A373" s="642">
        <v>316</v>
      </c>
      <c r="B373" s="88" t="s">
        <v>75</v>
      </c>
      <c r="C373" s="88" t="s">
        <v>1687</v>
      </c>
      <c r="D373" s="78" t="s">
        <v>309</v>
      </c>
      <c r="E373" s="78" t="s">
        <v>20</v>
      </c>
      <c r="F373" s="78" t="s">
        <v>1869</v>
      </c>
      <c r="G373" s="101" t="s">
        <v>11478</v>
      </c>
      <c r="H373" s="330" t="s">
        <v>1870</v>
      </c>
      <c r="I373" s="91" t="s">
        <v>1871</v>
      </c>
      <c r="J373" s="330" t="s">
        <v>102</v>
      </c>
      <c r="K373" s="330" t="s">
        <v>588</v>
      </c>
      <c r="L373" s="330" t="s">
        <v>11918</v>
      </c>
      <c r="M373" s="91" t="s">
        <v>10750</v>
      </c>
      <c r="N373" s="330" t="s">
        <v>30</v>
      </c>
      <c r="O373" s="330"/>
      <c r="P373" s="330" t="s">
        <v>102</v>
      </c>
      <c r="Q373" s="373">
        <v>26541</v>
      </c>
      <c r="R373" s="373">
        <v>8342</v>
      </c>
      <c r="S373" s="387">
        <v>2099</v>
      </c>
      <c r="T373" s="387">
        <v>1782</v>
      </c>
      <c r="U373" s="253" t="s">
        <v>6654</v>
      </c>
      <c r="V373" s="252">
        <v>317</v>
      </c>
      <c r="W373" s="252">
        <v>242</v>
      </c>
      <c r="X373" s="330" t="s">
        <v>6337</v>
      </c>
      <c r="Y373" s="252">
        <v>577</v>
      </c>
      <c r="Z373" s="252">
        <v>816</v>
      </c>
      <c r="AA373" s="252">
        <v>291392</v>
      </c>
      <c r="AB373" s="252">
        <v>105</v>
      </c>
      <c r="AC373" s="252">
        <v>40</v>
      </c>
      <c r="AD373" s="252">
        <v>103</v>
      </c>
      <c r="AE373" s="307">
        <v>224</v>
      </c>
      <c r="AF373" s="91" t="s">
        <v>7221</v>
      </c>
      <c r="AG373" s="373">
        <v>36958</v>
      </c>
      <c r="AH373" s="373">
        <v>249464</v>
      </c>
      <c r="AI373" s="91" t="s">
        <v>10902</v>
      </c>
      <c r="AJ373" s="91" t="s">
        <v>7222</v>
      </c>
      <c r="AK373" s="91" t="s">
        <v>11479</v>
      </c>
      <c r="AL373" s="381">
        <v>8</v>
      </c>
      <c r="AM373" s="381"/>
      <c r="AN373" s="381">
        <v>2</v>
      </c>
      <c r="AO373" s="381">
        <v>6</v>
      </c>
      <c r="AP373" s="381"/>
      <c r="AQ373" s="381">
        <v>305</v>
      </c>
      <c r="AR373" s="91" t="s">
        <v>9075</v>
      </c>
      <c r="AS373" s="91" t="s">
        <v>9075</v>
      </c>
      <c r="AT373" s="91" t="s">
        <v>9308</v>
      </c>
      <c r="AU373" s="73">
        <v>200473</v>
      </c>
      <c r="AV373" s="73">
        <v>657</v>
      </c>
      <c r="AW373" s="335">
        <v>5000</v>
      </c>
      <c r="AX373" s="335">
        <v>5000</v>
      </c>
      <c r="AY373" s="335">
        <v>5000</v>
      </c>
      <c r="AZ373" s="335">
        <v>5000</v>
      </c>
      <c r="BA373" s="335">
        <v>5000</v>
      </c>
      <c r="BB373" s="313">
        <v>20</v>
      </c>
      <c r="BC373" s="313" t="s">
        <v>8521</v>
      </c>
      <c r="BD373" s="91" t="s">
        <v>7223</v>
      </c>
      <c r="BE373" s="91" t="s">
        <v>9506</v>
      </c>
      <c r="BF373" s="313"/>
      <c r="BG373" s="335"/>
      <c r="BH373" s="313"/>
      <c r="BI373" s="313"/>
      <c r="BJ373" s="313"/>
      <c r="BK373" s="313"/>
      <c r="BL373" s="313"/>
      <c r="BM373" s="91"/>
      <c r="BN373" s="91" t="s">
        <v>7224</v>
      </c>
      <c r="BO373" s="253"/>
      <c r="BP373" s="253">
        <v>2</v>
      </c>
      <c r="BQ373" s="253"/>
      <c r="BR373" s="253"/>
      <c r="BS373" s="253"/>
      <c r="BT373" s="253"/>
      <c r="BU373" s="253">
        <v>12</v>
      </c>
      <c r="BV373" s="253"/>
      <c r="BW373" s="253">
        <v>2</v>
      </c>
      <c r="BX373" s="253">
        <v>6</v>
      </c>
      <c r="BY373" s="427"/>
      <c r="BZ373" s="427"/>
      <c r="CA373" s="427"/>
      <c r="CB373" s="427"/>
      <c r="CC373" s="427"/>
    </row>
    <row r="374" spans="1:81" ht="17.100000000000001" customHeight="1">
      <c r="A374" s="88">
        <v>317</v>
      </c>
      <c r="B374" s="88" t="s">
        <v>75</v>
      </c>
      <c r="C374" s="88" t="s">
        <v>1571</v>
      </c>
      <c r="D374" s="78" t="s">
        <v>213</v>
      </c>
      <c r="E374" s="78" t="s">
        <v>20</v>
      </c>
      <c r="F374" s="78" t="s">
        <v>1872</v>
      </c>
      <c r="G374" s="101" t="s">
        <v>1873</v>
      </c>
      <c r="H374" s="330" t="s">
        <v>1874</v>
      </c>
      <c r="I374" s="91" t="s">
        <v>1875</v>
      </c>
      <c r="J374" s="330" t="s">
        <v>102</v>
      </c>
      <c r="K374" s="330" t="s">
        <v>1875</v>
      </c>
      <c r="L374" s="330" t="s">
        <v>1876</v>
      </c>
      <c r="M374" s="91" t="s">
        <v>10751</v>
      </c>
      <c r="N374" s="330" t="s">
        <v>102</v>
      </c>
      <c r="O374" s="776" t="s">
        <v>6435</v>
      </c>
      <c r="P374" s="330" t="s">
        <v>30</v>
      </c>
      <c r="Q374" s="373">
        <v>7846</v>
      </c>
      <c r="R374" s="373">
        <v>2840</v>
      </c>
      <c r="S374" s="387">
        <v>971</v>
      </c>
      <c r="T374" s="387">
        <v>779</v>
      </c>
      <c r="U374" s="253" t="s">
        <v>6352</v>
      </c>
      <c r="V374" s="252">
        <v>192</v>
      </c>
      <c r="W374" s="252">
        <v>159</v>
      </c>
      <c r="X374" s="330" t="s">
        <v>6337</v>
      </c>
      <c r="Y374" s="252">
        <v>344</v>
      </c>
      <c r="Z374" s="252">
        <v>12</v>
      </c>
      <c r="AA374" s="252">
        <v>100</v>
      </c>
      <c r="AB374" s="252">
        <v>90</v>
      </c>
      <c r="AC374" s="252"/>
      <c r="AD374" s="252">
        <v>328</v>
      </c>
      <c r="AE374" s="307">
        <v>90</v>
      </c>
      <c r="AF374" s="91" t="s">
        <v>11798</v>
      </c>
      <c r="AG374" s="373">
        <v>7885</v>
      </c>
      <c r="AH374" s="373">
        <v>7885</v>
      </c>
      <c r="AI374" s="91"/>
      <c r="AJ374" s="91"/>
      <c r="AK374" s="91" t="s">
        <v>6348</v>
      </c>
      <c r="AL374" s="381">
        <v>16</v>
      </c>
      <c r="AM374" s="381"/>
      <c r="AN374" s="381">
        <v>15</v>
      </c>
      <c r="AO374" s="381"/>
      <c r="AP374" s="381">
        <v>1</v>
      </c>
      <c r="AQ374" s="381">
        <v>310</v>
      </c>
      <c r="AR374" s="91" t="s">
        <v>6355</v>
      </c>
      <c r="AS374" s="91" t="s">
        <v>9080</v>
      </c>
      <c r="AT374" s="91" t="s">
        <v>9309</v>
      </c>
      <c r="AU374" s="73">
        <v>45914</v>
      </c>
      <c r="AV374" s="73">
        <v>148</v>
      </c>
      <c r="AW374" s="335">
        <v>5000</v>
      </c>
      <c r="AX374" s="335">
        <v>0</v>
      </c>
      <c r="AY374" s="335">
        <v>4000</v>
      </c>
      <c r="AZ374" s="335">
        <v>4000</v>
      </c>
      <c r="BA374" s="335">
        <v>5000</v>
      </c>
      <c r="BB374" s="313">
        <v>20</v>
      </c>
      <c r="BC374" s="313"/>
      <c r="BD374" s="91" t="s">
        <v>11799</v>
      </c>
      <c r="BE374" s="91" t="s">
        <v>12632</v>
      </c>
      <c r="BF374" s="313"/>
      <c r="BG374" s="335"/>
      <c r="BH374" s="313"/>
      <c r="BI374" s="313"/>
      <c r="BJ374" s="313"/>
      <c r="BK374" s="313"/>
      <c r="BL374" s="313"/>
      <c r="BM374" s="91"/>
      <c r="BN374" s="91" t="s">
        <v>11800</v>
      </c>
      <c r="BO374" s="390"/>
      <c r="BP374" s="253">
        <v>2</v>
      </c>
      <c r="BQ374" s="253"/>
      <c r="BR374" s="253">
        <v>1</v>
      </c>
      <c r="BS374" s="253"/>
      <c r="BT374" s="253">
        <v>1</v>
      </c>
      <c r="BU374" s="253">
        <v>1</v>
      </c>
      <c r="BV374" s="253">
        <v>6</v>
      </c>
      <c r="BW374" s="253"/>
      <c r="BX374" s="253">
        <v>18</v>
      </c>
      <c r="BY374" s="427"/>
      <c r="BZ374" s="427"/>
      <c r="CA374" s="427"/>
      <c r="CB374" s="427"/>
      <c r="CC374" s="427"/>
    </row>
    <row r="375" spans="1:81" ht="17.100000000000001" customHeight="1">
      <c r="A375" s="642">
        <v>318</v>
      </c>
      <c r="B375" s="86" t="s">
        <v>111</v>
      </c>
      <c r="C375" s="86" t="s">
        <v>1877</v>
      </c>
      <c r="D375" s="91" t="s">
        <v>213</v>
      </c>
      <c r="E375" s="91" t="s">
        <v>20</v>
      </c>
      <c r="F375" s="91" t="s">
        <v>1878</v>
      </c>
      <c r="G375" s="101" t="s">
        <v>1879</v>
      </c>
      <c r="H375" s="330" t="s">
        <v>11583</v>
      </c>
      <c r="I375" s="91" t="s">
        <v>1880</v>
      </c>
      <c r="J375" s="330" t="s">
        <v>102</v>
      </c>
      <c r="K375" s="330" t="s">
        <v>1881</v>
      </c>
      <c r="L375" s="330" t="s">
        <v>1882</v>
      </c>
      <c r="M375" s="91" t="s">
        <v>10506</v>
      </c>
      <c r="N375" s="330" t="s">
        <v>30</v>
      </c>
      <c r="O375" s="330"/>
      <c r="P375" s="330" t="s">
        <v>30</v>
      </c>
      <c r="Q375" s="373">
        <v>1218.25</v>
      </c>
      <c r="R375" s="373">
        <v>2961.11</v>
      </c>
      <c r="S375" s="387">
        <v>136.21</v>
      </c>
      <c r="T375" s="387"/>
      <c r="U375" s="253" t="s">
        <v>6745</v>
      </c>
      <c r="V375" s="252">
        <v>136.21</v>
      </c>
      <c r="W375" s="252">
        <v>495.94</v>
      </c>
      <c r="X375" s="330" t="s">
        <v>6337</v>
      </c>
      <c r="Y375" s="252">
        <v>344.18</v>
      </c>
      <c r="Z375" s="252"/>
      <c r="AA375" s="252"/>
      <c r="AB375" s="252">
        <v>132.74</v>
      </c>
      <c r="AC375" s="252"/>
      <c r="AD375" s="252"/>
      <c r="AE375" s="307">
        <v>30</v>
      </c>
      <c r="AF375" s="91" t="s">
        <v>7535</v>
      </c>
      <c r="AG375" s="373">
        <v>15060</v>
      </c>
      <c r="AH375" s="373">
        <v>19319</v>
      </c>
      <c r="AI375" s="91" t="s">
        <v>7536</v>
      </c>
      <c r="AJ375" s="91" t="s">
        <v>9010</v>
      </c>
      <c r="AK375" s="91" t="s">
        <v>6348</v>
      </c>
      <c r="AL375" s="381">
        <v>20</v>
      </c>
      <c r="AM375" s="381">
        <v>1</v>
      </c>
      <c r="AN375" s="381">
        <v>15</v>
      </c>
      <c r="AO375" s="381">
        <v>4</v>
      </c>
      <c r="AP375" s="381"/>
      <c r="AQ375" s="381">
        <v>311</v>
      </c>
      <c r="AR375" s="91" t="s">
        <v>9075</v>
      </c>
      <c r="AS375" s="91" t="s">
        <v>9075</v>
      </c>
      <c r="AT375" s="91" t="s">
        <v>7537</v>
      </c>
      <c r="AU375" s="73">
        <v>38267</v>
      </c>
      <c r="AV375" s="73">
        <v>123</v>
      </c>
      <c r="AW375" s="335"/>
      <c r="AX375" s="335"/>
      <c r="AY375" s="335"/>
      <c r="AZ375" s="335"/>
      <c r="BA375" s="335"/>
      <c r="BB375" s="313"/>
      <c r="BC375" s="313"/>
      <c r="BD375" s="91"/>
      <c r="BE375" s="91" t="s">
        <v>6350</v>
      </c>
      <c r="BF375" s="313"/>
      <c r="BG375" s="335"/>
      <c r="BH375" s="313"/>
      <c r="BI375" s="313"/>
      <c r="BJ375" s="313"/>
      <c r="BK375" s="313"/>
      <c r="BL375" s="313"/>
      <c r="BM375" s="91"/>
      <c r="BN375" s="91" t="s">
        <v>6350</v>
      </c>
      <c r="BO375" s="253"/>
      <c r="BP375" s="253">
        <v>1</v>
      </c>
      <c r="BQ375" s="253">
        <v>6</v>
      </c>
      <c r="BR375" s="253">
        <v>1</v>
      </c>
      <c r="BS375" s="253"/>
      <c r="BT375" s="253">
        <v>1</v>
      </c>
      <c r="BU375" s="253"/>
      <c r="BV375" s="253"/>
      <c r="BW375" s="253"/>
      <c r="BX375" s="253"/>
      <c r="BY375" s="427"/>
      <c r="BZ375" s="427"/>
      <c r="CA375" s="427"/>
      <c r="CB375" s="427"/>
      <c r="CC375" s="427"/>
    </row>
    <row r="376" spans="1:81" ht="17.100000000000001" customHeight="1">
      <c r="A376" s="88">
        <v>319</v>
      </c>
      <c r="B376" s="88" t="s">
        <v>111</v>
      </c>
      <c r="C376" s="88" t="s">
        <v>1883</v>
      </c>
      <c r="D376" s="78" t="s">
        <v>213</v>
      </c>
      <c r="E376" s="78" t="s">
        <v>20</v>
      </c>
      <c r="F376" s="78" t="s">
        <v>1884</v>
      </c>
      <c r="G376" s="101" t="s">
        <v>1885</v>
      </c>
      <c r="H376" s="330" t="s">
        <v>1886</v>
      </c>
      <c r="I376" s="91" t="s">
        <v>1887</v>
      </c>
      <c r="J376" s="330" t="s">
        <v>102</v>
      </c>
      <c r="K376" s="330" t="s">
        <v>1888</v>
      </c>
      <c r="L376" s="330" t="s">
        <v>1889</v>
      </c>
      <c r="M376" s="91" t="s">
        <v>10507</v>
      </c>
      <c r="N376" s="330" t="s">
        <v>30</v>
      </c>
      <c r="O376" s="330"/>
      <c r="P376" s="330" t="s">
        <v>30</v>
      </c>
      <c r="Q376" s="373">
        <v>43410</v>
      </c>
      <c r="R376" s="373">
        <v>2035.29</v>
      </c>
      <c r="S376" s="387">
        <v>801.6</v>
      </c>
      <c r="T376" s="387">
        <v>371.44</v>
      </c>
      <c r="U376" s="253" t="s">
        <v>7396</v>
      </c>
      <c r="V376" s="252">
        <v>430.16</v>
      </c>
      <c r="W376" s="252">
        <v>36.46</v>
      </c>
      <c r="X376" s="330" t="s">
        <v>6337</v>
      </c>
      <c r="Y376" s="252">
        <v>272.19</v>
      </c>
      <c r="Z376" s="252">
        <v>140</v>
      </c>
      <c r="AA376" s="252">
        <v>22100</v>
      </c>
      <c r="AB376" s="252">
        <v>59.82</v>
      </c>
      <c r="AC376" s="252">
        <v>34</v>
      </c>
      <c r="AD376" s="252">
        <v>33.68</v>
      </c>
      <c r="AE376" s="307">
        <v>166</v>
      </c>
      <c r="AF376" s="91" t="s">
        <v>12326</v>
      </c>
      <c r="AG376" s="373">
        <v>227</v>
      </c>
      <c r="AH376" s="373">
        <v>227</v>
      </c>
      <c r="AI376" s="91"/>
      <c r="AJ376" s="91"/>
      <c r="AK376" s="91" t="s">
        <v>12327</v>
      </c>
      <c r="AL376" s="381">
        <v>10</v>
      </c>
      <c r="AM376" s="381">
        <v>4</v>
      </c>
      <c r="AN376" s="381">
        <v>3</v>
      </c>
      <c r="AO376" s="381">
        <v>2</v>
      </c>
      <c r="AP376" s="381">
        <v>1</v>
      </c>
      <c r="AQ376" s="381">
        <v>311</v>
      </c>
      <c r="AR376" s="91" t="s">
        <v>9091</v>
      </c>
      <c r="AS376" s="91" t="s">
        <v>9091</v>
      </c>
      <c r="AT376" s="91" t="s">
        <v>12328</v>
      </c>
      <c r="AU376" s="73">
        <v>56262</v>
      </c>
      <c r="AV376" s="73">
        <v>181</v>
      </c>
      <c r="AW376" s="335">
        <v>2000</v>
      </c>
      <c r="AX376" s="335">
        <v>500</v>
      </c>
      <c r="AY376" s="335">
        <v>1000</v>
      </c>
      <c r="AZ376" s="335">
        <v>1500</v>
      </c>
      <c r="BA376" s="335">
        <v>2000</v>
      </c>
      <c r="BB376" s="313">
        <v>25</v>
      </c>
      <c r="BC376" s="313">
        <v>10</v>
      </c>
      <c r="BD376" s="91" t="s">
        <v>12329</v>
      </c>
      <c r="BE376" s="91" t="s">
        <v>11087</v>
      </c>
      <c r="BF376" s="313"/>
      <c r="BG376" s="335"/>
      <c r="BH376" s="313"/>
      <c r="BI376" s="313"/>
      <c r="BJ376" s="313"/>
      <c r="BK376" s="313"/>
      <c r="BL376" s="313"/>
      <c r="BM376" s="91"/>
      <c r="BN376" s="91"/>
      <c r="BO376" s="253"/>
      <c r="BP376" s="253">
        <v>1</v>
      </c>
      <c r="BQ376" s="253"/>
      <c r="BR376" s="253"/>
      <c r="BS376" s="253"/>
      <c r="BT376" s="253"/>
      <c r="BU376" s="253">
        <v>9</v>
      </c>
      <c r="BV376" s="253"/>
      <c r="BW376" s="253"/>
      <c r="BX376" s="253"/>
      <c r="BY376" s="427"/>
      <c r="BZ376" s="427"/>
      <c r="CA376" s="427"/>
      <c r="CB376" s="427"/>
      <c r="CC376" s="427"/>
    </row>
    <row r="377" spans="1:81" ht="17.100000000000001" customHeight="1">
      <c r="A377" s="642">
        <v>320</v>
      </c>
      <c r="B377" s="88" t="s">
        <v>75</v>
      </c>
      <c r="C377" s="88" t="s">
        <v>76</v>
      </c>
      <c r="D377" s="78" t="s">
        <v>309</v>
      </c>
      <c r="E377" s="78" t="s">
        <v>97</v>
      </c>
      <c r="F377" s="78" t="s">
        <v>1890</v>
      </c>
      <c r="G377" s="101" t="s">
        <v>1891</v>
      </c>
      <c r="H377" s="330" t="s">
        <v>7915</v>
      </c>
      <c r="I377" s="495" t="s">
        <v>8832</v>
      </c>
      <c r="J377" s="494" t="s">
        <v>102</v>
      </c>
      <c r="K377" s="97" t="s">
        <v>8833</v>
      </c>
      <c r="L377" s="330" t="s">
        <v>7917</v>
      </c>
      <c r="M377" s="91" t="s">
        <v>10508</v>
      </c>
      <c r="N377" s="330" t="s">
        <v>30</v>
      </c>
      <c r="O377" s="330"/>
      <c r="P377" s="330" t="s">
        <v>30</v>
      </c>
      <c r="Q377" s="373">
        <v>225.6</v>
      </c>
      <c r="R377" s="373">
        <v>502.7</v>
      </c>
      <c r="S377" s="23">
        <v>225.6</v>
      </c>
      <c r="T377" s="387">
        <v>225.6</v>
      </c>
      <c r="U377" s="253" t="s">
        <v>6357</v>
      </c>
      <c r="V377" s="252"/>
      <c r="W377" s="252">
        <v>70</v>
      </c>
      <c r="X377" s="330" t="s">
        <v>6337</v>
      </c>
      <c r="Y377" s="252"/>
      <c r="Z377" s="252">
        <v>124.7</v>
      </c>
      <c r="AA377" s="252">
        <v>6000</v>
      </c>
      <c r="AB377" s="252">
        <v>82.4</v>
      </c>
      <c r="AC377" s="252"/>
      <c r="AD377" s="252"/>
      <c r="AE377" s="307"/>
      <c r="AF377" s="91" t="s">
        <v>7916</v>
      </c>
      <c r="AG377" s="373">
        <v>145</v>
      </c>
      <c r="AH377" s="373">
        <v>175</v>
      </c>
      <c r="AI377" s="91"/>
      <c r="AJ377" s="91"/>
      <c r="AK377" s="91"/>
      <c r="AL377" s="381">
        <v>6</v>
      </c>
      <c r="AM377" s="381"/>
      <c r="AN377" s="381">
        <v>4</v>
      </c>
      <c r="AO377" s="381">
        <v>2</v>
      </c>
      <c r="AP377" s="381"/>
      <c r="AQ377" s="381">
        <v>250</v>
      </c>
      <c r="AR377" s="91" t="s">
        <v>6355</v>
      </c>
      <c r="AS377" s="91" t="s">
        <v>6378</v>
      </c>
      <c r="AT377" s="91" t="s">
        <v>9310</v>
      </c>
      <c r="AU377" s="232">
        <v>868</v>
      </c>
      <c r="AV377" s="73">
        <v>3</v>
      </c>
      <c r="AW377" s="335"/>
      <c r="AX377" s="335"/>
      <c r="AY377" s="335"/>
      <c r="AZ377" s="335"/>
      <c r="BA377" s="335"/>
      <c r="BB377" s="313"/>
      <c r="BC377" s="313"/>
      <c r="BD377" s="91"/>
      <c r="BE377" s="91" t="s">
        <v>6350</v>
      </c>
      <c r="BF377" s="313"/>
      <c r="BG377" s="335"/>
      <c r="BH377" s="313"/>
      <c r="BI377" s="313"/>
      <c r="BJ377" s="313"/>
      <c r="BK377" s="313"/>
      <c r="BL377" s="313"/>
      <c r="BM377" s="91"/>
      <c r="BN377" s="91"/>
      <c r="BO377" s="253"/>
      <c r="BP377" s="253"/>
      <c r="BQ377" s="253"/>
      <c r="BR377" s="253"/>
      <c r="BS377" s="253">
        <v>1</v>
      </c>
      <c r="BT377" s="253"/>
      <c r="BU377" s="253"/>
      <c r="BV377" s="253"/>
      <c r="BW377" s="253"/>
      <c r="BX377" s="253"/>
      <c r="BY377" s="427"/>
      <c r="BZ377" s="427"/>
      <c r="CA377" s="427"/>
      <c r="CB377" s="427"/>
      <c r="CC377" s="427"/>
    </row>
    <row r="378" spans="1:81" ht="17.100000000000001" customHeight="1">
      <c r="A378" s="208"/>
      <c r="B378" s="209" t="s">
        <v>1892</v>
      </c>
      <c r="C378" s="210"/>
      <c r="D378" s="210">
        <v>51</v>
      </c>
      <c r="E378" s="210"/>
      <c r="F378" s="108"/>
      <c r="G378" s="208"/>
      <c r="H378" s="208"/>
      <c r="I378" s="208"/>
      <c r="J378" s="208"/>
      <c r="K378" s="208"/>
      <c r="L378" s="208"/>
      <c r="M378" s="205"/>
      <c r="N378" s="112"/>
      <c r="O378" s="112"/>
      <c r="P378" s="112"/>
      <c r="Q378" s="374"/>
      <c r="R378" s="374"/>
      <c r="S378" s="188"/>
      <c r="T378" s="188"/>
      <c r="U378" s="285"/>
      <c r="V378" s="298"/>
      <c r="W378" s="298"/>
      <c r="X378" s="112"/>
      <c r="Y378" s="298"/>
      <c r="Z378" s="298"/>
      <c r="AA378" s="298"/>
      <c r="AB378" s="298"/>
      <c r="AC378" s="298"/>
      <c r="AD378" s="298"/>
      <c r="AE378" s="352"/>
      <c r="AF378" s="205"/>
      <c r="AG378" s="374"/>
      <c r="AH378" s="374"/>
      <c r="AI378" s="205"/>
      <c r="AJ378" s="205"/>
      <c r="AK378" s="205"/>
      <c r="AL378" s="112"/>
      <c r="AM378" s="112"/>
      <c r="AN378" s="112"/>
      <c r="AO378" s="112"/>
      <c r="AP378" s="112"/>
      <c r="AQ378" s="112"/>
      <c r="AR378" s="205"/>
      <c r="AS378" s="205"/>
      <c r="AT378" s="205"/>
      <c r="AU378" s="198"/>
      <c r="AV378" s="198"/>
      <c r="AW378" s="339"/>
      <c r="AX378" s="339"/>
      <c r="AY378" s="339"/>
      <c r="AZ378" s="339"/>
      <c r="BA378" s="339"/>
      <c r="BB378" s="310"/>
      <c r="BC378" s="310"/>
      <c r="BD378" s="205"/>
      <c r="BE378" s="205"/>
      <c r="BF378" s="310"/>
      <c r="BG378" s="339"/>
      <c r="BH378" s="310"/>
      <c r="BI378" s="310"/>
      <c r="BJ378" s="310"/>
      <c r="BK378" s="310"/>
      <c r="BL378" s="310"/>
      <c r="BM378" s="205"/>
      <c r="BN378" s="205"/>
      <c r="BO378" s="285"/>
      <c r="BP378" s="285"/>
      <c r="BQ378" s="285"/>
      <c r="BR378" s="285"/>
      <c r="BS378" s="285"/>
      <c r="BT378" s="285"/>
      <c r="BU378" s="285"/>
      <c r="BV378" s="285"/>
      <c r="BW378" s="285"/>
      <c r="BX378" s="285"/>
      <c r="BY378" s="112"/>
      <c r="BZ378" s="112"/>
      <c r="CA378" s="112"/>
      <c r="CB378" s="112"/>
      <c r="CC378" s="112"/>
    </row>
    <row r="379" spans="1:81" ht="17.100000000000001" customHeight="1">
      <c r="A379" s="88">
        <v>321</v>
      </c>
      <c r="B379" s="88" t="s">
        <v>75</v>
      </c>
      <c r="C379" s="88" t="s">
        <v>1578</v>
      </c>
      <c r="D379" s="78" t="s">
        <v>702</v>
      </c>
      <c r="E379" s="78" t="s">
        <v>180</v>
      </c>
      <c r="F379" s="78" t="s">
        <v>1893</v>
      </c>
      <c r="G379" s="101" t="s">
        <v>8739</v>
      </c>
      <c r="H379" s="330" t="s">
        <v>1894</v>
      </c>
      <c r="I379" s="91" t="s">
        <v>1895</v>
      </c>
      <c r="J379" s="330" t="s">
        <v>102</v>
      </c>
      <c r="K379" s="330" t="s">
        <v>1896</v>
      </c>
      <c r="L379" s="330" t="s">
        <v>1897</v>
      </c>
      <c r="M379" s="91" t="s">
        <v>10509</v>
      </c>
      <c r="N379" s="330" t="s">
        <v>30</v>
      </c>
      <c r="O379" s="330"/>
      <c r="P379" s="330" t="s">
        <v>30</v>
      </c>
      <c r="Q379" s="373">
        <v>21313</v>
      </c>
      <c r="R379" s="373">
        <v>1198</v>
      </c>
      <c r="S379" s="387">
        <v>360</v>
      </c>
      <c r="T379" s="387">
        <v>360</v>
      </c>
      <c r="U379" s="253" t="s">
        <v>6352</v>
      </c>
      <c r="V379" s="252"/>
      <c r="W379" s="252">
        <v>20</v>
      </c>
      <c r="X379" s="330" t="s">
        <v>6337</v>
      </c>
      <c r="Y379" s="252">
        <v>417</v>
      </c>
      <c r="Z379" s="252"/>
      <c r="AA379" s="252"/>
      <c r="AB379" s="252">
        <v>167</v>
      </c>
      <c r="AC379" s="252"/>
      <c r="AD379" s="252">
        <v>233.8</v>
      </c>
      <c r="AE379" s="307">
        <v>98</v>
      </c>
      <c r="AF379" s="91" t="s">
        <v>8915</v>
      </c>
      <c r="AG379" s="373">
        <v>62</v>
      </c>
      <c r="AH379" s="373">
        <v>119</v>
      </c>
      <c r="AI379" s="91"/>
      <c r="AJ379" s="91"/>
      <c r="AK379" s="91"/>
      <c r="AL379" s="381">
        <v>5</v>
      </c>
      <c r="AM379" s="381">
        <v>2</v>
      </c>
      <c r="AN379" s="381">
        <v>3</v>
      </c>
      <c r="AO379" s="381"/>
      <c r="AP379" s="381"/>
      <c r="AQ379" s="381">
        <v>319</v>
      </c>
      <c r="AR379" s="91" t="s">
        <v>6341</v>
      </c>
      <c r="AS379" s="91" t="s">
        <v>6520</v>
      </c>
      <c r="AT379" s="490" t="s">
        <v>6642</v>
      </c>
      <c r="AU379" s="232">
        <v>43902</v>
      </c>
      <c r="AV379" s="73">
        <v>138</v>
      </c>
      <c r="AW379" s="335"/>
      <c r="AX379" s="335"/>
      <c r="AY379" s="335"/>
      <c r="AZ379" s="335"/>
      <c r="BA379" s="335"/>
      <c r="BB379" s="313"/>
      <c r="BC379" s="313"/>
      <c r="BD379" s="91"/>
      <c r="BE379" s="91" t="s">
        <v>6350</v>
      </c>
      <c r="BF379" s="313"/>
      <c r="BG379" s="335"/>
      <c r="BH379" s="313"/>
      <c r="BI379" s="313"/>
      <c r="BJ379" s="313"/>
      <c r="BK379" s="313"/>
      <c r="BL379" s="313"/>
      <c r="BM379" s="91"/>
      <c r="BN379" s="91"/>
      <c r="BO379" s="253"/>
      <c r="BP379" s="253"/>
      <c r="BQ379" s="253"/>
      <c r="BR379" s="253"/>
      <c r="BS379" s="253"/>
      <c r="BT379" s="253"/>
      <c r="BU379" s="253"/>
      <c r="BV379" s="253"/>
      <c r="BW379" s="253"/>
      <c r="BX379" s="253"/>
      <c r="BY379" s="427">
        <v>1</v>
      </c>
      <c r="BZ379" s="427">
        <v>1</v>
      </c>
      <c r="CA379" s="427">
        <v>1</v>
      </c>
      <c r="CB379" s="427"/>
      <c r="CC379" s="427"/>
    </row>
    <row r="380" spans="1:81" ht="17.100000000000001" customHeight="1">
      <c r="A380" s="88">
        <v>322</v>
      </c>
      <c r="B380" s="88" t="s">
        <v>75</v>
      </c>
      <c r="C380" s="88" t="s">
        <v>1660</v>
      </c>
      <c r="D380" s="78" t="s">
        <v>702</v>
      </c>
      <c r="E380" s="78" t="s">
        <v>97</v>
      </c>
      <c r="F380" s="88" t="s">
        <v>1898</v>
      </c>
      <c r="G380" s="101" t="s">
        <v>8740</v>
      </c>
      <c r="H380" s="330" t="s">
        <v>1899</v>
      </c>
      <c r="I380" s="91" t="s">
        <v>1900</v>
      </c>
      <c r="J380" s="330" t="s">
        <v>102</v>
      </c>
      <c r="K380" s="330" t="s">
        <v>1901</v>
      </c>
      <c r="L380" s="330" t="s">
        <v>1902</v>
      </c>
      <c r="M380" s="91" t="s">
        <v>10510</v>
      </c>
      <c r="N380" s="330" t="s">
        <v>30</v>
      </c>
      <c r="O380" s="330" t="s">
        <v>7937</v>
      </c>
      <c r="P380" s="330" t="s">
        <v>30</v>
      </c>
      <c r="Q380" s="373">
        <v>16854</v>
      </c>
      <c r="R380" s="373">
        <v>486</v>
      </c>
      <c r="S380" s="387">
        <v>185</v>
      </c>
      <c r="T380" s="387">
        <v>126</v>
      </c>
      <c r="U380" s="253" t="s">
        <v>6361</v>
      </c>
      <c r="V380" s="252">
        <v>59</v>
      </c>
      <c r="W380" s="252">
        <v>110</v>
      </c>
      <c r="X380" s="330" t="s">
        <v>6337</v>
      </c>
      <c r="Y380" s="252">
        <v>126</v>
      </c>
      <c r="Z380" s="252">
        <v>22</v>
      </c>
      <c r="AA380" s="252">
        <v>620</v>
      </c>
      <c r="AB380" s="252">
        <v>36</v>
      </c>
      <c r="AC380" s="252"/>
      <c r="AD380" s="252"/>
      <c r="AE380" s="307">
        <v>70</v>
      </c>
      <c r="AF380" s="91" t="s">
        <v>9685</v>
      </c>
      <c r="AG380" s="373">
        <v>207</v>
      </c>
      <c r="AH380" s="373">
        <v>207</v>
      </c>
      <c r="AI380" s="91"/>
      <c r="AJ380" s="91"/>
      <c r="AK380" s="91" t="s">
        <v>6354</v>
      </c>
      <c r="AL380" s="381">
        <v>32</v>
      </c>
      <c r="AM380" s="381">
        <v>3</v>
      </c>
      <c r="AN380" s="381">
        <v>17</v>
      </c>
      <c r="AO380" s="381">
        <v>10</v>
      </c>
      <c r="AP380" s="381">
        <v>2</v>
      </c>
      <c r="AQ380" s="381">
        <v>318</v>
      </c>
      <c r="AR380" s="91" t="s">
        <v>9688</v>
      </c>
      <c r="AS380" s="91" t="s">
        <v>9688</v>
      </c>
      <c r="AT380" s="91" t="s">
        <v>9689</v>
      </c>
      <c r="AU380" s="73">
        <v>23257</v>
      </c>
      <c r="AV380" s="73">
        <v>73</v>
      </c>
      <c r="AW380" s="335">
        <v>5000</v>
      </c>
      <c r="AX380" s="335">
        <v>2000</v>
      </c>
      <c r="AY380" s="335">
        <v>3000</v>
      </c>
      <c r="AZ380" s="335">
        <v>3000</v>
      </c>
      <c r="BA380" s="335">
        <v>5000</v>
      </c>
      <c r="BB380" s="313">
        <v>20</v>
      </c>
      <c r="BC380" s="313">
        <v>50</v>
      </c>
      <c r="BD380" s="91" t="s">
        <v>9687</v>
      </c>
      <c r="BE380" s="91" t="s">
        <v>9686</v>
      </c>
      <c r="BF380" s="313"/>
      <c r="BG380" s="335"/>
      <c r="BH380" s="313"/>
      <c r="BI380" s="313"/>
      <c r="BJ380" s="313"/>
      <c r="BK380" s="313"/>
      <c r="BL380" s="313"/>
      <c r="BM380" s="91"/>
      <c r="BN380" s="91" t="s">
        <v>9684</v>
      </c>
      <c r="BO380" s="253"/>
      <c r="BP380" s="253"/>
      <c r="BQ380" s="253"/>
      <c r="BR380" s="253"/>
      <c r="BS380" s="253"/>
      <c r="BT380" s="253"/>
      <c r="BU380" s="253"/>
      <c r="BV380" s="253"/>
      <c r="BW380" s="253"/>
      <c r="BX380" s="253"/>
      <c r="BY380" s="427">
        <v>2</v>
      </c>
      <c r="BZ380" s="427">
        <v>2</v>
      </c>
      <c r="CA380" s="427"/>
      <c r="CB380" s="427">
        <v>1</v>
      </c>
      <c r="CC380" s="427">
        <v>3</v>
      </c>
    </row>
    <row r="381" spans="1:81" ht="17.100000000000001" customHeight="1">
      <c r="A381" s="88">
        <v>323</v>
      </c>
      <c r="B381" s="88" t="s">
        <v>111</v>
      </c>
      <c r="C381" s="88" t="s">
        <v>1732</v>
      </c>
      <c r="D381" s="78" t="s">
        <v>350</v>
      </c>
      <c r="E381" s="78" t="s">
        <v>20</v>
      </c>
      <c r="F381" s="91" t="s">
        <v>1903</v>
      </c>
      <c r="G381" s="101" t="s">
        <v>1904</v>
      </c>
      <c r="H381" s="330" t="s">
        <v>1905</v>
      </c>
      <c r="I381" s="91" t="s">
        <v>1906</v>
      </c>
      <c r="J381" s="330" t="s">
        <v>102</v>
      </c>
      <c r="K381" s="330" t="s">
        <v>1907</v>
      </c>
      <c r="L381" s="330" t="s">
        <v>1908</v>
      </c>
      <c r="M381" s="91" t="s">
        <v>10511</v>
      </c>
      <c r="N381" s="330" t="s">
        <v>30</v>
      </c>
      <c r="O381" s="330" t="s">
        <v>7937</v>
      </c>
      <c r="P381" s="330" t="s">
        <v>102</v>
      </c>
      <c r="Q381" s="373">
        <v>84249</v>
      </c>
      <c r="R381" s="373">
        <v>1228</v>
      </c>
      <c r="S381" s="53">
        <v>374.94</v>
      </c>
      <c r="T381" s="387">
        <v>100</v>
      </c>
      <c r="U381" s="253" t="s">
        <v>12290</v>
      </c>
      <c r="V381" s="252">
        <v>274.94</v>
      </c>
      <c r="W381" s="252">
        <v>26.2</v>
      </c>
      <c r="X381" s="330" t="s">
        <v>6337</v>
      </c>
      <c r="Y381" s="252">
        <v>285.93</v>
      </c>
      <c r="Z381" s="252">
        <v>274.91000000000003</v>
      </c>
      <c r="AA381" s="252">
        <v>29123</v>
      </c>
      <c r="AB381" s="252">
        <v>16</v>
      </c>
      <c r="AC381" s="252"/>
      <c r="AD381" s="252"/>
      <c r="AE381" s="307">
        <v>150</v>
      </c>
      <c r="AF381" s="91" t="s">
        <v>7542</v>
      </c>
      <c r="AG381" s="373">
        <v>2224</v>
      </c>
      <c r="AH381" s="373">
        <v>2417</v>
      </c>
      <c r="AI381" s="91" t="s">
        <v>12291</v>
      </c>
      <c r="AJ381" s="91" t="s">
        <v>12575</v>
      </c>
      <c r="AK381" s="91" t="s">
        <v>12289</v>
      </c>
      <c r="AL381" s="381"/>
      <c r="AM381" s="381"/>
      <c r="AN381" s="381"/>
      <c r="AO381" s="381"/>
      <c r="AP381" s="381"/>
      <c r="AQ381" s="381">
        <v>350</v>
      </c>
      <c r="AR381" s="488" t="s">
        <v>9847</v>
      </c>
      <c r="AS381" s="488" t="s">
        <v>7009</v>
      </c>
      <c r="AT381" s="761" t="s">
        <v>12441</v>
      </c>
      <c r="AU381" s="232">
        <v>2974</v>
      </c>
      <c r="AV381" s="232">
        <v>8</v>
      </c>
      <c r="AW381" s="335"/>
      <c r="AX381" s="335"/>
      <c r="AY381" s="335"/>
      <c r="AZ381" s="335"/>
      <c r="BA381" s="335"/>
      <c r="BB381" s="313"/>
      <c r="BC381" s="313"/>
      <c r="BD381" s="91"/>
      <c r="BE381" s="91" t="s">
        <v>6350</v>
      </c>
      <c r="BF381" s="313"/>
      <c r="BG381" s="335"/>
      <c r="BH381" s="313"/>
      <c r="BI381" s="313"/>
      <c r="BJ381" s="313"/>
      <c r="BK381" s="313"/>
      <c r="BL381" s="313"/>
      <c r="BM381" s="91"/>
      <c r="BN381" s="91" t="s">
        <v>6350</v>
      </c>
      <c r="BO381" s="253"/>
      <c r="BP381" s="253"/>
      <c r="BQ381" s="253"/>
      <c r="BR381" s="253"/>
      <c r="BS381" s="253"/>
      <c r="BT381" s="253"/>
      <c r="BU381" s="253"/>
      <c r="BV381" s="253"/>
      <c r="BW381" s="253"/>
      <c r="BX381" s="253"/>
      <c r="BY381" s="784">
        <v>2</v>
      </c>
      <c r="BZ381" s="427"/>
      <c r="CA381" s="427"/>
      <c r="CB381" s="427"/>
      <c r="CC381" s="427">
        <v>15</v>
      </c>
    </row>
    <row r="382" spans="1:81" ht="17.100000000000001" customHeight="1">
      <c r="A382" s="88">
        <v>324</v>
      </c>
      <c r="B382" s="88" t="s">
        <v>75</v>
      </c>
      <c r="C382" s="88" t="s">
        <v>1909</v>
      </c>
      <c r="D382" s="78" t="s">
        <v>350</v>
      </c>
      <c r="E382" s="78" t="s">
        <v>20</v>
      </c>
      <c r="F382" s="78" t="s">
        <v>1910</v>
      </c>
      <c r="G382" s="101" t="s">
        <v>1911</v>
      </c>
      <c r="H382" s="330" t="s">
        <v>1912</v>
      </c>
      <c r="I382" s="91" t="s">
        <v>1913</v>
      </c>
      <c r="J382" s="330" t="s">
        <v>102</v>
      </c>
      <c r="K382" s="330" t="s">
        <v>1914</v>
      </c>
      <c r="L382" s="330" t="s">
        <v>1915</v>
      </c>
      <c r="M382" s="91" t="s">
        <v>10752</v>
      </c>
      <c r="N382" s="330" t="s">
        <v>30</v>
      </c>
      <c r="O382" s="330"/>
      <c r="P382" s="330" t="s">
        <v>30</v>
      </c>
      <c r="Q382" s="373">
        <v>1727</v>
      </c>
      <c r="R382" s="373">
        <v>1160</v>
      </c>
      <c r="S382" s="387">
        <v>1157</v>
      </c>
      <c r="T382" s="387">
        <v>1007</v>
      </c>
      <c r="U382" s="390" t="s">
        <v>9765</v>
      </c>
      <c r="V382" s="252">
        <v>150</v>
      </c>
      <c r="W382" s="252">
        <v>20</v>
      </c>
      <c r="X382" s="330" t="s">
        <v>6337</v>
      </c>
      <c r="Y382" s="252">
        <v>150</v>
      </c>
      <c r="Z382" s="252">
        <v>13</v>
      </c>
      <c r="AA382" s="252">
        <v>250</v>
      </c>
      <c r="AB382" s="252">
        <v>25</v>
      </c>
      <c r="AC382" s="252"/>
      <c r="AD382" s="252">
        <v>13</v>
      </c>
      <c r="AE382" s="307">
        <v>36</v>
      </c>
      <c r="AF382" s="91" t="s">
        <v>6947</v>
      </c>
      <c r="AG382" s="373"/>
      <c r="AH382" s="373">
        <v>2071</v>
      </c>
      <c r="AI382" s="91"/>
      <c r="AJ382" s="91"/>
      <c r="AK382" s="91" t="s">
        <v>6348</v>
      </c>
      <c r="AL382" s="381">
        <v>1</v>
      </c>
      <c r="AM382" s="381"/>
      <c r="AN382" s="381"/>
      <c r="AO382" s="381">
        <v>1</v>
      </c>
      <c r="AP382" s="381"/>
      <c r="AQ382" s="440">
        <v>305</v>
      </c>
      <c r="AR382" s="91" t="s">
        <v>6341</v>
      </c>
      <c r="AS382" s="91" t="s">
        <v>6341</v>
      </c>
      <c r="AT382" s="91" t="s">
        <v>6948</v>
      </c>
      <c r="AU382" s="232">
        <v>17107</v>
      </c>
      <c r="AV382" s="232">
        <v>56</v>
      </c>
      <c r="AW382" s="335">
        <v>7000</v>
      </c>
      <c r="AX382" s="335">
        <v>6000</v>
      </c>
      <c r="AY382" s="335">
        <v>6000</v>
      </c>
      <c r="AZ382" s="335">
        <v>6000</v>
      </c>
      <c r="BA382" s="335">
        <v>7000</v>
      </c>
      <c r="BB382" s="313">
        <v>15</v>
      </c>
      <c r="BC382" s="313"/>
      <c r="BD382" s="91"/>
      <c r="BE382" s="91"/>
      <c r="BF382" s="313">
        <v>7000</v>
      </c>
      <c r="BG382" s="335">
        <v>6000</v>
      </c>
      <c r="BH382" s="313">
        <v>6000</v>
      </c>
      <c r="BI382" s="313">
        <v>6000</v>
      </c>
      <c r="BJ382" s="313">
        <v>7000</v>
      </c>
      <c r="BK382" s="313">
        <v>15</v>
      </c>
      <c r="BL382" s="313"/>
      <c r="BM382" s="91" t="s">
        <v>9617</v>
      </c>
      <c r="BN382" s="91" t="s">
        <v>6949</v>
      </c>
      <c r="BO382" s="253"/>
      <c r="BP382" s="253"/>
      <c r="BQ382" s="253"/>
      <c r="BR382" s="253"/>
      <c r="BS382" s="253"/>
      <c r="BT382" s="253"/>
      <c r="BU382" s="253"/>
      <c r="BV382" s="253"/>
      <c r="BW382" s="253"/>
      <c r="BX382" s="253"/>
      <c r="BY382" s="785">
        <v>1</v>
      </c>
      <c r="BZ382" s="427">
        <v>1</v>
      </c>
      <c r="CA382" s="427">
        <v>1</v>
      </c>
      <c r="CB382" s="427"/>
      <c r="CC382" s="427"/>
    </row>
    <row r="383" spans="1:81" ht="17.100000000000001" customHeight="1">
      <c r="A383" s="88">
        <v>325</v>
      </c>
      <c r="B383" s="88" t="s">
        <v>75</v>
      </c>
      <c r="C383" s="88" t="s">
        <v>1660</v>
      </c>
      <c r="D383" s="78" t="s">
        <v>702</v>
      </c>
      <c r="E383" s="78" t="s">
        <v>20</v>
      </c>
      <c r="F383" s="88" t="s">
        <v>1916</v>
      </c>
      <c r="G383" s="101" t="s">
        <v>1917</v>
      </c>
      <c r="H383" s="330" t="s">
        <v>1918</v>
      </c>
      <c r="I383" s="91" t="s">
        <v>1919</v>
      </c>
      <c r="J383" s="330" t="s">
        <v>102</v>
      </c>
      <c r="K383" s="330" t="s">
        <v>1920</v>
      </c>
      <c r="L383" s="330" t="s">
        <v>1921</v>
      </c>
      <c r="M383" s="91" t="s">
        <v>10753</v>
      </c>
      <c r="N383" s="330" t="s">
        <v>30</v>
      </c>
      <c r="O383" s="330"/>
      <c r="P383" s="330" t="s">
        <v>30</v>
      </c>
      <c r="Q383" s="373">
        <v>7500</v>
      </c>
      <c r="R383" s="373">
        <v>1243</v>
      </c>
      <c r="S383" s="387">
        <v>1042</v>
      </c>
      <c r="T383" s="387">
        <v>955</v>
      </c>
      <c r="U383" s="253" t="s">
        <v>6352</v>
      </c>
      <c r="V383" s="252">
        <v>87</v>
      </c>
      <c r="W383" s="252">
        <v>21</v>
      </c>
      <c r="X383" s="330" t="s">
        <v>6337</v>
      </c>
      <c r="Y383" s="252">
        <v>50</v>
      </c>
      <c r="Z383" s="252">
        <v>20</v>
      </c>
      <c r="AA383" s="252">
        <v>800</v>
      </c>
      <c r="AB383" s="252">
        <v>23</v>
      </c>
      <c r="AC383" s="252"/>
      <c r="AD383" s="252"/>
      <c r="AE383" s="307" t="s">
        <v>9690</v>
      </c>
      <c r="AF383" s="91" t="s">
        <v>9691</v>
      </c>
      <c r="AG383" s="373">
        <v>10</v>
      </c>
      <c r="AH383" s="373">
        <v>3502</v>
      </c>
      <c r="AI383" s="91"/>
      <c r="AJ383" s="91"/>
      <c r="AK383" s="91" t="s">
        <v>6348</v>
      </c>
      <c r="AL383" s="381">
        <v>5</v>
      </c>
      <c r="AM383" s="381">
        <v>1</v>
      </c>
      <c r="AN383" s="381">
        <v>1</v>
      </c>
      <c r="AO383" s="381">
        <v>3</v>
      </c>
      <c r="AP383" s="381"/>
      <c r="AQ383" s="381">
        <v>310</v>
      </c>
      <c r="AR383" s="91" t="s">
        <v>9989</v>
      </c>
      <c r="AS383" s="91" t="s">
        <v>9989</v>
      </c>
      <c r="AT383" s="91" t="s">
        <v>6422</v>
      </c>
      <c r="AU383" s="73">
        <v>7119</v>
      </c>
      <c r="AV383" s="73">
        <v>23</v>
      </c>
      <c r="AW383" s="335">
        <v>4000</v>
      </c>
      <c r="AX383" s="335">
        <v>1500</v>
      </c>
      <c r="AY383" s="335">
        <v>2000</v>
      </c>
      <c r="AZ383" s="335">
        <v>3000</v>
      </c>
      <c r="BA383" s="335">
        <v>4000</v>
      </c>
      <c r="BB383" s="309">
        <v>20</v>
      </c>
      <c r="BC383" s="313"/>
      <c r="BD383" s="91" t="s">
        <v>9692</v>
      </c>
      <c r="BE383" s="91" t="s">
        <v>9693</v>
      </c>
      <c r="BF383" s="313"/>
      <c r="BG383" s="335"/>
      <c r="BH383" s="313"/>
      <c r="BI383" s="313"/>
      <c r="BJ383" s="313"/>
      <c r="BK383" s="313"/>
      <c r="BL383" s="313"/>
      <c r="BM383" s="91"/>
      <c r="BN383" s="91"/>
      <c r="BO383" s="253"/>
      <c r="BP383" s="253"/>
      <c r="BQ383" s="253"/>
      <c r="BR383" s="253"/>
      <c r="BS383" s="253"/>
      <c r="BT383" s="253"/>
      <c r="BU383" s="253"/>
      <c r="BV383" s="253"/>
      <c r="BW383" s="253"/>
      <c r="BX383" s="253"/>
      <c r="BY383" s="468">
        <v>1</v>
      </c>
      <c r="BZ383" s="427">
        <v>1</v>
      </c>
      <c r="CA383" s="427"/>
      <c r="CB383" s="427"/>
      <c r="CC383" s="427">
        <v>2</v>
      </c>
    </row>
    <row r="384" spans="1:81" ht="17.100000000000001" customHeight="1">
      <c r="A384" s="88">
        <v>326</v>
      </c>
      <c r="B384" s="86" t="s">
        <v>111</v>
      </c>
      <c r="C384" s="86" t="s">
        <v>1653</v>
      </c>
      <c r="D384" s="96" t="s">
        <v>350</v>
      </c>
      <c r="E384" s="87" t="s">
        <v>97</v>
      </c>
      <c r="F384" s="88" t="s">
        <v>12515</v>
      </c>
      <c r="G384" s="168" t="s">
        <v>1922</v>
      </c>
      <c r="H384" s="89" t="s">
        <v>1923</v>
      </c>
      <c r="I384" s="96" t="s">
        <v>1924</v>
      </c>
      <c r="J384" s="89" t="s">
        <v>102</v>
      </c>
      <c r="K384" s="89" t="s">
        <v>1925</v>
      </c>
      <c r="L384" s="89" t="s">
        <v>1926</v>
      </c>
      <c r="M384" s="91" t="s">
        <v>10754</v>
      </c>
      <c r="N384" s="330" t="s">
        <v>30</v>
      </c>
      <c r="O384" s="330"/>
      <c r="P384" s="330" t="s">
        <v>30</v>
      </c>
      <c r="Q384" s="373">
        <v>4620</v>
      </c>
      <c r="R384" s="373">
        <v>1155</v>
      </c>
      <c r="S384" s="387">
        <v>264</v>
      </c>
      <c r="T384" s="387">
        <v>132</v>
      </c>
      <c r="U384" s="253" t="s">
        <v>6361</v>
      </c>
      <c r="V384" s="252">
        <v>132</v>
      </c>
      <c r="W384" s="252">
        <v>66</v>
      </c>
      <c r="X384" s="330"/>
      <c r="Y384" s="252">
        <v>264</v>
      </c>
      <c r="Z384" s="252"/>
      <c r="AA384" s="252"/>
      <c r="AB384" s="252">
        <v>25</v>
      </c>
      <c r="AC384" s="252"/>
      <c r="AD384" s="252"/>
      <c r="AE384" s="307">
        <v>10</v>
      </c>
      <c r="AF384" s="91" t="s">
        <v>7457</v>
      </c>
      <c r="AG384" s="373"/>
      <c r="AH384" s="373">
        <v>1000</v>
      </c>
      <c r="AI384" s="91"/>
      <c r="AJ384" s="91"/>
      <c r="AK384" s="91"/>
      <c r="AL384" s="381"/>
      <c r="AM384" s="381"/>
      <c r="AN384" s="381"/>
      <c r="AO384" s="381"/>
      <c r="AP384" s="381"/>
      <c r="AQ384" s="628">
        <v>0</v>
      </c>
      <c r="AR384" s="631"/>
      <c r="AS384" s="631"/>
      <c r="AT384" s="631" t="s">
        <v>12776</v>
      </c>
      <c r="AU384" s="375">
        <v>0</v>
      </c>
      <c r="AV384" s="375">
        <v>0</v>
      </c>
      <c r="AW384" s="335"/>
      <c r="AX384" s="335"/>
      <c r="AY384" s="335"/>
      <c r="AZ384" s="335"/>
      <c r="BA384" s="335"/>
      <c r="BB384" s="313"/>
      <c r="BC384" s="313"/>
      <c r="BD384" s="91"/>
      <c r="BE384" s="91" t="s">
        <v>6350</v>
      </c>
      <c r="BF384" s="313"/>
      <c r="BG384" s="335"/>
      <c r="BH384" s="313"/>
      <c r="BI384" s="313"/>
      <c r="BJ384" s="313"/>
      <c r="BK384" s="313"/>
      <c r="BL384" s="313"/>
      <c r="BM384" s="91"/>
      <c r="BN384" s="91"/>
      <c r="BO384" s="253"/>
      <c r="BP384" s="253"/>
      <c r="BQ384" s="253"/>
      <c r="BR384" s="253"/>
      <c r="BS384" s="253"/>
      <c r="BT384" s="253"/>
      <c r="BU384" s="253"/>
      <c r="BV384" s="253"/>
      <c r="BW384" s="253"/>
      <c r="BX384" s="253"/>
      <c r="BY384" s="427"/>
      <c r="BZ384" s="427"/>
      <c r="CA384" s="427"/>
      <c r="CB384" s="427"/>
      <c r="CC384" s="427"/>
    </row>
    <row r="385" spans="1:81" ht="17.100000000000001" customHeight="1">
      <c r="A385" s="88">
        <v>327</v>
      </c>
      <c r="B385" s="86" t="s">
        <v>111</v>
      </c>
      <c r="C385" s="86" t="s">
        <v>112</v>
      </c>
      <c r="D385" s="96" t="s">
        <v>350</v>
      </c>
      <c r="E385" s="96" t="s">
        <v>278</v>
      </c>
      <c r="F385" s="96" t="s">
        <v>1927</v>
      </c>
      <c r="G385" s="168" t="s">
        <v>1928</v>
      </c>
      <c r="H385" s="89" t="s">
        <v>1929</v>
      </c>
      <c r="I385" s="96" t="s">
        <v>1930</v>
      </c>
      <c r="J385" s="89" t="s">
        <v>102</v>
      </c>
      <c r="K385" s="89" t="s">
        <v>1931</v>
      </c>
      <c r="L385" s="446" t="s">
        <v>1932</v>
      </c>
      <c r="M385" s="91" t="s">
        <v>10512</v>
      </c>
      <c r="N385" s="330" t="s">
        <v>30</v>
      </c>
      <c r="O385" s="330"/>
      <c r="P385" s="330" t="s">
        <v>30</v>
      </c>
      <c r="Q385" s="373">
        <v>3300</v>
      </c>
      <c r="R385" s="373">
        <v>547</v>
      </c>
      <c r="S385" s="387">
        <v>369</v>
      </c>
      <c r="T385" s="387">
        <v>315</v>
      </c>
      <c r="U385" s="253" t="s">
        <v>6357</v>
      </c>
      <c r="V385" s="252">
        <v>54</v>
      </c>
      <c r="W385" s="252">
        <v>17</v>
      </c>
      <c r="X385" s="330" t="s">
        <v>6337</v>
      </c>
      <c r="Y385" s="252">
        <v>65</v>
      </c>
      <c r="Z385" s="252">
        <v>25</v>
      </c>
      <c r="AA385" s="252"/>
      <c r="AB385" s="252">
        <v>15</v>
      </c>
      <c r="AC385" s="252"/>
      <c r="AD385" s="252"/>
      <c r="AE385" s="307">
        <v>8</v>
      </c>
      <c r="AF385" s="91" t="s">
        <v>11054</v>
      </c>
      <c r="AG385" s="373">
        <v>3201</v>
      </c>
      <c r="AH385" s="373">
        <v>6278</v>
      </c>
      <c r="AI385" s="91"/>
      <c r="AJ385" s="91"/>
      <c r="AK385" s="91" t="s">
        <v>6348</v>
      </c>
      <c r="AL385" s="381">
        <v>8</v>
      </c>
      <c r="AM385" s="381"/>
      <c r="AN385" s="381"/>
      <c r="AO385" s="381">
        <v>8</v>
      </c>
      <c r="AP385" s="381"/>
      <c r="AQ385" s="628">
        <v>308</v>
      </c>
      <c r="AR385" s="631" t="s">
        <v>6341</v>
      </c>
      <c r="AS385" s="631" t="s">
        <v>6341</v>
      </c>
      <c r="AT385" s="631" t="s">
        <v>11058</v>
      </c>
      <c r="AU385" s="232">
        <v>1700</v>
      </c>
      <c r="AV385" s="232">
        <v>6</v>
      </c>
      <c r="AW385" s="335">
        <v>5000</v>
      </c>
      <c r="AX385" s="335">
        <v>3000</v>
      </c>
      <c r="AY385" s="335">
        <v>3000</v>
      </c>
      <c r="AZ385" s="335">
        <v>4000</v>
      </c>
      <c r="BA385" s="335">
        <v>5000</v>
      </c>
      <c r="BB385" s="313">
        <v>20</v>
      </c>
      <c r="BC385" s="313"/>
      <c r="BD385" s="91" t="s">
        <v>11055</v>
      </c>
      <c r="BE385" s="91"/>
      <c r="BF385" s="313"/>
      <c r="BG385" s="335"/>
      <c r="BH385" s="313"/>
      <c r="BI385" s="313"/>
      <c r="BJ385" s="313"/>
      <c r="BK385" s="313"/>
      <c r="BL385" s="313"/>
      <c r="BM385" s="91"/>
      <c r="BN385" s="91" t="s">
        <v>7139</v>
      </c>
      <c r="BO385" s="253"/>
      <c r="BP385" s="253"/>
      <c r="BQ385" s="253"/>
      <c r="BR385" s="253"/>
      <c r="BS385" s="253"/>
      <c r="BT385" s="253"/>
      <c r="BU385" s="253"/>
      <c r="BV385" s="253"/>
      <c r="BW385" s="253"/>
      <c r="BX385" s="253"/>
      <c r="BY385" s="596">
        <v>2</v>
      </c>
      <c r="BZ385" s="427"/>
      <c r="CA385" s="427"/>
      <c r="CB385" s="427"/>
      <c r="CC385" s="427"/>
    </row>
    <row r="386" spans="1:81" ht="17.100000000000001" customHeight="1">
      <c r="A386" s="88">
        <v>328</v>
      </c>
      <c r="B386" s="88" t="s">
        <v>75</v>
      </c>
      <c r="C386" s="88" t="s">
        <v>1850</v>
      </c>
      <c r="D386" s="78" t="s">
        <v>702</v>
      </c>
      <c r="E386" s="78" t="s">
        <v>20</v>
      </c>
      <c r="F386" s="78" t="s">
        <v>1933</v>
      </c>
      <c r="G386" s="101" t="s">
        <v>1934</v>
      </c>
      <c r="H386" s="330" t="s">
        <v>1935</v>
      </c>
      <c r="I386" s="91" t="s">
        <v>1936</v>
      </c>
      <c r="J386" s="330" t="s">
        <v>102</v>
      </c>
      <c r="K386" s="330" t="s">
        <v>1937</v>
      </c>
      <c r="L386" s="330" t="s">
        <v>1938</v>
      </c>
      <c r="M386" s="91" t="s">
        <v>10755</v>
      </c>
      <c r="N386" s="330" t="s">
        <v>30</v>
      </c>
      <c r="O386" s="330"/>
      <c r="P386" s="330" t="s">
        <v>30</v>
      </c>
      <c r="Q386" s="373">
        <v>457</v>
      </c>
      <c r="R386" s="373">
        <v>457</v>
      </c>
      <c r="S386" s="53">
        <v>251</v>
      </c>
      <c r="T386" s="387">
        <v>230</v>
      </c>
      <c r="U386" s="253" t="s">
        <v>6572</v>
      </c>
      <c r="V386" s="252">
        <v>21</v>
      </c>
      <c r="W386" s="252">
        <v>162</v>
      </c>
      <c r="X386" s="330" t="s">
        <v>33</v>
      </c>
      <c r="Y386" s="252">
        <v>100</v>
      </c>
      <c r="Z386" s="252">
        <v>21</v>
      </c>
      <c r="AA386" s="252">
        <v>20000</v>
      </c>
      <c r="AB386" s="252">
        <v>21</v>
      </c>
      <c r="AC386" s="252"/>
      <c r="AD386" s="252"/>
      <c r="AE386" s="307"/>
      <c r="AF386" s="91" t="s">
        <v>7576</v>
      </c>
      <c r="AG386" s="373">
        <v>6500</v>
      </c>
      <c r="AH386" s="373">
        <v>21000</v>
      </c>
      <c r="AI386" s="91"/>
      <c r="AJ386" s="91"/>
      <c r="AK386" s="91" t="s">
        <v>6362</v>
      </c>
      <c r="AL386" s="381"/>
      <c r="AM386" s="381"/>
      <c r="AN386" s="381"/>
      <c r="AO386" s="381"/>
      <c r="AP386" s="381"/>
      <c r="AQ386" s="381">
        <v>246</v>
      </c>
      <c r="AR386" s="91" t="s">
        <v>6544</v>
      </c>
      <c r="AS386" s="91" t="s">
        <v>9227</v>
      </c>
      <c r="AT386" s="91" t="s">
        <v>9313</v>
      </c>
      <c r="AU386" s="73">
        <v>545</v>
      </c>
      <c r="AV386" s="232">
        <v>2</v>
      </c>
      <c r="AW386" s="335">
        <v>6000</v>
      </c>
      <c r="AX386" s="335">
        <v>0</v>
      </c>
      <c r="AY386" s="335">
        <v>4000</v>
      </c>
      <c r="AZ386" s="335">
        <v>4000</v>
      </c>
      <c r="BA386" s="335">
        <v>6000</v>
      </c>
      <c r="BB386" s="313">
        <v>30</v>
      </c>
      <c r="BC386" s="313">
        <v>30</v>
      </c>
      <c r="BD386" s="91" t="s">
        <v>7577</v>
      </c>
      <c r="BE386" s="91" t="s">
        <v>9508</v>
      </c>
      <c r="BF386" s="313">
        <v>6000</v>
      </c>
      <c r="BG386" s="335">
        <v>0</v>
      </c>
      <c r="BH386" s="313">
        <v>4000</v>
      </c>
      <c r="BI386" s="313">
        <v>4000</v>
      </c>
      <c r="BJ386" s="313">
        <v>6000</v>
      </c>
      <c r="BK386" s="313">
        <v>30</v>
      </c>
      <c r="BL386" s="313">
        <v>30</v>
      </c>
      <c r="BM386" s="91" t="s">
        <v>7577</v>
      </c>
      <c r="BN386" s="91" t="s">
        <v>9657</v>
      </c>
      <c r="BO386" s="253"/>
      <c r="BP386" s="253"/>
      <c r="BQ386" s="253"/>
      <c r="BR386" s="253"/>
      <c r="BS386" s="253"/>
      <c r="BT386" s="253"/>
      <c r="BU386" s="253"/>
      <c r="BV386" s="253"/>
      <c r="BW386" s="253"/>
      <c r="BX386" s="253"/>
      <c r="BY386" s="489">
        <v>1</v>
      </c>
      <c r="BZ386" s="427"/>
      <c r="CA386" s="427"/>
      <c r="CB386" s="427"/>
      <c r="CC386" s="427"/>
    </row>
    <row r="387" spans="1:81" ht="17.100000000000001" customHeight="1">
      <c r="A387" s="88">
        <v>329</v>
      </c>
      <c r="B387" s="86" t="s">
        <v>111</v>
      </c>
      <c r="C387" s="86" t="s">
        <v>1939</v>
      </c>
      <c r="D387" s="91" t="s">
        <v>350</v>
      </c>
      <c r="E387" s="91" t="s">
        <v>20</v>
      </c>
      <c r="F387" s="91" t="s">
        <v>1940</v>
      </c>
      <c r="G387" s="101" t="s">
        <v>8741</v>
      </c>
      <c r="H387" s="330" t="s">
        <v>1941</v>
      </c>
      <c r="I387" s="91" t="s">
        <v>1942</v>
      </c>
      <c r="J387" s="330" t="s">
        <v>102</v>
      </c>
      <c r="K387" s="330" t="s">
        <v>1943</v>
      </c>
      <c r="L387" s="330" t="s">
        <v>1944</v>
      </c>
      <c r="M387" s="91" t="s">
        <v>10756</v>
      </c>
      <c r="N387" s="330" t="s">
        <v>30</v>
      </c>
      <c r="O387" s="330"/>
      <c r="P387" s="330" t="s">
        <v>102</v>
      </c>
      <c r="Q387" s="373">
        <v>1719</v>
      </c>
      <c r="R387" s="373">
        <v>396</v>
      </c>
      <c r="S387" s="387">
        <v>198</v>
      </c>
      <c r="T387" s="387">
        <v>132</v>
      </c>
      <c r="U387" s="253" t="s">
        <v>6361</v>
      </c>
      <c r="V387" s="252">
        <v>66</v>
      </c>
      <c r="W387" s="252">
        <v>145</v>
      </c>
      <c r="X387" s="330" t="s">
        <v>6337</v>
      </c>
      <c r="Y387" s="252">
        <v>66</v>
      </c>
      <c r="Z387" s="252">
        <v>198</v>
      </c>
      <c r="AA387" s="252">
        <v>3100</v>
      </c>
      <c r="AB387" s="252">
        <v>33</v>
      </c>
      <c r="AC387" s="252">
        <v>2</v>
      </c>
      <c r="AD387" s="252"/>
      <c r="AE387" s="307">
        <v>5</v>
      </c>
      <c r="AF387" s="91" t="s">
        <v>6363</v>
      </c>
      <c r="AG387" s="373">
        <v>3041</v>
      </c>
      <c r="AH387" s="373">
        <v>3263</v>
      </c>
      <c r="AI387" s="91"/>
      <c r="AJ387" s="91"/>
      <c r="AK387" s="91" t="s">
        <v>6364</v>
      </c>
      <c r="AL387" s="381">
        <v>6</v>
      </c>
      <c r="AM387" s="381">
        <v>2</v>
      </c>
      <c r="AN387" s="381">
        <v>3</v>
      </c>
      <c r="AO387" s="381">
        <v>1</v>
      </c>
      <c r="AP387" s="381"/>
      <c r="AQ387" s="381">
        <v>312</v>
      </c>
      <c r="AR387" s="91" t="s">
        <v>9105</v>
      </c>
      <c r="AS387" s="91" t="s">
        <v>9105</v>
      </c>
      <c r="AT387" s="91" t="s">
        <v>6366</v>
      </c>
      <c r="AU387" s="232">
        <v>15640</v>
      </c>
      <c r="AV387" s="73">
        <v>50</v>
      </c>
      <c r="AW387" s="335">
        <v>3000</v>
      </c>
      <c r="AX387" s="335">
        <v>1300</v>
      </c>
      <c r="AY387" s="335">
        <v>1300</v>
      </c>
      <c r="AZ387" s="335">
        <v>1400</v>
      </c>
      <c r="BA387" s="335">
        <v>2000</v>
      </c>
      <c r="BB387" s="313">
        <v>20</v>
      </c>
      <c r="BC387" s="313">
        <v>50</v>
      </c>
      <c r="BD387" s="91" t="s">
        <v>6367</v>
      </c>
      <c r="BE387" s="91" t="s">
        <v>9507</v>
      </c>
      <c r="BF387" s="313">
        <v>2000</v>
      </c>
      <c r="BG387" s="335">
        <v>0</v>
      </c>
      <c r="BH387" s="313">
        <v>1000</v>
      </c>
      <c r="BI387" s="313">
        <v>1000</v>
      </c>
      <c r="BJ387" s="313">
        <v>1000</v>
      </c>
      <c r="BK387" s="313">
        <v>20</v>
      </c>
      <c r="BL387" s="313">
        <v>50</v>
      </c>
      <c r="BM387" s="91" t="s">
        <v>9656</v>
      </c>
      <c r="BN387" s="91" t="s">
        <v>6368</v>
      </c>
      <c r="BO387" s="253"/>
      <c r="BP387" s="253"/>
      <c r="BQ387" s="253"/>
      <c r="BR387" s="253"/>
      <c r="BS387" s="253"/>
      <c r="BT387" s="253"/>
      <c r="BU387" s="253"/>
      <c r="BV387" s="253"/>
      <c r="BW387" s="253"/>
      <c r="BX387" s="253"/>
      <c r="BY387" s="427">
        <v>3</v>
      </c>
      <c r="BZ387" s="427"/>
      <c r="CA387" s="427"/>
      <c r="CB387" s="427"/>
      <c r="CC387" s="427"/>
    </row>
    <row r="388" spans="1:81" ht="17.100000000000001" customHeight="1">
      <c r="A388" s="88">
        <v>330</v>
      </c>
      <c r="B388" s="86" t="s">
        <v>111</v>
      </c>
      <c r="C388" s="86" t="s">
        <v>1646</v>
      </c>
      <c r="D388" s="91" t="s">
        <v>350</v>
      </c>
      <c r="E388" s="91" t="s">
        <v>20</v>
      </c>
      <c r="F388" s="86" t="s">
        <v>1945</v>
      </c>
      <c r="G388" s="101" t="s">
        <v>11308</v>
      </c>
      <c r="H388" s="330" t="s">
        <v>1946</v>
      </c>
      <c r="I388" s="91" t="s">
        <v>1947</v>
      </c>
      <c r="J388" s="330" t="s">
        <v>102</v>
      </c>
      <c r="K388" s="91" t="s">
        <v>4496</v>
      </c>
      <c r="L388" s="330" t="s">
        <v>1948</v>
      </c>
      <c r="M388" s="91" t="s">
        <v>12357</v>
      </c>
      <c r="N388" s="330" t="s">
        <v>30</v>
      </c>
      <c r="O388" s="330"/>
      <c r="P388" s="330" t="s">
        <v>30</v>
      </c>
      <c r="Q388" s="373">
        <v>5693</v>
      </c>
      <c r="R388" s="373">
        <v>1000</v>
      </c>
      <c r="S388" s="387">
        <v>395</v>
      </c>
      <c r="T388" s="387">
        <v>211</v>
      </c>
      <c r="U388" s="253" t="s">
        <v>8877</v>
      </c>
      <c r="V388" s="252">
        <v>184</v>
      </c>
      <c r="W388" s="252">
        <v>89</v>
      </c>
      <c r="X388" s="330" t="s">
        <v>6337</v>
      </c>
      <c r="Y388" s="252"/>
      <c r="Z388" s="252"/>
      <c r="AA388" s="252"/>
      <c r="AB388" s="252">
        <v>12</v>
      </c>
      <c r="AC388" s="252"/>
      <c r="AD388" s="252"/>
      <c r="AE388" s="307">
        <v>500</v>
      </c>
      <c r="AF388" s="91" t="s">
        <v>7539</v>
      </c>
      <c r="AG388" s="373">
        <v>1655</v>
      </c>
      <c r="AH388" s="373">
        <v>1655</v>
      </c>
      <c r="AI388" s="91"/>
      <c r="AJ388" s="91"/>
      <c r="AK388" s="91" t="s">
        <v>6845</v>
      </c>
      <c r="AL388" s="381">
        <v>2</v>
      </c>
      <c r="AM388" s="381"/>
      <c r="AN388" s="381">
        <v>1</v>
      </c>
      <c r="AO388" s="381">
        <v>1</v>
      </c>
      <c r="AP388" s="381"/>
      <c r="AQ388" s="381">
        <v>296</v>
      </c>
      <c r="AR388" s="91" t="s">
        <v>6480</v>
      </c>
      <c r="AS388" s="91" t="s">
        <v>6480</v>
      </c>
      <c r="AT388" s="91" t="s">
        <v>6422</v>
      </c>
      <c r="AU388" s="73">
        <v>30599</v>
      </c>
      <c r="AV388" s="73">
        <v>103</v>
      </c>
      <c r="AW388" s="335"/>
      <c r="AX388" s="335"/>
      <c r="AY388" s="335"/>
      <c r="AZ388" s="335"/>
      <c r="BA388" s="335"/>
      <c r="BB388" s="313"/>
      <c r="BC388" s="313"/>
      <c r="BD388" s="91"/>
      <c r="BE388" s="91" t="s">
        <v>6350</v>
      </c>
      <c r="BF388" s="313"/>
      <c r="BG388" s="335"/>
      <c r="BH388" s="313"/>
      <c r="BI388" s="313"/>
      <c r="BJ388" s="313"/>
      <c r="BK388" s="313"/>
      <c r="BL388" s="313"/>
      <c r="BM388" s="91"/>
      <c r="BN388" s="91" t="s">
        <v>6350</v>
      </c>
      <c r="BO388" s="253"/>
      <c r="BP388" s="253"/>
      <c r="BQ388" s="253"/>
      <c r="BR388" s="253"/>
      <c r="BS388" s="253"/>
      <c r="BT388" s="253"/>
      <c r="BU388" s="253"/>
      <c r="BV388" s="253"/>
      <c r="BW388" s="253"/>
      <c r="BX388" s="253"/>
      <c r="BY388" s="486">
        <v>1</v>
      </c>
      <c r="BZ388" s="427"/>
      <c r="CA388" s="427">
        <v>3</v>
      </c>
      <c r="CB388" s="427"/>
      <c r="CC388" s="427"/>
    </row>
    <row r="389" spans="1:81" ht="17.100000000000001" customHeight="1">
      <c r="A389" s="88">
        <v>331</v>
      </c>
      <c r="B389" s="88" t="s">
        <v>75</v>
      </c>
      <c r="C389" s="88" t="s">
        <v>1585</v>
      </c>
      <c r="D389" s="78" t="s">
        <v>702</v>
      </c>
      <c r="E389" s="78" t="s">
        <v>97</v>
      </c>
      <c r="F389" s="78" t="s">
        <v>1949</v>
      </c>
      <c r="G389" s="101" t="s">
        <v>1950</v>
      </c>
      <c r="H389" s="330" t="s">
        <v>1951</v>
      </c>
      <c r="I389" s="91">
        <v>1990.12</v>
      </c>
      <c r="J389" s="330" t="s">
        <v>102</v>
      </c>
      <c r="K389" s="330" t="s">
        <v>887</v>
      </c>
      <c r="L389" s="330" t="s">
        <v>1952</v>
      </c>
      <c r="M389" s="91"/>
      <c r="N389" s="330" t="s">
        <v>102</v>
      </c>
      <c r="O389" s="776" t="s">
        <v>6435</v>
      </c>
      <c r="P389" s="330" t="s">
        <v>102</v>
      </c>
      <c r="Q389" s="373">
        <v>24129</v>
      </c>
      <c r="R389" s="373">
        <v>5776.92</v>
      </c>
      <c r="S389" s="387">
        <v>1478</v>
      </c>
      <c r="T389" s="387">
        <v>296.44</v>
      </c>
      <c r="U389" s="253" t="s">
        <v>6357</v>
      </c>
      <c r="V389" s="252">
        <v>1182</v>
      </c>
      <c r="W389" s="252">
        <v>2106</v>
      </c>
      <c r="X389" s="330" t="s">
        <v>6337</v>
      </c>
      <c r="Y389" s="252">
        <v>20</v>
      </c>
      <c r="Z389" s="252">
        <v>198</v>
      </c>
      <c r="AA389" s="252">
        <v>30000</v>
      </c>
      <c r="AB389" s="252">
        <v>59</v>
      </c>
      <c r="AC389" s="252">
        <v>50</v>
      </c>
      <c r="AD389" s="252"/>
      <c r="AE389" s="307" t="s">
        <v>9934</v>
      </c>
      <c r="AF389" s="91" t="s">
        <v>10903</v>
      </c>
      <c r="AG389" s="373">
        <v>7103</v>
      </c>
      <c r="AH389" s="373">
        <v>10000</v>
      </c>
      <c r="AI389" s="91" t="s">
        <v>6516</v>
      </c>
      <c r="AJ389" s="91" t="s">
        <v>9011</v>
      </c>
      <c r="AK389" s="91" t="s">
        <v>6354</v>
      </c>
      <c r="AL389" s="381">
        <v>9</v>
      </c>
      <c r="AM389" s="381"/>
      <c r="AN389" s="381">
        <v>8</v>
      </c>
      <c r="AO389" s="381">
        <v>1</v>
      </c>
      <c r="AP389" s="381"/>
      <c r="AQ389" s="381">
        <v>200</v>
      </c>
      <c r="AR389" s="91" t="s">
        <v>9091</v>
      </c>
      <c r="AS389" s="91" t="s">
        <v>9091</v>
      </c>
      <c r="AT389" s="91" t="s">
        <v>9311</v>
      </c>
      <c r="AU389" s="73">
        <v>8232</v>
      </c>
      <c r="AV389" s="73">
        <v>41</v>
      </c>
      <c r="AW389" s="335">
        <v>6000</v>
      </c>
      <c r="AX389" s="335">
        <v>3000</v>
      </c>
      <c r="AY389" s="335">
        <v>5000</v>
      </c>
      <c r="AZ389" s="335">
        <v>5000</v>
      </c>
      <c r="BA389" s="335">
        <v>6000</v>
      </c>
      <c r="BB389" s="313">
        <v>20</v>
      </c>
      <c r="BC389" s="313">
        <v>50</v>
      </c>
      <c r="BD389" s="91" t="s">
        <v>6517</v>
      </c>
      <c r="BE389" s="91" t="s">
        <v>9509</v>
      </c>
      <c r="BF389" s="313">
        <v>6000</v>
      </c>
      <c r="BG389" s="335">
        <v>3000</v>
      </c>
      <c r="BH389" s="313">
        <v>5000</v>
      </c>
      <c r="BI389" s="313">
        <v>5000</v>
      </c>
      <c r="BJ389" s="313">
        <v>6000</v>
      </c>
      <c r="BK389" s="313">
        <v>20</v>
      </c>
      <c r="BL389" s="313">
        <v>50</v>
      </c>
      <c r="BM389" s="91" t="s">
        <v>6517</v>
      </c>
      <c r="BN389" s="91" t="s">
        <v>6518</v>
      </c>
      <c r="BO389" s="253"/>
      <c r="BP389" s="253"/>
      <c r="BQ389" s="253"/>
      <c r="BR389" s="253"/>
      <c r="BS389" s="253"/>
      <c r="BT389" s="253"/>
      <c r="BU389" s="253"/>
      <c r="BV389" s="253"/>
      <c r="BW389" s="253"/>
      <c r="BX389" s="253"/>
      <c r="BY389" s="764">
        <v>7</v>
      </c>
      <c r="BZ389" s="764"/>
      <c r="CA389" s="764">
        <v>1</v>
      </c>
      <c r="CB389" s="764"/>
      <c r="CC389" s="764"/>
    </row>
    <row r="390" spans="1:81" ht="17.100000000000001" customHeight="1">
      <c r="A390" s="88">
        <v>332</v>
      </c>
      <c r="B390" s="88" t="s">
        <v>75</v>
      </c>
      <c r="C390" s="88" t="s">
        <v>1667</v>
      </c>
      <c r="D390" s="78" t="s">
        <v>702</v>
      </c>
      <c r="E390" s="78" t="s">
        <v>97</v>
      </c>
      <c r="F390" s="91" t="s">
        <v>1953</v>
      </c>
      <c r="G390" s="101" t="s">
        <v>1954</v>
      </c>
      <c r="H390" s="315" t="s">
        <v>6519</v>
      </c>
      <c r="I390" s="91" t="s">
        <v>1955</v>
      </c>
      <c r="J390" s="330" t="s">
        <v>102</v>
      </c>
      <c r="K390" s="330" t="s">
        <v>1956</v>
      </c>
      <c r="L390" s="330" t="s">
        <v>1957</v>
      </c>
      <c r="M390" s="91" t="s">
        <v>10513</v>
      </c>
      <c r="N390" s="330" t="s">
        <v>30</v>
      </c>
      <c r="O390" s="330"/>
      <c r="P390" s="330" t="s">
        <v>30</v>
      </c>
      <c r="Q390" s="373">
        <v>2656</v>
      </c>
      <c r="R390" s="373">
        <v>1325</v>
      </c>
      <c r="S390" s="387">
        <v>940</v>
      </c>
      <c r="T390" s="387">
        <v>640</v>
      </c>
      <c r="U390" s="253" t="s">
        <v>6336</v>
      </c>
      <c r="V390" s="252">
        <v>300</v>
      </c>
      <c r="W390" s="252">
        <v>76</v>
      </c>
      <c r="X390" s="330" t="s">
        <v>6337</v>
      </c>
      <c r="Y390" s="252"/>
      <c r="Z390" s="252"/>
      <c r="AA390" s="252"/>
      <c r="AB390" s="252">
        <v>44</v>
      </c>
      <c r="AC390" s="252"/>
      <c r="AD390" s="252">
        <v>80</v>
      </c>
      <c r="AE390" s="307">
        <v>50</v>
      </c>
      <c r="AF390" s="91" t="s">
        <v>8916</v>
      </c>
      <c r="AG390" s="373">
        <v>949</v>
      </c>
      <c r="AH390" s="373">
        <v>2241</v>
      </c>
      <c r="AI390" s="91"/>
      <c r="AJ390" s="91"/>
      <c r="AK390" s="91" t="s">
        <v>11376</v>
      </c>
      <c r="AL390" s="381"/>
      <c r="AM390" s="381"/>
      <c r="AN390" s="381"/>
      <c r="AO390" s="381"/>
      <c r="AP390" s="381"/>
      <c r="AQ390" s="381">
        <v>285</v>
      </c>
      <c r="AR390" s="91" t="s">
        <v>6520</v>
      </c>
      <c r="AS390" s="91" t="s">
        <v>6520</v>
      </c>
      <c r="AT390" s="91" t="s">
        <v>6521</v>
      </c>
      <c r="AU390" s="73">
        <v>45720</v>
      </c>
      <c r="AV390" s="73">
        <v>160</v>
      </c>
      <c r="AW390" s="335">
        <v>7000</v>
      </c>
      <c r="AX390" s="335">
        <v>7000</v>
      </c>
      <c r="AY390" s="335">
        <v>7000</v>
      </c>
      <c r="AZ390" s="335">
        <v>7000</v>
      </c>
      <c r="BA390" s="335">
        <v>7000</v>
      </c>
      <c r="BB390" s="313">
        <v>14</v>
      </c>
      <c r="BC390" s="313"/>
      <c r="BD390" s="91"/>
      <c r="BE390" s="91" t="s">
        <v>9510</v>
      </c>
      <c r="BF390" s="313"/>
      <c r="BG390" s="335"/>
      <c r="BH390" s="313"/>
      <c r="BI390" s="313"/>
      <c r="BJ390" s="313"/>
      <c r="BK390" s="313"/>
      <c r="BL390" s="313"/>
      <c r="BM390" s="91"/>
      <c r="BN390" s="91" t="s">
        <v>6350</v>
      </c>
      <c r="BO390" s="253"/>
      <c r="BP390" s="253"/>
      <c r="BQ390" s="253"/>
      <c r="BR390" s="253"/>
      <c r="BS390" s="253"/>
      <c r="BT390" s="253"/>
      <c r="BU390" s="253"/>
      <c r="BV390" s="253"/>
      <c r="BW390" s="253"/>
      <c r="BX390" s="253"/>
      <c r="BY390" s="427">
        <v>1</v>
      </c>
      <c r="BZ390" s="427">
        <v>1</v>
      </c>
      <c r="CA390" s="427">
        <v>2</v>
      </c>
      <c r="CB390" s="427"/>
      <c r="CC390" s="427"/>
    </row>
    <row r="391" spans="1:81" ht="17.100000000000001" customHeight="1">
      <c r="A391" s="88">
        <v>333</v>
      </c>
      <c r="B391" s="88" t="s">
        <v>75</v>
      </c>
      <c r="C391" s="88" t="s">
        <v>1578</v>
      </c>
      <c r="D391" s="78" t="s">
        <v>702</v>
      </c>
      <c r="E391" s="78" t="s">
        <v>20</v>
      </c>
      <c r="F391" s="78" t="s">
        <v>1958</v>
      </c>
      <c r="G391" s="101" t="s">
        <v>1959</v>
      </c>
      <c r="H391" s="330" t="s">
        <v>1960</v>
      </c>
      <c r="I391" s="91" t="s">
        <v>1961</v>
      </c>
      <c r="J391" s="330" t="s">
        <v>102</v>
      </c>
      <c r="K391" s="330" t="s">
        <v>1962</v>
      </c>
      <c r="L391" s="330" t="s">
        <v>12033</v>
      </c>
      <c r="M391" s="91" t="s">
        <v>10757</v>
      </c>
      <c r="N391" s="330" t="s">
        <v>30</v>
      </c>
      <c r="O391" s="330"/>
      <c r="P391" s="330" t="s">
        <v>30</v>
      </c>
      <c r="Q391" s="373">
        <v>3623</v>
      </c>
      <c r="R391" s="373">
        <v>1498</v>
      </c>
      <c r="S391" s="387">
        <v>595</v>
      </c>
      <c r="T391" s="387">
        <v>595</v>
      </c>
      <c r="U391" s="253" t="s">
        <v>6336</v>
      </c>
      <c r="V391" s="252"/>
      <c r="W391" s="252">
        <v>89</v>
      </c>
      <c r="X391" s="330" t="s">
        <v>6337</v>
      </c>
      <c r="Y391" s="252">
        <v>107</v>
      </c>
      <c r="Z391" s="252"/>
      <c r="AA391" s="252"/>
      <c r="AB391" s="252">
        <v>185</v>
      </c>
      <c r="AC391" s="252"/>
      <c r="AD391" s="252"/>
      <c r="AE391" s="307">
        <v>250</v>
      </c>
      <c r="AF391" s="91" t="s">
        <v>6370</v>
      </c>
      <c r="AG391" s="373">
        <v>187</v>
      </c>
      <c r="AH391" s="373">
        <v>187</v>
      </c>
      <c r="AI391" s="91"/>
      <c r="AJ391" s="91"/>
      <c r="AK391" s="91"/>
      <c r="AL391" s="381"/>
      <c r="AM391" s="381"/>
      <c r="AN391" s="381"/>
      <c r="AO391" s="381"/>
      <c r="AP391" s="381"/>
      <c r="AQ391" s="381">
        <v>85</v>
      </c>
      <c r="AR391" s="91" t="s">
        <v>9083</v>
      </c>
      <c r="AS391" s="91" t="s">
        <v>9083</v>
      </c>
      <c r="AT391" s="91" t="s">
        <v>9314</v>
      </c>
      <c r="AU391" s="73">
        <v>3000</v>
      </c>
      <c r="AV391" s="232">
        <v>35</v>
      </c>
      <c r="AW391" s="337">
        <v>10000</v>
      </c>
      <c r="AX391" s="337">
        <v>10000</v>
      </c>
      <c r="AY391" s="337">
        <v>10000</v>
      </c>
      <c r="AZ391" s="337">
        <v>10000</v>
      </c>
      <c r="BA391" s="337">
        <v>10000</v>
      </c>
      <c r="BB391" s="309">
        <v>15</v>
      </c>
      <c r="BC391" s="313"/>
      <c r="BD391" s="91"/>
      <c r="BE391" s="91"/>
      <c r="BF391" s="313">
        <v>10000</v>
      </c>
      <c r="BG391" s="335">
        <v>10000</v>
      </c>
      <c r="BH391" s="313">
        <v>10000</v>
      </c>
      <c r="BI391" s="313">
        <v>10000</v>
      </c>
      <c r="BJ391" s="313">
        <v>10000</v>
      </c>
      <c r="BK391" s="309">
        <v>15</v>
      </c>
      <c r="BL391" s="313"/>
      <c r="BM391" s="91" t="s">
        <v>9618</v>
      </c>
      <c r="BN391" s="91" t="s">
        <v>9618</v>
      </c>
      <c r="BO391" s="253"/>
      <c r="BP391" s="253"/>
      <c r="BQ391" s="253"/>
      <c r="BR391" s="253"/>
      <c r="BS391" s="253"/>
      <c r="BT391" s="253"/>
      <c r="BU391" s="253"/>
      <c r="BV391" s="253"/>
      <c r="BW391" s="253"/>
      <c r="BX391" s="253"/>
      <c r="BY391" s="427"/>
      <c r="BZ391" s="427"/>
      <c r="CA391" s="427">
        <v>3</v>
      </c>
      <c r="CB391" s="427"/>
      <c r="CC391" s="427"/>
    </row>
    <row r="392" spans="1:81" ht="17.100000000000001" customHeight="1">
      <c r="A392" s="88">
        <v>334</v>
      </c>
      <c r="B392" s="86" t="s">
        <v>111</v>
      </c>
      <c r="C392" s="86" t="s">
        <v>112</v>
      </c>
      <c r="D392" s="96" t="s">
        <v>350</v>
      </c>
      <c r="E392" s="96" t="s">
        <v>20</v>
      </c>
      <c r="F392" s="96" t="s">
        <v>1963</v>
      </c>
      <c r="G392" s="168" t="s">
        <v>8742</v>
      </c>
      <c r="H392" s="89" t="s">
        <v>1964</v>
      </c>
      <c r="I392" s="96" t="s">
        <v>1965</v>
      </c>
      <c r="J392" s="89" t="s">
        <v>102</v>
      </c>
      <c r="K392" s="89" t="s">
        <v>1724</v>
      </c>
      <c r="L392" s="89" t="s">
        <v>1966</v>
      </c>
      <c r="M392" s="91" t="s">
        <v>10879</v>
      </c>
      <c r="N392" s="330" t="s">
        <v>30</v>
      </c>
      <c r="O392" s="330" t="s">
        <v>7937</v>
      </c>
      <c r="P392" s="330" t="s">
        <v>30</v>
      </c>
      <c r="Q392" s="373">
        <v>468</v>
      </c>
      <c r="R392" s="373">
        <v>678.59</v>
      </c>
      <c r="S392" s="53">
        <v>151.94999999999999</v>
      </c>
      <c r="T392" s="387">
        <v>101.79</v>
      </c>
      <c r="U392" s="253" t="s">
        <v>6352</v>
      </c>
      <c r="V392" s="252">
        <v>50.16</v>
      </c>
      <c r="W392" s="252">
        <v>14</v>
      </c>
      <c r="X392" s="330" t="s">
        <v>6337</v>
      </c>
      <c r="Y392" s="252"/>
      <c r="Z392" s="252"/>
      <c r="AA392" s="252"/>
      <c r="AB392" s="252">
        <v>12.25</v>
      </c>
      <c r="AC392" s="252">
        <v>5</v>
      </c>
      <c r="AD392" s="252"/>
      <c r="AE392" s="307">
        <v>4</v>
      </c>
      <c r="AF392" s="91" t="s">
        <v>11801</v>
      </c>
      <c r="AG392" s="373">
        <v>398</v>
      </c>
      <c r="AH392" s="373">
        <v>575</v>
      </c>
      <c r="AI392" s="91"/>
      <c r="AJ392" s="91"/>
      <c r="AK392" s="91" t="s">
        <v>11797</v>
      </c>
      <c r="AL392" s="381">
        <v>9</v>
      </c>
      <c r="AM392" s="381">
        <v>1</v>
      </c>
      <c r="AN392" s="381">
        <v>4</v>
      </c>
      <c r="AO392" s="381">
        <v>4</v>
      </c>
      <c r="AP392" s="381"/>
      <c r="AQ392" s="381">
        <v>237</v>
      </c>
      <c r="AR392" s="91" t="s">
        <v>12767</v>
      </c>
      <c r="AS392" s="91" t="s">
        <v>12767</v>
      </c>
      <c r="AT392" s="91" t="s">
        <v>11059</v>
      </c>
      <c r="AU392" s="73">
        <v>2672</v>
      </c>
      <c r="AV392" s="73">
        <v>11</v>
      </c>
      <c r="AW392" s="335">
        <v>6000</v>
      </c>
      <c r="AX392" s="335">
        <v>4000</v>
      </c>
      <c r="AY392" s="335">
        <v>4000</v>
      </c>
      <c r="AZ392" s="335">
        <v>4000</v>
      </c>
      <c r="BA392" s="335">
        <v>6000</v>
      </c>
      <c r="BB392" s="313" t="s">
        <v>11060</v>
      </c>
      <c r="BC392" s="313"/>
      <c r="BD392" s="91"/>
      <c r="BE392" s="91" t="s">
        <v>7140</v>
      </c>
      <c r="BF392" s="313">
        <v>6000</v>
      </c>
      <c r="BG392" s="335">
        <v>4000</v>
      </c>
      <c r="BH392" s="313">
        <v>4000</v>
      </c>
      <c r="BI392" s="313">
        <v>4000</v>
      </c>
      <c r="BJ392" s="313">
        <v>6000</v>
      </c>
      <c r="BK392" s="313" t="s">
        <v>12650</v>
      </c>
      <c r="BL392" s="313"/>
      <c r="BM392" s="91"/>
      <c r="BN392" s="91" t="s">
        <v>7140</v>
      </c>
      <c r="BO392" s="253"/>
      <c r="BP392" s="253"/>
      <c r="BQ392" s="253"/>
      <c r="BR392" s="253"/>
      <c r="BS392" s="253"/>
      <c r="BT392" s="253"/>
      <c r="BU392" s="253"/>
      <c r="BV392" s="253"/>
      <c r="BW392" s="253"/>
      <c r="BX392" s="253"/>
      <c r="BY392" s="745">
        <v>3</v>
      </c>
      <c r="BZ392" s="745">
        <v>2</v>
      </c>
      <c r="CA392" s="745">
        <v>1</v>
      </c>
      <c r="CB392" s="427"/>
      <c r="CC392" s="427"/>
    </row>
    <row r="393" spans="1:81" ht="17.100000000000001" customHeight="1">
      <c r="A393" s="88">
        <v>335</v>
      </c>
      <c r="B393" s="88" t="s">
        <v>75</v>
      </c>
      <c r="C393" s="88" t="s">
        <v>1687</v>
      </c>
      <c r="D393" s="78" t="s">
        <v>702</v>
      </c>
      <c r="E393" s="78" t="s">
        <v>180</v>
      </c>
      <c r="F393" s="78" t="s">
        <v>1967</v>
      </c>
      <c r="G393" s="101" t="s">
        <v>1968</v>
      </c>
      <c r="H393" s="330" t="s">
        <v>1969</v>
      </c>
      <c r="I393" s="91" t="s">
        <v>1970</v>
      </c>
      <c r="J393" s="330" t="s">
        <v>102</v>
      </c>
      <c r="K393" s="330" t="s">
        <v>1971</v>
      </c>
      <c r="L393" s="330" t="s">
        <v>1972</v>
      </c>
      <c r="M393" s="91" t="s">
        <v>10878</v>
      </c>
      <c r="N393" s="330" t="s">
        <v>30</v>
      </c>
      <c r="O393" s="330" t="s">
        <v>7937</v>
      </c>
      <c r="P393" s="330" t="s">
        <v>30</v>
      </c>
      <c r="Q393" s="373">
        <v>1180</v>
      </c>
      <c r="R393" s="373">
        <v>4066</v>
      </c>
      <c r="S393" s="387">
        <v>2119</v>
      </c>
      <c r="T393" s="387">
        <v>1822</v>
      </c>
      <c r="U393" s="253" t="s">
        <v>6352</v>
      </c>
      <c r="V393" s="252">
        <v>297</v>
      </c>
      <c r="W393" s="252">
        <v>78</v>
      </c>
      <c r="X393" s="745" t="s">
        <v>12391</v>
      </c>
      <c r="Y393" s="252">
        <v>324</v>
      </c>
      <c r="Z393" s="252"/>
      <c r="AA393" s="252"/>
      <c r="AB393" s="252">
        <v>157</v>
      </c>
      <c r="AC393" s="252">
        <v>122</v>
      </c>
      <c r="AD393" s="252"/>
      <c r="AE393" s="307">
        <v>100</v>
      </c>
      <c r="AF393" s="91" t="s">
        <v>8917</v>
      </c>
      <c r="AG393" s="373">
        <v>79</v>
      </c>
      <c r="AH393" s="373">
        <v>197</v>
      </c>
      <c r="AI393" s="91"/>
      <c r="AJ393" s="91"/>
      <c r="AK393" s="91" t="s">
        <v>6354</v>
      </c>
      <c r="AL393" s="381">
        <v>15</v>
      </c>
      <c r="AM393" s="381">
        <v>3</v>
      </c>
      <c r="AN393" s="381">
        <v>10</v>
      </c>
      <c r="AO393" s="381">
        <v>2</v>
      </c>
      <c r="AP393" s="381"/>
      <c r="AQ393" s="468">
        <v>307</v>
      </c>
      <c r="AR393" s="469" t="s">
        <v>11070</v>
      </c>
      <c r="AS393" s="469" t="s">
        <v>11070</v>
      </c>
      <c r="AT393" s="469" t="s">
        <v>10011</v>
      </c>
      <c r="AU393" s="232">
        <v>57231</v>
      </c>
      <c r="AV393" s="232">
        <v>186</v>
      </c>
      <c r="AW393" s="335">
        <v>5000</v>
      </c>
      <c r="AX393" s="335">
        <v>3000</v>
      </c>
      <c r="AY393" s="335">
        <v>3000</v>
      </c>
      <c r="AZ393" s="335">
        <v>4000</v>
      </c>
      <c r="BA393" s="335">
        <v>5000</v>
      </c>
      <c r="BB393" s="309">
        <v>20</v>
      </c>
      <c r="BC393" s="309" t="s">
        <v>12636</v>
      </c>
      <c r="BD393" s="469" t="s">
        <v>9766</v>
      </c>
      <c r="BE393" s="469" t="s">
        <v>9767</v>
      </c>
      <c r="BF393" s="313">
        <v>5000</v>
      </c>
      <c r="BG393" s="335">
        <v>3000</v>
      </c>
      <c r="BH393" s="313">
        <v>3000</v>
      </c>
      <c r="BI393" s="313">
        <v>4000</v>
      </c>
      <c r="BJ393" s="313">
        <v>5000</v>
      </c>
      <c r="BK393" s="413"/>
      <c r="BL393" s="313"/>
      <c r="BM393" s="91" t="s">
        <v>9768</v>
      </c>
      <c r="BN393" s="91" t="s">
        <v>9769</v>
      </c>
      <c r="BO393" s="253"/>
      <c r="BP393" s="253"/>
      <c r="BQ393" s="253"/>
      <c r="BR393" s="253"/>
      <c r="BS393" s="253"/>
      <c r="BT393" s="253"/>
      <c r="BU393" s="253"/>
      <c r="BV393" s="253"/>
      <c r="BW393" s="253"/>
      <c r="BX393" s="253"/>
      <c r="BY393" s="745">
        <v>3</v>
      </c>
      <c r="BZ393" s="745"/>
      <c r="CA393" s="745">
        <v>6</v>
      </c>
      <c r="CB393" s="745"/>
      <c r="CC393" s="745"/>
    </row>
    <row r="394" spans="1:81" ht="17.100000000000001" customHeight="1">
      <c r="A394" s="88">
        <v>336</v>
      </c>
      <c r="B394" s="88" t="s">
        <v>111</v>
      </c>
      <c r="C394" s="88" t="s">
        <v>1973</v>
      </c>
      <c r="D394" s="78" t="s">
        <v>350</v>
      </c>
      <c r="E394" s="78" t="s">
        <v>20</v>
      </c>
      <c r="F394" s="78" t="s">
        <v>1974</v>
      </c>
      <c r="G394" s="101" t="s">
        <v>8743</v>
      </c>
      <c r="H394" s="330" t="s">
        <v>1975</v>
      </c>
      <c r="I394" s="91" t="s">
        <v>1976</v>
      </c>
      <c r="J394" s="330" t="s">
        <v>102</v>
      </c>
      <c r="K394" s="330" t="s">
        <v>1976</v>
      </c>
      <c r="L394" s="330" t="s">
        <v>1977</v>
      </c>
      <c r="M394" s="91" t="s">
        <v>10758</v>
      </c>
      <c r="N394" s="330" t="s">
        <v>30</v>
      </c>
      <c r="O394" s="330"/>
      <c r="P394" s="330" t="s">
        <v>30</v>
      </c>
      <c r="Q394" s="373">
        <v>6612</v>
      </c>
      <c r="R394" s="373">
        <v>1270</v>
      </c>
      <c r="S394" s="387">
        <v>500</v>
      </c>
      <c r="T394" s="387">
        <v>400</v>
      </c>
      <c r="U394" s="253" t="s">
        <v>6352</v>
      </c>
      <c r="V394" s="252">
        <v>100</v>
      </c>
      <c r="W394" s="252">
        <v>240</v>
      </c>
      <c r="X394" s="330" t="s">
        <v>6337</v>
      </c>
      <c r="Y394" s="252"/>
      <c r="Z394" s="252">
        <v>75</v>
      </c>
      <c r="AA394" s="252">
        <v>3500</v>
      </c>
      <c r="AB394" s="252">
        <v>18</v>
      </c>
      <c r="AC394" s="252"/>
      <c r="AD394" s="252"/>
      <c r="AE394" s="307">
        <v>10</v>
      </c>
      <c r="AF394" s="91" t="s">
        <v>11335</v>
      </c>
      <c r="AG394" s="373">
        <v>7</v>
      </c>
      <c r="AH394" s="373">
        <v>1950</v>
      </c>
      <c r="AI394" s="91"/>
      <c r="AJ394" s="91"/>
      <c r="AK394" s="91" t="s">
        <v>6354</v>
      </c>
      <c r="AL394" s="381">
        <v>2</v>
      </c>
      <c r="AM394" s="381"/>
      <c r="AN394" s="381">
        <v>1</v>
      </c>
      <c r="AO394" s="381">
        <v>1</v>
      </c>
      <c r="AP394" s="381"/>
      <c r="AQ394" s="381">
        <v>200</v>
      </c>
      <c r="AR394" s="91" t="s">
        <v>6341</v>
      </c>
      <c r="AS394" s="91" t="s">
        <v>6341</v>
      </c>
      <c r="AT394" s="91" t="s">
        <v>9312</v>
      </c>
      <c r="AU394" s="73">
        <v>1200</v>
      </c>
      <c r="AV394" s="73">
        <v>6</v>
      </c>
      <c r="AW394" s="335">
        <v>3000</v>
      </c>
      <c r="AX394" s="335">
        <v>0</v>
      </c>
      <c r="AY394" s="335">
        <v>2000</v>
      </c>
      <c r="AZ394" s="335">
        <v>2000</v>
      </c>
      <c r="BA394" s="335">
        <v>3000</v>
      </c>
      <c r="BB394" s="313">
        <v>33</v>
      </c>
      <c r="BC394" s="313">
        <v>33</v>
      </c>
      <c r="BD394" s="91" t="s">
        <v>11336</v>
      </c>
      <c r="BE394" s="91" t="s">
        <v>11338</v>
      </c>
      <c r="BF394" s="313">
        <v>3000</v>
      </c>
      <c r="BG394" s="335">
        <v>0</v>
      </c>
      <c r="BH394" s="313">
        <v>2000</v>
      </c>
      <c r="BI394" s="313">
        <v>2000</v>
      </c>
      <c r="BJ394" s="313">
        <v>3000</v>
      </c>
      <c r="BK394" s="313">
        <v>33</v>
      </c>
      <c r="BL394" s="313">
        <v>33</v>
      </c>
      <c r="BM394" s="91" t="s">
        <v>11337</v>
      </c>
      <c r="BN394" s="91" t="s">
        <v>11339</v>
      </c>
      <c r="BO394" s="253"/>
      <c r="BP394" s="253"/>
      <c r="BQ394" s="253"/>
      <c r="BR394" s="253"/>
      <c r="BS394" s="253"/>
      <c r="BT394" s="253"/>
      <c r="BU394" s="253"/>
      <c r="BV394" s="253"/>
      <c r="BW394" s="253"/>
      <c r="BX394" s="253"/>
      <c r="BY394" s="427">
        <v>2</v>
      </c>
      <c r="BZ394" s="427"/>
      <c r="CA394" s="427"/>
      <c r="CB394" s="427"/>
      <c r="CC394" s="427"/>
    </row>
    <row r="395" spans="1:81" ht="17.100000000000001" customHeight="1">
      <c r="A395" s="88">
        <v>337</v>
      </c>
      <c r="B395" s="100" t="s">
        <v>111</v>
      </c>
      <c r="C395" s="100" t="s">
        <v>1601</v>
      </c>
      <c r="D395" s="90" t="s">
        <v>350</v>
      </c>
      <c r="E395" s="90" t="s">
        <v>278</v>
      </c>
      <c r="F395" s="90" t="s">
        <v>1978</v>
      </c>
      <c r="G395" s="101" t="s">
        <v>1979</v>
      </c>
      <c r="H395" s="330" t="s">
        <v>1980</v>
      </c>
      <c r="I395" s="91" t="s">
        <v>1981</v>
      </c>
      <c r="J395" s="330" t="s">
        <v>102</v>
      </c>
      <c r="K395" s="330" t="s">
        <v>1982</v>
      </c>
      <c r="L395" s="330" t="s">
        <v>1983</v>
      </c>
      <c r="M395" s="91" t="s">
        <v>10759</v>
      </c>
      <c r="N395" s="330" t="s">
        <v>30</v>
      </c>
      <c r="O395" s="330"/>
      <c r="P395" s="330" t="s">
        <v>102</v>
      </c>
      <c r="Q395" s="373">
        <v>4603</v>
      </c>
      <c r="R395" s="373">
        <v>431.1</v>
      </c>
      <c r="S395" s="387">
        <v>300</v>
      </c>
      <c r="T395" s="387">
        <v>250</v>
      </c>
      <c r="U395" s="253" t="s">
        <v>8877</v>
      </c>
      <c r="V395" s="252">
        <v>50</v>
      </c>
      <c r="W395" s="252">
        <v>30</v>
      </c>
      <c r="X395" s="330" t="s">
        <v>6337</v>
      </c>
      <c r="Y395" s="252">
        <v>33</v>
      </c>
      <c r="Z395" s="252">
        <v>20</v>
      </c>
      <c r="AA395" s="252">
        <v>1000</v>
      </c>
      <c r="AB395" s="252">
        <v>20</v>
      </c>
      <c r="AC395" s="252"/>
      <c r="AD395" s="252"/>
      <c r="AE395" s="307">
        <v>15</v>
      </c>
      <c r="AF395" s="91" t="s">
        <v>7540</v>
      </c>
      <c r="AG395" s="373">
        <v>550</v>
      </c>
      <c r="AH395" s="373">
        <v>1580</v>
      </c>
      <c r="AI395" s="91"/>
      <c r="AJ395" s="91"/>
      <c r="AK395" s="91" t="s">
        <v>6348</v>
      </c>
      <c r="AL395" s="381">
        <v>5</v>
      </c>
      <c r="AM395" s="381">
        <v>5</v>
      </c>
      <c r="AN395" s="381"/>
      <c r="AO395" s="381"/>
      <c r="AP395" s="381"/>
      <c r="AQ395" s="381">
        <v>208</v>
      </c>
      <c r="AR395" s="91" t="s">
        <v>8641</v>
      </c>
      <c r="AS395" s="91" t="s">
        <v>9106</v>
      </c>
      <c r="AT395" s="91" t="s">
        <v>6483</v>
      </c>
      <c r="AU395" s="73">
        <v>558</v>
      </c>
      <c r="AV395" s="73">
        <v>3</v>
      </c>
      <c r="AW395" s="335"/>
      <c r="AX395" s="335"/>
      <c r="AY395" s="335"/>
      <c r="AZ395" s="335"/>
      <c r="BA395" s="335"/>
      <c r="BB395" s="313"/>
      <c r="BC395" s="313"/>
      <c r="BD395" s="91"/>
      <c r="BE395" s="91" t="s">
        <v>6350</v>
      </c>
      <c r="BF395" s="313"/>
      <c r="BG395" s="335"/>
      <c r="BH395" s="313"/>
      <c r="BI395" s="313"/>
      <c r="BJ395" s="313"/>
      <c r="BK395" s="313"/>
      <c r="BL395" s="313"/>
      <c r="BM395" s="91"/>
      <c r="BN395" s="91"/>
      <c r="BO395" s="253"/>
      <c r="BP395" s="253"/>
      <c r="BQ395" s="253"/>
      <c r="BR395" s="253"/>
      <c r="BS395" s="253"/>
      <c r="BT395" s="253"/>
      <c r="BU395" s="253"/>
      <c r="BV395" s="253"/>
      <c r="BW395" s="253"/>
      <c r="BX395" s="253"/>
      <c r="BY395" s="427">
        <v>1</v>
      </c>
      <c r="BZ395" s="427"/>
      <c r="CA395" s="427">
        <v>1</v>
      </c>
      <c r="CB395" s="427"/>
      <c r="CC395" s="427"/>
    </row>
    <row r="396" spans="1:81" ht="17.100000000000001" customHeight="1">
      <c r="A396" s="88">
        <v>338</v>
      </c>
      <c r="B396" s="86" t="s">
        <v>111</v>
      </c>
      <c r="C396" s="86" t="s">
        <v>1607</v>
      </c>
      <c r="D396" s="91" t="s">
        <v>350</v>
      </c>
      <c r="E396" s="91" t="s">
        <v>20</v>
      </c>
      <c r="F396" s="96" t="s">
        <v>1984</v>
      </c>
      <c r="G396" s="101" t="s">
        <v>1985</v>
      </c>
      <c r="H396" s="330" t="s">
        <v>1986</v>
      </c>
      <c r="I396" s="91" t="s">
        <v>1987</v>
      </c>
      <c r="J396" s="330" t="s">
        <v>102</v>
      </c>
      <c r="K396" s="330" t="s">
        <v>1988</v>
      </c>
      <c r="L396" s="330" t="s">
        <v>9736</v>
      </c>
      <c r="M396" s="91" t="s">
        <v>10760</v>
      </c>
      <c r="N396" s="330" t="s">
        <v>30</v>
      </c>
      <c r="O396" s="570"/>
      <c r="P396" s="330" t="s">
        <v>30</v>
      </c>
      <c r="Q396" s="373">
        <v>58185</v>
      </c>
      <c r="R396" s="373">
        <v>13592</v>
      </c>
      <c r="S396" s="387">
        <v>5058</v>
      </c>
      <c r="T396" s="387">
        <v>5058</v>
      </c>
      <c r="U396" s="253" t="s">
        <v>8884</v>
      </c>
      <c r="V396" s="252"/>
      <c r="W396" s="252">
        <v>1000</v>
      </c>
      <c r="X396" s="330" t="s">
        <v>6337</v>
      </c>
      <c r="Y396" s="252">
        <v>144</v>
      </c>
      <c r="Z396" s="252">
        <v>96</v>
      </c>
      <c r="AA396" s="252">
        <v>3000</v>
      </c>
      <c r="AB396" s="252">
        <v>192</v>
      </c>
      <c r="AC396" s="252">
        <v>77</v>
      </c>
      <c r="AD396" s="252"/>
      <c r="AE396" s="307" t="s">
        <v>9935</v>
      </c>
      <c r="AF396" s="91" t="s">
        <v>10904</v>
      </c>
      <c r="AG396" s="373">
        <v>893</v>
      </c>
      <c r="AH396" s="373">
        <v>893</v>
      </c>
      <c r="AI396" s="91"/>
      <c r="AJ396" s="91"/>
      <c r="AK396" s="91" t="s">
        <v>6369</v>
      </c>
      <c r="AL396" s="381">
        <v>3</v>
      </c>
      <c r="AM396" s="381"/>
      <c r="AN396" s="381">
        <v>3</v>
      </c>
      <c r="AO396" s="381"/>
      <c r="AP396" s="381"/>
      <c r="AQ396" s="381">
        <v>310</v>
      </c>
      <c r="AR396" s="91" t="s">
        <v>9085</v>
      </c>
      <c r="AS396" s="91" t="s">
        <v>6341</v>
      </c>
      <c r="AT396" s="91" t="s">
        <v>9315</v>
      </c>
      <c r="AU396" s="232">
        <v>241575</v>
      </c>
      <c r="AV396" s="232">
        <v>779</v>
      </c>
      <c r="AW396" s="335">
        <v>10000</v>
      </c>
      <c r="AX396" s="335">
        <v>9000</v>
      </c>
      <c r="AY396" s="335">
        <v>9000</v>
      </c>
      <c r="AZ396" s="335">
        <v>9000</v>
      </c>
      <c r="BA396" s="335">
        <v>10000</v>
      </c>
      <c r="BB396" s="313">
        <v>10</v>
      </c>
      <c r="BC396" s="313"/>
      <c r="BD396" s="91"/>
      <c r="BE396" s="91" t="s">
        <v>7541</v>
      </c>
      <c r="BF396" s="313"/>
      <c r="BG396" s="335"/>
      <c r="BH396" s="313"/>
      <c r="BI396" s="313"/>
      <c r="BJ396" s="313"/>
      <c r="BK396" s="313"/>
      <c r="BL396" s="313"/>
      <c r="BM396" s="91"/>
      <c r="BN396" s="91"/>
      <c r="BO396" s="253"/>
      <c r="BP396" s="253"/>
      <c r="BQ396" s="253"/>
      <c r="BR396" s="253"/>
      <c r="BS396" s="253"/>
      <c r="BT396" s="253"/>
      <c r="BU396" s="253"/>
      <c r="BV396" s="253"/>
      <c r="BW396" s="253"/>
      <c r="BX396" s="253"/>
      <c r="BY396" s="427">
        <v>2</v>
      </c>
      <c r="BZ396" s="427">
        <v>14</v>
      </c>
      <c r="CA396" s="427">
        <v>3</v>
      </c>
      <c r="CB396" s="427"/>
      <c r="CC396" s="427"/>
    </row>
    <row r="397" spans="1:81" ht="17.100000000000001" customHeight="1">
      <c r="A397" s="88">
        <v>339</v>
      </c>
      <c r="B397" s="86" t="s">
        <v>111</v>
      </c>
      <c r="C397" s="86" t="s">
        <v>112</v>
      </c>
      <c r="D397" s="96" t="s">
        <v>350</v>
      </c>
      <c r="E397" s="96" t="s">
        <v>20</v>
      </c>
      <c r="F397" s="96" t="s">
        <v>1989</v>
      </c>
      <c r="G397" s="168" t="s">
        <v>1990</v>
      </c>
      <c r="H397" s="89" t="s">
        <v>1991</v>
      </c>
      <c r="I397" s="96" t="s">
        <v>1992</v>
      </c>
      <c r="J397" s="89" t="s">
        <v>102</v>
      </c>
      <c r="K397" s="89" t="s">
        <v>1993</v>
      </c>
      <c r="L397" s="89" t="s">
        <v>1994</v>
      </c>
      <c r="M397" s="91" t="s">
        <v>7128</v>
      </c>
      <c r="N397" s="330" t="s">
        <v>30</v>
      </c>
      <c r="O397" s="570"/>
      <c r="P397" s="330" t="s">
        <v>30</v>
      </c>
      <c r="Q397" s="373">
        <v>231.88</v>
      </c>
      <c r="R397" s="373">
        <v>341</v>
      </c>
      <c r="S397" s="387">
        <v>191.76</v>
      </c>
      <c r="T397" s="387">
        <v>142.76</v>
      </c>
      <c r="U397" s="253" t="s">
        <v>6361</v>
      </c>
      <c r="V397" s="252">
        <v>49</v>
      </c>
      <c r="W397" s="252">
        <v>46</v>
      </c>
      <c r="X397" s="330" t="s">
        <v>6337</v>
      </c>
      <c r="Y397" s="252">
        <v>30.6</v>
      </c>
      <c r="Z397" s="252">
        <v>7.8</v>
      </c>
      <c r="AA397" s="252">
        <v>250</v>
      </c>
      <c r="AB397" s="252">
        <v>17</v>
      </c>
      <c r="AC397" s="252"/>
      <c r="AD397" s="252"/>
      <c r="AE397" s="307">
        <v>2</v>
      </c>
      <c r="AF397" s="91" t="s">
        <v>11738</v>
      </c>
      <c r="AG397" s="373">
        <v>5</v>
      </c>
      <c r="AH397" s="373">
        <v>2000</v>
      </c>
      <c r="AI397" s="91"/>
      <c r="AJ397" s="91"/>
      <c r="AK397" s="91" t="s">
        <v>6354</v>
      </c>
      <c r="AL397" s="381">
        <v>12</v>
      </c>
      <c r="AM397" s="381">
        <v>6</v>
      </c>
      <c r="AN397" s="381"/>
      <c r="AO397" s="381">
        <v>6</v>
      </c>
      <c r="AP397" s="381"/>
      <c r="AQ397" s="381">
        <v>313</v>
      </c>
      <c r="AR397" s="91" t="s">
        <v>9077</v>
      </c>
      <c r="AS397" s="91" t="s">
        <v>9077</v>
      </c>
      <c r="AT397" s="91" t="s">
        <v>6422</v>
      </c>
      <c r="AU397" s="232">
        <v>13541</v>
      </c>
      <c r="AV397" s="232">
        <v>43</v>
      </c>
      <c r="AW397" s="335">
        <v>7000</v>
      </c>
      <c r="AX397" s="335">
        <v>5000</v>
      </c>
      <c r="AY397" s="335">
        <v>6000</v>
      </c>
      <c r="AZ397" s="335">
        <v>6000</v>
      </c>
      <c r="BA397" s="335">
        <v>7000</v>
      </c>
      <c r="BB397" s="313" t="s">
        <v>9450</v>
      </c>
      <c r="BC397" s="313"/>
      <c r="BD397" s="91" t="s">
        <v>11739</v>
      </c>
      <c r="BE397" s="91"/>
      <c r="BF397" s="313"/>
      <c r="BG397" s="335"/>
      <c r="BH397" s="313"/>
      <c r="BI397" s="313"/>
      <c r="BJ397" s="313"/>
      <c r="BK397" s="313"/>
      <c r="BL397" s="313"/>
      <c r="BM397" s="91"/>
      <c r="BN397" s="91" t="s">
        <v>6350</v>
      </c>
      <c r="BO397" s="253"/>
      <c r="BP397" s="253"/>
      <c r="BQ397" s="253"/>
      <c r="BR397" s="253"/>
      <c r="BS397" s="253"/>
      <c r="BT397" s="253"/>
      <c r="BU397" s="253"/>
      <c r="BV397" s="253"/>
      <c r="BW397" s="253"/>
      <c r="BX397" s="253"/>
      <c r="BY397" s="743">
        <v>1</v>
      </c>
      <c r="BZ397" s="427">
        <v>1</v>
      </c>
      <c r="CA397" s="427"/>
      <c r="CB397" s="427">
        <v>1</v>
      </c>
      <c r="CC397" s="427">
        <v>2</v>
      </c>
    </row>
    <row r="398" spans="1:81" ht="17.100000000000001" customHeight="1">
      <c r="A398" s="88">
        <v>340</v>
      </c>
      <c r="B398" s="86" t="s">
        <v>111</v>
      </c>
      <c r="C398" s="86" t="s">
        <v>112</v>
      </c>
      <c r="D398" s="96" t="s">
        <v>350</v>
      </c>
      <c r="E398" s="96" t="s">
        <v>20</v>
      </c>
      <c r="F398" s="96" t="s">
        <v>1995</v>
      </c>
      <c r="G398" s="168" t="s">
        <v>1996</v>
      </c>
      <c r="H398" s="89" t="s">
        <v>1997</v>
      </c>
      <c r="I398" s="96" t="s">
        <v>136</v>
      </c>
      <c r="J398" s="89" t="s">
        <v>102</v>
      </c>
      <c r="K398" s="89" t="s">
        <v>1998</v>
      </c>
      <c r="L398" s="89" t="s">
        <v>1999</v>
      </c>
      <c r="M398" s="91" t="s">
        <v>10761</v>
      </c>
      <c r="N398" s="330" t="s">
        <v>11802</v>
      </c>
      <c r="O398" s="776" t="s">
        <v>6435</v>
      </c>
      <c r="P398" s="330" t="s">
        <v>30</v>
      </c>
      <c r="Q398" s="373">
        <v>176.88</v>
      </c>
      <c r="R398" s="373">
        <v>459.6</v>
      </c>
      <c r="S398" s="387">
        <v>126</v>
      </c>
      <c r="T398" s="387">
        <v>126</v>
      </c>
      <c r="U398" s="253" t="s">
        <v>6352</v>
      </c>
      <c r="V398" s="252"/>
      <c r="W398" s="252">
        <v>10</v>
      </c>
      <c r="X398" s="330" t="s">
        <v>6337</v>
      </c>
      <c r="Y398" s="252"/>
      <c r="Z398" s="252">
        <v>8.4</v>
      </c>
      <c r="AA398" s="252">
        <v>340</v>
      </c>
      <c r="AB398" s="252">
        <v>8.4</v>
      </c>
      <c r="AC398" s="252">
        <v>8.4</v>
      </c>
      <c r="AD398" s="252"/>
      <c r="AE398" s="307">
        <v>5</v>
      </c>
      <c r="AF398" s="91" t="s">
        <v>7141</v>
      </c>
      <c r="AG398" s="375">
        <v>690</v>
      </c>
      <c r="AH398" s="375">
        <v>750</v>
      </c>
      <c r="AI398" s="91"/>
      <c r="AJ398" s="91"/>
      <c r="AK398" s="91" t="s">
        <v>11797</v>
      </c>
      <c r="AL398" s="381">
        <v>5</v>
      </c>
      <c r="AM398" s="381">
        <v>2</v>
      </c>
      <c r="AN398" s="381">
        <v>2</v>
      </c>
      <c r="AO398" s="381">
        <v>1</v>
      </c>
      <c r="AP398" s="381"/>
      <c r="AQ398" s="381">
        <v>206</v>
      </c>
      <c r="AR398" s="91" t="s">
        <v>6341</v>
      </c>
      <c r="AS398" s="91" t="s">
        <v>6341</v>
      </c>
      <c r="AT398" s="91" t="s">
        <v>9316</v>
      </c>
      <c r="AU398" s="232">
        <v>1833</v>
      </c>
      <c r="AV398" s="232">
        <v>8.9</v>
      </c>
      <c r="AW398" s="335">
        <v>5000</v>
      </c>
      <c r="AX398" s="335">
        <v>3000</v>
      </c>
      <c r="AY398" s="335">
        <v>3000</v>
      </c>
      <c r="AZ398" s="335">
        <v>4000</v>
      </c>
      <c r="BA398" s="335">
        <v>5000</v>
      </c>
      <c r="BB398" s="313"/>
      <c r="BC398" s="313"/>
      <c r="BD398" s="91" t="s">
        <v>11803</v>
      </c>
      <c r="BE398" s="91" t="s">
        <v>9511</v>
      </c>
      <c r="BF398" s="313"/>
      <c r="BG398" s="335"/>
      <c r="BH398" s="313"/>
      <c r="BI398" s="313"/>
      <c r="BJ398" s="313"/>
      <c r="BK398" s="313"/>
      <c r="BL398" s="313"/>
      <c r="BM398" s="91"/>
      <c r="BN398" s="91" t="s">
        <v>7142</v>
      </c>
      <c r="BO398" s="253"/>
      <c r="BP398" s="253"/>
      <c r="BQ398" s="253"/>
      <c r="BR398" s="253"/>
      <c r="BS398" s="253"/>
      <c r="BT398" s="253"/>
      <c r="BU398" s="253"/>
      <c r="BV398" s="253"/>
      <c r="BW398" s="253"/>
      <c r="BX398" s="253"/>
      <c r="BY398" s="427">
        <v>2</v>
      </c>
      <c r="BZ398" s="427">
        <v>1</v>
      </c>
      <c r="CA398" s="427"/>
      <c r="CB398" s="427"/>
      <c r="CC398" s="427"/>
    </row>
    <row r="399" spans="1:81" ht="17.100000000000001" customHeight="1">
      <c r="A399" s="88">
        <v>341</v>
      </c>
      <c r="B399" s="88" t="s">
        <v>75</v>
      </c>
      <c r="C399" s="88" t="s">
        <v>1857</v>
      </c>
      <c r="D399" s="78" t="s">
        <v>702</v>
      </c>
      <c r="E399" s="78" t="s">
        <v>97</v>
      </c>
      <c r="F399" s="78" t="s">
        <v>2000</v>
      </c>
      <c r="G399" s="101" t="s">
        <v>11309</v>
      </c>
      <c r="H399" s="330" t="s">
        <v>2001</v>
      </c>
      <c r="I399" s="91" t="s">
        <v>2002</v>
      </c>
      <c r="J399" s="330" t="s">
        <v>102</v>
      </c>
      <c r="K399" s="330" t="s">
        <v>1860</v>
      </c>
      <c r="L399" s="468" t="s">
        <v>2003</v>
      </c>
      <c r="M399" s="91"/>
      <c r="N399" s="330" t="s">
        <v>30</v>
      </c>
      <c r="O399" s="330"/>
      <c r="P399" s="330" t="s">
        <v>102</v>
      </c>
      <c r="Q399" s="373">
        <v>7871</v>
      </c>
      <c r="R399" s="373">
        <v>1770</v>
      </c>
      <c r="S399" s="23">
        <v>1106</v>
      </c>
      <c r="T399" s="23">
        <v>1106</v>
      </c>
      <c r="U399" s="390" t="s">
        <v>6352</v>
      </c>
      <c r="V399" s="300"/>
      <c r="W399" s="252">
        <v>84</v>
      </c>
      <c r="X399" s="330" t="s">
        <v>6337</v>
      </c>
      <c r="Y399" s="252"/>
      <c r="Z399" s="252">
        <v>24</v>
      </c>
      <c r="AA399" s="252">
        <v>150</v>
      </c>
      <c r="AB399" s="252">
        <v>28</v>
      </c>
      <c r="AC399" s="252"/>
      <c r="AD399" s="252">
        <v>22</v>
      </c>
      <c r="AE399" s="307">
        <v>150</v>
      </c>
      <c r="AF399" s="91" t="s">
        <v>8918</v>
      </c>
      <c r="AG399" s="373">
        <v>500</v>
      </c>
      <c r="AH399" s="373">
        <v>1300</v>
      </c>
      <c r="AI399" s="91"/>
      <c r="AJ399" s="91"/>
      <c r="AK399" s="91" t="s">
        <v>6354</v>
      </c>
      <c r="AL399" s="381">
        <v>4</v>
      </c>
      <c r="AM399" s="381"/>
      <c r="AN399" s="381">
        <v>3</v>
      </c>
      <c r="AO399" s="381">
        <v>1</v>
      </c>
      <c r="AP399" s="381"/>
      <c r="AQ399" s="381">
        <v>312</v>
      </c>
      <c r="AR399" s="91" t="s">
        <v>9091</v>
      </c>
      <c r="AS399" s="91" t="s">
        <v>9091</v>
      </c>
      <c r="AT399" s="91" t="s">
        <v>10003</v>
      </c>
      <c r="AU399" s="232">
        <v>31200</v>
      </c>
      <c r="AV399" s="232">
        <v>100</v>
      </c>
      <c r="AW399" s="335">
        <v>5000</v>
      </c>
      <c r="AX399" s="335">
        <v>4000</v>
      </c>
      <c r="AY399" s="335">
        <v>4000</v>
      </c>
      <c r="AZ399" s="335">
        <v>4000</v>
      </c>
      <c r="BA399" s="335">
        <v>5000</v>
      </c>
      <c r="BB399" s="313">
        <v>20</v>
      </c>
      <c r="BC399" s="313">
        <v>20</v>
      </c>
      <c r="BD399" s="91" t="s">
        <v>9473</v>
      </c>
      <c r="BE399" s="91" t="s">
        <v>7546</v>
      </c>
      <c r="BF399" s="313">
        <v>5000</v>
      </c>
      <c r="BG399" s="335">
        <v>4000</v>
      </c>
      <c r="BH399" s="313">
        <v>4000</v>
      </c>
      <c r="BI399" s="313">
        <v>4000</v>
      </c>
      <c r="BJ399" s="313">
        <v>5000</v>
      </c>
      <c r="BK399" s="313">
        <v>20</v>
      </c>
      <c r="BL399" s="313">
        <v>20</v>
      </c>
      <c r="BM399" s="91" t="s">
        <v>9602</v>
      </c>
      <c r="BN399" s="91" t="s">
        <v>7546</v>
      </c>
      <c r="BO399" s="253"/>
      <c r="BP399" s="253"/>
      <c r="BQ399" s="253"/>
      <c r="BR399" s="253"/>
      <c r="BS399" s="253"/>
      <c r="BT399" s="253"/>
      <c r="BU399" s="253"/>
      <c r="BV399" s="253"/>
      <c r="BW399" s="253"/>
      <c r="BX399" s="253"/>
      <c r="BY399" s="427"/>
      <c r="BZ399" s="427">
        <v>1</v>
      </c>
      <c r="CA399" s="427">
        <v>2</v>
      </c>
      <c r="CB399" s="427"/>
      <c r="CC399" s="427"/>
    </row>
    <row r="400" spans="1:81" ht="17.100000000000001" customHeight="1">
      <c r="A400" s="88">
        <v>342</v>
      </c>
      <c r="B400" s="86" t="s">
        <v>111</v>
      </c>
      <c r="C400" s="86" t="s">
        <v>1646</v>
      </c>
      <c r="D400" s="91" t="s">
        <v>350</v>
      </c>
      <c r="E400" s="91" t="s">
        <v>20</v>
      </c>
      <c r="F400" s="96" t="s">
        <v>2004</v>
      </c>
      <c r="G400" s="101" t="s">
        <v>2005</v>
      </c>
      <c r="H400" s="330" t="s">
        <v>2006</v>
      </c>
      <c r="I400" s="91" t="s">
        <v>2007</v>
      </c>
      <c r="J400" s="330" t="s">
        <v>102</v>
      </c>
      <c r="K400" s="330" t="s">
        <v>2008</v>
      </c>
      <c r="L400" s="330" t="s">
        <v>2009</v>
      </c>
      <c r="M400" s="91" t="s">
        <v>10762</v>
      </c>
      <c r="N400" s="330" t="s">
        <v>30</v>
      </c>
      <c r="O400" s="330"/>
      <c r="P400" s="330" t="s">
        <v>30</v>
      </c>
      <c r="Q400" s="373">
        <v>12467</v>
      </c>
      <c r="R400" s="373">
        <v>997.25</v>
      </c>
      <c r="S400" s="387">
        <v>399</v>
      </c>
      <c r="T400" s="387">
        <v>348</v>
      </c>
      <c r="U400" s="253"/>
      <c r="V400" s="252">
        <v>51</v>
      </c>
      <c r="W400" s="252">
        <v>12</v>
      </c>
      <c r="X400" s="330" t="s">
        <v>6337</v>
      </c>
      <c r="Y400" s="252">
        <v>189</v>
      </c>
      <c r="Z400" s="252">
        <v>145</v>
      </c>
      <c r="AA400" s="252">
        <v>550</v>
      </c>
      <c r="AB400" s="252">
        <v>29</v>
      </c>
      <c r="AC400" s="252"/>
      <c r="AD400" s="252"/>
      <c r="AE400" s="307">
        <v>15</v>
      </c>
      <c r="AF400" s="91" t="s">
        <v>7543</v>
      </c>
      <c r="AG400" s="373"/>
      <c r="AH400" s="373">
        <v>958</v>
      </c>
      <c r="AI400" s="91"/>
      <c r="AJ400" s="91"/>
      <c r="AK400" s="91" t="s">
        <v>11797</v>
      </c>
      <c r="AL400" s="381">
        <v>10</v>
      </c>
      <c r="AM400" s="381"/>
      <c r="AN400" s="381">
        <v>8</v>
      </c>
      <c r="AO400" s="381">
        <v>2</v>
      </c>
      <c r="AP400" s="381"/>
      <c r="AQ400" s="381">
        <v>299</v>
      </c>
      <c r="AR400" s="91" t="s">
        <v>9080</v>
      </c>
      <c r="AS400" s="91" t="s">
        <v>6505</v>
      </c>
      <c r="AT400" s="91" t="s">
        <v>9317</v>
      </c>
      <c r="AU400" s="232">
        <v>2190</v>
      </c>
      <c r="AV400" s="232">
        <v>7</v>
      </c>
      <c r="AW400" s="335">
        <v>5000</v>
      </c>
      <c r="AX400" s="335">
        <v>5000</v>
      </c>
      <c r="AY400" s="335">
        <v>5000</v>
      </c>
      <c r="AZ400" s="335">
        <v>5000</v>
      </c>
      <c r="BA400" s="335">
        <v>5000</v>
      </c>
      <c r="BB400" s="313"/>
      <c r="BC400" s="313"/>
      <c r="BD400" s="91" t="s">
        <v>7544</v>
      </c>
      <c r="BE400" s="91" t="s">
        <v>9512</v>
      </c>
      <c r="BF400" s="313">
        <v>5000</v>
      </c>
      <c r="BG400" s="335">
        <v>5000</v>
      </c>
      <c r="BH400" s="313">
        <v>5000</v>
      </c>
      <c r="BI400" s="313">
        <v>5000</v>
      </c>
      <c r="BJ400" s="313">
        <v>5000</v>
      </c>
      <c r="BK400" s="313"/>
      <c r="BL400" s="313"/>
      <c r="BM400" s="91"/>
      <c r="BN400" s="91" t="s">
        <v>7545</v>
      </c>
      <c r="BO400" s="253"/>
      <c r="BP400" s="253"/>
      <c r="BQ400" s="253"/>
      <c r="BR400" s="253"/>
      <c r="BS400" s="253"/>
      <c r="BT400" s="253"/>
      <c r="BU400" s="253"/>
      <c r="BV400" s="253"/>
      <c r="BW400" s="253"/>
      <c r="BX400" s="253"/>
      <c r="BY400" s="427">
        <v>3</v>
      </c>
      <c r="BZ400" s="427"/>
      <c r="CA400" s="427">
        <v>1</v>
      </c>
      <c r="CB400" s="427"/>
      <c r="CC400" s="427"/>
    </row>
    <row r="401" spans="1:81" ht="17.100000000000001" customHeight="1">
      <c r="A401" s="88">
        <v>343</v>
      </c>
      <c r="B401" s="88" t="s">
        <v>111</v>
      </c>
      <c r="C401" s="88" t="s">
        <v>1681</v>
      </c>
      <c r="D401" s="78" t="s">
        <v>350</v>
      </c>
      <c r="E401" s="78" t="s">
        <v>278</v>
      </c>
      <c r="F401" s="78" t="s">
        <v>2010</v>
      </c>
      <c r="G401" s="101" t="s">
        <v>2011</v>
      </c>
      <c r="H401" s="330" t="s">
        <v>2012</v>
      </c>
      <c r="I401" s="91" t="s">
        <v>2013</v>
      </c>
      <c r="J401" s="330" t="s">
        <v>102</v>
      </c>
      <c r="K401" s="330" t="s">
        <v>2014</v>
      </c>
      <c r="L401" s="330" t="s">
        <v>2015</v>
      </c>
      <c r="M401" s="91" t="s">
        <v>10763</v>
      </c>
      <c r="N401" s="330" t="s">
        <v>30</v>
      </c>
      <c r="O401" s="330"/>
      <c r="P401" s="330" t="s">
        <v>30</v>
      </c>
      <c r="Q401" s="373">
        <v>3325</v>
      </c>
      <c r="R401" s="373">
        <v>261</v>
      </c>
      <c r="S401" s="387">
        <v>177</v>
      </c>
      <c r="T401" s="387">
        <v>177</v>
      </c>
      <c r="U401" s="253" t="s">
        <v>8882</v>
      </c>
      <c r="V401" s="252"/>
      <c r="W401" s="252">
        <v>13</v>
      </c>
      <c r="X401" s="330" t="s">
        <v>6337</v>
      </c>
      <c r="Y401" s="252"/>
      <c r="Z401" s="252"/>
      <c r="AA401" s="252"/>
      <c r="AB401" s="252">
        <v>23</v>
      </c>
      <c r="AC401" s="252"/>
      <c r="AD401" s="252"/>
      <c r="AE401" s="307">
        <v>15</v>
      </c>
      <c r="AF401" s="91" t="s">
        <v>7547</v>
      </c>
      <c r="AG401" s="373">
        <v>97</v>
      </c>
      <c r="AH401" s="373">
        <v>97</v>
      </c>
      <c r="AI401" s="91"/>
      <c r="AJ401" s="91"/>
      <c r="AK401" s="91" t="s">
        <v>12339</v>
      </c>
      <c r="AL401" s="381">
        <v>11</v>
      </c>
      <c r="AM401" s="381">
        <v>1</v>
      </c>
      <c r="AN401" s="381">
        <v>8</v>
      </c>
      <c r="AO401" s="381">
        <v>2</v>
      </c>
      <c r="AP401" s="381"/>
      <c r="AQ401" s="381">
        <v>318</v>
      </c>
      <c r="AR401" s="91" t="s">
        <v>6341</v>
      </c>
      <c r="AS401" s="91" t="s">
        <v>6341</v>
      </c>
      <c r="AT401" s="91" t="s">
        <v>9318</v>
      </c>
      <c r="AU401" s="232">
        <v>16950</v>
      </c>
      <c r="AV401" s="232">
        <v>53</v>
      </c>
      <c r="AW401" s="335">
        <v>5000</v>
      </c>
      <c r="AX401" s="335">
        <v>2500</v>
      </c>
      <c r="AY401" s="335">
        <v>1000</v>
      </c>
      <c r="AZ401" s="335">
        <v>300</v>
      </c>
      <c r="BA401" s="335">
        <v>300</v>
      </c>
      <c r="BB401" s="313">
        <v>20</v>
      </c>
      <c r="BC401" s="313"/>
      <c r="BD401" s="91"/>
      <c r="BE401" s="91" t="s">
        <v>7548</v>
      </c>
      <c r="BF401" s="313">
        <v>5000</v>
      </c>
      <c r="BG401" s="335">
        <v>4000</v>
      </c>
      <c r="BH401" s="313">
        <v>4000</v>
      </c>
      <c r="BI401" s="313">
        <v>4000</v>
      </c>
      <c r="BJ401" s="313">
        <v>5000</v>
      </c>
      <c r="BK401" s="313">
        <v>20</v>
      </c>
      <c r="BL401" s="313"/>
      <c r="BM401" s="91"/>
      <c r="BN401" s="91" t="s">
        <v>7548</v>
      </c>
      <c r="BO401" s="253"/>
      <c r="BP401" s="253"/>
      <c r="BQ401" s="253"/>
      <c r="BR401" s="253"/>
      <c r="BS401" s="253"/>
      <c r="BT401" s="253"/>
      <c r="BU401" s="253"/>
      <c r="BV401" s="253"/>
      <c r="BW401" s="253"/>
      <c r="BX401" s="253"/>
      <c r="BY401" s="784">
        <v>2</v>
      </c>
      <c r="BZ401" s="427">
        <v>1</v>
      </c>
      <c r="CA401" s="427">
        <v>1</v>
      </c>
      <c r="CB401" s="427">
        <v>2</v>
      </c>
      <c r="CC401" s="427"/>
    </row>
    <row r="402" spans="1:81" ht="17.100000000000001" customHeight="1">
      <c r="A402" s="88">
        <v>344</v>
      </c>
      <c r="B402" s="88" t="s">
        <v>75</v>
      </c>
      <c r="C402" s="88" t="s">
        <v>1585</v>
      </c>
      <c r="D402" s="78" t="s">
        <v>702</v>
      </c>
      <c r="E402" s="78" t="s">
        <v>97</v>
      </c>
      <c r="F402" s="78" t="s">
        <v>2016</v>
      </c>
      <c r="G402" s="101" t="s">
        <v>8744</v>
      </c>
      <c r="H402" s="330" t="s">
        <v>2017</v>
      </c>
      <c r="I402" s="91" t="s">
        <v>2018</v>
      </c>
      <c r="J402" s="330" t="s">
        <v>102</v>
      </c>
      <c r="K402" s="330" t="s">
        <v>2019</v>
      </c>
      <c r="L402" s="330" t="s">
        <v>2020</v>
      </c>
      <c r="M402" s="91" t="s">
        <v>10764</v>
      </c>
      <c r="N402" s="330" t="s">
        <v>30</v>
      </c>
      <c r="O402" s="330"/>
      <c r="P402" s="330" t="s">
        <v>102</v>
      </c>
      <c r="Q402" s="373">
        <v>12727</v>
      </c>
      <c r="R402" s="373">
        <v>927</v>
      </c>
      <c r="S402" s="387">
        <v>818</v>
      </c>
      <c r="T402" s="387">
        <v>723</v>
      </c>
      <c r="U402" s="253" t="s">
        <v>6357</v>
      </c>
      <c r="V402" s="252">
        <v>95</v>
      </c>
      <c r="W402" s="252">
        <v>112</v>
      </c>
      <c r="X402" s="624" t="s">
        <v>6337</v>
      </c>
      <c r="Y402" s="252">
        <v>120</v>
      </c>
      <c r="Z402" s="252"/>
      <c r="AA402" s="252"/>
      <c r="AB402" s="252">
        <v>8</v>
      </c>
      <c r="AC402" s="252"/>
      <c r="AD402" s="252"/>
      <c r="AE402" s="307">
        <v>50</v>
      </c>
      <c r="AF402" s="91" t="s">
        <v>10905</v>
      </c>
      <c r="AG402" s="373">
        <v>783</v>
      </c>
      <c r="AH402" s="373">
        <v>4710</v>
      </c>
      <c r="AI402" s="91"/>
      <c r="AJ402" s="91"/>
      <c r="AK402" s="91" t="s">
        <v>6348</v>
      </c>
      <c r="AL402" s="381">
        <v>7</v>
      </c>
      <c r="AM402" s="381">
        <v>3</v>
      </c>
      <c r="AN402" s="381">
        <v>3</v>
      </c>
      <c r="AO402" s="381">
        <v>1</v>
      </c>
      <c r="AP402" s="381"/>
      <c r="AQ402" s="381">
        <v>173</v>
      </c>
      <c r="AR402" s="91" t="s">
        <v>6341</v>
      </c>
      <c r="AS402" s="91" t="s">
        <v>6341</v>
      </c>
      <c r="AT402" s="91" t="s">
        <v>6425</v>
      </c>
      <c r="AU402" s="232">
        <v>1806</v>
      </c>
      <c r="AV402" s="232">
        <v>10</v>
      </c>
      <c r="AW402" s="335">
        <v>5000</v>
      </c>
      <c r="AX402" s="335">
        <v>0</v>
      </c>
      <c r="AY402" s="335">
        <v>3000</v>
      </c>
      <c r="AZ402" s="335">
        <v>3000</v>
      </c>
      <c r="BA402" s="335">
        <v>5000</v>
      </c>
      <c r="BB402" s="313">
        <v>40</v>
      </c>
      <c r="BC402" s="313">
        <v>80</v>
      </c>
      <c r="BD402" s="91" t="s">
        <v>9483</v>
      </c>
      <c r="BE402" s="91" t="s">
        <v>6454</v>
      </c>
      <c r="BF402" s="313"/>
      <c r="BG402" s="335"/>
      <c r="BH402" s="313"/>
      <c r="BI402" s="313"/>
      <c r="BJ402" s="313"/>
      <c r="BK402" s="313"/>
      <c r="BL402" s="313"/>
      <c r="BM402" s="91"/>
      <c r="BN402" s="420" t="s">
        <v>6450</v>
      </c>
      <c r="BO402" s="253"/>
      <c r="BP402" s="253"/>
      <c r="BQ402" s="253"/>
      <c r="BR402" s="253"/>
      <c r="BS402" s="253"/>
      <c r="BT402" s="253"/>
      <c r="BU402" s="253"/>
      <c r="BV402" s="253"/>
      <c r="BW402" s="253"/>
      <c r="BX402" s="253"/>
      <c r="BY402" s="784">
        <v>2</v>
      </c>
      <c r="BZ402" s="427">
        <v>1</v>
      </c>
      <c r="CA402" s="427"/>
      <c r="CB402" s="427"/>
      <c r="CC402" s="427">
        <v>5</v>
      </c>
    </row>
    <row r="403" spans="1:81" ht="17.100000000000001" customHeight="1">
      <c r="A403" s="88">
        <v>345</v>
      </c>
      <c r="B403" s="88" t="s">
        <v>75</v>
      </c>
      <c r="C403" s="88" t="s">
        <v>1585</v>
      </c>
      <c r="D403" s="78" t="s">
        <v>702</v>
      </c>
      <c r="E403" s="78" t="s">
        <v>97</v>
      </c>
      <c r="F403" s="78" t="s">
        <v>2021</v>
      </c>
      <c r="G403" s="101" t="s">
        <v>2022</v>
      </c>
      <c r="H403" s="330" t="s">
        <v>2023</v>
      </c>
      <c r="I403" s="91" t="s">
        <v>2024</v>
      </c>
      <c r="J403" s="330" t="s">
        <v>102</v>
      </c>
      <c r="K403" s="330" t="s">
        <v>2025</v>
      </c>
      <c r="L403" s="330" t="s">
        <v>2026</v>
      </c>
      <c r="M403" s="91" t="s">
        <v>10765</v>
      </c>
      <c r="N403" s="330" t="s">
        <v>30</v>
      </c>
      <c r="O403" s="330"/>
      <c r="P403" s="330" t="s">
        <v>102</v>
      </c>
      <c r="Q403" s="373">
        <v>6565</v>
      </c>
      <c r="R403" s="373">
        <v>2329.5700000000002</v>
      </c>
      <c r="S403" s="387">
        <v>492.27</v>
      </c>
      <c r="T403" s="387">
        <v>164</v>
      </c>
      <c r="U403" s="253"/>
      <c r="V403" s="252">
        <v>328</v>
      </c>
      <c r="W403" s="252">
        <v>38</v>
      </c>
      <c r="X403" s="330" t="s">
        <v>33</v>
      </c>
      <c r="Y403" s="252">
        <v>96</v>
      </c>
      <c r="Z403" s="252"/>
      <c r="AA403" s="252">
        <v>500</v>
      </c>
      <c r="AB403" s="252">
        <v>126</v>
      </c>
      <c r="AC403" s="252">
        <v>397</v>
      </c>
      <c r="AD403" s="252">
        <v>142</v>
      </c>
      <c r="AE403" s="307">
        <v>250</v>
      </c>
      <c r="AF403" s="91" t="s">
        <v>11588</v>
      </c>
      <c r="AG403" s="373">
        <v>1444</v>
      </c>
      <c r="AH403" s="373">
        <v>4880</v>
      </c>
      <c r="AI403" s="91"/>
      <c r="AJ403" s="91"/>
      <c r="AK403" s="91" t="s">
        <v>11589</v>
      </c>
      <c r="AL403" s="381">
        <v>11</v>
      </c>
      <c r="AM403" s="381"/>
      <c r="AN403" s="381">
        <v>6</v>
      </c>
      <c r="AO403" s="381">
        <v>5</v>
      </c>
      <c r="AP403" s="381"/>
      <c r="AQ403" s="381">
        <v>305</v>
      </c>
      <c r="AR403" s="91" t="s">
        <v>11590</v>
      </c>
      <c r="AS403" s="91" t="s">
        <v>6341</v>
      </c>
      <c r="AT403" s="91" t="s">
        <v>6373</v>
      </c>
      <c r="AU403" s="232">
        <v>176463</v>
      </c>
      <c r="AV403" s="232">
        <v>579</v>
      </c>
      <c r="AW403" s="335">
        <v>9000</v>
      </c>
      <c r="AX403" s="335">
        <v>9000</v>
      </c>
      <c r="AY403" s="335">
        <v>9000</v>
      </c>
      <c r="AZ403" s="335">
        <v>9000</v>
      </c>
      <c r="BA403" s="335">
        <v>9000</v>
      </c>
      <c r="BB403" s="313"/>
      <c r="BC403" s="309">
        <v>22</v>
      </c>
      <c r="BD403" s="91" t="s">
        <v>9484</v>
      </c>
      <c r="BE403" s="91" t="s">
        <v>9513</v>
      </c>
      <c r="BF403" s="313">
        <v>9000</v>
      </c>
      <c r="BG403" s="335">
        <v>9000</v>
      </c>
      <c r="BH403" s="313">
        <v>9000</v>
      </c>
      <c r="BI403" s="313">
        <v>9000</v>
      </c>
      <c r="BJ403" s="313">
        <v>9000</v>
      </c>
      <c r="BK403" s="313"/>
      <c r="BL403" s="309">
        <v>22</v>
      </c>
      <c r="BM403" s="91" t="s">
        <v>9619</v>
      </c>
      <c r="BN403" s="91" t="s">
        <v>6374</v>
      </c>
      <c r="BO403" s="253"/>
      <c r="BP403" s="253"/>
      <c r="BQ403" s="253"/>
      <c r="BR403" s="253"/>
      <c r="BS403" s="253"/>
      <c r="BT403" s="253"/>
      <c r="BU403" s="253"/>
      <c r="BV403" s="253"/>
      <c r="BW403" s="253"/>
      <c r="BX403" s="253"/>
      <c r="BY403" s="784">
        <v>2</v>
      </c>
      <c r="BZ403" s="427">
        <v>1</v>
      </c>
      <c r="CA403" s="427">
        <v>11</v>
      </c>
      <c r="CB403" s="427"/>
      <c r="CC403" s="427"/>
    </row>
    <row r="404" spans="1:81" ht="17.100000000000001" customHeight="1">
      <c r="A404" s="88">
        <v>346</v>
      </c>
      <c r="B404" s="86" t="s">
        <v>111</v>
      </c>
      <c r="C404" s="86" t="s">
        <v>112</v>
      </c>
      <c r="D404" s="96" t="s">
        <v>350</v>
      </c>
      <c r="E404" s="96" t="s">
        <v>278</v>
      </c>
      <c r="F404" s="96" t="s">
        <v>2027</v>
      </c>
      <c r="G404" s="168" t="s">
        <v>2028</v>
      </c>
      <c r="H404" s="89" t="s">
        <v>2029</v>
      </c>
      <c r="I404" s="96" t="s">
        <v>792</v>
      </c>
      <c r="J404" s="89" t="s">
        <v>102</v>
      </c>
      <c r="K404" s="89" t="s">
        <v>2030</v>
      </c>
      <c r="L404" s="89" t="s">
        <v>2031</v>
      </c>
      <c r="M404" s="91" t="s">
        <v>10766</v>
      </c>
      <c r="N404" s="330" t="s">
        <v>30</v>
      </c>
      <c r="O404" s="330"/>
      <c r="P404" s="330" t="s">
        <v>30</v>
      </c>
      <c r="Q404" s="373">
        <v>3075</v>
      </c>
      <c r="R404" s="373">
        <v>233.61</v>
      </c>
      <c r="S404" s="387">
        <v>116</v>
      </c>
      <c r="T404" s="387">
        <v>116</v>
      </c>
      <c r="U404" s="253" t="s">
        <v>7129</v>
      </c>
      <c r="V404" s="252"/>
      <c r="W404" s="252">
        <v>20</v>
      </c>
      <c r="X404" s="330" t="s">
        <v>6337</v>
      </c>
      <c r="Y404" s="252">
        <v>80</v>
      </c>
      <c r="Z404" s="252"/>
      <c r="AA404" s="252"/>
      <c r="AB404" s="252">
        <v>20</v>
      </c>
      <c r="AC404" s="252"/>
      <c r="AD404" s="252"/>
      <c r="AE404" s="307">
        <v>12</v>
      </c>
      <c r="AF404" s="91" t="s">
        <v>10906</v>
      </c>
      <c r="AG404" s="373"/>
      <c r="AH404" s="373">
        <v>376</v>
      </c>
      <c r="AI404" s="91"/>
      <c r="AJ404" s="91"/>
      <c r="AK404" s="91" t="s">
        <v>11740</v>
      </c>
      <c r="AL404" s="381">
        <v>3</v>
      </c>
      <c r="AM404" s="381"/>
      <c r="AN404" s="381">
        <v>1</v>
      </c>
      <c r="AO404" s="381">
        <v>2</v>
      </c>
      <c r="AP404" s="381"/>
      <c r="AQ404" s="381">
        <v>257</v>
      </c>
      <c r="AR404" s="91" t="s">
        <v>11049</v>
      </c>
      <c r="AS404" s="91" t="s">
        <v>11049</v>
      </c>
      <c r="AT404" s="91" t="s">
        <v>11050</v>
      </c>
      <c r="AU404" s="232">
        <v>2287</v>
      </c>
      <c r="AV404" s="232">
        <v>9</v>
      </c>
      <c r="AW404" s="337">
        <v>4000</v>
      </c>
      <c r="AX404" s="337">
        <v>3000</v>
      </c>
      <c r="AY404" s="337">
        <v>3000</v>
      </c>
      <c r="AZ404" s="337">
        <v>3500</v>
      </c>
      <c r="BA404" s="337">
        <v>4000</v>
      </c>
      <c r="BB404" s="313">
        <v>10</v>
      </c>
      <c r="BC404" s="313"/>
      <c r="BD404" s="91"/>
      <c r="BE404" s="91"/>
      <c r="BF404" s="313">
        <v>4000</v>
      </c>
      <c r="BG404" s="335">
        <v>3000</v>
      </c>
      <c r="BH404" s="313">
        <v>3000</v>
      </c>
      <c r="BI404" s="313">
        <v>3500</v>
      </c>
      <c r="BJ404" s="313">
        <v>4000</v>
      </c>
      <c r="BK404" s="313"/>
      <c r="BL404" s="313"/>
      <c r="BM404" s="91"/>
      <c r="BN404" s="91"/>
      <c r="BO404" s="253"/>
      <c r="BP404" s="253"/>
      <c r="BQ404" s="253"/>
      <c r="BR404" s="253"/>
      <c r="BS404" s="253"/>
      <c r="BT404" s="253"/>
      <c r="BU404" s="253"/>
      <c r="BV404" s="253"/>
      <c r="BW404" s="253"/>
      <c r="BX404" s="253"/>
      <c r="BY404" s="784">
        <v>3</v>
      </c>
      <c r="BZ404" s="427"/>
      <c r="CA404" s="427">
        <v>1</v>
      </c>
      <c r="CB404" s="427"/>
      <c r="CC404" s="427"/>
    </row>
    <row r="405" spans="1:81" ht="17.100000000000001" customHeight="1">
      <c r="A405" s="88">
        <v>347</v>
      </c>
      <c r="B405" s="88" t="s">
        <v>75</v>
      </c>
      <c r="C405" s="88" t="s">
        <v>1601</v>
      </c>
      <c r="D405" s="78" t="s">
        <v>702</v>
      </c>
      <c r="E405" s="78" t="s">
        <v>97</v>
      </c>
      <c r="F405" s="78" t="s">
        <v>2032</v>
      </c>
      <c r="G405" s="101" t="s">
        <v>8745</v>
      </c>
      <c r="H405" s="330" t="s">
        <v>2033</v>
      </c>
      <c r="I405" s="91" t="s">
        <v>2034</v>
      </c>
      <c r="J405" s="330" t="s">
        <v>102</v>
      </c>
      <c r="K405" s="330" t="s">
        <v>2035</v>
      </c>
      <c r="L405" s="330" t="s">
        <v>2036</v>
      </c>
      <c r="M405" s="91" t="s">
        <v>10767</v>
      </c>
      <c r="N405" s="330" t="s">
        <v>30</v>
      </c>
      <c r="O405" s="330"/>
      <c r="P405" s="330" t="s">
        <v>30</v>
      </c>
      <c r="Q405" s="373">
        <v>7490</v>
      </c>
      <c r="R405" s="373">
        <v>2689</v>
      </c>
      <c r="S405" s="387">
        <v>1660</v>
      </c>
      <c r="T405" s="387">
        <v>1344</v>
      </c>
      <c r="U405" s="253" t="s">
        <v>8876</v>
      </c>
      <c r="V405" s="252">
        <v>316</v>
      </c>
      <c r="W405" s="252">
        <v>100</v>
      </c>
      <c r="X405" s="330" t="s">
        <v>6337</v>
      </c>
      <c r="Y405" s="252">
        <v>211</v>
      </c>
      <c r="Z405" s="252">
        <v>100</v>
      </c>
      <c r="AA405" s="252">
        <v>1000</v>
      </c>
      <c r="AB405" s="252">
        <v>20</v>
      </c>
      <c r="AC405" s="252">
        <v>389</v>
      </c>
      <c r="AD405" s="252">
        <v>389</v>
      </c>
      <c r="AE405" s="307">
        <v>30</v>
      </c>
      <c r="AF405" s="91" t="s">
        <v>8919</v>
      </c>
      <c r="AG405" s="373"/>
      <c r="AH405" s="373">
        <v>2000</v>
      </c>
      <c r="AI405" s="91"/>
      <c r="AJ405" s="91"/>
      <c r="AK405" s="91" t="s">
        <v>6354</v>
      </c>
      <c r="AL405" s="381">
        <v>5</v>
      </c>
      <c r="AM405" s="381">
        <v>1</v>
      </c>
      <c r="AN405" s="381">
        <v>1</v>
      </c>
      <c r="AO405" s="381">
        <v>1</v>
      </c>
      <c r="AP405" s="381">
        <v>2</v>
      </c>
      <c r="AQ405" s="583">
        <v>320</v>
      </c>
      <c r="AR405" s="91" t="s">
        <v>6340</v>
      </c>
      <c r="AS405" s="91" t="s">
        <v>6340</v>
      </c>
      <c r="AT405" s="91" t="s">
        <v>9319</v>
      </c>
      <c r="AU405" s="232">
        <v>14864</v>
      </c>
      <c r="AV405" s="73">
        <v>46</v>
      </c>
      <c r="AW405" s="335">
        <v>4000</v>
      </c>
      <c r="AX405" s="335">
        <v>0</v>
      </c>
      <c r="AY405" s="335">
        <v>4000</v>
      </c>
      <c r="AZ405" s="335">
        <v>4000</v>
      </c>
      <c r="BA405" s="335">
        <v>4000</v>
      </c>
      <c r="BB405" s="451">
        <v>20</v>
      </c>
      <c r="BC405" s="313"/>
      <c r="BD405" s="91"/>
      <c r="BE405" s="502" t="s">
        <v>7551</v>
      </c>
      <c r="BF405" s="313"/>
      <c r="BG405" s="335"/>
      <c r="BH405" s="313"/>
      <c r="BI405" s="313"/>
      <c r="BJ405" s="313"/>
      <c r="BK405" s="313"/>
      <c r="BL405" s="313"/>
      <c r="BM405" s="91"/>
      <c r="BN405" s="91"/>
      <c r="BO405" s="253"/>
      <c r="BP405" s="253"/>
      <c r="BQ405" s="253"/>
      <c r="BR405" s="253"/>
      <c r="BS405" s="253"/>
      <c r="BT405" s="253"/>
      <c r="BU405" s="253"/>
      <c r="BV405" s="253"/>
      <c r="BW405" s="253"/>
      <c r="BX405" s="253"/>
      <c r="BY405" s="427">
        <v>2</v>
      </c>
      <c r="BZ405" s="427"/>
      <c r="CA405" s="427">
        <v>1</v>
      </c>
      <c r="CB405" s="427"/>
      <c r="CC405" s="427"/>
    </row>
    <row r="406" spans="1:81" ht="17.100000000000001" customHeight="1">
      <c r="A406" s="88">
        <v>348</v>
      </c>
      <c r="B406" s="86" t="s">
        <v>111</v>
      </c>
      <c r="C406" s="86" t="s">
        <v>1674</v>
      </c>
      <c r="D406" s="91" t="s">
        <v>350</v>
      </c>
      <c r="E406" s="91" t="s">
        <v>20</v>
      </c>
      <c r="F406" s="91" t="s">
        <v>12586</v>
      </c>
      <c r="G406" s="101" t="s">
        <v>2037</v>
      </c>
      <c r="H406" s="330" t="s">
        <v>2038</v>
      </c>
      <c r="I406" s="91" t="s">
        <v>8834</v>
      </c>
      <c r="J406" s="330" t="s">
        <v>102</v>
      </c>
      <c r="K406" s="330" t="s">
        <v>2039</v>
      </c>
      <c r="L406" s="330" t="s">
        <v>2040</v>
      </c>
      <c r="M406" s="91"/>
      <c r="N406" s="330" t="s">
        <v>30</v>
      </c>
      <c r="O406" s="570"/>
      <c r="P406" s="330" t="s">
        <v>30</v>
      </c>
      <c r="Q406" s="373">
        <v>991</v>
      </c>
      <c r="R406" s="373">
        <v>445</v>
      </c>
      <c r="S406" s="387">
        <v>210</v>
      </c>
      <c r="T406" s="387">
        <v>210</v>
      </c>
      <c r="U406" s="253" t="s">
        <v>8877</v>
      </c>
      <c r="V406" s="252"/>
      <c r="W406" s="252">
        <v>49</v>
      </c>
      <c r="X406" s="330" t="s">
        <v>33</v>
      </c>
      <c r="Y406" s="252">
        <v>172</v>
      </c>
      <c r="Z406" s="252">
        <v>23</v>
      </c>
      <c r="AA406" s="252">
        <v>300</v>
      </c>
      <c r="AB406" s="252">
        <v>10</v>
      </c>
      <c r="AC406" s="252"/>
      <c r="AD406" s="252"/>
      <c r="AE406" s="307">
        <v>30</v>
      </c>
      <c r="AF406" s="91" t="s">
        <v>7549</v>
      </c>
      <c r="AG406" s="373">
        <v>7</v>
      </c>
      <c r="AH406" s="373">
        <v>573</v>
      </c>
      <c r="AI406" s="91"/>
      <c r="AJ406" s="91"/>
      <c r="AK406" s="91"/>
      <c r="AL406" s="381">
        <v>4</v>
      </c>
      <c r="AM406" s="381"/>
      <c r="AN406" s="381"/>
      <c r="AO406" s="381">
        <v>2</v>
      </c>
      <c r="AP406" s="381">
        <v>2</v>
      </c>
      <c r="AQ406" s="381">
        <v>290</v>
      </c>
      <c r="AR406" s="91" t="s">
        <v>11585</v>
      </c>
      <c r="AS406" s="91" t="s">
        <v>11586</v>
      </c>
      <c r="AT406" s="91" t="s">
        <v>11587</v>
      </c>
      <c r="AU406" s="232">
        <v>650</v>
      </c>
      <c r="AV406" s="73">
        <v>2</v>
      </c>
      <c r="AW406" s="335">
        <v>10000</v>
      </c>
      <c r="AX406" s="335">
        <v>0</v>
      </c>
      <c r="AY406" s="335">
        <v>0</v>
      </c>
      <c r="AZ406" s="335">
        <v>5000</v>
      </c>
      <c r="BA406" s="335">
        <v>5000</v>
      </c>
      <c r="BB406" s="313"/>
      <c r="BC406" s="313"/>
      <c r="BD406" s="91"/>
      <c r="BE406" s="91" t="s">
        <v>7550</v>
      </c>
      <c r="BF406" s="313"/>
      <c r="BG406" s="335"/>
      <c r="BH406" s="313"/>
      <c r="BI406" s="313"/>
      <c r="BJ406" s="313"/>
      <c r="BK406" s="313"/>
      <c r="BL406" s="313"/>
      <c r="BM406" s="91"/>
      <c r="BN406" s="91" t="s">
        <v>7550</v>
      </c>
      <c r="BO406" s="253"/>
      <c r="BP406" s="253"/>
      <c r="BQ406" s="253"/>
      <c r="BR406" s="253"/>
      <c r="BS406" s="253"/>
      <c r="BT406" s="253"/>
      <c r="BU406" s="253"/>
      <c r="BV406" s="253"/>
      <c r="BW406" s="253"/>
      <c r="BX406" s="253"/>
      <c r="BY406" s="427">
        <v>1</v>
      </c>
      <c r="BZ406" s="427"/>
      <c r="CA406" s="427"/>
      <c r="CB406" s="427"/>
      <c r="CC406" s="427">
        <v>10</v>
      </c>
    </row>
    <row r="407" spans="1:81" ht="17.100000000000001" customHeight="1">
      <c r="A407" s="88">
        <v>349</v>
      </c>
      <c r="B407" s="88" t="s">
        <v>111</v>
      </c>
      <c r="C407" s="88" t="s">
        <v>1909</v>
      </c>
      <c r="D407" s="78" t="s">
        <v>350</v>
      </c>
      <c r="E407" s="78" t="s">
        <v>20</v>
      </c>
      <c r="F407" s="78" t="s">
        <v>2041</v>
      </c>
      <c r="G407" s="101" t="s">
        <v>2042</v>
      </c>
      <c r="H407" s="330" t="s">
        <v>2043</v>
      </c>
      <c r="I407" s="91" t="s">
        <v>2044</v>
      </c>
      <c r="J407" s="330" t="s">
        <v>102</v>
      </c>
      <c r="K407" s="330" t="s">
        <v>2045</v>
      </c>
      <c r="L407" s="330" t="s">
        <v>2046</v>
      </c>
      <c r="M407" s="91" t="s">
        <v>10768</v>
      </c>
      <c r="N407" s="330" t="s">
        <v>30</v>
      </c>
      <c r="O407" s="330"/>
      <c r="P407" s="330" t="s">
        <v>102</v>
      </c>
      <c r="Q407" s="373">
        <v>1174</v>
      </c>
      <c r="R407" s="373">
        <v>406</v>
      </c>
      <c r="S407" s="387">
        <v>280</v>
      </c>
      <c r="T407" s="387">
        <v>220</v>
      </c>
      <c r="U407" s="253" t="s">
        <v>6352</v>
      </c>
      <c r="V407" s="252">
        <v>60</v>
      </c>
      <c r="W407" s="252">
        <v>36</v>
      </c>
      <c r="X407" s="330" t="s">
        <v>6337</v>
      </c>
      <c r="Y407" s="252">
        <v>30</v>
      </c>
      <c r="Z407" s="252">
        <v>30</v>
      </c>
      <c r="AA407" s="252">
        <v>1200</v>
      </c>
      <c r="AB407" s="252">
        <v>30</v>
      </c>
      <c r="AC407" s="252"/>
      <c r="AD407" s="252"/>
      <c r="AE407" s="307" t="s">
        <v>9936</v>
      </c>
      <c r="AF407" s="91" t="s">
        <v>6384</v>
      </c>
      <c r="AG407" s="373">
        <v>840</v>
      </c>
      <c r="AH407" s="373">
        <v>2378</v>
      </c>
      <c r="AI407" s="91"/>
      <c r="AJ407" s="91"/>
      <c r="AK407" s="91" t="s">
        <v>6354</v>
      </c>
      <c r="AL407" s="381">
        <v>5</v>
      </c>
      <c r="AM407" s="381">
        <v>2</v>
      </c>
      <c r="AN407" s="381">
        <v>1</v>
      </c>
      <c r="AO407" s="381">
        <v>1</v>
      </c>
      <c r="AP407" s="381">
        <v>1</v>
      </c>
      <c r="AQ407" s="381">
        <v>208</v>
      </c>
      <c r="AR407" s="91" t="s">
        <v>9108</v>
      </c>
      <c r="AS407" s="91" t="s">
        <v>9108</v>
      </c>
      <c r="AT407" s="91" t="s">
        <v>6950</v>
      </c>
      <c r="AU407" s="232">
        <v>3300</v>
      </c>
      <c r="AV407" s="232">
        <v>16</v>
      </c>
      <c r="AW407" s="335">
        <v>10000</v>
      </c>
      <c r="AX407" s="335">
        <v>0</v>
      </c>
      <c r="AY407" s="335">
        <v>6000</v>
      </c>
      <c r="AZ407" s="335">
        <v>6000</v>
      </c>
      <c r="BA407" s="335">
        <v>10000</v>
      </c>
      <c r="BB407" s="309">
        <v>20</v>
      </c>
      <c r="BC407" s="309">
        <v>20</v>
      </c>
      <c r="BD407" s="91"/>
      <c r="BE407" s="91" t="s">
        <v>6951</v>
      </c>
      <c r="BF407" s="313">
        <v>10000</v>
      </c>
      <c r="BG407" s="335">
        <v>0</v>
      </c>
      <c r="BH407" s="313">
        <v>6000</v>
      </c>
      <c r="BI407" s="313">
        <v>6000</v>
      </c>
      <c r="BJ407" s="313">
        <v>10000</v>
      </c>
      <c r="BK407" s="313">
        <v>20</v>
      </c>
      <c r="BL407" s="313">
        <v>20</v>
      </c>
      <c r="BM407" s="91"/>
      <c r="BN407" s="91" t="s">
        <v>6454</v>
      </c>
      <c r="BO407" s="253"/>
      <c r="BP407" s="253"/>
      <c r="BQ407" s="253"/>
      <c r="BR407" s="253"/>
      <c r="BS407" s="253"/>
      <c r="BT407" s="253"/>
      <c r="BU407" s="253"/>
      <c r="BV407" s="253"/>
      <c r="BW407" s="253"/>
      <c r="BX407" s="253"/>
      <c r="BY407" s="427">
        <v>1</v>
      </c>
      <c r="BZ407" s="427">
        <v>2</v>
      </c>
      <c r="CA407" s="427">
        <v>1</v>
      </c>
      <c r="CB407" s="427">
        <v>1</v>
      </c>
      <c r="CC407" s="427">
        <v>2</v>
      </c>
    </row>
    <row r="408" spans="1:81" ht="17.100000000000001" customHeight="1">
      <c r="A408" s="88">
        <v>350</v>
      </c>
      <c r="B408" s="88" t="s">
        <v>75</v>
      </c>
      <c r="C408" s="88" t="s">
        <v>2047</v>
      </c>
      <c r="D408" s="78" t="s">
        <v>350</v>
      </c>
      <c r="E408" s="91" t="s">
        <v>278</v>
      </c>
      <c r="F408" s="88" t="s">
        <v>2048</v>
      </c>
      <c r="G408" s="101" t="s">
        <v>2049</v>
      </c>
      <c r="H408" s="330" t="s">
        <v>2050</v>
      </c>
      <c r="I408" s="91" t="s">
        <v>2051</v>
      </c>
      <c r="J408" s="330" t="s">
        <v>102</v>
      </c>
      <c r="K408" s="330" t="s">
        <v>2051</v>
      </c>
      <c r="L408" s="330" t="s">
        <v>2052</v>
      </c>
      <c r="M408" s="91" t="s">
        <v>10514</v>
      </c>
      <c r="N408" s="330" t="s">
        <v>30</v>
      </c>
      <c r="O408" s="330"/>
      <c r="P408" s="330" t="s">
        <v>30</v>
      </c>
      <c r="Q408" s="373">
        <v>1521</v>
      </c>
      <c r="R408" s="373">
        <v>372</v>
      </c>
      <c r="S408" s="387">
        <v>132</v>
      </c>
      <c r="T408" s="387">
        <v>132</v>
      </c>
      <c r="U408" s="253"/>
      <c r="V408" s="252"/>
      <c r="W408" s="252">
        <v>14</v>
      </c>
      <c r="X408" s="330" t="s">
        <v>6337</v>
      </c>
      <c r="Y408" s="252">
        <v>132</v>
      </c>
      <c r="Z408" s="252"/>
      <c r="AA408" s="252"/>
      <c r="AB408" s="252">
        <v>45</v>
      </c>
      <c r="AC408" s="252"/>
      <c r="AD408" s="252"/>
      <c r="AE408" s="307">
        <v>10</v>
      </c>
      <c r="AF408" s="91" t="s">
        <v>9694</v>
      </c>
      <c r="AG408" s="373"/>
      <c r="AH408" s="373">
        <v>362</v>
      </c>
      <c r="AI408" s="91"/>
      <c r="AJ408" s="91"/>
      <c r="AK408" s="91"/>
      <c r="AL408" s="381">
        <v>5</v>
      </c>
      <c r="AM408" s="381"/>
      <c r="AN408" s="381"/>
      <c r="AO408" s="381">
        <v>5</v>
      </c>
      <c r="AP408" s="381"/>
      <c r="AQ408" s="381">
        <v>300</v>
      </c>
      <c r="AR408" s="91" t="s">
        <v>6340</v>
      </c>
      <c r="AS408" s="91" t="s">
        <v>6340</v>
      </c>
      <c r="AT408" s="91" t="s">
        <v>6422</v>
      </c>
      <c r="AU408" s="73">
        <v>1510</v>
      </c>
      <c r="AV408" s="232">
        <v>5</v>
      </c>
      <c r="AW408" s="335">
        <v>5000</v>
      </c>
      <c r="AX408" s="335">
        <v>0</v>
      </c>
      <c r="AY408" s="335">
        <v>2000</v>
      </c>
      <c r="AZ408" s="335">
        <v>5000</v>
      </c>
      <c r="BA408" s="335">
        <v>5000</v>
      </c>
      <c r="BB408" s="313"/>
      <c r="BC408" s="313"/>
      <c r="BD408" s="91"/>
      <c r="BE408" s="91"/>
      <c r="BF408" s="313"/>
      <c r="BG408" s="335"/>
      <c r="BH408" s="313"/>
      <c r="BI408" s="313"/>
      <c r="BJ408" s="313"/>
      <c r="BK408" s="313"/>
      <c r="BL408" s="313"/>
      <c r="BM408" s="91"/>
      <c r="BN408" s="91"/>
      <c r="BO408" s="253"/>
      <c r="BP408" s="253"/>
      <c r="BQ408" s="253"/>
      <c r="BR408" s="253"/>
      <c r="BS408" s="253"/>
      <c r="BT408" s="253"/>
      <c r="BU408" s="253"/>
      <c r="BV408" s="253"/>
      <c r="BW408" s="253"/>
      <c r="BX408" s="253"/>
      <c r="BY408" s="427">
        <v>1</v>
      </c>
      <c r="BZ408" s="427"/>
      <c r="CA408" s="427"/>
      <c r="CB408" s="427"/>
      <c r="CC408" s="427">
        <v>2</v>
      </c>
    </row>
    <row r="409" spans="1:81" ht="17.100000000000001" customHeight="1">
      <c r="A409" s="88">
        <v>351</v>
      </c>
      <c r="B409" s="88" t="s">
        <v>75</v>
      </c>
      <c r="C409" s="88" t="s">
        <v>1839</v>
      </c>
      <c r="D409" s="78" t="s">
        <v>702</v>
      </c>
      <c r="E409" s="78" t="s">
        <v>97</v>
      </c>
      <c r="F409" s="78" t="s">
        <v>2053</v>
      </c>
      <c r="G409" s="101" t="s">
        <v>2054</v>
      </c>
      <c r="H409" s="330" t="s">
        <v>2055</v>
      </c>
      <c r="I409" s="91" t="s">
        <v>2056</v>
      </c>
      <c r="J409" s="330" t="s">
        <v>102</v>
      </c>
      <c r="K409" s="330" t="s">
        <v>1759</v>
      </c>
      <c r="L409" s="330" t="s">
        <v>2057</v>
      </c>
      <c r="M409" s="91" t="s">
        <v>10769</v>
      </c>
      <c r="N409" s="330" t="s">
        <v>30</v>
      </c>
      <c r="O409" s="330"/>
      <c r="P409" s="330" t="s">
        <v>30</v>
      </c>
      <c r="Q409" s="373">
        <v>1500</v>
      </c>
      <c r="R409" s="373">
        <v>300</v>
      </c>
      <c r="S409" s="387">
        <v>189</v>
      </c>
      <c r="T409" s="387">
        <v>189</v>
      </c>
      <c r="U409" s="253" t="s">
        <v>6561</v>
      </c>
      <c r="V409" s="252"/>
      <c r="W409" s="252">
        <v>54</v>
      </c>
      <c r="X409" s="330" t="s">
        <v>33</v>
      </c>
      <c r="Y409" s="252"/>
      <c r="Z409" s="252">
        <v>16</v>
      </c>
      <c r="AA409" s="252">
        <v>300</v>
      </c>
      <c r="AB409" s="252">
        <v>18</v>
      </c>
      <c r="AC409" s="252"/>
      <c r="AD409" s="252"/>
      <c r="AE409" s="307" t="s">
        <v>9937</v>
      </c>
      <c r="AF409" s="91" t="s">
        <v>8920</v>
      </c>
      <c r="AG409" s="373">
        <v>200</v>
      </c>
      <c r="AH409" s="373">
        <v>300</v>
      </c>
      <c r="AI409" s="91" t="s">
        <v>7552</v>
      </c>
      <c r="AJ409" s="91" t="s">
        <v>7553</v>
      </c>
      <c r="AK409" s="91"/>
      <c r="AL409" s="381"/>
      <c r="AM409" s="381"/>
      <c r="AN409" s="381"/>
      <c r="AO409" s="381"/>
      <c r="AP409" s="381"/>
      <c r="AQ409" s="381">
        <v>317</v>
      </c>
      <c r="AR409" s="91" t="s">
        <v>6341</v>
      </c>
      <c r="AS409" s="91" t="s">
        <v>6341</v>
      </c>
      <c r="AT409" s="91" t="s">
        <v>6422</v>
      </c>
      <c r="AU409" s="73">
        <v>13208</v>
      </c>
      <c r="AV409" s="232">
        <v>42</v>
      </c>
      <c r="AW409" s="335"/>
      <c r="AX409" s="335"/>
      <c r="AY409" s="335"/>
      <c r="AZ409" s="335"/>
      <c r="BA409" s="335"/>
      <c r="BB409" s="313"/>
      <c r="BC409" s="313"/>
      <c r="BD409" s="91"/>
      <c r="BE409" s="91" t="s">
        <v>7554</v>
      </c>
      <c r="BF409" s="313"/>
      <c r="BG409" s="335"/>
      <c r="BH409" s="313"/>
      <c r="BI409" s="313"/>
      <c r="BJ409" s="313"/>
      <c r="BK409" s="313"/>
      <c r="BL409" s="313"/>
      <c r="BM409" s="91"/>
      <c r="BN409" s="91"/>
      <c r="BO409" s="253"/>
      <c r="BP409" s="253"/>
      <c r="BQ409" s="253"/>
      <c r="BR409" s="253"/>
      <c r="BS409" s="253"/>
      <c r="BT409" s="253"/>
      <c r="BU409" s="253"/>
      <c r="BV409" s="253"/>
      <c r="BW409" s="253"/>
      <c r="BX409" s="253"/>
      <c r="BY409" s="427">
        <v>1</v>
      </c>
      <c r="BZ409" s="427"/>
      <c r="CA409" s="427"/>
      <c r="CB409" s="427"/>
      <c r="CC409" s="427">
        <v>40</v>
      </c>
    </row>
    <row r="410" spans="1:81" ht="17.100000000000001" customHeight="1">
      <c r="A410" s="88">
        <v>352</v>
      </c>
      <c r="B410" s="88" t="s">
        <v>111</v>
      </c>
      <c r="C410" s="88" t="s">
        <v>1909</v>
      </c>
      <c r="D410" s="78" t="s">
        <v>350</v>
      </c>
      <c r="E410" s="78" t="s">
        <v>20</v>
      </c>
      <c r="F410" s="78" t="s">
        <v>2058</v>
      </c>
      <c r="G410" s="101" t="s">
        <v>2059</v>
      </c>
      <c r="H410" s="330" t="s">
        <v>2060</v>
      </c>
      <c r="I410" s="91" t="s">
        <v>2061</v>
      </c>
      <c r="J410" s="330" t="s">
        <v>102</v>
      </c>
      <c r="K410" s="330" t="s">
        <v>2062</v>
      </c>
      <c r="L410" s="330" t="s">
        <v>6330</v>
      </c>
      <c r="M410" s="91" t="s">
        <v>10770</v>
      </c>
      <c r="N410" s="330" t="s">
        <v>30</v>
      </c>
      <c r="O410" s="330"/>
      <c r="P410" s="330" t="s">
        <v>30</v>
      </c>
      <c r="Q410" s="373">
        <v>2656</v>
      </c>
      <c r="R410" s="373">
        <v>1155.49</v>
      </c>
      <c r="S410" s="387">
        <v>948.94</v>
      </c>
      <c r="T410" s="387">
        <v>655.45</v>
      </c>
      <c r="U410" s="253" t="s">
        <v>6352</v>
      </c>
      <c r="V410" s="252">
        <v>293.49</v>
      </c>
      <c r="W410" s="252">
        <v>63</v>
      </c>
      <c r="X410" s="330" t="s">
        <v>10124</v>
      </c>
      <c r="Y410" s="252">
        <v>225</v>
      </c>
      <c r="Z410" s="252">
        <v>26</v>
      </c>
      <c r="AA410" s="252"/>
      <c r="AB410" s="252">
        <v>49.5</v>
      </c>
      <c r="AC410" s="252">
        <v>16.5</v>
      </c>
      <c r="AD410" s="252"/>
      <c r="AE410" s="307">
        <v>20</v>
      </c>
      <c r="AF410" s="91" t="s">
        <v>6455</v>
      </c>
      <c r="AG410" s="373">
        <v>3690</v>
      </c>
      <c r="AH410" s="373">
        <v>3690</v>
      </c>
      <c r="AI410" s="91"/>
      <c r="AJ410" s="91"/>
      <c r="AK410" s="91" t="s">
        <v>11591</v>
      </c>
      <c r="AL410" s="381">
        <v>14</v>
      </c>
      <c r="AM410" s="381"/>
      <c r="AN410" s="381"/>
      <c r="AO410" s="381">
        <v>12</v>
      </c>
      <c r="AP410" s="381">
        <v>2</v>
      </c>
      <c r="AQ410" s="381">
        <v>264</v>
      </c>
      <c r="AR410" s="91" t="s">
        <v>9109</v>
      </c>
      <c r="AS410" s="91" t="s">
        <v>9109</v>
      </c>
      <c r="AT410" s="91" t="s">
        <v>9320</v>
      </c>
      <c r="AU410" s="73">
        <v>21978</v>
      </c>
      <c r="AV410" s="73">
        <v>83.25</v>
      </c>
      <c r="AW410" s="335">
        <v>6500</v>
      </c>
      <c r="AX410" s="335">
        <v>4000</v>
      </c>
      <c r="AY410" s="335">
        <v>4000</v>
      </c>
      <c r="AZ410" s="335">
        <v>4000</v>
      </c>
      <c r="BA410" s="335">
        <v>6500</v>
      </c>
      <c r="BB410" s="313" t="s">
        <v>6456</v>
      </c>
      <c r="BC410" s="313" t="s">
        <v>9418</v>
      </c>
      <c r="BD410" s="91" t="s">
        <v>9419</v>
      </c>
      <c r="BE410" s="91" t="s">
        <v>6457</v>
      </c>
      <c r="BF410" s="313"/>
      <c r="BG410" s="335"/>
      <c r="BH410" s="313"/>
      <c r="BI410" s="313"/>
      <c r="BJ410" s="313"/>
      <c r="BK410" s="313"/>
      <c r="BL410" s="313"/>
      <c r="BM410" s="91"/>
      <c r="BN410" s="420" t="s">
        <v>6450</v>
      </c>
      <c r="BO410" s="253"/>
      <c r="BP410" s="253"/>
      <c r="BQ410" s="253"/>
      <c r="BR410" s="253"/>
      <c r="BS410" s="253"/>
      <c r="BT410" s="253"/>
      <c r="BU410" s="253"/>
      <c r="BV410" s="253"/>
      <c r="BW410" s="253"/>
      <c r="BX410" s="253"/>
      <c r="BY410" s="712">
        <v>3</v>
      </c>
      <c r="BZ410" s="427">
        <v>2</v>
      </c>
      <c r="CA410" s="427"/>
      <c r="CB410" s="427"/>
      <c r="CC410" s="427">
        <v>1</v>
      </c>
    </row>
    <row r="411" spans="1:81" ht="17.100000000000001" customHeight="1">
      <c r="A411" s="88">
        <v>353</v>
      </c>
      <c r="B411" s="86" t="s">
        <v>111</v>
      </c>
      <c r="C411" s="86" t="s">
        <v>2063</v>
      </c>
      <c r="D411" s="91" t="s">
        <v>350</v>
      </c>
      <c r="E411" s="91" t="s">
        <v>20</v>
      </c>
      <c r="F411" s="91" t="s">
        <v>2064</v>
      </c>
      <c r="G411" s="101" t="s">
        <v>2065</v>
      </c>
      <c r="H411" s="330" t="s">
        <v>2066</v>
      </c>
      <c r="I411" s="91" t="s">
        <v>2067</v>
      </c>
      <c r="J411" s="330" t="s">
        <v>102</v>
      </c>
      <c r="K411" s="330" t="s">
        <v>2068</v>
      </c>
      <c r="L411" s="330" t="s">
        <v>2069</v>
      </c>
      <c r="M411" s="91" t="s">
        <v>10771</v>
      </c>
      <c r="N411" s="330" t="s">
        <v>30</v>
      </c>
      <c r="O411" s="330"/>
      <c r="P411" s="330" t="s">
        <v>30</v>
      </c>
      <c r="Q411" s="373">
        <v>728</v>
      </c>
      <c r="R411" s="373">
        <v>445</v>
      </c>
      <c r="S411" s="387">
        <v>308</v>
      </c>
      <c r="T411" s="387">
        <v>160</v>
      </c>
      <c r="U411" s="253" t="s">
        <v>6636</v>
      </c>
      <c r="V411" s="252">
        <v>148</v>
      </c>
      <c r="W411" s="252">
        <v>36</v>
      </c>
      <c r="X411" s="330" t="s">
        <v>6337</v>
      </c>
      <c r="Y411" s="252">
        <v>71</v>
      </c>
      <c r="Z411" s="252">
        <v>52</v>
      </c>
      <c r="AA411" s="252">
        <v>448</v>
      </c>
      <c r="AB411" s="252">
        <v>44</v>
      </c>
      <c r="AC411" s="252"/>
      <c r="AD411" s="252"/>
      <c r="AE411" s="307">
        <v>30</v>
      </c>
      <c r="AF411" s="91" t="s">
        <v>6637</v>
      </c>
      <c r="AG411" s="373">
        <v>1156</v>
      </c>
      <c r="AH411" s="373">
        <v>2308</v>
      </c>
      <c r="AI411" s="91"/>
      <c r="AJ411" s="91"/>
      <c r="AK411" s="91" t="s">
        <v>12431</v>
      </c>
      <c r="AL411" s="381">
        <v>18</v>
      </c>
      <c r="AM411" s="381"/>
      <c r="AN411" s="381">
        <v>12</v>
      </c>
      <c r="AO411" s="381">
        <v>6</v>
      </c>
      <c r="AP411" s="381"/>
      <c r="AQ411" s="381">
        <v>211</v>
      </c>
      <c r="AR411" s="91" t="s">
        <v>9110</v>
      </c>
      <c r="AS411" s="91" t="s">
        <v>9227</v>
      </c>
      <c r="AT411" s="91" t="s">
        <v>10012</v>
      </c>
      <c r="AU411" s="73">
        <v>19090</v>
      </c>
      <c r="AV411" s="232">
        <v>90</v>
      </c>
      <c r="AW411" s="335">
        <v>6000</v>
      </c>
      <c r="AX411" s="335">
        <v>5000</v>
      </c>
      <c r="AY411" s="335">
        <v>5000</v>
      </c>
      <c r="AZ411" s="335">
        <v>5000</v>
      </c>
      <c r="BA411" s="335">
        <v>6000</v>
      </c>
      <c r="BB411" s="313">
        <v>20</v>
      </c>
      <c r="BC411" s="313">
        <v>50</v>
      </c>
      <c r="BD411" s="91" t="s">
        <v>9420</v>
      </c>
      <c r="BE411" s="91" t="s">
        <v>9514</v>
      </c>
      <c r="BF411" s="313"/>
      <c r="BG411" s="335"/>
      <c r="BH411" s="313"/>
      <c r="BI411" s="313"/>
      <c r="BJ411" s="313"/>
      <c r="BK411" s="313"/>
      <c r="BL411" s="313"/>
      <c r="BM411" s="91"/>
      <c r="BN411" s="91" t="s">
        <v>6638</v>
      </c>
      <c r="BO411" s="253"/>
      <c r="BP411" s="253"/>
      <c r="BQ411" s="253"/>
      <c r="BR411" s="253"/>
      <c r="BS411" s="253"/>
      <c r="BT411" s="253"/>
      <c r="BU411" s="253"/>
      <c r="BV411" s="253"/>
      <c r="BW411" s="253"/>
      <c r="BX411" s="253"/>
      <c r="BY411" s="427">
        <v>3</v>
      </c>
      <c r="BZ411" s="427">
        <v>1</v>
      </c>
      <c r="CA411" s="427"/>
      <c r="CB411" s="427"/>
      <c r="CC411" s="427"/>
    </row>
    <row r="412" spans="1:81" ht="17.100000000000001" customHeight="1">
      <c r="A412" s="88">
        <v>354</v>
      </c>
      <c r="B412" s="88" t="s">
        <v>75</v>
      </c>
      <c r="C412" s="88" t="s">
        <v>1708</v>
      </c>
      <c r="D412" s="78" t="s">
        <v>702</v>
      </c>
      <c r="E412" s="78" t="s">
        <v>97</v>
      </c>
      <c r="F412" s="78" t="s">
        <v>2070</v>
      </c>
      <c r="G412" s="101" t="s">
        <v>2071</v>
      </c>
      <c r="H412" s="330" t="s">
        <v>6952</v>
      </c>
      <c r="I412" s="91" t="s">
        <v>2072</v>
      </c>
      <c r="J412" s="330" t="s">
        <v>102</v>
      </c>
      <c r="K412" s="330" t="s">
        <v>2073</v>
      </c>
      <c r="L412" s="330" t="s">
        <v>2074</v>
      </c>
      <c r="M412" s="91" t="s">
        <v>10515</v>
      </c>
      <c r="N412" s="330" t="s">
        <v>30</v>
      </c>
      <c r="O412" s="330"/>
      <c r="P412" s="330" t="s">
        <v>30</v>
      </c>
      <c r="Q412" s="373">
        <v>88151</v>
      </c>
      <c r="R412" s="373">
        <v>1496</v>
      </c>
      <c r="S412" s="387">
        <v>8542</v>
      </c>
      <c r="T412" s="387">
        <v>8467</v>
      </c>
      <c r="U412" s="253" t="s">
        <v>6953</v>
      </c>
      <c r="V412" s="252">
        <v>75</v>
      </c>
      <c r="W412" s="252">
        <v>253</v>
      </c>
      <c r="X412" s="330" t="s">
        <v>6337</v>
      </c>
      <c r="Y412" s="252">
        <v>89</v>
      </c>
      <c r="Z412" s="252"/>
      <c r="AA412" s="252">
        <v>500</v>
      </c>
      <c r="AB412" s="252">
        <v>57</v>
      </c>
      <c r="AC412" s="252">
        <v>106</v>
      </c>
      <c r="AD412" s="252">
        <v>70</v>
      </c>
      <c r="AE412" s="307">
        <v>70</v>
      </c>
      <c r="AF412" s="91" t="s">
        <v>6954</v>
      </c>
      <c r="AG412" s="373">
        <v>373</v>
      </c>
      <c r="AH412" s="373">
        <v>10012</v>
      </c>
      <c r="AI412" s="91"/>
      <c r="AJ412" s="91"/>
      <c r="AK412" s="91" t="s">
        <v>6348</v>
      </c>
      <c r="AL412" s="381">
        <v>14</v>
      </c>
      <c r="AM412" s="381">
        <v>1</v>
      </c>
      <c r="AN412" s="381">
        <v>11</v>
      </c>
      <c r="AO412" s="381">
        <v>2</v>
      </c>
      <c r="AP412" s="381"/>
      <c r="AQ412" s="381">
        <v>310</v>
      </c>
      <c r="AR412" s="91" t="s">
        <v>9111</v>
      </c>
      <c r="AS412" s="91" t="s">
        <v>9111</v>
      </c>
      <c r="AT412" s="91" t="s">
        <v>9321</v>
      </c>
      <c r="AU412" s="232">
        <v>32921</v>
      </c>
      <c r="AV412" s="73">
        <v>106</v>
      </c>
      <c r="AW412" s="335"/>
      <c r="AX412" s="335"/>
      <c r="AY412" s="335"/>
      <c r="AZ412" s="335"/>
      <c r="BA412" s="335"/>
      <c r="BB412" s="313"/>
      <c r="BC412" s="313"/>
      <c r="BD412" s="91"/>
      <c r="BE412" s="91" t="s">
        <v>6350</v>
      </c>
      <c r="BF412" s="313"/>
      <c r="BG412" s="335"/>
      <c r="BH412" s="313"/>
      <c r="BI412" s="313"/>
      <c r="BJ412" s="313"/>
      <c r="BK412" s="313"/>
      <c r="BL412" s="313"/>
      <c r="BM412" s="91"/>
      <c r="BN412" s="91" t="s">
        <v>6350</v>
      </c>
      <c r="BO412" s="253"/>
      <c r="BP412" s="253"/>
      <c r="BQ412" s="253"/>
      <c r="BR412" s="253"/>
      <c r="BS412" s="253"/>
      <c r="BT412" s="253"/>
      <c r="BU412" s="253"/>
      <c r="BV412" s="253"/>
      <c r="BW412" s="253"/>
      <c r="BX412" s="253"/>
      <c r="BY412" s="427">
        <v>2</v>
      </c>
      <c r="BZ412" s="427"/>
      <c r="CA412" s="427"/>
      <c r="CB412" s="427"/>
      <c r="CC412" s="427"/>
    </row>
    <row r="413" spans="1:81" ht="17.100000000000001" customHeight="1">
      <c r="A413" s="88">
        <v>355</v>
      </c>
      <c r="B413" s="86" t="s">
        <v>111</v>
      </c>
      <c r="C413" s="86" t="s">
        <v>1939</v>
      </c>
      <c r="D413" s="96" t="s">
        <v>350</v>
      </c>
      <c r="E413" s="96" t="s">
        <v>20</v>
      </c>
      <c r="F413" s="96" t="s">
        <v>2075</v>
      </c>
      <c r="G413" s="168" t="s">
        <v>2076</v>
      </c>
      <c r="H413" s="89" t="s">
        <v>2077</v>
      </c>
      <c r="I413" s="96" t="s">
        <v>2078</v>
      </c>
      <c r="J413" s="89" t="s">
        <v>102</v>
      </c>
      <c r="K413" s="89" t="s">
        <v>1713</v>
      </c>
      <c r="L413" s="89" t="s">
        <v>2079</v>
      </c>
      <c r="M413" s="91" t="s">
        <v>9695</v>
      </c>
      <c r="N413" s="330" t="s">
        <v>30</v>
      </c>
      <c r="O413" s="330"/>
      <c r="P413" s="330" t="s">
        <v>30</v>
      </c>
      <c r="Q413" s="373">
        <v>2323</v>
      </c>
      <c r="R413" s="373">
        <v>343</v>
      </c>
      <c r="S413" s="387">
        <v>1320</v>
      </c>
      <c r="T413" s="387">
        <v>1287</v>
      </c>
      <c r="U413" s="253" t="s">
        <v>12089</v>
      </c>
      <c r="V413" s="252">
        <v>33</v>
      </c>
      <c r="W413" s="252">
        <v>51.84</v>
      </c>
      <c r="X413" s="330" t="s">
        <v>6337</v>
      </c>
      <c r="Y413" s="252">
        <v>198</v>
      </c>
      <c r="Z413" s="252">
        <v>12.51</v>
      </c>
      <c r="AA413" s="252">
        <v>600</v>
      </c>
      <c r="AB413" s="252">
        <v>30</v>
      </c>
      <c r="AC413" s="252"/>
      <c r="AD413" s="252"/>
      <c r="AE413" s="307">
        <v>33</v>
      </c>
      <c r="AF413" s="91" t="s">
        <v>12267</v>
      </c>
      <c r="AG413" s="373">
        <v>200</v>
      </c>
      <c r="AH413" s="373">
        <v>6000</v>
      </c>
      <c r="AI413" s="91" t="s">
        <v>9012</v>
      </c>
      <c r="AJ413" s="311" t="s">
        <v>12268</v>
      </c>
      <c r="AK413" s="91"/>
      <c r="AL413" s="381">
        <v>2</v>
      </c>
      <c r="AM413" s="381"/>
      <c r="AN413" s="381">
        <v>1</v>
      </c>
      <c r="AO413" s="381">
        <v>1</v>
      </c>
      <c r="AP413" s="381"/>
      <c r="AQ413" s="381">
        <v>250</v>
      </c>
      <c r="AR413" s="91" t="s">
        <v>6341</v>
      </c>
      <c r="AS413" s="91" t="s">
        <v>6341</v>
      </c>
      <c r="AT413" s="91" t="s">
        <v>9322</v>
      </c>
      <c r="AU413" s="232">
        <v>1911</v>
      </c>
      <c r="AV413" s="232">
        <v>8</v>
      </c>
      <c r="AW413" s="337"/>
      <c r="AX413" s="337"/>
      <c r="AY413" s="337"/>
      <c r="AZ413" s="337"/>
      <c r="BA413" s="337"/>
      <c r="BB413" s="313"/>
      <c r="BC413" s="313"/>
      <c r="BD413" s="91"/>
      <c r="BE413" s="441" t="s">
        <v>9696</v>
      </c>
      <c r="BF413" s="313"/>
      <c r="BG413" s="335"/>
      <c r="BH413" s="313"/>
      <c r="BI413" s="313"/>
      <c r="BJ413" s="313"/>
      <c r="BK413" s="313"/>
      <c r="BL413" s="313"/>
      <c r="BM413" s="91"/>
      <c r="BN413" s="91"/>
      <c r="BO413" s="253"/>
      <c r="BP413" s="253"/>
      <c r="BQ413" s="253"/>
      <c r="BR413" s="253"/>
      <c r="BS413" s="253"/>
      <c r="BT413" s="253"/>
      <c r="BU413" s="253"/>
      <c r="BV413" s="253"/>
      <c r="BW413" s="253"/>
      <c r="BX413" s="253"/>
      <c r="BY413" s="721">
        <v>3</v>
      </c>
      <c r="BZ413" s="721"/>
      <c r="CA413" s="721">
        <v>2</v>
      </c>
      <c r="CB413" s="721">
        <v>1</v>
      </c>
      <c r="CC413" s="721">
        <v>30</v>
      </c>
    </row>
    <row r="414" spans="1:81" ht="17.100000000000001" customHeight="1">
      <c r="A414" s="88">
        <v>356</v>
      </c>
      <c r="B414" s="86" t="s">
        <v>111</v>
      </c>
      <c r="C414" s="86" t="s">
        <v>1681</v>
      </c>
      <c r="D414" s="91" t="s">
        <v>350</v>
      </c>
      <c r="E414" s="91" t="s">
        <v>20</v>
      </c>
      <c r="F414" s="78" t="s">
        <v>2080</v>
      </c>
      <c r="G414" s="101" t="s">
        <v>8746</v>
      </c>
      <c r="H414" s="330" t="s">
        <v>2081</v>
      </c>
      <c r="I414" s="91" t="s">
        <v>2834</v>
      </c>
      <c r="J414" s="330" t="s">
        <v>102</v>
      </c>
      <c r="K414" s="330" t="s">
        <v>2082</v>
      </c>
      <c r="L414" s="330" t="s">
        <v>2083</v>
      </c>
      <c r="M414" s="91" t="s">
        <v>10772</v>
      </c>
      <c r="N414" s="330" t="s">
        <v>30</v>
      </c>
      <c r="O414" s="330"/>
      <c r="P414" s="330" t="s">
        <v>30</v>
      </c>
      <c r="Q414" s="373">
        <v>7392</v>
      </c>
      <c r="R414" s="373">
        <v>718</v>
      </c>
      <c r="S414" s="387">
        <v>334</v>
      </c>
      <c r="T414" s="387">
        <v>280</v>
      </c>
      <c r="U414" s="253" t="s">
        <v>6513</v>
      </c>
      <c r="V414" s="252">
        <v>54</v>
      </c>
      <c r="W414" s="252">
        <v>100</v>
      </c>
      <c r="X414" s="330" t="s">
        <v>6337</v>
      </c>
      <c r="Y414" s="252">
        <v>165</v>
      </c>
      <c r="Z414" s="252">
        <v>112.4</v>
      </c>
      <c r="AA414" s="252"/>
      <c r="AB414" s="252">
        <v>6.6</v>
      </c>
      <c r="AC414" s="252"/>
      <c r="AD414" s="252"/>
      <c r="AE414" s="307">
        <v>30</v>
      </c>
      <c r="AF414" s="91" t="s">
        <v>7555</v>
      </c>
      <c r="AG414" s="373">
        <v>1725</v>
      </c>
      <c r="AH414" s="373">
        <v>1725</v>
      </c>
      <c r="AI414" s="91"/>
      <c r="AJ414" s="91"/>
      <c r="AK414" s="91" t="s">
        <v>6348</v>
      </c>
      <c r="AL414" s="381">
        <v>11</v>
      </c>
      <c r="AM414" s="381">
        <v>4</v>
      </c>
      <c r="AN414" s="381">
        <v>4</v>
      </c>
      <c r="AO414" s="381">
        <v>3</v>
      </c>
      <c r="AP414" s="381"/>
      <c r="AQ414" s="381">
        <v>264</v>
      </c>
      <c r="AR414" s="91" t="s">
        <v>6341</v>
      </c>
      <c r="AS414" s="91" t="s">
        <v>6341</v>
      </c>
      <c r="AT414" s="91" t="s">
        <v>9323</v>
      </c>
      <c r="AU414" s="73">
        <v>7456</v>
      </c>
      <c r="AV414" s="232">
        <v>28</v>
      </c>
      <c r="AW414" s="335">
        <v>2000</v>
      </c>
      <c r="AX414" s="335">
        <v>0</v>
      </c>
      <c r="AY414" s="335">
        <v>1000</v>
      </c>
      <c r="AZ414" s="335">
        <v>1500</v>
      </c>
      <c r="BA414" s="335">
        <v>2000</v>
      </c>
      <c r="BB414" s="309">
        <v>20</v>
      </c>
      <c r="BC414" s="309">
        <v>50</v>
      </c>
      <c r="BD414" s="91" t="s">
        <v>7556</v>
      </c>
      <c r="BE414" s="91" t="s">
        <v>7557</v>
      </c>
      <c r="BF414" s="313"/>
      <c r="BG414" s="335"/>
      <c r="BH414" s="313"/>
      <c r="BI414" s="313"/>
      <c r="BJ414" s="313"/>
      <c r="BK414" s="313"/>
      <c r="BL414" s="313"/>
      <c r="BM414" s="91"/>
      <c r="BN414" s="91" t="s">
        <v>6350</v>
      </c>
      <c r="BO414" s="253"/>
      <c r="BP414" s="253"/>
      <c r="BQ414" s="253"/>
      <c r="BR414" s="253"/>
      <c r="BS414" s="253"/>
      <c r="BT414" s="253"/>
      <c r="BU414" s="253"/>
      <c r="BV414" s="253"/>
      <c r="BW414" s="253"/>
      <c r="BX414" s="253"/>
      <c r="BY414" s="427">
        <v>2</v>
      </c>
      <c r="BZ414" s="427"/>
      <c r="CA414" s="427">
        <v>1</v>
      </c>
      <c r="CB414" s="427">
        <v>1</v>
      </c>
      <c r="CC414" s="427"/>
    </row>
    <row r="415" spans="1:81" ht="17.100000000000001" customHeight="1">
      <c r="A415" s="88">
        <v>357</v>
      </c>
      <c r="B415" s="119" t="s">
        <v>111</v>
      </c>
      <c r="C415" s="119" t="s">
        <v>1780</v>
      </c>
      <c r="D415" s="121" t="s">
        <v>350</v>
      </c>
      <c r="E415" s="121" t="s">
        <v>20</v>
      </c>
      <c r="F415" s="119" t="s">
        <v>2084</v>
      </c>
      <c r="G415" s="168" t="s">
        <v>2085</v>
      </c>
      <c r="H415" s="89" t="s">
        <v>2086</v>
      </c>
      <c r="I415" s="96" t="s">
        <v>2087</v>
      </c>
      <c r="J415" s="89" t="s">
        <v>102</v>
      </c>
      <c r="K415" s="89" t="s">
        <v>2088</v>
      </c>
      <c r="L415" s="89" t="s">
        <v>2089</v>
      </c>
      <c r="M415" s="91" t="s">
        <v>10516</v>
      </c>
      <c r="N415" s="330" t="s">
        <v>30</v>
      </c>
      <c r="O415" s="570"/>
      <c r="P415" s="330" t="s">
        <v>30</v>
      </c>
      <c r="Q415" s="373">
        <v>21856</v>
      </c>
      <c r="R415" s="373">
        <v>6895</v>
      </c>
      <c r="S415" s="387">
        <v>3346</v>
      </c>
      <c r="T415" s="387">
        <v>1936</v>
      </c>
      <c r="U415" s="253" t="s">
        <v>6357</v>
      </c>
      <c r="V415" s="252">
        <v>1410</v>
      </c>
      <c r="W415" s="252">
        <v>668</v>
      </c>
      <c r="X415" s="330" t="s">
        <v>33</v>
      </c>
      <c r="Y415" s="252">
        <v>109</v>
      </c>
      <c r="Z415" s="252"/>
      <c r="AA415" s="252"/>
      <c r="AB415" s="252">
        <v>330</v>
      </c>
      <c r="AC415" s="252">
        <v>55</v>
      </c>
      <c r="AD415" s="252"/>
      <c r="AE415" s="307">
        <v>100</v>
      </c>
      <c r="AF415" s="91" t="s">
        <v>9811</v>
      </c>
      <c r="AG415" s="373">
        <v>1979</v>
      </c>
      <c r="AH415" s="373">
        <v>2845</v>
      </c>
      <c r="AI415" s="91"/>
      <c r="AJ415" s="91"/>
      <c r="AK415" s="91" t="s">
        <v>11469</v>
      </c>
      <c r="AL415" s="381">
        <v>4</v>
      </c>
      <c r="AM415" s="381"/>
      <c r="AN415" s="381">
        <v>1</v>
      </c>
      <c r="AO415" s="381">
        <v>3</v>
      </c>
      <c r="AP415" s="381"/>
      <c r="AQ415" s="381">
        <v>349</v>
      </c>
      <c r="AR415" s="91" t="s">
        <v>6340</v>
      </c>
      <c r="AS415" s="91" t="s">
        <v>6340</v>
      </c>
      <c r="AT415" s="91" t="s">
        <v>10013</v>
      </c>
      <c r="AU415" s="232">
        <v>39341</v>
      </c>
      <c r="AV415" s="232">
        <v>113</v>
      </c>
      <c r="AW415" s="335">
        <v>8000</v>
      </c>
      <c r="AX415" s="335">
        <v>7000</v>
      </c>
      <c r="AY415" s="335">
        <v>7000</v>
      </c>
      <c r="AZ415" s="335">
        <v>7000</v>
      </c>
      <c r="BA415" s="335">
        <v>8000</v>
      </c>
      <c r="BB415" s="309">
        <v>20</v>
      </c>
      <c r="BC415" s="309">
        <v>20</v>
      </c>
      <c r="BD415" s="91" t="s">
        <v>9812</v>
      </c>
      <c r="BE415" s="91" t="s">
        <v>7473</v>
      </c>
      <c r="BF415" s="313">
        <v>12000</v>
      </c>
      <c r="BG415" s="335">
        <v>10000</v>
      </c>
      <c r="BH415" s="313">
        <v>10000</v>
      </c>
      <c r="BI415" s="313">
        <v>10000</v>
      </c>
      <c r="BJ415" s="313">
        <v>12000</v>
      </c>
      <c r="BK415" s="587">
        <v>20</v>
      </c>
      <c r="BL415" s="587">
        <v>20</v>
      </c>
      <c r="BM415" s="91" t="s">
        <v>9812</v>
      </c>
      <c r="BN415" s="91" t="s">
        <v>7473</v>
      </c>
      <c r="BO415" s="253"/>
      <c r="BP415" s="253"/>
      <c r="BQ415" s="253"/>
      <c r="BR415" s="253"/>
      <c r="BS415" s="253"/>
      <c r="BT415" s="253"/>
      <c r="BU415" s="253"/>
      <c r="BV415" s="253"/>
      <c r="BW415" s="253"/>
      <c r="BX415" s="253"/>
      <c r="BY415" s="689">
        <v>2</v>
      </c>
      <c r="BZ415" s="427">
        <v>1</v>
      </c>
      <c r="CA415" s="427">
        <v>2</v>
      </c>
      <c r="CB415" s="427">
        <v>1</v>
      </c>
      <c r="CC415" s="427"/>
    </row>
    <row r="416" spans="1:81" ht="17.100000000000001" customHeight="1">
      <c r="A416" s="88">
        <v>358</v>
      </c>
      <c r="B416" s="86" t="s">
        <v>111</v>
      </c>
      <c r="C416" s="86" t="s">
        <v>1766</v>
      </c>
      <c r="D416" s="91" t="s">
        <v>350</v>
      </c>
      <c r="E416" s="91" t="s">
        <v>20</v>
      </c>
      <c r="F416" s="86" t="s">
        <v>2090</v>
      </c>
      <c r="G416" s="101" t="s">
        <v>2091</v>
      </c>
      <c r="H416" s="330" t="s">
        <v>2092</v>
      </c>
      <c r="I416" s="91" t="s">
        <v>11804</v>
      </c>
      <c r="J416" s="330" t="s">
        <v>102</v>
      </c>
      <c r="K416" s="330" t="s">
        <v>2093</v>
      </c>
      <c r="L416" s="330" t="s">
        <v>2094</v>
      </c>
      <c r="M416" s="91" t="s">
        <v>10773</v>
      </c>
      <c r="N416" s="330" t="s">
        <v>30</v>
      </c>
      <c r="O416" s="330"/>
      <c r="P416" s="330" t="s">
        <v>30</v>
      </c>
      <c r="Q416" s="373">
        <v>1029</v>
      </c>
      <c r="R416" s="373">
        <v>260</v>
      </c>
      <c r="S416" s="23">
        <v>103</v>
      </c>
      <c r="T416" s="387">
        <v>40</v>
      </c>
      <c r="U416" s="253" t="s">
        <v>6361</v>
      </c>
      <c r="V416" s="252">
        <v>63</v>
      </c>
      <c r="W416" s="252">
        <v>12</v>
      </c>
      <c r="X416" s="330" t="s">
        <v>6337</v>
      </c>
      <c r="Y416" s="252">
        <v>63</v>
      </c>
      <c r="Z416" s="252"/>
      <c r="AA416" s="252"/>
      <c r="AB416" s="252">
        <v>6</v>
      </c>
      <c r="AC416" s="252"/>
      <c r="AD416" s="252"/>
      <c r="AE416" s="307">
        <v>40</v>
      </c>
      <c r="AF416" s="91" t="s">
        <v>7558</v>
      </c>
      <c r="AG416" s="373">
        <v>8000</v>
      </c>
      <c r="AH416" s="373">
        <v>12000</v>
      </c>
      <c r="AI416" s="91"/>
      <c r="AJ416" s="91"/>
      <c r="AK416" s="91" t="s">
        <v>6354</v>
      </c>
      <c r="AL416" s="381">
        <v>5</v>
      </c>
      <c r="AM416" s="381">
        <v>1</v>
      </c>
      <c r="AN416" s="381">
        <v>2</v>
      </c>
      <c r="AO416" s="381">
        <v>2</v>
      </c>
      <c r="AP416" s="381"/>
      <c r="AQ416" s="381">
        <v>305</v>
      </c>
      <c r="AR416" s="91" t="s">
        <v>9083</v>
      </c>
      <c r="AS416" s="91" t="s">
        <v>9083</v>
      </c>
      <c r="AT416" s="91" t="s">
        <v>9324</v>
      </c>
      <c r="AU416" s="73">
        <v>2755</v>
      </c>
      <c r="AV416" s="73">
        <v>9</v>
      </c>
      <c r="AW416" s="335">
        <v>3000</v>
      </c>
      <c r="AX416" s="335">
        <v>0</v>
      </c>
      <c r="AY416" s="335">
        <v>2000</v>
      </c>
      <c r="AZ416" s="335">
        <v>2000</v>
      </c>
      <c r="BA416" s="335">
        <v>3000</v>
      </c>
      <c r="BB416" s="309">
        <v>10</v>
      </c>
      <c r="BC416" s="313"/>
      <c r="BD416" s="91"/>
      <c r="BE416" s="91" t="s">
        <v>9515</v>
      </c>
      <c r="BF416" s="313">
        <v>3000</v>
      </c>
      <c r="BG416" s="335">
        <v>0</v>
      </c>
      <c r="BH416" s="313">
        <v>2000</v>
      </c>
      <c r="BI416" s="313">
        <v>2000</v>
      </c>
      <c r="BJ416" s="313">
        <v>3000</v>
      </c>
      <c r="BK416" s="309">
        <v>10</v>
      </c>
      <c r="BL416" s="313"/>
      <c r="BM416" s="91"/>
      <c r="BN416" s="91" t="s">
        <v>9620</v>
      </c>
      <c r="BO416" s="253"/>
      <c r="BP416" s="253"/>
      <c r="BQ416" s="253"/>
      <c r="BR416" s="253"/>
      <c r="BS416" s="253"/>
      <c r="BT416" s="253"/>
      <c r="BU416" s="253"/>
      <c r="BV416" s="253"/>
      <c r="BW416" s="253"/>
      <c r="BX416" s="253"/>
      <c r="BY416" s="427">
        <v>2</v>
      </c>
      <c r="BZ416" s="427"/>
      <c r="CA416" s="427"/>
      <c r="CB416" s="427"/>
      <c r="CC416" s="427">
        <v>3</v>
      </c>
    </row>
    <row r="417" spans="1:81" ht="17.100000000000001" customHeight="1">
      <c r="A417" s="88">
        <v>359</v>
      </c>
      <c r="B417" s="86" t="s">
        <v>75</v>
      </c>
      <c r="C417" s="86" t="s">
        <v>2095</v>
      </c>
      <c r="D417" s="91" t="s">
        <v>350</v>
      </c>
      <c r="E417" s="91" t="s">
        <v>497</v>
      </c>
      <c r="F417" s="86" t="s">
        <v>2096</v>
      </c>
      <c r="G417" s="101" t="s">
        <v>2097</v>
      </c>
      <c r="H417" s="330" t="s">
        <v>2098</v>
      </c>
      <c r="I417" s="91" t="s">
        <v>11805</v>
      </c>
      <c r="J417" s="330" t="s">
        <v>102</v>
      </c>
      <c r="K417" s="330" t="s">
        <v>11805</v>
      </c>
      <c r="L417" s="330" t="s">
        <v>2099</v>
      </c>
      <c r="M417" s="91" t="s">
        <v>10774</v>
      </c>
      <c r="N417" s="330" t="s">
        <v>30</v>
      </c>
      <c r="O417" s="330"/>
      <c r="P417" s="330" t="s">
        <v>30</v>
      </c>
      <c r="Q417" s="373">
        <v>9145</v>
      </c>
      <c r="R417" s="373">
        <v>455.3</v>
      </c>
      <c r="S417" s="387">
        <v>209.04</v>
      </c>
      <c r="T417" s="387">
        <v>209.04</v>
      </c>
      <c r="U417" s="253" t="s">
        <v>8877</v>
      </c>
      <c r="V417" s="252"/>
      <c r="W417" s="252">
        <v>18</v>
      </c>
      <c r="X417" s="330" t="s">
        <v>6337</v>
      </c>
      <c r="Y417" s="252">
        <v>104</v>
      </c>
      <c r="Z417" s="252"/>
      <c r="AA417" s="252"/>
      <c r="AB417" s="252">
        <v>170.5</v>
      </c>
      <c r="AC417" s="252"/>
      <c r="AD417" s="252"/>
      <c r="AE417" s="307">
        <v>20</v>
      </c>
      <c r="AF417" s="91" t="s">
        <v>11806</v>
      </c>
      <c r="AG417" s="373">
        <v>9</v>
      </c>
      <c r="AH417" s="373">
        <v>16780</v>
      </c>
      <c r="AI417" s="91"/>
      <c r="AJ417" s="91"/>
      <c r="AK417" s="91"/>
      <c r="AL417" s="381">
        <v>3</v>
      </c>
      <c r="AM417" s="381"/>
      <c r="AN417" s="381">
        <v>2</v>
      </c>
      <c r="AO417" s="381">
        <v>1</v>
      </c>
      <c r="AP417" s="381"/>
      <c r="AQ417" s="381">
        <v>350</v>
      </c>
      <c r="AR417" s="91" t="s">
        <v>8556</v>
      </c>
      <c r="AS417" s="91" t="s">
        <v>8556</v>
      </c>
      <c r="AT417" s="91" t="s">
        <v>10014</v>
      </c>
      <c r="AU417" s="73">
        <v>18000</v>
      </c>
      <c r="AV417" s="73">
        <v>51</v>
      </c>
      <c r="AW417" s="335"/>
      <c r="AX417" s="335"/>
      <c r="AY417" s="335"/>
      <c r="AZ417" s="335"/>
      <c r="BA417" s="335"/>
      <c r="BB417" s="313"/>
      <c r="BC417" s="313"/>
      <c r="BD417" s="91"/>
      <c r="BE417" s="91" t="s">
        <v>6350</v>
      </c>
      <c r="BF417" s="313"/>
      <c r="BG417" s="335"/>
      <c r="BH417" s="313"/>
      <c r="BI417" s="313"/>
      <c r="BJ417" s="313"/>
      <c r="BK417" s="313"/>
      <c r="BL417" s="313"/>
      <c r="BM417" s="91"/>
      <c r="BN417" s="91" t="s">
        <v>6350</v>
      </c>
      <c r="BO417" s="253"/>
      <c r="BP417" s="253"/>
      <c r="BQ417" s="253"/>
      <c r="BR417" s="253"/>
      <c r="BS417" s="253"/>
      <c r="BT417" s="253"/>
      <c r="BU417" s="253"/>
      <c r="BV417" s="253"/>
      <c r="BW417" s="253"/>
      <c r="BX417" s="253"/>
      <c r="BY417" s="427"/>
      <c r="BZ417" s="427"/>
      <c r="CA417" s="427">
        <v>1</v>
      </c>
      <c r="CB417" s="427"/>
      <c r="CC417" s="427">
        <v>8</v>
      </c>
    </row>
    <row r="418" spans="1:81" ht="17.100000000000001" customHeight="1">
      <c r="A418" s="88">
        <v>360</v>
      </c>
      <c r="B418" s="100" t="s">
        <v>111</v>
      </c>
      <c r="C418" s="100" t="s">
        <v>2063</v>
      </c>
      <c r="D418" s="90" t="s">
        <v>350</v>
      </c>
      <c r="E418" s="90" t="s">
        <v>20</v>
      </c>
      <c r="F418" s="100" t="s">
        <v>2100</v>
      </c>
      <c r="G418" s="101" t="s">
        <v>2101</v>
      </c>
      <c r="H418" s="330" t="s">
        <v>11584</v>
      </c>
      <c r="I418" s="91" t="s">
        <v>2102</v>
      </c>
      <c r="J418" s="330" t="s">
        <v>102</v>
      </c>
      <c r="K418" s="330" t="s">
        <v>2103</v>
      </c>
      <c r="L418" s="330" t="s">
        <v>2104</v>
      </c>
      <c r="M418" s="91" t="s">
        <v>10775</v>
      </c>
      <c r="N418" s="330" t="s">
        <v>30</v>
      </c>
      <c r="O418" s="330"/>
      <c r="P418" s="330" t="s">
        <v>102</v>
      </c>
      <c r="Q418" s="373">
        <v>11481</v>
      </c>
      <c r="R418" s="373">
        <v>2100</v>
      </c>
      <c r="S418" s="387">
        <v>1518</v>
      </c>
      <c r="T418" s="387">
        <v>1258</v>
      </c>
      <c r="U418" s="253" t="s">
        <v>8877</v>
      </c>
      <c r="V418" s="252">
        <v>260</v>
      </c>
      <c r="W418" s="252">
        <v>70</v>
      </c>
      <c r="X418" s="330" t="s">
        <v>6337</v>
      </c>
      <c r="Y418" s="252">
        <v>105</v>
      </c>
      <c r="Z418" s="252"/>
      <c r="AA418" s="252"/>
      <c r="AB418" s="252">
        <v>80</v>
      </c>
      <c r="AC418" s="252">
        <v>130</v>
      </c>
      <c r="AD418" s="252"/>
      <c r="AE418" s="307">
        <v>30</v>
      </c>
      <c r="AF418" s="91" t="s">
        <v>10907</v>
      </c>
      <c r="AG418" s="373">
        <v>3447</v>
      </c>
      <c r="AH418" s="373">
        <v>3538</v>
      </c>
      <c r="AI418" s="91"/>
      <c r="AJ418" s="91"/>
      <c r="AK418" s="91" t="s">
        <v>6354</v>
      </c>
      <c r="AL418" s="381">
        <v>2</v>
      </c>
      <c r="AM418" s="381"/>
      <c r="AN418" s="381">
        <v>1</v>
      </c>
      <c r="AO418" s="381">
        <v>1</v>
      </c>
      <c r="AP418" s="381"/>
      <c r="AQ418" s="381">
        <v>311</v>
      </c>
      <c r="AR418" s="91" t="s">
        <v>9142</v>
      </c>
      <c r="AS418" s="91" t="s">
        <v>9142</v>
      </c>
      <c r="AT418" s="91" t="s">
        <v>8553</v>
      </c>
      <c r="AU418" s="73">
        <v>20658</v>
      </c>
      <c r="AV418" s="73">
        <v>66</v>
      </c>
      <c r="AW418" s="335">
        <v>8000</v>
      </c>
      <c r="AX418" s="335">
        <v>5000</v>
      </c>
      <c r="AY418" s="335">
        <v>5000</v>
      </c>
      <c r="AZ418" s="335">
        <v>6000</v>
      </c>
      <c r="BA418" s="335">
        <v>8000</v>
      </c>
      <c r="BB418" s="313">
        <v>20</v>
      </c>
      <c r="BC418" s="313" t="s">
        <v>6635</v>
      </c>
      <c r="BD418" s="91" t="s">
        <v>9472</v>
      </c>
      <c r="BE418" s="91" t="s">
        <v>9516</v>
      </c>
      <c r="BF418" s="313">
        <v>8000</v>
      </c>
      <c r="BG418" s="335">
        <v>5000</v>
      </c>
      <c r="BH418" s="313">
        <v>5000</v>
      </c>
      <c r="BI418" s="313">
        <v>6000</v>
      </c>
      <c r="BJ418" s="313">
        <v>8000</v>
      </c>
      <c r="BK418" s="313">
        <v>20</v>
      </c>
      <c r="BL418" s="313" t="s">
        <v>6635</v>
      </c>
      <c r="BM418" s="91" t="s">
        <v>9621</v>
      </c>
      <c r="BN418" s="423" t="s">
        <v>9622</v>
      </c>
      <c r="BO418" s="253"/>
      <c r="BP418" s="253"/>
      <c r="BQ418" s="253"/>
      <c r="BR418" s="253"/>
      <c r="BS418" s="253"/>
      <c r="BT418" s="253"/>
      <c r="BU418" s="253"/>
      <c r="BV418" s="253"/>
      <c r="BW418" s="253"/>
      <c r="BX418" s="253"/>
      <c r="BY418" s="688">
        <v>1</v>
      </c>
      <c r="BZ418" s="427">
        <v>1</v>
      </c>
      <c r="CA418" s="427">
        <v>7</v>
      </c>
      <c r="CB418" s="427"/>
      <c r="CC418" s="427"/>
    </row>
    <row r="419" spans="1:81" ht="17.100000000000001" customHeight="1">
      <c r="A419" s="88">
        <v>361</v>
      </c>
      <c r="B419" s="88" t="s">
        <v>75</v>
      </c>
      <c r="C419" s="88" t="s">
        <v>1578</v>
      </c>
      <c r="D419" s="78" t="s">
        <v>702</v>
      </c>
      <c r="E419" s="78" t="s">
        <v>97</v>
      </c>
      <c r="F419" s="88" t="s">
        <v>11467</v>
      </c>
      <c r="G419" s="101" t="s">
        <v>2105</v>
      </c>
      <c r="H419" s="330" t="s">
        <v>11465</v>
      </c>
      <c r="I419" s="91" t="s">
        <v>2106</v>
      </c>
      <c r="J419" s="330" t="s">
        <v>102</v>
      </c>
      <c r="K419" s="330" t="s">
        <v>2107</v>
      </c>
      <c r="L419" s="330" t="s">
        <v>2108</v>
      </c>
      <c r="M419" s="91" t="s">
        <v>10776</v>
      </c>
      <c r="N419" s="330" t="s">
        <v>30</v>
      </c>
      <c r="O419" s="330"/>
      <c r="P419" s="330" t="s">
        <v>30</v>
      </c>
      <c r="Q419" s="373">
        <v>1041</v>
      </c>
      <c r="R419" s="373">
        <v>1702</v>
      </c>
      <c r="S419" s="387">
        <v>932</v>
      </c>
      <c r="T419" s="387">
        <v>932</v>
      </c>
      <c r="U419" s="253" t="s">
        <v>6352</v>
      </c>
      <c r="V419" s="252"/>
      <c r="W419" s="252">
        <v>16</v>
      </c>
      <c r="X419" s="330" t="s">
        <v>6337</v>
      </c>
      <c r="Y419" s="252">
        <v>661</v>
      </c>
      <c r="Z419" s="252"/>
      <c r="AA419" s="252"/>
      <c r="AB419" s="252">
        <v>66</v>
      </c>
      <c r="AC419" s="252"/>
      <c r="AD419" s="252"/>
      <c r="AE419" s="307">
        <v>57</v>
      </c>
      <c r="AF419" s="91" t="s">
        <v>6547</v>
      </c>
      <c r="AG419" s="373"/>
      <c r="AH419" s="373">
        <v>9987</v>
      </c>
      <c r="AI419" s="91"/>
      <c r="AJ419" s="91"/>
      <c r="AK419" s="91"/>
      <c r="AL419" s="381"/>
      <c r="AM419" s="381"/>
      <c r="AN419" s="381"/>
      <c r="AO419" s="381"/>
      <c r="AP419" s="381"/>
      <c r="AQ419" s="381">
        <v>0</v>
      </c>
      <c r="AR419" s="91"/>
      <c r="AS419" s="91"/>
      <c r="AT419" s="91" t="s">
        <v>12779</v>
      </c>
      <c r="AU419" s="73">
        <v>0</v>
      </c>
      <c r="AV419" s="73">
        <v>0</v>
      </c>
      <c r="AW419" s="335"/>
      <c r="AX419" s="335"/>
      <c r="AY419" s="335"/>
      <c r="AZ419" s="335"/>
      <c r="BA419" s="335"/>
      <c r="BB419" s="313"/>
      <c r="BC419" s="313"/>
      <c r="BD419" s="91"/>
      <c r="BE419" s="91" t="s">
        <v>6350</v>
      </c>
      <c r="BF419" s="313"/>
      <c r="BG419" s="335"/>
      <c r="BH419" s="313"/>
      <c r="BI419" s="313"/>
      <c r="BJ419" s="313"/>
      <c r="BK419" s="313"/>
      <c r="BL419" s="313"/>
      <c r="BM419" s="91"/>
      <c r="BN419" s="91"/>
      <c r="BO419" s="253"/>
      <c r="BP419" s="253"/>
      <c r="BQ419" s="253"/>
      <c r="BR419" s="253"/>
      <c r="BS419" s="253"/>
      <c r="BT419" s="253"/>
      <c r="BU419" s="253"/>
      <c r="BV419" s="253"/>
      <c r="BW419" s="253"/>
      <c r="BX419" s="253"/>
      <c r="BY419" s="427">
        <v>3</v>
      </c>
      <c r="BZ419" s="427"/>
      <c r="CA419" s="427">
        <v>1</v>
      </c>
      <c r="CB419" s="427"/>
      <c r="CC419" s="427"/>
    </row>
    <row r="420" spans="1:81" ht="17.100000000000001" customHeight="1">
      <c r="A420" s="88">
        <v>362</v>
      </c>
      <c r="B420" s="88" t="s">
        <v>75</v>
      </c>
      <c r="C420" s="88" t="s">
        <v>1739</v>
      </c>
      <c r="D420" s="88" t="s">
        <v>702</v>
      </c>
      <c r="E420" s="88" t="s">
        <v>97</v>
      </c>
      <c r="F420" s="88" t="s">
        <v>2109</v>
      </c>
      <c r="G420" s="169" t="s">
        <v>2110</v>
      </c>
      <c r="H420" s="329" t="s">
        <v>2111</v>
      </c>
      <c r="I420" s="332" t="s">
        <v>2112</v>
      </c>
      <c r="J420" s="329" t="s">
        <v>102</v>
      </c>
      <c r="K420" s="329" t="s">
        <v>2113</v>
      </c>
      <c r="L420" s="329" t="s">
        <v>2114</v>
      </c>
      <c r="M420" s="91" t="s">
        <v>10777</v>
      </c>
      <c r="N420" s="330" t="s">
        <v>30</v>
      </c>
      <c r="O420" s="330"/>
      <c r="P420" s="330" t="s">
        <v>30</v>
      </c>
      <c r="Q420" s="373">
        <v>4562</v>
      </c>
      <c r="R420" s="373">
        <v>1495</v>
      </c>
      <c r="S420" s="23">
        <v>1051</v>
      </c>
      <c r="T420" s="387">
        <v>1051</v>
      </c>
      <c r="U420" s="253"/>
      <c r="V420" s="252"/>
      <c r="W420" s="252">
        <v>46</v>
      </c>
      <c r="X420" s="330"/>
      <c r="Y420" s="252">
        <v>246</v>
      </c>
      <c r="Z420" s="252"/>
      <c r="AA420" s="252"/>
      <c r="AB420" s="252">
        <v>30</v>
      </c>
      <c r="AC420" s="252"/>
      <c r="AD420" s="252">
        <v>10</v>
      </c>
      <c r="AE420" s="307">
        <v>20</v>
      </c>
      <c r="AF420" s="91" t="s">
        <v>7559</v>
      </c>
      <c r="AG420" s="373"/>
      <c r="AH420" s="373">
        <v>7405</v>
      </c>
      <c r="AI420" s="91"/>
      <c r="AJ420" s="91"/>
      <c r="AK420" s="91"/>
      <c r="AL420" s="381">
        <v>3</v>
      </c>
      <c r="AM420" s="381">
        <v>1</v>
      </c>
      <c r="AN420" s="381">
        <v>2</v>
      </c>
      <c r="AO420" s="381"/>
      <c r="AP420" s="381"/>
      <c r="AQ420" s="381">
        <v>250</v>
      </c>
      <c r="AR420" s="91" t="s">
        <v>6340</v>
      </c>
      <c r="AS420" s="91" t="s">
        <v>6340</v>
      </c>
      <c r="AT420" s="91" t="s">
        <v>12780</v>
      </c>
      <c r="AU420" s="73">
        <v>3221</v>
      </c>
      <c r="AV420" s="232">
        <v>13</v>
      </c>
      <c r="AW420" s="335">
        <v>7000</v>
      </c>
      <c r="AX420" s="335">
        <v>6000</v>
      </c>
      <c r="AY420" s="335">
        <v>6000</v>
      </c>
      <c r="AZ420" s="335">
        <v>6000</v>
      </c>
      <c r="BA420" s="335">
        <v>7000</v>
      </c>
      <c r="BB420" s="313">
        <v>12</v>
      </c>
      <c r="BC420" s="313">
        <v>50</v>
      </c>
      <c r="BD420" s="91" t="s">
        <v>9421</v>
      </c>
      <c r="BE420" s="91" t="s">
        <v>7560</v>
      </c>
      <c r="BF420" s="313"/>
      <c r="BG420" s="335"/>
      <c r="BH420" s="313"/>
      <c r="BI420" s="313"/>
      <c r="BJ420" s="313"/>
      <c r="BK420" s="313"/>
      <c r="BL420" s="313"/>
      <c r="BM420" s="91"/>
      <c r="BN420" s="91"/>
      <c r="BO420" s="253"/>
      <c r="BP420" s="253"/>
      <c r="BQ420" s="253"/>
      <c r="BR420" s="253"/>
      <c r="BS420" s="253"/>
      <c r="BT420" s="253"/>
      <c r="BU420" s="253"/>
      <c r="BV420" s="253"/>
      <c r="BW420" s="253"/>
      <c r="BX420" s="253"/>
      <c r="BY420" s="756">
        <v>1</v>
      </c>
      <c r="BZ420" s="427">
        <v>1</v>
      </c>
      <c r="CA420" s="427">
        <v>1</v>
      </c>
      <c r="CB420" s="427"/>
      <c r="CC420" s="427">
        <v>2</v>
      </c>
    </row>
    <row r="421" spans="1:81" ht="17.100000000000001" customHeight="1">
      <c r="A421" s="88">
        <v>363</v>
      </c>
      <c r="B421" s="88" t="s">
        <v>75</v>
      </c>
      <c r="C421" s="88" t="s">
        <v>2115</v>
      </c>
      <c r="D421" s="78" t="s">
        <v>702</v>
      </c>
      <c r="E421" s="78" t="s">
        <v>97</v>
      </c>
      <c r="F421" s="78" t="s">
        <v>2116</v>
      </c>
      <c r="G421" s="101" t="s">
        <v>2117</v>
      </c>
      <c r="H421" s="330" t="s">
        <v>2118</v>
      </c>
      <c r="I421" s="91" t="s">
        <v>2119</v>
      </c>
      <c r="J421" s="330" t="s">
        <v>102</v>
      </c>
      <c r="K421" s="330" t="s">
        <v>2120</v>
      </c>
      <c r="L421" s="330" t="s">
        <v>2121</v>
      </c>
      <c r="M421" s="91" t="s">
        <v>10778</v>
      </c>
      <c r="N421" s="330" t="s">
        <v>30</v>
      </c>
      <c r="O421" s="330"/>
      <c r="P421" s="330" t="s">
        <v>30</v>
      </c>
      <c r="Q421" s="373">
        <v>28082</v>
      </c>
      <c r="R421" s="373">
        <v>4795</v>
      </c>
      <c r="S421" s="387">
        <v>4578</v>
      </c>
      <c r="T421" s="387">
        <v>4446</v>
      </c>
      <c r="U421" s="253" t="s">
        <v>8877</v>
      </c>
      <c r="V421" s="252">
        <v>132</v>
      </c>
      <c r="W421" s="252">
        <v>132</v>
      </c>
      <c r="X421" s="330" t="s">
        <v>6337</v>
      </c>
      <c r="Y421" s="252">
        <v>60</v>
      </c>
      <c r="Z421" s="252">
        <v>25</v>
      </c>
      <c r="AA421" s="252">
        <v>150</v>
      </c>
      <c r="AB421" s="252">
        <v>134.80000000000001</v>
      </c>
      <c r="AC421" s="252"/>
      <c r="AD421" s="252">
        <v>30</v>
      </c>
      <c r="AE421" s="307">
        <v>40</v>
      </c>
      <c r="AF421" s="91" t="s">
        <v>6639</v>
      </c>
      <c r="AG421" s="373">
        <v>6649</v>
      </c>
      <c r="AH421" s="373">
        <v>12720</v>
      </c>
      <c r="AI421" s="91" t="s">
        <v>6640</v>
      </c>
      <c r="AJ421" s="91" t="s">
        <v>12053</v>
      </c>
      <c r="AK421" s="91"/>
      <c r="AL421" s="381">
        <v>17</v>
      </c>
      <c r="AM421" s="381"/>
      <c r="AN421" s="381">
        <v>5</v>
      </c>
      <c r="AO421" s="381">
        <v>12</v>
      </c>
      <c r="AP421" s="381"/>
      <c r="AQ421" s="381">
        <v>299</v>
      </c>
      <c r="AR421" s="91" t="s">
        <v>9080</v>
      </c>
      <c r="AS421" s="91" t="s">
        <v>9080</v>
      </c>
      <c r="AT421" s="91" t="s">
        <v>9325</v>
      </c>
      <c r="AU421" s="73">
        <v>156175</v>
      </c>
      <c r="AV421" s="73">
        <v>522.29999999999995</v>
      </c>
      <c r="AW421" s="335">
        <v>2000</v>
      </c>
      <c r="AX421" s="335">
        <v>1000</v>
      </c>
      <c r="AY421" s="335">
        <v>1000</v>
      </c>
      <c r="AZ421" s="335">
        <v>1000</v>
      </c>
      <c r="BA421" s="335">
        <v>2000</v>
      </c>
      <c r="BB421" s="313">
        <v>50</v>
      </c>
      <c r="BC421" s="313"/>
      <c r="BD421" s="91"/>
      <c r="BE421" s="91" t="s">
        <v>6641</v>
      </c>
      <c r="BF421" s="313"/>
      <c r="BG421" s="335"/>
      <c r="BH421" s="313"/>
      <c r="BI421" s="313"/>
      <c r="BJ421" s="313"/>
      <c r="BK421" s="313"/>
      <c r="BL421" s="313"/>
      <c r="BM421" s="91"/>
      <c r="BN421" s="91"/>
      <c r="BO421" s="253"/>
      <c r="BP421" s="253"/>
      <c r="BQ421" s="253"/>
      <c r="BR421" s="253"/>
      <c r="BS421" s="253"/>
      <c r="BT421" s="253"/>
      <c r="BU421" s="253"/>
      <c r="BV421" s="253"/>
      <c r="BW421" s="253"/>
      <c r="BX421" s="253"/>
      <c r="BY421" s="427">
        <v>2</v>
      </c>
      <c r="BZ421" s="427"/>
      <c r="CA421" s="427">
        <v>5</v>
      </c>
      <c r="CB421" s="427"/>
      <c r="CC421" s="427">
        <v>4</v>
      </c>
    </row>
    <row r="422" spans="1:81" ht="17.100000000000001" customHeight="1">
      <c r="A422" s="88">
        <v>364</v>
      </c>
      <c r="B422" s="86" t="s">
        <v>111</v>
      </c>
      <c r="C422" s="86" t="s">
        <v>2122</v>
      </c>
      <c r="D422" s="86" t="s">
        <v>350</v>
      </c>
      <c r="E422" s="86" t="s">
        <v>20</v>
      </c>
      <c r="F422" s="86" t="s">
        <v>2123</v>
      </c>
      <c r="G422" s="169" t="s">
        <v>2124</v>
      </c>
      <c r="H422" s="329" t="s">
        <v>2125</v>
      </c>
      <c r="I422" s="332" t="s">
        <v>2126</v>
      </c>
      <c r="J422" s="329" t="s">
        <v>102</v>
      </c>
      <c r="K422" s="329" t="s">
        <v>2127</v>
      </c>
      <c r="L422" s="329" t="s">
        <v>2128</v>
      </c>
      <c r="M422" s="91" t="s">
        <v>10779</v>
      </c>
      <c r="N422" s="330" t="s">
        <v>30</v>
      </c>
      <c r="O422" s="570"/>
      <c r="P422" s="330" t="s">
        <v>30</v>
      </c>
      <c r="Q422" s="373">
        <v>4739.3</v>
      </c>
      <c r="R422" s="373">
        <v>694</v>
      </c>
      <c r="S422" s="387">
        <v>694</v>
      </c>
      <c r="T422" s="387">
        <v>558</v>
      </c>
      <c r="U422" s="253" t="s">
        <v>8877</v>
      </c>
      <c r="V422" s="252">
        <v>136</v>
      </c>
      <c r="W422" s="252">
        <v>145</v>
      </c>
      <c r="X422" s="330" t="s">
        <v>6337</v>
      </c>
      <c r="Y422" s="252">
        <v>131</v>
      </c>
      <c r="Z422" s="252">
        <v>131</v>
      </c>
      <c r="AA422" s="252">
        <v>3386</v>
      </c>
      <c r="AB422" s="252">
        <v>212</v>
      </c>
      <c r="AC422" s="252"/>
      <c r="AD422" s="252"/>
      <c r="AE422" s="307">
        <v>10</v>
      </c>
      <c r="AF422" s="91" t="s">
        <v>12285</v>
      </c>
      <c r="AG422" s="373">
        <v>1547</v>
      </c>
      <c r="AH422" s="373">
        <v>1992</v>
      </c>
      <c r="AI422" s="91" t="s">
        <v>6869</v>
      </c>
      <c r="AJ422" s="91" t="s">
        <v>12284</v>
      </c>
      <c r="AK422" s="91" t="s">
        <v>6348</v>
      </c>
      <c r="AL422" s="381"/>
      <c r="AM422" s="381"/>
      <c r="AN422" s="381"/>
      <c r="AO422" s="381"/>
      <c r="AP422" s="381"/>
      <c r="AQ422" s="381">
        <v>180</v>
      </c>
      <c r="AR422" s="91" t="s">
        <v>9083</v>
      </c>
      <c r="AS422" s="91" t="s">
        <v>9083</v>
      </c>
      <c r="AT422" s="91" t="s">
        <v>10015</v>
      </c>
      <c r="AU422" s="73">
        <v>4406</v>
      </c>
      <c r="AV422" s="73">
        <v>24.477777777777799</v>
      </c>
      <c r="AW422" s="335">
        <v>10000</v>
      </c>
      <c r="AX422" s="335">
        <v>5000</v>
      </c>
      <c r="AY422" s="335">
        <v>5000</v>
      </c>
      <c r="AZ422" s="335">
        <v>5000</v>
      </c>
      <c r="BA422" s="335">
        <v>10000</v>
      </c>
      <c r="BB422" s="313">
        <v>30</v>
      </c>
      <c r="BC422" s="313">
        <v>50</v>
      </c>
      <c r="BD422" s="91" t="s">
        <v>12051</v>
      </c>
      <c r="BE422" s="91"/>
      <c r="BF422" s="313"/>
      <c r="BG422" s="335"/>
      <c r="BH422" s="313"/>
      <c r="BI422" s="313"/>
      <c r="BJ422" s="313"/>
      <c r="BK422" s="313"/>
      <c r="BL422" s="313"/>
      <c r="BM422" s="91"/>
      <c r="BN422" s="91"/>
      <c r="BO422" s="253"/>
      <c r="BP422" s="253"/>
      <c r="BQ422" s="253"/>
      <c r="BR422" s="253"/>
      <c r="BS422" s="253"/>
      <c r="BT422" s="253"/>
      <c r="BU422" s="253"/>
      <c r="BV422" s="253"/>
      <c r="BW422" s="253"/>
      <c r="BX422" s="253"/>
      <c r="BY422" s="427">
        <v>2</v>
      </c>
      <c r="BZ422" s="427"/>
      <c r="CA422" s="427"/>
      <c r="CB422" s="427"/>
      <c r="CC422" s="427"/>
    </row>
    <row r="423" spans="1:81" ht="17.100000000000001" customHeight="1">
      <c r="A423" s="88">
        <v>365</v>
      </c>
      <c r="B423" s="86" t="s">
        <v>111</v>
      </c>
      <c r="C423" s="86" t="s">
        <v>112</v>
      </c>
      <c r="D423" s="86" t="s">
        <v>350</v>
      </c>
      <c r="E423" s="86" t="s">
        <v>20</v>
      </c>
      <c r="F423" s="447" t="s">
        <v>2129</v>
      </c>
      <c r="G423" s="169" t="s">
        <v>8747</v>
      </c>
      <c r="H423" s="329" t="s">
        <v>9713</v>
      </c>
      <c r="I423" s="332" t="s">
        <v>9714</v>
      </c>
      <c r="J423" s="329" t="s">
        <v>102</v>
      </c>
      <c r="K423" s="329" t="s">
        <v>2130</v>
      </c>
      <c r="L423" s="329" t="s">
        <v>2131</v>
      </c>
      <c r="M423" s="91" t="s">
        <v>10780</v>
      </c>
      <c r="N423" s="330" t="s">
        <v>30</v>
      </c>
      <c r="O423" s="330"/>
      <c r="P423" s="330" t="s">
        <v>30</v>
      </c>
      <c r="Q423" s="373">
        <v>848.2</v>
      </c>
      <c r="R423" s="373">
        <v>978.73</v>
      </c>
      <c r="S423" s="387">
        <v>396</v>
      </c>
      <c r="T423" s="387">
        <v>396</v>
      </c>
      <c r="U423" s="253" t="s">
        <v>6336</v>
      </c>
      <c r="V423" s="252"/>
      <c r="W423" s="252">
        <v>100</v>
      </c>
      <c r="X423" s="330" t="s">
        <v>6337</v>
      </c>
      <c r="Y423" s="252">
        <v>165</v>
      </c>
      <c r="Z423" s="252">
        <v>23.1</v>
      </c>
      <c r="AA423" s="252">
        <v>150</v>
      </c>
      <c r="AB423" s="252">
        <v>16.5</v>
      </c>
      <c r="AC423" s="252"/>
      <c r="AD423" s="252"/>
      <c r="AE423" s="307">
        <v>6</v>
      </c>
      <c r="AF423" s="578" t="s">
        <v>10893</v>
      </c>
      <c r="AG423" s="373">
        <v>1708</v>
      </c>
      <c r="AH423" s="373">
        <v>1708</v>
      </c>
      <c r="AI423" s="91"/>
      <c r="AJ423" s="91"/>
      <c r="AK423" s="91" t="s">
        <v>6354</v>
      </c>
      <c r="AL423" s="381"/>
      <c r="AM423" s="381"/>
      <c r="AN423" s="381"/>
      <c r="AO423" s="381"/>
      <c r="AP423" s="381"/>
      <c r="AQ423" s="381">
        <v>254</v>
      </c>
      <c r="AR423" s="91" t="s">
        <v>6544</v>
      </c>
      <c r="AS423" s="91" t="s">
        <v>6544</v>
      </c>
      <c r="AT423" s="91" t="s">
        <v>8589</v>
      </c>
      <c r="AU423" s="73">
        <v>1097</v>
      </c>
      <c r="AV423" s="232">
        <v>4</v>
      </c>
      <c r="AW423" s="335">
        <v>7000</v>
      </c>
      <c r="AX423" s="335">
        <v>5000</v>
      </c>
      <c r="AY423" s="335">
        <v>5000</v>
      </c>
      <c r="AZ423" s="335">
        <v>5000</v>
      </c>
      <c r="BA423" s="335">
        <v>7000</v>
      </c>
      <c r="BB423" s="313">
        <v>15</v>
      </c>
      <c r="BC423" s="313"/>
      <c r="BD423" s="91"/>
      <c r="BE423" s="91"/>
      <c r="BF423" s="313">
        <v>7000</v>
      </c>
      <c r="BG423" s="335">
        <v>5000</v>
      </c>
      <c r="BH423" s="313">
        <v>5000</v>
      </c>
      <c r="BI423" s="313">
        <v>5000</v>
      </c>
      <c r="BJ423" s="313">
        <v>7000</v>
      </c>
      <c r="BK423" s="313">
        <v>15</v>
      </c>
      <c r="BL423" s="313"/>
      <c r="BM423" s="91"/>
      <c r="BN423" s="91"/>
      <c r="BO423" s="253"/>
      <c r="BP423" s="253"/>
      <c r="BQ423" s="253"/>
      <c r="BR423" s="253"/>
      <c r="BS423" s="253"/>
      <c r="BT423" s="253"/>
      <c r="BU423" s="253"/>
      <c r="BV423" s="253"/>
      <c r="BW423" s="253"/>
      <c r="BX423" s="253"/>
      <c r="BY423" s="427">
        <v>2</v>
      </c>
      <c r="BZ423" s="427"/>
      <c r="CA423" s="427"/>
      <c r="CB423" s="427"/>
      <c r="CC423" s="427"/>
    </row>
    <row r="424" spans="1:81" ht="17.100000000000001" customHeight="1">
      <c r="A424" s="88">
        <v>366</v>
      </c>
      <c r="B424" s="86" t="s">
        <v>111</v>
      </c>
      <c r="C424" s="86" t="s">
        <v>112</v>
      </c>
      <c r="D424" s="86" t="s">
        <v>350</v>
      </c>
      <c r="E424" s="86" t="s">
        <v>20</v>
      </c>
      <c r="F424" s="86" t="s">
        <v>2132</v>
      </c>
      <c r="G424" s="169" t="s">
        <v>2133</v>
      </c>
      <c r="H424" s="329" t="s">
        <v>2134</v>
      </c>
      <c r="I424" s="332" t="s">
        <v>2135</v>
      </c>
      <c r="J424" s="329" t="s">
        <v>102</v>
      </c>
      <c r="K424" s="329" t="s">
        <v>11807</v>
      </c>
      <c r="L424" s="32" t="s">
        <v>8872</v>
      </c>
      <c r="M424" s="91" t="s">
        <v>10781</v>
      </c>
      <c r="N424" s="330" t="s">
        <v>102</v>
      </c>
      <c r="O424" s="776" t="s">
        <v>6435</v>
      </c>
      <c r="P424" s="330" t="s">
        <v>30</v>
      </c>
      <c r="Q424" s="373">
        <v>1145</v>
      </c>
      <c r="R424" s="373">
        <v>651</v>
      </c>
      <c r="S424" s="387">
        <v>293</v>
      </c>
      <c r="T424" s="387">
        <v>260</v>
      </c>
      <c r="U424" s="253" t="s">
        <v>6352</v>
      </c>
      <c r="V424" s="252">
        <v>33</v>
      </c>
      <c r="W424" s="252">
        <v>15</v>
      </c>
      <c r="X424" s="330" t="s">
        <v>6337</v>
      </c>
      <c r="Y424" s="252">
        <v>53</v>
      </c>
      <c r="Z424" s="300">
        <v>101</v>
      </c>
      <c r="AA424" s="252">
        <v>330</v>
      </c>
      <c r="AB424" s="252">
        <v>53</v>
      </c>
      <c r="AC424" s="252">
        <v>230</v>
      </c>
      <c r="AD424" s="252"/>
      <c r="AE424" s="307">
        <v>10</v>
      </c>
      <c r="AF424" s="91" t="s">
        <v>7194</v>
      </c>
      <c r="AG424" s="373">
        <v>628</v>
      </c>
      <c r="AH424" s="373">
        <v>628</v>
      </c>
      <c r="AI424" s="91" t="s">
        <v>11056</v>
      </c>
      <c r="AJ424" s="91" t="s">
        <v>11057</v>
      </c>
      <c r="AK424" s="91" t="s">
        <v>6348</v>
      </c>
      <c r="AL424" s="381">
        <v>18</v>
      </c>
      <c r="AM424" s="381">
        <v>8</v>
      </c>
      <c r="AN424" s="381">
        <v>9</v>
      </c>
      <c r="AO424" s="381">
        <v>1</v>
      </c>
      <c r="AP424" s="381"/>
      <c r="AQ424" s="381">
        <v>240</v>
      </c>
      <c r="AR424" s="91" t="s">
        <v>6341</v>
      </c>
      <c r="AS424" s="91" t="s">
        <v>6341</v>
      </c>
      <c r="AT424" s="91" t="s">
        <v>8589</v>
      </c>
      <c r="AU424" s="73">
        <v>4783</v>
      </c>
      <c r="AV424" s="73">
        <v>20</v>
      </c>
      <c r="AW424" s="335">
        <v>7000</v>
      </c>
      <c r="AX424" s="335">
        <v>7000</v>
      </c>
      <c r="AY424" s="335">
        <v>7000</v>
      </c>
      <c r="AZ424" s="335">
        <v>7000</v>
      </c>
      <c r="BA424" s="335">
        <v>7000</v>
      </c>
      <c r="BB424" s="313">
        <v>10</v>
      </c>
      <c r="BC424" s="313">
        <v>50</v>
      </c>
      <c r="BD424" s="91" t="s">
        <v>7195</v>
      </c>
      <c r="BE424" s="91"/>
      <c r="BF424" s="313">
        <v>7000</v>
      </c>
      <c r="BG424" s="335">
        <v>7000</v>
      </c>
      <c r="BH424" s="313">
        <v>7000</v>
      </c>
      <c r="BI424" s="313">
        <v>7000</v>
      </c>
      <c r="BJ424" s="313">
        <v>7000</v>
      </c>
      <c r="BK424" s="313">
        <v>50</v>
      </c>
      <c r="BL424" s="313">
        <v>50</v>
      </c>
      <c r="BM424" s="91" t="s">
        <v>7195</v>
      </c>
      <c r="BN424" s="91"/>
      <c r="BO424" s="253"/>
      <c r="BP424" s="253"/>
      <c r="BQ424" s="253"/>
      <c r="BR424" s="253"/>
      <c r="BS424" s="253"/>
      <c r="BT424" s="253"/>
      <c r="BU424" s="253"/>
      <c r="BV424" s="253"/>
      <c r="BW424" s="253"/>
      <c r="BX424" s="253"/>
      <c r="BY424" s="427">
        <v>5</v>
      </c>
      <c r="BZ424" s="427">
        <v>1</v>
      </c>
      <c r="CA424" s="427"/>
      <c r="CB424" s="427"/>
      <c r="CC424" s="427"/>
    </row>
    <row r="425" spans="1:81" ht="17.100000000000001" customHeight="1">
      <c r="A425" s="88">
        <v>367</v>
      </c>
      <c r="B425" s="86" t="s">
        <v>111</v>
      </c>
      <c r="C425" s="86" t="s">
        <v>1939</v>
      </c>
      <c r="D425" s="91" t="s">
        <v>350</v>
      </c>
      <c r="E425" s="91" t="s">
        <v>20</v>
      </c>
      <c r="F425" s="91" t="s">
        <v>12587</v>
      </c>
      <c r="G425" s="101" t="s">
        <v>2137</v>
      </c>
      <c r="H425" s="330" t="s">
        <v>2138</v>
      </c>
      <c r="I425" s="91" t="s">
        <v>2139</v>
      </c>
      <c r="J425" s="330" t="s">
        <v>102</v>
      </c>
      <c r="K425" s="330" t="s">
        <v>2140</v>
      </c>
      <c r="L425" s="330" t="s">
        <v>2141</v>
      </c>
      <c r="M425" s="91" t="s">
        <v>10782</v>
      </c>
      <c r="N425" s="330" t="s">
        <v>30</v>
      </c>
      <c r="O425" s="330"/>
      <c r="P425" s="330" t="s">
        <v>30</v>
      </c>
      <c r="Q425" s="373">
        <v>501</v>
      </c>
      <c r="R425" s="373">
        <v>288</v>
      </c>
      <c r="S425" s="387">
        <v>106</v>
      </c>
      <c r="T425" s="387">
        <v>26</v>
      </c>
      <c r="U425" s="253" t="s">
        <v>6361</v>
      </c>
      <c r="V425" s="252">
        <v>80</v>
      </c>
      <c r="W425" s="252">
        <v>42</v>
      </c>
      <c r="X425" s="330" t="s">
        <v>6337</v>
      </c>
      <c r="Y425" s="252">
        <v>60</v>
      </c>
      <c r="Z425" s="252"/>
      <c r="AA425" s="252">
        <v>1800</v>
      </c>
      <c r="AB425" s="252">
        <v>33</v>
      </c>
      <c r="AC425" s="252">
        <v>2</v>
      </c>
      <c r="AD425" s="252"/>
      <c r="AE425" s="307">
        <v>10</v>
      </c>
      <c r="AF425" s="91" t="s">
        <v>7561</v>
      </c>
      <c r="AG425" s="373">
        <v>1572</v>
      </c>
      <c r="AH425" s="373">
        <v>2382</v>
      </c>
      <c r="AI425" s="91"/>
      <c r="AJ425" s="91"/>
      <c r="AK425" s="91" t="s">
        <v>6354</v>
      </c>
      <c r="AL425" s="381">
        <v>15</v>
      </c>
      <c r="AM425" s="381">
        <v>3</v>
      </c>
      <c r="AN425" s="381">
        <v>6</v>
      </c>
      <c r="AO425" s="381">
        <v>3</v>
      </c>
      <c r="AP425" s="381">
        <v>3</v>
      </c>
      <c r="AQ425" s="381">
        <v>348</v>
      </c>
      <c r="AR425" s="91" t="s">
        <v>6341</v>
      </c>
      <c r="AS425" s="91" t="s">
        <v>6341</v>
      </c>
      <c r="AT425" s="91" t="s">
        <v>7562</v>
      </c>
      <c r="AU425" s="232">
        <v>98112</v>
      </c>
      <c r="AV425" s="73">
        <v>282</v>
      </c>
      <c r="AW425" s="335">
        <v>3000</v>
      </c>
      <c r="AX425" s="335">
        <v>1500</v>
      </c>
      <c r="AY425" s="335">
        <v>1500</v>
      </c>
      <c r="AZ425" s="335">
        <v>1500</v>
      </c>
      <c r="BA425" s="335">
        <v>3000</v>
      </c>
      <c r="BB425" s="313">
        <v>10</v>
      </c>
      <c r="BC425" s="313">
        <v>50</v>
      </c>
      <c r="BD425" s="91" t="s">
        <v>7563</v>
      </c>
      <c r="BE425" s="91" t="s">
        <v>7564</v>
      </c>
      <c r="BF425" s="313">
        <v>3000</v>
      </c>
      <c r="BG425" s="335">
        <v>1500</v>
      </c>
      <c r="BH425" s="313">
        <v>1500</v>
      </c>
      <c r="BI425" s="313">
        <v>1500</v>
      </c>
      <c r="BJ425" s="313">
        <v>3000</v>
      </c>
      <c r="BK425" s="313">
        <v>10</v>
      </c>
      <c r="BL425" s="313">
        <v>50</v>
      </c>
      <c r="BM425" s="91" t="s">
        <v>7563</v>
      </c>
      <c r="BN425" s="91" t="s">
        <v>7565</v>
      </c>
      <c r="BO425" s="253"/>
      <c r="BP425" s="253"/>
      <c r="BQ425" s="253"/>
      <c r="BR425" s="253"/>
      <c r="BS425" s="253"/>
      <c r="BT425" s="253"/>
      <c r="BU425" s="253"/>
      <c r="BV425" s="253"/>
      <c r="BW425" s="253"/>
      <c r="BX425" s="253"/>
      <c r="BY425" s="427">
        <v>4</v>
      </c>
      <c r="BZ425" s="427"/>
      <c r="CA425" s="427"/>
      <c r="CB425" s="427"/>
      <c r="CC425" s="427"/>
    </row>
    <row r="426" spans="1:81" ht="17.100000000000001" customHeight="1">
      <c r="A426" s="88">
        <v>368</v>
      </c>
      <c r="B426" s="86" t="s">
        <v>111</v>
      </c>
      <c r="C426" s="86" t="s">
        <v>1909</v>
      </c>
      <c r="D426" s="91" t="s">
        <v>350</v>
      </c>
      <c r="E426" s="91" t="s">
        <v>20</v>
      </c>
      <c r="F426" s="91" t="s">
        <v>2142</v>
      </c>
      <c r="G426" s="101" t="s">
        <v>2143</v>
      </c>
      <c r="H426" s="330" t="s">
        <v>2144</v>
      </c>
      <c r="I426" s="91" t="s">
        <v>2145</v>
      </c>
      <c r="J426" s="330" t="s">
        <v>102</v>
      </c>
      <c r="K426" s="330" t="s">
        <v>2145</v>
      </c>
      <c r="L426" s="330" t="s">
        <v>2146</v>
      </c>
      <c r="M426" s="91" t="s">
        <v>10783</v>
      </c>
      <c r="N426" s="330" t="s">
        <v>30</v>
      </c>
      <c r="O426" s="330"/>
      <c r="P426" s="330" t="s">
        <v>30</v>
      </c>
      <c r="Q426" s="373">
        <v>1491</v>
      </c>
      <c r="R426" s="373">
        <v>2226</v>
      </c>
      <c r="S426" s="387">
        <v>1062</v>
      </c>
      <c r="T426" s="387">
        <v>982</v>
      </c>
      <c r="U426" s="253" t="s">
        <v>6352</v>
      </c>
      <c r="V426" s="252">
        <v>80</v>
      </c>
      <c r="W426" s="252">
        <v>50</v>
      </c>
      <c r="X426" s="330" t="s">
        <v>6337</v>
      </c>
      <c r="Y426" s="252">
        <v>829.5</v>
      </c>
      <c r="Z426" s="252"/>
      <c r="AA426" s="252">
        <v>1500</v>
      </c>
      <c r="AB426" s="252">
        <v>65</v>
      </c>
      <c r="AC426" s="252"/>
      <c r="AD426" s="252"/>
      <c r="AE426" s="307">
        <v>100</v>
      </c>
      <c r="AF426" s="91" t="s">
        <v>8921</v>
      </c>
      <c r="AG426" s="373"/>
      <c r="AH426" s="373">
        <v>175</v>
      </c>
      <c r="AI426" s="91"/>
      <c r="AJ426" s="91"/>
      <c r="AK426" s="91" t="s">
        <v>6348</v>
      </c>
      <c r="AL426" s="381">
        <v>8</v>
      </c>
      <c r="AM426" s="381"/>
      <c r="AN426" s="381">
        <v>6</v>
      </c>
      <c r="AO426" s="381">
        <v>2</v>
      </c>
      <c r="AP426" s="381"/>
      <c r="AQ426" s="381">
        <v>297</v>
      </c>
      <c r="AR426" s="91" t="s">
        <v>9075</v>
      </c>
      <c r="AS426" s="91" t="s">
        <v>9075</v>
      </c>
      <c r="AT426" s="91" t="s">
        <v>8555</v>
      </c>
      <c r="AU426" s="73">
        <v>22000</v>
      </c>
      <c r="AV426" s="232">
        <v>74</v>
      </c>
      <c r="AW426" s="335">
        <v>6000</v>
      </c>
      <c r="AX426" s="335">
        <v>4000</v>
      </c>
      <c r="AY426" s="335">
        <v>4000</v>
      </c>
      <c r="AZ426" s="335">
        <v>5000</v>
      </c>
      <c r="BA426" s="335">
        <v>6000</v>
      </c>
      <c r="BB426" s="313">
        <v>10</v>
      </c>
      <c r="BC426" s="313">
        <v>50</v>
      </c>
      <c r="BD426" s="91" t="s">
        <v>12635</v>
      </c>
      <c r="BE426" s="91" t="s">
        <v>12634</v>
      </c>
      <c r="BF426" s="313"/>
      <c r="BG426" s="335"/>
      <c r="BH426" s="313"/>
      <c r="BI426" s="313"/>
      <c r="BJ426" s="313"/>
      <c r="BK426" s="313"/>
      <c r="BL426" s="313"/>
      <c r="BM426" s="91"/>
      <c r="BN426" s="91"/>
      <c r="BO426" s="253"/>
      <c r="BP426" s="253"/>
      <c r="BQ426" s="253"/>
      <c r="BR426" s="253"/>
      <c r="BS426" s="253"/>
      <c r="BT426" s="253"/>
      <c r="BU426" s="253"/>
      <c r="BV426" s="253"/>
      <c r="BW426" s="253"/>
      <c r="BX426" s="253"/>
      <c r="BY426" s="445">
        <v>1</v>
      </c>
      <c r="BZ426" s="445">
        <v>2</v>
      </c>
      <c r="CA426" s="445">
        <v>2</v>
      </c>
      <c r="CB426" s="445"/>
      <c r="CC426" s="445"/>
    </row>
    <row r="427" spans="1:81" ht="17.100000000000001" customHeight="1">
      <c r="A427" s="88">
        <v>369</v>
      </c>
      <c r="B427" s="88" t="s">
        <v>75</v>
      </c>
      <c r="C427" s="88" t="s">
        <v>1857</v>
      </c>
      <c r="D427" s="88" t="s">
        <v>702</v>
      </c>
      <c r="E427" s="88" t="s">
        <v>97</v>
      </c>
      <c r="F427" s="88" t="s">
        <v>2147</v>
      </c>
      <c r="G427" s="169" t="s">
        <v>8748</v>
      </c>
      <c r="H427" s="329" t="s">
        <v>2148</v>
      </c>
      <c r="I427" s="332" t="s">
        <v>1632</v>
      </c>
      <c r="J427" s="329" t="s">
        <v>102</v>
      </c>
      <c r="K427" s="329" t="s">
        <v>2149</v>
      </c>
      <c r="L427" s="329" t="s">
        <v>7566</v>
      </c>
      <c r="M427" s="91" t="s">
        <v>10784</v>
      </c>
      <c r="N427" s="330" t="s">
        <v>30</v>
      </c>
      <c r="O427" s="330"/>
      <c r="P427" s="330" t="s">
        <v>30</v>
      </c>
      <c r="Q427" s="373">
        <v>4956</v>
      </c>
      <c r="R427" s="373">
        <v>1622</v>
      </c>
      <c r="S427" s="387">
        <v>400.3</v>
      </c>
      <c r="T427" s="387">
        <v>400.3</v>
      </c>
      <c r="U427" s="253" t="s">
        <v>6336</v>
      </c>
      <c r="V427" s="252"/>
      <c r="W427" s="252">
        <v>5.4</v>
      </c>
      <c r="X427" s="330" t="s">
        <v>6337</v>
      </c>
      <c r="Y427" s="252">
        <v>10.9</v>
      </c>
      <c r="Z427" s="252"/>
      <c r="AA427" s="252"/>
      <c r="AB427" s="252">
        <v>12.1</v>
      </c>
      <c r="AC427" s="252"/>
      <c r="AD427" s="252">
        <v>14.5</v>
      </c>
      <c r="AE427" s="307">
        <v>12</v>
      </c>
      <c r="AF427" s="91" t="s">
        <v>7567</v>
      </c>
      <c r="AG427" s="373"/>
      <c r="AH427" s="373">
        <v>390</v>
      </c>
      <c r="AI427" s="91"/>
      <c r="AJ427" s="91"/>
      <c r="AK427" s="91"/>
      <c r="AL427" s="381">
        <v>2</v>
      </c>
      <c r="AM427" s="381"/>
      <c r="AN427" s="381">
        <v>1</v>
      </c>
      <c r="AO427" s="381">
        <v>1</v>
      </c>
      <c r="AP427" s="381"/>
      <c r="AQ427" s="381">
        <v>96</v>
      </c>
      <c r="AR427" s="91" t="s">
        <v>6340</v>
      </c>
      <c r="AS427" s="91" t="s">
        <v>6340</v>
      </c>
      <c r="AT427" s="91" t="s">
        <v>10003</v>
      </c>
      <c r="AU427" s="73">
        <v>10000</v>
      </c>
      <c r="AV427" s="232">
        <v>104</v>
      </c>
      <c r="AW427" s="335">
        <v>2000</v>
      </c>
      <c r="AX427" s="335">
        <v>0</v>
      </c>
      <c r="AY427" s="335">
        <v>1000</v>
      </c>
      <c r="AZ427" s="335">
        <v>1000</v>
      </c>
      <c r="BA427" s="335">
        <v>2000</v>
      </c>
      <c r="BB427" s="313">
        <v>50</v>
      </c>
      <c r="BC427" s="313">
        <v>50</v>
      </c>
      <c r="BD427" s="91" t="s">
        <v>9422</v>
      </c>
      <c r="BE427" s="91" t="s">
        <v>9517</v>
      </c>
      <c r="BF427" s="313"/>
      <c r="BG427" s="335"/>
      <c r="BH427" s="313"/>
      <c r="BI427" s="313"/>
      <c r="BJ427" s="313"/>
      <c r="BK427" s="313"/>
      <c r="BL427" s="313"/>
      <c r="BM427" s="91"/>
      <c r="BN427" s="91"/>
      <c r="BO427" s="253"/>
      <c r="BP427" s="253"/>
      <c r="BQ427" s="253"/>
      <c r="BR427" s="253"/>
      <c r="BS427" s="253"/>
      <c r="BT427" s="253"/>
      <c r="BU427" s="253"/>
      <c r="BV427" s="253"/>
      <c r="BW427" s="253"/>
      <c r="BX427" s="253"/>
      <c r="BY427" s="427"/>
      <c r="BZ427" s="427"/>
      <c r="CA427" s="427">
        <v>1</v>
      </c>
      <c r="CB427" s="427">
        <v>1</v>
      </c>
      <c r="CC427" s="427">
        <v>1</v>
      </c>
    </row>
    <row r="428" spans="1:81" ht="17.100000000000001" customHeight="1">
      <c r="A428" s="88">
        <v>370</v>
      </c>
      <c r="B428" s="86" t="s">
        <v>111</v>
      </c>
      <c r="C428" s="86" t="s">
        <v>112</v>
      </c>
      <c r="D428" s="86" t="s">
        <v>350</v>
      </c>
      <c r="E428" s="86" t="s">
        <v>20</v>
      </c>
      <c r="F428" s="86" t="s">
        <v>12588</v>
      </c>
      <c r="G428" s="169" t="s">
        <v>2150</v>
      </c>
      <c r="H428" s="329" t="s">
        <v>2151</v>
      </c>
      <c r="I428" s="332" t="s">
        <v>8835</v>
      </c>
      <c r="J428" s="329" t="s">
        <v>102</v>
      </c>
      <c r="K428" s="329" t="s">
        <v>2152</v>
      </c>
      <c r="L428" s="329" t="s">
        <v>2153</v>
      </c>
      <c r="M428" s="91" t="s">
        <v>10785</v>
      </c>
      <c r="N428" s="330" t="s">
        <v>30</v>
      </c>
      <c r="O428" s="570"/>
      <c r="P428" s="330" t="s">
        <v>30</v>
      </c>
      <c r="Q428" s="373">
        <v>955.5</v>
      </c>
      <c r="R428" s="373">
        <v>1099.22</v>
      </c>
      <c r="S428" s="387">
        <v>1049.3399999999999</v>
      </c>
      <c r="T428" s="387">
        <v>1049.3399999999999</v>
      </c>
      <c r="U428" s="390"/>
      <c r="V428" s="252"/>
      <c r="W428" s="252">
        <v>30.35</v>
      </c>
      <c r="X428" s="330" t="s">
        <v>6337</v>
      </c>
      <c r="Y428" s="252"/>
      <c r="Z428" s="252"/>
      <c r="AA428" s="252"/>
      <c r="AB428" s="252"/>
      <c r="AC428" s="252"/>
      <c r="AD428" s="252">
        <v>27.75</v>
      </c>
      <c r="AE428" s="307">
        <v>5</v>
      </c>
      <c r="AF428" s="91" t="s">
        <v>7143</v>
      </c>
      <c r="AG428" s="373">
        <v>20000</v>
      </c>
      <c r="AH428" s="373">
        <v>70000</v>
      </c>
      <c r="AI428" s="91" t="s">
        <v>11808</v>
      </c>
      <c r="AJ428" s="91" t="s">
        <v>12576</v>
      </c>
      <c r="AK428" s="91"/>
      <c r="AL428" s="381"/>
      <c r="AM428" s="381"/>
      <c r="AN428" s="381"/>
      <c r="AO428" s="381"/>
      <c r="AP428" s="381"/>
      <c r="AQ428" s="381">
        <v>320</v>
      </c>
      <c r="AR428" s="91" t="s">
        <v>9112</v>
      </c>
      <c r="AS428" s="91" t="s">
        <v>9112</v>
      </c>
      <c r="AT428" s="91" t="s">
        <v>9234</v>
      </c>
      <c r="AU428" s="232">
        <v>11000</v>
      </c>
      <c r="AV428" s="232">
        <v>34</v>
      </c>
      <c r="AW428" s="335">
        <v>8000</v>
      </c>
      <c r="AX428" s="335">
        <v>6000</v>
      </c>
      <c r="AY428" s="335">
        <v>6000</v>
      </c>
      <c r="AZ428" s="335">
        <v>8000</v>
      </c>
      <c r="BA428" s="335">
        <v>8000</v>
      </c>
      <c r="BB428" s="309">
        <v>10</v>
      </c>
      <c r="BC428" s="309">
        <v>10</v>
      </c>
      <c r="BD428" s="91"/>
      <c r="BE428" s="91" t="s">
        <v>7147</v>
      </c>
      <c r="BF428" s="313"/>
      <c r="BG428" s="335"/>
      <c r="BH428" s="313"/>
      <c r="BI428" s="313"/>
      <c r="BJ428" s="313"/>
      <c r="BK428" s="313"/>
      <c r="BL428" s="313"/>
      <c r="BM428" s="91"/>
      <c r="BN428" s="91"/>
      <c r="BO428" s="253"/>
      <c r="BP428" s="253"/>
      <c r="BQ428" s="253"/>
      <c r="BR428" s="253"/>
      <c r="BS428" s="253"/>
      <c r="BT428" s="253"/>
      <c r="BU428" s="253"/>
      <c r="BV428" s="253"/>
      <c r="BW428" s="253"/>
      <c r="BX428" s="253"/>
      <c r="BY428" s="596">
        <v>6</v>
      </c>
      <c r="BZ428" s="427">
        <v>1</v>
      </c>
      <c r="CA428" s="427">
        <v>4</v>
      </c>
      <c r="CB428" s="427"/>
      <c r="CC428" s="427"/>
    </row>
    <row r="429" spans="1:81" ht="17.100000000000001" customHeight="1">
      <c r="A429" s="88">
        <v>371</v>
      </c>
      <c r="B429" s="88" t="s">
        <v>111</v>
      </c>
      <c r="C429" s="88" t="s">
        <v>2154</v>
      </c>
      <c r="D429" s="78" t="s">
        <v>350</v>
      </c>
      <c r="E429" s="78" t="s">
        <v>278</v>
      </c>
      <c r="F429" s="91" t="s">
        <v>2155</v>
      </c>
      <c r="G429" s="101" t="s">
        <v>2156</v>
      </c>
      <c r="H429" s="330" t="s">
        <v>2157</v>
      </c>
      <c r="I429" s="91" t="s">
        <v>2158</v>
      </c>
      <c r="J429" s="330" t="s">
        <v>102</v>
      </c>
      <c r="K429" s="330" t="s">
        <v>2159</v>
      </c>
      <c r="L429" s="330" t="s">
        <v>2160</v>
      </c>
      <c r="M429" s="91" t="s">
        <v>10786</v>
      </c>
      <c r="N429" s="330" t="s">
        <v>30</v>
      </c>
      <c r="O429" s="330"/>
      <c r="P429" s="330" t="s">
        <v>102</v>
      </c>
      <c r="Q429" s="373">
        <v>1520</v>
      </c>
      <c r="R429" s="373">
        <v>760</v>
      </c>
      <c r="S429" s="387">
        <v>364</v>
      </c>
      <c r="T429" s="387">
        <v>198</v>
      </c>
      <c r="U429" s="253" t="s">
        <v>8879</v>
      </c>
      <c r="V429" s="252">
        <v>166</v>
      </c>
      <c r="W429" s="252">
        <v>300</v>
      </c>
      <c r="X429" s="330" t="s">
        <v>6337</v>
      </c>
      <c r="Y429" s="252">
        <v>83</v>
      </c>
      <c r="Z429" s="252">
        <v>300</v>
      </c>
      <c r="AA429" s="252">
        <v>98049</v>
      </c>
      <c r="AB429" s="252">
        <v>33</v>
      </c>
      <c r="AC429" s="252"/>
      <c r="AD429" s="252"/>
      <c r="AE429" s="307" t="s">
        <v>9938</v>
      </c>
      <c r="AF429" s="91" t="s">
        <v>7568</v>
      </c>
      <c r="AG429" s="373">
        <v>80000</v>
      </c>
      <c r="AH429" s="373">
        <v>105366</v>
      </c>
      <c r="AI429" s="91"/>
      <c r="AJ429" s="91"/>
      <c r="AK429" s="91" t="s">
        <v>6348</v>
      </c>
      <c r="AL429" s="583">
        <v>5</v>
      </c>
      <c r="AM429" s="381">
        <v>2</v>
      </c>
      <c r="AN429" s="381">
        <v>2</v>
      </c>
      <c r="AO429" s="381">
        <v>1</v>
      </c>
      <c r="AP429" s="381"/>
      <c r="AQ429" s="381">
        <v>248</v>
      </c>
      <c r="AR429" s="91" t="s">
        <v>9083</v>
      </c>
      <c r="AS429" s="91" t="s">
        <v>9083</v>
      </c>
      <c r="AT429" s="91" t="s">
        <v>12809</v>
      </c>
      <c r="AU429" s="73">
        <v>4032</v>
      </c>
      <c r="AV429" s="232">
        <v>16</v>
      </c>
      <c r="AW429" s="335"/>
      <c r="AX429" s="335"/>
      <c r="AY429" s="335"/>
      <c r="AZ429" s="335"/>
      <c r="BA429" s="335"/>
      <c r="BB429" s="313"/>
      <c r="BC429" s="313"/>
      <c r="BD429" s="91"/>
      <c r="BE429" s="91" t="s">
        <v>6350</v>
      </c>
      <c r="BF429" s="313"/>
      <c r="BG429" s="335"/>
      <c r="BH429" s="313"/>
      <c r="BI429" s="313"/>
      <c r="BJ429" s="313"/>
      <c r="BK429" s="313"/>
      <c r="BL429" s="313"/>
      <c r="BM429" s="91"/>
      <c r="BN429" s="91" t="s">
        <v>6350</v>
      </c>
      <c r="BO429" s="253"/>
      <c r="BP429" s="253"/>
      <c r="BQ429" s="253"/>
      <c r="BR429" s="253"/>
      <c r="BS429" s="253"/>
      <c r="BT429" s="253"/>
      <c r="BU429" s="253"/>
      <c r="BV429" s="253"/>
      <c r="BW429" s="253"/>
      <c r="BX429" s="253"/>
      <c r="BY429" s="784">
        <v>2</v>
      </c>
      <c r="BZ429" s="427">
        <v>1</v>
      </c>
      <c r="CA429" s="427">
        <v>1</v>
      </c>
      <c r="CB429" s="427"/>
      <c r="CC429" s="427"/>
    </row>
    <row r="430" spans="1:81" ht="17.100000000000001" customHeight="1">
      <c r="A430" s="88">
        <v>372</v>
      </c>
      <c r="B430" s="122" t="s">
        <v>111</v>
      </c>
      <c r="C430" s="122" t="s">
        <v>1607</v>
      </c>
      <c r="D430" s="123" t="s">
        <v>350</v>
      </c>
      <c r="E430" s="90" t="s">
        <v>20</v>
      </c>
      <c r="F430" s="90" t="s">
        <v>2161</v>
      </c>
      <c r="G430" s="101" t="s">
        <v>10991</v>
      </c>
      <c r="H430" s="330" t="s">
        <v>2162</v>
      </c>
      <c r="I430" s="91" t="s">
        <v>2163</v>
      </c>
      <c r="J430" s="330" t="s">
        <v>102</v>
      </c>
      <c r="K430" s="330" t="s">
        <v>12411</v>
      </c>
      <c r="L430" s="330" t="s">
        <v>10990</v>
      </c>
      <c r="M430" s="91" t="s">
        <v>10787</v>
      </c>
      <c r="N430" s="330" t="s">
        <v>30</v>
      </c>
      <c r="O430" s="330"/>
      <c r="P430" s="330" t="s">
        <v>30</v>
      </c>
      <c r="Q430" s="373">
        <v>4620</v>
      </c>
      <c r="R430" s="373">
        <v>1070</v>
      </c>
      <c r="S430" s="387">
        <v>820</v>
      </c>
      <c r="T430" s="387">
        <v>770</v>
      </c>
      <c r="U430" s="253" t="s">
        <v>6357</v>
      </c>
      <c r="V430" s="252">
        <v>50</v>
      </c>
      <c r="W430" s="252">
        <v>50</v>
      </c>
      <c r="X430" s="330" t="s">
        <v>6337</v>
      </c>
      <c r="Y430" s="252">
        <v>200</v>
      </c>
      <c r="Z430" s="252"/>
      <c r="AA430" s="252"/>
      <c r="AB430" s="252">
        <v>20</v>
      </c>
      <c r="AC430" s="252"/>
      <c r="AD430" s="252"/>
      <c r="AE430" s="307">
        <v>20</v>
      </c>
      <c r="AF430" s="91" t="s">
        <v>12413</v>
      </c>
      <c r="AG430" s="373"/>
      <c r="AH430" s="373">
        <v>3950</v>
      </c>
      <c r="AI430" s="91" t="s">
        <v>12414</v>
      </c>
      <c r="AJ430" s="91" t="s">
        <v>7234</v>
      </c>
      <c r="AK430" s="91" t="s">
        <v>12415</v>
      </c>
      <c r="AL430" s="381">
        <v>18</v>
      </c>
      <c r="AM430" s="381"/>
      <c r="AN430" s="381">
        <v>9</v>
      </c>
      <c r="AO430" s="381">
        <v>9</v>
      </c>
      <c r="AP430" s="381"/>
      <c r="AQ430" s="381">
        <v>230</v>
      </c>
      <c r="AR430" s="91" t="s">
        <v>12808</v>
      </c>
      <c r="AS430" s="91" t="s">
        <v>12808</v>
      </c>
      <c r="AT430" s="91" t="s">
        <v>7236</v>
      </c>
      <c r="AU430" s="73">
        <v>4356</v>
      </c>
      <c r="AV430" s="232">
        <v>19</v>
      </c>
      <c r="AW430" s="335">
        <v>8000</v>
      </c>
      <c r="AX430" s="335">
        <v>0</v>
      </c>
      <c r="AY430" s="335">
        <v>5000</v>
      </c>
      <c r="AZ430" s="335">
        <v>5000</v>
      </c>
      <c r="BA430" s="335">
        <v>5000</v>
      </c>
      <c r="BB430" s="313" t="s">
        <v>12416</v>
      </c>
      <c r="BC430" s="750">
        <v>62.5</v>
      </c>
      <c r="BD430" s="91" t="s">
        <v>9471</v>
      </c>
      <c r="BE430" s="91" t="s">
        <v>6454</v>
      </c>
      <c r="BF430" s="313">
        <v>8000</v>
      </c>
      <c r="BG430" s="335">
        <v>0</v>
      </c>
      <c r="BH430" s="313">
        <v>5000</v>
      </c>
      <c r="BI430" s="313">
        <v>5000</v>
      </c>
      <c r="BJ430" s="313">
        <v>5000</v>
      </c>
      <c r="BK430" s="313"/>
      <c r="BL430" s="313"/>
      <c r="BM430" s="91" t="s">
        <v>9623</v>
      </c>
      <c r="BN430" s="91" t="s">
        <v>6454</v>
      </c>
      <c r="BO430" s="253"/>
      <c r="BP430" s="253"/>
      <c r="BQ430" s="253"/>
      <c r="BR430" s="253"/>
      <c r="BS430" s="253"/>
      <c r="BT430" s="253"/>
      <c r="BU430" s="253"/>
      <c r="BV430" s="253"/>
      <c r="BW430" s="253"/>
      <c r="BX430" s="253"/>
      <c r="BY430" s="596">
        <v>3</v>
      </c>
      <c r="BZ430" s="427"/>
      <c r="CA430" s="427"/>
      <c r="CB430" s="427"/>
      <c r="CC430" s="427">
        <v>52</v>
      </c>
    </row>
    <row r="431" spans="1:81" ht="17.100000000000001" customHeight="1">
      <c r="A431" s="88">
        <v>373</v>
      </c>
      <c r="B431" s="86" t="s">
        <v>111</v>
      </c>
      <c r="C431" s="86" t="s">
        <v>1607</v>
      </c>
      <c r="D431" s="91" t="s">
        <v>350</v>
      </c>
      <c r="E431" s="91" t="s">
        <v>20</v>
      </c>
      <c r="F431" s="91" t="s">
        <v>2164</v>
      </c>
      <c r="G431" s="101" t="s">
        <v>2165</v>
      </c>
      <c r="H431" s="330" t="s">
        <v>2166</v>
      </c>
      <c r="I431" s="91" t="s">
        <v>2167</v>
      </c>
      <c r="J431" s="330" t="s">
        <v>102</v>
      </c>
      <c r="K431" s="330" t="s">
        <v>2168</v>
      </c>
      <c r="L431" s="330" t="s">
        <v>11809</v>
      </c>
      <c r="M431" s="91" t="s">
        <v>10788</v>
      </c>
      <c r="N431" s="330" t="s">
        <v>102</v>
      </c>
      <c r="O431" s="253">
        <v>2000</v>
      </c>
      <c r="P431" s="330" t="s">
        <v>102</v>
      </c>
      <c r="Q431" s="373">
        <v>26738</v>
      </c>
      <c r="R431" s="373">
        <v>3167</v>
      </c>
      <c r="S431" s="387">
        <v>1585</v>
      </c>
      <c r="T431" s="387">
        <v>1585</v>
      </c>
      <c r="U431" s="253" t="s">
        <v>6357</v>
      </c>
      <c r="V431" s="252"/>
      <c r="W431" s="252">
        <v>60</v>
      </c>
      <c r="X431" s="330" t="s">
        <v>6337</v>
      </c>
      <c r="Y431" s="252"/>
      <c r="Z431" s="252">
        <v>21</v>
      </c>
      <c r="AA431" s="252">
        <v>412</v>
      </c>
      <c r="AB431" s="252">
        <v>44</v>
      </c>
      <c r="AC431" s="252"/>
      <c r="AD431" s="252"/>
      <c r="AE431" s="307" t="s">
        <v>9939</v>
      </c>
      <c r="AF431" s="91" t="s">
        <v>7018</v>
      </c>
      <c r="AG431" s="373">
        <v>427</v>
      </c>
      <c r="AH431" s="373">
        <v>4292</v>
      </c>
      <c r="AI431" s="91"/>
      <c r="AJ431" s="91"/>
      <c r="AK431" s="91" t="s">
        <v>6369</v>
      </c>
      <c r="AL431" s="381">
        <v>112</v>
      </c>
      <c r="AM431" s="381"/>
      <c r="AN431" s="381">
        <v>12</v>
      </c>
      <c r="AO431" s="381">
        <v>100</v>
      </c>
      <c r="AP431" s="381"/>
      <c r="AQ431" s="381">
        <v>365</v>
      </c>
      <c r="AR431" s="91" t="s">
        <v>9113</v>
      </c>
      <c r="AS431" s="91" t="s">
        <v>9114</v>
      </c>
      <c r="AT431" s="91" t="s">
        <v>9854</v>
      </c>
      <c r="AU431" s="73">
        <v>216513</v>
      </c>
      <c r="AV431" s="232">
        <v>593</v>
      </c>
      <c r="AW431" s="337">
        <v>37000</v>
      </c>
      <c r="AX431" s="337">
        <v>30000</v>
      </c>
      <c r="AY431" s="337">
        <v>30000</v>
      </c>
      <c r="AZ431" s="337">
        <v>37000</v>
      </c>
      <c r="BA431" s="337">
        <v>37000</v>
      </c>
      <c r="BB431" s="309">
        <v>45</v>
      </c>
      <c r="BC431" s="309">
        <v>48</v>
      </c>
      <c r="BD431" s="91" t="s">
        <v>7569</v>
      </c>
      <c r="BE431" s="91" t="s">
        <v>7570</v>
      </c>
      <c r="BF431" s="313"/>
      <c r="BG431" s="335"/>
      <c r="BH431" s="313"/>
      <c r="BI431" s="313"/>
      <c r="BJ431" s="313"/>
      <c r="BK431" s="313"/>
      <c r="BL431" s="313"/>
      <c r="BM431" s="91"/>
      <c r="BN431" s="91"/>
      <c r="BO431" s="253"/>
      <c r="BP431" s="253"/>
      <c r="BQ431" s="253"/>
      <c r="BR431" s="253"/>
      <c r="BS431" s="253"/>
      <c r="BT431" s="253"/>
      <c r="BU431" s="253"/>
      <c r="BV431" s="253"/>
      <c r="BW431" s="253"/>
      <c r="BX431" s="253"/>
      <c r="BY431" s="427">
        <v>4</v>
      </c>
      <c r="BZ431" s="427"/>
      <c r="CA431" s="427">
        <v>3</v>
      </c>
      <c r="CB431" s="427"/>
      <c r="CC431" s="427"/>
    </row>
    <row r="432" spans="1:81" ht="17.100000000000001" customHeight="1">
      <c r="A432" s="88">
        <v>374</v>
      </c>
      <c r="B432" s="88" t="s">
        <v>2169</v>
      </c>
      <c r="C432" s="88" t="s">
        <v>2170</v>
      </c>
      <c r="D432" s="78" t="s">
        <v>2171</v>
      </c>
      <c r="E432" s="78" t="s">
        <v>2172</v>
      </c>
      <c r="F432" s="78" t="s">
        <v>2173</v>
      </c>
      <c r="G432" s="101" t="s">
        <v>2174</v>
      </c>
      <c r="H432" s="330" t="s">
        <v>2175</v>
      </c>
      <c r="I432" s="91" t="s">
        <v>2176</v>
      </c>
      <c r="J432" s="330" t="s">
        <v>102</v>
      </c>
      <c r="K432" s="330" t="s">
        <v>2176</v>
      </c>
      <c r="L432" s="330" t="s">
        <v>2177</v>
      </c>
      <c r="M432" s="91" t="s">
        <v>10517</v>
      </c>
      <c r="N432" s="330" t="s">
        <v>30</v>
      </c>
      <c r="O432" s="570"/>
      <c r="P432" s="330" t="s">
        <v>30</v>
      </c>
      <c r="Q432" s="373">
        <v>3167</v>
      </c>
      <c r="R432" s="373">
        <v>1264</v>
      </c>
      <c r="S432" s="23">
        <v>448.9</v>
      </c>
      <c r="T432" s="387">
        <v>330</v>
      </c>
      <c r="U432" s="253" t="s">
        <v>6352</v>
      </c>
      <c r="V432" s="252">
        <v>118.9</v>
      </c>
      <c r="W432" s="252">
        <v>54</v>
      </c>
      <c r="X432" s="330" t="s">
        <v>6337</v>
      </c>
      <c r="Y432" s="252"/>
      <c r="Z432" s="252"/>
      <c r="AA432" s="252"/>
      <c r="AB432" s="252">
        <v>30.4</v>
      </c>
      <c r="AC432" s="252">
        <v>19.600000000000001</v>
      </c>
      <c r="AD432" s="252"/>
      <c r="AE432" s="307" t="s">
        <v>11816</v>
      </c>
      <c r="AF432" s="91" t="s">
        <v>7578</v>
      </c>
      <c r="AG432" s="373">
        <v>168</v>
      </c>
      <c r="AH432" s="373">
        <v>10371</v>
      </c>
      <c r="AI432" s="91"/>
      <c r="AJ432" s="91"/>
      <c r="AK432" s="91" t="s">
        <v>6348</v>
      </c>
      <c r="AL432" s="381">
        <v>10</v>
      </c>
      <c r="AM432" s="381">
        <v>5</v>
      </c>
      <c r="AN432" s="381"/>
      <c r="AO432" s="381">
        <v>5</v>
      </c>
      <c r="AP432" s="381"/>
      <c r="AQ432" s="381">
        <v>254</v>
      </c>
      <c r="AR432" s="91" t="s">
        <v>12781</v>
      </c>
      <c r="AS432" s="91" t="s">
        <v>7579</v>
      </c>
      <c r="AT432" s="91" t="s">
        <v>7580</v>
      </c>
      <c r="AU432" s="73">
        <v>4204</v>
      </c>
      <c r="AV432" s="232">
        <v>17</v>
      </c>
      <c r="AW432" s="335">
        <v>8000</v>
      </c>
      <c r="AX432" s="335">
        <v>0</v>
      </c>
      <c r="AY432" s="335">
        <v>5000</v>
      </c>
      <c r="AZ432" s="335">
        <v>8000</v>
      </c>
      <c r="BA432" s="335">
        <v>8000</v>
      </c>
      <c r="BB432" s="309">
        <v>37</v>
      </c>
      <c r="BC432" s="313" t="s">
        <v>9459</v>
      </c>
      <c r="BD432" s="91" t="s">
        <v>7581</v>
      </c>
      <c r="BE432" s="91" t="s">
        <v>9518</v>
      </c>
      <c r="BF432" s="313">
        <v>8000</v>
      </c>
      <c r="BG432" s="335">
        <v>0</v>
      </c>
      <c r="BH432" s="313">
        <v>5000</v>
      </c>
      <c r="BI432" s="313">
        <v>8000</v>
      </c>
      <c r="BJ432" s="313">
        <v>8000</v>
      </c>
      <c r="BK432" s="309">
        <v>37</v>
      </c>
      <c r="BL432" s="313" t="s">
        <v>9459</v>
      </c>
      <c r="BM432" s="91" t="s">
        <v>7581</v>
      </c>
      <c r="BN432" s="91" t="s">
        <v>7582</v>
      </c>
      <c r="BO432" s="253"/>
      <c r="BP432" s="253"/>
      <c r="BQ432" s="253"/>
      <c r="BR432" s="253"/>
      <c r="BS432" s="253"/>
      <c r="BT432" s="253"/>
      <c r="BU432" s="253"/>
      <c r="BV432" s="253"/>
      <c r="BW432" s="253"/>
      <c r="BX432" s="253"/>
      <c r="BY432" s="745">
        <v>2</v>
      </c>
      <c r="BZ432" s="427">
        <v>1</v>
      </c>
      <c r="CA432" s="427">
        <v>4</v>
      </c>
      <c r="CB432" s="427"/>
      <c r="CC432" s="427">
        <v>3</v>
      </c>
    </row>
    <row r="433" spans="1:81" ht="17.100000000000001" customHeight="1">
      <c r="A433" s="88">
        <v>375</v>
      </c>
      <c r="B433" s="86" t="s">
        <v>111</v>
      </c>
      <c r="C433" s="86" t="s">
        <v>1646</v>
      </c>
      <c r="D433" s="91" t="s">
        <v>350</v>
      </c>
      <c r="E433" s="91" t="s">
        <v>20</v>
      </c>
      <c r="F433" s="91" t="s">
        <v>2178</v>
      </c>
      <c r="G433" s="101" t="s">
        <v>2179</v>
      </c>
      <c r="H433" s="330" t="s">
        <v>2180</v>
      </c>
      <c r="I433" s="91" t="s">
        <v>2181</v>
      </c>
      <c r="J433" s="330" t="s">
        <v>102</v>
      </c>
      <c r="K433" s="91" t="s">
        <v>2182</v>
      </c>
      <c r="L433" s="330" t="s">
        <v>2183</v>
      </c>
      <c r="M433" s="91" t="s">
        <v>10789</v>
      </c>
      <c r="N433" s="330" t="s">
        <v>30</v>
      </c>
      <c r="O433" s="330"/>
      <c r="P433" s="330" t="s">
        <v>102</v>
      </c>
      <c r="Q433" s="373">
        <v>397</v>
      </c>
      <c r="R433" s="373">
        <v>843</v>
      </c>
      <c r="S433" s="387">
        <v>417</v>
      </c>
      <c r="T433" s="387">
        <v>237</v>
      </c>
      <c r="U433" s="253" t="s">
        <v>6513</v>
      </c>
      <c r="V433" s="252">
        <v>180</v>
      </c>
      <c r="W433" s="252">
        <v>120</v>
      </c>
      <c r="X433" s="330" t="s">
        <v>6337</v>
      </c>
      <c r="Y433" s="252">
        <v>180</v>
      </c>
      <c r="Z433" s="252">
        <v>42</v>
      </c>
      <c r="AA433" s="252">
        <v>1100</v>
      </c>
      <c r="AB433" s="252">
        <v>26</v>
      </c>
      <c r="AC433" s="252"/>
      <c r="AD433" s="252"/>
      <c r="AE433" s="307">
        <v>8</v>
      </c>
      <c r="AF433" s="91" t="s">
        <v>7571</v>
      </c>
      <c r="AG433" s="373">
        <v>4</v>
      </c>
      <c r="AH433" s="373">
        <v>14000</v>
      </c>
      <c r="AI433" s="91"/>
      <c r="AJ433" s="91"/>
      <c r="AK433" s="91" t="s">
        <v>12303</v>
      </c>
      <c r="AL433" s="381">
        <v>7</v>
      </c>
      <c r="AM433" s="381">
        <v>5</v>
      </c>
      <c r="AN433" s="381">
        <v>2</v>
      </c>
      <c r="AO433" s="381"/>
      <c r="AP433" s="381"/>
      <c r="AQ433" s="381">
        <v>218</v>
      </c>
      <c r="AR433" s="91" t="s">
        <v>6341</v>
      </c>
      <c r="AS433" s="91" t="s">
        <v>9075</v>
      </c>
      <c r="AT433" s="91" t="s">
        <v>7572</v>
      </c>
      <c r="AU433" s="232">
        <v>6859</v>
      </c>
      <c r="AV433" s="232">
        <v>31</v>
      </c>
      <c r="AW433" s="335">
        <v>5000</v>
      </c>
      <c r="AX433" s="335">
        <v>3000</v>
      </c>
      <c r="AY433" s="335">
        <v>3000</v>
      </c>
      <c r="AZ433" s="335">
        <v>4000</v>
      </c>
      <c r="BA433" s="335">
        <v>5000</v>
      </c>
      <c r="BB433" s="313">
        <v>20</v>
      </c>
      <c r="BC433" s="313"/>
      <c r="BD433" s="91"/>
      <c r="BE433" s="91"/>
      <c r="BF433" s="313">
        <v>5000</v>
      </c>
      <c r="BG433" s="335">
        <v>3000</v>
      </c>
      <c r="BH433" s="313">
        <v>3000</v>
      </c>
      <c r="BI433" s="313">
        <v>4000</v>
      </c>
      <c r="BJ433" s="313">
        <v>5000</v>
      </c>
      <c r="BK433" s="313">
        <v>20</v>
      </c>
      <c r="BL433" s="313"/>
      <c r="BM433" s="91"/>
      <c r="BN433" s="91"/>
      <c r="BO433" s="253"/>
      <c r="BP433" s="253"/>
      <c r="BQ433" s="253"/>
      <c r="BR433" s="253"/>
      <c r="BS433" s="253"/>
      <c r="BT433" s="253"/>
      <c r="BU433" s="253"/>
      <c r="BV433" s="253"/>
      <c r="BW433" s="253"/>
      <c r="BX433" s="253"/>
      <c r="BY433" s="427">
        <v>2</v>
      </c>
      <c r="BZ433" s="427">
        <v>1</v>
      </c>
      <c r="CA433" s="427"/>
      <c r="CB433" s="427"/>
      <c r="CC433" s="427"/>
    </row>
    <row r="434" spans="1:81" ht="17.100000000000001" customHeight="1">
      <c r="A434" s="88">
        <v>376</v>
      </c>
      <c r="B434" s="86" t="s">
        <v>111</v>
      </c>
      <c r="C434" s="86" t="s">
        <v>112</v>
      </c>
      <c r="D434" s="86" t="s">
        <v>350</v>
      </c>
      <c r="E434" s="86" t="s">
        <v>20</v>
      </c>
      <c r="F434" s="86" t="s">
        <v>2184</v>
      </c>
      <c r="G434" s="169" t="s">
        <v>2185</v>
      </c>
      <c r="H434" s="329" t="s">
        <v>2186</v>
      </c>
      <c r="I434" s="332" t="s">
        <v>2187</v>
      </c>
      <c r="J434" s="329" t="s">
        <v>102</v>
      </c>
      <c r="K434" s="329" t="s">
        <v>2187</v>
      </c>
      <c r="L434" s="329" t="s">
        <v>2188</v>
      </c>
      <c r="M434" s="91" t="s">
        <v>10790</v>
      </c>
      <c r="N434" s="330" t="s">
        <v>102</v>
      </c>
      <c r="O434" s="776" t="s">
        <v>6435</v>
      </c>
      <c r="P434" s="330" t="s">
        <v>30</v>
      </c>
      <c r="Q434" s="373">
        <v>4235</v>
      </c>
      <c r="R434" s="373">
        <v>884</v>
      </c>
      <c r="S434" s="387">
        <v>428</v>
      </c>
      <c r="T434" s="387">
        <v>388</v>
      </c>
      <c r="U434" s="253" t="s">
        <v>6352</v>
      </c>
      <c r="V434" s="252">
        <v>40</v>
      </c>
      <c r="W434" s="252">
        <v>20</v>
      </c>
      <c r="X434" s="330" t="s">
        <v>6337</v>
      </c>
      <c r="Y434" s="252">
        <v>207</v>
      </c>
      <c r="Z434" s="252"/>
      <c r="AA434" s="252"/>
      <c r="AB434" s="252">
        <v>22</v>
      </c>
      <c r="AC434" s="252"/>
      <c r="AD434" s="252"/>
      <c r="AE434" s="307">
        <v>6</v>
      </c>
      <c r="AF434" s="91" t="s">
        <v>7144</v>
      </c>
      <c r="AG434" s="373">
        <v>140</v>
      </c>
      <c r="AH434" s="373">
        <v>232</v>
      </c>
      <c r="AI434" s="91"/>
      <c r="AJ434" s="91"/>
      <c r="AK434" s="91" t="s">
        <v>11797</v>
      </c>
      <c r="AL434" s="381"/>
      <c r="AM434" s="381"/>
      <c r="AN434" s="381">
        <v>2</v>
      </c>
      <c r="AO434" s="381">
        <v>4</v>
      </c>
      <c r="AP434" s="381"/>
      <c r="AQ434" s="381">
        <v>260</v>
      </c>
      <c r="AR434" s="91" t="s">
        <v>7145</v>
      </c>
      <c r="AS434" s="91" t="s">
        <v>7145</v>
      </c>
      <c r="AT434" s="91" t="s">
        <v>7146</v>
      </c>
      <c r="AU434" s="73">
        <v>2156</v>
      </c>
      <c r="AV434" s="232">
        <v>8.3000000000000007</v>
      </c>
      <c r="AW434" s="335">
        <v>12000</v>
      </c>
      <c r="AX434" s="335">
        <v>10000</v>
      </c>
      <c r="AY434" s="335">
        <v>10000</v>
      </c>
      <c r="AZ434" s="335">
        <v>10000</v>
      </c>
      <c r="BA434" s="335">
        <v>10000</v>
      </c>
      <c r="BB434" s="313">
        <v>33</v>
      </c>
      <c r="BC434" s="313"/>
      <c r="BD434" s="91" t="s">
        <v>7005</v>
      </c>
      <c r="BE434" s="91" t="s">
        <v>7147</v>
      </c>
      <c r="BF434" s="313">
        <v>12000</v>
      </c>
      <c r="BG434" s="335">
        <v>10000</v>
      </c>
      <c r="BH434" s="313">
        <v>10000</v>
      </c>
      <c r="BI434" s="313">
        <v>10000</v>
      </c>
      <c r="BJ434" s="313">
        <v>10000</v>
      </c>
      <c r="BK434" s="451">
        <v>33</v>
      </c>
      <c r="BL434" s="313"/>
      <c r="BM434" s="91" t="s">
        <v>7005</v>
      </c>
      <c r="BN434" s="91" t="s">
        <v>7147</v>
      </c>
      <c r="BO434" s="253"/>
      <c r="BP434" s="253"/>
      <c r="BQ434" s="253"/>
      <c r="BR434" s="253"/>
      <c r="BS434" s="253"/>
      <c r="BT434" s="253"/>
      <c r="BU434" s="253"/>
      <c r="BV434" s="253"/>
      <c r="BW434" s="253"/>
      <c r="BX434" s="253"/>
      <c r="BY434" s="596">
        <v>4</v>
      </c>
      <c r="BZ434" s="427">
        <v>1</v>
      </c>
      <c r="CA434" s="427"/>
      <c r="CB434" s="427"/>
      <c r="CC434" s="427"/>
    </row>
    <row r="435" spans="1:81" ht="17.100000000000001" customHeight="1">
      <c r="A435" s="88">
        <v>377</v>
      </c>
      <c r="B435" s="86" t="s">
        <v>111</v>
      </c>
      <c r="C435" s="86" t="s">
        <v>112</v>
      </c>
      <c r="D435" s="86" t="s">
        <v>350</v>
      </c>
      <c r="E435" s="86" t="s">
        <v>20</v>
      </c>
      <c r="F435" s="86" t="s">
        <v>2189</v>
      </c>
      <c r="G435" s="169" t="s">
        <v>2190</v>
      </c>
      <c r="H435" s="329" t="s">
        <v>7148</v>
      </c>
      <c r="I435" s="332" t="s">
        <v>11811</v>
      </c>
      <c r="J435" s="329" t="s">
        <v>102</v>
      </c>
      <c r="K435" s="329" t="s">
        <v>2191</v>
      </c>
      <c r="L435" s="567" t="s">
        <v>2192</v>
      </c>
      <c r="M435" s="91" t="s">
        <v>10518</v>
      </c>
      <c r="N435" s="330" t="s">
        <v>30</v>
      </c>
      <c r="O435" s="330"/>
      <c r="P435" s="330" t="s">
        <v>30</v>
      </c>
      <c r="Q435" s="373">
        <v>933.8</v>
      </c>
      <c r="R435" s="373">
        <v>412.59</v>
      </c>
      <c r="S435" s="387">
        <v>261.60000000000002</v>
      </c>
      <c r="T435" s="387">
        <v>145.19999999999999</v>
      </c>
      <c r="U435" s="253" t="s">
        <v>6352</v>
      </c>
      <c r="V435" s="252">
        <v>116.4</v>
      </c>
      <c r="W435" s="252">
        <v>88.8</v>
      </c>
      <c r="X435" s="330" t="s">
        <v>6337</v>
      </c>
      <c r="Y435" s="252"/>
      <c r="Z435" s="252">
        <v>12.6</v>
      </c>
      <c r="AA435" s="252"/>
      <c r="AB435" s="252">
        <v>18.899999999999999</v>
      </c>
      <c r="AC435" s="252"/>
      <c r="AD435" s="252"/>
      <c r="AE435" s="307">
        <v>5</v>
      </c>
      <c r="AF435" s="91" t="s">
        <v>7149</v>
      </c>
      <c r="AG435" s="373">
        <v>600</v>
      </c>
      <c r="AH435" s="373">
        <v>600</v>
      </c>
      <c r="AI435" s="91"/>
      <c r="AJ435" s="91"/>
      <c r="AK435" s="91" t="s">
        <v>11812</v>
      </c>
      <c r="AL435" s="381">
        <v>5</v>
      </c>
      <c r="AM435" s="381">
        <v>2</v>
      </c>
      <c r="AN435" s="381">
        <v>1</v>
      </c>
      <c r="AO435" s="381">
        <v>2</v>
      </c>
      <c r="AP435" s="381"/>
      <c r="AQ435" s="745">
        <v>268</v>
      </c>
      <c r="AR435" s="631" t="s">
        <v>9109</v>
      </c>
      <c r="AS435" s="631" t="s">
        <v>9109</v>
      </c>
      <c r="AT435" s="631" t="s">
        <v>10016</v>
      </c>
      <c r="AU435" s="232">
        <v>3500</v>
      </c>
      <c r="AV435" s="232">
        <v>13</v>
      </c>
      <c r="AW435" s="335">
        <v>5000</v>
      </c>
      <c r="AX435" s="335">
        <v>0</v>
      </c>
      <c r="AY435" s="335">
        <v>3000</v>
      </c>
      <c r="AZ435" s="335">
        <v>4000</v>
      </c>
      <c r="BA435" s="335">
        <v>5000</v>
      </c>
      <c r="BB435" s="313">
        <v>20</v>
      </c>
      <c r="BC435" s="313">
        <v>20</v>
      </c>
      <c r="BD435" s="91" t="s">
        <v>11813</v>
      </c>
      <c r="BE435" s="91" t="s">
        <v>11814</v>
      </c>
      <c r="BF435" s="313">
        <v>5000</v>
      </c>
      <c r="BG435" s="335">
        <v>0</v>
      </c>
      <c r="BH435" s="313">
        <v>3000</v>
      </c>
      <c r="BI435" s="313">
        <v>4000</v>
      </c>
      <c r="BJ435" s="313">
        <v>5000</v>
      </c>
      <c r="BK435" s="313">
        <v>20</v>
      </c>
      <c r="BL435" s="313">
        <v>20</v>
      </c>
      <c r="BM435" s="91" t="s">
        <v>11813</v>
      </c>
      <c r="BN435" s="91" t="s">
        <v>11814</v>
      </c>
      <c r="BO435" s="253"/>
      <c r="BP435" s="253"/>
      <c r="BQ435" s="253"/>
      <c r="BR435" s="253"/>
      <c r="BS435" s="253"/>
      <c r="BT435" s="253"/>
      <c r="BU435" s="253"/>
      <c r="BV435" s="253"/>
      <c r="BW435" s="253"/>
      <c r="BX435" s="253"/>
      <c r="BY435" s="784">
        <v>3</v>
      </c>
      <c r="BZ435" s="427">
        <v>1</v>
      </c>
      <c r="CA435" s="427"/>
      <c r="CB435" s="427"/>
      <c r="CC435" s="427"/>
    </row>
    <row r="436" spans="1:81" ht="17.100000000000001" customHeight="1">
      <c r="A436" s="88">
        <v>378</v>
      </c>
      <c r="B436" s="88" t="s">
        <v>75</v>
      </c>
      <c r="C436" s="88" t="s">
        <v>1857</v>
      </c>
      <c r="D436" s="78" t="s">
        <v>702</v>
      </c>
      <c r="E436" s="78" t="s">
        <v>97</v>
      </c>
      <c r="F436" s="78" t="s">
        <v>2193</v>
      </c>
      <c r="G436" s="101" t="s">
        <v>2194</v>
      </c>
      <c r="H436" s="330" t="s">
        <v>2195</v>
      </c>
      <c r="I436" s="91" t="s">
        <v>2196</v>
      </c>
      <c r="J436" s="330" t="s">
        <v>102</v>
      </c>
      <c r="K436" s="330" t="s">
        <v>2197</v>
      </c>
      <c r="L436" s="330" t="s">
        <v>2198</v>
      </c>
      <c r="M436" s="91" t="s">
        <v>10791</v>
      </c>
      <c r="N436" s="330" t="s">
        <v>30</v>
      </c>
      <c r="O436" s="330"/>
      <c r="P436" s="330" t="s">
        <v>30</v>
      </c>
      <c r="Q436" s="373">
        <v>10919</v>
      </c>
      <c r="R436" s="373">
        <v>6886</v>
      </c>
      <c r="S436" s="387">
        <v>6600</v>
      </c>
      <c r="T436" s="387">
        <v>6600</v>
      </c>
      <c r="U436" s="253" t="s">
        <v>6336</v>
      </c>
      <c r="V436" s="252"/>
      <c r="W436" s="252"/>
      <c r="X436" s="330"/>
      <c r="Y436" s="252"/>
      <c r="Z436" s="252">
        <v>17</v>
      </c>
      <c r="AA436" s="252">
        <v>1000</v>
      </c>
      <c r="AB436" s="252">
        <v>24</v>
      </c>
      <c r="AC436" s="252"/>
      <c r="AD436" s="252"/>
      <c r="AE436" s="307" t="s">
        <v>9940</v>
      </c>
      <c r="AF436" s="91" t="s">
        <v>7201</v>
      </c>
      <c r="AG436" s="373">
        <v>240</v>
      </c>
      <c r="AH436" s="373">
        <v>1950</v>
      </c>
      <c r="AI436" s="91"/>
      <c r="AJ436" s="91"/>
      <c r="AK436" s="91" t="s">
        <v>6348</v>
      </c>
      <c r="AL436" s="381">
        <v>8</v>
      </c>
      <c r="AM436" s="381"/>
      <c r="AN436" s="381">
        <v>8</v>
      </c>
      <c r="AO436" s="381"/>
      <c r="AP436" s="381"/>
      <c r="AQ436" s="381">
        <v>317</v>
      </c>
      <c r="AR436" s="91" t="s">
        <v>7573</v>
      </c>
      <c r="AS436" s="91" t="s">
        <v>7574</v>
      </c>
      <c r="AT436" s="91" t="s">
        <v>6982</v>
      </c>
      <c r="AU436" s="73">
        <v>385454</v>
      </c>
      <c r="AV436" s="73">
        <v>1216</v>
      </c>
      <c r="AW436" s="335">
        <v>10000</v>
      </c>
      <c r="AX436" s="335">
        <v>0</v>
      </c>
      <c r="AY436" s="335">
        <v>7000</v>
      </c>
      <c r="AZ436" s="335" t="s">
        <v>9423</v>
      </c>
      <c r="BA436" s="335">
        <v>9000</v>
      </c>
      <c r="BB436" s="313">
        <v>22</v>
      </c>
      <c r="BC436" s="313">
        <v>22</v>
      </c>
      <c r="BD436" s="91" t="s">
        <v>9519</v>
      </c>
      <c r="BE436" s="91" t="s">
        <v>7575</v>
      </c>
      <c r="BF436" s="313">
        <v>10000</v>
      </c>
      <c r="BG436" s="335">
        <v>0</v>
      </c>
      <c r="BH436" s="313">
        <v>7000</v>
      </c>
      <c r="BI436" s="811" t="s">
        <v>12826</v>
      </c>
      <c r="BJ436" s="313">
        <v>9000</v>
      </c>
      <c r="BK436" s="313">
        <v>22</v>
      </c>
      <c r="BL436" s="313">
        <v>22</v>
      </c>
      <c r="BM436" s="91" t="s">
        <v>9624</v>
      </c>
      <c r="BN436" s="91" t="s">
        <v>7575</v>
      </c>
      <c r="BO436" s="253"/>
      <c r="BP436" s="253"/>
      <c r="BQ436" s="253"/>
      <c r="BR436" s="253"/>
      <c r="BS436" s="253"/>
      <c r="BT436" s="253"/>
      <c r="BU436" s="253"/>
      <c r="BV436" s="253"/>
      <c r="BW436" s="253"/>
      <c r="BX436" s="253"/>
      <c r="BY436" s="427">
        <v>1</v>
      </c>
      <c r="BZ436" s="427"/>
      <c r="CA436" s="427">
        <v>4</v>
      </c>
      <c r="CB436" s="427"/>
      <c r="CC436" s="427"/>
    </row>
    <row r="437" spans="1:81" ht="17.100000000000001" customHeight="1">
      <c r="A437" s="88">
        <v>379</v>
      </c>
      <c r="B437" s="88" t="s">
        <v>111</v>
      </c>
      <c r="C437" s="88" t="s">
        <v>1607</v>
      </c>
      <c r="D437" s="78" t="s">
        <v>350</v>
      </c>
      <c r="E437" s="78" t="s">
        <v>20</v>
      </c>
      <c r="F437" s="78" t="s">
        <v>2199</v>
      </c>
      <c r="G437" s="101" t="s">
        <v>8749</v>
      </c>
      <c r="H437" s="330" t="s">
        <v>2200</v>
      </c>
      <c r="I437" s="91" t="s">
        <v>2201</v>
      </c>
      <c r="J437" s="330" t="s">
        <v>102</v>
      </c>
      <c r="K437" s="330" t="s">
        <v>2202</v>
      </c>
      <c r="L437" s="330" t="s">
        <v>2203</v>
      </c>
      <c r="M437" s="91" t="s">
        <v>10792</v>
      </c>
      <c r="N437" s="330" t="s">
        <v>30</v>
      </c>
      <c r="O437" s="330"/>
      <c r="P437" s="330" t="s">
        <v>102</v>
      </c>
      <c r="Q437" s="373">
        <v>91564</v>
      </c>
      <c r="R437" s="373">
        <v>7475</v>
      </c>
      <c r="S437" s="387">
        <v>1515</v>
      </c>
      <c r="T437" s="387">
        <v>715</v>
      </c>
      <c r="U437" s="253"/>
      <c r="V437" s="252">
        <v>800</v>
      </c>
      <c r="W437" s="252">
        <v>3000</v>
      </c>
      <c r="X437" s="330" t="s">
        <v>33</v>
      </c>
      <c r="Y437" s="252">
        <v>120</v>
      </c>
      <c r="Z437" s="252"/>
      <c r="AA437" s="252"/>
      <c r="AB437" s="252">
        <v>72</v>
      </c>
      <c r="AC437" s="252"/>
      <c r="AD437" s="252"/>
      <c r="AE437" s="307">
        <v>605</v>
      </c>
      <c r="AF437" s="91" t="s">
        <v>8922</v>
      </c>
      <c r="AG437" s="373">
        <v>350</v>
      </c>
      <c r="AH437" s="373">
        <v>350</v>
      </c>
      <c r="AI437" s="91"/>
      <c r="AJ437" s="91"/>
      <c r="AK437" s="91" t="s">
        <v>6362</v>
      </c>
      <c r="AL437" s="381">
        <v>2</v>
      </c>
      <c r="AM437" s="381"/>
      <c r="AN437" s="381"/>
      <c r="AO437" s="381">
        <v>2</v>
      </c>
      <c r="AP437" s="381"/>
      <c r="AQ437" s="381">
        <v>310</v>
      </c>
      <c r="AR437" s="91" t="s">
        <v>6341</v>
      </c>
      <c r="AS437" s="91" t="s">
        <v>6341</v>
      </c>
      <c r="AT437" s="91" t="s">
        <v>9326</v>
      </c>
      <c r="AU437" s="73">
        <v>227000</v>
      </c>
      <c r="AV437" s="232">
        <v>732</v>
      </c>
      <c r="AW437" s="335"/>
      <c r="AX437" s="335"/>
      <c r="AY437" s="335"/>
      <c r="AZ437" s="335"/>
      <c r="BA437" s="335"/>
      <c r="BB437" s="313"/>
      <c r="BC437" s="313"/>
      <c r="BD437" s="91"/>
      <c r="BE437" s="91" t="s">
        <v>6350</v>
      </c>
      <c r="BF437" s="313">
        <v>14000</v>
      </c>
      <c r="BG437" s="335">
        <v>0</v>
      </c>
      <c r="BH437" s="335">
        <v>0</v>
      </c>
      <c r="BI437" s="313">
        <v>7000</v>
      </c>
      <c r="BJ437" s="313">
        <v>7000</v>
      </c>
      <c r="BK437" s="313"/>
      <c r="BL437" s="313"/>
      <c r="BM437" s="91"/>
      <c r="BN437" s="91" t="s">
        <v>9625</v>
      </c>
      <c r="BO437" s="253"/>
      <c r="BP437" s="253"/>
      <c r="BQ437" s="253"/>
      <c r="BR437" s="253"/>
      <c r="BS437" s="253"/>
      <c r="BT437" s="253"/>
      <c r="BU437" s="253"/>
      <c r="BV437" s="253"/>
      <c r="BW437" s="253"/>
      <c r="BX437" s="253"/>
      <c r="BY437" s="427">
        <v>2</v>
      </c>
      <c r="BZ437" s="427"/>
      <c r="CA437" s="427">
        <v>4</v>
      </c>
      <c r="CB437" s="427"/>
      <c r="CC437" s="427">
        <v>60</v>
      </c>
    </row>
    <row r="438" spans="1:81" ht="17.100000000000001" customHeight="1">
      <c r="A438" s="88">
        <v>380</v>
      </c>
      <c r="B438" s="86" t="s">
        <v>111</v>
      </c>
      <c r="C438" s="86" t="s">
        <v>112</v>
      </c>
      <c r="D438" s="86" t="s">
        <v>350</v>
      </c>
      <c r="E438" s="86" t="s">
        <v>278</v>
      </c>
      <c r="F438" s="86" t="s">
        <v>2204</v>
      </c>
      <c r="G438" s="169" t="s">
        <v>2205</v>
      </c>
      <c r="H438" s="329" t="s">
        <v>2206</v>
      </c>
      <c r="I438" s="332" t="s">
        <v>2207</v>
      </c>
      <c r="J438" s="329" t="s">
        <v>102</v>
      </c>
      <c r="K438" s="329" t="s">
        <v>2208</v>
      </c>
      <c r="L438" s="329" t="s">
        <v>2209</v>
      </c>
      <c r="M438" s="91" t="s">
        <v>10519</v>
      </c>
      <c r="N438" s="330" t="s">
        <v>30</v>
      </c>
      <c r="O438" s="330"/>
      <c r="P438" s="330" t="s">
        <v>30</v>
      </c>
      <c r="Q438" s="373">
        <v>460</v>
      </c>
      <c r="R438" s="373">
        <v>399</v>
      </c>
      <c r="S438" s="387">
        <v>211</v>
      </c>
      <c r="T438" s="387">
        <v>211</v>
      </c>
      <c r="U438" s="253" t="s">
        <v>6352</v>
      </c>
      <c r="V438" s="252"/>
      <c r="W438" s="252">
        <v>18</v>
      </c>
      <c r="X438" s="330" t="s">
        <v>6337</v>
      </c>
      <c r="Y438" s="252"/>
      <c r="Z438" s="252"/>
      <c r="AA438" s="252"/>
      <c r="AB438" s="252">
        <v>27</v>
      </c>
      <c r="AC438" s="252"/>
      <c r="AD438" s="252"/>
      <c r="AE438" s="307">
        <v>4</v>
      </c>
      <c r="AF438" s="91" t="s">
        <v>7150</v>
      </c>
      <c r="AG438" s="373">
        <v>320</v>
      </c>
      <c r="AH438" s="373">
        <v>1080</v>
      </c>
      <c r="AI438" s="91"/>
      <c r="AJ438" s="91"/>
      <c r="AK438" s="91" t="s">
        <v>6348</v>
      </c>
      <c r="AL438" s="381">
        <v>2</v>
      </c>
      <c r="AM438" s="381"/>
      <c r="AN438" s="381">
        <v>1</v>
      </c>
      <c r="AO438" s="381">
        <v>1</v>
      </c>
      <c r="AP438" s="381"/>
      <c r="AQ438" s="381">
        <v>250</v>
      </c>
      <c r="AR438" s="91" t="s">
        <v>7145</v>
      </c>
      <c r="AS438" s="91" t="s">
        <v>7145</v>
      </c>
      <c r="AT438" s="91" t="s">
        <v>11815</v>
      </c>
      <c r="AU438" s="73">
        <v>2600</v>
      </c>
      <c r="AV438" s="73">
        <v>10</v>
      </c>
      <c r="AW438" s="335">
        <v>3000</v>
      </c>
      <c r="AX438" s="335">
        <v>3000</v>
      </c>
      <c r="AY438" s="335">
        <v>3000</v>
      </c>
      <c r="AZ438" s="335">
        <v>3000</v>
      </c>
      <c r="BA438" s="335">
        <v>3000</v>
      </c>
      <c r="BB438" s="313"/>
      <c r="BC438" s="313">
        <v>50</v>
      </c>
      <c r="BD438" s="91" t="s">
        <v>7151</v>
      </c>
      <c r="BE438" s="91"/>
      <c r="BF438" s="313"/>
      <c r="BG438" s="335"/>
      <c r="BH438" s="313"/>
      <c r="BI438" s="313"/>
      <c r="BJ438" s="313"/>
      <c r="BK438" s="313"/>
      <c r="BL438" s="313"/>
      <c r="BM438" s="91"/>
      <c r="BN438" s="91" t="s">
        <v>6350</v>
      </c>
      <c r="BO438" s="253"/>
      <c r="BP438" s="253"/>
      <c r="BQ438" s="253"/>
      <c r="BR438" s="253"/>
      <c r="BS438" s="253"/>
      <c r="BT438" s="253"/>
      <c r="BU438" s="253"/>
      <c r="BV438" s="253"/>
      <c r="BW438" s="253"/>
      <c r="BX438" s="253"/>
      <c r="BY438" s="427">
        <v>1</v>
      </c>
      <c r="BZ438" s="427"/>
      <c r="CA438" s="427"/>
      <c r="CB438" s="427"/>
      <c r="CC438" s="427"/>
    </row>
    <row r="439" spans="1:81" ht="17.100000000000001" customHeight="1">
      <c r="A439" s="88">
        <v>381</v>
      </c>
      <c r="B439" s="88" t="s">
        <v>111</v>
      </c>
      <c r="C439" s="659" t="s">
        <v>11322</v>
      </c>
      <c r="D439" s="658" t="s">
        <v>350</v>
      </c>
      <c r="E439" s="658" t="s">
        <v>97</v>
      </c>
      <c r="F439" s="659" t="s">
        <v>11314</v>
      </c>
      <c r="G439" s="169" t="s">
        <v>11315</v>
      </c>
      <c r="H439" s="656" t="s">
        <v>12370</v>
      </c>
      <c r="I439" s="659" t="s">
        <v>12371</v>
      </c>
      <c r="J439" s="657" t="s">
        <v>102</v>
      </c>
      <c r="K439" s="656" t="s">
        <v>11320</v>
      </c>
      <c r="L439" s="656" t="s">
        <v>11318</v>
      </c>
      <c r="M439" s="91" t="s">
        <v>12372</v>
      </c>
      <c r="N439" s="657" t="s">
        <v>30</v>
      </c>
      <c r="O439" s="657"/>
      <c r="P439" s="657" t="s">
        <v>12375</v>
      </c>
      <c r="Q439" s="373">
        <v>729.01</v>
      </c>
      <c r="R439" s="373">
        <v>729.01</v>
      </c>
      <c r="S439" s="387">
        <v>575.61</v>
      </c>
      <c r="T439" s="387">
        <v>575.61</v>
      </c>
      <c r="U439" s="253" t="s">
        <v>6344</v>
      </c>
      <c r="V439" s="252"/>
      <c r="W439" s="252">
        <v>40</v>
      </c>
      <c r="X439" s="657" t="s">
        <v>6337</v>
      </c>
      <c r="Y439" s="252"/>
      <c r="Z439" s="252">
        <v>38</v>
      </c>
      <c r="AA439" s="252">
        <v>30</v>
      </c>
      <c r="AB439" s="252">
        <v>42.4</v>
      </c>
      <c r="AC439" s="252"/>
      <c r="AD439" s="252"/>
      <c r="AE439" s="307">
        <v>10</v>
      </c>
      <c r="AF439" s="91"/>
      <c r="AG439" s="373"/>
      <c r="AH439" s="373">
        <v>1200</v>
      </c>
      <c r="AI439" s="91"/>
      <c r="AJ439" s="91"/>
      <c r="AK439" s="91" t="s">
        <v>12368</v>
      </c>
      <c r="AL439" s="657"/>
      <c r="AM439" s="657"/>
      <c r="AN439" s="657"/>
      <c r="AO439" s="657"/>
      <c r="AP439" s="657"/>
      <c r="AQ439" s="657">
        <v>310</v>
      </c>
      <c r="AR439" s="91" t="s">
        <v>12373</v>
      </c>
      <c r="AS439" s="91" t="s">
        <v>12373</v>
      </c>
      <c r="AT439" s="91" t="s">
        <v>12374</v>
      </c>
      <c r="AU439" s="73">
        <v>736</v>
      </c>
      <c r="AV439" s="232">
        <v>2</v>
      </c>
      <c r="AW439" s="335">
        <v>7000</v>
      </c>
      <c r="AX439" s="335">
        <v>0</v>
      </c>
      <c r="AY439" s="335">
        <v>5000</v>
      </c>
      <c r="AZ439" s="335">
        <v>5000</v>
      </c>
      <c r="BA439" s="335">
        <v>7000</v>
      </c>
      <c r="BB439" s="313">
        <v>20</v>
      </c>
      <c r="BC439" s="313">
        <v>50</v>
      </c>
      <c r="BD439" s="91" t="s">
        <v>12633</v>
      </c>
      <c r="BE439" s="91" t="s">
        <v>6454</v>
      </c>
      <c r="BF439" s="313"/>
      <c r="BG439" s="335"/>
      <c r="BH439" s="313"/>
      <c r="BI439" s="313"/>
      <c r="BJ439" s="313"/>
      <c r="BK439" s="313"/>
      <c r="BL439" s="313"/>
      <c r="BM439" s="91"/>
      <c r="BN439" s="91"/>
      <c r="BO439" s="253"/>
      <c r="BP439" s="253"/>
      <c r="BQ439" s="253"/>
      <c r="BR439" s="253"/>
      <c r="BS439" s="253"/>
      <c r="BT439" s="253"/>
      <c r="BU439" s="253"/>
      <c r="BV439" s="253"/>
      <c r="BW439" s="253"/>
      <c r="BX439" s="253"/>
      <c r="BY439" s="657">
        <v>1</v>
      </c>
      <c r="BZ439" s="657">
        <v>3</v>
      </c>
      <c r="CA439" s="657">
        <v>3</v>
      </c>
      <c r="CB439" s="657"/>
      <c r="CC439" s="657"/>
    </row>
    <row r="440" spans="1:81" ht="17.100000000000001" customHeight="1">
      <c r="A440" s="88">
        <v>382</v>
      </c>
      <c r="B440" s="659" t="s">
        <v>111</v>
      </c>
      <c r="C440" s="659" t="s">
        <v>11323</v>
      </c>
      <c r="D440" s="659" t="s">
        <v>350</v>
      </c>
      <c r="E440" s="658" t="s">
        <v>20</v>
      </c>
      <c r="F440" s="659" t="s">
        <v>11316</v>
      </c>
      <c r="G440" s="169" t="s">
        <v>11317</v>
      </c>
      <c r="H440" s="656" t="s">
        <v>12333</v>
      </c>
      <c r="I440" s="659" t="s">
        <v>12334</v>
      </c>
      <c r="J440" s="656" t="s">
        <v>102</v>
      </c>
      <c r="K440" s="656" t="s">
        <v>11321</v>
      </c>
      <c r="L440" s="656" t="s">
        <v>11319</v>
      </c>
      <c r="M440" s="91" t="s">
        <v>12541</v>
      </c>
      <c r="N440" s="766" t="s">
        <v>30</v>
      </c>
      <c r="O440" s="766"/>
      <c r="P440" s="766" t="s">
        <v>30</v>
      </c>
      <c r="Q440" s="373">
        <v>1212</v>
      </c>
      <c r="R440" s="373">
        <v>420.1</v>
      </c>
      <c r="S440" s="387">
        <v>305.7</v>
      </c>
      <c r="T440" s="387">
        <v>156.19999999999999</v>
      </c>
      <c r="U440" s="253" t="s">
        <v>12335</v>
      </c>
      <c r="V440" s="300">
        <v>149.5</v>
      </c>
      <c r="W440" s="300">
        <v>6.05</v>
      </c>
      <c r="X440" s="766" t="s">
        <v>6337</v>
      </c>
      <c r="Y440" s="252"/>
      <c r="Z440" s="252"/>
      <c r="AA440" s="252">
        <v>30000</v>
      </c>
      <c r="AB440" s="252">
        <v>10.8</v>
      </c>
      <c r="AC440" s="252"/>
      <c r="AD440" s="252">
        <v>114.4</v>
      </c>
      <c r="AE440" s="307">
        <v>5.2</v>
      </c>
      <c r="AF440" s="91" t="s">
        <v>12478</v>
      </c>
      <c r="AG440" s="373"/>
      <c r="AH440" s="373">
        <v>112</v>
      </c>
      <c r="AI440" s="91"/>
      <c r="AJ440" s="91"/>
      <c r="AK440" s="91"/>
      <c r="AL440" s="657"/>
      <c r="AM440" s="657"/>
      <c r="AN440" s="657"/>
      <c r="AO440" s="657"/>
      <c r="AP440" s="657"/>
      <c r="AQ440" s="657">
        <v>300</v>
      </c>
      <c r="AR440" s="91" t="s">
        <v>6341</v>
      </c>
      <c r="AS440" s="91" t="s">
        <v>6341</v>
      </c>
      <c r="AT440" s="91" t="s">
        <v>12336</v>
      </c>
      <c r="AU440" s="73">
        <v>800</v>
      </c>
      <c r="AV440" s="232">
        <v>3</v>
      </c>
      <c r="AW440" s="337">
        <v>3500</v>
      </c>
      <c r="AX440" s="337">
        <v>0</v>
      </c>
      <c r="AY440" s="337">
        <v>2500</v>
      </c>
      <c r="AZ440" s="337">
        <v>3000</v>
      </c>
      <c r="BA440" s="337">
        <v>3500</v>
      </c>
      <c r="BB440" s="313"/>
      <c r="BC440" s="313"/>
      <c r="BD440" s="91"/>
      <c r="BE440" s="767"/>
      <c r="BF440" s="309"/>
      <c r="BG440" s="335"/>
      <c r="BH440" s="313"/>
      <c r="BI440" s="313"/>
      <c r="BJ440" s="313"/>
      <c r="BK440" s="313"/>
      <c r="BL440" s="313"/>
      <c r="BM440" s="91"/>
      <c r="BN440" s="91"/>
      <c r="BO440" s="253"/>
      <c r="BP440" s="253"/>
      <c r="BQ440" s="253"/>
      <c r="BR440" s="253"/>
      <c r="BS440" s="253"/>
      <c r="BT440" s="253"/>
      <c r="BU440" s="253"/>
      <c r="BV440" s="253"/>
      <c r="BW440" s="253"/>
      <c r="BX440" s="253"/>
      <c r="BY440" s="657">
        <v>1</v>
      </c>
      <c r="BZ440" s="657"/>
      <c r="CA440" s="657"/>
      <c r="CB440" s="657"/>
      <c r="CC440" s="657"/>
    </row>
    <row r="441" spans="1:81" ht="17.100000000000001" customHeight="1">
      <c r="A441" s="208"/>
      <c r="B441" s="209" t="s">
        <v>2210</v>
      </c>
      <c r="C441" s="210"/>
      <c r="D441" s="210">
        <v>62</v>
      </c>
      <c r="E441" s="210"/>
      <c r="F441" s="108"/>
      <c r="G441" s="208"/>
      <c r="H441" s="208"/>
      <c r="I441" s="208"/>
      <c r="J441" s="208"/>
      <c r="K441" s="208"/>
      <c r="L441" s="208"/>
      <c r="M441" s="205"/>
      <c r="N441" s="112"/>
      <c r="O441" s="112"/>
      <c r="P441" s="112"/>
      <c r="Q441" s="374"/>
      <c r="R441" s="374"/>
      <c r="S441" s="188"/>
      <c r="T441" s="188"/>
      <c r="U441" s="285"/>
      <c r="V441" s="298"/>
      <c r="W441" s="298"/>
      <c r="X441" s="112"/>
      <c r="Y441" s="298"/>
      <c r="Z441" s="298"/>
      <c r="AA441" s="298"/>
      <c r="AB441" s="298"/>
      <c r="AC441" s="298"/>
      <c r="AD441" s="298"/>
      <c r="AE441" s="352"/>
      <c r="AF441" s="205"/>
      <c r="AG441" s="374"/>
      <c r="AH441" s="374"/>
      <c r="AI441" s="205"/>
      <c r="AJ441" s="205"/>
      <c r="AK441" s="205"/>
      <c r="AL441" s="112"/>
      <c r="AM441" s="112"/>
      <c r="AN441" s="112"/>
      <c r="AO441" s="112"/>
      <c r="AP441" s="112"/>
      <c r="AQ441" s="112"/>
      <c r="AR441" s="205"/>
      <c r="AS441" s="205"/>
      <c r="AT441" s="205"/>
      <c r="AU441" s="198"/>
      <c r="AV441" s="198"/>
      <c r="AW441" s="339"/>
      <c r="AX441" s="339"/>
      <c r="AY441" s="339"/>
      <c r="AZ441" s="339"/>
      <c r="BA441" s="339"/>
      <c r="BB441" s="310"/>
      <c r="BC441" s="310"/>
      <c r="BD441" s="205"/>
      <c r="BE441" s="205"/>
      <c r="BF441" s="310"/>
      <c r="BG441" s="339"/>
      <c r="BH441" s="310"/>
      <c r="BI441" s="310"/>
      <c r="BJ441" s="310"/>
      <c r="BK441" s="310"/>
      <c r="BL441" s="310"/>
      <c r="BM441" s="205"/>
      <c r="BN441" s="205"/>
      <c r="BO441" s="285"/>
      <c r="BP441" s="285"/>
      <c r="BQ441" s="285"/>
      <c r="BR441" s="285"/>
      <c r="BS441" s="285"/>
      <c r="BT441" s="285"/>
      <c r="BU441" s="285"/>
      <c r="BV441" s="285"/>
      <c r="BW441" s="285"/>
      <c r="BX441" s="285"/>
      <c r="BY441" s="112"/>
      <c r="BZ441" s="112"/>
      <c r="CA441" s="112"/>
      <c r="CB441" s="112"/>
      <c r="CC441" s="112"/>
    </row>
    <row r="442" spans="1:81" ht="17.100000000000001" customHeight="1">
      <c r="A442" s="78">
        <v>383</v>
      </c>
      <c r="B442" s="78" t="s">
        <v>75</v>
      </c>
      <c r="C442" s="78" t="s">
        <v>1592</v>
      </c>
      <c r="D442" s="78" t="s">
        <v>987</v>
      </c>
      <c r="E442" s="78" t="s">
        <v>97</v>
      </c>
      <c r="F442" s="78" t="s">
        <v>11568</v>
      </c>
      <c r="G442" s="101" t="s">
        <v>2211</v>
      </c>
      <c r="H442" s="330" t="s">
        <v>2212</v>
      </c>
      <c r="I442" s="91" t="s">
        <v>2213</v>
      </c>
      <c r="J442" s="330" t="s">
        <v>102</v>
      </c>
      <c r="K442" s="330" t="s">
        <v>1759</v>
      </c>
      <c r="L442" s="330" t="s">
        <v>2214</v>
      </c>
      <c r="M442" s="91" t="s">
        <v>10520</v>
      </c>
      <c r="N442" s="330" t="s">
        <v>30</v>
      </c>
      <c r="O442" s="570"/>
      <c r="P442" s="330" t="s">
        <v>30</v>
      </c>
      <c r="Q442" s="373">
        <v>4140</v>
      </c>
      <c r="R442" s="373">
        <v>2732</v>
      </c>
      <c r="S442" s="387">
        <v>1267</v>
      </c>
      <c r="T442" s="387">
        <v>1174</v>
      </c>
      <c r="U442" s="253" t="s">
        <v>6352</v>
      </c>
      <c r="V442" s="252">
        <v>93</v>
      </c>
      <c r="W442" s="252">
        <v>49</v>
      </c>
      <c r="X442" s="330" t="s">
        <v>6337</v>
      </c>
      <c r="Y442" s="252">
        <v>80</v>
      </c>
      <c r="Z442" s="252">
        <v>93</v>
      </c>
      <c r="AA442" s="252">
        <v>8000</v>
      </c>
      <c r="AB442" s="252">
        <v>94</v>
      </c>
      <c r="AC442" s="252"/>
      <c r="AD442" s="252">
        <v>90</v>
      </c>
      <c r="AE442" s="307">
        <v>500</v>
      </c>
      <c r="AF442" s="91" t="s">
        <v>7583</v>
      </c>
      <c r="AG442" s="373">
        <v>1462</v>
      </c>
      <c r="AH442" s="373">
        <v>2751</v>
      </c>
      <c r="AI442" s="91"/>
      <c r="AJ442" s="91"/>
      <c r="AK442" s="91" t="s">
        <v>12358</v>
      </c>
      <c r="AL442" s="381">
        <v>11</v>
      </c>
      <c r="AM442" s="381">
        <v>1</v>
      </c>
      <c r="AN442" s="381">
        <v>10</v>
      </c>
      <c r="AO442" s="381"/>
      <c r="AP442" s="381"/>
      <c r="AQ442" s="381">
        <v>196</v>
      </c>
      <c r="AR442" s="91" t="s">
        <v>9115</v>
      </c>
      <c r="AS442" s="91" t="s">
        <v>6378</v>
      </c>
      <c r="AT442" s="91" t="s">
        <v>9327</v>
      </c>
      <c r="AU442" s="73">
        <v>19891</v>
      </c>
      <c r="AV442" s="232">
        <v>101</v>
      </c>
      <c r="AW442" s="335"/>
      <c r="AX442" s="335"/>
      <c r="AY442" s="335"/>
      <c r="AZ442" s="335"/>
      <c r="BA442" s="335"/>
      <c r="BB442" s="313"/>
      <c r="BC442" s="313"/>
      <c r="BD442" s="91"/>
      <c r="BE442" s="91" t="s">
        <v>6350</v>
      </c>
      <c r="BF442" s="313"/>
      <c r="BG442" s="335"/>
      <c r="BH442" s="313"/>
      <c r="BI442" s="313"/>
      <c r="BJ442" s="313"/>
      <c r="BK442" s="313"/>
      <c r="BL442" s="313"/>
      <c r="BM442" s="91"/>
      <c r="BN442" s="91" t="s">
        <v>6350</v>
      </c>
      <c r="BO442" s="253"/>
      <c r="BP442" s="253"/>
      <c r="BQ442" s="253"/>
      <c r="BR442" s="253"/>
      <c r="BS442" s="253"/>
      <c r="BT442" s="253"/>
      <c r="BU442" s="253"/>
      <c r="BV442" s="253"/>
      <c r="BW442" s="253"/>
      <c r="BX442" s="253"/>
      <c r="BY442" s="749">
        <v>5</v>
      </c>
      <c r="BZ442" s="427"/>
      <c r="CA442" s="427"/>
      <c r="CB442" s="427"/>
      <c r="CC442" s="427"/>
    </row>
    <row r="443" spans="1:81" ht="17.100000000000001" customHeight="1">
      <c r="A443" s="88">
        <v>384</v>
      </c>
      <c r="B443" s="100" t="s">
        <v>111</v>
      </c>
      <c r="C443" s="100" t="s">
        <v>1607</v>
      </c>
      <c r="D443" s="100" t="s">
        <v>708</v>
      </c>
      <c r="E443" s="100" t="s">
        <v>20</v>
      </c>
      <c r="F443" s="100" t="s">
        <v>2215</v>
      </c>
      <c r="G443" s="169" t="s">
        <v>2216</v>
      </c>
      <c r="H443" s="329" t="s">
        <v>2217</v>
      </c>
      <c r="I443" s="332" t="s">
        <v>2218</v>
      </c>
      <c r="J443" s="329" t="s">
        <v>102</v>
      </c>
      <c r="K443" s="329" t="s">
        <v>2219</v>
      </c>
      <c r="L443" s="329" t="s">
        <v>2220</v>
      </c>
      <c r="M443" s="91" t="s">
        <v>8374</v>
      </c>
      <c r="N443" s="330" t="s">
        <v>30</v>
      </c>
      <c r="O443" s="570"/>
      <c r="P443" s="330" t="s">
        <v>30</v>
      </c>
      <c r="Q443" s="373">
        <v>1010005</v>
      </c>
      <c r="R443" s="373">
        <v>3528.1</v>
      </c>
      <c r="S443" s="23">
        <v>1252.4000000000001</v>
      </c>
      <c r="T443" s="387">
        <v>680</v>
      </c>
      <c r="U443" s="253" t="s">
        <v>6657</v>
      </c>
      <c r="V443" s="252">
        <v>572.4</v>
      </c>
      <c r="W443" s="252">
        <v>446.4</v>
      </c>
      <c r="X443" s="330" t="s">
        <v>6337</v>
      </c>
      <c r="Y443" s="252">
        <v>45.3</v>
      </c>
      <c r="Z443" s="252"/>
      <c r="AA443" s="252"/>
      <c r="AB443" s="252">
        <v>465</v>
      </c>
      <c r="AC443" s="252"/>
      <c r="AD443" s="252"/>
      <c r="AE443" s="307">
        <v>100</v>
      </c>
      <c r="AF443" s="91" t="s">
        <v>8375</v>
      </c>
      <c r="AG443" s="373">
        <v>8546</v>
      </c>
      <c r="AH443" s="373">
        <v>8546</v>
      </c>
      <c r="AI443" s="91" t="s">
        <v>8376</v>
      </c>
      <c r="AJ443" s="91" t="s">
        <v>9981</v>
      </c>
      <c r="AK443" s="91" t="s">
        <v>12338</v>
      </c>
      <c r="AL443" s="381">
        <v>1</v>
      </c>
      <c r="AM443" s="381"/>
      <c r="AN443" s="381">
        <v>1</v>
      </c>
      <c r="AO443" s="381"/>
      <c r="AP443" s="381"/>
      <c r="AQ443" s="381">
        <v>235</v>
      </c>
      <c r="AR443" s="91" t="s">
        <v>9093</v>
      </c>
      <c r="AS443" s="91" t="s">
        <v>9227</v>
      </c>
      <c r="AT443" s="91" t="s">
        <v>9290</v>
      </c>
      <c r="AU443" s="73">
        <v>721</v>
      </c>
      <c r="AV443" s="232">
        <v>3</v>
      </c>
      <c r="AW443" s="335"/>
      <c r="AX443" s="335"/>
      <c r="AY443" s="335"/>
      <c r="AZ443" s="335"/>
      <c r="BA443" s="335"/>
      <c r="BB443" s="313"/>
      <c r="BC443" s="313"/>
      <c r="BD443" s="91"/>
      <c r="BE443" s="471" t="s">
        <v>9770</v>
      </c>
      <c r="BF443" s="313"/>
      <c r="BG443" s="335"/>
      <c r="BH443" s="313"/>
      <c r="BI443" s="313"/>
      <c r="BJ443" s="313"/>
      <c r="BK443" s="313"/>
      <c r="BL443" s="313"/>
      <c r="BM443" s="91"/>
      <c r="BN443" s="471" t="s">
        <v>9770</v>
      </c>
      <c r="BO443" s="253"/>
      <c r="BP443" s="253"/>
      <c r="BQ443" s="253"/>
      <c r="BR443" s="253"/>
      <c r="BS443" s="253"/>
      <c r="BT443" s="253"/>
      <c r="BU443" s="253"/>
      <c r="BV443" s="253"/>
      <c r="BW443" s="253"/>
      <c r="BX443" s="253"/>
      <c r="BY443" s="427">
        <v>2</v>
      </c>
      <c r="BZ443" s="427"/>
      <c r="CA443" s="427">
        <v>1</v>
      </c>
      <c r="CB443" s="427">
        <v>2</v>
      </c>
      <c r="CC443" s="427"/>
    </row>
    <row r="444" spans="1:81" ht="17.100000000000001" customHeight="1">
      <c r="A444" s="660">
        <v>385</v>
      </c>
      <c r="B444" s="88" t="s">
        <v>75</v>
      </c>
      <c r="C444" s="88" t="s">
        <v>1601</v>
      </c>
      <c r="D444" s="88" t="s">
        <v>987</v>
      </c>
      <c r="E444" s="88" t="s">
        <v>97</v>
      </c>
      <c r="F444" s="78" t="s">
        <v>2221</v>
      </c>
      <c r="G444" s="101" t="s">
        <v>2222</v>
      </c>
      <c r="H444" s="330" t="s">
        <v>2223</v>
      </c>
      <c r="I444" s="91" t="s">
        <v>2224</v>
      </c>
      <c r="J444" s="330" t="s">
        <v>102</v>
      </c>
      <c r="K444" s="330" t="s">
        <v>2225</v>
      </c>
      <c r="L444" s="330" t="s">
        <v>2226</v>
      </c>
      <c r="M444" s="91" t="s">
        <v>10521</v>
      </c>
      <c r="N444" s="330" t="s">
        <v>30</v>
      </c>
      <c r="O444" s="330"/>
      <c r="P444" s="330" t="s">
        <v>102</v>
      </c>
      <c r="Q444" s="373">
        <v>4844</v>
      </c>
      <c r="R444" s="373">
        <v>3657</v>
      </c>
      <c r="S444" s="387">
        <v>1761</v>
      </c>
      <c r="T444" s="387">
        <v>1554</v>
      </c>
      <c r="U444" s="253" t="s">
        <v>6352</v>
      </c>
      <c r="V444" s="252">
        <v>207</v>
      </c>
      <c r="W444" s="252">
        <v>1248</v>
      </c>
      <c r="X444" s="330" t="s">
        <v>6337</v>
      </c>
      <c r="Y444" s="252">
        <v>219</v>
      </c>
      <c r="Z444" s="252">
        <v>145</v>
      </c>
      <c r="AA444" s="252">
        <v>26575</v>
      </c>
      <c r="AB444" s="252">
        <v>126</v>
      </c>
      <c r="AC444" s="252"/>
      <c r="AD444" s="252"/>
      <c r="AE444" s="307" t="s">
        <v>9941</v>
      </c>
      <c r="AF444" s="91" t="s">
        <v>8923</v>
      </c>
      <c r="AG444" s="373">
        <v>34882</v>
      </c>
      <c r="AH444" s="373">
        <v>48533</v>
      </c>
      <c r="AI444" s="91" t="s">
        <v>7584</v>
      </c>
      <c r="AJ444" s="91" t="s">
        <v>9013</v>
      </c>
      <c r="AK444" s="91" t="s">
        <v>6354</v>
      </c>
      <c r="AL444" s="381">
        <v>2</v>
      </c>
      <c r="AM444" s="381"/>
      <c r="AN444" s="381"/>
      <c r="AO444" s="381">
        <v>2</v>
      </c>
      <c r="AP444" s="381"/>
      <c r="AQ444" s="440">
        <v>188</v>
      </c>
      <c r="AR444" s="91" t="s">
        <v>9093</v>
      </c>
      <c r="AS444" s="91" t="s">
        <v>6378</v>
      </c>
      <c r="AT444" s="91" t="s">
        <v>9328</v>
      </c>
      <c r="AU444" s="73">
        <v>12359</v>
      </c>
      <c r="AV444" s="232">
        <v>66</v>
      </c>
      <c r="AW444" s="335"/>
      <c r="AX444" s="335"/>
      <c r="AY444" s="335"/>
      <c r="AZ444" s="335"/>
      <c r="BA444" s="335"/>
      <c r="BB444" s="313"/>
      <c r="BC444" s="313"/>
      <c r="BD444" s="91"/>
      <c r="BE444" s="91" t="s">
        <v>6350</v>
      </c>
      <c r="BF444" s="313"/>
      <c r="BG444" s="335"/>
      <c r="BH444" s="313"/>
      <c r="BI444" s="313"/>
      <c r="BJ444" s="313"/>
      <c r="BK444" s="313"/>
      <c r="BL444" s="313"/>
      <c r="BM444" s="91"/>
      <c r="BN444" s="91"/>
      <c r="BO444" s="253"/>
      <c r="BP444" s="253"/>
      <c r="BQ444" s="253"/>
      <c r="BR444" s="253"/>
      <c r="BS444" s="253"/>
      <c r="BT444" s="253"/>
      <c r="BU444" s="253"/>
      <c r="BV444" s="253"/>
      <c r="BW444" s="253"/>
      <c r="BX444" s="253"/>
      <c r="BY444" s="427">
        <v>8</v>
      </c>
      <c r="BZ444" s="427"/>
      <c r="CA444" s="427">
        <v>2</v>
      </c>
      <c r="CB444" s="427"/>
      <c r="CC444" s="427">
        <v>3</v>
      </c>
    </row>
    <row r="445" spans="1:81" ht="17.100000000000001" customHeight="1">
      <c r="A445" s="88">
        <v>386</v>
      </c>
      <c r="B445" s="88" t="s">
        <v>75</v>
      </c>
      <c r="C445" s="88" t="s">
        <v>1601</v>
      </c>
      <c r="D445" s="88" t="s">
        <v>987</v>
      </c>
      <c r="E445" s="88" t="s">
        <v>97</v>
      </c>
      <c r="F445" s="88" t="s">
        <v>2227</v>
      </c>
      <c r="G445" s="169" t="s">
        <v>2228</v>
      </c>
      <c r="H445" s="329" t="s">
        <v>2229</v>
      </c>
      <c r="I445" s="332" t="s">
        <v>2230</v>
      </c>
      <c r="J445" s="329" t="s">
        <v>102</v>
      </c>
      <c r="K445" s="329" t="s">
        <v>2231</v>
      </c>
      <c r="L445" s="329" t="s">
        <v>2232</v>
      </c>
      <c r="M445" s="91" t="s">
        <v>9901</v>
      </c>
      <c r="N445" s="330" t="s">
        <v>30</v>
      </c>
      <c r="O445" s="330"/>
      <c r="P445" s="330" t="s">
        <v>30</v>
      </c>
      <c r="Q445" s="373">
        <v>1237</v>
      </c>
      <c r="R445" s="373">
        <v>1237</v>
      </c>
      <c r="S445" s="387">
        <v>689</v>
      </c>
      <c r="T445" s="387">
        <v>689</v>
      </c>
      <c r="U445" s="253" t="s">
        <v>6376</v>
      </c>
      <c r="V445" s="252"/>
      <c r="W445" s="252">
        <v>199</v>
      </c>
      <c r="X445" s="330" t="s">
        <v>6337</v>
      </c>
      <c r="Y445" s="252"/>
      <c r="Z445" s="252">
        <v>90</v>
      </c>
      <c r="AA445" s="252">
        <v>1000</v>
      </c>
      <c r="AB445" s="252">
        <v>100</v>
      </c>
      <c r="AC445" s="252"/>
      <c r="AD445" s="252"/>
      <c r="AE445" s="307">
        <v>30</v>
      </c>
      <c r="AF445" s="91" t="s">
        <v>9902</v>
      </c>
      <c r="AG445" s="373"/>
      <c r="AH445" s="373">
        <v>10000</v>
      </c>
      <c r="AI445" s="91"/>
      <c r="AJ445" s="91"/>
      <c r="AK445" s="91" t="s">
        <v>11567</v>
      </c>
      <c r="AL445" s="381">
        <v>1</v>
      </c>
      <c r="AM445" s="381"/>
      <c r="AN445" s="381"/>
      <c r="AO445" s="381"/>
      <c r="AP445" s="381">
        <v>1</v>
      </c>
      <c r="AQ445" s="381">
        <v>152</v>
      </c>
      <c r="AR445" s="91" t="s">
        <v>7023</v>
      </c>
      <c r="AS445" s="91" t="s">
        <v>6378</v>
      </c>
      <c r="AT445" s="91" t="s">
        <v>9903</v>
      </c>
      <c r="AU445" s="232">
        <v>3309</v>
      </c>
      <c r="AV445" s="232">
        <v>22</v>
      </c>
      <c r="AW445" s="335"/>
      <c r="AX445" s="335"/>
      <c r="AY445" s="335"/>
      <c r="AZ445" s="335"/>
      <c r="BA445" s="335"/>
      <c r="BB445" s="313"/>
      <c r="BC445" s="313"/>
      <c r="BD445" s="91"/>
      <c r="BE445" s="91" t="s">
        <v>6350</v>
      </c>
      <c r="BF445" s="313"/>
      <c r="BG445" s="335"/>
      <c r="BH445" s="313"/>
      <c r="BI445" s="313"/>
      <c r="BJ445" s="313"/>
      <c r="BK445" s="313"/>
      <c r="BL445" s="313"/>
      <c r="BM445" s="91"/>
      <c r="BN445" s="91" t="s">
        <v>6350</v>
      </c>
      <c r="BO445" s="253"/>
      <c r="BP445" s="253"/>
      <c r="BQ445" s="253"/>
      <c r="BR445" s="253"/>
      <c r="BS445" s="253"/>
      <c r="BT445" s="253"/>
      <c r="BU445" s="253"/>
      <c r="BV445" s="253"/>
      <c r="BW445" s="253"/>
      <c r="BX445" s="253"/>
      <c r="BY445" s="427">
        <v>2</v>
      </c>
      <c r="BZ445" s="427">
        <v>1</v>
      </c>
      <c r="CA445" s="427">
        <v>1</v>
      </c>
      <c r="CB445" s="427"/>
      <c r="CC445" s="427"/>
    </row>
    <row r="446" spans="1:81" ht="17.100000000000001" customHeight="1">
      <c r="A446" s="660">
        <v>387</v>
      </c>
      <c r="B446" s="78" t="s">
        <v>75</v>
      </c>
      <c r="C446" s="78" t="s">
        <v>1601</v>
      </c>
      <c r="D446" s="78" t="s">
        <v>987</v>
      </c>
      <c r="E446" s="78" t="s">
        <v>97</v>
      </c>
      <c r="F446" s="78" t="s">
        <v>2233</v>
      </c>
      <c r="G446" s="101" t="s">
        <v>9733</v>
      </c>
      <c r="H446" s="330" t="s">
        <v>2234</v>
      </c>
      <c r="I446" s="91" t="s">
        <v>2235</v>
      </c>
      <c r="J446" s="330" t="s">
        <v>102</v>
      </c>
      <c r="K446" s="330" t="s">
        <v>752</v>
      </c>
      <c r="L446" s="330" t="s">
        <v>9734</v>
      </c>
      <c r="M446" s="91" t="s">
        <v>7237</v>
      </c>
      <c r="N446" s="330" t="s">
        <v>30</v>
      </c>
      <c r="O446" s="330"/>
      <c r="P446" s="330" t="s">
        <v>30</v>
      </c>
      <c r="Q446" s="373">
        <v>2080</v>
      </c>
      <c r="R446" s="373">
        <v>1905</v>
      </c>
      <c r="S446" s="387">
        <v>963</v>
      </c>
      <c r="T446" s="387">
        <v>739</v>
      </c>
      <c r="U446" s="253" t="s">
        <v>6352</v>
      </c>
      <c r="V446" s="252">
        <v>224</v>
      </c>
      <c r="W446" s="252">
        <v>381</v>
      </c>
      <c r="X446" s="330" t="s">
        <v>6337</v>
      </c>
      <c r="Y446" s="252"/>
      <c r="Z446" s="252">
        <v>64</v>
      </c>
      <c r="AA446" s="252">
        <v>15473</v>
      </c>
      <c r="AB446" s="252">
        <v>161</v>
      </c>
      <c r="AC446" s="252"/>
      <c r="AD446" s="252"/>
      <c r="AE446" s="307">
        <v>87</v>
      </c>
      <c r="AF446" s="91" t="s">
        <v>8924</v>
      </c>
      <c r="AG446" s="373">
        <v>4850</v>
      </c>
      <c r="AH446" s="373">
        <v>5165</v>
      </c>
      <c r="AI446" s="91" t="s">
        <v>9014</v>
      </c>
      <c r="AJ446" s="91" t="s">
        <v>8988</v>
      </c>
      <c r="AK446" s="91" t="s">
        <v>6348</v>
      </c>
      <c r="AL446" s="381">
        <v>5</v>
      </c>
      <c r="AM446" s="381">
        <v>1</v>
      </c>
      <c r="AN446" s="381">
        <v>2</v>
      </c>
      <c r="AO446" s="381">
        <v>1</v>
      </c>
      <c r="AP446" s="381">
        <v>1</v>
      </c>
      <c r="AQ446" s="381">
        <v>235</v>
      </c>
      <c r="AR446" s="91" t="s">
        <v>7023</v>
      </c>
      <c r="AS446" s="91" t="s">
        <v>9227</v>
      </c>
      <c r="AT446" s="91" t="s">
        <v>9329</v>
      </c>
      <c r="AU446" s="73">
        <v>2600</v>
      </c>
      <c r="AV446" s="232">
        <v>11</v>
      </c>
      <c r="AW446" s="335"/>
      <c r="AX446" s="335"/>
      <c r="AY446" s="335"/>
      <c r="AZ446" s="335"/>
      <c r="BA446" s="335"/>
      <c r="BB446" s="313"/>
      <c r="BC446" s="313"/>
      <c r="BD446" s="91"/>
      <c r="BE446" s="91" t="s">
        <v>6350</v>
      </c>
      <c r="BF446" s="313"/>
      <c r="BG446" s="335"/>
      <c r="BH446" s="313"/>
      <c r="BI446" s="313"/>
      <c r="BJ446" s="313"/>
      <c r="BK446" s="313"/>
      <c r="BL446" s="313"/>
      <c r="BM446" s="91"/>
      <c r="BN446" s="91" t="s">
        <v>6350</v>
      </c>
      <c r="BO446" s="253"/>
      <c r="BP446" s="253"/>
      <c r="BQ446" s="253"/>
      <c r="BR446" s="253"/>
      <c r="BS446" s="253"/>
      <c r="BT446" s="253"/>
      <c r="BU446" s="253"/>
      <c r="BV446" s="253"/>
      <c r="BW446" s="253"/>
      <c r="BX446" s="253"/>
      <c r="BY446" s="427">
        <v>1</v>
      </c>
      <c r="BZ446" s="427"/>
      <c r="CA446" s="427">
        <v>1</v>
      </c>
      <c r="CB446" s="427">
        <v>1</v>
      </c>
      <c r="CC446" s="427">
        <v>7</v>
      </c>
    </row>
    <row r="447" spans="1:81" ht="17.100000000000001" customHeight="1">
      <c r="A447" s="88">
        <v>388</v>
      </c>
      <c r="B447" s="88" t="s">
        <v>75</v>
      </c>
      <c r="C447" s="88" t="s">
        <v>1839</v>
      </c>
      <c r="D447" s="88" t="s">
        <v>987</v>
      </c>
      <c r="E447" s="88" t="s">
        <v>97</v>
      </c>
      <c r="F447" s="88" t="s">
        <v>2236</v>
      </c>
      <c r="G447" s="169" t="s">
        <v>2237</v>
      </c>
      <c r="H447" s="329" t="s">
        <v>2238</v>
      </c>
      <c r="I447" s="332" t="s">
        <v>2239</v>
      </c>
      <c r="J447" s="329" t="s">
        <v>102</v>
      </c>
      <c r="K447" s="329" t="s">
        <v>1170</v>
      </c>
      <c r="L447" s="329" t="s">
        <v>8836</v>
      </c>
      <c r="M447" s="91" t="s">
        <v>6375</v>
      </c>
      <c r="N447" s="330" t="s">
        <v>30</v>
      </c>
      <c r="O447" s="330"/>
      <c r="P447" s="330" t="s">
        <v>30</v>
      </c>
      <c r="Q447" s="373">
        <v>1573.26</v>
      </c>
      <c r="R447" s="373">
        <v>1573.26</v>
      </c>
      <c r="S447" s="387">
        <v>1179</v>
      </c>
      <c r="T447" s="387">
        <v>1179</v>
      </c>
      <c r="U447" s="253" t="s">
        <v>6336</v>
      </c>
      <c r="V447" s="252"/>
      <c r="W447" s="252">
        <v>218</v>
      </c>
      <c r="X447" s="330" t="s">
        <v>33</v>
      </c>
      <c r="Y447" s="252"/>
      <c r="Z447" s="252">
        <v>46</v>
      </c>
      <c r="AA447" s="252">
        <v>6000</v>
      </c>
      <c r="AB447" s="252">
        <v>53.43</v>
      </c>
      <c r="AC447" s="252"/>
      <c r="AD447" s="252"/>
      <c r="AE447" s="307" t="s">
        <v>9942</v>
      </c>
      <c r="AF447" s="91" t="s">
        <v>6377</v>
      </c>
      <c r="AG447" s="373">
        <v>885</v>
      </c>
      <c r="AH447" s="373">
        <v>1512</v>
      </c>
      <c r="AI447" s="91"/>
      <c r="AJ447" s="91"/>
      <c r="AK447" s="91" t="s">
        <v>6348</v>
      </c>
      <c r="AL447" s="381"/>
      <c r="AM447" s="381"/>
      <c r="AN447" s="381"/>
      <c r="AO447" s="381"/>
      <c r="AP447" s="381"/>
      <c r="AQ447" s="381">
        <v>300</v>
      </c>
      <c r="AR447" s="91" t="s">
        <v>9083</v>
      </c>
      <c r="AS447" s="91" t="s">
        <v>6378</v>
      </c>
      <c r="AT447" s="91" t="s">
        <v>6379</v>
      </c>
      <c r="AU447" s="232">
        <v>1000</v>
      </c>
      <c r="AV447" s="232">
        <v>3</v>
      </c>
      <c r="AW447" s="335"/>
      <c r="AX447" s="335"/>
      <c r="AY447" s="335"/>
      <c r="AZ447" s="335"/>
      <c r="BA447" s="335"/>
      <c r="BB447" s="313"/>
      <c r="BC447" s="313"/>
      <c r="BD447" s="91"/>
      <c r="BE447" s="91" t="s">
        <v>6350</v>
      </c>
      <c r="BF447" s="313"/>
      <c r="BG447" s="335"/>
      <c r="BH447" s="313"/>
      <c r="BI447" s="313"/>
      <c r="BJ447" s="313"/>
      <c r="BK447" s="313"/>
      <c r="BL447" s="313"/>
      <c r="BM447" s="91"/>
      <c r="BN447" s="91" t="s">
        <v>6350</v>
      </c>
      <c r="BO447" s="253"/>
      <c r="BP447" s="253"/>
      <c r="BQ447" s="253"/>
      <c r="BR447" s="253"/>
      <c r="BS447" s="253"/>
      <c r="BT447" s="253"/>
      <c r="BU447" s="253"/>
      <c r="BV447" s="253"/>
      <c r="BW447" s="253"/>
      <c r="BX447" s="253"/>
      <c r="BY447" s="427">
        <v>4</v>
      </c>
      <c r="BZ447" s="427"/>
      <c r="CA447" s="427"/>
      <c r="CB447" s="427"/>
      <c r="CC447" s="427"/>
    </row>
    <row r="448" spans="1:81" ht="17.100000000000001" customHeight="1">
      <c r="A448" s="660">
        <v>389</v>
      </c>
      <c r="B448" s="91" t="s">
        <v>111</v>
      </c>
      <c r="C448" s="91" t="s">
        <v>2240</v>
      </c>
      <c r="D448" s="91" t="s">
        <v>708</v>
      </c>
      <c r="E448" s="91" t="s">
        <v>20</v>
      </c>
      <c r="F448" s="86" t="s">
        <v>2241</v>
      </c>
      <c r="G448" s="101" t="s">
        <v>2242</v>
      </c>
      <c r="H448" s="330" t="s">
        <v>2243</v>
      </c>
      <c r="I448" s="91" t="s">
        <v>11592</v>
      </c>
      <c r="J448" s="330" t="s">
        <v>102</v>
      </c>
      <c r="K448" s="330" t="s">
        <v>2244</v>
      </c>
      <c r="L448" s="330" t="s">
        <v>2245</v>
      </c>
      <c r="M448" s="91" t="s">
        <v>7585</v>
      </c>
      <c r="N448" s="330" t="s">
        <v>30</v>
      </c>
      <c r="O448" s="330"/>
      <c r="P448" s="330" t="s">
        <v>30</v>
      </c>
      <c r="Q448" s="373">
        <v>7799.2</v>
      </c>
      <c r="R448" s="373">
        <v>1278</v>
      </c>
      <c r="S448" s="387">
        <v>1142.5899999999999</v>
      </c>
      <c r="T448" s="387">
        <v>861.59</v>
      </c>
      <c r="U448" s="253" t="s">
        <v>6352</v>
      </c>
      <c r="V448" s="252">
        <v>281</v>
      </c>
      <c r="W448" s="252">
        <v>149.77000000000001</v>
      </c>
      <c r="X448" s="330" t="s">
        <v>6337</v>
      </c>
      <c r="Y448" s="252">
        <v>55.9</v>
      </c>
      <c r="Z448" s="252">
        <v>38.479999999999997</v>
      </c>
      <c r="AA448" s="252">
        <v>568</v>
      </c>
      <c r="AB448" s="252">
        <v>38.479999999999997</v>
      </c>
      <c r="AC448" s="252"/>
      <c r="AD448" s="252"/>
      <c r="AE448" s="307">
        <v>25</v>
      </c>
      <c r="AF448" s="91" t="s">
        <v>8925</v>
      </c>
      <c r="AG448" s="373">
        <v>1955</v>
      </c>
      <c r="AH448" s="373">
        <v>3706</v>
      </c>
      <c r="AI448" s="91"/>
      <c r="AJ448" s="91"/>
      <c r="AK448" s="91" t="s">
        <v>6348</v>
      </c>
      <c r="AL448" s="381">
        <v>4</v>
      </c>
      <c r="AM448" s="381"/>
      <c r="AN448" s="381">
        <v>2</v>
      </c>
      <c r="AO448" s="381">
        <v>2</v>
      </c>
      <c r="AP448" s="381"/>
      <c r="AQ448" s="381">
        <v>260</v>
      </c>
      <c r="AR448" s="91" t="s">
        <v>6340</v>
      </c>
      <c r="AS448" s="91" t="s">
        <v>6378</v>
      </c>
      <c r="AT448" s="91" t="s">
        <v>6483</v>
      </c>
      <c r="AU448" s="73">
        <v>2220</v>
      </c>
      <c r="AV448" s="232">
        <v>9</v>
      </c>
      <c r="AW448" s="335"/>
      <c r="AX448" s="335"/>
      <c r="AY448" s="335"/>
      <c r="AZ448" s="335"/>
      <c r="BA448" s="335"/>
      <c r="BB448" s="313"/>
      <c r="BC448" s="313"/>
      <c r="BD448" s="91"/>
      <c r="BE448" s="91" t="s">
        <v>6350</v>
      </c>
      <c r="BF448" s="313"/>
      <c r="BG448" s="335"/>
      <c r="BH448" s="313"/>
      <c r="BI448" s="313"/>
      <c r="BJ448" s="313"/>
      <c r="BK448" s="313"/>
      <c r="BL448" s="313"/>
      <c r="BM448" s="91"/>
      <c r="BN448" s="91" t="s">
        <v>11593</v>
      </c>
      <c r="BO448" s="253"/>
      <c r="BP448" s="253"/>
      <c r="BQ448" s="253"/>
      <c r="BR448" s="253"/>
      <c r="BS448" s="253"/>
      <c r="BT448" s="253"/>
      <c r="BU448" s="253"/>
      <c r="BV448" s="253"/>
      <c r="BW448" s="253"/>
      <c r="BX448" s="253"/>
      <c r="BY448" s="427">
        <v>1</v>
      </c>
      <c r="BZ448" s="427"/>
      <c r="CA448" s="427"/>
      <c r="CB448" s="427"/>
      <c r="CC448" s="427"/>
    </row>
    <row r="449" spans="1:81" ht="17.100000000000001" customHeight="1">
      <c r="A449" s="88">
        <v>390</v>
      </c>
      <c r="B449" s="78" t="s">
        <v>111</v>
      </c>
      <c r="C449" s="78" t="s">
        <v>1732</v>
      </c>
      <c r="D449" s="78" t="s">
        <v>708</v>
      </c>
      <c r="E449" s="78" t="s">
        <v>20</v>
      </c>
      <c r="F449" s="91" t="s">
        <v>2246</v>
      </c>
      <c r="G449" s="101" t="s">
        <v>2247</v>
      </c>
      <c r="H449" s="567" t="s">
        <v>2248</v>
      </c>
      <c r="I449" s="91" t="s">
        <v>2249</v>
      </c>
      <c r="J449" s="330" t="s">
        <v>102</v>
      </c>
      <c r="K449" s="330" t="s">
        <v>2250</v>
      </c>
      <c r="L449" s="330" t="s">
        <v>2251</v>
      </c>
      <c r="M449" s="91" t="s">
        <v>10522</v>
      </c>
      <c r="N449" s="330" t="s">
        <v>30</v>
      </c>
      <c r="O449" s="330"/>
      <c r="P449" s="330" t="s">
        <v>30</v>
      </c>
      <c r="Q449" s="373">
        <v>466700</v>
      </c>
      <c r="R449" s="373">
        <v>300</v>
      </c>
      <c r="S449" s="387">
        <v>215</v>
      </c>
      <c r="T449" s="387">
        <v>215</v>
      </c>
      <c r="U449" s="253" t="s">
        <v>6336</v>
      </c>
      <c r="V449" s="252"/>
      <c r="W449" s="252">
        <v>111.5</v>
      </c>
      <c r="X449" s="330" t="s">
        <v>6337</v>
      </c>
      <c r="Y449" s="252"/>
      <c r="Z449" s="252"/>
      <c r="AA449" s="252"/>
      <c r="AB449" s="252">
        <v>80</v>
      </c>
      <c r="AC449" s="252"/>
      <c r="AD449" s="252"/>
      <c r="AE449" s="307" t="s">
        <v>9943</v>
      </c>
      <c r="AF449" s="91" t="s">
        <v>6522</v>
      </c>
      <c r="AG449" s="373">
        <v>3143</v>
      </c>
      <c r="AH449" s="373">
        <v>4800</v>
      </c>
      <c r="AI449" s="91"/>
      <c r="AJ449" s="91"/>
      <c r="AK449" s="91" t="s">
        <v>6348</v>
      </c>
      <c r="AL449" s="381">
        <v>7</v>
      </c>
      <c r="AM449" s="381">
        <v>2</v>
      </c>
      <c r="AN449" s="381">
        <v>1</v>
      </c>
      <c r="AO449" s="381">
        <v>3</v>
      </c>
      <c r="AP449" s="381">
        <v>1</v>
      </c>
      <c r="AQ449" s="381">
        <v>240</v>
      </c>
      <c r="AR449" s="91" t="s">
        <v>6340</v>
      </c>
      <c r="AS449" s="91" t="s">
        <v>9227</v>
      </c>
      <c r="AT449" s="91" t="s">
        <v>9405</v>
      </c>
      <c r="AU449" s="73">
        <v>7615</v>
      </c>
      <c r="AV449" s="232">
        <v>32</v>
      </c>
      <c r="AW449" s="335"/>
      <c r="AX449" s="335"/>
      <c r="AY449" s="335"/>
      <c r="AZ449" s="335"/>
      <c r="BA449" s="335"/>
      <c r="BB449" s="313"/>
      <c r="BC449" s="313"/>
      <c r="BD449" s="91"/>
      <c r="BE449" s="91" t="s">
        <v>6350</v>
      </c>
      <c r="BF449" s="313"/>
      <c r="BG449" s="335"/>
      <c r="BH449" s="313"/>
      <c r="BI449" s="313"/>
      <c r="BJ449" s="313"/>
      <c r="BK449" s="313"/>
      <c r="BL449" s="313"/>
      <c r="BM449" s="91"/>
      <c r="BN449" s="91"/>
      <c r="BO449" s="253"/>
      <c r="BP449" s="253"/>
      <c r="BQ449" s="253"/>
      <c r="BR449" s="253"/>
      <c r="BS449" s="253"/>
      <c r="BT449" s="253"/>
      <c r="BU449" s="253"/>
      <c r="BV449" s="253"/>
      <c r="BW449" s="253"/>
      <c r="BX449" s="253"/>
      <c r="BY449" s="785">
        <v>2</v>
      </c>
      <c r="BZ449" s="427">
        <v>1</v>
      </c>
      <c r="CA449" s="427">
        <v>2</v>
      </c>
      <c r="CB449" s="427"/>
      <c r="CC449" s="427"/>
    </row>
    <row r="450" spans="1:81" ht="17.100000000000001" customHeight="1">
      <c r="A450" s="660">
        <v>391</v>
      </c>
      <c r="B450" s="78" t="s">
        <v>111</v>
      </c>
      <c r="C450" s="78" t="s">
        <v>1607</v>
      </c>
      <c r="D450" s="78" t="s">
        <v>708</v>
      </c>
      <c r="E450" s="78" t="s">
        <v>20</v>
      </c>
      <c r="F450" s="78" t="s">
        <v>2252</v>
      </c>
      <c r="G450" s="101" t="s">
        <v>2253</v>
      </c>
      <c r="H450" s="330" t="s">
        <v>2254</v>
      </c>
      <c r="I450" s="91" t="s">
        <v>2255</v>
      </c>
      <c r="J450" s="330" t="s">
        <v>102</v>
      </c>
      <c r="K450" s="330" t="s">
        <v>2256</v>
      </c>
      <c r="L450" s="330" t="s">
        <v>12490</v>
      </c>
      <c r="M450" s="91" t="s">
        <v>7586</v>
      </c>
      <c r="N450" s="330" t="s">
        <v>30</v>
      </c>
      <c r="O450" s="330"/>
      <c r="P450" s="330" t="s">
        <v>30</v>
      </c>
      <c r="Q450" s="373">
        <v>3944</v>
      </c>
      <c r="R450" s="373">
        <v>1154</v>
      </c>
      <c r="S450" s="387">
        <v>381</v>
      </c>
      <c r="T450" s="387">
        <v>381</v>
      </c>
      <c r="U450" s="253" t="s">
        <v>6361</v>
      </c>
      <c r="V450" s="252"/>
      <c r="W450" s="252">
        <v>208.27</v>
      </c>
      <c r="X450" s="330" t="s">
        <v>6337</v>
      </c>
      <c r="Y450" s="252"/>
      <c r="Z450" s="252">
        <v>52.89</v>
      </c>
      <c r="AA450" s="252"/>
      <c r="AB450" s="252">
        <v>124.3</v>
      </c>
      <c r="AC450" s="252"/>
      <c r="AD450" s="252"/>
      <c r="AE450" s="307">
        <v>27</v>
      </c>
      <c r="AF450" s="91" t="s">
        <v>7587</v>
      </c>
      <c r="AG450" s="373">
        <v>89</v>
      </c>
      <c r="AH450" s="373">
        <v>583</v>
      </c>
      <c r="AI450" s="91"/>
      <c r="AJ450" s="91"/>
      <c r="AK450" s="91" t="s">
        <v>6354</v>
      </c>
      <c r="AL450" s="381"/>
      <c r="AM450" s="381"/>
      <c r="AN450" s="381"/>
      <c r="AO450" s="381"/>
      <c r="AP450" s="381"/>
      <c r="AQ450" s="381">
        <v>94</v>
      </c>
      <c r="AR450" s="91" t="s">
        <v>9097</v>
      </c>
      <c r="AS450" s="91" t="s">
        <v>7588</v>
      </c>
      <c r="AT450" s="91" t="s">
        <v>7589</v>
      </c>
      <c r="AU450" s="73">
        <v>474</v>
      </c>
      <c r="AV450" s="232">
        <v>5</v>
      </c>
      <c r="AW450" s="335"/>
      <c r="AX450" s="335"/>
      <c r="AY450" s="335"/>
      <c r="AZ450" s="335"/>
      <c r="BA450" s="335"/>
      <c r="BB450" s="313"/>
      <c r="BC450" s="313"/>
      <c r="BD450" s="91"/>
      <c r="BE450" s="91" t="s">
        <v>6350</v>
      </c>
      <c r="BF450" s="313"/>
      <c r="BG450" s="335"/>
      <c r="BH450" s="313"/>
      <c r="BI450" s="313"/>
      <c r="BJ450" s="313"/>
      <c r="BK450" s="313"/>
      <c r="BL450" s="313"/>
      <c r="BM450" s="91"/>
      <c r="BN450" s="91" t="s">
        <v>6350</v>
      </c>
      <c r="BO450" s="253"/>
      <c r="BP450" s="253"/>
      <c r="BQ450" s="253"/>
      <c r="BR450" s="253"/>
      <c r="BS450" s="253"/>
      <c r="BT450" s="253"/>
      <c r="BU450" s="253"/>
      <c r="BV450" s="253"/>
      <c r="BW450" s="253"/>
      <c r="BX450" s="253"/>
      <c r="BY450" s="427">
        <v>2</v>
      </c>
      <c r="BZ450" s="427"/>
      <c r="CA450" s="427">
        <v>1</v>
      </c>
      <c r="CB450" s="427"/>
      <c r="CC450" s="427"/>
    </row>
    <row r="451" spans="1:81" ht="17.100000000000001" customHeight="1">
      <c r="A451" s="88">
        <v>392</v>
      </c>
      <c r="B451" s="78" t="s">
        <v>111</v>
      </c>
      <c r="C451" s="78" t="s">
        <v>2154</v>
      </c>
      <c r="D451" s="78" t="s">
        <v>708</v>
      </c>
      <c r="E451" s="78" t="s">
        <v>20</v>
      </c>
      <c r="F451" s="78" t="s">
        <v>2257</v>
      </c>
      <c r="G451" s="101" t="s">
        <v>2258</v>
      </c>
      <c r="H451" s="330" t="s">
        <v>2259</v>
      </c>
      <c r="I451" s="91" t="s">
        <v>2260</v>
      </c>
      <c r="J451" s="330" t="s">
        <v>102</v>
      </c>
      <c r="K451" s="330" t="s">
        <v>2261</v>
      </c>
      <c r="L451" s="330" t="s">
        <v>2245</v>
      </c>
      <c r="M451" s="91" t="s">
        <v>10523</v>
      </c>
      <c r="N451" s="330" t="s">
        <v>30</v>
      </c>
      <c r="O451" s="330"/>
      <c r="P451" s="330" t="s">
        <v>30</v>
      </c>
      <c r="Q451" s="373">
        <v>1416</v>
      </c>
      <c r="R451" s="373">
        <v>666</v>
      </c>
      <c r="S451" s="387">
        <v>524</v>
      </c>
      <c r="T451" s="387">
        <v>284</v>
      </c>
      <c r="U451" s="253" t="s">
        <v>6352</v>
      </c>
      <c r="V451" s="252">
        <v>240</v>
      </c>
      <c r="W451" s="252">
        <v>70</v>
      </c>
      <c r="X451" s="330" t="s">
        <v>33</v>
      </c>
      <c r="Y451" s="252"/>
      <c r="Z451" s="252">
        <v>44</v>
      </c>
      <c r="AA451" s="252">
        <v>1000</v>
      </c>
      <c r="AB451" s="252">
        <v>28</v>
      </c>
      <c r="AC451" s="252"/>
      <c r="AD451" s="252"/>
      <c r="AE451" s="307" t="s">
        <v>9944</v>
      </c>
      <c r="AF451" s="91" t="s">
        <v>7235</v>
      </c>
      <c r="AG451" s="373">
        <v>2686</v>
      </c>
      <c r="AH451" s="373">
        <v>2686</v>
      </c>
      <c r="AI451" s="91"/>
      <c r="AJ451" s="91"/>
      <c r="AK451" s="91" t="s">
        <v>6369</v>
      </c>
      <c r="AL451" s="381">
        <v>5</v>
      </c>
      <c r="AM451" s="381">
        <v>2</v>
      </c>
      <c r="AN451" s="381">
        <v>1</v>
      </c>
      <c r="AO451" s="381">
        <v>2</v>
      </c>
      <c r="AP451" s="381"/>
      <c r="AQ451" s="381">
        <v>247</v>
      </c>
      <c r="AR451" s="91" t="s">
        <v>9080</v>
      </c>
      <c r="AS451" s="91" t="s">
        <v>7590</v>
      </c>
      <c r="AT451" s="91" t="s">
        <v>6514</v>
      </c>
      <c r="AU451" s="73">
        <v>1866</v>
      </c>
      <c r="AV451" s="232">
        <v>8</v>
      </c>
      <c r="AW451" s="335"/>
      <c r="AX451" s="335"/>
      <c r="AY451" s="335"/>
      <c r="AZ451" s="335"/>
      <c r="BA451" s="335"/>
      <c r="BB451" s="313"/>
      <c r="BC451" s="313"/>
      <c r="BD451" s="91"/>
      <c r="BE451" s="91" t="s">
        <v>6350</v>
      </c>
      <c r="BF451" s="313"/>
      <c r="BG451" s="335"/>
      <c r="BH451" s="313"/>
      <c r="BI451" s="313"/>
      <c r="BJ451" s="313"/>
      <c r="BK451" s="313"/>
      <c r="BL451" s="313"/>
      <c r="BM451" s="91"/>
      <c r="BN451" s="91" t="s">
        <v>6350</v>
      </c>
      <c r="BO451" s="253"/>
      <c r="BP451" s="253"/>
      <c r="BQ451" s="253"/>
      <c r="BR451" s="253"/>
      <c r="BS451" s="253"/>
      <c r="BT451" s="253"/>
      <c r="BU451" s="253"/>
      <c r="BV451" s="253"/>
      <c r="BW451" s="253"/>
      <c r="BX451" s="253"/>
      <c r="BY451" s="427">
        <v>1</v>
      </c>
      <c r="BZ451" s="427"/>
      <c r="CA451" s="427">
        <v>1</v>
      </c>
      <c r="CB451" s="427"/>
      <c r="CC451" s="427"/>
    </row>
    <row r="452" spans="1:81" ht="17.100000000000001" customHeight="1">
      <c r="A452" s="660">
        <v>393</v>
      </c>
      <c r="B452" s="91" t="s">
        <v>75</v>
      </c>
      <c r="C452" s="91" t="s">
        <v>2063</v>
      </c>
      <c r="D452" s="91" t="s">
        <v>708</v>
      </c>
      <c r="E452" s="91" t="s">
        <v>20</v>
      </c>
      <c r="F452" s="91" t="s">
        <v>2262</v>
      </c>
      <c r="G452" s="101" t="s">
        <v>2263</v>
      </c>
      <c r="H452" s="330" t="s">
        <v>2264</v>
      </c>
      <c r="I452" s="91" t="s">
        <v>2265</v>
      </c>
      <c r="J452" s="330" t="s">
        <v>102</v>
      </c>
      <c r="K452" s="330" t="s">
        <v>2107</v>
      </c>
      <c r="L452" s="330" t="s">
        <v>2266</v>
      </c>
      <c r="M452" s="91" t="s">
        <v>7591</v>
      </c>
      <c r="N452" s="330" t="s">
        <v>30</v>
      </c>
      <c r="O452" s="330"/>
      <c r="P452" s="330" t="s">
        <v>30</v>
      </c>
      <c r="Q452" s="373">
        <v>6321</v>
      </c>
      <c r="R452" s="373">
        <v>1912</v>
      </c>
      <c r="S452" s="387">
        <v>673</v>
      </c>
      <c r="T452" s="387">
        <v>673</v>
      </c>
      <c r="U452" s="253" t="s">
        <v>11594</v>
      </c>
      <c r="V452" s="252"/>
      <c r="W452" s="252">
        <v>56</v>
      </c>
      <c r="X452" s="330" t="s">
        <v>6337</v>
      </c>
      <c r="Y452" s="252">
        <v>50</v>
      </c>
      <c r="Z452" s="252">
        <v>7</v>
      </c>
      <c r="AA452" s="252">
        <v>600</v>
      </c>
      <c r="AB452" s="252">
        <v>40</v>
      </c>
      <c r="AC452" s="252"/>
      <c r="AD452" s="252"/>
      <c r="AE452" s="307">
        <v>123</v>
      </c>
      <c r="AF452" s="91" t="s">
        <v>8926</v>
      </c>
      <c r="AG452" s="373">
        <v>9</v>
      </c>
      <c r="AH452" s="373">
        <v>1191</v>
      </c>
      <c r="AI452" s="91"/>
      <c r="AJ452" s="91"/>
      <c r="AK452" s="91"/>
      <c r="AL452" s="381">
        <v>22</v>
      </c>
      <c r="AM452" s="381"/>
      <c r="AN452" s="381">
        <v>2</v>
      </c>
      <c r="AO452" s="381">
        <v>20</v>
      </c>
      <c r="AP452" s="381"/>
      <c r="AQ452" s="381">
        <v>312</v>
      </c>
      <c r="AR452" s="91" t="s">
        <v>9083</v>
      </c>
      <c r="AS452" s="91" t="s">
        <v>9083</v>
      </c>
      <c r="AT452" s="91" t="s">
        <v>7592</v>
      </c>
      <c r="AU452" s="73">
        <v>25000</v>
      </c>
      <c r="AV452" s="232">
        <v>80</v>
      </c>
      <c r="AW452" s="335">
        <v>3000</v>
      </c>
      <c r="AX452" s="335">
        <v>2500</v>
      </c>
      <c r="AY452" s="335">
        <v>2500</v>
      </c>
      <c r="AZ452" s="335">
        <v>2500</v>
      </c>
      <c r="BA452" s="335">
        <v>3000</v>
      </c>
      <c r="BB452" s="313">
        <v>20</v>
      </c>
      <c r="BC452" s="313"/>
      <c r="BD452" s="91"/>
      <c r="BE452" s="91" t="s">
        <v>9520</v>
      </c>
      <c r="BF452" s="313"/>
      <c r="BG452" s="335"/>
      <c r="BH452" s="313"/>
      <c r="BI452" s="313"/>
      <c r="BJ452" s="313"/>
      <c r="BK452" s="313"/>
      <c r="BL452" s="313"/>
      <c r="BM452" s="91"/>
      <c r="BN452" s="91"/>
      <c r="BO452" s="253"/>
      <c r="BP452" s="253"/>
      <c r="BQ452" s="253"/>
      <c r="BR452" s="253"/>
      <c r="BS452" s="253"/>
      <c r="BT452" s="253"/>
      <c r="BU452" s="253"/>
      <c r="BV452" s="253"/>
      <c r="BW452" s="253"/>
      <c r="BX452" s="253"/>
      <c r="BY452" s="596">
        <v>1</v>
      </c>
      <c r="BZ452" s="427"/>
      <c r="CA452" s="427">
        <v>1</v>
      </c>
      <c r="CB452" s="427"/>
      <c r="CC452" s="427">
        <v>17</v>
      </c>
    </row>
    <row r="453" spans="1:81" ht="17.100000000000001" customHeight="1">
      <c r="A453" s="88">
        <v>394</v>
      </c>
      <c r="B453" s="91" t="s">
        <v>2267</v>
      </c>
      <c r="C453" s="91" t="s">
        <v>1810</v>
      </c>
      <c r="D453" s="91" t="s">
        <v>708</v>
      </c>
      <c r="E453" s="91" t="s">
        <v>20</v>
      </c>
      <c r="F453" s="91" t="s">
        <v>2268</v>
      </c>
      <c r="G453" s="101" t="s">
        <v>2269</v>
      </c>
      <c r="H453" s="330" t="s">
        <v>2270</v>
      </c>
      <c r="I453" s="91" t="s">
        <v>2271</v>
      </c>
      <c r="J453" s="330" t="s">
        <v>102</v>
      </c>
      <c r="K453" s="330" t="s">
        <v>2272</v>
      </c>
      <c r="L453" s="330" t="s">
        <v>2273</v>
      </c>
      <c r="M453" s="91" t="s">
        <v>10524</v>
      </c>
      <c r="N453" s="330" t="s">
        <v>30</v>
      </c>
      <c r="O453" s="330"/>
      <c r="P453" s="330" t="s">
        <v>30</v>
      </c>
      <c r="Q453" s="373">
        <v>8729</v>
      </c>
      <c r="R453" s="373">
        <v>3109</v>
      </c>
      <c r="S453" s="387">
        <v>177</v>
      </c>
      <c r="T453" s="387">
        <v>177</v>
      </c>
      <c r="U453" s="253" t="s">
        <v>6513</v>
      </c>
      <c r="V453" s="252"/>
      <c r="W453" s="252">
        <v>364</v>
      </c>
      <c r="X453" s="330" t="s">
        <v>6337</v>
      </c>
      <c r="Y453" s="252">
        <v>200</v>
      </c>
      <c r="Z453" s="252">
        <v>31</v>
      </c>
      <c r="AA453" s="252">
        <v>10000</v>
      </c>
      <c r="AB453" s="252">
        <v>170</v>
      </c>
      <c r="AC453" s="252"/>
      <c r="AD453" s="252"/>
      <c r="AE453" s="307">
        <v>150</v>
      </c>
      <c r="AF453" s="91" t="s">
        <v>8927</v>
      </c>
      <c r="AG453" s="373">
        <v>9107</v>
      </c>
      <c r="AH453" s="373">
        <v>9107</v>
      </c>
      <c r="AI453" s="91"/>
      <c r="AJ453" s="91"/>
      <c r="AK453" s="91" t="s">
        <v>6348</v>
      </c>
      <c r="AL453" s="381">
        <v>2</v>
      </c>
      <c r="AM453" s="381">
        <v>2</v>
      </c>
      <c r="AN453" s="381"/>
      <c r="AO453" s="381"/>
      <c r="AP453" s="381"/>
      <c r="AQ453" s="381">
        <v>204</v>
      </c>
      <c r="AR453" s="91" t="s">
        <v>6340</v>
      </c>
      <c r="AS453" s="91" t="s">
        <v>12392</v>
      </c>
      <c r="AT453" s="91" t="s">
        <v>9330</v>
      </c>
      <c r="AU453" s="232">
        <v>2350</v>
      </c>
      <c r="AV453" s="232">
        <v>12</v>
      </c>
      <c r="AW453" s="335"/>
      <c r="AX453" s="335"/>
      <c r="AY453" s="335"/>
      <c r="AZ453" s="335"/>
      <c r="BA453" s="335"/>
      <c r="BB453" s="313"/>
      <c r="BC453" s="313"/>
      <c r="BD453" s="91"/>
      <c r="BE453" s="91" t="s">
        <v>7550</v>
      </c>
      <c r="BF453" s="313"/>
      <c r="BG453" s="335"/>
      <c r="BH453" s="313"/>
      <c r="BI453" s="313"/>
      <c r="BJ453" s="313"/>
      <c r="BK453" s="313"/>
      <c r="BL453" s="313"/>
      <c r="BM453" s="91"/>
      <c r="BN453" s="91" t="s">
        <v>7550</v>
      </c>
      <c r="BO453" s="253"/>
      <c r="BP453" s="253"/>
      <c r="BQ453" s="253"/>
      <c r="BR453" s="253"/>
      <c r="BS453" s="253"/>
      <c r="BT453" s="253"/>
      <c r="BU453" s="253"/>
      <c r="BV453" s="253"/>
      <c r="BW453" s="253"/>
      <c r="BX453" s="253"/>
      <c r="BY453" s="427">
        <v>2</v>
      </c>
      <c r="BZ453" s="427">
        <v>2</v>
      </c>
      <c r="CA453" s="427">
        <v>1</v>
      </c>
      <c r="CB453" s="427"/>
      <c r="CC453" s="427"/>
    </row>
    <row r="454" spans="1:81" ht="17.100000000000001" customHeight="1">
      <c r="A454" s="88">
        <v>395</v>
      </c>
      <c r="B454" s="91" t="s">
        <v>11711</v>
      </c>
      <c r="C454" s="91" t="s">
        <v>11712</v>
      </c>
      <c r="D454" s="91" t="s">
        <v>11713</v>
      </c>
      <c r="E454" s="91" t="s">
        <v>11719</v>
      </c>
      <c r="F454" s="91" t="s">
        <v>11718</v>
      </c>
      <c r="G454" s="101" t="s">
        <v>11717</v>
      </c>
      <c r="H454" s="677" t="s">
        <v>11720</v>
      </c>
      <c r="I454" s="91" t="s">
        <v>11716</v>
      </c>
      <c r="J454" s="677" t="s">
        <v>102</v>
      </c>
      <c r="K454" s="677" t="s">
        <v>11715</v>
      </c>
      <c r="L454" s="677" t="s">
        <v>11714</v>
      </c>
      <c r="M454" s="91" t="s">
        <v>12542</v>
      </c>
      <c r="N454" s="677" t="s">
        <v>30</v>
      </c>
      <c r="O454" s="677"/>
      <c r="P454" s="677" t="s">
        <v>102</v>
      </c>
      <c r="Q454" s="375">
        <v>59.32</v>
      </c>
      <c r="R454" s="375">
        <v>962.91</v>
      </c>
      <c r="S454" s="23">
        <v>643.5</v>
      </c>
      <c r="T454" s="23">
        <v>563.5</v>
      </c>
      <c r="U454" s="390" t="s">
        <v>6352</v>
      </c>
      <c r="V454" s="300">
        <v>80</v>
      </c>
      <c r="W454" s="300">
        <v>41.4</v>
      </c>
      <c r="X454" s="677" t="s">
        <v>6337</v>
      </c>
      <c r="Y454" s="252"/>
      <c r="Z454" s="252"/>
      <c r="AA454" s="252"/>
      <c r="AB454" s="252"/>
      <c r="AC454" s="252"/>
      <c r="AD454" s="252"/>
      <c r="AE454" s="307" t="s">
        <v>12562</v>
      </c>
      <c r="AF454" s="91" t="s">
        <v>11721</v>
      </c>
      <c r="AG454" s="373">
        <v>708</v>
      </c>
      <c r="AH454" s="373">
        <v>4545</v>
      </c>
      <c r="AI454" s="91"/>
      <c r="AJ454" s="91"/>
      <c r="AK454" s="91" t="s">
        <v>11706</v>
      </c>
      <c r="AL454" s="677">
        <v>4</v>
      </c>
      <c r="AM454" s="677"/>
      <c r="AN454" s="677">
        <v>2</v>
      </c>
      <c r="AO454" s="677">
        <v>2</v>
      </c>
      <c r="AP454" s="677"/>
      <c r="AQ454" s="677">
        <v>223</v>
      </c>
      <c r="AR454" s="91" t="s">
        <v>12768</v>
      </c>
      <c r="AS454" s="91" t="s">
        <v>6378</v>
      </c>
      <c r="AT454" s="91" t="s">
        <v>12265</v>
      </c>
      <c r="AU454" s="73">
        <v>745</v>
      </c>
      <c r="AV454" s="232">
        <v>3</v>
      </c>
      <c r="AW454" s="335"/>
      <c r="AX454" s="335"/>
      <c r="AY454" s="335"/>
      <c r="AZ454" s="335"/>
      <c r="BA454" s="335"/>
      <c r="BB454" s="313"/>
      <c r="BC454" s="313"/>
      <c r="BD454" s="91"/>
      <c r="BE454" s="91" t="s">
        <v>6350</v>
      </c>
      <c r="BF454" s="313"/>
      <c r="BG454" s="335"/>
      <c r="BH454" s="313"/>
      <c r="BI454" s="313"/>
      <c r="BJ454" s="313"/>
      <c r="BK454" s="313"/>
      <c r="BL454" s="313"/>
      <c r="BM454" s="91"/>
      <c r="BN454" s="91" t="s">
        <v>6350</v>
      </c>
      <c r="BO454" s="253"/>
      <c r="BP454" s="253"/>
      <c r="BQ454" s="253"/>
      <c r="BR454" s="253"/>
      <c r="BS454" s="253"/>
      <c r="BT454" s="253"/>
      <c r="BU454" s="253"/>
      <c r="BV454" s="253"/>
      <c r="BW454" s="253"/>
      <c r="BX454" s="253"/>
      <c r="BY454" s="677">
        <v>2</v>
      </c>
      <c r="BZ454" s="677"/>
      <c r="CA454" s="677">
        <v>1</v>
      </c>
      <c r="CB454" s="677"/>
      <c r="CC454" s="677">
        <v>2</v>
      </c>
    </row>
    <row r="455" spans="1:81" ht="17.100000000000001" customHeight="1">
      <c r="A455" s="208"/>
      <c r="B455" s="209" t="s">
        <v>2274</v>
      </c>
      <c r="C455" s="210"/>
      <c r="D455" s="210">
        <v>13</v>
      </c>
      <c r="E455" s="210"/>
      <c r="F455" s="108"/>
      <c r="G455" s="208"/>
      <c r="H455" s="208"/>
      <c r="I455" s="208"/>
      <c r="J455" s="208"/>
      <c r="K455" s="208"/>
      <c r="L455" s="208"/>
      <c r="M455" s="205"/>
      <c r="N455" s="112"/>
      <c r="O455" s="112"/>
      <c r="P455" s="112"/>
      <c r="Q455" s="374"/>
      <c r="R455" s="374"/>
      <c r="S455" s="188"/>
      <c r="T455" s="188"/>
      <c r="U455" s="285"/>
      <c r="V455" s="298"/>
      <c r="W455" s="298"/>
      <c r="X455" s="112"/>
      <c r="Y455" s="298"/>
      <c r="Z455" s="298"/>
      <c r="AA455" s="298"/>
      <c r="AB455" s="298"/>
      <c r="AC455" s="298"/>
      <c r="AD455" s="298"/>
      <c r="AE455" s="352"/>
      <c r="AF455" s="205"/>
      <c r="AG455" s="374"/>
      <c r="AH455" s="374"/>
      <c r="AI455" s="205"/>
      <c r="AJ455" s="205"/>
      <c r="AK455" s="205"/>
      <c r="AL455" s="112"/>
      <c r="AM455" s="112"/>
      <c r="AN455" s="112"/>
      <c r="AO455" s="112"/>
      <c r="AP455" s="112"/>
      <c r="AQ455" s="112"/>
      <c r="AR455" s="205"/>
      <c r="AS455" s="205"/>
      <c r="AT455" s="205"/>
      <c r="AU455" s="198"/>
      <c r="AV455" s="198"/>
      <c r="AW455" s="339"/>
      <c r="AX455" s="339"/>
      <c r="AY455" s="339"/>
      <c r="AZ455" s="339"/>
      <c r="BA455" s="339"/>
      <c r="BB455" s="310"/>
      <c r="BC455" s="310"/>
      <c r="BD455" s="205"/>
      <c r="BE455" s="205"/>
      <c r="BF455" s="310"/>
      <c r="BG455" s="339"/>
      <c r="BH455" s="310"/>
      <c r="BI455" s="310"/>
      <c r="BJ455" s="310"/>
      <c r="BK455" s="310"/>
      <c r="BL455" s="310"/>
      <c r="BM455" s="205"/>
      <c r="BN455" s="205"/>
      <c r="BO455" s="285"/>
      <c r="BP455" s="285"/>
      <c r="BQ455" s="285"/>
      <c r="BR455" s="285"/>
      <c r="BS455" s="285"/>
      <c r="BT455" s="285"/>
      <c r="BU455" s="285"/>
      <c r="BV455" s="285"/>
      <c r="BW455" s="285"/>
      <c r="BX455" s="285"/>
      <c r="BY455" s="112"/>
      <c r="BZ455" s="112"/>
      <c r="CA455" s="112"/>
      <c r="CB455" s="112"/>
      <c r="CC455" s="112"/>
    </row>
    <row r="456" spans="1:81" ht="17.100000000000001" customHeight="1">
      <c r="A456" s="102"/>
      <c r="B456" s="157" t="s">
        <v>2275</v>
      </c>
      <c r="C456" s="158"/>
      <c r="D456" s="158">
        <v>132</v>
      </c>
      <c r="E456" s="158"/>
      <c r="F456" s="110"/>
      <c r="G456" s="170"/>
      <c r="H456" s="104"/>
      <c r="I456" s="204"/>
      <c r="J456" s="104"/>
      <c r="K456" s="104"/>
      <c r="L456" s="104"/>
      <c r="M456" s="204"/>
      <c r="N456" s="104"/>
      <c r="O456" s="104"/>
      <c r="P456" s="104"/>
      <c r="Q456" s="376"/>
      <c r="R456" s="376"/>
      <c r="S456" s="388"/>
      <c r="T456" s="388"/>
      <c r="U456" s="288"/>
      <c r="V456" s="299"/>
      <c r="W456" s="299"/>
      <c r="X456" s="104"/>
      <c r="Y456" s="299"/>
      <c r="Z456" s="299"/>
      <c r="AA456" s="299"/>
      <c r="AB456" s="299"/>
      <c r="AC456" s="299"/>
      <c r="AD456" s="299"/>
      <c r="AE456" s="353"/>
      <c r="AF456" s="204"/>
      <c r="AG456" s="376"/>
      <c r="AH456" s="376"/>
      <c r="AI456" s="204"/>
      <c r="AJ456" s="204"/>
      <c r="AK456" s="204"/>
      <c r="AL456" s="104"/>
      <c r="AM456" s="104"/>
      <c r="AN456" s="104"/>
      <c r="AO456" s="104"/>
      <c r="AP456" s="104"/>
      <c r="AQ456" s="104"/>
      <c r="AR456" s="204"/>
      <c r="AS456" s="204"/>
      <c r="AT456" s="204"/>
      <c r="AU456" s="199"/>
      <c r="AV456" s="199"/>
      <c r="AW456" s="360"/>
      <c r="AX456" s="360"/>
      <c r="AY456" s="360"/>
      <c r="AZ456" s="360"/>
      <c r="BA456" s="360"/>
      <c r="BB456" s="412"/>
      <c r="BC456" s="412"/>
      <c r="BD456" s="204"/>
      <c r="BE456" s="204"/>
      <c r="BF456" s="412"/>
      <c r="BG456" s="360"/>
      <c r="BH456" s="412"/>
      <c r="BI456" s="412"/>
      <c r="BJ456" s="412"/>
      <c r="BK456" s="412"/>
      <c r="BL456" s="412"/>
      <c r="BM456" s="204"/>
      <c r="BN456" s="204"/>
      <c r="BO456" s="288"/>
      <c r="BP456" s="288"/>
      <c r="BQ456" s="288"/>
      <c r="BR456" s="288"/>
      <c r="BS456" s="288"/>
      <c r="BT456" s="288"/>
      <c r="BU456" s="288"/>
      <c r="BV456" s="288"/>
      <c r="BW456" s="288"/>
      <c r="BX456" s="288"/>
      <c r="BY456" s="104"/>
      <c r="BZ456" s="104"/>
      <c r="CA456" s="104"/>
      <c r="CB456" s="104"/>
      <c r="CC456" s="104"/>
    </row>
    <row r="457" spans="1:81" ht="17.100000000000001" customHeight="1">
      <c r="A457" s="74"/>
      <c r="B457" s="124" t="s">
        <v>2276</v>
      </c>
      <c r="C457" s="74"/>
      <c r="D457" s="74"/>
      <c r="E457" s="71"/>
      <c r="F457" s="72"/>
      <c r="G457" s="101"/>
      <c r="H457" s="330"/>
      <c r="I457" s="91"/>
      <c r="J457" s="330"/>
      <c r="K457" s="330"/>
      <c r="L457" s="330"/>
      <c r="M457" s="91"/>
      <c r="N457" s="330"/>
      <c r="O457" s="330"/>
      <c r="P457" s="330"/>
      <c r="Q457" s="373"/>
      <c r="R457" s="373"/>
      <c r="S457" s="387"/>
      <c r="T457" s="387"/>
      <c r="U457" s="253"/>
      <c r="V457" s="252"/>
      <c r="W457" s="252"/>
      <c r="X457" s="330"/>
      <c r="Y457" s="252"/>
      <c r="Z457" s="252"/>
      <c r="AA457" s="252"/>
      <c r="AB457" s="252"/>
      <c r="AC457" s="252"/>
      <c r="AD457" s="252"/>
      <c r="AE457" s="307"/>
      <c r="AF457" s="91"/>
      <c r="AG457" s="373"/>
      <c r="AH457" s="373"/>
      <c r="AI457" s="91"/>
      <c r="AJ457" s="91"/>
      <c r="AK457" s="91"/>
      <c r="AL457" s="381"/>
      <c r="AM457" s="381"/>
      <c r="AN457" s="381"/>
      <c r="AO457" s="381"/>
      <c r="AP457" s="381"/>
      <c r="AQ457" s="381"/>
      <c r="AR457" s="91"/>
      <c r="AS457" s="91"/>
      <c r="AT457" s="91"/>
      <c r="AU457" s="73"/>
      <c r="AV457" s="73"/>
      <c r="AW457" s="335"/>
      <c r="AX457" s="335"/>
      <c r="AY457" s="335"/>
      <c r="AZ457" s="335"/>
      <c r="BA457" s="335"/>
      <c r="BB457" s="313"/>
      <c r="BC457" s="313"/>
      <c r="BD457" s="91"/>
      <c r="BE457" s="91"/>
      <c r="BF457" s="313"/>
      <c r="BG457" s="335"/>
      <c r="BH457" s="313"/>
      <c r="BI457" s="313"/>
      <c r="BJ457" s="313"/>
      <c r="BK457" s="313"/>
      <c r="BL457" s="313"/>
      <c r="BM457" s="91"/>
      <c r="BN457" s="91"/>
      <c r="BO457" s="253"/>
      <c r="BP457" s="253"/>
      <c r="BQ457" s="253"/>
      <c r="BR457" s="253"/>
      <c r="BS457" s="253"/>
      <c r="BT457" s="253"/>
      <c r="BU457" s="253"/>
      <c r="BV457" s="253"/>
      <c r="BW457" s="253"/>
      <c r="BX457" s="253"/>
      <c r="BY457" s="427"/>
      <c r="BZ457" s="427"/>
      <c r="CA457" s="427"/>
      <c r="CB457" s="427"/>
      <c r="CC457" s="427"/>
    </row>
    <row r="458" spans="1:81" ht="17.100000000000001" customHeight="1">
      <c r="A458" s="78">
        <v>396</v>
      </c>
      <c r="B458" s="78" t="s">
        <v>2277</v>
      </c>
      <c r="C458" s="78" t="s">
        <v>2278</v>
      </c>
      <c r="D458" s="78" t="s">
        <v>2279</v>
      </c>
      <c r="E458" s="78" t="s">
        <v>2172</v>
      </c>
      <c r="F458" s="88" t="s">
        <v>2280</v>
      </c>
      <c r="G458" s="101" t="s">
        <v>2281</v>
      </c>
      <c r="H458" s="330" t="s">
        <v>2282</v>
      </c>
      <c r="I458" s="91" t="s">
        <v>2283</v>
      </c>
      <c r="J458" s="330" t="s">
        <v>102</v>
      </c>
      <c r="K458" s="330" t="s">
        <v>2284</v>
      </c>
      <c r="L458" s="330" t="s">
        <v>2285</v>
      </c>
      <c r="M458" s="91" t="s">
        <v>10525</v>
      </c>
      <c r="N458" s="330" t="s">
        <v>30</v>
      </c>
      <c r="O458" s="330"/>
      <c r="P458" s="330" t="s">
        <v>102</v>
      </c>
      <c r="Q458" s="373">
        <v>49346</v>
      </c>
      <c r="R458" s="373">
        <v>14893</v>
      </c>
      <c r="S458" s="387">
        <v>2185</v>
      </c>
      <c r="T458" s="387">
        <v>2185</v>
      </c>
      <c r="U458" s="253" t="s">
        <v>12287</v>
      </c>
      <c r="V458" s="252"/>
      <c r="W458" s="252">
        <v>2230</v>
      </c>
      <c r="X458" s="330" t="s">
        <v>6337</v>
      </c>
      <c r="Y458" s="252">
        <v>1587</v>
      </c>
      <c r="Z458" s="252">
        <v>127</v>
      </c>
      <c r="AA458" s="252">
        <v>32929</v>
      </c>
      <c r="AB458" s="252">
        <v>1661</v>
      </c>
      <c r="AC458" s="252">
        <v>23</v>
      </c>
      <c r="AD458" s="252">
        <v>80.2</v>
      </c>
      <c r="AE458" s="307">
        <v>150</v>
      </c>
      <c r="AF458" s="91" t="s">
        <v>9069</v>
      </c>
      <c r="AG458" s="373">
        <v>129438</v>
      </c>
      <c r="AH458" s="373">
        <v>150301</v>
      </c>
      <c r="AI458" s="91" t="s">
        <v>9070</v>
      </c>
      <c r="AJ458" s="91" t="s">
        <v>9071</v>
      </c>
      <c r="AK458" s="91" t="s">
        <v>12288</v>
      </c>
      <c r="AL458" s="381">
        <v>6</v>
      </c>
      <c r="AM458" s="381">
        <v>1</v>
      </c>
      <c r="AN458" s="381">
        <v>2</v>
      </c>
      <c r="AO458" s="381">
        <v>3</v>
      </c>
      <c r="AP458" s="381"/>
      <c r="AQ458" s="381">
        <v>314</v>
      </c>
      <c r="AR458" s="91" t="s">
        <v>9080</v>
      </c>
      <c r="AS458" s="91" t="s">
        <v>9096</v>
      </c>
      <c r="AT458" s="91" t="s">
        <v>6749</v>
      </c>
      <c r="AU458" s="73">
        <v>494955</v>
      </c>
      <c r="AV458" s="232">
        <v>1576</v>
      </c>
      <c r="AW458" s="335"/>
      <c r="AX458" s="335"/>
      <c r="AY458" s="335"/>
      <c r="AZ458" s="335"/>
      <c r="BA458" s="335"/>
      <c r="BB458" s="313"/>
      <c r="BC458" s="313"/>
      <c r="BD458" s="91"/>
      <c r="BE458" s="91" t="s">
        <v>11086</v>
      </c>
      <c r="BF458" s="313"/>
      <c r="BG458" s="335"/>
      <c r="BH458" s="313"/>
      <c r="BI458" s="313"/>
      <c r="BJ458" s="313"/>
      <c r="BK458" s="313"/>
      <c r="BL458" s="313"/>
      <c r="BM458" s="91"/>
      <c r="BN458" s="91" t="s">
        <v>6350</v>
      </c>
      <c r="BO458" s="253">
        <v>1</v>
      </c>
      <c r="BP458" s="253">
        <v>5</v>
      </c>
      <c r="BQ458" s="253">
        <v>1</v>
      </c>
      <c r="BR458" s="253">
        <v>15</v>
      </c>
      <c r="BS458" s="253"/>
      <c r="BT458" s="253">
        <v>14</v>
      </c>
      <c r="BU458" s="253">
        <v>33</v>
      </c>
      <c r="BV458" s="253"/>
      <c r="BW458" s="253"/>
      <c r="BX458" s="253"/>
      <c r="BY458" s="427"/>
      <c r="BZ458" s="427"/>
      <c r="CA458" s="427"/>
      <c r="CB458" s="427"/>
      <c r="CC458" s="427"/>
    </row>
    <row r="459" spans="1:81" ht="17.100000000000001" customHeight="1">
      <c r="A459" s="78">
        <v>397</v>
      </c>
      <c r="B459" s="91" t="s">
        <v>2276</v>
      </c>
      <c r="C459" s="91" t="s">
        <v>2286</v>
      </c>
      <c r="D459" s="91" t="s">
        <v>0</v>
      </c>
      <c r="E459" s="91" t="s">
        <v>113</v>
      </c>
      <c r="F459" s="485" t="s">
        <v>2287</v>
      </c>
      <c r="G459" s="101" t="s">
        <v>2288</v>
      </c>
      <c r="H459" s="330" t="s">
        <v>2289</v>
      </c>
      <c r="I459" s="91" t="s">
        <v>2290</v>
      </c>
      <c r="J459" s="330" t="s">
        <v>30</v>
      </c>
      <c r="K459" s="330" t="s">
        <v>113</v>
      </c>
      <c r="L459" s="330" t="s">
        <v>113</v>
      </c>
      <c r="M459" s="91" t="s">
        <v>9813</v>
      </c>
      <c r="N459" s="330" t="s">
        <v>30</v>
      </c>
      <c r="O459" s="330"/>
      <c r="P459" s="330" t="s">
        <v>30</v>
      </c>
      <c r="Q459" s="373">
        <v>4144</v>
      </c>
      <c r="R459" s="373">
        <v>1254</v>
      </c>
      <c r="S459" s="387">
        <v>263</v>
      </c>
      <c r="T459" s="387">
        <v>263</v>
      </c>
      <c r="U459" s="253" t="s">
        <v>6336</v>
      </c>
      <c r="V459" s="252"/>
      <c r="W459" s="252"/>
      <c r="X459" s="330"/>
      <c r="Y459" s="252"/>
      <c r="Z459" s="252"/>
      <c r="AA459" s="252"/>
      <c r="AB459" s="252"/>
      <c r="AC459" s="252"/>
      <c r="AD459" s="252"/>
      <c r="AE459" s="307">
        <v>11</v>
      </c>
      <c r="AF459" s="91" t="s">
        <v>9814</v>
      </c>
      <c r="AG459" s="373">
        <v>1020</v>
      </c>
      <c r="AH459" s="373">
        <v>1020</v>
      </c>
      <c r="AI459" s="91"/>
      <c r="AJ459" s="91"/>
      <c r="AK459" s="91"/>
      <c r="AL459" s="381"/>
      <c r="AM459" s="381"/>
      <c r="AN459" s="381"/>
      <c r="AO459" s="381"/>
      <c r="AP459" s="381"/>
      <c r="AQ459" s="381">
        <v>299</v>
      </c>
      <c r="AR459" s="91" t="s">
        <v>7292</v>
      </c>
      <c r="AS459" s="91" t="s">
        <v>7292</v>
      </c>
      <c r="AT459" s="91" t="s">
        <v>11496</v>
      </c>
      <c r="AU459" s="73">
        <v>9294</v>
      </c>
      <c r="AV459" s="73">
        <v>31</v>
      </c>
      <c r="AW459" s="335"/>
      <c r="AX459" s="335"/>
      <c r="AY459" s="335"/>
      <c r="AZ459" s="335"/>
      <c r="BA459" s="335"/>
      <c r="BB459" s="313"/>
      <c r="BC459" s="313"/>
      <c r="BD459" s="91"/>
      <c r="BE459" s="91" t="s">
        <v>11086</v>
      </c>
      <c r="BF459" s="313"/>
      <c r="BG459" s="335"/>
      <c r="BH459" s="313"/>
      <c r="BI459" s="313"/>
      <c r="BJ459" s="313"/>
      <c r="BK459" s="313"/>
      <c r="BL459" s="313"/>
      <c r="BM459" s="91"/>
      <c r="BN459" s="91"/>
      <c r="BO459" s="253"/>
      <c r="BP459" s="253"/>
      <c r="BQ459" s="253"/>
      <c r="BR459" s="253"/>
      <c r="BS459" s="253"/>
      <c r="BT459" s="253">
        <v>2</v>
      </c>
      <c r="BU459" s="253"/>
      <c r="BV459" s="253"/>
      <c r="BW459" s="253"/>
      <c r="BX459" s="253"/>
      <c r="BY459" s="427"/>
      <c r="BZ459" s="427"/>
      <c r="CA459" s="427"/>
      <c r="CB459" s="427"/>
      <c r="CC459" s="427"/>
    </row>
    <row r="460" spans="1:81" ht="17.100000000000001" customHeight="1">
      <c r="A460" s="78">
        <v>398</v>
      </c>
      <c r="B460" s="78" t="s">
        <v>2276</v>
      </c>
      <c r="C460" s="78" t="s">
        <v>2291</v>
      </c>
      <c r="D460" s="78" t="s">
        <v>0</v>
      </c>
      <c r="E460" s="78" t="s">
        <v>20</v>
      </c>
      <c r="F460" s="78" t="s">
        <v>2292</v>
      </c>
      <c r="G460" s="101" t="s">
        <v>2293</v>
      </c>
      <c r="H460" s="330" t="s">
        <v>2294</v>
      </c>
      <c r="I460" s="91" t="s">
        <v>2295</v>
      </c>
      <c r="J460" s="330" t="s">
        <v>102</v>
      </c>
      <c r="K460" s="330" t="s">
        <v>2296</v>
      </c>
      <c r="L460" s="330" t="s">
        <v>2297</v>
      </c>
      <c r="M460" s="91" t="s">
        <v>12543</v>
      </c>
      <c r="N460" s="330" t="s">
        <v>30</v>
      </c>
      <c r="O460" s="330"/>
      <c r="P460" s="330" t="s">
        <v>30</v>
      </c>
      <c r="Q460" s="373">
        <v>36333</v>
      </c>
      <c r="R460" s="373">
        <v>3848</v>
      </c>
      <c r="S460" s="387">
        <v>1020</v>
      </c>
      <c r="T460" s="387">
        <v>539</v>
      </c>
      <c r="U460" s="253" t="s">
        <v>6352</v>
      </c>
      <c r="V460" s="252">
        <v>481</v>
      </c>
      <c r="W460" s="252">
        <v>194</v>
      </c>
      <c r="X460" s="330" t="s">
        <v>6337</v>
      </c>
      <c r="Y460" s="252">
        <v>113</v>
      </c>
      <c r="Z460" s="252">
        <v>39</v>
      </c>
      <c r="AA460" s="252">
        <v>3373</v>
      </c>
      <c r="AB460" s="252">
        <v>142</v>
      </c>
      <c r="AC460" s="252"/>
      <c r="AD460" s="252"/>
      <c r="AE460" s="307">
        <v>103</v>
      </c>
      <c r="AF460" s="91" t="s">
        <v>6742</v>
      </c>
      <c r="AG460" s="373">
        <v>7150</v>
      </c>
      <c r="AH460" s="373">
        <v>21819</v>
      </c>
      <c r="AI460" s="91" t="s">
        <v>6743</v>
      </c>
      <c r="AJ460" s="91" t="s">
        <v>9973</v>
      </c>
      <c r="AK460" s="91" t="s">
        <v>6348</v>
      </c>
      <c r="AL460" s="381">
        <v>14</v>
      </c>
      <c r="AM460" s="381"/>
      <c r="AN460" s="381">
        <v>9</v>
      </c>
      <c r="AO460" s="381">
        <v>5</v>
      </c>
      <c r="AP460" s="381"/>
      <c r="AQ460" s="381">
        <v>309</v>
      </c>
      <c r="AR460" s="91" t="s">
        <v>9080</v>
      </c>
      <c r="AS460" s="91" t="s">
        <v>9080</v>
      </c>
      <c r="AT460" s="91" t="s">
        <v>10017</v>
      </c>
      <c r="AU460" s="73">
        <v>121031</v>
      </c>
      <c r="AV460" s="232">
        <v>392</v>
      </c>
      <c r="AW460" s="335"/>
      <c r="AX460" s="335"/>
      <c r="AY460" s="335"/>
      <c r="AZ460" s="335"/>
      <c r="BA460" s="335"/>
      <c r="BB460" s="313"/>
      <c r="BC460" s="313"/>
      <c r="BD460" s="91"/>
      <c r="BE460" s="91" t="s">
        <v>6350</v>
      </c>
      <c r="BF460" s="313"/>
      <c r="BG460" s="335"/>
      <c r="BH460" s="313"/>
      <c r="BI460" s="313"/>
      <c r="BJ460" s="313"/>
      <c r="BK460" s="313"/>
      <c r="BL460" s="313"/>
      <c r="BM460" s="91"/>
      <c r="BN460" s="91" t="s">
        <v>6350</v>
      </c>
      <c r="BO460" s="253"/>
      <c r="BP460" s="253"/>
      <c r="BQ460" s="253"/>
      <c r="BR460" s="253">
        <v>3</v>
      </c>
      <c r="BS460" s="253"/>
      <c r="BT460" s="253"/>
      <c r="BU460" s="253">
        <v>4</v>
      </c>
      <c r="BV460" s="253">
        <v>3</v>
      </c>
      <c r="BW460" s="253"/>
      <c r="BX460" s="253">
        <v>82</v>
      </c>
      <c r="BY460" s="427"/>
      <c r="BZ460" s="427"/>
      <c r="CA460" s="427"/>
      <c r="CB460" s="427"/>
      <c r="CC460" s="427"/>
    </row>
    <row r="461" spans="1:81" ht="17.100000000000001" customHeight="1">
      <c r="A461" s="208"/>
      <c r="B461" s="209" t="s">
        <v>2298</v>
      </c>
      <c r="C461" s="210"/>
      <c r="D461" s="210">
        <v>3</v>
      </c>
      <c r="E461" s="210"/>
      <c r="F461" s="210"/>
      <c r="G461" s="208"/>
      <c r="H461" s="208"/>
      <c r="I461" s="208"/>
      <c r="J461" s="208"/>
      <c r="K461" s="208"/>
      <c r="L461" s="208"/>
      <c r="M461" s="205"/>
      <c r="N461" s="112"/>
      <c r="O461" s="112"/>
      <c r="P461" s="112"/>
      <c r="Q461" s="374"/>
      <c r="R461" s="374"/>
      <c r="S461" s="188"/>
      <c r="T461" s="188"/>
      <c r="U461" s="285"/>
      <c r="V461" s="298"/>
      <c r="W461" s="298"/>
      <c r="X461" s="112"/>
      <c r="Y461" s="298"/>
      <c r="Z461" s="298"/>
      <c r="AA461" s="298"/>
      <c r="AB461" s="298"/>
      <c r="AC461" s="298"/>
      <c r="AD461" s="298"/>
      <c r="AE461" s="352"/>
      <c r="AF461" s="205"/>
      <c r="AG461" s="374"/>
      <c r="AH461" s="374"/>
      <c r="AI461" s="205"/>
      <c r="AJ461" s="205"/>
      <c r="AK461" s="205"/>
      <c r="AL461" s="112"/>
      <c r="AM461" s="112"/>
      <c r="AN461" s="112"/>
      <c r="AO461" s="112"/>
      <c r="AP461" s="112"/>
      <c r="AQ461" s="112"/>
      <c r="AR461" s="205"/>
      <c r="AS461" s="205"/>
      <c r="AT461" s="205"/>
      <c r="AU461" s="198"/>
      <c r="AV461" s="198"/>
      <c r="AW461" s="339"/>
      <c r="AX461" s="339"/>
      <c r="AY461" s="339"/>
      <c r="AZ461" s="339"/>
      <c r="BA461" s="339"/>
      <c r="BB461" s="310"/>
      <c r="BC461" s="310"/>
      <c r="BD461" s="205"/>
      <c r="BE461" s="205"/>
      <c r="BF461" s="310"/>
      <c r="BG461" s="339"/>
      <c r="BH461" s="310"/>
      <c r="BI461" s="310"/>
      <c r="BJ461" s="310"/>
      <c r="BK461" s="310"/>
      <c r="BL461" s="310"/>
      <c r="BM461" s="205"/>
      <c r="BN461" s="205"/>
      <c r="BO461" s="285"/>
      <c r="BP461" s="285"/>
      <c r="BQ461" s="285"/>
      <c r="BR461" s="285"/>
      <c r="BS461" s="285"/>
      <c r="BT461" s="285"/>
      <c r="BU461" s="285"/>
      <c r="BV461" s="285"/>
      <c r="BW461" s="285"/>
      <c r="BX461" s="285"/>
      <c r="BY461" s="112"/>
      <c r="BZ461" s="112"/>
      <c r="CA461" s="112"/>
      <c r="CB461" s="112"/>
      <c r="CC461" s="112"/>
    </row>
    <row r="462" spans="1:81" ht="17.100000000000001" customHeight="1">
      <c r="A462" s="88">
        <v>399</v>
      </c>
      <c r="B462" s="86" t="s">
        <v>2276</v>
      </c>
      <c r="C462" s="86" t="s">
        <v>2299</v>
      </c>
      <c r="D462" s="86" t="s">
        <v>213</v>
      </c>
      <c r="E462" s="86" t="s">
        <v>113</v>
      </c>
      <c r="F462" s="86" t="s">
        <v>2300</v>
      </c>
      <c r="G462" s="169" t="s">
        <v>2301</v>
      </c>
      <c r="H462" s="329" t="s">
        <v>2302</v>
      </c>
      <c r="I462" s="332" t="s">
        <v>2303</v>
      </c>
      <c r="J462" s="329" t="s">
        <v>30</v>
      </c>
      <c r="K462" s="329" t="s">
        <v>113</v>
      </c>
      <c r="L462" s="329" t="s">
        <v>113</v>
      </c>
      <c r="M462" s="91" t="s">
        <v>10526</v>
      </c>
      <c r="N462" s="570" t="s">
        <v>30</v>
      </c>
      <c r="O462" s="570"/>
      <c r="P462" s="570" t="s">
        <v>30</v>
      </c>
      <c r="Q462" s="373">
        <v>3196</v>
      </c>
      <c r="R462" s="373">
        <v>1240.5999999999999</v>
      </c>
      <c r="S462" s="387">
        <v>794</v>
      </c>
      <c r="T462" s="387">
        <v>794</v>
      </c>
      <c r="U462" s="253"/>
      <c r="V462" s="252"/>
      <c r="W462" s="391"/>
      <c r="X462" s="89"/>
      <c r="Y462" s="252"/>
      <c r="Z462" s="252"/>
      <c r="AA462" s="252"/>
      <c r="AB462" s="252"/>
      <c r="AC462" s="252">
        <v>35</v>
      </c>
      <c r="AD462" s="252">
        <v>272</v>
      </c>
      <c r="AE462" s="307">
        <v>50</v>
      </c>
      <c r="AF462" s="91" t="s">
        <v>6969</v>
      </c>
      <c r="AG462" s="373"/>
      <c r="AH462" s="373">
        <v>276</v>
      </c>
      <c r="AI462" s="91"/>
      <c r="AJ462" s="91"/>
      <c r="AK462" s="91"/>
      <c r="AL462" s="381"/>
      <c r="AM462" s="381"/>
      <c r="AN462" s="381"/>
      <c r="AO462" s="381"/>
      <c r="AP462" s="381"/>
      <c r="AQ462" s="381">
        <v>348</v>
      </c>
      <c r="AR462" s="91" t="s">
        <v>9080</v>
      </c>
      <c r="AS462" s="91" t="s">
        <v>9080</v>
      </c>
      <c r="AT462" s="91" t="s">
        <v>6437</v>
      </c>
      <c r="AU462" s="232">
        <v>508058</v>
      </c>
      <c r="AV462" s="232">
        <v>1460</v>
      </c>
      <c r="AW462" s="335"/>
      <c r="AX462" s="335"/>
      <c r="AY462" s="335"/>
      <c r="AZ462" s="335"/>
      <c r="BA462" s="335"/>
      <c r="BB462" s="313"/>
      <c r="BC462" s="313"/>
      <c r="BD462" s="91"/>
      <c r="BE462" s="91" t="s">
        <v>6970</v>
      </c>
      <c r="BF462" s="313"/>
      <c r="BG462" s="335"/>
      <c r="BH462" s="313"/>
      <c r="BI462" s="313"/>
      <c r="BJ462" s="313"/>
      <c r="BK462" s="313"/>
      <c r="BL462" s="313"/>
      <c r="BM462" s="91"/>
      <c r="BN462" s="91"/>
      <c r="BO462" s="253"/>
      <c r="BP462" s="253"/>
      <c r="BQ462" s="253"/>
      <c r="BR462" s="253"/>
      <c r="BS462" s="253"/>
      <c r="BT462" s="253"/>
      <c r="BU462" s="253">
        <v>1</v>
      </c>
      <c r="BV462" s="253"/>
      <c r="BW462" s="253"/>
      <c r="BX462" s="253"/>
      <c r="BY462" s="427"/>
      <c r="BZ462" s="427"/>
      <c r="CA462" s="427"/>
      <c r="CB462" s="427"/>
      <c r="CC462" s="427"/>
    </row>
    <row r="463" spans="1:81" ht="17.100000000000001" customHeight="1">
      <c r="A463" s="88">
        <v>400</v>
      </c>
      <c r="B463" s="92" t="s">
        <v>2276</v>
      </c>
      <c r="C463" s="92" t="s">
        <v>2299</v>
      </c>
      <c r="D463" s="85" t="s">
        <v>213</v>
      </c>
      <c r="E463" s="85" t="s">
        <v>20</v>
      </c>
      <c r="F463" s="85" t="s">
        <v>6853</v>
      </c>
      <c r="G463" s="101" t="s">
        <v>2304</v>
      </c>
      <c r="H463" s="330" t="s">
        <v>2305</v>
      </c>
      <c r="I463" s="91" t="s">
        <v>2306</v>
      </c>
      <c r="J463" s="330" t="s">
        <v>102</v>
      </c>
      <c r="K463" s="330" t="s">
        <v>2307</v>
      </c>
      <c r="L463" s="330" t="s">
        <v>6854</v>
      </c>
      <c r="M463" s="91" t="s">
        <v>10793</v>
      </c>
      <c r="N463" s="330" t="s">
        <v>11595</v>
      </c>
      <c r="O463" s="776" t="s">
        <v>6435</v>
      </c>
      <c r="P463" s="330" t="s">
        <v>30</v>
      </c>
      <c r="Q463" s="373">
        <v>139445</v>
      </c>
      <c r="R463" s="373">
        <v>10793</v>
      </c>
      <c r="S463" s="387">
        <v>2849</v>
      </c>
      <c r="T463" s="387">
        <v>2144</v>
      </c>
      <c r="U463" s="253" t="s">
        <v>6352</v>
      </c>
      <c r="V463" s="252">
        <v>705</v>
      </c>
      <c r="W463" s="252">
        <v>192</v>
      </c>
      <c r="X463" s="330" t="s">
        <v>6337</v>
      </c>
      <c r="Y463" s="252">
        <v>1169</v>
      </c>
      <c r="Z463" s="252"/>
      <c r="AA463" s="252"/>
      <c r="AB463" s="252">
        <v>260</v>
      </c>
      <c r="AC463" s="252">
        <v>303</v>
      </c>
      <c r="AD463" s="252">
        <v>46</v>
      </c>
      <c r="AE463" s="307">
        <v>231</v>
      </c>
      <c r="AF463" s="91" t="s">
        <v>6955</v>
      </c>
      <c r="AG463" s="373"/>
      <c r="AH463" s="373">
        <v>7672</v>
      </c>
      <c r="AI463" s="91"/>
      <c r="AJ463" s="91"/>
      <c r="AK463" s="91" t="s">
        <v>6354</v>
      </c>
      <c r="AL463" s="381">
        <v>6</v>
      </c>
      <c r="AM463" s="381"/>
      <c r="AN463" s="381">
        <v>6</v>
      </c>
      <c r="AO463" s="381"/>
      <c r="AP463" s="381"/>
      <c r="AQ463" s="381">
        <v>298</v>
      </c>
      <c r="AR463" s="91" t="s">
        <v>9080</v>
      </c>
      <c r="AS463" s="91" t="s">
        <v>9080</v>
      </c>
      <c r="AT463" s="91" t="s">
        <v>6956</v>
      </c>
      <c r="AU463" s="73">
        <v>248347</v>
      </c>
      <c r="AV463" s="232">
        <v>833</v>
      </c>
      <c r="AW463" s="335"/>
      <c r="AX463" s="335"/>
      <c r="AY463" s="335"/>
      <c r="AZ463" s="335"/>
      <c r="BA463" s="335"/>
      <c r="BB463" s="313"/>
      <c r="BC463" s="313"/>
      <c r="BD463" s="91"/>
      <c r="BE463" s="91" t="s">
        <v>6350</v>
      </c>
      <c r="BF463" s="313"/>
      <c r="BG463" s="335"/>
      <c r="BH463" s="313"/>
      <c r="BI463" s="313"/>
      <c r="BJ463" s="313"/>
      <c r="BK463" s="313"/>
      <c r="BL463" s="313"/>
      <c r="BM463" s="91"/>
      <c r="BN463" s="91"/>
      <c r="BO463" s="253"/>
      <c r="BP463" s="253">
        <v>2</v>
      </c>
      <c r="BQ463" s="253"/>
      <c r="BR463" s="253"/>
      <c r="BS463" s="253"/>
      <c r="BT463" s="253">
        <v>8</v>
      </c>
      <c r="BU463" s="253">
        <v>10</v>
      </c>
      <c r="BV463" s="253"/>
      <c r="BW463" s="253"/>
      <c r="BX463" s="253"/>
      <c r="BY463" s="427"/>
      <c r="BZ463" s="427"/>
      <c r="CA463" s="427"/>
      <c r="CB463" s="427"/>
      <c r="CC463" s="427"/>
    </row>
    <row r="464" spans="1:81" ht="17.100000000000001" customHeight="1">
      <c r="A464" s="88">
        <v>401</v>
      </c>
      <c r="B464" s="88" t="s">
        <v>2276</v>
      </c>
      <c r="C464" s="88" t="s">
        <v>2286</v>
      </c>
      <c r="D464" s="91" t="s">
        <v>213</v>
      </c>
      <c r="E464" s="91" t="s">
        <v>20</v>
      </c>
      <c r="F464" s="91" t="s">
        <v>6855</v>
      </c>
      <c r="G464" s="101" t="s">
        <v>2308</v>
      </c>
      <c r="H464" s="330" t="s">
        <v>2309</v>
      </c>
      <c r="I464" s="91" t="s">
        <v>2310</v>
      </c>
      <c r="J464" s="330" t="s">
        <v>102</v>
      </c>
      <c r="K464" s="330" t="s">
        <v>2311</v>
      </c>
      <c r="L464" s="330" t="s">
        <v>6856</v>
      </c>
      <c r="M464" s="91" t="s">
        <v>10527</v>
      </c>
      <c r="N464" s="330" t="s">
        <v>30</v>
      </c>
      <c r="O464" s="330"/>
      <c r="P464" s="330" t="s">
        <v>30</v>
      </c>
      <c r="Q464" s="373">
        <v>14993</v>
      </c>
      <c r="R464" s="373">
        <v>4306</v>
      </c>
      <c r="S464" s="23">
        <v>1258</v>
      </c>
      <c r="T464" s="387">
        <v>1006</v>
      </c>
      <c r="U464" s="253" t="s">
        <v>6361</v>
      </c>
      <c r="V464" s="252">
        <v>252</v>
      </c>
      <c r="W464" s="252">
        <v>364</v>
      </c>
      <c r="X464" s="330" t="s">
        <v>11340</v>
      </c>
      <c r="Y464" s="252">
        <v>112</v>
      </c>
      <c r="Z464" s="252"/>
      <c r="AA464" s="252"/>
      <c r="AB464" s="252">
        <v>98</v>
      </c>
      <c r="AC464" s="252"/>
      <c r="AD464" s="252">
        <v>152</v>
      </c>
      <c r="AE464" s="307">
        <v>130</v>
      </c>
      <c r="AF464" s="91" t="s">
        <v>6957</v>
      </c>
      <c r="AG464" s="373">
        <v>797</v>
      </c>
      <c r="AH464" s="373">
        <v>7604</v>
      </c>
      <c r="AI464" s="91"/>
      <c r="AJ464" s="91"/>
      <c r="AK464" s="91" t="s">
        <v>6369</v>
      </c>
      <c r="AL464" s="381">
        <v>2</v>
      </c>
      <c r="AM464" s="381"/>
      <c r="AN464" s="381"/>
      <c r="AO464" s="381">
        <v>2</v>
      </c>
      <c r="AP464" s="381"/>
      <c r="AQ464" s="381">
        <v>351</v>
      </c>
      <c r="AR464" s="91" t="s">
        <v>8617</v>
      </c>
      <c r="AS464" s="91" t="s">
        <v>8604</v>
      </c>
      <c r="AT464" s="91" t="s">
        <v>6958</v>
      </c>
      <c r="AU464" s="73">
        <v>172317</v>
      </c>
      <c r="AV464" s="232">
        <v>491</v>
      </c>
      <c r="AW464" s="335"/>
      <c r="AX464" s="335"/>
      <c r="AY464" s="335"/>
      <c r="AZ464" s="335"/>
      <c r="BA464" s="335"/>
      <c r="BB464" s="313"/>
      <c r="BC464" s="313"/>
      <c r="BD464" s="91"/>
      <c r="BE464" s="91" t="s">
        <v>6959</v>
      </c>
      <c r="BF464" s="313"/>
      <c r="BG464" s="335"/>
      <c r="BH464" s="313"/>
      <c r="BI464" s="313"/>
      <c r="BJ464" s="313"/>
      <c r="BK464" s="313"/>
      <c r="BL464" s="313"/>
      <c r="BM464" s="91"/>
      <c r="BN464" s="91" t="s">
        <v>6959</v>
      </c>
      <c r="BO464" s="390"/>
      <c r="BP464" s="390">
        <v>1</v>
      </c>
      <c r="BQ464" s="390"/>
      <c r="BR464" s="390"/>
      <c r="BS464" s="390"/>
      <c r="BT464" s="390">
        <v>42</v>
      </c>
      <c r="BU464" s="390"/>
      <c r="BV464" s="390"/>
      <c r="BW464" s="390"/>
      <c r="BX464" s="390"/>
      <c r="BY464" s="427"/>
      <c r="BZ464" s="427"/>
      <c r="CA464" s="427"/>
      <c r="CB464" s="427"/>
      <c r="CC464" s="427"/>
    </row>
    <row r="465" spans="1:81" ht="17.100000000000001" customHeight="1">
      <c r="A465" s="88">
        <v>402</v>
      </c>
      <c r="B465" s="86" t="s">
        <v>2276</v>
      </c>
      <c r="C465" s="86" t="s">
        <v>2312</v>
      </c>
      <c r="D465" s="91" t="s">
        <v>213</v>
      </c>
      <c r="E465" s="91" t="s">
        <v>20</v>
      </c>
      <c r="F465" s="91" t="s">
        <v>6643</v>
      </c>
      <c r="G465" s="101" t="s">
        <v>2313</v>
      </c>
      <c r="H465" s="330" t="s">
        <v>2314</v>
      </c>
      <c r="I465" s="91" t="s">
        <v>2315</v>
      </c>
      <c r="J465" s="330" t="s">
        <v>102</v>
      </c>
      <c r="K465" s="330" t="s">
        <v>2316</v>
      </c>
      <c r="L465" s="330" t="s">
        <v>6852</v>
      </c>
      <c r="M465" s="91" t="s">
        <v>10794</v>
      </c>
      <c r="N465" s="330" t="s">
        <v>30</v>
      </c>
      <c r="O465" s="330"/>
      <c r="P465" s="330" t="s">
        <v>30</v>
      </c>
      <c r="Q465" s="373">
        <v>88556</v>
      </c>
      <c r="R465" s="373">
        <v>1061</v>
      </c>
      <c r="S465" s="387">
        <v>880</v>
      </c>
      <c r="T465" s="387">
        <v>880</v>
      </c>
      <c r="U465" s="253" t="s">
        <v>6336</v>
      </c>
      <c r="V465" s="252"/>
      <c r="W465" s="252"/>
      <c r="X465" s="330"/>
      <c r="Y465" s="252"/>
      <c r="Z465" s="252"/>
      <c r="AA465" s="252"/>
      <c r="AB465" s="252">
        <v>10</v>
      </c>
      <c r="AC465" s="252"/>
      <c r="AD465" s="252">
        <v>181.1</v>
      </c>
      <c r="AE465" s="307">
        <v>75</v>
      </c>
      <c r="AF465" s="91" t="s">
        <v>6644</v>
      </c>
      <c r="AG465" s="373">
        <v>1204</v>
      </c>
      <c r="AH465" s="373">
        <v>1352</v>
      </c>
      <c r="AI465" s="91"/>
      <c r="AJ465" s="91"/>
      <c r="AK465" s="91"/>
      <c r="AL465" s="381"/>
      <c r="AM465" s="381"/>
      <c r="AN465" s="381"/>
      <c r="AO465" s="381"/>
      <c r="AP465" s="381"/>
      <c r="AQ465" s="381">
        <v>313</v>
      </c>
      <c r="AR465" s="91" t="s">
        <v>9080</v>
      </c>
      <c r="AS465" s="91" t="s">
        <v>9080</v>
      </c>
      <c r="AT465" s="91" t="s">
        <v>6422</v>
      </c>
      <c r="AU465" s="73">
        <v>34128</v>
      </c>
      <c r="AV465" s="232">
        <v>109</v>
      </c>
      <c r="AW465" s="335">
        <v>2000</v>
      </c>
      <c r="AX465" s="335">
        <v>0</v>
      </c>
      <c r="AY465" s="335">
        <v>1000</v>
      </c>
      <c r="AZ465" s="335">
        <v>1400</v>
      </c>
      <c r="BA465" s="335">
        <v>1400</v>
      </c>
      <c r="BB465" s="313" t="s">
        <v>9451</v>
      </c>
      <c r="BC465" s="313">
        <v>50</v>
      </c>
      <c r="BD465" s="91" t="s">
        <v>9521</v>
      </c>
      <c r="BE465" s="91" t="s">
        <v>9522</v>
      </c>
      <c r="BF465" s="313"/>
      <c r="BG465" s="335"/>
      <c r="BH465" s="313"/>
      <c r="BI465" s="313"/>
      <c r="BJ465" s="313"/>
      <c r="BK465" s="313"/>
      <c r="BL465" s="313"/>
      <c r="BM465" s="91"/>
      <c r="BN465" s="91"/>
      <c r="BO465" s="253"/>
      <c r="BP465" s="253"/>
      <c r="BQ465" s="253">
        <v>1</v>
      </c>
      <c r="BR465" s="253"/>
      <c r="BS465" s="432"/>
      <c r="BT465" s="253"/>
      <c r="BU465" s="253">
        <v>1</v>
      </c>
      <c r="BV465" s="253">
        <v>5</v>
      </c>
      <c r="BW465" s="253"/>
      <c r="BX465" s="253"/>
      <c r="BY465" s="427"/>
      <c r="BZ465" s="427"/>
      <c r="CA465" s="427"/>
      <c r="CB465" s="427"/>
      <c r="CC465" s="427"/>
    </row>
    <row r="466" spans="1:81" ht="17.100000000000001" customHeight="1">
      <c r="A466" s="88">
        <v>403</v>
      </c>
      <c r="B466" s="86" t="s">
        <v>2276</v>
      </c>
      <c r="C466" s="86" t="s">
        <v>2317</v>
      </c>
      <c r="D466" s="91" t="s">
        <v>213</v>
      </c>
      <c r="E466" s="91" t="s">
        <v>113</v>
      </c>
      <c r="F466" s="91" t="s">
        <v>2318</v>
      </c>
      <c r="G466" s="101" t="s">
        <v>2319</v>
      </c>
      <c r="H466" s="330" t="s">
        <v>2320</v>
      </c>
      <c r="I466" s="91" t="s">
        <v>2321</v>
      </c>
      <c r="J466" s="330" t="s">
        <v>30</v>
      </c>
      <c r="K466" s="330" t="s">
        <v>113</v>
      </c>
      <c r="L466" s="330" t="s">
        <v>113</v>
      </c>
      <c r="M466" s="91"/>
      <c r="N466" s="330" t="s">
        <v>30</v>
      </c>
      <c r="O466" s="330"/>
      <c r="P466" s="330" t="s">
        <v>30</v>
      </c>
      <c r="Q466" s="373">
        <v>2031</v>
      </c>
      <c r="R466" s="373">
        <v>311</v>
      </c>
      <c r="S466" s="387">
        <v>152</v>
      </c>
      <c r="T466" s="387">
        <v>152</v>
      </c>
      <c r="U466" s="253" t="s">
        <v>6352</v>
      </c>
      <c r="V466" s="252"/>
      <c r="W466" s="252"/>
      <c r="X466" s="330"/>
      <c r="Y466" s="252"/>
      <c r="Z466" s="252"/>
      <c r="AA466" s="252"/>
      <c r="AB466" s="252">
        <v>31</v>
      </c>
      <c r="AC466" s="252"/>
      <c r="AD466" s="252"/>
      <c r="AE466" s="307">
        <v>6</v>
      </c>
      <c r="AF466" s="91" t="s">
        <v>8928</v>
      </c>
      <c r="AG466" s="373">
        <v>41</v>
      </c>
      <c r="AH466" s="373">
        <v>66</v>
      </c>
      <c r="AI466" s="91"/>
      <c r="AJ466" s="91"/>
      <c r="AK466" s="91"/>
      <c r="AL466" s="381"/>
      <c r="AM466" s="381"/>
      <c r="AN466" s="381"/>
      <c r="AO466" s="381"/>
      <c r="AP466" s="381"/>
      <c r="AQ466" s="674">
        <v>240</v>
      </c>
      <c r="AR466" s="91" t="s">
        <v>9080</v>
      </c>
      <c r="AS466" s="91" t="s">
        <v>9080</v>
      </c>
      <c r="AT466" s="91" t="s">
        <v>9311</v>
      </c>
      <c r="AU466" s="73">
        <v>5425</v>
      </c>
      <c r="AV466" s="232">
        <v>23</v>
      </c>
      <c r="AW466" s="335"/>
      <c r="AX466" s="335"/>
      <c r="AY466" s="335"/>
      <c r="AZ466" s="335"/>
      <c r="BA466" s="335"/>
      <c r="BB466" s="313"/>
      <c r="BC466" s="313"/>
      <c r="BD466" s="91"/>
      <c r="BE466" s="91" t="s">
        <v>6350</v>
      </c>
      <c r="BF466" s="313"/>
      <c r="BG466" s="335"/>
      <c r="BH466" s="313"/>
      <c r="BI466" s="313"/>
      <c r="BJ466" s="313"/>
      <c r="BK466" s="313"/>
      <c r="BL466" s="313"/>
      <c r="BM466" s="91"/>
      <c r="BN466" s="91" t="s">
        <v>6350</v>
      </c>
      <c r="BO466" s="253"/>
      <c r="BP466" s="253"/>
      <c r="BQ466" s="253"/>
      <c r="BR466" s="253">
        <v>1</v>
      </c>
      <c r="BS466" s="253"/>
      <c r="BT466" s="253"/>
      <c r="BU466" s="253"/>
      <c r="BV466" s="253"/>
      <c r="BW466" s="253"/>
      <c r="BX466" s="253"/>
      <c r="BY466" s="427"/>
      <c r="BZ466" s="427"/>
      <c r="CA466" s="427"/>
      <c r="CB466" s="427"/>
      <c r="CC466" s="427"/>
    </row>
    <row r="467" spans="1:81" ht="16.5" customHeight="1">
      <c r="A467" s="88">
        <v>404</v>
      </c>
      <c r="B467" s="86" t="s">
        <v>2276</v>
      </c>
      <c r="C467" s="86" t="s">
        <v>2312</v>
      </c>
      <c r="D467" s="91" t="s">
        <v>213</v>
      </c>
      <c r="E467" s="91" t="s">
        <v>20</v>
      </c>
      <c r="F467" s="91" t="s">
        <v>2322</v>
      </c>
      <c r="G467" s="101" t="s">
        <v>2323</v>
      </c>
      <c r="H467" s="330" t="s">
        <v>2324</v>
      </c>
      <c r="I467" s="91" t="s">
        <v>2325</v>
      </c>
      <c r="J467" s="330" t="s">
        <v>102</v>
      </c>
      <c r="K467" s="330" t="s">
        <v>2326</v>
      </c>
      <c r="L467" s="330" t="s">
        <v>2327</v>
      </c>
      <c r="M467" s="91" t="s">
        <v>10794</v>
      </c>
      <c r="N467" s="330" t="s">
        <v>30</v>
      </c>
      <c r="O467" s="330"/>
      <c r="P467" s="330" t="s">
        <v>30</v>
      </c>
      <c r="Q467" s="373">
        <v>4826.3</v>
      </c>
      <c r="R467" s="373">
        <v>853.35</v>
      </c>
      <c r="S467" s="23">
        <v>231</v>
      </c>
      <c r="T467" s="387">
        <v>154</v>
      </c>
      <c r="U467" s="253" t="s">
        <v>6352</v>
      </c>
      <c r="V467" s="252">
        <v>77</v>
      </c>
      <c r="W467" s="252">
        <v>22</v>
      </c>
      <c r="X467" s="330" t="s">
        <v>6337</v>
      </c>
      <c r="Y467" s="252">
        <v>77</v>
      </c>
      <c r="Z467" s="252">
        <v>15.53</v>
      </c>
      <c r="AA467" s="252">
        <v>20</v>
      </c>
      <c r="AB467" s="252">
        <v>24.6</v>
      </c>
      <c r="AC467" s="252">
        <v>36</v>
      </c>
      <c r="AD467" s="252"/>
      <c r="AE467" s="307">
        <v>50</v>
      </c>
      <c r="AF467" s="91" t="s">
        <v>6974</v>
      </c>
      <c r="AG467" s="373">
        <v>400</v>
      </c>
      <c r="AH467" s="373">
        <v>732</v>
      </c>
      <c r="AI467" s="91"/>
      <c r="AJ467" s="91"/>
      <c r="AK467" s="91" t="s">
        <v>6348</v>
      </c>
      <c r="AL467" s="381">
        <v>2</v>
      </c>
      <c r="AM467" s="381"/>
      <c r="AN467" s="381">
        <v>1</v>
      </c>
      <c r="AO467" s="381">
        <v>1</v>
      </c>
      <c r="AP467" s="381"/>
      <c r="AQ467" s="381">
        <v>312</v>
      </c>
      <c r="AR467" s="91" t="s">
        <v>6355</v>
      </c>
      <c r="AS467" s="91" t="s">
        <v>6355</v>
      </c>
      <c r="AT467" s="91" t="s">
        <v>6356</v>
      </c>
      <c r="AU467" s="73">
        <v>19751</v>
      </c>
      <c r="AV467" s="232">
        <v>63</v>
      </c>
      <c r="AW467" s="335">
        <v>2000</v>
      </c>
      <c r="AX467" s="335">
        <v>0</v>
      </c>
      <c r="AY467" s="335">
        <v>2000</v>
      </c>
      <c r="AZ467" s="335">
        <v>1500</v>
      </c>
      <c r="BA467" s="335">
        <v>2000</v>
      </c>
      <c r="BB467" s="309">
        <v>25</v>
      </c>
      <c r="BC467" s="309">
        <v>50</v>
      </c>
      <c r="BD467" s="91" t="s">
        <v>9525</v>
      </c>
      <c r="BE467" s="91" t="s">
        <v>9523</v>
      </c>
      <c r="BF467" s="313"/>
      <c r="BG467" s="335"/>
      <c r="BH467" s="313"/>
      <c r="BI467" s="313"/>
      <c r="BJ467" s="313"/>
      <c r="BK467" s="313"/>
      <c r="BL467" s="313"/>
      <c r="BM467" s="91"/>
      <c r="BN467" s="91"/>
      <c r="BO467" s="253"/>
      <c r="BP467" s="253"/>
      <c r="BQ467" s="253"/>
      <c r="BR467" s="253"/>
      <c r="BS467" s="253"/>
      <c r="BT467" s="253"/>
      <c r="BU467" s="253">
        <v>2</v>
      </c>
      <c r="BV467" s="253">
        <v>1</v>
      </c>
      <c r="BW467" s="253"/>
      <c r="BX467" s="253"/>
      <c r="BY467" s="427"/>
      <c r="BZ467" s="427"/>
      <c r="CA467" s="427"/>
      <c r="CB467" s="427"/>
      <c r="CC467" s="427"/>
    </row>
    <row r="468" spans="1:81" ht="17.100000000000001" customHeight="1">
      <c r="A468" s="88">
        <v>405</v>
      </c>
      <c r="B468" s="86" t="s">
        <v>2276</v>
      </c>
      <c r="C468" s="86" t="s">
        <v>2312</v>
      </c>
      <c r="D468" s="91" t="s">
        <v>213</v>
      </c>
      <c r="E468" s="91" t="s">
        <v>20</v>
      </c>
      <c r="F468" s="91" t="s">
        <v>2328</v>
      </c>
      <c r="G468" s="101" t="s">
        <v>2329</v>
      </c>
      <c r="H468" s="330" t="s">
        <v>2330</v>
      </c>
      <c r="I468" s="91" t="s">
        <v>2331</v>
      </c>
      <c r="J468" s="330" t="s">
        <v>102</v>
      </c>
      <c r="K468" s="330" t="s">
        <v>2326</v>
      </c>
      <c r="L468" s="330" t="s">
        <v>2332</v>
      </c>
      <c r="M468" s="91" t="s">
        <v>10794</v>
      </c>
      <c r="N468" s="330" t="s">
        <v>30</v>
      </c>
      <c r="O468" s="330"/>
      <c r="P468" s="330" t="s">
        <v>30</v>
      </c>
      <c r="Q468" s="373">
        <v>3794</v>
      </c>
      <c r="R468" s="373">
        <v>559.20000000000005</v>
      </c>
      <c r="S468" s="387">
        <v>403</v>
      </c>
      <c r="T468" s="387">
        <v>342</v>
      </c>
      <c r="U468" s="253" t="s">
        <v>6336</v>
      </c>
      <c r="V468" s="252">
        <v>61</v>
      </c>
      <c r="W468" s="252">
        <v>30</v>
      </c>
      <c r="X468" s="330" t="s">
        <v>6337</v>
      </c>
      <c r="Y468" s="252"/>
      <c r="Z468" s="252"/>
      <c r="AA468" s="252"/>
      <c r="AB468" s="252">
        <v>15</v>
      </c>
      <c r="AC468" s="252">
        <v>5</v>
      </c>
      <c r="AD468" s="252"/>
      <c r="AE468" s="307">
        <v>72</v>
      </c>
      <c r="AF468" s="91" t="s">
        <v>6436</v>
      </c>
      <c r="AG468" s="373">
        <v>426</v>
      </c>
      <c r="AH468" s="373">
        <v>426</v>
      </c>
      <c r="AI468" s="91"/>
      <c r="AJ468" s="91"/>
      <c r="AK468" s="91" t="s">
        <v>6348</v>
      </c>
      <c r="AL468" s="381">
        <v>1</v>
      </c>
      <c r="AM468" s="381"/>
      <c r="AN468" s="381"/>
      <c r="AO468" s="381">
        <v>1</v>
      </c>
      <c r="AP468" s="381"/>
      <c r="AQ468" s="381">
        <v>365</v>
      </c>
      <c r="AR468" s="91" t="s">
        <v>6355</v>
      </c>
      <c r="AS468" s="91" t="s">
        <v>6355</v>
      </c>
      <c r="AT468" s="91" t="s">
        <v>6437</v>
      </c>
      <c r="AU468" s="73">
        <v>110031</v>
      </c>
      <c r="AV468" s="232">
        <v>301</v>
      </c>
      <c r="AW468" s="335">
        <v>2000</v>
      </c>
      <c r="AX468" s="335">
        <v>0</v>
      </c>
      <c r="AY468" s="335">
        <v>1000</v>
      </c>
      <c r="AZ468" s="335">
        <v>1500</v>
      </c>
      <c r="BA468" s="335">
        <v>2000</v>
      </c>
      <c r="BB468" s="313" t="s">
        <v>9424</v>
      </c>
      <c r="BC468" s="313">
        <v>50</v>
      </c>
      <c r="BD468" s="91" t="s">
        <v>9526</v>
      </c>
      <c r="BE468" s="91" t="s">
        <v>9524</v>
      </c>
      <c r="BF468" s="313"/>
      <c r="BG468" s="335"/>
      <c r="BH468" s="313"/>
      <c r="BI468" s="313"/>
      <c r="BJ468" s="313"/>
      <c r="BK468" s="313"/>
      <c r="BL468" s="313"/>
      <c r="BM468" s="91"/>
      <c r="BN468" s="91"/>
      <c r="BO468" s="253"/>
      <c r="BP468" s="253"/>
      <c r="BQ468" s="390">
        <v>1</v>
      </c>
      <c r="BR468" s="253"/>
      <c r="BS468" s="253"/>
      <c r="BT468" s="253">
        <v>2</v>
      </c>
      <c r="BU468" s="253"/>
      <c r="BV468" s="253">
        <v>5</v>
      </c>
      <c r="BW468" s="253"/>
      <c r="BX468" s="253"/>
      <c r="BY468" s="427"/>
      <c r="BZ468" s="427"/>
      <c r="CA468" s="427"/>
      <c r="CB468" s="427"/>
      <c r="CC468" s="427"/>
    </row>
    <row r="469" spans="1:81" ht="17.100000000000001" customHeight="1">
      <c r="A469" s="88">
        <v>406</v>
      </c>
      <c r="B469" s="86" t="s">
        <v>2276</v>
      </c>
      <c r="C469" s="86" t="s">
        <v>2317</v>
      </c>
      <c r="D469" s="86" t="s">
        <v>213</v>
      </c>
      <c r="E469" s="86" t="s">
        <v>278</v>
      </c>
      <c r="F469" s="86" t="s">
        <v>2333</v>
      </c>
      <c r="G469" s="169" t="s">
        <v>2334</v>
      </c>
      <c r="H469" s="329" t="s">
        <v>2335</v>
      </c>
      <c r="I469" s="332" t="s">
        <v>2336</v>
      </c>
      <c r="J469" s="329" t="s">
        <v>102</v>
      </c>
      <c r="K469" s="329" t="s">
        <v>2337</v>
      </c>
      <c r="L469" s="329" t="s">
        <v>2338</v>
      </c>
      <c r="M469" s="91" t="s">
        <v>10528</v>
      </c>
      <c r="N469" s="330" t="s">
        <v>30</v>
      </c>
      <c r="O469" s="330"/>
      <c r="P469" s="330" t="s">
        <v>30</v>
      </c>
      <c r="Q469" s="373">
        <v>9766</v>
      </c>
      <c r="R469" s="373">
        <v>972</v>
      </c>
      <c r="S469" s="387">
        <v>686</v>
      </c>
      <c r="T469" s="387">
        <v>686</v>
      </c>
      <c r="U469" s="253" t="s">
        <v>6336</v>
      </c>
      <c r="V469" s="252"/>
      <c r="W469" s="252">
        <v>28</v>
      </c>
      <c r="X469" s="330" t="s">
        <v>6337</v>
      </c>
      <c r="Y469" s="252"/>
      <c r="Z469" s="252"/>
      <c r="AA469" s="252"/>
      <c r="AB469" s="252">
        <v>81</v>
      </c>
      <c r="AC469" s="252"/>
      <c r="AD469" s="252"/>
      <c r="AE469" s="307">
        <v>131</v>
      </c>
      <c r="AF469" s="91" t="s">
        <v>8929</v>
      </c>
      <c r="AG469" s="373">
        <v>1853</v>
      </c>
      <c r="AH469" s="373">
        <v>1853</v>
      </c>
      <c r="AI469" s="91"/>
      <c r="AJ469" s="91"/>
      <c r="AK469" s="91"/>
      <c r="AL469" s="381"/>
      <c r="AM469" s="381"/>
      <c r="AN469" s="381"/>
      <c r="AO469" s="381"/>
      <c r="AP469" s="381"/>
      <c r="AQ469" s="381">
        <v>362</v>
      </c>
      <c r="AR469" s="91" t="s">
        <v>6355</v>
      </c>
      <c r="AS469" s="91" t="s">
        <v>6355</v>
      </c>
      <c r="AT469" s="91" t="s">
        <v>9331</v>
      </c>
      <c r="AU469" s="73">
        <v>10498</v>
      </c>
      <c r="AV469" s="232">
        <v>29</v>
      </c>
      <c r="AW469" s="335">
        <v>1000</v>
      </c>
      <c r="AX469" s="335">
        <v>0</v>
      </c>
      <c r="AY469" s="335">
        <v>400</v>
      </c>
      <c r="AZ469" s="335">
        <v>700</v>
      </c>
      <c r="BA469" s="335">
        <v>1000</v>
      </c>
      <c r="BB469" s="313">
        <v>30</v>
      </c>
      <c r="BC469" s="313"/>
      <c r="BD469" s="91" t="s">
        <v>7152</v>
      </c>
      <c r="BE469" s="91" t="s">
        <v>7153</v>
      </c>
      <c r="BF469" s="313"/>
      <c r="BG469" s="335"/>
      <c r="BH469" s="313"/>
      <c r="BI469" s="313"/>
      <c r="BJ469" s="313"/>
      <c r="BK469" s="313"/>
      <c r="BL469" s="313"/>
      <c r="BM469" s="91"/>
      <c r="BN469" s="91"/>
      <c r="BO469" s="253"/>
      <c r="BP469" s="253"/>
      <c r="BQ469" s="253"/>
      <c r="BR469" s="253"/>
      <c r="BS469" s="253"/>
      <c r="BT469" s="253">
        <v>1</v>
      </c>
      <c r="BU469" s="253">
        <v>2</v>
      </c>
      <c r="BV469" s="253"/>
      <c r="BW469" s="253"/>
      <c r="BX469" s="253"/>
      <c r="BY469" s="427"/>
      <c r="BZ469" s="427"/>
      <c r="CA469" s="427"/>
      <c r="CB469" s="427"/>
      <c r="CC469" s="427"/>
    </row>
    <row r="470" spans="1:81" ht="17.100000000000001" customHeight="1">
      <c r="A470" s="88">
        <v>407</v>
      </c>
      <c r="B470" s="86" t="s">
        <v>2276</v>
      </c>
      <c r="C470" s="86" t="s">
        <v>2312</v>
      </c>
      <c r="D470" s="91" t="s">
        <v>213</v>
      </c>
      <c r="E470" s="91" t="s">
        <v>20</v>
      </c>
      <c r="F470" s="91" t="s">
        <v>2339</v>
      </c>
      <c r="G470" s="101" t="s">
        <v>2340</v>
      </c>
      <c r="H470" s="330" t="s">
        <v>2341</v>
      </c>
      <c r="I470" s="91" t="s">
        <v>2342</v>
      </c>
      <c r="J470" s="330" t="s">
        <v>102</v>
      </c>
      <c r="K470" s="330" t="s">
        <v>2343</v>
      </c>
      <c r="L470" s="330" t="s">
        <v>2344</v>
      </c>
      <c r="M470" s="91" t="s">
        <v>10795</v>
      </c>
      <c r="N470" s="330" t="s">
        <v>30</v>
      </c>
      <c r="O470" s="330"/>
      <c r="P470" s="330" t="s">
        <v>30</v>
      </c>
      <c r="Q470" s="373">
        <v>20452</v>
      </c>
      <c r="R470" s="373">
        <v>2737</v>
      </c>
      <c r="S470" s="387">
        <v>1068</v>
      </c>
      <c r="T470" s="387">
        <v>179</v>
      </c>
      <c r="U470" s="253" t="s">
        <v>6352</v>
      </c>
      <c r="V470" s="252">
        <v>889</v>
      </c>
      <c r="W470" s="252">
        <v>247</v>
      </c>
      <c r="X470" s="330" t="s">
        <v>6337</v>
      </c>
      <c r="Y470" s="252">
        <v>95</v>
      </c>
      <c r="Z470" s="252">
        <v>95</v>
      </c>
      <c r="AA470" s="252">
        <v>1900</v>
      </c>
      <c r="AB470" s="252">
        <v>54</v>
      </c>
      <c r="AC470" s="252"/>
      <c r="AD470" s="252">
        <v>91</v>
      </c>
      <c r="AE470" s="307">
        <v>47</v>
      </c>
      <c r="AF470" s="91" t="s">
        <v>6894</v>
      </c>
      <c r="AG470" s="373">
        <v>1826</v>
      </c>
      <c r="AH470" s="373">
        <v>1826</v>
      </c>
      <c r="AI470" s="91"/>
      <c r="AJ470" s="91"/>
      <c r="AK470" s="91" t="s">
        <v>6369</v>
      </c>
      <c r="AL470" s="381">
        <v>5</v>
      </c>
      <c r="AM470" s="381">
        <v>2</v>
      </c>
      <c r="AN470" s="381"/>
      <c r="AO470" s="381">
        <v>2</v>
      </c>
      <c r="AP470" s="381">
        <v>1</v>
      </c>
      <c r="AQ470" s="381">
        <v>360</v>
      </c>
      <c r="AR470" s="91" t="s">
        <v>6355</v>
      </c>
      <c r="AS470" s="91" t="s">
        <v>6355</v>
      </c>
      <c r="AT470" s="91" t="s">
        <v>11497</v>
      </c>
      <c r="AU470" s="73">
        <v>30554</v>
      </c>
      <c r="AV470" s="232">
        <v>85</v>
      </c>
      <c r="AW470" s="335">
        <v>2000</v>
      </c>
      <c r="AX470" s="335">
        <v>0</v>
      </c>
      <c r="AY470" s="335">
        <v>1000</v>
      </c>
      <c r="AZ470" s="335">
        <v>1500</v>
      </c>
      <c r="BA470" s="335">
        <v>2000</v>
      </c>
      <c r="BB470" s="309">
        <v>20</v>
      </c>
      <c r="BC470" s="309">
        <v>50</v>
      </c>
      <c r="BD470" s="91" t="s">
        <v>6895</v>
      </c>
      <c r="BE470" s="91" t="s">
        <v>9527</v>
      </c>
      <c r="BF470" s="313">
        <v>3000</v>
      </c>
      <c r="BG470" s="335">
        <v>0</v>
      </c>
      <c r="BH470" s="313">
        <v>1000</v>
      </c>
      <c r="BI470" s="313">
        <v>1500</v>
      </c>
      <c r="BJ470" s="313">
        <v>3000</v>
      </c>
      <c r="BK470" s="309">
        <v>20</v>
      </c>
      <c r="BL470" s="309">
        <v>50</v>
      </c>
      <c r="BM470" s="91" t="s">
        <v>6895</v>
      </c>
      <c r="BN470" s="91" t="s">
        <v>9626</v>
      </c>
      <c r="BO470" s="390"/>
      <c r="BP470" s="390"/>
      <c r="BQ470" s="253">
        <v>1</v>
      </c>
      <c r="BR470" s="253"/>
      <c r="BS470" s="253"/>
      <c r="BT470" s="253"/>
      <c r="BU470" s="253">
        <v>1</v>
      </c>
      <c r="BV470" s="253"/>
      <c r="BW470" s="253"/>
      <c r="BX470" s="253"/>
      <c r="BY470" s="427"/>
      <c r="BZ470" s="427"/>
      <c r="CA470" s="427"/>
      <c r="CB470" s="427"/>
      <c r="CC470" s="427"/>
    </row>
    <row r="471" spans="1:81" ht="17.100000000000001" customHeight="1">
      <c r="A471" s="88">
        <v>408</v>
      </c>
      <c r="B471" s="86" t="s">
        <v>2276</v>
      </c>
      <c r="C471" s="86" t="s">
        <v>2312</v>
      </c>
      <c r="D471" s="91" t="s">
        <v>213</v>
      </c>
      <c r="E471" s="91" t="s">
        <v>20</v>
      </c>
      <c r="F471" s="91" t="s">
        <v>2345</v>
      </c>
      <c r="G471" s="101" t="s">
        <v>2346</v>
      </c>
      <c r="H471" s="330" t="s">
        <v>2347</v>
      </c>
      <c r="I471" s="91" t="s">
        <v>2348</v>
      </c>
      <c r="J471" s="330" t="s">
        <v>102</v>
      </c>
      <c r="K471" s="330" t="s">
        <v>2316</v>
      </c>
      <c r="L471" s="330" t="s">
        <v>2349</v>
      </c>
      <c r="M471" s="91" t="s">
        <v>10794</v>
      </c>
      <c r="N471" s="330" t="s">
        <v>30</v>
      </c>
      <c r="O471" s="330"/>
      <c r="P471" s="330" t="s">
        <v>30</v>
      </c>
      <c r="Q471" s="373">
        <v>180281</v>
      </c>
      <c r="R471" s="373">
        <v>871</v>
      </c>
      <c r="S471" s="387">
        <v>500</v>
      </c>
      <c r="T471" s="387">
        <v>500</v>
      </c>
      <c r="U471" s="253" t="s">
        <v>6336</v>
      </c>
      <c r="V471" s="252"/>
      <c r="W471" s="252">
        <v>100</v>
      </c>
      <c r="X471" s="330" t="s">
        <v>6337</v>
      </c>
      <c r="Y471" s="252"/>
      <c r="Z471" s="252">
        <v>45</v>
      </c>
      <c r="AA471" s="252"/>
      <c r="AB471" s="252">
        <v>30</v>
      </c>
      <c r="AC471" s="252">
        <v>54</v>
      </c>
      <c r="AD471" s="252"/>
      <c r="AE471" s="307">
        <v>116</v>
      </c>
      <c r="AF471" s="91" t="s">
        <v>6645</v>
      </c>
      <c r="AG471" s="373">
        <v>54</v>
      </c>
      <c r="AH471" s="373">
        <v>54</v>
      </c>
      <c r="AI471" s="91"/>
      <c r="AJ471" s="91"/>
      <c r="AK471" s="91"/>
      <c r="AL471" s="381">
        <v>1</v>
      </c>
      <c r="AM471" s="381"/>
      <c r="AN471" s="381">
        <v>1</v>
      </c>
      <c r="AO471" s="381"/>
      <c r="AP471" s="381"/>
      <c r="AQ471" s="381">
        <v>313</v>
      </c>
      <c r="AR471" s="91" t="s">
        <v>6355</v>
      </c>
      <c r="AS471" s="91" t="s">
        <v>6355</v>
      </c>
      <c r="AT471" s="91" t="s">
        <v>6356</v>
      </c>
      <c r="AU471" s="232">
        <v>20211</v>
      </c>
      <c r="AV471" s="232">
        <v>65</v>
      </c>
      <c r="AW471" s="335">
        <v>5000</v>
      </c>
      <c r="AX471" s="335">
        <v>2000</v>
      </c>
      <c r="AY471" s="335">
        <v>3000</v>
      </c>
      <c r="AZ471" s="335">
        <v>3000</v>
      </c>
      <c r="BA471" s="335">
        <v>5000</v>
      </c>
      <c r="BB471" s="313">
        <v>40</v>
      </c>
      <c r="BC471" s="313">
        <v>50</v>
      </c>
      <c r="BD471" s="91" t="s">
        <v>9530</v>
      </c>
      <c r="BE471" s="91" t="s">
        <v>9528</v>
      </c>
      <c r="BF471" s="313"/>
      <c r="BG471" s="335"/>
      <c r="BH471" s="313"/>
      <c r="BI471" s="313"/>
      <c r="BJ471" s="313"/>
      <c r="BK471" s="313"/>
      <c r="BL471" s="313"/>
      <c r="BM471" s="91"/>
      <c r="BN471" s="91"/>
      <c r="BO471" s="253"/>
      <c r="BP471" s="253"/>
      <c r="BQ471" s="253"/>
      <c r="BR471" s="253"/>
      <c r="BS471" s="253"/>
      <c r="BT471" s="253">
        <v>1</v>
      </c>
      <c r="BU471" s="253">
        <v>2</v>
      </c>
      <c r="BV471" s="253">
        <v>1</v>
      </c>
      <c r="BW471" s="253"/>
      <c r="BX471" s="253"/>
      <c r="BY471" s="427"/>
      <c r="BZ471" s="427"/>
      <c r="CA471" s="427"/>
      <c r="CB471" s="427"/>
      <c r="CC471" s="427"/>
    </row>
    <row r="472" spans="1:81" ht="16.5" customHeight="1">
      <c r="A472" s="88">
        <v>409</v>
      </c>
      <c r="B472" s="86" t="s">
        <v>2276</v>
      </c>
      <c r="C472" s="86" t="s">
        <v>2312</v>
      </c>
      <c r="D472" s="91" t="s">
        <v>213</v>
      </c>
      <c r="E472" s="91" t="s">
        <v>20</v>
      </c>
      <c r="F472" s="91" t="s">
        <v>2350</v>
      </c>
      <c r="G472" s="101" t="s">
        <v>2351</v>
      </c>
      <c r="H472" s="330" t="s">
        <v>2352</v>
      </c>
      <c r="I472" s="91" t="s">
        <v>2353</v>
      </c>
      <c r="J472" s="330" t="s">
        <v>102</v>
      </c>
      <c r="K472" s="330" t="s">
        <v>2354</v>
      </c>
      <c r="L472" s="330" t="s">
        <v>2355</v>
      </c>
      <c r="M472" s="91" t="s">
        <v>10796</v>
      </c>
      <c r="N472" s="330" t="s">
        <v>30</v>
      </c>
      <c r="O472" s="330"/>
      <c r="P472" s="330" t="s">
        <v>30</v>
      </c>
      <c r="Q472" s="373">
        <v>4949</v>
      </c>
      <c r="R472" s="373">
        <v>823.7</v>
      </c>
      <c r="S472" s="387">
        <v>735</v>
      </c>
      <c r="T472" s="387">
        <v>608</v>
      </c>
      <c r="U472" s="253" t="s">
        <v>6352</v>
      </c>
      <c r="V472" s="252">
        <v>127</v>
      </c>
      <c r="W472" s="252">
        <v>9</v>
      </c>
      <c r="X472" s="330" t="s">
        <v>6337</v>
      </c>
      <c r="Y472" s="252">
        <v>131</v>
      </c>
      <c r="Z472" s="252">
        <v>17.399999999999999</v>
      </c>
      <c r="AA472" s="300">
        <v>10</v>
      </c>
      <c r="AB472" s="252">
        <v>13.83</v>
      </c>
      <c r="AC472" s="252">
        <v>4.92</v>
      </c>
      <c r="AD472" s="252">
        <v>12</v>
      </c>
      <c r="AE472" s="307">
        <v>15</v>
      </c>
      <c r="AF472" s="91" t="s">
        <v>6978</v>
      </c>
      <c r="AG472" s="373">
        <v>554</v>
      </c>
      <c r="AH472" s="373">
        <v>5404</v>
      </c>
      <c r="AI472" s="91"/>
      <c r="AJ472" s="91"/>
      <c r="AK472" s="91" t="s">
        <v>6372</v>
      </c>
      <c r="AL472" s="381">
        <v>8</v>
      </c>
      <c r="AM472" s="381">
        <v>2</v>
      </c>
      <c r="AN472" s="381">
        <v>3</v>
      </c>
      <c r="AO472" s="381">
        <v>3</v>
      </c>
      <c r="AP472" s="381"/>
      <c r="AQ472" s="381">
        <v>312</v>
      </c>
      <c r="AR472" s="91" t="s">
        <v>6355</v>
      </c>
      <c r="AS472" s="91" t="s">
        <v>6355</v>
      </c>
      <c r="AT472" s="91" t="s">
        <v>9304</v>
      </c>
      <c r="AU472" s="73">
        <v>8245</v>
      </c>
      <c r="AV472" s="232">
        <v>27</v>
      </c>
      <c r="AW472" s="335">
        <v>3000</v>
      </c>
      <c r="AX472" s="335">
        <v>0</v>
      </c>
      <c r="AY472" s="335">
        <v>2000</v>
      </c>
      <c r="AZ472" s="335">
        <v>2000</v>
      </c>
      <c r="BA472" s="335">
        <v>3000</v>
      </c>
      <c r="BB472" s="313">
        <v>30</v>
      </c>
      <c r="BC472" s="313">
        <v>50</v>
      </c>
      <c r="BD472" s="91" t="s">
        <v>9529</v>
      </c>
      <c r="BE472" s="91" t="s">
        <v>9524</v>
      </c>
      <c r="BF472" s="313"/>
      <c r="BG472" s="335"/>
      <c r="BH472" s="313"/>
      <c r="BI472" s="313"/>
      <c r="BJ472" s="313"/>
      <c r="BK472" s="313"/>
      <c r="BL472" s="313"/>
      <c r="BM472" s="91"/>
      <c r="BN472" s="420"/>
      <c r="BO472" s="253"/>
      <c r="BP472" s="253"/>
      <c r="BQ472" s="253"/>
      <c r="BR472" s="253">
        <v>1</v>
      </c>
      <c r="BS472" s="253"/>
      <c r="BT472" s="253"/>
      <c r="BU472" s="253"/>
      <c r="BV472" s="253"/>
      <c r="BW472" s="253">
        <v>1</v>
      </c>
      <c r="BX472" s="253">
        <v>23</v>
      </c>
      <c r="BY472" s="427"/>
      <c r="BZ472" s="427"/>
      <c r="CA472" s="427"/>
      <c r="CB472" s="427"/>
      <c r="CC472" s="427"/>
    </row>
    <row r="473" spans="1:81" ht="17.100000000000001" customHeight="1">
      <c r="A473" s="88">
        <v>410</v>
      </c>
      <c r="B473" s="86" t="s">
        <v>2276</v>
      </c>
      <c r="C473" s="86" t="s">
        <v>2356</v>
      </c>
      <c r="D473" s="91" t="s">
        <v>213</v>
      </c>
      <c r="E473" s="91" t="s">
        <v>278</v>
      </c>
      <c r="F473" s="91" t="s">
        <v>2357</v>
      </c>
      <c r="G473" s="101" t="s">
        <v>2358</v>
      </c>
      <c r="H473" s="330" t="s">
        <v>2359</v>
      </c>
      <c r="I473" s="91" t="s">
        <v>2360</v>
      </c>
      <c r="J473" s="330" t="s">
        <v>102</v>
      </c>
      <c r="K473" s="330" t="s">
        <v>2361</v>
      </c>
      <c r="L473" s="330" t="s">
        <v>2362</v>
      </c>
      <c r="M473" s="91" t="s">
        <v>10529</v>
      </c>
      <c r="N473" s="330" t="s">
        <v>30</v>
      </c>
      <c r="O473" s="330"/>
      <c r="P473" s="330" t="s">
        <v>30</v>
      </c>
      <c r="Q473" s="373">
        <v>2339</v>
      </c>
      <c r="R473" s="373">
        <v>517</v>
      </c>
      <c r="S473" s="23">
        <v>350</v>
      </c>
      <c r="T473" s="387">
        <v>350</v>
      </c>
      <c r="U473" s="253" t="s">
        <v>6336</v>
      </c>
      <c r="V473" s="252"/>
      <c r="W473" s="252">
        <v>21</v>
      </c>
      <c r="X473" s="330" t="s">
        <v>6337</v>
      </c>
      <c r="Y473" s="252">
        <v>89</v>
      </c>
      <c r="Z473" s="252"/>
      <c r="AA473" s="252"/>
      <c r="AB473" s="252">
        <v>21</v>
      </c>
      <c r="AC473" s="252"/>
      <c r="AD473" s="252"/>
      <c r="AE473" s="307">
        <v>30</v>
      </c>
      <c r="AF473" s="91" t="s">
        <v>6960</v>
      </c>
      <c r="AG473" s="373">
        <v>75</v>
      </c>
      <c r="AH473" s="373">
        <v>75</v>
      </c>
      <c r="AI473" s="91"/>
      <c r="AJ473" s="91"/>
      <c r="AK473" s="91"/>
      <c r="AL473" s="381">
        <v>4</v>
      </c>
      <c r="AM473" s="381">
        <v>3</v>
      </c>
      <c r="AN473" s="381"/>
      <c r="AO473" s="381">
        <v>1</v>
      </c>
      <c r="AP473" s="381"/>
      <c r="AQ473" s="381">
        <v>285</v>
      </c>
      <c r="AR473" s="91" t="s">
        <v>6355</v>
      </c>
      <c r="AS473" s="91" t="s">
        <v>6355</v>
      </c>
      <c r="AT473" s="91" t="s">
        <v>9332</v>
      </c>
      <c r="AU473" s="73">
        <v>5225</v>
      </c>
      <c r="AV473" s="232">
        <v>18</v>
      </c>
      <c r="AW473" s="335"/>
      <c r="AX473" s="335"/>
      <c r="AY473" s="335"/>
      <c r="AZ473" s="335"/>
      <c r="BA473" s="335"/>
      <c r="BB473" s="313"/>
      <c r="BC473" s="313"/>
      <c r="BD473" s="91"/>
      <c r="BE473" s="91" t="s">
        <v>6350</v>
      </c>
      <c r="BF473" s="313"/>
      <c r="BG473" s="335"/>
      <c r="BH473" s="313"/>
      <c r="BI473" s="313"/>
      <c r="BJ473" s="313"/>
      <c r="BK473" s="313"/>
      <c r="BL473" s="313"/>
      <c r="BM473" s="91"/>
      <c r="BN473" s="91"/>
      <c r="BO473" s="253"/>
      <c r="BP473" s="253">
        <v>1</v>
      </c>
      <c r="BQ473" s="253"/>
      <c r="BR473" s="253"/>
      <c r="BS473" s="253"/>
      <c r="BT473" s="253"/>
      <c r="BU473" s="253"/>
      <c r="BV473" s="253">
        <v>2</v>
      </c>
      <c r="BW473" s="253"/>
      <c r="BX473" s="253"/>
      <c r="BY473" s="427"/>
      <c r="BZ473" s="427"/>
      <c r="CA473" s="427"/>
      <c r="CB473" s="427"/>
      <c r="CC473" s="427"/>
    </row>
    <row r="474" spans="1:81" ht="17.100000000000001" customHeight="1">
      <c r="A474" s="88">
        <v>411</v>
      </c>
      <c r="B474" s="86" t="s">
        <v>2276</v>
      </c>
      <c r="C474" s="86" t="s">
        <v>2363</v>
      </c>
      <c r="D474" s="86" t="s">
        <v>213</v>
      </c>
      <c r="E474" s="562" t="s">
        <v>278</v>
      </c>
      <c r="F474" s="86" t="s">
        <v>2364</v>
      </c>
      <c r="G474" s="169" t="s">
        <v>2365</v>
      </c>
      <c r="H474" s="329" t="s">
        <v>2366</v>
      </c>
      <c r="I474" s="332" t="s">
        <v>103</v>
      </c>
      <c r="J474" s="329" t="s">
        <v>102</v>
      </c>
      <c r="K474" s="329" t="s">
        <v>2367</v>
      </c>
      <c r="L474" s="329" t="s">
        <v>2368</v>
      </c>
      <c r="M474" s="91" t="s">
        <v>10530</v>
      </c>
      <c r="N474" s="330" t="s">
        <v>30</v>
      </c>
      <c r="O474" s="330"/>
      <c r="P474" s="330" t="s">
        <v>30</v>
      </c>
      <c r="Q474" s="373">
        <v>13593</v>
      </c>
      <c r="R474" s="373">
        <v>948</v>
      </c>
      <c r="S474" s="387">
        <v>467</v>
      </c>
      <c r="T474" s="387">
        <v>304</v>
      </c>
      <c r="U474" s="253" t="s">
        <v>6352</v>
      </c>
      <c r="V474" s="252">
        <v>163</v>
      </c>
      <c r="W474" s="252">
        <v>22</v>
      </c>
      <c r="X474" s="330" t="s">
        <v>6337</v>
      </c>
      <c r="Y474" s="252">
        <v>102</v>
      </c>
      <c r="Z474" s="252">
        <v>66</v>
      </c>
      <c r="AA474" s="252">
        <v>66</v>
      </c>
      <c r="AB474" s="252">
        <v>1000</v>
      </c>
      <c r="AC474" s="252"/>
      <c r="AD474" s="252"/>
      <c r="AE474" s="307">
        <v>34</v>
      </c>
      <c r="AF474" s="91" t="s">
        <v>7154</v>
      </c>
      <c r="AG474" s="373"/>
      <c r="AH474" s="373">
        <v>100</v>
      </c>
      <c r="AI474" s="91"/>
      <c r="AJ474" s="91"/>
      <c r="AK474" s="91"/>
      <c r="AL474" s="381">
        <v>1</v>
      </c>
      <c r="AM474" s="381"/>
      <c r="AN474" s="381">
        <v>1</v>
      </c>
      <c r="AO474" s="381"/>
      <c r="AP474" s="381"/>
      <c r="AQ474" s="381">
        <v>311</v>
      </c>
      <c r="AR474" s="91" t="s">
        <v>6355</v>
      </c>
      <c r="AS474" s="91" t="s">
        <v>6355</v>
      </c>
      <c r="AT474" s="91" t="s">
        <v>10018</v>
      </c>
      <c r="AU474" s="73">
        <v>54394</v>
      </c>
      <c r="AV474" s="232">
        <v>175</v>
      </c>
      <c r="AW474" s="335"/>
      <c r="AX474" s="335"/>
      <c r="AY474" s="335"/>
      <c r="AZ474" s="335"/>
      <c r="BA474" s="335"/>
      <c r="BB474" s="313"/>
      <c r="BC474" s="313"/>
      <c r="BD474" s="91"/>
      <c r="BE474" s="91" t="s">
        <v>6350</v>
      </c>
      <c r="BF474" s="313"/>
      <c r="BG474" s="335"/>
      <c r="BH474" s="313"/>
      <c r="BI474" s="313"/>
      <c r="BJ474" s="313"/>
      <c r="BK474" s="313"/>
      <c r="BL474" s="313"/>
      <c r="BM474" s="91"/>
      <c r="BN474" s="91" t="s">
        <v>6350</v>
      </c>
      <c r="BO474" s="253"/>
      <c r="BP474" s="253"/>
      <c r="BQ474" s="253"/>
      <c r="BR474" s="253"/>
      <c r="BS474" s="253"/>
      <c r="BT474" s="253"/>
      <c r="BU474" s="253"/>
      <c r="BV474" s="253">
        <v>2</v>
      </c>
      <c r="BW474" s="253"/>
      <c r="BX474" s="253"/>
      <c r="BY474" s="427"/>
      <c r="BZ474" s="427"/>
      <c r="CA474" s="427"/>
      <c r="CB474" s="427"/>
      <c r="CC474" s="427"/>
    </row>
    <row r="475" spans="1:81" ht="16.5" customHeight="1">
      <c r="A475" s="88">
        <v>412</v>
      </c>
      <c r="B475" s="86" t="s">
        <v>2276</v>
      </c>
      <c r="C475" s="86" t="s">
        <v>2312</v>
      </c>
      <c r="D475" s="86" t="s">
        <v>213</v>
      </c>
      <c r="E475" s="86" t="s">
        <v>20</v>
      </c>
      <c r="F475" s="86" t="s">
        <v>2369</v>
      </c>
      <c r="G475" s="169" t="s">
        <v>2370</v>
      </c>
      <c r="H475" s="329" t="s">
        <v>2371</v>
      </c>
      <c r="I475" s="332" t="s">
        <v>2372</v>
      </c>
      <c r="J475" s="329" t="s">
        <v>102</v>
      </c>
      <c r="K475" s="329" t="s">
        <v>2316</v>
      </c>
      <c r="L475" s="329" t="s">
        <v>2373</v>
      </c>
      <c r="M475" s="91" t="s">
        <v>10797</v>
      </c>
      <c r="N475" s="330" t="s">
        <v>30</v>
      </c>
      <c r="O475" s="330"/>
      <c r="P475" s="330" t="s">
        <v>102</v>
      </c>
      <c r="Q475" s="373">
        <v>4057.6</v>
      </c>
      <c r="R475" s="373">
        <v>949.7</v>
      </c>
      <c r="S475" s="387">
        <v>618</v>
      </c>
      <c r="T475" s="387">
        <v>618</v>
      </c>
      <c r="U475" s="253" t="s">
        <v>6352</v>
      </c>
      <c r="V475" s="252"/>
      <c r="W475" s="252">
        <v>10</v>
      </c>
      <c r="X475" s="330" t="s">
        <v>6337</v>
      </c>
      <c r="Y475" s="252">
        <v>268.2</v>
      </c>
      <c r="Z475" s="252"/>
      <c r="AA475" s="252"/>
      <c r="AB475" s="252">
        <v>39</v>
      </c>
      <c r="AC475" s="252">
        <v>3</v>
      </c>
      <c r="AD475" s="252">
        <v>76</v>
      </c>
      <c r="AE475" s="307">
        <v>64</v>
      </c>
      <c r="AF475" s="91" t="s">
        <v>6971</v>
      </c>
      <c r="AG475" s="373">
        <v>137</v>
      </c>
      <c r="AH475" s="373">
        <v>148</v>
      </c>
      <c r="AI475" s="91"/>
      <c r="AJ475" s="91"/>
      <c r="AK475" s="91"/>
      <c r="AL475" s="381">
        <v>6</v>
      </c>
      <c r="AM475" s="381"/>
      <c r="AN475" s="381">
        <v>4</v>
      </c>
      <c r="AO475" s="381">
        <v>2</v>
      </c>
      <c r="AP475" s="381"/>
      <c r="AQ475" s="381">
        <v>295</v>
      </c>
      <c r="AR475" s="91" t="s">
        <v>9116</v>
      </c>
      <c r="AS475" s="91" t="s">
        <v>9116</v>
      </c>
      <c r="AT475" s="91" t="s">
        <v>9333</v>
      </c>
      <c r="AU475" s="73">
        <v>27804</v>
      </c>
      <c r="AV475" s="232">
        <v>94</v>
      </c>
      <c r="AW475" s="335">
        <v>7000</v>
      </c>
      <c r="AX475" s="335">
        <v>5000</v>
      </c>
      <c r="AY475" s="335">
        <v>5000</v>
      </c>
      <c r="AZ475" s="335">
        <v>6000</v>
      </c>
      <c r="BA475" s="335">
        <v>7000</v>
      </c>
      <c r="BB475" s="313" t="s">
        <v>6972</v>
      </c>
      <c r="BC475" s="309">
        <v>50</v>
      </c>
      <c r="BD475" s="91" t="s">
        <v>6973</v>
      </c>
      <c r="BE475" s="91" t="s">
        <v>9531</v>
      </c>
      <c r="BF475" s="313"/>
      <c r="BG475" s="335"/>
      <c r="BH475" s="313"/>
      <c r="BI475" s="313"/>
      <c r="BJ475" s="313"/>
      <c r="BK475" s="313"/>
      <c r="BL475" s="313"/>
      <c r="BM475" s="91"/>
      <c r="BN475" s="91"/>
      <c r="BO475" s="253"/>
      <c r="BP475" s="253"/>
      <c r="BQ475" s="253"/>
      <c r="BR475" s="253"/>
      <c r="BS475" s="253"/>
      <c r="BT475" s="253"/>
      <c r="BU475" s="253">
        <v>11</v>
      </c>
      <c r="BV475" s="253"/>
      <c r="BW475" s="253"/>
      <c r="BX475" s="253"/>
      <c r="BY475" s="427"/>
      <c r="BZ475" s="427"/>
      <c r="CA475" s="427"/>
      <c r="CB475" s="427"/>
      <c r="CC475" s="427"/>
    </row>
    <row r="476" spans="1:81" ht="17.100000000000001" customHeight="1">
      <c r="A476" s="88">
        <v>413</v>
      </c>
      <c r="B476" s="91" t="s">
        <v>2276</v>
      </c>
      <c r="C476" s="91" t="s">
        <v>2374</v>
      </c>
      <c r="D476" s="91" t="s">
        <v>213</v>
      </c>
      <c r="E476" s="91" t="s">
        <v>20</v>
      </c>
      <c r="F476" s="91" t="s">
        <v>2375</v>
      </c>
      <c r="G476" s="101" t="s">
        <v>2376</v>
      </c>
      <c r="H476" s="330" t="s">
        <v>2377</v>
      </c>
      <c r="I476" s="91" t="s">
        <v>2378</v>
      </c>
      <c r="J476" s="330" t="s">
        <v>102</v>
      </c>
      <c r="K476" s="330" t="s">
        <v>2379</v>
      </c>
      <c r="L476" s="330" t="s">
        <v>2380</v>
      </c>
      <c r="M476" s="91" t="s">
        <v>10531</v>
      </c>
      <c r="N476" s="330" t="s">
        <v>30</v>
      </c>
      <c r="O476" s="330"/>
      <c r="P476" s="330" t="s">
        <v>30</v>
      </c>
      <c r="Q476" s="373">
        <v>8192</v>
      </c>
      <c r="R476" s="373">
        <v>2843</v>
      </c>
      <c r="S476" s="387">
        <v>906</v>
      </c>
      <c r="T476" s="387">
        <v>782</v>
      </c>
      <c r="U476" s="253" t="s">
        <v>11596</v>
      </c>
      <c r="V476" s="252">
        <v>124</v>
      </c>
      <c r="W476" s="252">
        <v>391</v>
      </c>
      <c r="X476" s="330" t="s">
        <v>6337</v>
      </c>
      <c r="Y476" s="252">
        <v>106</v>
      </c>
      <c r="Z476" s="252">
        <v>80</v>
      </c>
      <c r="AA476" s="252">
        <v>8298</v>
      </c>
      <c r="AB476" s="252">
        <v>120</v>
      </c>
      <c r="AC476" s="252">
        <v>10</v>
      </c>
      <c r="AD476" s="252"/>
      <c r="AE476" s="307">
        <v>20</v>
      </c>
      <c r="AF476" s="91" t="s">
        <v>6458</v>
      </c>
      <c r="AG476" s="373">
        <v>3816</v>
      </c>
      <c r="AH476" s="373">
        <v>7771</v>
      </c>
      <c r="AI476" s="91" t="s">
        <v>6459</v>
      </c>
      <c r="AJ476" s="91" t="s">
        <v>6460</v>
      </c>
      <c r="AK476" s="91" t="s">
        <v>6348</v>
      </c>
      <c r="AL476" s="381">
        <v>4</v>
      </c>
      <c r="AM476" s="381">
        <v>3</v>
      </c>
      <c r="AN476" s="381">
        <v>1</v>
      </c>
      <c r="AO476" s="381"/>
      <c r="AP476" s="381"/>
      <c r="AQ476" s="381">
        <v>300</v>
      </c>
      <c r="AR476" s="91" t="s">
        <v>9080</v>
      </c>
      <c r="AS476" s="91" t="s">
        <v>9080</v>
      </c>
      <c r="AT476" s="91" t="s">
        <v>6461</v>
      </c>
      <c r="AU476" s="232">
        <v>19664</v>
      </c>
      <c r="AV476" s="232">
        <v>66</v>
      </c>
      <c r="AW476" s="335"/>
      <c r="AX476" s="335"/>
      <c r="AY476" s="335"/>
      <c r="AZ476" s="335"/>
      <c r="BA476" s="335"/>
      <c r="BB476" s="313"/>
      <c r="BC476" s="313"/>
      <c r="BD476" s="91"/>
      <c r="BE476" s="91" t="s">
        <v>6350</v>
      </c>
      <c r="BF476" s="313"/>
      <c r="BG476" s="335"/>
      <c r="BH476" s="313"/>
      <c r="BI476" s="313"/>
      <c r="BJ476" s="313"/>
      <c r="BK476" s="313"/>
      <c r="BL476" s="313"/>
      <c r="BM476" s="91"/>
      <c r="BN476" s="91" t="s">
        <v>6350</v>
      </c>
      <c r="BO476" s="390"/>
      <c r="BP476" s="390">
        <v>1</v>
      </c>
      <c r="BQ476" s="253">
        <v>1</v>
      </c>
      <c r="BR476" s="253"/>
      <c r="BS476" s="253"/>
      <c r="BT476" s="253">
        <v>1</v>
      </c>
      <c r="BU476" s="253">
        <v>4</v>
      </c>
      <c r="BV476" s="253"/>
      <c r="BW476" s="253"/>
      <c r="BX476" s="253"/>
      <c r="BY476" s="427"/>
      <c r="BZ476" s="427"/>
      <c r="CA476" s="427"/>
      <c r="CB476" s="427"/>
      <c r="CC476" s="427"/>
    </row>
    <row r="477" spans="1:81" ht="17.100000000000001" customHeight="1">
      <c r="A477" s="88">
        <v>414</v>
      </c>
      <c r="B477" s="91" t="s">
        <v>2276</v>
      </c>
      <c r="C477" s="91" t="s">
        <v>2291</v>
      </c>
      <c r="D477" s="91" t="s">
        <v>213</v>
      </c>
      <c r="E477" s="91" t="s">
        <v>20</v>
      </c>
      <c r="F477" s="91" t="s">
        <v>2381</v>
      </c>
      <c r="G477" s="101" t="s">
        <v>2382</v>
      </c>
      <c r="H477" s="330" t="s">
        <v>2383</v>
      </c>
      <c r="I477" s="91" t="s">
        <v>2384</v>
      </c>
      <c r="J477" s="330" t="s">
        <v>102</v>
      </c>
      <c r="K477" s="330" t="s">
        <v>2385</v>
      </c>
      <c r="L477" s="330" t="s">
        <v>2386</v>
      </c>
      <c r="M477" s="91" t="s">
        <v>10532</v>
      </c>
      <c r="N477" s="330" t="s">
        <v>30</v>
      </c>
      <c r="O477" s="330"/>
      <c r="P477" s="330" t="s">
        <v>102</v>
      </c>
      <c r="Q477" s="373">
        <v>73234</v>
      </c>
      <c r="R477" s="373">
        <v>6672</v>
      </c>
      <c r="S477" s="23">
        <v>1917</v>
      </c>
      <c r="T477" s="387">
        <v>1613</v>
      </c>
      <c r="U477" s="253" t="s">
        <v>6555</v>
      </c>
      <c r="V477" s="252">
        <v>304</v>
      </c>
      <c r="W477" s="252">
        <v>321</v>
      </c>
      <c r="X477" s="330" t="s">
        <v>33</v>
      </c>
      <c r="Y477" s="252">
        <v>686</v>
      </c>
      <c r="Z477" s="252">
        <v>29</v>
      </c>
      <c r="AA477" s="252">
        <v>12202</v>
      </c>
      <c r="AB477" s="252">
        <v>227</v>
      </c>
      <c r="AC477" s="252">
        <v>16</v>
      </c>
      <c r="AD477" s="252">
        <v>210</v>
      </c>
      <c r="AE477" s="307">
        <v>180</v>
      </c>
      <c r="AF477" s="91" t="s">
        <v>6556</v>
      </c>
      <c r="AG477" s="373">
        <v>15270</v>
      </c>
      <c r="AH477" s="373">
        <v>15270</v>
      </c>
      <c r="AI477" s="91"/>
      <c r="AJ477" s="91"/>
      <c r="AK477" s="91" t="s">
        <v>6845</v>
      </c>
      <c r="AL477" s="381">
        <v>13</v>
      </c>
      <c r="AM477" s="381">
        <v>5</v>
      </c>
      <c r="AN477" s="381">
        <v>8</v>
      </c>
      <c r="AO477" s="381"/>
      <c r="AP477" s="381"/>
      <c r="AQ477" s="381">
        <v>312</v>
      </c>
      <c r="AR477" s="91" t="s">
        <v>9140</v>
      </c>
      <c r="AS477" s="91" t="s">
        <v>9140</v>
      </c>
      <c r="AT477" s="91" t="s">
        <v>9334</v>
      </c>
      <c r="AU477" s="73">
        <v>130523</v>
      </c>
      <c r="AV477" s="232">
        <v>418</v>
      </c>
      <c r="AW477" s="335">
        <v>2000</v>
      </c>
      <c r="AX477" s="335">
        <v>0</v>
      </c>
      <c r="AY477" s="335">
        <v>700</v>
      </c>
      <c r="AZ477" s="335">
        <v>1500</v>
      </c>
      <c r="BA477" s="335">
        <v>2000</v>
      </c>
      <c r="BB477" s="313">
        <v>25</v>
      </c>
      <c r="BC477" s="313"/>
      <c r="BD477" s="91"/>
      <c r="BE477" s="91" t="s">
        <v>6557</v>
      </c>
      <c r="BF477" s="313"/>
      <c r="BG477" s="335"/>
      <c r="BH477" s="313"/>
      <c r="BI477" s="313"/>
      <c r="BJ477" s="313"/>
      <c r="BK477" s="313"/>
      <c r="BL477" s="313"/>
      <c r="BM477" s="91"/>
      <c r="BN477" s="91"/>
      <c r="BO477" s="253"/>
      <c r="BP477" s="253">
        <v>2</v>
      </c>
      <c r="BQ477" s="253"/>
      <c r="BR477" s="253">
        <v>2</v>
      </c>
      <c r="BS477" s="253"/>
      <c r="BT477" s="253">
        <v>7</v>
      </c>
      <c r="BU477" s="253">
        <v>10</v>
      </c>
      <c r="BV477" s="253">
        <v>9</v>
      </c>
      <c r="BW477" s="253"/>
      <c r="BX477" s="253"/>
      <c r="BY477" s="427"/>
      <c r="BZ477" s="427"/>
      <c r="CA477" s="427"/>
      <c r="CB477" s="427"/>
      <c r="CC477" s="427"/>
    </row>
    <row r="478" spans="1:81" ht="17.100000000000001" customHeight="1">
      <c r="A478" s="88">
        <v>415</v>
      </c>
      <c r="B478" s="91" t="s">
        <v>2276</v>
      </c>
      <c r="C478" s="91" t="s">
        <v>2317</v>
      </c>
      <c r="D478" s="91" t="s">
        <v>213</v>
      </c>
      <c r="E478" s="91" t="s">
        <v>113</v>
      </c>
      <c r="F478" s="91" t="s">
        <v>2387</v>
      </c>
      <c r="G478" s="101" t="s">
        <v>2388</v>
      </c>
      <c r="H478" s="330" t="s">
        <v>2389</v>
      </c>
      <c r="I478" s="91" t="s">
        <v>2390</v>
      </c>
      <c r="J478" s="330" t="s">
        <v>30</v>
      </c>
      <c r="K478" s="330" t="s">
        <v>113</v>
      </c>
      <c r="L478" s="330" t="s">
        <v>113</v>
      </c>
      <c r="M478" s="91" t="s">
        <v>10533</v>
      </c>
      <c r="N478" s="330" t="s">
        <v>30</v>
      </c>
      <c r="O478" s="570"/>
      <c r="P478" s="330" t="s">
        <v>30</v>
      </c>
      <c r="Q478" s="373">
        <v>9968</v>
      </c>
      <c r="R478" s="373">
        <v>2076</v>
      </c>
      <c r="S478" s="387">
        <v>750</v>
      </c>
      <c r="T478" s="387">
        <v>750</v>
      </c>
      <c r="U478" s="253" t="s">
        <v>6352</v>
      </c>
      <c r="V478" s="252"/>
      <c r="W478" s="252">
        <v>37</v>
      </c>
      <c r="X478" s="330" t="s">
        <v>6337</v>
      </c>
      <c r="Y478" s="252">
        <v>156</v>
      </c>
      <c r="Z478" s="252"/>
      <c r="AA478" s="252"/>
      <c r="AB478" s="252">
        <v>20</v>
      </c>
      <c r="AC478" s="252"/>
      <c r="AD478" s="252"/>
      <c r="AE478" s="307">
        <v>68</v>
      </c>
      <c r="AF478" s="91" t="s">
        <v>12259</v>
      </c>
      <c r="AG478" s="373">
        <v>79</v>
      </c>
      <c r="AH478" s="373">
        <v>93</v>
      </c>
      <c r="AI478" s="91"/>
      <c r="AJ478" s="91"/>
      <c r="AK478" s="91"/>
      <c r="AL478" s="381">
        <v>3</v>
      </c>
      <c r="AM478" s="381"/>
      <c r="AN478" s="381">
        <v>2</v>
      </c>
      <c r="AO478" s="381">
        <v>1</v>
      </c>
      <c r="AP478" s="381"/>
      <c r="AQ478" s="381">
        <v>275</v>
      </c>
      <c r="AR478" s="91" t="s">
        <v>9080</v>
      </c>
      <c r="AS478" s="91" t="s">
        <v>9080</v>
      </c>
      <c r="AT478" s="91" t="s">
        <v>12258</v>
      </c>
      <c r="AU478" s="73">
        <v>20522</v>
      </c>
      <c r="AV478" s="232">
        <v>75</v>
      </c>
      <c r="AW478" s="335"/>
      <c r="AX478" s="335"/>
      <c r="AY478" s="335"/>
      <c r="AZ478" s="335"/>
      <c r="BA478" s="335"/>
      <c r="BB478" s="313"/>
      <c r="BC478" s="313"/>
      <c r="BD478" s="91"/>
      <c r="BE478" s="91" t="s">
        <v>6350</v>
      </c>
      <c r="BF478" s="313"/>
      <c r="BG478" s="335"/>
      <c r="BH478" s="313"/>
      <c r="BI478" s="313"/>
      <c r="BJ478" s="313"/>
      <c r="BK478" s="313"/>
      <c r="BL478" s="313"/>
      <c r="BM478" s="91"/>
      <c r="BN478" s="91" t="s">
        <v>6350</v>
      </c>
      <c r="BO478" s="253"/>
      <c r="BP478" s="253"/>
      <c r="BQ478" s="253"/>
      <c r="BR478" s="253"/>
      <c r="BS478" s="253"/>
      <c r="BT478" s="253"/>
      <c r="BU478" s="253"/>
      <c r="BV478" s="253"/>
      <c r="BW478" s="253"/>
      <c r="BX478" s="253"/>
      <c r="BY478" s="427"/>
      <c r="BZ478" s="427"/>
      <c r="CA478" s="427"/>
      <c r="CB478" s="427"/>
      <c r="CC478" s="427"/>
    </row>
    <row r="479" spans="1:81" ht="17.100000000000001" customHeight="1">
      <c r="A479" s="88">
        <v>416</v>
      </c>
      <c r="B479" s="91" t="s">
        <v>2276</v>
      </c>
      <c r="C479" s="91" t="s">
        <v>2391</v>
      </c>
      <c r="D479" s="91" t="s">
        <v>213</v>
      </c>
      <c r="E479" s="91" t="s">
        <v>20</v>
      </c>
      <c r="F479" s="91" t="s">
        <v>2392</v>
      </c>
      <c r="G479" s="101" t="s">
        <v>2393</v>
      </c>
      <c r="H479" s="330" t="s">
        <v>2394</v>
      </c>
      <c r="I479" s="91" t="s">
        <v>2395</v>
      </c>
      <c r="J479" s="330" t="s">
        <v>102</v>
      </c>
      <c r="K479" s="330" t="s">
        <v>2396</v>
      </c>
      <c r="L479" s="330" t="s">
        <v>2397</v>
      </c>
      <c r="M479" s="91" t="s">
        <v>10798</v>
      </c>
      <c r="N479" s="330" t="s">
        <v>30</v>
      </c>
      <c r="O479" s="330"/>
      <c r="P479" s="330" t="s">
        <v>30</v>
      </c>
      <c r="Q479" s="373">
        <v>1077</v>
      </c>
      <c r="R479" s="373">
        <v>1077</v>
      </c>
      <c r="S479" s="387">
        <v>543</v>
      </c>
      <c r="T479" s="387">
        <v>420</v>
      </c>
      <c r="U479" s="253" t="s">
        <v>7155</v>
      </c>
      <c r="V479" s="252">
        <v>123</v>
      </c>
      <c r="W479" s="252">
        <v>82</v>
      </c>
      <c r="X479" s="330" t="s">
        <v>6337</v>
      </c>
      <c r="Y479" s="252">
        <v>161</v>
      </c>
      <c r="Z479" s="252"/>
      <c r="AA479" s="252"/>
      <c r="AB479" s="252">
        <v>36</v>
      </c>
      <c r="AC479" s="252">
        <v>20</v>
      </c>
      <c r="AD479" s="252"/>
      <c r="AE479" s="307">
        <v>40</v>
      </c>
      <c r="AF479" s="91" t="s">
        <v>7156</v>
      </c>
      <c r="AG479" s="373">
        <v>1839</v>
      </c>
      <c r="AH479" s="373">
        <v>3560</v>
      </c>
      <c r="AI479" s="91"/>
      <c r="AJ479" s="91"/>
      <c r="AK479" s="91" t="s">
        <v>6569</v>
      </c>
      <c r="AL479" s="381">
        <v>5</v>
      </c>
      <c r="AM479" s="381"/>
      <c r="AN479" s="381">
        <v>1</v>
      </c>
      <c r="AO479" s="381">
        <v>4</v>
      </c>
      <c r="AP479" s="381"/>
      <c r="AQ479" s="381">
        <v>317</v>
      </c>
      <c r="AR479" s="91" t="s">
        <v>9080</v>
      </c>
      <c r="AS479" s="91" t="s">
        <v>9080</v>
      </c>
      <c r="AT479" s="91" t="s">
        <v>9335</v>
      </c>
      <c r="AU479" s="73">
        <v>13264</v>
      </c>
      <c r="AV479" s="232">
        <v>42</v>
      </c>
      <c r="AW479" s="335">
        <v>2000</v>
      </c>
      <c r="AX479" s="335">
        <v>0</v>
      </c>
      <c r="AY479" s="335">
        <v>2000</v>
      </c>
      <c r="AZ479" s="335">
        <v>2000</v>
      </c>
      <c r="BA479" s="335">
        <v>2000</v>
      </c>
      <c r="BB479" s="313"/>
      <c r="BC479" s="313"/>
      <c r="BD479" s="91" t="s">
        <v>9532</v>
      </c>
      <c r="BE479" s="91" t="s">
        <v>7157</v>
      </c>
      <c r="BF479" s="313"/>
      <c r="BG479" s="335"/>
      <c r="BH479" s="313"/>
      <c r="BI479" s="313"/>
      <c r="BJ479" s="313"/>
      <c r="BK479" s="313"/>
      <c r="BL479" s="313"/>
      <c r="BM479" s="91"/>
      <c r="BN479" s="91" t="s">
        <v>11597</v>
      </c>
      <c r="BO479" s="253"/>
      <c r="BP479" s="253"/>
      <c r="BQ479" s="253"/>
      <c r="BR479" s="253">
        <v>1</v>
      </c>
      <c r="BS479" s="253">
        <v>1</v>
      </c>
      <c r="BT479" s="253"/>
      <c r="BU479" s="253">
        <v>2</v>
      </c>
      <c r="BV479" s="253"/>
      <c r="BW479" s="253"/>
      <c r="BX479" s="253"/>
      <c r="BY479" s="427"/>
      <c r="BZ479" s="427"/>
      <c r="CA479" s="427"/>
      <c r="CB479" s="427"/>
      <c r="CC479" s="427"/>
    </row>
    <row r="480" spans="1:81" ht="17.100000000000001" customHeight="1">
      <c r="A480" s="88">
        <v>417</v>
      </c>
      <c r="B480" s="78" t="s">
        <v>2276</v>
      </c>
      <c r="C480" s="78" t="s">
        <v>2286</v>
      </c>
      <c r="D480" s="78" t="s">
        <v>213</v>
      </c>
      <c r="E480" s="78" t="s">
        <v>20</v>
      </c>
      <c r="F480" s="78" t="s">
        <v>2398</v>
      </c>
      <c r="G480" s="101" t="s">
        <v>2399</v>
      </c>
      <c r="H480" s="330" t="s">
        <v>2400</v>
      </c>
      <c r="I480" s="91" t="s">
        <v>474</v>
      </c>
      <c r="J480" s="330" t="s">
        <v>102</v>
      </c>
      <c r="K480" s="330" t="s">
        <v>2401</v>
      </c>
      <c r="L480" s="330" t="s">
        <v>2402</v>
      </c>
      <c r="M480" s="91" t="s">
        <v>10534</v>
      </c>
      <c r="N480" s="330" t="s">
        <v>30</v>
      </c>
      <c r="O480" s="570"/>
      <c r="P480" s="330" t="s">
        <v>11492</v>
      </c>
      <c r="Q480" s="373">
        <v>13962</v>
      </c>
      <c r="R480" s="373">
        <v>7323</v>
      </c>
      <c r="S480" s="387">
        <v>4026</v>
      </c>
      <c r="T480" s="387">
        <v>3794</v>
      </c>
      <c r="U480" s="253" t="s">
        <v>6882</v>
      </c>
      <c r="V480" s="252">
        <v>232</v>
      </c>
      <c r="W480" s="252">
        <v>200</v>
      </c>
      <c r="X480" s="330" t="s">
        <v>33</v>
      </c>
      <c r="Y480" s="252"/>
      <c r="Z480" s="252"/>
      <c r="AA480" s="252"/>
      <c r="AB480" s="252">
        <v>67</v>
      </c>
      <c r="AC480" s="252">
        <v>89</v>
      </c>
      <c r="AD480" s="252">
        <v>609</v>
      </c>
      <c r="AE480" s="307">
        <v>203</v>
      </c>
      <c r="AF480" s="91" t="s">
        <v>6883</v>
      </c>
      <c r="AG480" s="373">
        <v>5408</v>
      </c>
      <c r="AH480" s="373">
        <v>9831</v>
      </c>
      <c r="AI480" s="91"/>
      <c r="AJ480" s="91"/>
      <c r="AK480" s="91" t="s">
        <v>11491</v>
      </c>
      <c r="AL480" s="381">
        <v>10</v>
      </c>
      <c r="AM480" s="381"/>
      <c r="AN480" s="381">
        <v>2</v>
      </c>
      <c r="AO480" s="381">
        <v>8</v>
      </c>
      <c r="AP480" s="381"/>
      <c r="AQ480" s="381">
        <v>302</v>
      </c>
      <c r="AR480" s="91" t="s">
        <v>9075</v>
      </c>
      <c r="AS480" s="91" t="s">
        <v>9075</v>
      </c>
      <c r="AT480" s="91" t="s">
        <v>9336</v>
      </c>
      <c r="AU480" s="73">
        <v>171058</v>
      </c>
      <c r="AV480" s="232">
        <v>566</v>
      </c>
      <c r="AW480" s="335">
        <v>7000</v>
      </c>
      <c r="AX480" s="335">
        <v>7000</v>
      </c>
      <c r="AY480" s="335">
        <v>7000</v>
      </c>
      <c r="AZ480" s="335">
        <v>7000</v>
      </c>
      <c r="BA480" s="335">
        <v>7000</v>
      </c>
      <c r="BB480" s="313">
        <v>20</v>
      </c>
      <c r="BC480" s="309">
        <v>20</v>
      </c>
      <c r="BD480" s="91" t="s">
        <v>6884</v>
      </c>
      <c r="BE480" s="91" t="s">
        <v>9533</v>
      </c>
      <c r="BF480" s="313"/>
      <c r="BG480" s="335"/>
      <c r="BH480" s="313"/>
      <c r="BI480" s="313"/>
      <c r="BJ480" s="313"/>
      <c r="BK480" s="313"/>
      <c r="BL480" s="313"/>
      <c r="BM480" s="91"/>
      <c r="BN480" s="91" t="s">
        <v>6885</v>
      </c>
      <c r="BO480" s="253"/>
      <c r="BP480" s="253"/>
      <c r="BQ480" s="253"/>
      <c r="BR480" s="253">
        <v>1</v>
      </c>
      <c r="BS480" s="253"/>
      <c r="BT480" s="253"/>
      <c r="BU480" s="253">
        <v>18</v>
      </c>
      <c r="BV480" s="253"/>
      <c r="BW480" s="253"/>
      <c r="BX480" s="253"/>
      <c r="BY480" s="427"/>
      <c r="BZ480" s="427"/>
      <c r="CA480" s="427"/>
      <c r="CB480" s="427"/>
      <c r="CC480" s="427"/>
    </row>
    <row r="481" spans="1:81" ht="17.100000000000001" customHeight="1">
      <c r="A481" s="88">
        <v>418</v>
      </c>
      <c r="B481" s="91" t="s">
        <v>2276</v>
      </c>
      <c r="C481" s="91" t="s">
        <v>2403</v>
      </c>
      <c r="D481" s="91" t="s">
        <v>213</v>
      </c>
      <c r="E481" s="91" t="s">
        <v>20</v>
      </c>
      <c r="F481" s="91" t="s">
        <v>2404</v>
      </c>
      <c r="G481" s="101" t="s">
        <v>2405</v>
      </c>
      <c r="H481" s="330" t="s">
        <v>11598</v>
      </c>
      <c r="I481" s="91" t="s">
        <v>2406</v>
      </c>
      <c r="J481" s="330" t="s">
        <v>102</v>
      </c>
      <c r="K481" s="330" t="s">
        <v>2407</v>
      </c>
      <c r="L481" s="330" t="s">
        <v>2408</v>
      </c>
      <c r="M481" s="91" t="s">
        <v>10535</v>
      </c>
      <c r="N481" s="570" t="s">
        <v>30</v>
      </c>
      <c r="O481" s="570"/>
      <c r="P481" s="570" t="s">
        <v>30</v>
      </c>
      <c r="Q481" s="373">
        <v>28524</v>
      </c>
      <c r="R481" s="373">
        <v>1486.46</v>
      </c>
      <c r="S481" s="387">
        <v>939.59</v>
      </c>
      <c r="T481" s="387">
        <v>765.03</v>
      </c>
      <c r="U481" s="253"/>
      <c r="V481" s="252">
        <v>174.56</v>
      </c>
      <c r="W481" s="252">
        <v>39.33</v>
      </c>
      <c r="X481" s="330" t="s">
        <v>6337</v>
      </c>
      <c r="Y481" s="252">
        <v>73.44</v>
      </c>
      <c r="Z481" s="252"/>
      <c r="AA481" s="252"/>
      <c r="AB481" s="252">
        <v>32</v>
      </c>
      <c r="AC481" s="252"/>
      <c r="AD481" s="252"/>
      <c r="AE481" s="307">
        <v>63</v>
      </c>
      <c r="AF481" s="91" t="s">
        <v>6961</v>
      </c>
      <c r="AG481" s="373">
        <v>19846</v>
      </c>
      <c r="AH481" s="373">
        <v>21694</v>
      </c>
      <c r="AI481" s="91"/>
      <c r="AJ481" s="91"/>
      <c r="AK481" s="91" t="s">
        <v>6348</v>
      </c>
      <c r="AL481" s="381">
        <v>6</v>
      </c>
      <c r="AM481" s="381">
        <v>2</v>
      </c>
      <c r="AN481" s="381">
        <v>2</v>
      </c>
      <c r="AO481" s="381">
        <v>2</v>
      </c>
      <c r="AP481" s="381"/>
      <c r="AQ481" s="381">
        <v>315</v>
      </c>
      <c r="AR481" s="91" t="s">
        <v>6341</v>
      </c>
      <c r="AS481" s="91" t="s">
        <v>6341</v>
      </c>
      <c r="AT481" s="91" t="s">
        <v>9338</v>
      </c>
      <c r="AU481" s="73">
        <v>10638</v>
      </c>
      <c r="AV481" s="232">
        <v>34</v>
      </c>
      <c r="AW481" s="335">
        <v>3000</v>
      </c>
      <c r="AX481" s="335">
        <v>0</v>
      </c>
      <c r="AY481" s="335">
        <v>3000</v>
      </c>
      <c r="AZ481" s="335">
        <v>3000</v>
      </c>
      <c r="BA481" s="335">
        <v>3000</v>
      </c>
      <c r="BB481" s="313"/>
      <c r="BC481" s="313"/>
      <c r="BD481" s="91"/>
      <c r="BE481" s="91" t="s">
        <v>9534</v>
      </c>
      <c r="BF481" s="313">
        <v>3000</v>
      </c>
      <c r="BG481" s="335">
        <v>0</v>
      </c>
      <c r="BH481" s="313">
        <v>3000</v>
      </c>
      <c r="BI481" s="313">
        <v>3000</v>
      </c>
      <c r="BJ481" s="313">
        <v>3000</v>
      </c>
      <c r="BK481" s="313"/>
      <c r="BL481" s="313"/>
      <c r="BM481" s="91"/>
      <c r="BN481" s="91" t="s">
        <v>9627</v>
      </c>
      <c r="BO481" s="253"/>
      <c r="BP481" s="253"/>
      <c r="BQ481" s="253"/>
      <c r="BR481" s="253">
        <v>2</v>
      </c>
      <c r="BS481" s="253">
        <v>1</v>
      </c>
      <c r="BT481" s="253"/>
      <c r="BU481" s="253">
        <v>2</v>
      </c>
      <c r="BV481" s="253"/>
      <c r="BW481" s="253"/>
      <c r="BX481" s="253">
        <v>238</v>
      </c>
      <c r="BY481" s="427"/>
      <c r="BZ481" s="427"/>
      <c r="CA481" s="427"/>
      <c r="CB481" s="427"/>
      <c r="CC481" s="427"/>
    </row>
    <row r="482" spans="1:81" ht="17.100000000000001" customHeight="1">
      <c r="A482" s="88">
        <v>419</v>
      </c>
      <c r="B482" s="78" t="s">
        <v>2276</v>
      </c>
      <c r="C482" s="91" t="s">
        <v>2403</v>
      </c>
      <c r="D482" s="91" t="s">
        <v>213</v>
      </c>
      <c r="E482" s="91" t="s">
        <v>20</v>
      </c>
      <c r="F482" s="91" t="s">
        <v>2409</v>
      </c>
      <c r="G482" s="101" t="s">
        <v>2410</v>
      </c>
      <c r="H482" s="330" t="s">
        <v>2411</v>
      </c>
      <c r="I482" s="91" t="s">
        <v>10928</v>
      </c>
      <c r="J482" s="330" t="s">
        <v>102</v>
      </c>
      <c r="K482" s="330" t="s">
        <v>2412</v>
      </c>
      <c r="L482" s="330" t="s">
        <v>2413</v>
      </c>
      <c r="M482" s="91" t="s">
        <v>10799</v>
      </c>
      <c r="N482" s="330" t="s">
        <v>30</v>
      </c>
      <c r="O482" s="330"/>
      <c r="P482" s="330" t="s">
        <v>102</v>
      </c>
      <c r="Q482" s="373">
        <v>11292</v>
      </c>
      <c r="R482" s="373">
        <v>4570</v>
      </c>
      <c r="S482" s="387">
        <v>1661</v>
      </c>
      <c r="T482" s="387">
        <v>427</v>
      </c>
      <c r="U482" s="253" t="s">
        <v>6352</v>
      </c>
      <c r="V482" s="252">
        <v>1234</v>
      </c>
      <c r="W482" s="252">
        <v>358</v>
      </c>
      <c r="X482" s="330" t="s">
        <v>6337</v>
      </c>
      <c r="Y482" s="252">
        <v>358</v>
      </c>
      <c r="Z482" s="252">
        <v>181</v>
      </c>
      <c r="AA482" s="252">
        <v>3000</v>
      </c>
      <c r="AB482" s="252">
        <v>42</v>
      </c>
      <c r="AC482" s="252">
        <v>54</v>
      </c>
      <c r="AD482" s="252"/>
      <c r="AE482" s="307">
        <v>44</v>
      </c>
      <c r="AF482" s="91" t="s">
        <v>8930</v>
      </c>
      <c r="AG482" s="373">
        <v>2663</v>
      </c>
      <c r="AH482" s="373">
        <v>2663</v>
      </c>
      <c r="AI482" s="91"/>
      <c r="AJ482" s="91"/>
      <c r="AK482" s="91" t="s">
        <v>6845</v>
      </c>
      <c r="AL482" s="381">
        <v>9</v>
      </c>
      <c r="AM482" s="381">
        <v>2</v>
      </c>
      <c r="AN482" s="381">
        <v>2</v>
      </c>
      <c r="AO482" s="381">
        <v>5</v>
      </c>
      <c r="AP482" s="381"/>
      <c r="AQ482" s="381">
        <v>316</v>
      </c>
      <c r="AR482" s="91" t="s">
        <v>9075</v>
      </c>
      <c r="AS482" s="91" t="s">
        <v>9075</v>
      </c>
      <c r="AT482" s="91" t="s">
        <v>9337</v>
      </c>
      <c r="AU482" s="232">
        <v>23235</v>
      </c>
      <c r="AV482" s="232">
        <v>74</v>
      </c>
      <c r="AW482" s="335">
        <v>3000</v>
      </c>
      <c r="AX482" s="335">
        <v>0</v>
      </c>
      <c r="AY482" s="335">
        <v>3000</v>
      </c>
      <c r="AZ482" s="335">
        <v>3000</v>
      </c>
      <c r="BA482" s="335">
        <v>3000</v>
      </c>
      <c r="BB482" s="313"/>
      <c r="BC482" s="313"/>
      <c r="BD482" s="91"/>
      <c r="BE482" s="91" t="s">
        <v>11599</v>
      </c>
      <c r="BF482" s="313">
        <v>3000</v>
      </c>
      <c r="BG482" s="335">
        <v>0</v>
      </c>
      <c r="BH482" s="313">
        <v>3000</v>
      </c>
      <c r="BI482" s="313">
        <v>3000</v>
      </c>
      <c r="BJ482" s="313">
        <v>3000</v>
      </c>
      <c r="BK482" s="313"/>
      <c r="BL482" s="313"/>
      <c r="BM482" s="91"/>
      <c r="BN482" s="91" t="s">
        <v>9628</v>
      </c>
      <c r="BO482" s="253"/>
      <c r="BP482" s="253">
        <v>1</v>
      </c>
      <c r="BQ482" s="253"/>
      <c r="BR482" s="253"/>
      <c r="BS482" s="253"/>
      <c r="BT482" s="253">
        <v>3</v>
      </c>
      <c r="BU482" s="253">
        <v>5</v>
      </c>
      <c r="BV482" s="253">
        <v>1</v>
      </c>
      <c r="BW482" s="253"/>
      <c r="BX482" s="253"/>
      <c r="BY482" s="427"/>
      <c r="BZ482" s="427"/>
      <c r="CA482" s="427"/>
      <c r="CB482" s="427"/>
      <c r="CC482" s="427"/>
    </row>
    <row r="483" spans="1:81" ht="17.100000000000001" customHeight="1">
      <c r="A483" s="88">
        <v>420</v>
      </c>
      <c r="B483" s="91" t="s">
        <v>2276</v>
      </c>
      <c r="C483" s="91" t="s">
        <v>2403</v>
      </c>
      <c r="D483" s="91" t="s">
        <v>213</v>
      </c>
      <c r="E483" s="91" t="s">
        <v>20</v>
      </c>
      <c r="F483" s="91" t="s">
        <v>2414</v>
      </c>
      <c r="G483" s="101" t="s">
        <v>2415</v>
      </c>
      <c r="H483" s="330" t="s">
        <v>2416</v>
      </c>
      <c r="I483" s="91" t="s">
        <v>2417</v>
      </c>
      <c r="J483" s="330" t="s">
        <v>102</v>
      </c>
      <c r="K483" s="330" t="s">
        <v>2418</v>
      </c>
      <c r="L483" s="329" t="s">
        <v>2419</v>
      </c>
      <c r="M483" s="91" t="s">
        <v>10535</v>
      </c>
      <c r="N483" s="570" t="s">
        <v>30</v>
      </c>
      <c r="O483" s="570"/>
      <c r="P483" s="570" t="s">
        <v>30</v>
      </c>
      <c r="Q483" s="373">
        <v>28524</v>
      </c>
      <c r="R483" s="373">
        <v>1232.9100000000001</v>
      </c>
      <c r="S483" s="387">
        <v>554</v>
      </c>
      <c r="T483" s="387">
        <v>554</v>
      </c>
      <c r="U483" s="253"/>
      <c r="V483" s="252"/>
      <c r="W483" s="252">
        <v>119.33</v>
      </c>
      <c r="X483" s="330" t="s">
        <v>6337</v>
      </c>
      <c r="Y483" s="252">
        <v>121.75</v>
      </c>
      <c r="Z483" s="252"/>
      <c r="AA483" s="252"/>
      <c r="AB483" s="252">
        <v>39</v>
      </c>
      <c r="AC483" s="252"/>
      <c r="AD483" s="252"/>
      <c r="AE483" s="307">
        <v>63</v>
      </c>
      <c r="AF483" s="91" t="s">
        <v>6888</v>
      </c>
      <c r="AG483" s="373">
        <v>146</v>
      </c>
      <c r="AH483" s="373">
        <v>202</v>
      </c>
      <c r="AI483" s="91"/>
      <c r="AJ483" s="91"/>
      <c r="AK483" s="91" t="s">
        <v>6348</v>
      </c>
      <c r="AL483" s="381">
        <v>12</v>
      </c>
      <c r="AM483" s="381">
        <v>5</v>
      </c>
      <c r="AN483" s="381">
        <v>3</v>
      </c>
      <c r="AO483" s="381">
        <v>4</v>
      </c>
      <c r="AP483" s="381"/>
      <c r="AQ483" s="381">
        <v>315</v>
      </c>
      <c r="AR483" s="91" t="s">
        <v>6341</v>
      </c>
      <c r="AS483" s="91" t="s">
        <v>6341</v>
      </c>
      <c r="AT483" s="91" t="s">
        <v>9338</v>
      </c>
      <c r="AU483" s="73">
        <v>10638</v>
      </c>
      <c r="AV483" s="73">
        <v>34</v>
      </c>
      <c r="AW483" s="335">
        <v>3000</v>
      </c>
      <c r="AX483" s="335">
        <v>0</v>
      </c>
      <c r="AY483" s="335">
        <v>3000</v>
      </c>
      <c r="AZ483" s="335">
        <v>3000</v>
      </c>
      <c r="BA483" s="335">
        <v>3000</v>
      </c>
      <c r="BB483" s="313"/>
      <c r="BC483" s="313"/>
      <c r="BD483" s="91"/>
      <c r="BE483" s="91" t="s">
        <v>9534</v>
      </c>
      <c r="BF483" s="313">
        <v>3000</v>
      </c>
      <c r="BG483" s="335">
        <v>0</v>
      </c>
      <c r="BH483" s="313">
        <v>3000</v>
      </c>
      <c r="BI483" s="313">
        <v>3000</v>
      </c>
      <c r="BJ483" s="313">
        <v>3000</v>
      </c>
      <c r="BK483" s="313"/>
      <c r="BL483" s="313"/>
      <c r="BM483" s="91"/>
      <c r="BN483" s="91" t="s">
        <v>9627</v>
      </c>
      <c r="BO483" s="253"/>
      <c r="BP483" s="253"/>
      <c r="BQ483" s="253"/>
      <c r="BR483" s="253">
        <v>2</v>
      </c>
      <c r="BS483" s="253">
        <v>1</v>
      </c>
      <c r="BT483" s="253"/>
      <c r="BU483" s="253">
        <v>2</v>
      </c>
      <c r="BV483" s="253"/>
      <c r="BW483" s="253"/>
      <c r="BX483" s="253">
        <v>238</v>
      </c>
      <c r="BY483" s="427"/>
      <c r="BZ483" s="427"/>
      <c r="CA483" s="427"/>
      <c r="CB483" s="427"/>
      <c r="CC483" s="427"/>
    </row>
    <row r="484" spans="1:81" ht="17.100000000000001" customHeight="1">
      <c r="A484" s="88">
        <v>421</v>
      </c>
      <c r="B484" s="91" t="s">
        <v>2276</v>
      </c>
      <c r="C484" s="91" t="s">
        <v>2403</v>
      </c>
      <c r="D484" s="91" t="s">
        <v>213</v>
      </c>
      <c r="E484" s="91" t="s">
        <v>20</v>
      </c>
      <c r="F484" s="91" t="s">
        <v>2420</v>
      </c>
      <c r="G484" s="101" t="s">
        <v>2421</v>
      </c>
      <c r="H484" s="330" t="s">
        <v>2422</v>
      </c>
      <c r="I484" s="91" t="s">
        <v>2423</v>
      </c>
      <c r="J484" s="330" t="s">
        <v>102</v>
      </c>
      <c r="K484" s="330" t="s">
        <v>2407</v>
      </c>
      <c r="L484" s="330" t="s">
        <v>2424</v>
      </c>
      <c r="M484" s="91" t="s">
        <v>10800</v>
      </c>
      <c r="N484" s="330" t="s">
        <v>30</v>
      </c>
      <c r="O484" s="330"/>
      <c r="P484" s="330" t="s">
        <v>30</v>
      </c>
      <c r="Q484" s="373">
        <v>9700</v>
      </c>
      <c r="R484" s="373">
        <v>1500</v>
      </c>
      <c r="S484" s="387">
        <v>675</v>
      </c>
      <c r="T484" s="387">
        <v>422</v>
      </c>
      <c r="U484" s="253" t="s">
        <v>11331</v>
      </c>
      <c r="V484" s="252">
        <v>253</v>
      </c>
      <c r="W484" s="252">
        <v>30</v>
      </c>
      <c r="X484" s="330" t="s">
        <v>6337</v>
      </c>
      <c r="Y484" s="252">
        <v>152</v>
      </c>
      <c r="Z484" s="252">
        <v>37.4</v>
      </c>
      <c r="AA484" s="252"/>
      <c r="AB484" s="252">
        <v>32</v>
      </c>
      <c r="AC484" s="252"/>
      <c r="AD484" s="252"/>
      <c r="AE484" s="307">
        <v>20</v>
      </c>
      <c r="AF484" s="91" t="s">
        <v>6886</v>
      </c>
      <c r="AG484" s="373">
        <v>2661</v>
      </c>
      <c r="AH484" s="373">
        <v>5412</v>
      </c>
      <c r="AI484" s="91"/>
      <c r="AJ484" s="91"/>
      <c r="AK484" s="91" t="s">
        <v>6348</v>
      </c>
      <c r="AL484" s="381">
        <v>7</v>
      </c>
      <c r="AM484" s="381">
        <v>5</v>
      </c>
      <c r="AN484" s="381">
        <v>1</v>
      </c>
      <c r="AO484" s="381">
        <v>1</v>
      </c>
      <c r="AP484" s="381"/>
      <c r="AQ484" s="664">
        <v>312</v>
      </c>
      <c r="AR484" s="91" t="s">
        <v>9080</v>
      </c>
      <c r="AS484" s="91" t="s">
        <v>9080</v>
      </c>
      <c r="AT484" s="91" t="s">
        <v>11332</v>
      </c>
      <c r="AU484" s="73">
        <v>6038</v>
      </c>
      <c r="AV484" s="73">
        <v>19</v>
      </c>
      <c r="AW484" s="335">
        <v>3000</v>
      </c>
      <c r="AX484" s="335">
        <v>0</v>
      </c>
      <c r="AY484" s="335">
        <v>3000</v>
      </c>
      <c r="AZ484" s="335">
        <v>3000</v>
      </c>
      <c r="BA484" s="335">
        <v>3000</v>
      </c>
      <c r="BB484" s="313"/>
      <c r="BC484" s="313"/>
      <c r="BD484" s="91"/>
      <c r="BE484" s="91" t="s">
        <v>6887</v>
      </c>
      <c r="BF484" s="313">
        <v>3000</v>
      </c>
      <c r="BG484" s="335">
        <v>0</v>
      </c>
      <c r="BH484" s="313">
        <v>3000</v>
      </c>
      <c r="BI484" s="313">
        <v>3000</v>
      </c>
      <c r="BJ484" s="313">
        <v>3000</v>
      </c>
      <c r="BK484" s="313"/>
      <c r="BL484" s="313"/>
      <c r="BM484" s="91"/>
      <c r="BN484" s="91" t="s">
        <v>9629</v>
      </c>
      <c r="BO484" s="253"/>
      <c r="BP484" s="253"/>
      <c r="BQ484" s="253">
        <v>1</v>
      </c>
      <c r="BR484" s="253">
        <v>3</v>
      </c>
      <c r="BS484" s="253"/>
      <c r="BT484" s="253"/>
      <c r="BU484" s="253"/>
      <c r="BV484" s="253"/>
      <c r="BW484" s="253"/>
      <c r="BX484" s="253"/>
      <c r="BY484" s="427"/>
      <c r="BZ484" s="427"/>
      <c r="CA484" s="427"/>
      <c r="CB484" s="427"/>
      <c r="CC484" s="427"/>
    </row>
    <row r="485" spans="1:81" ht="17.100000000000001" customHeight="1">
      <c r="A485" s="88">
        <v>422</v>
      </c>
      <c r="B485" s="91" t="s">
        <v>2276</v>
      </c>
      <c r="C485" s="91" t="s">
        <v>2374</v>
      </c>
      <c r="D485" s="91" t="s">
        <v>213</v>
      </c>
      <c r="E485" s="91" t="s">
        <v>278</v>
      </c>
      <c r="F485" s="91" t="s">
        <v>2425</v>
      </c>
      <c r="G485" s="101" t="s">
        <v>2426</v>
      </c>
      <c r="H485" s="330" t="s">
        <v>2427</v>
      </c>
      <c r="I485" s="91" t="s">
        <v>2428</v>
      </c>
      <c r="J485" s="330" t="s">
        <v>102</v>
      </c>
      <c r="K485" s="330" t="s">
        <v>183</v>
      </c>
      <c r="L485" s="330" t="s">
        <v>2429</v>
      </c>
      <c r="M485" s="91" t="s">
        <v>10536</v>
      </c>
      <c r="N485" s="330" t="s">
        <v>30</v>
      </c>
      <c r="O485" s="330"/>
      <c r="P485" s="330" t="s">
        <v>30</v>
      </c>
      <c r="Q485" s="373">
        <v>28826</v>
      </c>
      <c r="R485" s="373">
        <v>2294</v>
      </c>
      <c r="S485" s="387">
        <v>1421</v>
      </c>
      <c r="T485" s="387">
        <v>1345</v>
      </c>
      <c r="U485" s="253" t="s">
        <v>6336</v>
      </c>
      <c r="V485" s="252">
        <v>76</v>
      </c>
      <c r="W485" s="252">
        <v>113</v>
      </c>
      <c r="X485" s="330" t="s">
        <v>6337</v>
      </c>
      <c r="Y485" s="252"/>
      <c r="Z485" s="252"/>
      <c r="AA485" s="252"/>
      <c r="AB485" s="252">
        <v>35</v>
      </c>
      <c r="AC485" s="252"/>
      <c r="AD485" s="252"/>
      <c r="AE485" s="307">
        <v>118</v>
      </c>
      <c r="AF485" s="91" t="s">
        <v>6380</v>
      </c>
      <c r="AG485" s="373"/>
      <c r="AH485" s="373">
        <v>103</v>
      </c>
      <c r="AI485" s="91"/>
      <c r="AJ485" s="91"/>
      <c r="AK485" s="91"/>
      <c r="AL485" s="381"/>
      <c r="AM485" s="381"/>
      <c r="AN485" s="381"/>
      <c r="AO485" s="381"/>
      <c r="AP485" s="381"/>
      <c r="AQ485" s="381">
        <v>348</v>
      </c>
      <c r="AR485" s="91" t="s">
        <v>9117</v>
      </c>
      <c r="AS485" s="91" t="s">
        <v>9117</v>
      </c>
      <c r="AT485" s="91" t="s">
        <v>6381</v>
      </c>
      <c r="AU485" s="232">
        <v>61115</v>
      </c>
      <c r="AV485" s="232">
        <v>176</v>
      </c>
      <c r="AW485" s="335">
        <v>3000</v>
      </c>
      <c r="AX485" s="335">
        <v>1000</v>
      </c>
      <c r="AY485" s="335">
        <v>1000</v>
      </c>
      <c r="AZ485" s="335">
        <v>1500</v>
      </c>
      <c r="BA485" s="335">
        <v>3000</v>
      </c>
      <c r="BB485" s="313" t="s">
        <v>6382</v>
      </c>
      <c r="BC485" s="313">
        <v>50</v>
      </c>
      <c r="BD485" s="91" t="s">
        <v>9470</v>
      </c>
      <c r="BE485" s="91" t="s">
        <v>9535</v>
      </c>
      <c r="BF485" s="313"/>
      <c r="BG485" s="335"/>
      <c r="BH485" s="313"/>
      <c r="BI485" s="313"/>
      <c r="BJ485" s="313"/>
      <c r="BK485" s="313"/>
      <c r="BL485" s="313"/>
      <c r="BM485" s="91"/>
      <c r="BN485" s="91"/>
      <c r="BO485" s="253"/>
      <c r="BP485" s="253"/>
      <c r="BQ485" s="253"/>
      <c r="BR485" s="253"/>
      <c r="BS485" s="253">
        <v>1</v>
      </c>
      <c r="BT485" s="253">
        <v>2</v>
      </c>
      <c r="BU485" s="253">
        <v>7</v>
      </c>
      <c r="BV485" s="253"/>
      <c r="BW485" s="253"/>
      <c r="BX485" s="253"/>
      <c r="BY485" s="427"/>
      <c r="BZ485" s="427"/>
      <c r="CA485" s="427"/>
      <c r="CB485" s="427"/>
      <c r="CC485" s="427"/>
    </row>
    <row r="486" spans="1:81" ht="17.100000000000001" customHeight="1">
      <c r="A486" s="88">
        <v>423</v>
      </c>
      <c r="B486" s="91" t="s">
        <v>2276</v>
      </c>
      <c r="C486" s="91" t="s">
        <v>2363</v>
      </c>
      <c r="D486" s="91" t="s">
        <v>213</v>
      </c>
      <c r="E486" s="91" t="s">
        <v>20</v>
      </c>
      <c r="F486" s="91" t="s">
        <v>2430</v>
      </c>
      <c r="G486" s="101" t="s">
        <v>2431</v>
      </c>
      <c r="H486" s="330" t="s">
        <v>2432</v>
      </c>
      <c r="I486" s="91" t="s">
        <v>2433</v>
      </c>
      <c r="J486" s="330" t="s">
        <v>102</v>
      </c>
      <c r="K486" s="330" t="s">
        <v>2434</v>
      </c>
      <c r="L486" s="330" t="s">
        <v>2435</v>
      </c>
      <c r="M486" s="91" t="s">
        <v>10801</v>
      </c>
      <c r="N486" s="330" t="s">
        <v>30</v>
      </c>
      <c r="O486" s="330"/>
      <c r="P486" s="330" t="s">
        <v>11595</v>
      </c>
      <c r="Q486" s="373">
        <v>9917</v>
      </c>
      <c r="R486" s="373">
        <v>2613</v>
      </c>
      <c r="S486" s="387">
        <v>753</v>
      </c>
      <c r="T486" s="387">
        <v>430</v>
      </c>
      <c r="U486" s="253" t="s">
        <v>6352</v>
      </c>
      <c r="V486" s="252">
        <v>323</v>
      </c>
      <c r="W486" s="252">
        <v>234</v>
      </c>
      <c r="X486" s="330" t="s">
        <v>6337</v>
      </c>
      <c r="Y486" s="252">
        <v>188</v>
      </c>
      <c r="Z486" s="252"/>
      <c r="AA486" s="252"/>
      <c r="AB486" s="252">
        <v>99</v>
      </c>
      <c r="AC486" s="252">
        <v>42</v>
      </c>
      <c r="AD486" s="252"/>
      <c r="AE486" s="307">
        <v>25</v>
      </c>
      <c r="AF486" s="91" t="s">
        <v>7158</v>
      </c>
      <c r="AG486" s="373">
        <v>1075</v>
      </c>
      <c r="AH486" s="373">
        <v>1075</v>
      </c>
      <c r="AI486" s="91"/>
      <c r="AJ486" s="91"/>
      <c r="AK486" s="91" t="s">
        <v>6354</v>
      </c>
      <c r="AL486" s="381">
        <v>6</v>
      </c>
      <c r="AM486" s="381">
        <v>2</v>
      </c>
      <c r="AN486" s="381"/>
      <c r="AO486" s="381">
        <v>4</v>
      </c>
      <c r="AP486" s="381"/>
      <c r="AQ486" s="381">
        <v>311</v>
      </c>
      <c r="AR486" s="91" t="s">
        <v>9080</v>
      </c>
      <c r="AS486" s="91" t="s">
        <v>9080</v>
      </c>
      <c r="AT486" s="91" t="s">
        <v>9339</v>
      </c>
      <c r="AU486" s="73">
        <v>25469</v>
      </c>
      <c r="AV486" s="232">
        <v>82</v>
      </c>
      <c r="AW486" s="335"/>
      <c r="AX486" s="335"/>
      <c r="AY486" s="335"/>
      <c r="AZ486" s="335"/>
      <c r="BA486" s="335"/>
      <c r="BB486" s="313"/>
      <c r="BC486" s="313"/>
      <c r="BD486" s="91"/>
      <c r="BE486" s="91" t="s">
        <v>6350</v>
      </c>
      <c r="BF486" s="313"/>
      <c r="BG486" s="335"/>
      <c r="BH486" s="313"/>
      <c r="BI486" s="313"/>
      <c r="BJ486" s="313"/>
      <c r="BK486" s="313"/>
      <c r="BL486" s="313"/>
      <c r="BM486" s="91"/>
      <c r="BN486" s="91" t="s">
        <v>6350</v>
      </c>
      <c r="BO486" s="253"/>
      <c r="BP486" s="253"/>
      <c r="BQ486" s="253"/>
      <c r="BR486" s="253">
        <v>1</v>
      </c>
      <c r="BS486" s="253"/>
      <c r="BT486" s="253"/>
      <c r="BU486" s="253">
        <v>1</v>
      </c>
      <c r="BV486" s="253">
        <v>2</v>
      </c>
      <c r="BW486" s="253"/>
      <c r="BX486" s="253"/>
      <c r="BY486" s="427"/>
      <c r="BZ486" s="427"/>
      <c r="CA486" s="427"/>
      <c r="CB486" s="427"/>
      <c r="CC486" s="427"/>
    </row>
    <row r="487" spans="1:81" ht="17.100000000000001" customHeight="1">
      <c r="A487" s="88">
        <v>424</v>
      </c>
      <c r="B487" s="91" t="s">
        <v>2276</v>
      </c>
      <c r="C487" s="91" t="s">
        <v>2312</v>
      </c>
      <c r="D487" s="91" t="s">
        <v>213</v>
      </c>
      <c r="E487" s="91" t="s">
        <v>20</v>
      </c>
      <c r="F487" s="91" t="s">
        <v>2436</v>
      </c>
      <c r="G487" s="101" t="s">
        <v>2437</v>
      </c>
      <c r="H487" s="330" t="s">
        <v>2438</v>
      </c>
      <c r="I487" s="91" t="s">
        <v>11817</v>
      </c>
      <c r="J487" s="330" t="s">
        <v>102</v>
      </c>
      <c r="K487" s="330" t="s">
        <v>2440</v>
      </c>
      <c r="L487" s="330" t="s">
        <v>2441</v>
      </c>
      <c r="M487" s="91" t="s">
        <v>10537</v>
      </c>
      <c r="N487" s="330" t="s">
        <v>30</v>
      </c>
      <c r="O487" s="330"/>
      <c r="P487" s="330" t="s">
        <v>30</v>
      </c>
      <c r="Q487" s="373">
        <v>8475</v>
      </c>
      <c r="R487" s="373">
        <v>4347</v>
      </c>
      <c r="S487" s="387">
        <v>2968</v>
      </c>
      <c r="T487" s="387">
        <v>2968</v>
      </c>
      <c r="U487" s="253" t="s">
        <v>6352</v>
      </c>
      <c r="V487" s="252"/>
      <c r="W487" s="252">
        <v>24</v>
      </c>
      <c r="X487" s="330" t="s">
        <v>6337</v>
      </c>
      <c r="Y487" s="252">
        <v>218</v>
      </c>
      <c r="Z487" s="252"/>
      <c r="AA487" s="252"/>
      <c r="AB487" s="252">
        <v>66</v>
      </c>
      <c r="AC487" s="252">
        <v>495</v>
      </c>
      <c r="AD487" s="252"/>
      <c r="AE487" s="307">
        <v>110</v>
      </c>
      <c r="AF487" s="91" t="s">
        <v>6976</v>
      </c>
      <c r="AG487" s="373">
        <v>271</v>
      </c>
      <c r="AH487" s="373">
        <v>344</v>
      </c>
      <c r="AI487" s="91"/>
      <c r="AJ487" s="91"/>
      <c r="AK487" s="91"/>
      <c r="AL487" s="381">
        <v>14</v>
      </c>
      <c r="AM487" s="381"/>
      <c r="AN487" s="381"/>
      <c r="AO487" s="381">
        <v>14</v>
      </c>
      <c r="AP487" s="381"/>
      <c r="AQ487" s="381">
        <v>365</v>
      </c>
      <c r="AR487" s="91" t="s">
        <v>6341</v>
      </c>
      <c r="AS487" s="91" t="s">
        <v>6341</v>
      </c>
      <c r="AT487" s="91" t="s">
        <v>6977</v>
      </c>
      <c r="AU487" s="73">
        <v>94326</v>
      </c>
      <c r="AV487" s="73">
        <v>258</v>
      </c>
      <c r="AW487" s="335">
        <v>15000</v>
      </c>
      <c r="AX487" s="335">
        <v>10000</v>
      </c>
      <c r="AY487" s="335">
        <v>10000</v>
      </c>
      <c r="AZ487" s="335">
        <v>15000</v>
      </c>
      <c r="BA487" s="335">
        <v>15000</v>
      </c>
      <c r="BB487" s="313">
        <v>30</v>
      </c>
      <c r="BC487" s="313">
        <v>50</v>
      </c>
      <c r="BD487" s="91" t="s">
        <v>9537</v>
      </c>
      <c r="BE487" s="91" t="s">
        <v>9536</v>
      </c>
      <c r="BF487" s="313"/>
      <c r="BG487" s="335"/>
      <c r="BH487" s="313"/>
      <c r="BI487" s="313"/>
      <c r="BJ487" s="313"/>
      <c r="BK487" s="313"/>
      <c r="BL487" s="313"/>
      <c r="BM487" s="91"/>
      <c r="BN487" s="91"/>
      <c r="BO487" s="253"/>
      <c r="BP487" s="253"/>
      <c r="BQ487" s="253"/>
      <c r="BR487" s="253"/>
      <c r="BS487" s="253"/>
      <c r="BT487" s="253"/>
      <c r="BU487" s="253">
        <v>9</v>
      </c>
      <c r="BV487" s="253">
        <v>1</v>
      </c>
      <c r="BW487" s="253"/>
      <c r="BX487" s="253"/>
      <c r="BY487" s="427"/>
      <c r="BZ487" s="427"/>
      <c r="CA487" s="427"/>
      <c r="CB487" s="427"/>
      <c r="CC487" s="427"/>
    </row>
    <row r="488" spans="1:81" ht="17.100000000000001" customHeight="1">
      <c r="A488" s="88">
        <v>425</v>
      </c>
      <c r="B488" s="91" t="s">
        <v>2276</v>
      </c>
      <c r="C488" s="91" t="s">
        <v>2312</v>
      </c>
      <c r="D488" s="91" t="s">
        <v>213</v>
      </c>
      <c r="E488" s="91" t="s">
        <v>20</v>
      </c>
      <c r="F488" s="91" t="s">
        <v>2442</v>
      </c>
      <c r="G488" s="101" t="s">
        <v>2443</v>
      </c>
      <c r="H488" s="330" t="s">
        <v>2444</v>
      </c>
      <c r="I488" s="91" t="s">
        <v>2445</v>
      </c>
      <c r="J488" s="330" t="s">
        <v>102</v>
      </c>
      <c r="K488" s="330" t="s">
        <v>2446</v>
      </c>
      <c r="L488" s="330" t="s">
        <v>2447</v>
      </c>
      <c r="M488" s="91" t="s">
        <v>10794</v>
      </c>
      <c r="N488" s="330" t="s">
        <v>30</v>
      </c>
      <c r="O488" s="570"/>
      <c r="P488" s="330" t="s">
        <v>30</v>
      </c>
      <c r="Q488" s="373">
        <v>2978</v>
      </c>
      <c r="R488" s="373">
        <v>1594</v>
      </c>
      <c r="S488" s="387">
        <v>819</v>
      </c>
      <c r="T488" s="387">
        <v>798</v>
      </c>
      <c r="U488" s="253" t="s">
        <v>6352</v>
      </c>
      <c r="V488" s="252">
        <v>21</v>
      </c>
      <c r="W488" s="252">
        <v>10</v>
      </c>
      <c r="X488" s="330" t="s">
        <v>6337</v>
      </c>
      <c r="Y488" s="252">
        <v>32.6</v>
      </c>
      <c r="Z488" s="252"/>
      <c r="AA488" s="252"/>
      <c r="AB488" s="252">
        <v>38.5</v>
      </c>
      <c r="AC488" s="252">
        <v>26.8</v>
      </c>
      <c r="AD488" s="252"/>
      <c r="AE488" s="307">
        <v>6</v>
      </c>
      <c r="AF488" s="91" t="s">
        <v>6975</v>
      </c>
      <c r="AG488" s="373">
        <v>225</v>
      </c>
      <c r="AH488" s="373">
        <v>248</v>
      </c>
      <c r="AI488" s="91"/>
      <c r="AJ488" s="91"/>
      <c r="AK488" s="91" t="s">
        <v>6348</v>
      </c>
      <c r="AL488" s="381"/>
      <c r="AM488" s="381"/>
      <c r="AN488" s="381"/>
      <c r="AO488" s="381"/>
      <c r="AP488" s="381"/>
      <c r="AQ488" s="381">
        <v>312</v>
      </c>
      <c r="AR488" s="91" t="s">
        <v>9080</v>
      </c>
      <c r="AS488" s="91" t="s">
        <v>9080</v>
      </c>
      <c r="AT488" s="91" t="s">
        <v>6356</v>
      </c>
      <c r="AU488" s="73">
        <v>25343</v>
      </c>
      <c r="AV488" s="232">
        <v>81</v>
      </c>
      <c r="AW488" s="337">
        <v>3000</v>
      </c>
      <c r="AX488" s="337">
        <v>0</v>
      </c>
      <c r="AY488" s="337">
        <v>2000</v>
      </c>
      <c r="AZ488" s="337">
        <v>2000</v>
      </c>
      <c r="BA488" s="337">
        <v>3000</v>
      </c>
      <c r="BB488" s="309">
        <v>34</v>
      </c>
      <c r="BC488" s="309">
        <v>50</v>
      </c>
      <c r="BD488" s="91" t="s">
        <v>9538</v>
      </c>
      <c r="BE488" s="91" t="s">
        <v>6896</v>
      </c>
      <c r="BF488" s="313"/>
      <c r="BG488" s="335"/>
      <c r="BH488" s="313"/>
      <c r="BI488" s="313"/>
      <c r="BJ488" s="313"/>
      <c r="BK488" s="309">
        <v>25</v>
      </c>
      <c r="BL488" s="309">
        <v>50</v>
      </c>
      <c r="BM488" s="91" t="s">
        <v>9658</v>
      </c>
      <c r="BN488" s="91" t="s">
        <v>9630</v>
      </c>
      <c r="BO488" s="253"/>
      <c r="BP488" s="253"/>
      <c r="BQ488" s="253"/>
      <c r="BR488" s="253"/>
      <c r="BS488" s="253"/>
      <c r="BT488" s="253"/>
      <c r="BU488" s="253">
        <v>2</v>
      </c>
      <c r="BV488" s="253"/>
      <c r="BW488" s="253"/>
      <c r="BX488" s="253"/>
      <c r="BY488" s="427"/>
      <c r="BZ488" s="427"/>
      <c r="CA488" s="427"/>
      <c r="CB488" s="427"/>
      <c r="CC488" s="427"/>
    </row>
    <row r="489" spans="1:81" ht="17.100000000000001" customHeight="1">
      <c r="A489" s="88">
        <v>426</v>
      </c>
      <c r="B489" s="91" t="s">
        <v>2276</v>
      </c>
      <c r="C489" s="91" t="s">
        <v>2448</v>
      </c>
      <c r="D489" s="91" t="s">
        <v>213</v>
      </c>
      <c r="E489" s="91" t="s">
        <v>20</v>
      </c>
      <c r="F489" s="91" t="s">
        <v>2449</v>
      </c>
      <c r="G489" s="101" t="s">
        <v>2450</v>
      </c>
      <c r="H489" s="330" t="s">
        <v>2451</v>
      </c>
      <c r="I489" s="91" t="s">
        <v>2452</v>
      </c>
      <c r="J489" s="330" t="s">
        <v>102</v>
      </c>
      <c r="K489" s="330" t="s">
        <v>2453</v>
      </c>
      <c r="L489" s="330" t="s">
        <v>2454</v>
      </c>
      <c r="M489" s="91" t="s">
        <v>10802</v>
      </c>
      <c r="N489" s="330" t="s">
        <v>30</v>
      </c>
      <c r="O489" s="330"/>
      <c r="P489" s="330" t="s">
        <v>30</v>
      </c>
      <c r="Q489" s="373">
        <v>11897</v>
      </c>
      <c r="R489" s="373">
        <v>3197</v>
      </c>
      <c r="S489" s="387">
        <v>1368</v>
      </c>
      <c r="T489" s="387">
        <v>1224</v>
      </c>
      <c r="U489" s="253" t="s">
        <v>6344</v>
      </c>
      <c r="V489" s="252">
        <v>144</v>
      </c>
      <c r="W489" s="252">
        <v>108</v>
      </c>
      <c r="X489" s="330" t="s">
        <v>6337</v>
      </c>
      <c r="Y489" s="252">
        <v>108</v>
      </c>
      <c r="Z489" s="252"/>
      <c r="AA489" s="252"/>
      <c r="AB489" s="252">
        <v>132</v>
      </c>
      <c r="AC489" s="252">
        <v>1</v>
      </c>
      <c r="AD489" s="252"/>
      <c r="AE489" s="307" t="s">
        <v>9945</v>
      </c>
      <c r="AF489" s="91" t="s">
        <v>8931</v>
      </c>
      <c r="AG489" s="373">
        <v>1678</v>
      </c>
      <c r="AH489" s="373">
        <v>1678</v>
      </c>
      <c r="AI489" s="91"/>
      <c r="AJ489" s="91"/>
      <c r="AK489" s="91"/>
      <c r="AL489" s="381">
        <v>1</v>
      </c>
      <c r="AM489" s="381"/>
      <c r="AN489" s="381"/>
      <c r="AO489" s="381">
        <v>1</v>
      </c>
      <c r="AP489" s="381"/>
      <c r="AQ489" s="381">
        <v>310</v>
      </c>
      <c r="AR489" s="91" t="s">
        <v>9080</v>
      </c>
      <c r="AS489" s="91" t="s">
        <v>9080</v>
      </c>
      <c r="AT489" s="91" t="s">
        <v>9340</v>
      </c>
      <c r="AU489" s="73">
        <v>78205</v>
      </c>
      <c r="AV489" s="73">
        <v>252</v>
      </c>
      <c r="AW489" s="335"/>
      <c r="AX489" s="335"/>
      <c r="AY489" s="335"/>
      <c r="AZ489" s="335"/>
      <c r="BA489" s="335"/>
      <c r="BB489" s="313"/>
      <c r="BC489" s="313"/>
      <c r="BD489" s="91"/>
      <c r="BE489" s="91" t="s">
        <v>6350</v>
      </c>
      <c r="BF489" s="313"/>
      <c r="BG489" s="335"/>
      <c r="BH489" s="313"/>
      <c r="BI489" s="313"/>
      <c r="BJ489" s="313"/>
      <c r="BK489" s="313"/>
      <c r="BL489" s="313"/>
      <c r="BM489" s="91"/>
      <c r="BN489" s="91"/>
      <c r="BO489" s="253"/>
      <c r="BP489" s="253">
        <v>1</v>
      </c>
      <c r="BQ489" s="253"/>
      <c r="BR489" s="253"/>
      <c r="BS489" s="253"/>
      <c r="BT489" s="253">
        <v>2</v>
      </c>
      <c r="BU489" s="253">
        <v>4</v>
      </c>
      <c r="BV489" s="253"/>
      <c r="BW489" s="253"/>
      <c r="BX489" s="253"/>
      <c r="BY489" s="427"/>
      <c r="BZ489" s="427"/>
      <c r="CA489" s="427"/>
      <c r="CB489" s="427"/>
      <c r="CC489" s="427"/>
    </row>
    <row r="490" spans="1:81" ht="17.100000000000001" customHeight="1">
      <c r="A490" s="88">
        <v>427</v>
      </c>
      <c r="B490" s="86" t="s">
        <v>2276</v>
      </c>
      <c r="C490" s="86" t="s">
        <v>2317</v>
      </c>
      <c r="D490" s="86" t="s">
        <v>213</v>
      </c>
      <c r="E490" s="680" t="s">
        <v>20</v>
      </c>
      <c r="F490" s="86" t="s">
        <v>2455</v>
      </c>
      <c r="G490" s="169" t="s">
        <v>2456</v>
      </c>
      <c r="H490" s="329" t="s">
        <v>2457</v>
      </c>
      <c r="I490" s="332" t="s">
        <v>2458</v>
      </c>
      <c r="J490" s="329" t="s">
        <v>102</v>
      </c>
      <c r="K490" s="329" t="s">
        <v>2459</v>
      </c>
      <c r="L490" s="329" t="s">
        <v>2460</v>
      </c>
      <c r="M490" s="91" t="s">
        <v>10528</v>
      </c>
      <c r="N490" s="330" t="s">
        <v>102</v>
      </c>
      <c r="O490" s="776" t="s">
        <v>6435</v>
      </c>
      <c r="P490" s="330" t="s">
        <v>102</v>
      </c>
      <c r="Q490" s="373">
        <v>94717</v>
      </c>
      <c r="R490" s="373">
        <v>4887</v>
      </c>
      <c r="S490" s="387">
        <v>1878</v>
      </c>
      <c r="T490" s="387">
        <v>1878</v>
      </c>
      <c r="U490" s="253" t="s">
        <v>7159</v>
      </c>
      <c r="V490" s="252"/>
      <c r="W490" s="252">
        <v>530</v>
      </c>
      <c r="X490" s="330" t="s">
        <v>6337</v>
      </c>
      <c r="Y490" s="252"/>
      <c r="Z490" s="252">
        <v>132</v>
      </c>
      <c r="AA490" s="252">
        <v>8652</v>
      </c>
      <c r="AB490" s="252">
        <v>800</v>
      </c>
      <c r="AC490" s="252"/>
      <c r="AD490" s="252"/>
      <c r="AE490" s="307">
        <v>201</v>
      </c>
      <c r="AF490" s="91" t="s">
        <v>7160</v>
      </c>
      <c r="AG490" s="373">
        <v>5159</v>
      </c>
      <c r="AH490" s="373">
        <v>5882</v>
      </c>
      <c r="AI490" s="91" t="s">
        <v>9016</v>
      </c>
      <c r="AJ490" s="91" t="s">
        <v>9015</v>
      </c>
      <c r="AK490" s="91" t="s">
        <v>6354</v>
      </c>
      <c r="AL490" s="381">
        <v>3</v>
      </c>
      <c r="AM490" s="381">
        <v>1</v>
      </c>
      <c r="AN490" s="381">
        <v>2</v>
      </c>
      <c r="AO490" s="381"/>
      <c r="AP490" s="381"/>
      <c r="AQ490" s="381">
        <v>362</v>
      </c>
      <c r="AR490" s="91" t="s">
        <v>9080</v>
      </c>
      <c r="AS490" s="91" t="s">
        <v>9080</v>
      </c>
      <c r="AT490" s="91" t="s">
        <v>7161</v>
      </c>
      <c r="AU490" s="73">
        <v>586440</v>
      </c>
      <c r="AV490" s="232">
        <v>1620</v>
      </c>
      <c r="AW490" s="335">
        <v>3000</v>
      </c>
      <c r="AX490" s="335">
        <v>0</v>
      </c>
      <c r="AY490" s="335">
        <v>1000</v>
      </c>
      <c r="AZ490" s="335">
        <v>2000</v>
      </c>
      <c r="BA490" s="335">
        <v>3000</v>
      </c>
      <c r="BB490" s="309" t="s">
        <v>6563</v>
      </c>
      <c r="BC490" s="313"/>
      <c r="BD490" s="91" t="s">
        <v>7162</v>
      </c>
      <c r="BE490" s="91" t="s">
        <v>7163</v>
      </c>
      <c r="BF490" s="313"/>
      <c r="BG490" s="335"/>
      <c r="BH490" s="313"/>
      <c r="BI490" s="313"/>
      <c r="BJ490" s="313"/>
      <c r="BK490" s="313"/>
      <c r="BL490" s="313"/>
      <c r="BM490" s="91"/>
      <c r="BN490" s="91"/>
      <c r="BO490" s="253">
        <v>1</v>
      </c>
      <c r="BP490" s="253">
        <v>2</v>
      </c>
      <c r="BQ490" s="253">
        <v>4</v>
      </c>
      <c r="BR490" s="253"/>
      <c r="BS490" s="253"/>
      <c r="BT490" s="253">
        <v>14</v>
      </c>
      <c r="BU490" s="253">
        <v>5</v>
      </c>
      <c r="BV490" s="253">
        <v>8</v>
      </c>
      <c r="BW490" s="253"/>
      <c r="BX490" s="253"/>
      <c r="BY490" s="427"/>
      <c r="BZ490" s="427"/>
      <c r="CA490" s="427"/>
      <c r="CB490" s="427"/>
      <c r="CC490" s="427"/>
    </row>
    <row r="491" spans="1:81" ht="17.100000000000001" customHeight="1">
      <c r="A491" s="88">
        <v>428</v>
      </c>
      <c r="B491" s="78" t="s">
        <v>2276</v>
      </c>
      <c r="C491" s="78" t="s">
        <v>2461</v>
      </c>
      <c r="D491" s="91" t="s">
        <v>213</v>
      </c>
      <c r="E491" s="91" t="s">
        <v>20</v>
      </c>
      <c r="F491" s="91" t="s">
        <v>2462</v>
      </c>
      <c r="G491" s="101" t="s">
        <v>2463</v>
      </c>
      <c r="H491" s="330" t="s">
        <v>2464</v>
      </c>
      <c r="I491" s="91" t="s">
        <v>2465</v>
      </c>
      <c r="J491" s="330" t="s">
        <v>102</v>
      </c>
      <c r="K491" s="330" t="s">
        <v>1046</v>
      </c>
      <c r="L491" s="330" t="s">
        <v>2466</v>
      </c>
      <c r="M491" s="91" t="s">
        <v>10538</v>
      </c>
      <c r="N491" s="330" t="s">
        <v>30</v>
      </c>
      <c r="O491" s="330"/>
      <c r="P491" s="330" t="s">
        <v>30</v>
      </c>
      <c r="Q491" s="373">
        <v>7420</v>
      </c>
      <c r="R491" s="373">
        <v>3394</v>
      </c>
      <c r="S491" s="387">
        <v>935</v>
      </c>
      <c r="T491" s="387">
        <v>827</v>
      </c>
      <c r="U491" s="253" t="s">
        <v>6344</v>
      </c>
      <c r="V491" s="252">
        <v>108</v>
      </c>
      <c r="W491" s="252">
        <v>279.10000000000002</v>
      </c>
      <c r="X491" s="330" t="s">
        <v>6337</v>
      </c>
      <c r="Y491" s="252">
        <v>181</v>
      </c>
      <c r="Z491" s="252">
        <v>59</v>
      </c>
      <c r="AA491" s="252">
        <v>9739</v>
      </c>
      <c r="AB491" s="252">
        <v>105</v>
      </c>
      <c r="AC491" s="252"/>
      <c r="AD491" s="252"/>
      <c r="AE491" s="307">
        <v>36</v>
      </c>
      <c r="AF491" s="91" t="s">
        <v>6901</v>
      </c>
      <c r="AG491" s="373">
        <v>19131</v>
      </c>
      <c r="AH491" s="373">
        <v>36022</v>
      </c>
      <c r="AI491" s="91" t="s">
        <v>6902</v>
      </c>
      <c r="AJ491" s="91" t="s">
        <v>6903</v>
      </c>
      <c r="AK491" s="91" t="s">
        <v>6365</v>
      </c>
      <c r="AL491" s="381">
        <v>15</v>
      </c>
      <c r="AM491" s="381">
        <v>1</v>
      </c>
      <c r="AN491" s="381">
        <v>13</v>
      </c>
      <c r="AO491" s="381">
        <v>1</v>
      </c>
      <c r="AP491" s="381"/>
      <c r="AQ491" s="381">
        <v>303</v>
      </c>
      <c r="AR491" s="91" t="s">
        <v>9080</v>
      </c>
      <c r="AS491" s="91" t="s">
        <v>9080</v>
      </c>
      <c r="AT491" s="91" t="s">
        <v>9341</v>
      </c>
      <c r="AU491" s="73">
        <v>35750</v>
      </c>
      <c r="AV491" s="232">
        <v>118</v>
      </c>
      <c r="AW491" s="335"/>
      <c r="AX491" s="335"/>
      <c r="AY491" s="335"/>
      <c r="AZ491" s="335"/>
      <c r="BA491" s="335"/>
      <c r="BB491" s="313"/>
      <c r="BC491" s="313"/>
      <c r="BD491" s="91"/>
      <c r="BE491" s="91" t="s">
        <v>6350</v>
      </c>
      <c r="BF491" s="313"/>
      <c r="BG491" s="335"/>
      <c r="BH491" s="313"/>
      <c r="BI491" s="313"/>
      <c r="BJ491" s="313"/>
      <c r="BK491" s="313"/>
      <c r="BL491" s="313"/>
      <c r="BM491" s="91"/>
      <c r="BN491" s="91"/>
      <c r="BO491" s="253"/>
      <c r="BP491" s="253">
        <v>7</v>
      </c>
      <c r="BQ491" s="253">
        <v>2</v>
      </c>
      <c r="BR491" s="253">
        <v>4</v>
      </c>
      <c r="BS491" s="253"/>
      <c r="BT491" s="253">
        <v>10</v>
      </c>
      <c r="BU491" s="253"/>
      <c r="BV491" s="253"/>
      <c r="BW491" s="253"/>
      <c r="BX491" s="253"/>
      <c r="BY491" s="427"/>
      <c r="BZ491" s="427"/>
      <c r="CA491" s="427"/>
      <c r="CB491" s="427"/>
      <c r="CC491" s="427"/>
    </row>
    <row r="492" spans="1:81" ht="17.100000000000001" customHeight="1">
      <c r="A492" s="88">
        <v>429</v>
      </c>
      <c r="B492" s="78" t="s">
        <v>2276</v>
      </c>
      <c r="C492" s="78" t="s">
        <v>2286</v>
      </c>
      <c r="D492" s="78" t="s">
        <v>213</v>
      </c>
      <c r="E492" s="78" t="s">
        <v>20</v>
      </c>
      <c r="F492" s="78" t="s">
        <v>2467</v>
      </c>
      <c r="G492" s="101" t="s">
        <v>2468</v>
      </c>
      <c r="H492" s="330" t="s">
        <v>2469</v>
      </c>
      <c r="I492" s="91" t="s">
        <v>2106</v>
      </c>
      <c r="J492" s="330" t="s">
        <v>102</v>
      </c>
      <c r="K492" s="330" t="s">
        <v>2470</v>
      </c>
      <c r="L492" s="330" t="s">
        <v>2471</v>
      </c>
      <c r="M492" s="91" t="s">
        <v>10539</v>
      </c>
      <c r="N492" s="330" t="s">
        <v>30</v>
      </c>
      <c r="O492" s="330"/>
      <c r="P492" s="330" t="s">
        <v>30</v>
      </c>
      <c r="Q492" s="373">
        <v>59689</v>
      </c>
      <c r="R492" s="373">
        <v>1604.5</v>
      </c>
      <c r="S492" s="23">
        <v>360</v>
      </c>
      <c r="T492" s="387">
        <v>300</v>
      </c>
      <c r="U492" s="253" t="s">
        <v>6738</v>
      </c>
      <c r="V492" s="252">
        <v>60</v>
      </c>
      <c r="W492" s="252">
        <v>36</v>
      </c>
      <c r="X492" s="330" t="s">
        <v>6337</v>
      </c>
      <c r="Y492" s="252">
        <v>228.7</v>
      </c>
      <c r="Z492" s="252">
        <v>59.4</v>
      </c>
      <c r="AA492" s="252">
        <v>5969</v>
      </c>
      <c r="AB492" s="252">
        <v>128.80000000000001</v>
      </c>
      <c r="AC492" s="252"/>
      <c r="AD492" s="252"/>
      <c r="AE492" s="307">
        <v>65</v>
      </c>
      <c r="AF492" s="91" t="s">
        <v>11378</v>
      </c>
      <c r="AG492" s="373"/>
      <c r="AH492" s="373">
        <v>335</v>
      </c>
      <c r="AI492" s="91" t="s">
        <v>6963</v>
      </c>
      <c r="AJ492" s="580" t="s">
        <v>10908</v>
      </c>
      <c r="AK492" s="91" t="s">
        <v>6354</v>
      </c>
      <c r="AL492" s="381">
        <v>30</v>
      </c>
      <c r="AM492" s="381">
        <v>3</v>
      </c>
      <c r="AN492" s="381">
        <v>7</v>
      </c>
      <c r="AO492" s="381">
        <v>20</v>
      </c>
      <c r="AP492" s="381"/>
      <c r="AQ492" s="381">
        <v>311</v>
      </c>
      <c r="AR492" s="91" t="s">
        <v>9080</v>
      </c>
      <c r="AS492" s="91" t="s">
        <v>9080</v>
      </c>
      <c r="AT492" s="91" t="s">
        <v>6964</v>
      </c>
      <c r="AU492" s="73">
        <v>17372</v>
      </c>
      <c r="AV492" s="73">
        <v>56</v>
      </c>
      <c r="AW492" s="335"/>
      <c r="AX492" s="335"/>
      <c r="AY492" s="335"/>
      <c r="AZ492" s="335"/>
      <c r="BA492" s="335"/>
      <c r="BB492" s="313"/>
      <c r="BC492" s="313"/>
      <c r="BD492" s="91"/>
      <c r="BE492" s="91" t="s">
        <v>6350</v>
      </c>
      <c r="BF492" s="313"/>
      <c r="BG492" s="335"/>
      <c r="BH492" s="313"/>
      <c r="BI492" s="313"/>
      <c r="BJ492" s="313"/>
      <c r="BK492" s="313"/>
      <c r="BL492" s="313"/>
      <c r="BM492" s="91"/>
      <c r="BN492" s="91" t="s">
        <v>6350</v>
      </c>
      <c r="BO492" s="253"/>
      <c r="BP492" s="253"/>
      <c r="BQ492" s="253"/>
      <c r="BR492" s="253"/>
      <c r="BS492" s="390">
        <v>3</v>
      </c>
      <c r="BT492" s="253"/>
      <c r="BU492" s="253"/>
      <c r="BV492" s="253">
        <v>3</v>
      </c>
      <c r="BW492" s="253"/>
      <c r="BX492" s="253"/>
      <c r="BY492" s="427"/>
      <c r="BZ492" s="427"/>
      <c r="CA492" s="427"/>
      <c r="CB492" s="427"/>
      <c r="CC492" s="427"/>
    </row>
    <row r="493" spans="1:81" ht="17.100000000000001" customHeight="1">
      <c r="A493" s="88">
        <v>430</v>
      </c>
      <c r="B493" s="91" t="s">
        <v>2276</v>
      </c>
      <c r="C493" s="91" t="s">
        <v>2363</v>
      </c>
      <c r="D493" s="91" t="s">
        <v>213</v>
      </c>
      <c r="E493" s="91" t="s">
        <v>20</v>
      </c>
      <c r="F493" s="91" t="s">
        <v>2472</v>
      </c>
      <c r="G493" s="101" t="s">
        <v>2365</v>
      </c>
      <c r="H493" s="330" t="s">
        <v>2366</v>
      </c>
      <c r="I493" s="91" t="s">
        <v>1713</v>
      </c>
      <c r="J493" s="330" t="s">
        <v>102</v>
      </c>
      <c r="K493" s="330" t="s">
        <v>2385</v>
      </c>
      <c r="L493" s="330" t="s">
        <v>2473</v>
      </c>
      <c r="M493" s="91" t="s">
        <v>10803</v>
      </c>
      <c r="N493" s="330" t="s">
        <v>30</v>
      </c>
      <c r="O493" s="330"/>
      <c r="P493" s="330" t="s">
        <v>30</v>
      </c>
      <c r="Q493" s="373">
        <v>20998</v>
      </c>
      <c r="R493" s="373">
        <v>1814</v>
      </c>
      <c r="S493" s="387">
        <v>874</v>
      </c>
      <c r="T493" s="387">
        <v>793</v>
      </c>
      <c r="U493" s="253" t="s">
        <v>6352</v>
      </c>
      <c r="V493" s="252">
        <v>81</v>
      </c>
      <c r="W493" s="252">
        <v>86</v>
      </c>
      <c r="X493" s="330" t="s">
        <v>6337</v>
      </c>
      <c r="Y493" s="252">
        <v>81</v>
      </c>
      <c r="Z493" s="252">
        <v>241</v>
      </c>
      <c r="AA493" s="252">
        <v>1000</v>
      </c>
      <c r="AB493" s="252">
        <v>33</v>
      </c>
      <c r="AC493" s="252"/>
      <c r="AD493" s="252"/>
      <c r="AE493" s="307">
        <v>34</v>
      </c>
      <c r="AF493" s="91" t="s">
        <v>6384</v>
      </c>
      <c r="AG493" s="373">
        <v>961</v>
      </c>
      <c r="AH493" s="373">
        <v>1261</v>
      </c>
      <c r="AI493" s="91"/>
      <c r="AJ493" s="91"/>
      <c r="AK493" s="91"/>
      <c r="AL493" s="381">
        <v>1</v>
      </c>
      <c r="AM493" s="381"/>
      <c r="AN493" s="381"/>
      <c r="AO493" s="381">
        <v>1</v>
      </c>
      <c r="AP493" s="381"/>
      <c r="AQ493" s="381">
        <v>311</v>
      </c>
      <c r="AR493" s="91" t="s">
        <v>9080</v>
      </c>
      <c r="AS493" s="91" t="s">
        <v>9080</v>
      </c>
      <c r="AT493" s="91" t="s">
        <v>9342</v>
      </c>
      <c r="AU493" s="73">
        <v>54394</v>
      </c>
      <c r="AV493" s="73">
        <v>175</v>
      </c>
      <c r="AW493" s="335"/>
      <c r="AX493" s="335"/>
      <c r="AY493" s="335"/>
      <c r="AZ493" s="335"/>
      <c r="BA493" s="335"/>
      <c r="BB493" s="313"/>
      <c r="BC493" s="313"/>
      <c r="BD493" s="91"/>
      <c r="BE493" s="91" t="s">
        <v>6350</v>
      </c>
      <c r="BF493" s="313"/>
      <c r="BG493" s="335"/>
      <c r="BH493" s="313"/>
      <c r="BI493" s="313"/>
      <c r="BJ493" s="313"/>
      <c r="BK493" s="313"/>
      <c r="BL493" s="313"/>
      <c r="BM493" s="91"/>
      <c r="BN493" s="91" t="s">
        <v>6350</v>
      </c>
      <c r="BO493" s="253"/>
      <c r="BP493" s="253"/>
      <c r="BQ493" s="253"/>
      <c r="BR493" s="253">
        <v>1</v>
      </c>
      <c r="BS493" s="253"/>
      <c r="BT493" s="253"/>
      <c r="BU493" s="253"/>
      <c r="BV493" s="253">
        <v>2</v>
      </c>
      <c r="BW493" s="253"/>
      <c r="BX493" s="253"/>
      <c r="BY493" s="427"/>
      <c r="BZ493" s="427"/>
      <c r="CA493" s="427"/>
      <c r="CB493" s="427"/>
      <c r="CC493" s="427"/>
    </row>
    <row r="494" spans="1:81" ht="17.100000000000001" customHeight="1">
      <c r="A494" s="88">
        <v>431</v>
      </c>
      <c r="B494" s="88" t="s">
        <v>2276</v>
      </c>
      <c r="C494" s="88" t="s">
        <v>2286</v>
      </c>
      <c r="D494" s="88" t="s">
        <v>213</v>
      </c>
      <c r="E494" s="88" t="s">
        <v>113</v>
      </c>
      <c r="F494" s="88" t="s">
        <v>12248</v>
      </c>
      <c r="G494" s="169" t="s">
        <v>2474</v>
      </c>
      <c r="H494" s="329" t="s">
        <v>2475</v>
      </c>
      <c r="I494" s="332" t="s">
        <v>2476</v>
      </c>
      <c r="J494" s="329" t="s">
        <v>30</v>
      </c>
      <c r="K494" s="329" t="s">
        <v>896</v>
      </c>
      <c r="L494" s="329" t="s">
        <v>896</v>
      </c>
      <c r="M494" s="91" t="s">
        <v>10804</v>
      </c>
      <c r="N494" s="330" t="s">
        <v>30</v>
      </c>
      <c r="O494" s="330"/>
      <c r="P494" s="330" t="s">
        <v>30</v>
      </c>
      <c r="Q494" s="373">
        <v>17274</v>
      </c>
      <c r="R494" s="373">
        <v>1960</v>
      </c>
      <c r="S494" s="387">
        <v>712</v>
      </c>
      <c r="T494" s="387"/>
      <c r="U494" s="253"/>
      <c r="V494" s="252">
        <v>712</v>
      </c>
      <c r="W494" s="300"/>
      <c r="X494" s="623"/>
      <c r="Y494" s="252">
        <v>200</v>
      </c>
      <c r="Z494" s="252"/>
      <c r="AA494" s="252"/>
      <c r="AB494" s="252">
        <v>20</v>
      </c>
      <c r="AC494" s="252"/>
      <c r="AD494" s="252"/>
      <c r="AE494" s="307">
        <v>80</v>
      </c>
      <c r="AF494" s="91" t="s">
        <v>6965</v>
      </c>
      <c r="AG494" s="373">
        <v>107</v>
      </c>
      <c r="AH494" s="373">
        <v>166</v>
      </c>
      <c r="AI494" s="91"/>
      <c r="AJ494" s="91"/>
      <c r="AK494" s="91"/>
      <c r="AL494" s="381"/>
      <c r="AM494" s="381"/>
      <c r="AN494" s="381"/>
      <c r="AO494" s="381"/>
      <c r="AP494" s="381"/>
      <c r="AQ494" s="717">
        <v>0</v>
      </c>
      <c r="AR494" s="718"/>
      <c r="AS494" s="718"/>
      <c r="AT494" s="718" t="s">
        <v>9382</v>
      </c>
      <c r="AU494" s="232">
        <v>0</v>
      </c>
      <c r="AV494" s="232">
        <v>0</v>
      </c>
      <c r="AW494" s="335"/>
      <c r="AX494" s="335"/>
      <c r="AY494" s="335"/>
      <c r="AZ494" s="335"/>
      <c r="BA494" s="335"/>
      <c r="BB494" s="313"/>
      <c r="BC494" s="313"/>
      <c r="BD494" s="91"/>
      <c r="BE494" s="91"/>
      <c r="BF494" s="313">
        <v>2000</v>
      </c>
      <c r="BG494" s="335"/>
      <c r="BH494" s="313"/>
      <c r="BI494" s="313"/>
      <c r="BJ494" s="313"/>
      <c r="BK494" s="313">
        <v>50</v>
      </c>
      <c r="BL494" s="313">
        <v>50</v>
      </c>
      <c r="BM494" s="91" t="s">
        <v>9631</v>
      </c>
      <c r="BN494" s="91" t="s">
        <v>9659</v>
      </c>
      <c r="BO494" s="253"/>
      <c r="BP494" s="253"/>
      <c r="BQ494" s="253"/>
      <c r="BR494" s="253"/>
      <c r="BS494" s="253">
        <v>1</v>
      </c>
      <c r="BT494" s="253"/>
      <c r="BU494" s="253"/>
      <c r="BV494" s="253"/>
      <c r="BW494" s="253"/>
      <c r="BX494" s="253"/>
      <c r="BY494" s="427"/>
      <c r="BZ494" s="427"/>
      <c r="CA494" s="427"/>
      <c r="CB494" s="427"/>
      <c r="CC494" s="427"/>
    </row>
    <row r="495" spans="1:81" ht="17.100000000000001" customHeight="1">
      <c r="A495" s="88">
        <v>432</v>
      </c>
      <c r="B495" s="91" t="s">
        <v>2276</v>
      </c>
      <c r="C495" s="91" t="s">
        <v>2477</v>
      </c>
      <c r="D495" s="91" t="s">
        <v>213</v>
      </c>
      <c r="E495" s="91" t="s">
        <v>20</v>
      </c>
      <c r="F495" s="91" t="s">
        <v>2478</v>
      </c>
      <c r="G495" s="101" t="s">
        <v>2479</v>
      </c>
      <c r="H495" s="330" t="s">
        <v>2480</v>
      </c>
      <c r="I495" s="91" t="s">
        <v>2481</v>
      </c>
      <c r="J495" s="330" t="s">
        <v>102</v>
      </c>
      <c r="K495" s="330" t="s">
        <v>2482</v>
      </c>
      <c r="L495" s="330" t="s">
        <v>2483</v>
      </c>
      <c r="M495" s="91" t="s">
        <v>10540</v>
      </c>
      <c r="N495" s="330" t="s">
        <v>30</v>
      </c>
      <c r="O495" s="330"/>
      <c r="P495" s="330" t="s">
        <v>30</v>
      </c>
      <c r="Q495" s="373">
        <v>12727</v>
      </c>
      <c r="R495" s="373">
        <v>6207</v>
      </c>
      <c r="S495" s="387">
        <v>2327</v>
      </c>
      <c r="T495" s="387">
        <v>2034</v>
      </c>
      <c r="U495" s="253" t="s">
        <v>6352</v>
      </c>
      <c r="V495" s="252">
        <v>293</v>
      </c>
      <c r="W495" s="252">
        <v>285</v>
      </c>
      <c r="X495" s="330" t="s">
        <v>6337</v>
      </c>
      <c r="Y495" s="252">
        <v>1090</v>
      </c>
      <c r="Z495" s="252">
        <v>36</v>
      </c>
      <c r="AA495" s="252">
        <v>1500</v>
      </c>
      <c r="AB495" s="252">
        <v>218</v>
      </c>
      <c r="AC495" s="252"/>
      <c r="AD495" s="252"/>
      <c r="AE495" s="307" t="s">
        <v>9946</v>
      </c>
      <c r="AF495" s="91" t="s">
        <v>7130</v>
      </c>
      <c r="AG495" s="373">
        <v>1847</v>
      </c>
      <c r="AH495" s="373">
        <v>2573</v>
      </c>
      <c r="AI495" s="91"/>
      <c r="AJ495" s="91"/>
      <c r="AK495" s="91"/>
      <c r="AL495" s="381">
        <v>8</v>
      </c>
      <c r="AM495" s="381">
        <v>1</v>
      </c>
      <c r="AN495" s="381">
        <v>5</v>
      </c>
      <c r="AO495" s="381">
        <v>1</v>
      </c>
      <c r="AP495" s="381">
        <v>1</v>
      </c>
      <c r="AQ495" s="381">
        <v>264</v>
      </c>
      <c r="AR495" s="91" t="s">
        <v>6355</v>
      </c>
      <c r="AS495" s="91" t="s">
        <v>6355</v>
      </c>
      <c r="AT495" s="91" t="s">
        <v>6422</v>
      </c>
      <c r="AU495" s="232">
        <v>43160</v>
      </c>
      <c r="AV495" s="232">
        <v>163</v>
      </c>
      <c r="AW495" s="335">
        <v>2000</v>
      </c>
      <c r="AX495" s="335">
        <v>0</v>
      </c>
      <c r="AY495" s="335">
        <v>1000</v>
      </c>
      <c r="AZ495" s="335">
        <v>1500</v>
      </c>
      <c r="BA495" s="335">
        <v>2000</v>
      </c>
      <c r="BB495" s="313">
        <v>25</v>
      </c>
      <c r="BC495" s="313">
        <v>25</v>
      </c>
      <c r="BD495" s="91" t="s">
        <v>7131</v>
      </c>
      <c r="BE495" s="91" t="s">
        <v>7132</v>
      </c>
      <c r="BF495" s="313"/>
      <c r="BG495" s="335"/>
      <c r="BH495" s="313"/>
      <c r="BI495" s="313"/>
      <c r="BJ495" s="313"/>
      <c r="BK495" s="313"/>
      <c r="BL495" s="313"/>
      <c r="BM495" s="91"/>
      <c r="BN495" s="91"/>
      <c r="BO495" s="253"/>
      <c r="BP495" s="253">
        <v>1</v>
      </c>
      <c r="BQ495" s="253"/>
      <c r="BR495" s="253"/>
      <c r="BS495" s="253"/>
      <c r="BT495" s="253">
        <v>3</v>
      </c>
      <c r="BU495" s="253">
        <v>3</v>
      </c>
      <c r="BV495" s="253">
        <v>3</v>
      </c>
      <c r="BW495" s="253"/>
      <c r="BX495" s="253">
        <v>10</v>
      </c>
      <c r="BY495" s="427"/>
      <c r="BZ495" s="427"/>
      <c r="CA495" s="427"/>
      <c r="CB495" s="427"/>
      <c r="CC495" s="427"/>
    </row>
    <row r="496" spans="1:81" ht="17.100000000000001" customHeight="1">
      <c r="A496" s="88">
        <v>433</v>
      </c>
      <c r="B496" s="91" t="s">
        <v>2276</v>
      </c>
      <c r="C496" s="91" t="s">
        <v>2477</v>
      </c>
      <c r="D496" s="91" t="s">
        <v>213</v>
      </c>
      <c r="E496" s="91" t="s">
        <v>20</v>
      </c>
      <c r="F496" s="86" t="s">
        <v>2484</v>
      </c>
      <c r="G496" s="101" t="s">
        <v>2485</v>
      </c>
      <c r="H496" s="330" t="s">
        <v>2486</v>
      </c>
      <c r="I496" s="91" t="s">
        <v>2487</v>
      </c>
      <c r="J496" s="330" t="s">
        <v>102</v>
      </c>
      <c r="K496" s="330" t="s">
        <v>2488</v>
      </c>
      <c r="L496" s="330" t="s">
        <v>2489</v>
      </c>
      <c r="M496" s="91" t="s">
        <v>10805</v>
      </c>
      <c r="N496" s="330" t="s">
        <v>102</v>
      </c>
      <c r="O496" s="776" t="s">
        <v>6435</v>
      </c>
      <c r="P496" s="330" t="s">
        <v>102</v>
      </c>
      <c r="Q496" s="373">
        <v>23811</v>
      </c>
      <c r="R496" s="373">
        <v>7194</v>
      </c>
      <c r="S496" s="387">
        <v>3986</v>
      </c>
      <c r="T496" s="387">
        <v>3669</v>
      </c>
      <c r="U496" s="253" t="s">
        <v>6352</v>
      </c>
      <c r="V496" s="252">
        <v>317</v>
      </c>
      <c r="W496" s="252">
        <v>510</v>
      </c>
      <c r="X496" s="330" t="s">
        <v>6337</v>
      </c>
      <c r="Y496" s="252">
        <v>218</v>
      </c>
      <c r="Z496" s="252">
        <v>39</v>
      </c>
      <c r="AA496" s="252">
        <v>2500</v>
      </c>
      <c r="AB496" s="252">
        <v>154</v>
      </c>
      <c r="AC496" s="252"/>
      <c r="AD496" s="252">
        <v>200</v>
      </c>
      <c r="AE496" s="307">
        <v>17</v>
      </c>
      <c r="AF496" s="91" t="s">
        <v>6558</v>
      </c>
      <c r="AG496" s="373">
        <v>4953</v>
      </c>
      <c r="AH496" s="373">
        <v>7776</v>
      </c>
      <c r="AI496" s="91"/>
      <c r="AJ496" s="91"/>
      <c r="AK496" s="91" t="s">
        <v>11356</v>
      </c>
      <c r="AL496" s="381">
        <v>5</v>
      </c>
      <c r="AM496" s="381"/>
      <c r="AN496" s="381">
        <v>5</v>
      </c>
      <c r="AO496" s="381"/>
      <c r="AP496" s="381"/>
      <c r="AQ496" s="381">
        <v>313</v>
      </c>
      <c r="AR496" s="91" t="s">
        <v>6355</v>
      </c>
      <c r="AS496" s="91" t="s">
        <v>6355</v>
      </c>
      <c r="AT496" s="91" t="s">
        <v>6422</v>
      </c>
      <c r="AU496" s="73">
        <v>88315</v>
      </c>
      <c r="AV496" s="232">
        <v>282</v>
      </c>
      <c r="AW496" s="335">
        <v>2000</v>
      </c>
      <c r="AX496" s="335">
        <v>0</v>
      </c>
      <c r="AY496" s="335">
        <v>1000</v>
      </c>
      <c r="AZ496" s="335">
        <v>1500</v>
      </c>
      <c r="BA496" s="335">
        <v>2000</v>
      </c>
      <c r="BB496" s="313">
        <v>25</v>
      </c>
      <c r="BC496" s="313"/>
      <c r="BD496" s="91" t="s">
        <v>9539</v>
      </c>
      <c r="BE496" s="91" t="s">
        <v>11357</v>
      </c>
      <c r="BF496" s="313"/>
      <c r="BG496" s="335"/>
      <c r="BH496" s="313"/>
      <c r="BI496" s="313"/>
      <c r="BJ496" s="313"/>
      <c r="BK496" s="313"/>
      <c r="BL496" s="313"/>
      <c r="BM496" s="91"/>
      <c r="BN496" s="91" t="s">
        <v>11358</v>
      </c>
      <c r="BO496" s="253"/>
      <c r="BP496" s="253">
        <v>2</v>
      </c>
      <c r="BQ496" s="253"/>
      <c r="BR496" s="253"/>
      <c r="BS496" s="253"/>
      <c r="BT496" s="253">
        <v>2</v>
      </c>
      <c r="BU496" s="253">
        <v>3</v>
      </c>
      <c r="BV496" s="253"/>
      <c r="BW496" s="253"/>
      <c r="BX496" s="253"/>
      <c r="BY496" s="427"/>
      <c r="BZ496" s="427"/>
      <c r="CA496" s="427"/>
      <c r="CB496" s="427"/>
      <c r="CC496" s="427"/>
    </row>
    <row r="497" spans="1:81" ht="17.100000000000001" customHeight="1">
      <c r="A497" s="88">
        <v>434</v>
      </c>
      <c r="B497" s="78" t="s">
        <v>2491</v>
      </c>
      <c r="C497" s="78" t="s">
        <v>2492</v>
      </c>
      <c r="D497" s="78" t="s">
        <v>309</v>
      </c>
      <c r="E497" s="78" t="s">
        <v>113</v>
      </c>
      <c r="F497" s="78" t="s">
        <v>2493</v>
      </c>
      <c r="G497" s="101" t="s">
        <v>12523</v>
      </c>
      <c r="H497" s="330" t="s">
        <v>2494</v>
      </c>
      <c r="I497" s="91" t="s">
        <v>2495</v>
      </c>
      <c r="J497" s="330" t="s">
        <v>30</v>
      </c>
      <c r="K497" s="329" t="s">
        <v>896</v>
      </c>
      <c r="L497" s="329" t="s">
        <v>896</v>
      </c>
      <c r="M497" s="91"/>
      <c r="N497" s="330" t="s">
        <v>30</v>
      </c>
      <c r="O497" s="330"/>
      <c r="P497" s="330" t="s">
        <v>30</v>
      </c>
      <c r="Q497" s="373">
        <v>2622</v>
      </c>
      <c r="R497" s="373">
        <v>434.37</v>
      </c>
      <c r="S497" s="387">
        <v>223</v>
      </c>
      <c r="T497" s="387">
        <v>223</v>
      </c>
      <c r="U497" s="253"/>
      <c r="V497" s="252"/>
      <c r="W497" s="252"/>
      <c r="X497" s="330"/>
      <c r="Y497" s="252">
        <v>167.4</v>
      </c>
      <c r="Z497" s="252"/>
      <c r="AA497" s="252"/>
      <c r="AB497" s="252"/>
      <c r="AC497" s="252"/>
      <c r="AD497" s="252"/>
      <c r="AE497" s="307"/>
      <c r="AF497" s="91"/>
      <c r="AG497" s="373"/>
      <c r="AH497" s="373"/>
      <c r="AI497" s="91"/>
      <c r="AJ497" s="91"/>
      <c r="AK497" s="91"/>
      <c r="AL497" s="381"/>
      <c r="AM497" s="381"/>
      <c r="AN497" s="381"/>
      <c r="AO497" s="381"/>
      <c r="AP497" s="381"/>
      <c r="AQ497" s="775">
        <v>311</v>
      </c>
      <c r="AR497" s="91" t="s">
        <v>6355</v>
      </c>
      <c r="AS497" s="91" t="s">
        <v>6355</v>
      </c>
      <c r="AT497" s="91" t="s">
        <v>10019</v>
      </c>
      <c r="AU497" s="73">
        <v>11999</v>
      </c>
      <c r="AV497" s="232">
        <v>39</v>
      </c>
      <c r="AW497" s="335"/>
      <c r="AX497" s="335"/>
      <c r="AY497" s="335"/>
      <c r="AZ497" s="335"/>
      <c r="BA497" s="335"/>
      <c r="BB497" s="313"/>
      <c r="BC497" s="313"/>
      <c r="BD497" s="91"/>
      <c r="BE497" s="91" t="s">
        <v>6350</v>
      </c>
      <c r="BF497" s="313"/>
      <c r="BG497" s="335"/>
      <c r="BH497" s="313"/>
      <c r="BI497" s="313"/>
      <c r="BJ497" s="313"/>
      <c r="BK497" s="313"/>
      <c r="BL497" s="313"/>
      <c r="BM497" s="91"/>
      <c r="BN497" s="91" t="s">
        <v>9610</v>
      </c>
      <c r="BO497" s="253"/>
      <c r="BP497" s="253"/>
      <c r="BQ497" s="253"/>
      <c r="BR497" s="253"/>
      <c r="BS497" s="253">
        <v>2</v>
      </c>
      <c r="BT497" s="253"/>
      <c r="BU497" s="253"/>
      <c r="BV497" s="253"/>
      <c r="BW497" s="253"/>
      <c r="BX497" s="253"/>
      <c r="BY497" s="427"/>
      <c r="BZ497" s="427"/>
      <c r="CA497" s="427"/>
      <c r="CB497" s="427"/>
      <c r="CC497" s="427"/>
    </row>
    <row r="498" spans="1:81" ht="17.100000000000001" customHeight="1">
      <c r="A498" s="88">
        <v>435</v>
      </c>
      <c r="B498" s="91" t="s">
        <v>2276</v>
      </c>
      <c r="C498" s="91" t="s">
        <v>2403</v>
      </c>
      <c r="D498" s="91" t="s">
        <v>213</v>
      </c>
      <c r="E498" s="91" t="s">
        <v>113</v>
      </c>
      <c r="F498" s="91" t="s">
        <v>12731</v>
      </c>
      <c r="G498" s="101" t="s">
        <v>2496</v>
      </c>
      <c r="H498" s="330" t="s">
        <v>11600</v>
      </c>
      <c r="I498" s="91" t="s">
        <v>2497</v>
      </c>
      <c r="J498" s="330" t="s">
        <v>30</v>
      </c>
      <c r="K498" s="330" t="s">
        <v>113</v>
      </c>
      <c r="L498" s="330" t="s">
        <v>113</v>
      </c>
      <c r="M498" s="91"/>
      <c r="N498" s="330" t="s">
        <v>30</v>
      </c>
      <c r="O498" s="570"/>
      <c r="P498" s="330" t="s">
        <v>30</v>
      </c>
      <c r="Q498" s="375">
        <v>500</v>
      </c>
      <c r="R498" s="375">
        <v>334</v>
      </c>
      <c r="S498" s="23">
        <v>184.1</v>
      </c>
      <c r="T498" s="23">
        <v>184.1</v>
      </c>
      <c r="U498" s="390" t="s">
        <v>6336</v>
      </c>
      <c r="V498" s="300"/>
      <c r="W498" s="300">
        <v>150</v>
      </c>
      <c r="X498" s="330" t="s">
        <v>6337</v>
      </c>
      <c r="Y498" s="252"/>
      <c r="Z498" s="252"/>
      <c r="AA498" s="252"/>
      <c r="AB498" s="252"/>
      <c r="AC498" s="252"/>
      <c r="AD498" s="252"/>
      <c r="AE498" s="307">
        <v>5</v>
      </c>
      <c r="AF498" s="91" t="s">
        <v>6966</v>
      </c>
      <c r="AG498" s="373"/>
      <c r="AH498" s="373">
        <v>165</v>
      </c>
      <c r="AI498" s="91"/>
      <c r="AJ498" s="91"/>
      <c r="AK498" s="91"/>
      <c r="AL498" s="381"/>
      <c r="AM498" s="381"/>
      <c r="AN498" s="381"/>
      <c r="AO498" s="381"/>
      <c r="AP498" s="381"/>
      <c r="AQ498" s="381">
        <v>0</v>
      </c>
      <c r="AR498" s="91"/>
      <c r="AS498" s="91"/>
      <c r="AT498" s="91" t="s">
        <v>12729</v>
      </c>
      <c r="AU498" s="232">
        <v>0</v>
      </c>
      <c r="AV498" s="232">
        <v>0</v>
      </c>
      <c r="AW498" s="335"/>
      <c r="AX498" s="335"/>
      <c r="AY498" s="335"/>
      <c r="AZ498" s="335"/>
      <c r="BA498" s="335"/>
      <c r="BB498" s="313"/>
      <c r="BC498" s="313"/>
      <c r="BD498" s="91"/>
      <c r="BE498" s="91" t="s">
        <v>6967</v>
      </c>
      <c r="BF498" s="313"/>
      <c r="BG498" s="335"/>
      <c r="BH498" s="313"/>
      <c r="BI498" s="313"/>
      <c r="BJ498" s="313"/>
      <c r="BK498" s="313"/>
      <c r="BL498" s="313"/>
      <c r="BM498" s="91"/>
      <c r="BN498" s="91"/>
      <c r="BO498" s="253"/>
      <c r="BP498" s="253"/>
      <c r="BQ498" s="253"/>
      <c r="BR498" s="253"/>
      <c r="BS498" s="253"/>
      <c r="BT498" s="253">
        <v>2</v>
      </c>
      <c r="BU498" s="253">
        <v>2</v>
      </c>
      <c r="BV498" s="253"/>
      <c r="BW498" s="253"/>
      <c r="BX498" s="253"/>
      <c r="BY498" s="427"/>
      <c r="BZ498" s="427"/>
      <c r="CA498" s="427"/>
      <c r="CB498" s="427"/>
      <c r="CC498" s="427"/>
    </row>
    <row r="499" spans="1:81" ht="16.5" customHeight="1">
      <c r="A499" s="88">
        <v>436</v>
      </c>
      <c r="B499" s="91" t="s">
        <v>2276</v>
      </c>
      <c r="C499" s="91" t="s">
        <v>2363</v>
      </c>
      <c r="D499" s="91" t="s">
        <v>213</v>
      </c>
      <c r="E499" s="91" t="s">
        <v>20</v>
      </c>
      <c r="F499" s="91" t="s">
        <v>2498</v>
      </c>
      <c r="G499" s="101" t="s">
        <v>2499</v>
      </c>
      <c r="H499" s="330" t="s">
        <v>2500</v>
      </c>
      <c r="I499" s="91" t="s">
        <v>2501</v>
      </c>
      <c r="J499" s="330" t="s">
        <v>102</v>
      </c>
      <c r="K499" s="330" t="s">
        <v>2502</v>
      </c>
      <c r="L499" s="330" t="s">
        <v>2503</v>
      </c>
      <c r="M499" s="91" t="s">
        <v>10541</v>
      </c>
      <c r="N499" s="330" t="s">
        <v>102</v>
      </c>
      <c r="O499" s="776" t="s">
        <v>6435</v>
      </c>
      <c r="P499" s="330" t="s">
        <v>102</v>
      </c>
      <c r="Q499" s="373">
        <v>9459</v>
      </c>
      <c r="R499" s="373">
        <v>1656</v>
      </c>
      <c r="S499" s="387">
        <v>512</v>
      </c>
      <c r="T499" s="387">
        <v>342</v>
      </c>
      <c r="U499" s="253" t="s">
        <v>8877</v>
      </c>
      <c r="V499" s="252">
        <v>170</v>
      </c>
      <c r="W499" s="252">
        <v>71</v>
      </c>
      <c r="X499" s="330" t="s">
        <v>6337</v>
      </c>
      <c r="Y499" s="252">
        <v>75</v>
      </c>
      <c r="Z499" s="252">
        <v>60</v>
      </c>
      <c r="AA499" s="252">
        <v>5000</v>
      </c>
      <c r="AB499" s="252">
        <v>46</v>
      </c>
      <c r="AC499" s="252"/>
      <c r="AD499" s="252"/>
      <c r="AE499" s="307">
        <v>12</v>
      </c>
      <c r="AF499" s="91" t="s">
        <v>6554</v>
      </c>
      <c r="AG499" s="373"/>
      <c r="AH499" s="373">
        <v>8340</v>
      </c>
      <c r="AI499" s="91"/>
      <c r="AJ499" s="91"/>
      <c r="AK499" s="91"/>
      <c r="AL499" s="381">
        <v>2</v>
      </c>
      <c r="AM499" s="381"/>
      <c r="AN499" s="381"/>
      <c r="AO499" s="381">
        <v>2</v>
      </c>
      <c r="AP499" s="381"/>
      <c r="AQ499" s="381">
        <v>311</v>
      </c>
      <c r="AR499" s="91" t="s">
        <v>6355</v>
      </c>
      <c r="AS499" s="91" t="s">
        <v>6355</v>
      </c>
      <c r="AT499" s="91" t="s">
        <v>9343</v>
      </c>
      <c r="AU499" s="73">
        <v>22564</v>
      </c>
      <c r="AV499" s="73">
        <v>73</v>
      </c>
      <c r="AW499" s="335"/>
      <c r="AX499" s="335"/>
      <c r="AY499" s="335"/>
      <c r="AZ499" s="335"/>
      <c r="BA499" s="335"/>
      <c r="BB499" s="313"/>
      <c r="BC499" s="313"/>
      <c r="BD499" s="91"/>
      <c r="BE499" s="91" t="s">
        <v>6350</v>
      </c>
      <c r="BF499" s="313"/>
      <c r="BG499" s="335"/>
      <c r="BH499" s="313"/>
      <c r="BI499" s="313"/>
      <c r="BJ499" s="313"/>
      <c r="BK499" s="313"/>
      <c r="BL499" s="313"/>
      <c r="BM499" s="91"/>
      <c r="BN499" s="91" t="s">
        <v>6350</v>
      </c>
      <c r="BO499" s="253"/>
      <c r="BP499" s="253"/>
      <c r="BQ499" s="253"/>
      <c r="BR499" s="253">
        <v>1</v>
      </c>
      <c r="BS499" s="253"/>
      <c r="BT499" s="253"/>
      <c r="BU499" s="253">
        <v>1</v>
      </c>
      <c r="BV499" s="253">
        <v>2</v>
      </c>
      <c r="BW499" s="253"/>
      <c r="BX499" s="253"/>
      <c r="BY499" s="427"/>
      <c r="BZ499" s="427"/>
      <c r="CA499" s="427"/>
      <c r="CB499" s="427"/>
      <c r="CC499" s="427"/>
    </row>
    <row r="500" spans="1:81" ht="17.100000000000001" customHeight="1">
      <c r="A500" s="88">
        <v>437</v>
      </c>
      <c r="B500" s="86" t="s">
        <v>2276</v>
      </c>
      <c r="C500" s="86" t="s">
        <v>2317</v>
      </c>
      <c r="D500" s="91" t="s">
        <v>213</v>
      </c>
      <c r="E500" s="91" t="s">
        <v>113</v>
      </c>
      <c r="F500" s="91" t="s">
        <v>2504</v>
      </c>
      <c r="G500" s="101" t="s">
        <v>2505</v>
      </c>
      <c r="H500" s="330" t="s">
        <v>2506</v>
      </c>
      <c r="I500" s="91" t="s">
        <v>2507</v>
      </c>
      <c r="J500" s="330" t="s">
        <v>30</v>
      </c>
      <c r="K500" s="330" t="s">
        <v>113</v>
      </c>
      <c r="L500" s="330" t="s">
        <v>113</v>
      </c>
      <c r="M500" s="91"/>
      <c r="N500" s="330" t="s">
        <v>30</v>
      </c>
      <c r="O500" s="330"/>
      <c r="P500" s="330" t="s">
        <v>30</v>
      </c>
      <c r="Q500" s="373">
        <v>4551</v>
      </c>
      <c r="R500" s="373">
        <v>186</v>
      </c>
      <c r="S500" s="387">
        <v>118</v>
      </c>
      <c r="T500" s="387">
        <v>118</v>
      </c>
      <c r="U500" s="253" t="s">
        <v>6352</v>
      </c>
      <c r="V500" s="252"/>
      <c r="W500" s="252"/>
      <c r="X500" s="330"/>
      <c r="Y500" s="252"/>
      <c r="Z500" s="252"/>
      <c r="AA500" s="252"/>
      <c r="AB500" s="252">
        <v>12</v>
      </c>
      <c r="AC500" s="252"/>
      <c r="AD500" s="252"/>
      <c r="AE500" s="307">
        <v>100</v>
      </c>
      <c r="AF500" s="91" t="s">
        <v>8928</v>
      </c>
      <c r="AG500" s="373">
        <v>43</v>
      </c>
      <c r="AH500" s="373">
        <v>47</v>
      </c>
      <c r="AI500" s="91"/>
      <c r="AJ500" s="91"/>
      <c r="AK500" s="91"/>
      <c r="AL500" s="381">
        <v>1</v>
      </c>
      <c r="AM500" s="381"/>
      <c r="AN500" s="381">
        <v>1</v>
      </c>
      <c r="AO500" s="381"/>
      <c r="AP500" s="381"/>
      <c r="AQ500" s="381">
        <v>330</v>
      </c>
      <c r="AR500" s="91" t="s">
        <v>6355</v>
      </c>
      <c r="AS500" s="91" t="s">
        <v>6355</v>
      </c>
      <c r="AT500" s="91" t="s">
        <v>6422</v>
      </c>
      <c r="AU500" s="73">
        <v>98546</v>
      </c>
      <c r="AV500" s="232">
        <v>299</v>
      </c>
      <c r="AW500" s="335"/>
      <c r="AX500" s="335"/>
      <c r="AY500" s="335"/>
      <c r="AZ500" s="335"/>
      <c r="BA500" s="335"/>
      <c r="BB500" s="313"/>
      <c r="BC500" s="313"/>
      <c r="BD500" s="91"/>
      <c r="BE500" s="91" t="s">
        <v>6350</v>
      </c>
      <c r="BF500" s="313"/>
      <c r="BG500" s="335"/>
      <c r="BH500" s="313"/>
      <c r="BI500" s="313"/>
      <c r="BJ500" s="313"/>
      <c r="BK500" s="313"/>
      <c r="BL500" s="313"/>
      <c r="BM500" s="91"/>
      <c r="BN500" s="91" t="s">
        <v>6350</v>
      </c>
      <c r="BO500" s="253"/>
      <c r="BP500" s="253"/>
      <c r="BQ500" s="253"/>
      <c r="BR500" s="253">
        <v>1</v>
      </c>
      <c r="BS500" s="253"/>
      <c r="BT500" s="253"/>
      <c r="BU500" s="253"/>
      <c r="BV500" s="253"/>
      <c r="BW500" s="253"/>
      <c r="BX500" s="253"/>
      <c r="BY500" s="427"/>
      <c r="BZ500" s="427"/>
      <c r="CA500" s="427"/>
      <c r="CB500" s="427"/>
      <c r="CC500" s="427"/>
    </row>
    <row r="501" spans="1:81" ht="17.100000000000001" customHeight="1">
      <c r="A501" s="88">
        <v>438</v>
      </c>
      <c r="B501" s="86" t="s">
        <v>2276</v>
      </c>
      <c r="C501" s="86" t="s">
        <v>2356</v>
      </c>
      <c r="D501" s="91" t="s">
        <v>213</v>
      </c>
      <c r="E501" s="91" t="s">
        <v>278</v>
      </c>
      <c r="F501" s="91" t="s">
        <v>2508</v>
      </c>
      <c r="G501" s="101" t="s">
        <v>2509</v>
      </c>
      <c r="H501" s="330" t="s">
        <v>2510</v>
      </c>
      <c r="I501" s="91" t="s">
        <v>2511</v>
      </c>
      <c r="J501" s="330" t="s">
        <v>102</v>
      </c>
      <c r="K501" s="330" t="s">
        <v>2361</v>
      </c>
      <c r="L501" s="330" t="s">
        <v>2512</v>
      </c>
      <c r="M501" s="91" t="s">
        <v>10529</v>
      </c>
      <c r="N501" s="330" t="s">
        <v>30</v>
      </c>
      <c r="O501" s="330"/>
      <c r="P501" s="330" t="s">
        <v>30</v>
      </c>
      <c r="Q501" s="373">
        <v>5841</v>
      </c>
      <c r="R501" s="373">
        <v>673</v>
      </c>
      <c r="S501" s="23">
        <v>365</v>
      </c>
      <c r="T501" s="387">
        <v>191</v>
      </c>
      <c r="U501" s="253" t="s">
        <v>6336</v>
      </c>
      <c r="V501" s="252">
        <v>174</v>
      </c>
      <c r="W501" s="252">
        <v>40</v>
      </c>
      <c r="X501" s="330" t="s">
        <v>6337</v>
      </c>
      <c r="Y501" s="252">
        <v>62</v>
      </c>
      <c r="Z501" s="252"/>
      <c r="AA501" s="252"/>
      <c r="AB501" s="252">
        <v>50</v>
      </c>
      <c r="AC501" s="252"/>
      <c r="AD501" s="252"/>
      <c r="AE501" s="307">
        <v>50</v>
      </c>
      <c r="AF501" s="91" t="s">
        <v>6523</v>
      </c>
      <c r="AG501" s="373">
        <v>539</v>
      </c>
      <c r="AH501" s="373">
        <v>651</v>
      </c>
      <c r="AI501" s="91" t="s">
        <v>6968</v>
      </c>
      <c r="AJ501" s="91" t="s">
        <v>9017</v>
      </c>
      <c r="AK501" s="91" t="s">
        <v>6348</v>
      </c>
      <c r="AL501" s="381">
        <v>4</v>
      </c>
      <c r="AM501" s="381"/>
      <c r="AN501" s="381">
        <v>1</v>
      </c>
      <c r="AO501" s="381">
        <v>3</v>
      </c>
      <c r="AP501" s="381"/>
      <c r="AQ501" s="381">
        <v>308</v>
      </c>
      <c r="AR501" s="91" t="s">
        <v>6355</v>
      </c>
      <c r="AS501" s="91" t="s">
        <v>6355</v>
      </c>
      <c r="AT501" s="91" t="s">
        <v>9332</v>
      </c>
      <c r="AU501" s="73">
        <v>16154</v>
      </c>
      <c r="AV501" s="73">
        <v>52</v>
      </c>
      <c r="AW501" s="335"/>
      <c r="AX501" s="335"/>
      <c r="AY501" s="335"/>
      <c r="AZ501" s="335"/>
      <c r="BA501" s="335"/>
      <c r="BB501" s="313"/>
      <c r="BC501" s="313"/>
      <c r="BD501" s="91"/>
      <c r="BE501" s="91" t="s">
        <v>6350</v>
      </c>
      <c r="BF501" s="313"/>
      <c r="BG501" s="335"/>
      <c r="BH501" s="313"/>
      <c r="BI501" s="313"/>
      <c r="BJ501" s="313"/>
      <c r="BK501" s="313"/>
      <c r="BL501" s="313"/>
      <c r="BM501" s="91"/>
      <c r="BN501" s="91" t="s">
        <v>6350</v>
      </c>
      <c r="BO501" s="253"/>
      <c r="BP501" s="253">
        <v>1</v>
      </c>
      <c r="BQ501" s="253"/>
      <c r="BR501" s="253"/>
      <c r="BS501" s="253"/>
      <c r="BT501" s="253"/>
      <c r="BU501" s="253"/>
      <c r="BV501" s="253">
        <v>4</v>
      </c>
      <c r="BW501" s="253"/>
      <c r="BX501" s="253"/>
      <c r="BY501" s="427"/>
      <c r="BZ501" s="427"/>
      <c r="CA501" s="427"/>
      <c r="CB501" s="427"/>
      <c r="CC501" s="427"/>
    </row>
    <row r="502" spans="1:81" ht="17.100000000000001" customHeight="1">
      <c r="A502" s="88">
        <v>439</v>
      </c>
      <c r="B502" s="88" t="s">
        <v>2276</v>
      </c>
      <c r="C502" s="88" t="s">
        <v>2492</v>
      </c>
      <c r="D502" s="78" t="s">
        <v>213</v>
      </c>
      <c r="E502" s="78" t="s">
        <v>20</v>
      </c>
      <c r="F502" s="88" t="s">
        <v>2513</v>
      </c>
      <c r="G502" s="101" t="s">
        <v>8750</v>
      </c>
      <c r="H502" s="330" t="s">
        <v>6433</v>
      </c>
      <c r="I502" s="91" t="s">
        <v>2514</v>
      </c>
      <c r="J502" s="330" t="s">
        <v>102</v>
      </c>
      <c r="K502" s="330" t="s">
        <v>2515</v>
      </c>
      <c r="L502" s="330" t="s">
        <v>2516</v>
      </c>
      <c r="M502" s="91" t="s">
        <v>10542</v>
      </c>
      <c r="N502" s="330" t="s">
        <v>30</v>
      </c>
      <c r="O502" s="330"/>
      <c r="P502" s="330" t="s">
        <v>30</v>
      </c>
      <c r="Q502" s="373">
        <v>10390</v>
      </c>
      <c r="R502" s="373">
        <v>1246</v>
      </c>
      <c r="S502" s="23">
        <v>895.53</v>
      </c>
      <c r="T502" s="387">
        <v>769.96</v>
      </c>
      <c r="U502" s="253" t="s">
        <v>6352</v>
      </c>
      <c r="V502" s="252">
        <v>125.57</v>
      </c>
      <c r="W502" s="252">
        <v>121</v>
      </c>
      <c r="X502" s="330" t="s">
        <v>6337</v>
      </c>
      <c r="Y502" s="252">
        <v>217</v>
      </c>
      <c r="Z502" s="252"/>
      <c r="AA502" s="252"/>
      <c r="AB502" s="252">
        <v>40</v>
      </c>
      <c r="AC502" s="252">
        <v>54</v>
      </c>
      <c r="AD502" s="252"/>
      <c r="AE502" s="307">
        <v>40</v>
      </c>
      <c r="AF502" s="91" t="s">
        <v>6434</v>
      </c>
      <c r="AG502" s="373">
        <v>7441</v>
      </c>
      <c r="AH502" s="373">
        <v>8015</v>
      </c>
      <c r="AI502" s="91"/>
      <c r="AJ502" s="91"/>
      <c r="AK502" s="91" t="s">
        <v>6348</v>
      </c>
      <c r="AL502" s="381">
        <v>7</v>
      </c>
      <c r="AM502" s="381">
        <v>2</v>
      </c>
      <c r="AN502" s="381">
        <v>3</v>
      </c>
      <c r="AO502" s="381">
        <v>1</v>
      </c>
      <c r="AP502" s="381">
        <v>1</v>
      </c>
      <c r="AQ502" s="381">
        <v>302</v>
      </c>
      <c r="AR502" s="398" t="s">
        <v>8634</v>
      </c>
      <c r="AS502" s="398" t="s">
        <v>8634</v>
      </c>
      <c r="AT502" s="91" t="s">
        <v>10020</v>
      </c>
      <c r="AU502" s="73">
        <v>25176</v>
      </c>
      <c r="AV502" s="232">
        <v>83</v>
      </c>
      <c r="AW502" s="335"/>
      <c r="AX502" s="335"/>
      <c r="AY502" s="335"/>
      <c r="AZ502" s="335"/>
      <c r="BA502" s="335"/>
      <c r="BB502" s="313"/>
      <c r="BC502" s="313"/>
      <c r="BD502" s="91"/>
      <c r="BE502" s="91" t="s">
        <v>6350</v>
      </c>
      <c r="BF502" s="313"/>
      <c r="BG502" s="335"/>
      <c r="BH502" s="313"/>
      <c r="BI502" s="313"/>
      <c r="BJ502" s="313"/>
      <c r="BK502" s="313"/>
      <c r="BL502" s="313"/>
      <c r="BM502" s="91"/>
      <c r="BN502" s="91" t="s">
        <v>6350</v>
      </c>
      <c r="BO502" s="253"/>
      <c r="BP502" s="253">
        <v>1</v>
      </c>
      <c r="BQ502" s="253"/>
      <c r="BR502" s="253"/>
      <c r="BS502" s="253"/>
      <c r="BT502" s="253">
        <v>1</v>
      </c>
      <c r="BU502" s="253"/>
      <c r="BV502" s="253">
        <v>4</v>
      </c>
      <c r="BW502" s="253"/>
      <c r="BX502" s="253"/>
      <c r="BY502" s="427"/>
      <c r="BZ502" s="427"/>
      <c r="CA502" s="427"/>
      <c r="CB502" s="427"/>
      <c r="CC502" s="427"/>
    </row>
    <row r="503" spans="1:81" ht="17.100000000000001" customHeight="1">
      <c r="A503" s="88">
        <v>440</v>
      </c>
      <c r="B503" s="91" t="s">
        <v>2276</v>
      </c>
      <c r="C503" s="91" t="s">
        <v>2374</v>
      </c>
      <c r="D503" s="91" t="s">
        <v>213</v>
      </c>
      <c r="E503" s="91" t="s">
        <v>113</v>
      </c>
      <c r="F503" s="91" t="s">
        <v>2517</v>
      </c>
      <c r="G503" s="101" t="s">
        <v>2518</v>
      </c>
      <c r="H503" s="330" t="s">
        <v>2519</v>
      </c>
      <c r="I503" s="91" t="s">
        <v>2520</v>
      </c>
      <c r="J503" s="330" t="s">
        <v>30</v>
      </c>
      <c r="K503" s="330" t="s">
        <v>113</v>
      </c>
      <c r="L503" s="330" t="s">
        <v>113</v>
      </c>
      <c r="M503" s="91"/>
      <c r="N503" s="570" t="s">
        <v>30</v>
      </c>
      <c r="O503" s="570"/>
      <c r="P503" s="570" t="s">
        <v>30</v>
      </c>
      <c r="Q503" s="373">
        <v>11650</v>
      </c>
      <c r="R503" s="373">
        <v>987</v>
      </c>
      <c r="S503" s="387">
        <v>425</v>
      </c>
      <c r="T503" s="387">
        <v>425</v>
      </c>
      <c r="U503" s="253"/>
      <c r="V503" s="252"/>
      <c r="W503" s="252"/>
      <c r="X503" s="330"/>
      <c r="Y503" s="252"/>
      <c r="Z503" s="252"/>
      <c r="AA503" s="252"/>
      <c r="AB503" s="252"/>
      <c r="AC503" s="252"/>
      <c r="AD503" s="252"/>
      <c r="AE503" s="307"/>
      <c r="AF503" s="91" t="s">
        <v>7165</v>
      </c>
      <c r="AG503" s="373">
        <v>5</v>
      </c>
      <c r="AH503" s="373">
        <v>106</v>
      </c>
      <c r="AI503" s="91"/>
      <c r="AJ503" s="91"/>
      <c r="AK503" s="91"/>
      <c r="AL503" s="381"/>
      <c r="AM503" s="381"/>
      <c r="AN503" s="381"/>
      <c r="AO503" s="381"/>
      <c r="AP503" s="381"/>
      <c r="AQ503" s="381">
        <v>365</v>
      </c>
      <c r="AR503" s="91" t="s">
        <v>9080</v>
      </c>
      <c r="AS503" s="91" t="s">
        <v>9080</v>
      </c>
      <c r="AT503" s="91" t="s">
        <v>12732</v>
      </c>
      <c r="AU503" s="232">
        <v>9470</v>
      </c>
      <c r="AV503" s="73">
        <v>26</v>
      </c>
      <c r="AW503" s="335"/>
      <c r="AX503" s="335"/>
      <c r="AY503" s="335"/>
      <c r="AZ503" s="335"/>
      <c r="BA503" s="335"/>
      <c r="BB503" s="313"/>
      <c r="BC503" s="313"/>
      <c r="BD503" s="91"/>
      <c r="BE503" s="91" t="s">
        <v>6350</v>
      </c>
      <c r="BF503" s="313"/>
      <c r="BG503" s="335"/>
      <c r="BH503" s="313"/>
      <c r="BI503" s="313"/>
      <c r="BJ503" s="313"/>
      <c r="BK503" s="313"/>
      <c r="BL503" s="313"/>
      <c r="BM503" s="91"/>
      <c r="BN503" s="91"/>
      <c r="BO503" s="253"/>
      <c r="BP503" s="253"/>
      <c r="BQ503" s="253"/>
      <c r="BR503" s="253"/>
      <c r="BS503" s="253"/>
      <c r="BT503" s="253">
        <v>1</v>
      </c>
      <c r="BU503" s="253"/>
      <c r="BV503" s="253"/>
      <c r="BW503" s="253"/>
      <c r="BX503" s="253"/>
      <c r="BY503" s="427"/>
      <c r="BZ503" s="427"/>
      <c r="CA503" s="427"/>
      <c r="CB503" s="427"/>
      <c r="CC503" s="427"/>
    </row>
    <row r="504" spans="1:81" ht="17.100000000000001" customHeight="1">
      <c r="A504" s="88">
        <v>441</v>
      </c>
      <c r="B504" s="91" t="s">
        <v>2491</v>
      </c>
      <c r="C504" s="91" t="s">
        <v>2560</v>
      </c>
      <c r="D504" s="91" t="s">
        <v>6735</v>
      </c>
      <c r="E504" s="91" t="s">
        <v>6736</v>
      </c>
      <c r="F504" s="91" t="s">
        <v>6737</v>
      </c>
      <c r="G504" s="101" t="s">
        <v>2456</v>
      </c>
      <c r="H504" s="330" t="s">
        <v>7192</v>
      </c>
      <c r="I504" s="91" t="s">
        <v>11864</v>
      </c>
      <c r="J504" s="330" t="s">
        <v>30</v>
      </c>
      <c r="K504" s="330" t="s">
        <v>8457</v>
      </c>
      <c r="L504" s="330" t="s">
        <v>8457</v>
      </c>
      <c r="M504" s="91" t="s">
        <v>10543</v>
      </c>
      <c r="N504" s="330" t="s">
        <v>102</v>
      </c>
      <c r="O504" s="776" t="s">
        <v>6435</v>
      </c>
      <c r="P504" s="330" t="s">
        <v>102</v>
      </c>
      <c r="Q504" s="373">
        <v>1637</v>
      </c>
      <c r="R504" s="373">
        <v>1637</v>
      </c>
      <c r="S504" s="387">
        <v>1007.13</v>
      </c>
      <c r="T504" s="387">
        <v>908.85</v>
      </c>
      <c r="U504" s="253"/>
      <c r="V504" s="252">
        <v>98.28</v>
      </c>
      <c r="W504" s="252">
        <v>60.8</v>
      </c>
      <c r="X504" s="330" t="s">
        <v>6337</v>
      </c>
      <c r="Y504" s="252">
        <v>133.76</v>
      </c>
      <c r="Z504" s="252"/>
      <c r="AA504" s="252"/>
      <c r="AB504" s="252">
        <v>21</v>
      </c>
      <c r="AC504" s="252"/>
      <c r="AD504" s="252"/>
      <c r="AE504" s="307"/>
      <c r="AF504" s="91" t="s">
        <v>7193</v>
      </c>
      <c r="AG504" s="373">
        <v>393</v>
      </c>
      <c r="AH504" s="373">
        <v>930</v>
      </c>
      <c r="AI504" s="91"/>
      <c r="AJ504" s="91"/>
      <c r="AK504" s="91"/>
      <c r="AL504" s="381"/>
      <c r="AM504" s="381"/>
      <c r="AN504" s="381"/>
      <c r="AO504" s="381"/>
      <c r="AP504" s="381"/>
      <c r="AQ504" s="381">
        <v>362</v>
      </c>
      <c r="AR504" s="91" t="s">
        <v>9080</v>
      </c>
      <c r="AS504" s="91" t="s">
        <v>9080</v>
      </c>
      <c r="AT504" s="91" t="s">
        <v>9344</v>
      </c>
      <c r="AU504" s="73">
        <v>557480</v>
      </c>
      <c r="AV504" s="73">
        <v>1540</v>
      </c>
      <c r="AW504" s="335">
        <v>3000</v>
      </c>
      <c r="AX504" s="335">
        <v>0</v>
      </c>
      <c r="AY504" s="335">
        <v>1000</v>
      </c>
      <c r="AZ504" s="335">
        <v>2000</v>
      </c>
      <c r="BA504" s="335">
        <v>3000</v>
      </c>
      <c r="BB504" s="313">
        <v>20</v>
      </c>
      <c r="BC504" s="313"/>
      <c r="BD504" s="91"/>
      <c r="BE504" s="91" t="s">
        <v>9540</v>
      </c>
      <c r="BF504" s="313"/>
      <c r="BG504" s="335"/>
      <c r="BH504" s="313"/>
      <c r="BI504" s="313"/>
      <c r="BJ504" s="313"/>
      <c r="BK504" s="313"/>
      <c r="BL504" s="313"/>
      <c r="BM504" s="91"/>
      <c r="BN504" s="91"/>
      <c r="BO504" s="253"/>
      <c r="BP504" s="253">
        <v>2</v>
      </c>
      <c r="BQ504" s="253"/>
      <c r="BR504" s="253"/>
      <c r="BS504" s="253"/>
      <c r="BT504" s="253">
        <v>16</v>
      </c>
      <c r="BU504" s="253">
        <v>3</v>
      </c>
      <c r="BV504" s="253"/>
      <c r="BW504" s="253"/>
      <c r="BX504" s="253"/>
      <c r="BY504" s="427"/>
      <c r="BZ504" s="427"/>
      <c r="CA504" s="427"/>
      <c r="CB504" s="427"/>
      <c r="CC504" s="427"/>
    </row>
    <row r="505" spans="1:81" ht="17.100000000000001" customHeight="1">
      <c r="A505" s="88">
        <v>442</v>
      </c>
      <c r="B505" s="91" t="s">
        <v>6857</v>
      </c>
      <c r="C505" s="91" t="s">
        <v>6858</v>
      </c>
      <c r="D505" s="91" t="s">
        <v>6859</v>
      </c>
      <c r="E505" s="91" t="s">
        <v>6861</v>
      </c>
      <c r="F505" s="91" t="s">
        <v>6860</v>
      </c>
      <c r="G505" s="101" t="s">
        <v>11865</v>
      </c>
      <c r="H505" s="330" t="s">
        <v>7207</v>
      </c>
      <c r="I505" s="91" t="s">
        <v>8837</v>
      </c>
      <c r="J505" s="330" t="s">
        <v>102</v>
      </c>
      <c r="K505" s="330" t="s">
        <v>6863</v>
      </c>
      <c r="L505" s="330" t="s">
        <v>6862</v>
      </c>
      <c r="M505" s="91" t="s">
        <v>10538</v>
      </c>
      <c r="N505" s="330" t="s">
        <v>30</v>
      </c>
      <c r="O505" s="330"/>
      <c r="P505" s="330" t="s">
        <v>30</v>
      </c>
      <c r="Q505" s="373">
        <v>1478.08</v>
      </c>
      <c r="R505" s="373">
        <v>2231.77</v>
      </c>
      <c r="S505" s="23">
        <v>914.26</v>
      </c>
      <c r="T505" s="387">
        <v>914.26</v>
      </c>
      <c r="U505" s="253" t="s">
        <v>6344</v>
      </c>
      <c r="V505" s="252"/>
      <c r="W505" s="252">
        <v>156.16</v>
      </c>
      <c r="X505" s="330" t="s">
        <v>6337</v>
      </c>
      <c r="Y505" s="252">
        <v>182.16</v>
      </c>
      <c r="Z505" s="252"/>
      <c r="AA505" s="252"/>
      <c r="AB505" s="252">
        <v>60.72</v>
      </c>
      <c r="AC505" s="252"/>
      <c r="AD505" s="252"/>
      <c r="AE505" s="307">
        <v>25</v>
      </c>
      <c r="AF505" s="91" t="s">
        <v>11866</v>
      </c>
      <c r="AG505" s="373">
        <v>763</v>
      </c>
      <c r="AH505" s="373">
        <v>763</v>
      </c>
      <c r="AI505" s="91" t="s">
        <v>11867</v>
      </c>
      <c r="AJ505" s="91" t="s">
        <v>11868</v>
      </c>
      <c r="AK505" s="91"/>
      <c r="AL505" s="381">
        <v>2</v>
      </c>
      <c r="AM505" s="381"/>
      <c r="AN505" s="381"/>
      <c r="AO505" s="381">
        <v>2</v>
      </c>
      <c r="AP505" s="381"/>
      <c r="AQ505" s="381">
        <v>187</v>
      </c>
      <c r="AR505" s="91" t="s">
        <v>9080</v>
      </c>
      <c r="AS505" s="91" t="s">
        <v>9080</v>
      </c>
      <c r="AT505" s="91" t="s">
        <v>9345</v>
      </c>
      <c r="AU505" s="73">
        <v>11781</v>
      </c>
      <c r="AV505" s="232">
        <v>63</v>
      </c>
      <c r="AW505" s="335"/>
      <c r="AX505" s="335"/>
      <c r="AY505" s="335"/>
      <c r="AZ505" s="335"/>
      <c r="BA505" s="335"/>
      <c r="BB505" s="313"/>
      <c r="BC505" s="313"/>
      <c r="BD505" s="91"/>
      <c r="BE505" s="91" t="s">
        <v>11086</v>
      </c>
      <c r="BF505" s="313"/>
      <c r="BG505" s="335"/>
      <c r="BH505" s="313"/>
      <c r="BI505" s="313"/>
      <c r="BJ505" s="313"/>
      <c r="BK505" s="313"/>
      <c r="BL505" s="313"/>
      <c r="BM505" s="91"/>
      <c r="BN505" s="91"/>
      <c r="BO505" s="253"/>
      <c r="BP505" s="253">
        <v>1</v>
      </c>
      <c r="BQ505" s="253"/>
      <c r="BR505" s="253"/>
      <c r="BS505" s="253"/>
      <c r="BT505" s="253">
        <v>1</v>
      </c>
      <c r="BU505" s="253"/>
      <c r="BV505" s="253"/>
      <c r="BW505" s="253"/>
      <c r="BX505" s="253"/>
      <c r="BY505" s="427"/>
      <c r="BZ505" s="427"/>
      <c r="CA505" s="427"/>
      <c r="CB505" s="427"/>
      <c r="CC505" s="427"/>
    </row>
    <row r="506" spans="1:81" ht="17.100000000000001" customHeight="1">
      <c r="A506" s="88">
        <v>443</v>
      </c>
      <c r="B506" s="91" t="s">
        <v>12235</v>
      </c>
      <c r="C506" s="91" t="s">
        <v>12236</v>
      </c>
      <c r="D506" s="91" t="s">
        <v>12237</v>
      </c>
      <c r="E506" s="91" t="s">
        <v>12238</v>
      </c>
      <c r="F506" s="91" t="s">
        <v>12239</v>
      </c>
      <c r="G506" s="101" t="s">
        <v>12244</v>
      </c>
      <c r="H506" s="713" t="s">
        <v>12240</v>
      </c>
      <c r="I506" s="91" t="s">
        <v>12512</v>
      </c>
      <c r="J506" s="713" t="s">
        <v>30</v>
      </c>
      <c r="K506" s="713" t="s">
        <v>113</v>
      </c>
      <c r="L506" s="713" t="s">
        <v>113</v>
      </c>
      <c r="M506" s="91" t="s">
        <v>12241</v>
      </c>
      <c r="N506" s="713" t="s">
        <v>30</v>
      </c>
      <c r="O506" s="713"/>
      <c r="P506" s="713" t="s">
        <v>30</v>
      </c>
      <c r="Q506" s="373">
        <v>81457.5</v>
      </c>
      <c r="R506" s="373">
        <v>3676.15</v>
      </c>
      <c r="S506" s="23">
        <v>2518.77</v>
      </c>
      <c r="T506" s="387">
        <v>2213.92</v>
      </c>
      <c r="U506" s="253"/>
      <c r="V506" s="252">
        <v>304.85000000000002</v>
      </c>
      <c r="W506" s="252">
        <v>46.1</v>
      </c>
      <c r="X506" s="713" t="s">
        <v>6337</v>
      </c>
      <c r="Y506" s="252">
        <v>141.19999999999999</v>
      </c>
      <c r="Z506" s="252"/>
      <c r="AA506" s="252"/>
      <c r="AB506" s="252">
        <v>1157.3800000000001</v>
      </c>
      <c r="AC506" s="252">
        <v>104.1</v>
      </c>
      <c r="AD506" s="252"/>
      <c r="AE506" s="307">
        <v>55</v>
      </c>
      <c r="AF506" s="91" t="s">
        <v>12242</v>
      </c>
      <c r="AG506" s="373"/>
      <c r="AH506" s="373">
        <v>1296</v>
      </c>
      <c r="AI506" s="91"/>
      <c r="AJ506" s="91"/>
      <c r="AK506" s="91"/>
      <c r="AL506" s="713"/>
      <c r="AM506" s="713"/>
      <c r="AN506" s="713"/>
      <c r="AO506" s="713"/>
      <c r="AP506" s="713"/>
      <c r="AQ506" s="713">
        <v>307</v>
      </c>
      <c r="AR506" s="91" t="s">
        <v>6341</v>
      </c>
      <c r="AS506" s="91" t="s">
        <v>6341</v>
      </c>
      <c r="AT506" s="91" t="s">
        <v>12243</v>
      </c>
      <c r="AU506" s="73">
        <v>50383</v>
      </c>
      <c r="AV506" s="232">
        <v>164</v>
      </c>
      <c r="AW506" s="335"/>
      <c r="AX506" s="335"/>
      <c r="AY506" s="335"/>
      <c r="AZ506" s="335"/>
      <c r="BA506" s="335"/>
      <c r="BB506" s="313"/>
      <c r="BC506" s="313"/>
      <c r="BD506" s="91"/>
      <c r="BE506" s="91" t="s">
        <v>6350</v>
      </c>
      <c r="BF506" s="313"/>
      <c r="BG506" s="335"/>
      <c r="BH506" s="313"/>
      <c r="BI506" s="313"/>
      <c r="BJ506" s="313"/>
      <c r="BK506" s="313"/>
      <c r="BL506" s="313"/>
      <c r="BM506" s="91"/>
      <c r="BN506" s="91" t="s">
        <v>6350</v>
      </c>
      <c r="BO506" s="253"/>
      <c r="BP506" s="253"/>
      <c r="BQ506" s="253"/>
      <c r="BR506" s="253">
        <v>1</v>
      </c>
      <c r="BS506" s="253"/>
      <c r="BT506" s="253">
        <v>1</v>
      </c>
      <c r="BU506" s="253">
        <v>1</v>
      </c>
      <c r="BV506" s="253">
        <v>10</v>
      </c>
      <c r="BW506" s="253"/>
      <c r="BX506" s="253">
        <v>25</v>
      </c>
      <c r="BY506" s="713"/>
      <c r="BZ506" s="713"/>
      <c r="CA506" s="713"/>
      <c r="CB506" s="713"/>
      <c r="CC506" s="713"/>
    </row>
    <row r="507" spans="1:81" ht="17.100000000000001" customHeight="1">
      <c r="A507" s="208"/>
      <c r="B507" s="209" t="s">
        <v>2521</v>
      </c>
      <c r="C507" s="210"/>
      <c r="D507" s="210">
        <v>45</v>
      </c>
      <c r="E507" s="210"/>
      <c r="F507" s="210"/>
      <c r="G507" s="208"/>
      <c r="H507" s="208"/>
      <c r="I507" s="208"/>
      <c r="J507" s="208"/>
      <c r="K507" s="208"/>
      <c r="L507" s="208"/>
      <c r="M507" s="205"/>
      <c r="N507" s="112"/>
      <c r="O507" s="112"/>
      <c r="P507" s="112"/>
      <c r="Q507" s="374"/>
      <c r="R507" s="374"/>
      <c r="S507" s="188"/>
      <c r="T507" s="188"/>
      <c r="U507" s="285"/>
      <c r="V507" s="298"/>
      <c r="W507" s="298"/>
      <c r="X507" s="112"/>
      <c r="Y507" s="298"/>
      <c r="Z507" s="298"/>
      <c r="AA507" s="298"/>
      <c r="AB507" s="298"/>
      <c r="AC507" s="298"/>
      <c r="AD507" s="298"/>
      <c r="AE507" s="352"/>
      <c r="AF507" s="205"/>
      <c r="AG507" s="374"/>
      <c r="AH507" s="374"/>
      <c r="AI507" s="205"/>
      <c r="AJ507" s="205"/>
      <c r="AK507" s="205"/>
      <c r="AL507" s="112"/>
      <c r="AM507" s="112"/>
      <c r="AN507" s="112"/>
      <c r="AO507" s="112"/>
      <c r="AP507" s="112"/>
      <c r="AQ507" s="112"/>
      <c r="AR507" s="205"/>
      <c r="AS507" s="205"/>
      <c r="AT507" s="205"/>
      <c r="AU507" s="198"/>
      <c r="AV507" s="198"/>
      <c r="AW507" s="339"/>
      <c r="AX507" s="339"/>
      <c r="AY507" s="339"/>
      <c r="AZ507" s="339"/>
      <c r="BA507" s="339"/>
      <c r="BB507" s="310"/>
      <c r="BC507" s="310"/>
      <c r="BD507" s="205"/>
      <c r="BE507" s="205"/>
      <c r="BF507" s="310"/>
      <c r="BG507" s="339"/>
      <c r="BH507" s="310"/>
      <c r="BI507" s="310"/>
      <c r="BJ507" s="310"/>
      <c r="BK507" s="310"/>
      <c r="BL507" s="310"/>
      <c r="BM507" s="205"/>
      <c r="BN507" s="205"/>
      <c r="BO507" s="285"/>
      <c r="BP507" s="285"/>
      <c r="BQ507" s="285"/>
      <c r="BR507" s="285"/>
      <c r="BS507" s="285"/>
      <c r="BT507" s="285"/>
      <c r="BU507" s="285"/>
      <c r="BV507" s="285"/>
      <c r="BW507" s="285"/>
      <c r="BX507" s="285"/>
      <c r="BY507" s="112"/>
      <c r="BZ507" s="112"/>
      <c r="CA507" s="112"/>
      <c r="CB507" s="112"/>
      <c r="CC507" s="112"/>
    </row>
    <row r="508" spans="1:81" ht="17.100000000000001" customHeight="1">
      <c r="A508" s="88">
        <v>444</v>
      </c>
      <c r="B508" s="88" t="s">
        <v>2276</v>
      </c>
      <c r="C508" s="88" t="s">
        <v>2286</v>
      </c>
      <c r="D508" s="78" t="s">
        <v>350</v>
      </c>
      <c r="E508" s="78" t="s">
        <v>20</v>
      </c>
      <c r="F508" s="78" t="s">
        <v>2522</v>
      </c>
      <c r="G508" s="101" t="s">
        <v>2523</v>
      </c>
      <c r="H508" s="330" t="s">
        <v>2524</v>
      </c>
      <c r="I508" s="91" t="s">
        <v>2525</v>
      </c>
      <c r="J508" s="330" t="s">
        <v>102</v>
      </c>
      <c r="K508" s="330" t="s">
        <v>2526</v>
      </c>
      <c r="L508" s="329" t="s">
        <v>7000</v>
      </c>
      <c r="M508" s="91" t="s">
        <v>10544</v>
      </c>
      <c r="N508" s="330" t="s">
        <v>30</v>
      </c>
      <c r="O508" s="570"/>
      <c r="P508" s="330" t="s">
        <v>30</v>
      </c>
      <c r="Q508" s="373">
        <v>654.1</v>
      </c>
      <c r="R508" s="373">
        <v>478.1</v>
      </c>
      <c r="S508" s="387">
        <v>276.20999999999998</v>
      </c>
      <c r="T508" s="387">
        <v>148.22999999999999</v>
      </c>
      <c r="U508" s="253" t="s">
        <v>6352</v>
      </c>
      <c r="V508" s="252">
        <v>128</v>
      </c>
      <c r="W508" s="252">
        <v>89</v>
      </c>
      <c r="X508" s="330" t="s">
        <v>6337</v>
      </c>
      <c r="Y508" s="252"/>
      <c r="Z508" s="252">
        <v>49.95</v>
      </c>
      <c r="AA508" s="252"/>
      <c r="AB508" s="252">
        <v>63.99</v>
      </c>
      <c r="AC508" s="252"/>
      <c r="AD508" s="252"/>
      <c r="AE508" s="307"/>
      <c r="AF508" s="91" t="s">
        <v>7001</v>
      </c>
      <c r="AG508" s="373">
        <v>540</v>
      </c>
      <c r="AH508" s="373">
        <v>592</v>
      </c>
      <c r="AI508" s="91"/>
      <c r="AJ508" s="91"/>
      <c r="AK508" s="91" t="s">
        <v>6354</v>
      </c>
      <c r="AL508" s="381">
        <v>2</v>
      </c>
      <c r="AM508" s="381"/>
      <c r="AN508" s="381">
        <v>2</v>
      </c>
      <c r="AO508" s="381"/>
      <c r="AP508" s="381"/>
      <c r="AQ508" s="381">
        <v>365</v>
      </c>
      <c r="AR508" s="398" t="s">
        <v>9080</v>
      </c>
      <c r="AS508" s="398" t="s">
        <v>9080</v>
      </c>
      <c r="AT508" s="91" t="s">
        <v>6437</v>
      </c>
      <c r="AU508" s="232">
        <v>37000</v>
      </c>
      <c r="AV508" s="232">
        <v>101</v>
      </c>
      <c r="AW508" s="335"/>
      <c r="AX508" s="335"/>
      <c r="AY508" s="335"/>
      <c r="AZ508" s="335"/>
      <c r="BA508" s="335"/>
      <c r="BB508" s="313"/>
      <c r="BC508" s="313"/>
      <c r="BD508" s="91"/>
      <c r="BE508" s="91" t="s">
        <v>11086</v>
      </c>
      <c r="BF508" s="313"/>
      <c r="BG508" s="335"/>
      <c r="BH508" s="313"/>
      <c r="BI508" s="313"/>
      <c r="BJ508" s="313"/>
      <c r="BK508" s="313"/>
      <c r="BL508" s="313"/>
      <c r="BM508" s="91"/>
      <c r="BN508" s="91"/>
      <c r="BO508" s="253"/>
      <c r="BP508" s="253"/>
      <c r="BQ508" s="253"/>
      <c r="BR508" s="253"/>
      <c r="BS508" s="253"/>
      <c r="BT508" s="253"/>
      <c r="BU508" s="253"/>
      <c r="BV508" s="253"/>
      <c r="BW508" s="253"/>
      <c r="BX508" s="253"/>
      <c r="BY508" s="427">
        <v>3</v>
      </c>
      <c r="BZ508" s="427"/>
      <c r="CA508" s="427">
        <v>7</v>
      </c>
      <c r="CB508" s="427"/>
      <c r="CC508" s="427"/>
    </row>
    <row r="509" spans="1:81" ht="17.100000000000001" customHeight="1">
      <c r="A509" s="88">
        <v>445</v>
      </c>
      <c r="B509" s="86" t="s">
        <v>2276</v>
      </c>
      <c r="C509" s="86" t="s">
        <v>2317</v>
      </c>
      <c r="D509" s="91" t="s">
        <v>350</v>
      </c>
      <c r="E509" s="91" t="s">
        <v>20</v>
      </c>
      <c r="F509" s="91" t="s">
        <v>2527</v>
      </c>
      <c r="G509" s="101" t="s">
        <v>2528</v>
      </c>
      <c r="H509" s="330" t="s">
        <v>2529</v>
      </c>
      <c r="I509" s="91" t="s">
        <v>2530</v>
      </c>
      <c r="J509" s="330" t="s">
        <v>102</v>
      </c>
      <c r="K509" s="330" t="s">
        <v>2531</v>
      </c>
      <c r="L509" s="330" t="s">
        <v>2532</v>
      </c>
      <c r="M509" s="91" t="s">
        <v>10545</v>
      </c>
      <c r="N509" s="330" t="s">
        <v>30</v>
      </c>
      <c r="O509" s="570"/>
      <c r="P509" s="330" t="s">
        <v>102</v>
      </c>
      <c r="Q509" s="373">
        <v>9745</v>
      </c>
      <c r="R509" s="373">
        <v>374</v>
      </c>
      <c r="S509" s="387">
        <v>239</v>
      </c>
      <c r="T509" s="387">
        <v>204</v>
      </c>
      <c r="U509" s="253" t="s">
        <v>6336</v>
      </c>
      <c r="V509" s="252">
        <v>35</v>
      </c>
      <c r="W509" s="300">
        <v>55</v>
      </c>
      <c r="X509" s="329" t="s">
        <v>33</v>
      </c>
      <c r="Y509" s="252">
        <v>218</v>
      </c>
      <c r="Z509" s="252"/>
      <c r="AA509" s="252"/>
      <c r="AB509" s="252">
        <v>58</v>
      </c>
      <c r="AC509" s="252"/>
      <c r="AD509" s="252"/>
      <c r="AE509" s="307" t="s">
        <v>9947</v>
      </c>
      <c r="AF509" s="91" t="s">
        <v>7166</v>
      </c>
      <c r="AG509" s="373">
        <v>1300</v>
      </c>
      <c r="AH509" s="373">
        <v>1300</v>
      </c>
      <c r="AI509" s="91"/>
      <c r="AJ509" s="91"/>
      <c r="AK509" s="91"/>
      <c r="AL509" s="381"/>
      <c r="AM509" s="381"/>
      <c r="AN509" s="381"/>
      <c r="AO509" s="381"/>
      <c r="AP509" s="381"/>
      <c r="AQ509" s="381">
        <v>365</v>
      </c>
      <c r="AR509" s="91" t="s">
        <v>9080</v>
      </c>
      <c r="AS509" s="91" t="s">
        <v>9080</v>
      </c>
      <c r="AT509" s="91" t="s">
        <v>6437</v>
      </c>
      <c r="AU509" s="232">
        <v>109500</v>
      </c>
      <c r="AV509" s="73">
        <v>300</v>
      </c>
      <c r="AW509" s="335"/>
      <c r="AX509" s="335"/>
      <c r="AY509" s="335"/>
      <c r="AZ509" s="335"/>
      <c r="BA509" s="335"/>
      <c r="BB509" s="313"/>
      <c r="BC509" s="413"/>
      <c r="BD509" s="91"/>
      <c r="BE509" s="91"/>
      <c r="BF509" s="313">
        <v>5000</v>
      </c>
      <c r="BG509" s="335">
        <v>0</v>
      </c>
      <c r="BH509" s="313">
        <v>2000</v>
      </c>
      <c r="BI509" s="313">
        <v>3000</v>
      </c>
      <c r="BJ509" s="313">
        <v>5000</v>
      </c>
      <c r="BK509" s="313">
        <v>10</v>
      </c>
      <c r="BL509" s="313">
        <v>20</v>
      </c>
      <c r="BM509" s="91" t="s">
        <v>12245</v>
      </c>
      <c r="BN509" s="91" t="s">
        <v>12246</v>
      </c>
      <c r="BO509" s="253"/>
      <c r="BP509" s="253"/>
      <c r="BQ509" s="253"/>
      <c r="BR509" s="253"/>
      <c r="BS509" s="253"/>
      <c r="BT509" s="253"/>
      <c r="BU509" s="253"/>
      <c r="BV509" s="253"/>
      <c r="BW509" s="253"/>
      <c r="BX509" s="253"/>
      <c r="BY509" s="427">
        <v>1</v>
      </c>
      <c r="BZ509" s="427"/>
      <c r="CA509" s="427">
        <v>2</v>
      </c>
      <c r="CB509" s="427"/>
      <c r="CC509" s="427"/>
    </row>
    <row r="510" spans="1:81" ht="17.100000000000001" customHeight="1">
      <c r="A510" s="88">
        <v>446</v>
      </c>
      <c r="B510" s="86" t="s">
        <v>2276</v>
      </c>
      <c r="C510" s="86" t="s">
        <v>2317</v>
      </c>
      <c r="D510" s="91" t="s">
        <v>350</v>
      </c>
      <c r="E510" s="91" t="s">
        <v>278</v>
      </c>
      <c r="F510" s="91" t="s">
        <v>2533</v>
      </c>
      <c r="G510" s="101" t="s">
        <v>2534</v>
      </c>
      <c r="H510" s="330" t="s">
        <v>2535</v>
      </c>
      <c r="I510" s="91" t="s">
        <v>2536</v>
      </c>
      <c r="J510" s="330" t="s">
        <v>102</v>
      </c>
      <c r="K510" s="330" t="s">
        <v>2537</v>
      </c>
      <c r="L510" s="330" t="s">
        <v>2538</v>
      </c>
      <c r="M510" s="91" t="s">
        <v>10806</v>
      </c>
      <c r="N510" s="330" t="s">
        <v>30</v>
      </c>
      <c r="O510" s="330"/>
      <c r="P510" s="330" t="s">
        <v>30</v>
      </c>
      <c r="Q510" s="373">
        <v>2000</v>
      </c>
      <c r="R510" s="373">
        <v>266.39999999999998</v>
      </c>
      <c r="S510" s="387">
        <v>226.4</v>
      </c>
      <c r="T510" s="387">
        <v>226.4</v>
      </c>
      <c r="U510" s="253" t="s">
        <v>8882</v>
      </c>
      <c r="V510" s="252"/>
      <c r="W510" s="252">
        <v>20</v>
      </c>
      <c r="X510" s="330" t="s">
        <v>6337</v>
      </c>
      <c r="Y510" s="252">
        <v>20</v>
      </c>
      <c r="Z510" s="252"/>
      <c r="AA510" s="252"/>
      <c r="AB510" s="252">
        <v>20</v>
      </c>
      <c r="AC510" s="252">
        <v>30</v>
      </c>
      <c r="AD510" s="252">
        <v>20</v>
      </c>
      <c r="AE510" s="307" t="s">
        <v>9948</v>
      </c>
      <c r="AF510" s="91" t="s">
        <v>7167</v>
      </c>
      <c r="AG510" s="373">
        <v>2000</v>
      </c>
      <c r="AH510" s="373">
        <v>2000</v>
      </c>
      <c r="AI510" s="91"/>
      <c r="AJ510" s="91"/>
      <c r="AK510" s="91"/>
      <c r="AL510" s="381"/>
      <c r="AM510" s="381"/>
      <c r="AN510" s="381"/>
      <c r="AO510" s="381"/>
      <c r="AP510" s="381"/>
      <c r="AQ510" s="381">
        <v>365</v>
      </c>
      <c r="AR510" s="91" t="s">
        <v>7168</v>
      </c>
      <c r="AS510" s="91" t="s">
        <v>7168</v>
      </c>
      <c r="AT510" s="91" t="s">
        <v>6437</v>
      </c>
      <c r="AU510" s="232">
        <v>7606</v>
      </c>
      <c r="AV510" s="232">
        <v>21</v>
      </c>
      <c r="AW510" s="335"/>
      <c r="AX510" s="335"/>
      <c r="AY510" s="335"/>
      <c r="AZ510" s="335"/>
      <c r="BA510" s="335"/>
      <c r="BB510" s="313"/>
      <c r="BC510" s="313"/>
      <c r="BD510" s="91"/>
      <c r="BE510" s="91" t="s">
        <v>7169</v>
      </c>
      <c r="BF510" s="313"/>
      <c r="BG510" s="335"/>
      <c r="BH510" s="313"/>
      <c r="BI510" s="313"/>
      <c r="BJ510" s="313"/>
      <c r="BK510" s="313"/>
      <c r="BL510" s="313"/>
      <c r="BM510" s="91"/>
      <c r="BN510" s="91" t="s">
        <v>7169</v>
      </c>
      <c r="BO510" s="253"/>
      <c r="BP510" s="253"/>
      <c r="BQ510" s="253"/>
      <c r="BR510" s="253"/>
      <c r="BS510" s="253"/>
      <c r="BT510" s="253"/>
      <c r="BU510" s="253"/>
      <c r="BV510" s="253"/>
      <c r="BW510" s="253"/>
      <c r="BX510" s="253"/>
      <c r="BY510" s="427"/>
      <c r="BZ510" s="427"/>
      <c r="CA510" s="427">
        <v>2</v>
      </c>
      <c r="CB510" s="427"/>
      <c r="CC510" s="427"/>
    </row>
    <row r="511" spans="1:81" ht="17.100000000000001" customHeight="1">
      <c r="A511" s="88">
        <v>447</v>
      </c>
      <c r="B511" s="88" t="s">
        <v>2276</v>
      </c>
      <c r="C511" s="88" t="s">
        <v>2286</v>
      </c>
      <c r="D511" s="91" t="s">
        <v>350</v>
      </c>
      <c r="E511" s="91" t="s">
        <v>20</v>
      </c>
      <c r="F511" s="91" t="s">
        <v>2539</v>
      </c>
      <c r="G511" s="101" t="s">
        <v>2540</v>
      </c>
      <c r="H511" s="330" t="s">
        <v>2541</v>
      </c>
      <c r="I511" s="91" t="s">
        <v>2542</v>
      </c>
      <c r="J511" s="330" t="s">
        <v>102</v>
      </c>
      <c r="K511" s="330" t="s">
        <v>2543</v>
      </c>
      <c r="L511" s="330" t="s">
        <v>2544</v>
      </c>
      <c r="M511" s="91" t="s">
        <v>10546</v>
      </c>
      <c r="N511" s="330" t="s">
        <v>102</v>
      </c>
      <c r="O511" s="776" t="s">
        <v>6435</v>
      </c>
      <c r="P511" s="330" t="s">
        <v>11613</v>
      </c>
      <c r="Q511" s="373">
        <v>12000</v>
      </c>
      <c r="R511" s="373">
        <v>6948.4</v>
      </c>
      <c r="S511" s="387">
        <v>3200</v>
      </c>
      <c r="T511" s="387">
        <v>2000</v>
      </c>
      <c r="U511" s="253" t="s">
        <v>6352</v>
      </c>
      <c r="V511" s="252">
        <v>1200</v>
      </c>
      <c r="W511" s="252">
        <v>50</v>
      </c>
      <c r="X511" s="330" t="s">
        <v>33</v>
      </c>
      <c r="Y511" s="252">
        <v>400</v>
      </c>
      <c r="Z511" s="252"/>
      <c r="AA511" s="252"/>
      <c r="AB511" s="252">
        <v>200</v>
      </c>
      <c r="AC511" s="252">
        <v>80</v>
      </c>
      <c r="AD511" s="252">
        <v>550</v>
      </c>
      <c r="AE511" s="307" t="s">
        <v>9949</v>
      </c>
      <c r="AF511" s="91" t="s">
        <v>6462</v>
      </c>
      <c r="AG511" s="373">
        <v>123</v>
      </c>
      <c r="AH511" s="373">
        <v>1400</v>
      </c>
      <c r="AI511" s="91"/>
      <c r="AJ511" s="91"/>
      <c r="AK511" s="91" t="s">
        <v>6354</v>
      </c>
      <c r="AL511" s="381">
        <v>4</v>
      </c>
      <c r="AM511" s="381">
        <v>1</v>
      </c>
      <c r="AN511" s="381">
        <v>1</v>
      </c>
      <c r="AO511" s="381">
        <v>2</v>
      </c>
      <c r="AP511" s="381"/>
      <c r="AQ511" s="381">
        <v>317</v>
      </c>
      <c r="AR511" s="91" t="s">
        <v>6341</v>
      </c>
      <c r="AS511" s="91" t="s">
        <v>6341</v>
      </c>
      <c r="AT511" s="91" t="s">
        <v>6463</v>
      </c>
      <c r="AU511" s="73">
        <v>22000</v>
      </c>
      <c r="AV511" s="232">
        <v>69</v>
      </c>
      <c r="AW511" s="335">
        <v>17000</v>
      </c>
      <c r="AX511" s="335">
        <v>0</v>
      </c>
      <c r="AY511" s="335">
        <v>12000</v>
      </c>
      <c r="AZ511" s="335">
        <v>15000</v>
      </c>
      <c r="BA511" s="335">
        <v>17000</v>
      </c>
      <c r="BB511" s="313">
        <v>20</v>
      </c>
      <c r="BC511" s="313">
        <v>50</v>
      </c>
      <c r="BD511" s="91" t="s">
        <v>9425</v>
      </c>
      <c r="BE511" s="91"/>
      <c r="BF511" s="313"/>
      <c r="BG511" s="335"/>
      <c r="BH511" s="313"/>
      <c r="BI511" s="313"/>
      <c r="BJ511" s="313"/>
      <c r="BK511" s="313"/>
      <c r="BL511" s="313"/>
      <c r="BM511" s="91"/>
      <c r="BN511" s="91" t="s">
        <v>6350</v>
      </c>
      <c r="BO511" s="253"/>
      <c r="BP511" s="253"/>
      <c r="BQ511" s="253"/>
      <c r="BR511" s="253"/>
      <c r="BS511" s="253"/>
      <c r="BT511" s="253"/>
      <c r="BU511" s="253"/>
      <c r="BV511" s="253"/>
      <c r="BW511" s="253"/>
      <c r="BX511" s="253"/>
      <c r="BY511" s="717">
        <v>1</v>
      </c>
      <c r="BZ511" s="427">
        <v>3</v>
      </c>
      <c r="CA511" s="427">
        <v>55</v>
      </c>
      <c r="CB511" s="427"/>
      <c r="CC511" s="427"/>
    </row>
    <row r="512" spans="1:81" ht="17.100000000000001" customHeight="1">
      <c r="A512" s="88">
        <v>448</v>
      </c>
      <c r="B512" s="88" t="s">
        <v>2276</v>
      </c>
      <c r="C512" s="88" t="s">
        <v>2461</v>
      </c>
      <c r="D512" s="91" t="s">
        <v>350</v>
      </c>
      <c r="E512" s="91" t="s">
        <v>20</v>
      </c>
      <c r="F512" s="91" t="s">
        <v>2545</v>
      </c>
      <c r="G512" s="101" t="s">
        <v>2546</v>
      </c>
      <c r="H512" s="330" t="s">
        <v>2547</v>
      </c>
      <c r="I512" s="91" t="s">
        <v>2548</v>
      </c>
      <c r="J512" s="330" t="s">
        <v>102</v>
      </c>
      <c r="K512" s="330" t="s">
        <v>2549</v>
      </c>
      <c r="L512" s="330" t="s">
        <v>2550</v>
      </c>
      <c r="M512" s="91" t="s">
        <v>10807</v>
      </c>
      <c r="N512" s="330" t="s">
        <v>30</v>
      </c>
      <c r="O512" s="330"/>
      <c r="P512" s="330" t="s">
        <v>30</v>
      </c>
      <c r="Q512" s="373">
        <v>6104</v>
      </c>
      <c r="R512" s="373">
        <v>3692</v>
      </c>
      <c r="S512" s="387">
        <v>142</v>
      </c>
      <c r="T512" s="387">
        <v>109</v>
      </c>
      <c r="U512" s="253" t="s">
        <v>11818</v>
      </c>
      <c r="V512" s="252">
        <v>33</v>
      </c>
      <c r="W512" s="252">
        <v>26</v>
      </c>
      <c r="X512" s="330" t="s">
        <v>6337</v>
      </c>
      <c r="Y512" s="252">
        <v>66</v>
      </c>
      <c r="Z512" s="252">
        <v>13</v>
      </c>
      <c r="AA512" s="252">
        <v>3500</v>
      </c>
      <c r="AB512" s="252">
        <v>33</v>
      </c>
      <c r="AC512" s="252"/>
      <c r="AD512" s="252"/>
      <c r="AE512" s="307">
        <v>100</v>
      </c>
      <c r="AF512" s="91" t="s">
        <v>7196</v>
      </c>
      <c r="AG512" s="373">
        <v>200</v>
      </c>
      <c r="AH512" s="373">
        <v>3000</v>
      </c>
      <c r="AI512" s="91"/>
      <c r="AJ512" s="91"/>
      <c r="AK512" s="91" t="s">
        <v>6354</v>
      </c>
      <c r="AL512" s="381">
        <v>4</v>
      </c>
      <c r="AM512" s="381">
        <v>2</v>
      </c>
      <c r="AN512" s="381">
        <v>2</v>
      </c>
      <c r="AO512" s="381"/>
      <c r="AP512" s="381"/>
      <c r="AQ512" s="381">
        <v>300</v>
      </c>
      <c r="AR512" s="91" t="s">
        <v>6340</v>
      </c>
      <c r="AS512" s="91" t="s">
        <v>6378</v>
      </c>
      <c r="AT512" s="91" t="s">
        <v>6399</v>
      </c>
      <c r="AU512" s="73">
        <v>6580</v>
      </c>
      <c r="AV512" s="73">
        <v>22</v>
      </c>
      <c r="AW512" s="335"/>
      <c r="AX512" s="335"/>
      <c r="AY512" s="335"/>
      <c r="AZ512" s="335"/>
      <c r="BA512" s="335"/>
      <c r="BB512" s="313"/>
      <c r="BC512" s="313"/>
      <c r="BD512" s="91"/>
      <c r="BE512" s="91" t="s">
        <v>6350</v>
      </c>
      <c r="BF512" s="313"/>
      <c r="BG512" s="335"/>
      <c r="BH512" s="313"/>
      <c r="BI512" s="313"/>
      <c r="BJ512" s="313"/>
      <c r="BK512" s="313"/>
      <c r="BL512" s="313"/>
      <c r="BM512" s="91"/>
      <c r="BN512" s="91" t="s">
        <v>6350</v>
      </c>
      <c r="BO512" s="253"/>
      <c r="BP512" s="253"/>
      <c r="BQ512" s="253"/>
      <c r="BR512" s="253"/>
      <c r="BS512" s="253"/>
      <c r="BT512" s="253"/>
      <c r="BU512" s="253"/>
      <c r="BV512" s="253"/>
      <c r="BW512" s="253"/>
      <c r="BX512" s="253"/>
      <c r="BY512" s="427">
        <v>1</v>
      </c>
      <c r="BZ512" s="427"/>
      <c r="CA512" s="427">
        <v>1</v>
      </c>
      <c r="CB512" s="427"/>
      <c r="CC512" s="427">
        <v>1</v>
      </c>
    </row>
    <row r="513" spans="1:81" ht="17.100000000000001" customHeight="1">
      <c r="A513" s="88">
        <v>449</v>
      </c>
      <c r="B513" s="86" t="s">
        <v>2276</v>
      </c>
      <c r="C513" s="86" t="s">
        <v>2391</v>
      </c>
      <c r="D513" s="91" t="s">
        <v>350</v>
      </c>
      <c r="E513" s="91" t="s">
        <v>113</v>
      </c>
      <c r="F513" s="91" t="s">
        <v>2551</v>
      </c>
      <c r="G513" s="101" t="s">
        <v>2552</v>
      </c>
      <c r="H513" s="330" t="s">
        <v>2553</v>
      </c>
      <c r="I513" s="91" t="s">
        <v>2554</v>
      </c>
      <c r="J513" s="330" t="s">
        <v>30</v>
      </c>
      <c r="K513" s="330" t="s">
        <v>113</v>
      </c>
      <c r="L513" s="330" t="s">
        <v>113</v>
      </c>
      <c r="M513" s="91" t="s">
        <v>10808</v>
      </c>
      <c r="N513" s="330" t="s">
        <v>30</v>
      </c>
      <c r="O513" s="330"/>
      <c r="P513" s="330" t="s">
        <v>30</v>
      </c>
      <c r="Q513" s="373">
        <v>15255</v>
      </c>
      <c r="R513" s="373">
        <v>1796</v>
      </c>
      <c r="S513" s="387">
        <v>1156</v>
      </c>
      <c r="T513" s="387">
        <v>686</v>
      </c>
      <c r="U513" s="253" t="s">
        <v>6352</v>
      </c>
      <c r="V513" s="252">
        <v>470</v>
      </c>
      <c r="W513" s="252">
        <v>309</v>
      </c>
      <c r="X513" s="330" t="s">
        <v>6337</v>
      </c>
      <c r="Y513" s="252"/>
      <c r="Z513" s="252"/>
      <c r="AA513" s="252"/>
      <c r="AB513" s="252">
        <v>49</v>
      </c>
      <c r="AC513" s="252"/>
      <c r="AD513" s="252"/>
      <c r="AE513" s="307">
        <v>30</v>
      </c>
      <c r="AF513" s="91" t="s">
        <v>7170</v>
      </c>
      <c r="AG513" s="373">
        <v>86</v>
      </c>
      <c r="AH513" s="373">
        <v>560</v>
      </c>
      <c r="AI513" s="91"/>
      <c r="AJ513" s="91"/>
      <c r="AK513" s="91" t="s">
        <v>6348</v>
      </c>
      <c r="AL513" s="381"/>
      <c r="AM513" s="381"/>
      <c r="AN513" s="381"/>
      <c r="AO513" s="381"/>
      <c r="AP513" s="381"/>
      <c r="AQ513" s="381">
        <v>297</v>
      </c>
      <c r="AR513" s="91" t="s">
        <v>9080</v>
      </c>
      <c r="AS513" s="91" t="s">
        <v>9080</v>
      </c>
      <c r="AT513" s="91" t="s">
        <v>9252</v>
      </c>
      <c r="AU513" s="232">
        <v>10500</v>
      </c>
      <c r="AV513" s="73">
        <v>35</v>
      </c>
      <c r="AW513" s="335"/>
      <c r="AX513" s="335"/>
      <c r="AY513" s="335"/>
      <c r="AZ513" s="335"/>
      <c r="BA513" s="335"/>
      <c r="BB513" s="313"/>
      <c r="BC513" s="313"/>
      <c r="BD513" s="91"/>
      <c r="BE513" s="91" t="s">
        <v>6350</v>
      </c>
      <c r="BF513" s="313"/>
      <c r="BG513" s="335"/>
      <c r="BH513" s="313"/>
      <c r="BI513" s="313"/>
      <c r="BJ513" s="313"/>
      <c r="BK513" s="313"/>
      <c r="BL513" s="313"/>
      <c r="BM513" s="91"/>
      <c r="BN513" s="91"/>
      <c r="BO513" s="253"/>
      <c r="BP513" s="253"/>
      <c r="BQ513" s="253"/>
      <c r="BR513" s="253"/>
      <c r="BS513" s="253"/>
      <c r="BT513" s="253"/>
      <c r="BU513" s="253"/>
      <c r="BV513" s="253"/>
      <c r="BW513" s="253"/>
      <c r="BX513" s="253"/>
      <c r="BY513" s="470"/>
      <c r="BZ513" s="470">
        <v>4</v>
      </c>
      <c r="CA513" s="470"/>
      <c r="CB513" s="427"/>
      <c r="CC513" s="427"/>
    </row>
    <row r="514" spans="1:81" ht="16.5" customHeight="1">
      <c r="A514" s="88">
        <v>450</v>
      </c>
      <c r="B514" s="86" t="s">
        <v>2276</v>
      </c>
      <c r="C514" s="86" t="s">
        <v>2299</v>
      </c>
      <c r="D514" s="86" t="s">
        <v>350</v>
      </c>
      <c r="E514" s="86" t="s">
        <v>113</v>
      </c>
      <c r="F514" s="86" t="s">
        <v>2556</v>
      </c>
      <c r="G514" s="169" t="s">
        <v>2557</v>
      </c>
      <c r="H514" s="329" t="s">
        <v>2558</v>
      </c>
      <c r="I514" s="332" t="s">
        <v>2559</v>
      </c>
      <c r="J514" s="329" t="s">
        <v>30</v>
      </c>
      <c r="K514" s="329" t="s">
        <v>896</v>
      </c>
      <c r="L514" s="329" t="s">
        <v>896</v>
      </c>
      <c r="M514" s="91"/>
      <c r="N514" s="330"/>
      <c r="O514" s="330"/>
      <c r="P514" s="330"/>
      <c r="Q514" s="373"/>
      <c r="R514" s="373"/>
      <c r="S514" s="387"/>
      <c r="T514" s="387"/>
      <c r="U514" s="253"/>
      <c r="V514" s="252"/>
      <c r="W514" s="252"/>
      <c r="X514" s="330"/>
      <c r="Y514" s="252"/>
      <c r="Z514" s="252"/>
      <c r="AA514" s="252"/>
      <c r="AB514" s="252"/>
      <c r="AC514" s="252"/>
      <c r="AD514" s="252"/>
      <c r="AE514" s="307"/>
      <c r="AF514" s="91"/>
      <c r="AG514" s="373"/>
      <c r="AH514" s="373"/>
      <c r="AI514" s="91"/>
      <c r="AJ514" s="91"/>
      <c r="AK514" s="91"/>
      <c r="AL514" s="381"/>
      <c r="AM514" s="381"/>
      <c r="AN514" s="381"/>
      <c r="AO514" s="381"/>
      <c r="AP514" s="381"/>
      <c r="AQ514" s="381">
        <v>0</v>
      </c>
      <c r="AR514" s="91"/>
      <c r="AS514" s="91"/>
      <c r="AT514" s="91" t="s">
        <v>7002</v>
      </c>
      <c r="AU514" s="73">
        <v>0</v>
      </c>
      <c r="AV514" s="73">
        <v>0</v>
      </c>
      <c r="AW514" s="335"/>
      <c r="AX514" s="335"/>
      <c r="AY514" s="335"/>
      <c r="AZ514" s="335"/>
      <c r="BA514" s="335"/>
      <c r="BB514" s="313"/>
      <c r="BC514" s="313"/>
      <c r="BD514" s="91"/>
      <c r="BE514" s="91"/>
      <c r="BF514" s="313"/>
      <c r="BG514" s="335"/>
      <c r="BH514" s="313"/>
      <c r="BI514" s="313"/>
      <c r="BJ514" s="313"/>
      <c r="BK514" s="313"/>
      <c r="BL514" s="313"/>
      <c r="BM514" s="91"/>
      <c r="BN514" s="91"/>
      <c r="BO514" s="253"/>
      <c r="BP514" s="253"/>
      <c r="BQ514" s="253"/>
      <c r="BR514" s="253"/>
      <c r="BS514" s="253"/>
      <c r="BT514" s="253"/>
      <c r="BU514" s="253"/>
      <c r="BV514" s="253"/>
      <c r="BW514" s="253"/>
      <c r="BX514" s="253"/>
      <c r="BY514" s="427"/>
      <c r="BZ514" s="427"/>
      <c r="CA514" s="427"/>
      <c r="CB514" s="427"/>
      <c r="CC514" s="427"/>
    </row>
    <row r="515" spans="1:81" ht="17.100000000000001" customHeight="1">
      <c r="A515" s="88">
        <v>451</v>
      </c>
      <c r="B515" s="88" t="s">
        <v>2276</v>
      </c>
      <c r="C515" s="88" t="s">
        <v>2560</v>
      </c>
      <c r="D515" s="88" t="s">
        <v>702</v>
      </c>
      <c r="E515" s="88" t="s">
        <v>97</v>
      </c>
      <c r="F515" s="88" t="s">
        <v>2561</v>
      </c>
      <c r="G515" s="169" t="s">
        <v>2562</v>
      </c>
      <c r="H515" s="329" t="s">
        <v>2563</v>
      </c>
      <c r="I515" s="332" t="s">
        <v>2564</v>
      </c>
      <c r="J515" s="329" t="s">
        <v>102</v>
      </c>
      <c r="K515" s="329" t="s">
        <v>2565</v>
      </c>
      <c r="L515" s="329" t="s">
        <v>2566</v>
      </c>
      <c r="M515" s="91" t="s">
        <v>10547</v>
      </c>
      <c r="N515" s="330" t="s">
        <v>30</v>
      </c>
      <c r="O515" s="330"/>
      <c r="P515" s="330" t="s">
        <v>30</v>
      </c>
      <c r="Q515" s="373">
        <v>12456</v>
      </c>
      <c r="R515" s="373">
        <v>1867</v>
      </c>
      <c r="S515" s="387">
        <v>357</v>
      </c>
      <c r="T515" s="387">
        <v>200</v>
      </c>
      <c r="U515" s="253" t="s">
        <v>6344</v>
      </c>
      <c r="V515" s="252">
        <v>157</v>
      </c>
      <c r="W515" s="252">
        <v>20</v>
      </c>
      <c r="X515" s="330" t="s">
        <v>6337</v>
      </c>
      <c r="Y515" s="252">
        <v>97</v>
      </c>
      <c r="Z515" s="252">
        <v>10</v>
      </c>
      <c r="AA515" s="252">
        <v>3000</v>
      </c>
      <c r="AB515" s="252">
        <v>20</v>
      </c>
      <c r="AC515" s="252">
        <v>15</v>
      </c>
      <c r="AD515" s="252"/>
      <c r="AE515" s="307">
        <v>50</v>
      </c>
      <c r="AF515" s="91" t="s">
        <v>12491</v>
      </c>
      <c r="AG515" s="373"/>
      <c r="AH515" s="373">
        <v>3000</v>
      </c>
      <c r="AI515" s="91"/>
      <c r="AJ515" s="91"/>
      <c r="AK515" s="91" t="s">
        <v>6354</v>
      </c>
      <c r="AL515" s="381">
        <v>7</v>
      </c>
      <c r="AM515" s="381"/>
      <c r="AN515" s="381">
        <v>1</v>
      </c>
      <c r="AO515" s="381">
        <v>6</v>
      </c>
      <c r="AP515" s="381"/>
      <c r="AQ515" s="381">
        <v>320</v>
      </c>
      <c r="AR515" s="91" t="s">
        <v>9085</v>
      </c>
      <c r="AS515" s="91" t="s">
        <v>9085</v>
      </c>
      <c r="AT515" s="91" t="s">
        <v>6422</v>
      </c>
      <c r="AU515" s="73">
        <v>4000</v>
      </c>
      <c r="AV515" s="232">
        <v>13</v>
      </c>
      <c r="AW515" s="335">
        <v>6000</v>
      </c>
      <c r="AX515" s="335">
        <v>4000</v>
      </c>
      <c r="AY515" s="335">
        <v>5000</v>
      </c>
      <c r="AZ515" s="335">
        <v>5000</v>
      </c>
      <c r="BA515" s="335">
        <v>6000</v>
      </c>
      <c r="BB515" s="313">
        <v>10</v>
      </c>
      <c r="BC515" s="313" t="s">
        <v>11604</v>
      </c>
      <c r="BD515" s="91" t="s">
        <v>12647</v>
      </c>
      <c r="BE515" s="91" t="s">
        <v>7878</v>
      </c>
      <c r="BF515" s="313">
        <v>6000</v>
      </c>
      <c r="BG515" s="335">
        <v>4000</v>
      </c>
      <c r="BH515" s="313">
        <v>5000</v>
      </c>
      <c r="BI515" s="313">
        <v>5000</v>
      </c>
      <c r="BJ515" s="313">
        <v>6000</v>
      </c>
      <c r="BK515" s="313">
        <v>10</v>
      </c>
      <c r="BL515" s="313" t="s">
        <v>12649</v>
      </c>
      <c r="BM515" s="91" t="s">
        <v>11603</v>
      </c>
      <c r="BN515" s="91" t="s">
        <v>7878</v>
      </c>
      <c r="BO515" s="253"/>
      <c r="BP515" s="253"/>
      <c r="BQ515" s="253"/>
      <c r="BR515" s="253"/>
      <c r="BS515" s="253"/>
      <c r="BT515" s="253"/>
      <c r="BU515" s="253"/>
      <c r="BV515" s="253"/>
      <c r="BW515" s="253"/>
      <c r="BX515" s="253"/>
      <c r="BY515" s="427">
        <v>1</v>
      </c>
      <c r="BZ515" s="427">
        <v>1</v>
      </c>
      <c r="CA515" s="427">
        <v>1</v>
      </c>
      <c r="CB515" s="427">
        <v>1</v>
      </c>
      <c r="CC515" s="427">
        <v>3</v>
      </c>
    </row>
    <row r="516" spans="1:81" ht="17.100000000000001" customHeight="1">
      <c r="A516" s="88">
        <v>452</v>
      </c>
      <c r="B516" s="86" t="s">
        <v>2276</v>
      </c>
      <c r="C516" s="86" t="s">
        <v>2317</v>
      </c>
      <c r="D516" s="91" t="s">
        <v>350</v>
      </c>
      <c r="E516" s="91" t="s">
        <v>20</v>
      </c>
      <c r="F516" s="91" t="s">
        <v>2567</v>
      </c>
      <c r="G516" s="101" t="s">
        <v>2568</v>
      </c>
      <c r="H516" s="330" t="s">
        <v>2569</v>
      </c>
      <c r="I516" s="91" t="s">
        <v>2570</v>
      </c>
      <c r="J516" s="330" t="s">
        <v>102</v>
      </c>
      <c r="K516" s="330" t="s">
        <v>2570</v>
      </c>
      <c r="L516" s="330" t="s">
        <v>2571</v>
      </c>
      <c r="M516" s="91" t="s">
        <v>10548</v>
      </c>
      <c r="N516" s="330" t="s">
        <v>30</v>
      </c>
      <c r="O516" s="330"/>
      <c r="P516" s="330" t="s">
        <v>30</v>
      </c>
      <c r="Q516" s="373">
        <v>25303</v>
      </c>
      <c r="R516" s="373">
        <v>1055</v>
      </c>
      <c r="S516" s="387">
        <v>678</v>
      </c>
      <c r="T516" s="387">
        <v>339</v>
      </c>
      <c r="U516" s="253" t="s">
        <v>11606</v>
      </c>
      <c r="V516" s="252">
        <v>339</v>
      </c>
      <c r="W516" s="252">
        <v>66</v>
      </c>
      <c r="X516" s="330" t="s">
        <v>6337</v>
      </c>
      <c r="Y516" s="252">
        <v>898</v>
      </c>
      <c r="Z516" s="252">
        <v>66</v>
      </c>
      <c r="AA516" s="252">
        <v>400</v>
      </c>
      <c r="AB516" s="252">
        <v>17</v>
      </c>
      <c r="AC516" s="252"/>
      <c r="AD516" s="252">
        <v>33</v>
      </c>
      <c r="AE516" s="307" t="s">
        <v>11614</v>
      </c>
      <c r="AF516" s="91" t="s">
        <v>11615</v>
      </c>
      <c r="AG516" s="373"/>
      <c r="AH516" s="373">
        <v>400</v>
      </c>
      <c r="AI516" s="91"/>
      <c r="AJ516" s="91"/>
      <c r="AK516" s="91" t="s">
        <v>6943</v>
      </c>
      <c r="AL516" s="381">
        <v>24</v>
      </c>
      <c r="AM516" s="381"/>
      <c r="AN516" s="381">
        <v>24</v>
      </c>
      <c r="AO516" s="381"/>
      <c r="AP516" s="381"/>
      <c r="AQ516" s="381">
        <v>365</v>
      </c>
      <c r="AR516" s="91" t="s">
        <v>9080</v>
      </c>
      <c r="AS516" s="91" t="s">
        <v>9080</v>
      </c>
      <c r="AT516" s="91" t="s">
        <v>6437</v>
      </c>
      <c r="AU516" s="73">
        <v>31390</v>
      </c>
      <c r="AV516" s="73">
        <v>86</v>
      </c>
      <c r="AW516" s="335">
        <v>10000</v>
      </c>
      <c r="AX516" s="335">
        <v>8000</v>
      </c>
      <c r="AY516" s="335">
        <v>8000</v>
      </c>
      <c r="AZ516" s="335">
        <v>9000</v>
      </c>
      <c r="BA516" s="335">
        <v>10000</v>
      </c>
      <c r="BB516" s="313">
        <v>10</v>
      </c>
      <c r="BC516" s="313">
        <v>10</v>
      </c>
      <c r="BD516" s="91" t="s">
        <v>11616</v>
      </c>
      <c r="BE516" s="91" t="s">
        <v>11617</v>
      </c>
      <c r="BF516" s="313">
        <v>10000</v>
      </c>
      <c r="BG516" s="335">
        <v>8000</v>
      </c>
      <c r="BH516" s="313">
        <v>8000</v>
      </c>
      <c r="BI516" s="313">
        <v>9000</v>
      </c>
      <c r="BJ516" s="313">
        <v>10000</v>
      </c>
      <c r="BK516" s="313">
        <v>10</v>
      </c>
      <c r="BL516" s="313"/>
      <c r="BM516" s="91" t="s">
        <v>11616</v>
      </c>
      <c r="BN516" s="91" t="s">
        <v>11617</v>
      </c>
      <c r="BO516" s="253"/>
      <c r="BP516" s="253"/>
      <c r="BQ516" s="253"/>
      <c r="BR516" s="253"/>
      <c r="BS516" s="253"/>
      <c r="BT516" s="253"/>
      <c r="BU516" s="253"/>
      <c r="BV516" s="253"/>
      <c r="BW516" s="253"/>
      <c r="BX516" s="253"/>
      <c r="BY516" s="426">
        <v>2</v>
      </c>
      <c r="BZ516" s="427">
        <v>1</v>
      </c>
      <c r="CA516" s="427">
        <v>1</v>
      </c>
      <c r="CB516" s="427"/>
      <c r="CC516" s="427"/>
    </row>
    <row r="517" spans="1:81" ht="17.100000000000001" customHeight="1">
      <c r="A517" s="88">
        <v>453</v>
      </c>
      <c r="B517" s="86" t="s">
        <v>2276</v>
      </c>
      <c r="C517" s="86" t="s">
        <v>2312</v>
      </c>
      <c r="D517" s="91" t="s">
        <v>350</v>
      </c>
      <c r="E517" s="91" t="s">
        <v>20</v>
      </c>
      <c r="F517" s="91" t="s">
        <v>2572</v>
      </c>
      <c r="G517" s="101" t="s">
        <v>2573</v>
      </c>
      <c r="H517" s="330" t="s">
        <v>2574</v>
      </c>
      <c r="I517" s="91" t="s">
        <v>2575</v>
      </c>
      <c r="J517" s="330" t="s">
        <v>102</v>
      </c>
      <c r="K517" s="330" t="s">
        <v>2576</v>
      </c>
      <c r="L517" s="330" t="s">
        <v>2577</v>
      </c>
      <c r="M517" s="91" t="s">
        <v>10794</v>
      </c>
      <c r="N517" s="330" t="s">
        <v>30</v>
      </c>
      <c r="O517" s="330"/>
      <c r="P517" s="330" t="s">
        <v>11374</v>
      </c>
      <c r="Q517" s="373">
        <v>7687</v>
      </c>
      <c r="R517" s="373">
        <v>1854</v>
      </c>
      <c r="S517" s="387">
        <v>563</v>
      </c>
      <c r="T517" s="387">
        <v>563</v>
      </c>
      <c r="U517" s="253" t="s">
        <v>11379</v>
      </c>
      <c r="V517" s="252"/>
      <c r="W517" s="252">
        <v>30</v>
      </c>
      <c r="X517" s="330" t="s">
        <v>6337</v>
      </c>
      <c r="Y517" s="252"/>
      <c r="Z517" s="252">
        <v>136</v>
      </c>
      <c r="AA517" s="252"/>
      <c r="AB517" s="252">
        <v>32</v>
      </c>
      <c r="AC517" s="252">
        <v>15</v>
      </c>
      <c r="AD517" s="252"/>
      <c r="AE517" s="307">
        <v>20</v>
      </c>
      <c r="AF517" s="91" t="s">
        <v>8932</v>
      </c>
      <c r="AG517" s="373">
        <v>5</v>
      </c>
      <c r="AH517" s="373">
        <v>287</v>
      </c>
      <c r="AI517" s="91" t="s">
        <v>6979</v>
      </c>
      <c r="AJ517" s="91" t="s">
        <v>6980</v>
      </c>
      <c r="AK517" s="91" t="s">
        <v>6348</v>
      </c>
      <c r="AL517" s="381">
        <v>3</v>
      </c>
      <c r="AM517" s="381"/>
      <c r="AN517" s="381"/>
      <c r="AO517" s="381">
        <v>2</v>
      </c>
      <c r="AP517" s="381">
        <v>1</v>
      </c>
      <c r="AQ517" s="381">
        <v>351</v>
      </c>
      <c r="AR517" s="91" t="s">
        <v>6341</v>
      </c>
      <c r="AS517" s="91" t="s">
        <v>6341</v>
      </c>
      <c r="AT517" s="91" t="s">
        <v>6437</v>
      </c>
      <c r="AU517" s="232">
        <v>655</v>
      </c>
      <c r="AV517" s="73">
        <v>2</v>
      </c>
      <c r="AW517" s="335">
        <v>7000</v>
      </c>
      <c r="AX517" s="335"/>
      <c r="AY517" s="335"/>
      <c r="AZ517" s="335">
        <v>4000</v>
      </c>
      <c r="BA517" s="335">
        <v>4000</v>
      </c>
      <c r="BB517" s="313">
        <v>33</v>
      </c>
      <c r="BC517" s="313">
        <v>50</v>
      </c>
      <c r="BD517" s="91" t="s">
        <v>11380</v>
      </c>
      <c r="BE517" s="91" t="s">
        <v>11381</v>
      </c>
      <c r="BF517" s="313">
        <v>7000</v>
      </c>
      <c r="BG517" s="335"/>
      <c r="BH517" s="313"/>
      <c r="BI517" s="313">
        <v>4000</v>
      </c>
      <c r="BJ517" s="313">
        <v>3000</v>
      </c>
      <c r="BK517" s="313">
        <v>33</v>
      </c>
      <c r="BL517" s="313">
        <v>50</v>
      </c>
      <c r="BM517" s="91" t="s">
        <v>6893</v>
      </c>
      <c r="BN517" s="91" t="s">
        <v>11382</v>
      </c>
      <c r="BO517" s="253"/>
      <c r="BP517" s="253"/>
      <c r="BQ517" s="253"/>
      <c r="BR517" s="253"/>
      <c r="BS517" s="253"/>
      <c r="BT517" s="253"/>
      <c r="BU517" s="253"/>
      <c r="BV517" s="253"/>
      <c r="BW517" s="253"/>
      <c r="BX517" s="253"/>
      <c r="BY517" s="427"/>
      <c r="BZ517" s="427"/>
      <c r="CA517" s="427"/>
      <c r="CB517" s="427"/>
      <c r="CC517" s="427"/>
    </row>
    <row r="518" spans="1:81" ht="17.100000000000001" customHeight="1">
      <c r="A518" s="88">
        <v>454</v>
      </c>
      <c r="B518" s="86" t="s">
        <v>2276</v>
      </c>
      <c r="C518" s="86" t="s">
        <v>2363</v>
      </c>
      <c r="D518" s="91" t="s">
        <v>350</v>
      </c>
      <c r="E518" s="91" t="s">
        <v>20</v>
      </c>
      <c r="F518" s="91" t="s">
        <v>2578</v>
      </c>
      <c r="G518" s="101" t="s">
        <v>2579</v>
      </c>
      <c r="H518" s="330" t="s">
        <v>2580</v>
      </c>
      <c r="I518" s="91" t="s">
        <v>2581</v>
      </c>
      <c r="J518" s="330" t="s">
        <v>102</v>
      </c>
      <c r="K518" s="330" t="s">
        <v>2582</v>
      </c>
      <c r="L518" s="329" t="s">
        <v>9703</v>
      </c>
      <c r="M518" s="91" t="s">
        <v>10549</v>
      </c>
      <c r="N518" s="330" t="s">
        <v>30</v>
      </c>
      <c r="O518" s="330"/>
      <c r="P518" s="330" t="s">
        <v>30</v>
      </c>
      <c r="Q518" s="373">
        <v>17417</v>
      </c>
      <c r="R518" s="373">
        <v>1270</v>
      </c>
      <c r="S518" s="387">
        <v>1712</v>
      </c>
      <c r="T518" s="387">
        <v>856</v>
      </c>
      <c r="U518" s="253" t="s">
        <v>6352</v>
      </c>
      <c r="V518" s="252">
        <v>856</v>
      </c>
      <c r="W518" s="252">
        <v>63</v>
      </c>
      <c r="X518" s="330" t="s">
        <v>33</v>
      </c>
      <c r="Y518" s="252">
        <v>135</v>
      </c>
      <c r="Z518" s="252">
        <v>85</v>
      </c>
      <c r="AA518" s="252">
        <v>1558</v>
      </c>
      <c r="AB518" s="252"/>
      <c r="AC518" s="252"/>
      <c r="AD518" s="252"/>
      <c r="AE518" s="307" t="s">
        <v>9950</v>
      </c>
      <c r="AF518" s="91"/>
      <c r="AG518" s="373">
        <v>985</v>
      </c>
      <c r="AH518" s="373">
        <v>1150</v>
      </c>
      <c r="AI518" s="91" t="s">
        <v>7171</v>
      </c>
      <c r="AJ518" s="91" t="s">
        <v>6662</v>
      </c>
      <c r="AK518" s="91" t="s">
        <v>6369</v>
      </c>
      <c r="AL518" s="381">
        <v>7</v>
      </c>
      <c r="AM518" s="381"/>
      <c r="AN518" s="381">
        <v>2</v>
      </c>
      <c r="AO518" s="381">
        <v>3</v>
      </c>
      <c r="AP518" s="381">
        <v>2</v>
      </c>
      <c r="AQ518" s="381">
        <v>289</v>
      </c>
      <c r="AR518" s="91" t="s">
        <v>9077</v>
      </c>
      <c r="AS518" s="91" t="s">
        <v>9077</v>
      </c>
      <c r="AT518" s="91" t="s">
        <v>7172</v>
      </c>
      <c r="AU518" s="232">
        <v>11500</v>
      </c>
      <c r="AV518" s="73">
        <v>40</v>
      </c>
      <c r="AW518" s="335"/>
      <c r="AX518" s="335"/>
      <c r="AY518" s="335"/>
      <c r="AZ518" s="335"/>
      <c r="BA518" s="335"/>
      <c r="BB518" s="313"/>
      <c r="BC518" s="313"/>
      <c r="BD518" s="91"/>
      <c r="BE518" s="91" t="s">
        <v>7173</v>
      </c>
      <c r="BF518" s="313"/>
      <c r="BG518" s="335"/>
      <c r="BH518" s="313"/>
      <c r="BI518" s="313"/>
      <c r="BJ518" s="313"/>
      <c r="BK518" s="313"/>
      <c r="BL518" s="313"/>
      <c r="BM518" s="91"/>
      <c r="BN518" s="91" t="s">
        <v>7173</v>
      </c>
      <c r="BO518" s="253"/>
      <c r="BP518" s="253"/>
      <c r="BQ518" s="253"/>
      <c r="BR518" s="253"/>
      <c r="BS518" s="253"/>
      <c r="BT518" s="253"/>
      <c r="BU518" s="253"/>
      <c r="BV518" s="253"/>
      <c r="BW518" s="253"/>
      <c r="BX518" s="253"/>
      <c r="BY518" s="427">
        <v>1</v>
      </c>
      <c r="BZ518" s="427">
        <v>2</v>
      </c>
      <c r="CA518" s="427"/>
      <c r="CB518" s="427"/>
      <c r="CC518" s="427"/>
    </row>
    <row r="519" spans="1:81" ht="17.100000000000001" customHeight="1">
      <c r="A519" s="88">
        <v>455</v>
      </c>
      <c r="B519" s="92" t="s">
        <v>2276</v>
      </c>
      <c r="C519" s="92" t="s">
        <v>2461</v>
      </c>
      <c r="D519" s="86" t="s">
        <v>350</v>
      </c>
      <c r="E519" s="86" t="s">
        <v>20</v>
      </c>
      <c r="F519" s="86" t="s">
        <v>2583</v>
      </c>
      <c r="G519" s="169" t="s">
        <v>2546</v>
      </c>
      <c r="H519" s="329" t="s">
        <v>2584</v>
      </c>
      <c r="I519" s="332" t="s">
        <v>2585</v>
      </c>
      <c r="J519" s="329" t="s">
        <v>102</v>
      </c>
      <c r="K519" s="329" t="s">
        <v>2586</v>
      </c>
      <c r="L519" s="329" t="s">
        <v>2587</v>
      </c>
      <c r="M519" s="91" t="s">
        <v>10809</v>
      </c>
      <c r="N519" s="330" t="s">
        <v>30</v>
      </c>
      <c r="O519" s="330"/>
      <c r="P519" s="330" t="s">
        <v>30</v>
      </c>
      <c r="Q519" s="373">
        <v>6104</v>
      </c>
      <c r="R519" s="373">
        <v>3692</v>
      </c>
      <c r="S519" s="387">
        <v>223</v>
      </c>
      <c r="T519" s="387">
        <v>149</v>
      </c>
      <c r="U519" s="253" t="s">
        <v>6352</v>
      </c>
      <c r="V519" s="252">
        <v>74</v>
      </c>
      <c r="W519" s="252">
        <v>26</v>
      </c>
      <c r="X519" s="330" t="s">
        <v>6337</v>
      </c>
      <c r="Y519" s="252">
        <v>70</v>
      </c>
      <c r="Z519" s="252">
        <v>13</v>
      </c>
      <c r="AA519" s="252">
        <v>3500</v>
      </c>
      <c r="AB519" s="252">
        <v>33</v>
      </c>
      <c r="AC519" s="252"/>
      <c r="AD519" s="252"/>
      <c r="AE519" s="307">
        <v>100</v>
      </c>
      <c r="AF519" s="91" t="s">
        <v>11819</v>
      </c>
      <c r="AG519" s="373">
        <v>1500</v>
      </c>
      <c r="AH519" s="373">
        <v>20000</v>
      </c>
      <c r="AI519" s="91" t="s">
        <v>7197</v>
      </c>
      <c r="AJ519" s="91" t="s">
        <v>7198</v>
      </c>
      <c r="AK519" s="91" t="s">
        <v>6354</v>
      </c>
      <c r="AL519" s="381">
        <v>7</v>
      </c>
      <c r="AM519" s="381">
        <v>3</v>
      </c>
      <c r="AN519" s="381">
        <v>2</v>
      </c>
      <c r="AO519" s="381">
        <v>1</v>
      </c>
      <c r="AP519" s="381">
        <v>1</v>
      </c>
      <c r="AQ519" s="381">
        <v>300</v>
      </c>
      <c r="AR519" s="91" t="s">
        <v>6340</v>
      </c>
      <c r="AS519" s="91" t="s">
        <v>6378</v>
      </c>
      <c r="AT519" s="91" t="s">
        <v>6399</v>
      </c>
      <c r="AU519" s="73">
        <v>6580</v>
      </c>
      <c r="AV519" s="73">
        <v>22</v>
      </c>
      <c r="AW519" s="335"/>
      <c r="AX519" s="335"/>
      <c r="AY519" s="335"/>
      <c r="AZ519" s="335"/>
      <c r="BA519" s="335"/>
      <c r="BB519" s="313"/>
      <c r="BC519" s="313"/>
      <c r="BD519" s="91"/>
      <c r="BE519" s="91" t="s">
        <v>7199</v>
      </c>
      <c r="BF519" s="313"/>
      <c r="BG519" s="335"/>
      <c r="BH519" s="313"/>
      <c r="BI519" s="313"/>
      <c r="BJ519" s="313"/>
      <c r="BK519" s="313"/>
      <c r="BL519" s="313"/>
      <c r="BM519" s="91"/>
      <c r="BN519" s="91"/>
      <c r="BO519" s="253"/>
      <c r="BP519" s="253"/>
      <c r="BQ519" s="253"/>
      <c r="BR519" s="253"/>
      <c r="BS519" s="253"/>
      <c r="BT519" s="253"/>
      <c r="BU519" s="253"/>
      <c r="BV519" s="253"/>
      <c r="BW519" s="253"/>
      <c r="BX519" s="253"/>
      <c r="BY519" s="427">
        <v>1</v>
      </c>
      <c r="BZ519" s="427">
        <v>1</v>
      </c>
      <c r="CA519" s="427"/>
      <c r="CB519" s="427"/>
      <c r="CC519" s="427">
        <v>1</v>
      </c>
    </row>
    <row r="520" spans="1:81" ht="17.100000000000001" customHeight="1">
      <c r="A520" s="88">
        <v>456</v>
      </c>
      <c r="B520" s="88" t="s">
        <v>2276</v>
      </c>
      <c r="C520" s="88" t="s">
        <v>2461</v>
      </c>
      <c r="D520" s="91" t="s">
        <v>350</v>
      </c>
      <c r="E520" s="91" t="s">
        <v>20</v>
      </c>
      <c r="F520" s="91" t="s">
        <v>2588</v>
      </c>
      <c r="G520" s="101" t="s">
        <v>2589</v>
      </c>
      <c r="H520" s="330" t="s">
        <v>2590</v>
      </c>
      <c r="I520" s="91" t="s">
        <v>2591</v>
      </c>
      <c r="J520" s="330" t="s">
        <v>102</v>
      </c>
      <c r="K520" s="330" t="s">
        <v>2592</v>
      </c>
      <c r="L520" s="330" t="s">
        <v>2593</v>
      </c>
      <c r="M520" s="91" t="s">
        <v>10550</v>
      </c>
      <c r="N520" s="330" t="s">
        <v>102</v>
      </c>
      <c r="O520" s="776" t="s">
        <v>6435</v>
      </c>
      <c r="P520" s="330" t="s">
        <v>102</v>
      </c>
      <c r="Q520" s="373">
        <v>71172</v>
      </c>
      <c r="R520" s="373">
        <v>11602</v>
      </c>
      <c r="S520" s="387">
        <v>685.8</v>
      </c>
      <c r="T520" s="387">
        <v>553.79999999999995</v>
      </c>
      <c r="U520" s="253" t="s">
        <v>6352</v>
      </c>
      <c r="V520" s="252">
        <v>132</v>
      </c>
      <c r="W520" s="252">
        <v>314</v>
      </c>
      <c r="X520" s="330" t="s">
        <v>6337</v>
      </c>
      <c r="Y520" s="252">
        <v>362</v>
      </c>
      <c r="Z520" s="252">
        <v>35</v>
      </c>
      <c r="AA520" s="252">
        <v>3524</v>
      </c>
      <c r="AB520" s="252">
        <v>149</v>
      </c>
      <c r="AC520" s="252">
        <v>114</v>
      </c>
      <c r="AD520" s="252">
        <v>150</v>
      </c>
      <c r="AE520" s="307">
        <v>191</v>
      </c>
      <c r="AF520" s="91" t="s">
        <v>12330</v>
      </c>
      <c r="AG520" s="373"/>
      <c r="AH520" s="373">
        <v>2200</v>
      </c>
      <c r="AI520" s="91" t="s">
        <v>9019</v>
      </c>
      <c r="AJ520" s="91" t="s">
        <v>9018</v>
      </c>
      <c r="AK520" s="91" t="s">
        <v>6354</v>
      </c>
      <c r="AL520" s="381">
        <v>24</v>
      </c>
      <c r="AM520" s="381">
        <v>2</v>
      </c>
      <c r="AN520" s="381">
        <v>16</v>
      </c>
      <c r="AO520" s="381">
        <v>6</v>
      </c>
      <c r="AP520" s="381"/>
      <c r="AQ520" s="381">
        <v>316</v>
      </c>
      <c r="AR520" s="91" t="s">
        <v>6341</v>
      </c>
      <c r="AS520" s="91" t="s">
        <v>6341</v>
      </c>
      <c r="AT520" s="91" t="s">
        <v>6422</v>
      </c>
      <c r="AU520" s="73">
        <v>272000</v>
      </c>
      <c r="AV520" s="232">
        <v>861</v>
      </c>
      <c r="AW520" s="335">
        <v>23000</v>
      </c>
      <c r="AX520" s="335" t="s">
        <v>11820</v>
      </c>
      <c r="AY520" s="335">
        <v>15000</v>
      </c>
      <c r="AZ520" s="335">
        <v>15000</v>
      </c>
      <c r="BA520" s="337">
        <v>23000</v>
      </c>
      <c r="BB520" s="309"/>
      <c r="BC520" s="309"/>
      <c r="BD520" s="91" t="s">
        <v>9426</v>
      </c>
      <c r="BE520" s="91" t="s">
        <v>7119</v>
      </c>
      <c r="BF520" s="313"/>
      <c r="BG520" s="335"/>
      <c r="BH520" s="313"/>
      <c r="BI520" s="313"/>
      <c r="BJ520" s="313"/>
      <c r="BK520" s="313"/>
      <c r="BL520" s="313"/>
      <c r="BM520" s="91"/>
      <c r="BN520" s="91"/>
      <c r="BO520" s="253"/>
      <c r="BP520" s="253"/>
      <c r="BQ520" s="253"/>
      <c r="BR520" s="253"/>
      <c r="BS520" s="253"/>
      <c r="BT520" s="253"/>
      <c r="BU520" s="253"/>
      <c r="BV520" s="253"/>
      <c r="BW520" s="253"/>
      <c r="BX520" s="253"/>
      <c r="BY520" s="427">
        <v>6</v>
      </c>
      <c r="BZ520" s="427">
        <v>23</v>
      </c>
      <c r="CA520" s="427"/>
      <c r="CB520" s="427"/>
      <c r="CC520" s="427">
        <v>29</v>
      </c>
    </row>
    <row r="521" spans="1:81" ht="17.100000000000001" customHeight="1">
      <c r="A521" s="88">
        <v>457</v>
      </c>
      <c r="B521" s="86" t="s">
        <v>2491</v>
      </c>
      <c r="C521" s="86" t="s">
        <v>2594</v>
      </c>
      <c r="D521" s="91" t="s">
        <v>702</v>
      </c>
      <c r="E521" s="91" t="s">
        <v>97</v>
      </c>
      <c r="F521" s="90" t="s">
        <v>2595</v>
      </c>
      <c r="G521" s="101" t="s">
        <v>2596</v>
      </c>
      <c r="H521" s="330" t="s">
        <v>2597</v>
      </c>
      <c r="I521" s="91" t="s">
        <v>2598</v>
      </c>
      <c r="J521" s="330" t="s">
        <v>102</v>
      </c>
      <c r="K521" s="330" t="s">
        <v>2599</v>
      </c>
      <c r="L521" s="330" t="s">
        <v>2600</v>
      </c>
      <c r="M521" s="91" t="s">
        <v>10551</v>
      </c>
      <c r="N521" s="330" t="s">
        <v>30</v>
      </c>
      <c r="O521" s="330"/>
      <c r="P521" s="330" t="s">
        <v>30</v>
      </c>
      <c r="Q521" s="373">
        <v>7314</v>
      </c>
      <c r="R521" s="373">
        <v>3010</v>
      </c>
      <c r="S521" s="387">
        <v>352</v>
      </c>
      <c r="T521" s="387">
        <v>352</v>
      </c>
      <c r="U521" s="253" t="s">
        <v>6352</v>
      </c>
      <c r="V521" s="252"/>
      <c r="W521" s="252">
        <v>36</v>
      </c>
      <c r="X521" s="330" t="s">
        <v>6337</v>
      </c>
      <c r="Y521" s="252">
        <v>132</v>
      </c>
      <c r="Z521" s="252">
        <v>61</v>
      </c>
      <c r="AA521" s="252">
        <v>12451</v>
      </c>
      <c r="AB521" s="252">
        <v>104</v>
      </c>
      <c r="AC521" s="252">
        <v>41.4</v>
      </c>
      <c r="AD521" s="252"/>
      <c r="AE521" s="307">
        <v>11</v>
      </c>
      <c r="AF521" s="91" t="s">
        <v>7118</v>
      </c>
      <c r="AG521" s="373"/>
      <c r="AH521" s="373">
        <v>10000</v>
      </c>
      <c r="AI521" s="91"/>
      <c r="AJ521" s="91"/>
      <c r="AK521" s="91"/>
      <c r="AL521" s="381">
        <v>3</v>
      </c>
      <c r="AM521" s="381"/>
      <c r="AN521" s="381">
        <v>3</v>
      </c>
      <c r="AO521" s="381"/>
      <c r="AP521" s="381"/>
      <c r="AQ521" s="381">
        <v>215</v>
      </c>
      <c r="AR521" s="91" t="s">
        <v>6480</v>
      </c>
      <c r="AS521" s="91" t="s">
        <v>6378</v>
      </c>
      <c r="AT521" s="91" t="s">
        <v>9346</v>
      </c>
      <c r="AU521" s="73">
        <v>1468</v>
      </c>
      <c r="AV521" s="73">
        <v>7</v>
      </c>
      <c r="AW521" s="335">
        <v>5000</v>
      </c>
      <c r="AX521" s="335">
        <v>0</v>
      </c>
      <c r="AY521" s="335">
        <v>4000</v>
      </c>
      <c r="AZ521" s="335">
        <v>4000</v>
      </c>
      <c r="BA521" s="335">
        <v>5000</v>
      </c>
      <c r="BB521" s="313" t="s">
        <v>9457</v>
      </c>
      <c r="BC521" s="313"/>
      <c r="BD521" s="91" t="s">
        <v>9458</v>
      </c>
      <c r="BE521" s="91" t="s">
        <v>7119</v>
      </c>
      <c r="BF521" s="313"/>
      <c r="BG521" s="335"/>
      <c r="BH521" s="313"/>
      <c r="BI521" s="313"/>
      <c r="BJ521" s="313"/>
      <c r="BK521" s="313"/>
      <c r="BL521" s="313"/>
      <c r="BM521" s="91"/>
      <c r="BN521" s="91"/>
      <c r="BO521" s="253"/>
      <c r="BP521" s="253"/>
      <c r="BQ521" s="253"/>
      <c r="BR521" s="253"/>
      <c r="BS521" s="253"/>
      <c r="BT521" s="253"/>
      <c r="BU521" s="253"/>
      <c r="BV521" s="253"/>
      <c r="BW521" s="253"/>
      <c r="BX521" s="253"/>
      <c r="BY521" s="427">
        <v>1</v>
      </c>
      <c r="BZ521" s="427"/>
      <c r="CA521" s="427"/>
      <c r="CB521" s="427"/>
      <c r="CC521" s="427"/>
    </row>
    <row r="522" spans="1:81" ht="17.100000000000001" customHeight="1">
      <c r="A522" s="88">
        <v>458</v>
      </c>
      <c r="B522" s="88" t="s">
        <v>2276</v>
      </c>
      <c r="C522" s="88" t="s">
        <v>2286</v>
      </c>
      <c r="D522" s="91" t="s">
        <v>350</v>
      </c>
      <c r="E522" s="91" t="s">
        <v>20</v>
      </c>
      <c r="F522" s="100" t="s">
        <v>2601</v>
      </c>
      <c r="G522" s="101" t="s">
        <v>2602</v>
      </c>
      <c r="H522" s="330" t="s">
        <v>2603</v>
      </c>
      <c r="I522" s="91" t="s">
        <v>2604</v>
      </c>
      <c r="J522" s="330" t="s">
        <v>102</v>
      </c>
      <c r="K522" s="330" t="s">
        <v>2605</v>
      </c>
      <c r="L522" s="330" t="s">
        <v>2606</v>
      </c>
      <c r="M522" s="91" t="s">
        <v>10810</v>
      </c>
      <c r="N522" s="330" t="s">
        <v>30</v>
      </c>
      <c r="O522" s="330"/>
      <c r="P522" s="330" t="s">
        <v>30</v>
      </c>
      <c r="Q522" s="373">
        <v>1157</v>
      </c>
      <c r="R522" s="373">
        <v>390.16</v>
      </c>
      <c r="S522" s="387">
        <v>205.94</v>
      </c>
      <c r="T522" s="387">
        <v>121.7</v>
      </c>
      <c r="U522" s="253" t="s">
        <v>6352</v>
      </c>
      <c r="V522" s="252">
        <v>84.24</v>
      </c>
      <c r="W522" s="252">
        <v>48.26</v>
      </c>
      <c r="X522" s="330" t="s">
        <v>6337</v>
      </c>
      <c r="Y522" s="252">
        <v>26.4</v>
      </c>
      <c r="Z522" s="252"/>
      <c r="AA522" s="252"/>
      <c r="AB522" s="252">
        <v>52.5</v>
      </c>
      <c r="AC522" s="252"/>
      <c r="AD522" s="252"/>
      <c r="AE522" s="307">
        <v>9</v>
      </c>
      <c r="AF522" s="91" t="s">
        <v>7125</v>
      </c>
      <c r="AG522" s="373">
        <v>138</v>
      </c>
      <c r="AH522" s="373">
        <v>296</v>
      </c>
      <c r="AI522" s="91"/>
      <c r="AJ522" s="91"/>
      <c r="AK522" s="91" t="s">
        <v>6354</v>
      </c>
      <c r="AL522" s="381">
        <v>11</v>
      </c>
      <c r="AM522" s="381"/>
      <c r="AN522" s="381">
        <v>5</v>
      </c>
      <c r="AO522" s="381">
        <v>6</v>
      </c>
      <c r="AP522" s="381"/>
      <c r="AQ522" s="381">
        <v>313</v>
      </c>
      <c r="AR522" s="91" t="s">
        <v>6341</v>
      </c>
      <c r="AS522" s="91" t="s">
        <v>6341</v>
      </c>
      <c r="AT522" s="91" t="s">
        <v>6422</v>
      </c>
      <c r="AU522" s="232">
        <v>6532</v>
      </c>
      <c r="AV522" s="73">
        <v>21</v>
      </c>
      <c r="AW522" s="335"/>
      <c r="AX522" s="335"/>
      <c r="AY522" s="335"/>
      <c r="AZ522" s="335"/>
      <c r="BA522" s="335"/>
      <c r="BB522" s="313"/>
      <c r="BC522" s="313"/>
      <c r="BD522" s="91"/>
      <c r="BE522" s="91" t="s">
        <v>6350</v>
      </c>
      <c r="BF522" s="313"/>
      <c r="BG522" s="335"/>
      <c r="BH522" s="313"/>
      <c r="BI522" s="313"/>
      <c r="BJ522" s="313"/>
      <c r="BK522" s="313"/>
      <c r="BL522" s="313"/>
      <c r="BM522" s="91"/>
      <c r="BN522" s="91" t="s">
        <v>6350</v>
      </c>
      <c r="BO522" s="253"/>
      <c r="BP522" s="253"/>
      <c r="BQ522" s="253"/>
      <c r="BR522" s="253"/>
      <c r="BS522" s="253"/>
      <c r="BT522" s="253"/>
      <c r="BU522" s="253"/>
      <c r="BV522" s="253"/>
      <c r="BW522" s="253"/>
      <c r="BX522" s="253"/>
      <c r="BY522" s="427">
        <v>2</v>
      </c>
      <c r="BZ522" s="427">
        <v>1</v>
      </c>
      <c r="CA522" s="427">
        <v>1</v>
      </c>
      <c r="CB522" s="427"/>
      <c r="CC522" s="427"/>
    </row>
    <row r="523" spans="1:81" ht="17.100000000000001" customHeight="1">
      <c r="A523" s="88">
        <v>459</v>
      </c>
      <c r="B523" s="91" t="s">
        <v>2276</v>
      </c>
      <c r="C523" s="91" t="s">
        <v>2555</v>
      </c>
      <c r="D523" s="91" t="s">
        <v>350</v>
      </c>
      <c r="E523" s="91" t="s">
        <v>278</v>
      </c>
      <c r="F523" s="91" t="s">
        <v>2607</v>
      </c>
      <c r="G523" s="101" t="s">
        <v>2608</v>
      </c>
      <c r="H523" s="330" t="s">
        <v>2609</v>
      </c>
      <c r="I523" s="91" t="s">
        <v>2610</v>
      </c>
      <c r="J523" s="330" t="s">
        <v>102</v>
      </c>
      <c r="K523" s="330" t="s">
        <v>2611</v>
      </c>
      <c r="L523" s="330" t="s">
        <v>2612</v>
      </c>
      <c r="M523" s="91" t="s">
        <v>10811</v>
      </c>
      <c r="N523" s="330" t="s">
        <v>30</v>
      </c>
      <c r="O523" s="330"/>
      <c r="P523" s="330" t="s">
        <v>30</v>
      </c>
      <c r="Q523" s="373">
        <v>1627</v>
      </c>
      <c r="R523" s="373">
        <v>1012</v>
      </c>
      <c r="S523" s="387">
        <v>1012</v>
      </c>
      <c r="T523" s="387">
        <v>957</v>
      </c>
      <c r="U523" s="253" t="s">
        <v>6513</v>
      </c>
      <c r="V523" s="252">
        <v>55</v>
      </c>
      <c r="W523" s="252">
        <v>67</v>
      </c>
      <c r="X523" s="330" t="s">
        <v>6337</v>
      </c>
      <c r="Y523" s="252">
        <v>90</v>
      </c>
      <c r="Z523" s="252"/>
      <c r="AA523" s="252"/>
      <c r="AB523" s="252">
        <v>7</v>
      </c>
      <c r="AC523" s="252">
        <v>90</v>
      </c>
      <c r="AD523" s="252"/>
      <c r="AE523" s="307">
        <v>60</v>
      </c>
      <c r="AF523" s="91" t="s">
        <v>6981</v>
      </c>
      <c r="AG523" s="373">
        <v>630</v>
      </c>
      <c r="AH523" s="373">
        <v>1025</v>
      </c>
      <c r="AI523" s="91"/>
      <c r="AJ523" s="91"/>
      <c r="AK523" s="91"/>
      <c r="AL523" s="381">
        <v>3</v>
      </c>
      <c r="AM523" s="381"/>
      <c r="AN523" s="381">
        <v>2</v>
      </c>
      <c r="AO523" s="381">
        <v>1</v>
      </c>
      <c r="AP523" s="381"/>
      <c r="AQ523" s="381">
        <v>314</v>
      </c>
      <c r="AR523" s="91" t="s">
        <v>6341</v>
      </c>
      <c r="AS523" s="91" t="s">
        <v>6341</v>
      </c>
      <c r="AT523" s="91" t="s">
        <v>6982</v>
      </c>
      <c r="AU523" s="232">
        <v>20237</v>
      </c>
      <c r="AV523" s="232">
        <v>64</v>
      </c>
      <c r="AW523" s="335">
        <v>10000</v>
      </c>
      <c r="AX523" s="335">
        <v>8000</v>
      </c>
      <c r="AY523" s="335">
        <v>8000</v>
      </c>
      <c r="AZ523" s="335">
        <v>9000</v>
      </c>
      <c r="BA523" s="335">
        <v>10000</v>
      </c>
      <c r="BB523" s="309" t="s">
        <v>8443</v>
      </c>
      <c r="BC523" s="309" t="s">
        <v>7605</v>
      </c>
      <c r="BD523" s="407" t="s">
        <v>6984</v>
      </c>
      <c r="BE523" s="91" t="s">
        <v>6983</v>
      </c>
      <c r="BF523" s="313"/>
      <c r="BG523" s="335"/>
      <c r="BH523" s="313"/>
      <c r="BI523" s="313"/>
      <c r="BJ523" s="313"/>
      <c r="BK523" s="313"/>
      <c r="BL523" s="313"/>
      <c r="BM523" s="91"/>
      <c r="BN523" s="91"/>
      <c r="BO523" s="253"/>
      <c r="BP523" s="253"/>
      <c r="BQ523" s="253"/>
      <c r="BR523" s="253"/>
      <c r="BS523" s="253"/>
      <c r="BT523" s="253"/>
      <c r="BU523" s="253"/>
      <c r="BV523" s="253"/>
      <c r="BW523" s="253"/>
      <c r="BX523" s="253"/>
      <c r="BY523" s="427"/>
      <c r="BZ523" s="427">
        <v>2</v>
      </c>
      <c r="CA523" s="427">
        <v>2</v>
      </c>
      <c r="CB523" s="427"/>
      <c r="CC523" s="427"/>
    </row>
    <row r="524" spans="1:81" ht="17.100000000000001" customHeight="1">
      <c r="A524" s="88">
        <v>460</v>
      </c>
      <c r="B524" s="91" t="s">
        <v>2276</v>
      </c>
      <c r="C524" s="91" t="s">
        <v>2374</v>
      </c>
      <c r="D524" s="91" t="s">
        <v>350</v>
      </c>
      <c r="E524" s="91" t="s">
        <v>20</v>
      </c>
      <c r="F524" s="91" t="s">
        <v>2613</v>
      </c>
      <c r="G524" s="101" t="s">
        <v>2614</v>
      </c>
      <c r="H524" s="330" t="s">
        <v>2615</v>
      </c>
      <c r="I524" s="91" t="s">
        <v>2616</v>
      </c>
      <c r="J524" s="330" t="s">
        <v>102</v>
      </c>
      <c r="K524" s="330" t="s">
        <v>2617</v>
      </c>
      <c r="L524" s="330" t="s">
        <v>2618</v>
      </c>
      <c r="M524" s="91" t="s">
        <v>10812</v>
      </c>
      <c r="N524" s="330" t="s">
        <v>30</v>
      </c>
      <c r="O524" s="330"/>
      <c r="P524" s="330" t="s">
        <v>30</v>
      </c>
      <c r="Q524" s="373">
        <v>39890</v>
      </c>
      <c r="R524" s="373">
        <v>16868</v>
      </c>
      <c r="S524" s="387">
        <v>4894</v>
      </c>
      <c r="T524" s="387">
        <v>4894</v>
      </c>
      <c r="U524" s="253" t="s">
        <v>6745</v>
      </c>
      <c r="V524" s="252"/>
      <c r="W524" s="252">
        <v>278</v>
      </c>
      <c r="X524" s="330" t="s">
        <v>6337</v>
      </c>
      <c r="Y524" s="252"/>
      <c r="Z524" s="252"/>
      <c r="AA524" s="252"/>
      <c r="AB524" s="252">
        <v>80</v>
      </c>
      <c r="AC524" s="252">
        <v>577.9</v>
      </c>
      <c r="AD524" s="252">
        <v>723</v>
      </c>
      <c r="AE524" s="307">
        <v>150</v>
      </c>
      <c r="AF524" s="91" t="s">
        <v>7174</v>
      </c>
      <c r="AG524" s="373"/>
      <c r="AH524" s="373">
        <v>17086</v>
      </c>
      <c r="AI524" s="91"/>
      <c r="AJ524" s="91"/>
      <c r="AK524" s="91"/>
      <c r="AL524" s="381"/>
      <c r="AM524" s="381"/>
      <c r="AN524" s="381"/>
      <c r="AO524" s="381"/>
      <c r="AP524" s="381"/>
      <c r="AQ524" s="381">
        <v>365</v>
      </c>
      <c r="AR524" s="91" t="s">
        <v>9118</v>
      </c>
      <c r="AS524" s="91" t="s">
        <v>9118</v>
      </c>
      <c r="AT524" s="91" t="s">
        <v>11071</v>
      </c>
      <c r="AU524" s="73">
        <v>206812</v>
      </c>
      <c r="AV524" s="73">
        <v>567</v>
      </c>
      <c r="AW524" s="335">
        <v>9000</v>
      </c>
      <c r="AX524" s="335">
        <v>0</v>
      </c>
      <c r="AY524" s="335">
        <v>7000</v>
      </c>
      <c r="AZ524" s="335">
        <v>7000</v>
      </c>
      <c r="BA524" s="335">
        <v>9000</v>
      </c>
      <c r="BB524" s="313" t="s">
        <v>9429</v>
      </c>
      <c r="BC524" s="313" t="s">
        <v>9430</v>
      </c>
      <c r="BD524" s="91" t="s">
        <v>7175</v>
      </c>
      <c r="BE524" s="91" t="s">
        <v>7176</v>
      </c>
      <c r="BF524" s="313"/>
      <c r="BG524" s="335"/>
      <c r="BH524" s="313"/>
      <c r="BI524" s="313"/>
      <c r="BJ524" s="313"/>
      <c r="BK524" s="313"/>
      <c r="BL524" s="313"/>
      <c r="BM524" s="91"/>
      <c r="BN524" s="91"/>
      <c r="BO524" s="253"/>
      <c r="BP524" s="253"/>
      <c r="BQ524" s="253"/>
      <c r="BR524" s="253"/>
      <c r="BS524" s="253"/>
      <c r="BT524" s="253"/>
      <c r="BU524" s="253"/>
      <c r="BV524" s="253"/>
      <c r="BW524" s="253"/>
      <c r="BX524" s="253"/>
      <c r="BY524" s="427">
        <v>2</v>
      </c>
      <c r="BZ524" s="427"/>
      <c r="CA524" s="427">
        <v>6</v>
      </c>
      <c r="CB524" s="427"/>
      <c r="CC524" s="427"/>
    </row>
    <row r="525" spans="1:81" ht="17.100000000000001" customHeight="1">
      <c r="A525" s="88">
        <v>461</v>
      </c>
      <c r="B525" s="91" t="s">
        <v>2276</v>
      </c>
      <c r="C525" s="91" t="s">
        <v>2391</v>
      </c>
      <c r="D525" s="91" t="s">
        <v>350</v>
      </c>
      <c r="E525" s="91" t="s">
        <v>20</v>
      </c>
      <c r="F525" s="91" t="s">
        <v>2619</v>
      </c>
      <c r="G525" s="101" t="s">
        <v>2620</v>
      </c>
      <c r="H525" s="330" t="s">
        <v>2621</v>
      </c>
      <c r="I525" s="91" t="s">
        <v>2622</v>
      </c>
      <c r="J525" s="330" t="s">
        <v>102</v>
      </c>
      <c r="K525" s="330" t="s">
        <v>2623</v>
      </c>
      <c r="L525" s="329" t="s">
        <v>2624</v>
      </c>
      <c r="M525" s="91" t="s">
        <v>10813</v>
      </c>
      <c r="N525" s="330" t="s">
        <v>30</v>
      </c>
      <c r="O525" s="330"/>
      <c r="P525" s="330" t="s">
        <v>102</v>
      </c>
      <c r="Q525" s="373">
        <v>46030</v>
      </c>
      <c r="R525" s="373">
        <v>5712</v>
      </c>
      <c r="S525" s="387">
        <v>3630</v>
      </c>
      <c r="T525" s="387">
        <v>2640</v>
      </c>
      <c r="U525" s="253" t="s">
        <v>6352</v>
      </c>
      <c r="V525" s="252">
        <v>990</v>
      </c>
      <c r="W525" s="252">
        <v>429</v>
      </c>
      <c r="X525" s="330" t="s">
        <v>6337</v>
      </c>
      <c r="Y525" s="252">
        <v>113</v>
      </c>
      <c r="Z525" s="252">
        <v>122</v>
      </c>
      <c r="AA525" s="252">
        <v>3200</v>
      </c>
      <c r="AB525" s="252">
        <v>102</v>
      </c>
      <c r="AC525" s="252">
        <v>120</v>
      </c>
      <c r="AD525" s="252"/>
      <c r="AE525" s="307">
        <v>100</v>
      </c>
      <c r="AF525" s="91" t="s">
        <v>12439</v>
      </c>
      <c r="AG525" s="373">
        <v>268</v>
      </c>
      <c r="AH525" s="373">
        <v>8900</v>
      </c>
      <c r="AI525" s="91"/>
      <c r="AJ525" s="91"/>
      <c r="AK525" s="91" t="s">
        <v>6365</v>
      </c>
      <c r="AL525" s="381">
        <v>6</v>
      </c>
      <c r="AM525" s="381"/>
      <c r="AN525" s="381">
        <v>2</v>
      </c>
      <c r="AO525" s="381">
        <v>4</v>
      </c>
      <c r="AP525" s="381"/>
      <c r="AQ525" s="381">
        <v>264</v>
      </c>
      <c r="AR525" s="91" t="s">
        <v>9077</v>
      </c>
      <c r="AS525" s="91" t="s">
        <v>9077</v>
      </c>
      <c r="AT525" s="91" t="s">
        <v>8589</v>
      </c>
      <c r="AU525" s="232">
        <v>35000</v>
      </c>
      <c r="AV525" s="232">
        <v>133</v>
      </c>
      <c r="AW525" s="335">
        <v>13000</v>
      </c>
      <c r="AX525" s="335">
        <v>0</v>
      </c>
      <c r="AY525" s="335">
        <v>10000</v>
      </c>
      <c r="AZ525" s="335">
        <v>11000</v>
      </c>
      <c r="BA525" s="335">
        <v>13000</v>
      </c>
      <c r="BB525" s="313">
        <v>30</v>
      </c>
      <c r="BC525" s="313">
        <v>30</v>
      </c>
      <c r="BD525" s="91" t="s">
        <v>9427</v>
      </c>
      <c r="BE525" s="91" t="s">
        <v>9541</v>
      </c>
      <c r="BF525" s="313"/>
      <c r="BG525" s="335"/>
      <c r="BH525" s="313"/>
      <c r="BI525" s="313"/>
      <c r="BJ525" s="313"/>
      <c r="BK525" s="313"/>
      <c r="BL525" s="313"/>
      <c r="BM525" s="91"/>
      <c r="BN525" s="91" t="s">
        <v>7133</v>
      </c>
      <c r="BO525" s="253"/>
      <c r="BP525" s="253"/>
      <c r="BQ525" s="253"/>
      <c r="BR525" s="253"/>
      <c r="BS525" s="253"/>
      <c r="BT525" s="253"/>
      <c r="BU525" s="253"/>
      <c r="BV525" s="253"/>
      <c r="BW525" s="253"/>
      <c r="BX525" s="253"/>
      <c r="BY525" s="596">
        <v>2</v>
      </c>
      <c r="BZ525" s="427"/>
      <c r="CA525" s="427">
        <v>3</v>
      </c>
      <c r="CB525" s="427"/>
      <c r="CC525" s="427">
        <v>1</v>
      </c>
    </row>
    <row r="526" spans="1:81" ht="17.100000000000001" customHeight="1">
      <c r="A526" s="88">
        <v>462</v>
      </c>
      <c r="B526" s="86" t="s">
        <v>2276</v>
      </c>
      <c r="C526" s="86" t="s">
        <v>2317</v>
      </c>
      <c r="D526" s="91" t="s">
        <v>350</v>
      </c>
      <c r="E526" s="91" t="s">
        <v>20</v>
      </c>
      <c r="F526" s="91" t="s">
        <v>2625</v>
      </c>
      <c r="G526" s="101" t="s">
        <v>2626</v>
      </c>
      <c r="H526" s="330" t="s">
        <v>2627</v>
      </c>
      <c r="I526" s="91" t="s">
        <v>2628</v>
      </c>
      <c r="J526" s="330" t="s">
        <v>102</v>
      </c>
      <c r="K526" s="330" t="s">
        <v>564</v>
      </c>
      <c r="L526" s="330" t="s">
        <v>2629</v>
      </c>
      <c r="M526" s="91" t="s">
        <v>10814</v>
      </c>
      <c r="N526" s="330" t="s">
        <v>30</v>
      </c>
      <c r="O526" s="570"/>
      <c r="P526" s="330" t="s">
        <v>30</v>
      </c>
      <c r="Q526" s="373">
        <v>4708</v>
      </c>
      <c r="R526" s="373">
        <v>2516</v>
      </c>
      <c r="S526" s="387">
        <v>1816</v>
      </c>
      <c r="T526" s="387">
        <v>1651</v>
      </c>
      <c r="U526" s="253" t="s">
        <v>7159</v>
      </c>
      <c r="V526" s="252">
        <v>165</v>
      </c>
      <c r="W526" s="252">
        <v>120</v>
      </c>
      <c r="X526" s="330" t="s">
        <v>33</v>
      </c>
      <c r="Y526" s="252">
        <v>495</v>
      </c>
      <c r="Z526" s="252">
        <v>33</v>
      </c>
      <c r="AA526" s="252">
        <v>5000</v>
      </c>
      <c r="AB526" s="252">
        <v>30</v>
      </c>
      <c r="AC526" s="252">
        <v>30</v>
      </c>
      <c r="AD526" s="252">
        <v>165</v>
      </c>
      <c r="AE526" s="307">
        <v>80</v>
      </c>
      <c r="AF526" s="91" t="s">
        <v>8933</v>
      </c>
      <c r="AG526" s="373">
        <v>400</v>
      </c>
      <c r="AH526" s="373">
        <v>10000</v>
      </c>
      <c r="AI526" s="91"/>
      <c r="AJ526" s="91"/>
      <c r="AK526" s="91" t="s">
        <v>6354</v>
      </c>
      <c r="AL526" s="381">
        <v>1</v>
      </c>
      <c r="AM526" s="381"/>
      <c r="AN526" s="381">
        <v>1</v>
      </c>
      <c r="AO526" s="381"/>
      <c r="AP526" s="381"/>
      <c r="AQ526" s="381">
        <v>330</v>
      </c>
      <c r="AR526" s="91" t="s">
        <v>6340</v>
      </c>
      <c r="AS526" s="91" t="s">
        <v>6340</v>
      </c>
      <c r="AT526" s="91" t="s">
        <v>10021</v>
      </c>
      <c r="AU526" s="232">
        <v>58690</v>
      </c>
      <c r="AV526" s="232">
        <v>178</v>
      </c>
      <c r="AW526" s="335">
        <v>15000</v>
      </c>
      <c r="AX526" s="335">
        <v>6000</v>
      </c>
      <c r="AY526" s="335">
        <v>9000</v>
      </c>
      <c r="AZ526" s="335">
        <v>12000</v>
      </c>
      <c r="BA526" s="335">
        <v>15000</v>
      </c>
      <c r="BB526" s="313">
        <v>15</v>
      </c>
      <c r="BC526" s="313">
        <v>30</v>
      </c>
      <c r="BD526" s="91" t="s">
        <v>9428</v>
      </c>
      <c r="BE526" s="91" t="s">
        <v>9542</v>
      </c>
      <c r="BF526" s="313"/>
      <c r="BG526" s="335"/>
      <c r="BH526" s="313"/>
      <c r="BI526" s="313"/>
      <c r="BJ526" s="313"/>
      <c r="BK526" s="313"/>
      <c r="BL526" s="313"/>
      <c r="BM526" s="91"/>
      <c r="BN526" s="91"/>
      <c r="BO526" s="253"/>
      <c r="BP526" s="253"/>
      <c r="BQ526" s="253"/>
      <c r="BR526" s="253"/>
      <c r="BS526" s="253"/>
      <c r="BT526" s="253"/>
      <c r="BU526" s="253"/>
      <c r="BV526" s="253"/>
      <c r="BW526" s="253"/>
      <c r="BX526" s="253"/>
      <c r="BY526" s="427">
        <v>1</v>
      </c>
      <c r="BZ526" s="427"/>
      <c r="CA526" s="427">
        <v>1</v>
      </c>
      <c r="CB526" s="427"/>
      <c r="CC526" s="427"/>
    </row>
    <row r="527" spans="1:81" ht="17.100000000000001" customHeight="1">
      <c r="A527" s="88">
        <v>463</v>
      </c>
      <c r="B527" s="91" t="s">
        <v>2276</v>
      </c>
      <c r="C527" s="91" t="s">
        <v>2391</v>
      </c>
      <c r="D527" s="91" t="s">
        <v>350</v>
      </c>
      <c r="E527" s="91" t="s">
        <v>113</v>
      </c>
      <c r="F527" s="91" t="s">
        <v>2630</v>
      </c>
      <c r="G527" s="101" t="s">
        <v>2631</v>
      </c>
      <c r="H527" s="330" t="s">
        <v>2632</v>
      </c>
      <c r="I527" s="91" t="s">
        <v>1867</v>
      </c>
      <c r="J527" s="330" t="s">
        <v>30</v>
      </c>
      <c r="K527" s="330" t="s">
        <v>113</v>
      </c>
      <c r="L527" s="330" t="s">
        <v>113</v>
      </c>
      <c r="M527" s="91" t="s">
        <v>10815</v>
      </c>
      <c r="N527" s="330" t="s">
        <v>30</v>
      </c>
      <c r="O527" s="570"/>
      <c r="P527" s="330" t="s">
        <v>30</v>
      </c>
      <c r="Q527" s="373">
        <v>600</v>
      </c>
      <c r="R527" s="373">
        <v>248</v>
      </c>
      <c r="S527" s="387">
        <v>248</v>
      </c>
      <c r="T527" s="387">
        <v>248</v>
      </c>
      <c r="U527" s="253" t="s">
        <v>6352</v>
      </c>
      <c r="V527" s="252"/>
      <c r="W527" s="252">
        <v>167</v>
      </c>
      <c r="X527" s="330" t="s">
        <v>6337</v>
      </c>
      <c r="Y527" s="252">
        <v>33</v>
      </c>
      <c r="Z527" s="252"/>
      <c r="AA527" s="252"/>
      <c r="AB527" s="252">
        <v>13</v>
      </c>
      <c r="AC527" s="252"/>
      <c r="AD527" s="252"/>
      <c r="AE527" s="307">
        <v>25</v>
      </c>
      <c r="AF527" s="91" t="s">
        <v>7177</v>
      </c>
      <c r="AG527" s="373">
        <v>6</v>
      </c>
      <c r="AH527" s="373">
        <v>5366</v>
      </c>
      <c r="AI527" s="91"/>
      <c r="AJ527" s="91"/>
      <c r="AK527" s="91" t="s">
        <v>11601</v>
      </c>
      <c r="AL527" s="381">
        <v>6</v>
      </c>
      <c r="AM527" s="381">
        <v>3</v>
      </c>
      <c r="AN527" s="381">
        <v>1</v>
      </c>
      <c r="AO527" s="381">
        <v>2</v>
      </c>
      <c r="AP527" s="381"/>
      <c r="AQ527" s="381">
        <v>270</v>
      </c>
      <c r="AR527" s="91" t="s">
        <v>9107</v>
      </c>
      <c r="AS527" s="91" t="s">
        <v>9107</v>
      </c>
      <c r="AT527" s="91" t="s">
        <v>6422</v>
      </c>
      <c r="AU527" s="232">
        <v>2101</v>
      </c>
      <c r="AV527" s="232">
        <v>8</v>
      </c>
      <c r="AW527" s="335">
        <v>1000</v>
      </c>
      <c r="AX527" s="335">
        <v>1000</v>
      </c>
      <c r="AY527" s="335">
        <v>1000</v>
      </c>
      <c r="AZ527" s="335">
        <v>1000</v>
      </c>
      <c r="BA527" s="335">
        <v>1000</v>
      </c>
      <c r="BB527" s="313"/>
      <c r="BC527" s="313"/>
      <c r="BD527" s="91"/>
      <c r="BE527" s="91" t="s">
        <v>7178</v>
      </c>
      <c r="BF527" s="313">
        <v>1000</v>
      </c>
      <c r="BG527" s="335">
        <v>1000</v>
      </c>
      <c r="BH527" s="313">
        <v>1000</v>
      </c>
      <c r="BI527" s="313">
        <v>1000</v>
      </c>
      <c r="BJ527" s="313">
        <v>1000</v>
      </c>
      <c r="BK527" s="313"/>
      <c r="BL527" s="313"/>
      <c r="BM527" s="91"/>
      <c r="BN527" s="91" t="s">
        <v>12524</v>
      </c>
      <c r="BO527" s="253"/>
      <c r="BP527" s="253"/>
      <c r="BQ527" s="253"/>
      <c r="BR527" s="253"/>
      <c r="BS527" s="253"/>
      <c r="BT527" s="253"/>
      <c r="BU527" s="253"/>
      <c r="BV527" s="253"/>
      <c r="BW527" s="253"/>
      <c r="BX527" s="253"/>
      <c r="BY527" s="427"/>
      <c r="BZ527" s="427"/>
      <c r="CA527" s="427">
        <v>2</v>
      </c>
      <c r="CB527" s="427"/>
      <c r="CC527" s="427"/>
    </row>
    <row r="528" spans="1:81" ht="17.100000000000001" customHeight="1">
      <c r="A528" s="88">
        <v>464</v>
      </c>
      <c r="B528" s="86" t="s">
        <v>2276</v>
      </c>
      <c r="C528" s="86" t="s">
        <v>2317</v>
      </c>
      <c r="D528" s="86" t="s">
        <v>350</v>
      </c>
      <c r="E528" s="86" t="s">
        <v>20</v>
      </c>
      <c r="F528" s="86" t="s">
        <v>2633</v>
      </c>
      <c r="G528" s="169" t="s">
        <v>2634</v>
      </c>
      <c r="H528" s="329" t="s">
        <v>2635</v>
      </c>
      <c r="I528" s="332" t="s">
        <v>2636</v>
      </c>
      <c r="J528" s="329" t="s">
        <v>102</v>
      </c>
      <c r="K528" s="329" t="s">
        <v>2637</v>
      </c>
      <c r="L528" s="329" t="s">
        <v>2638</v>
      </c>
      <c r="M528" s="91" t="s">
        <v>10816</v>
      </c>
      <c r="N528" s="330" t="s">
        <v>30</v>
      </c>
      <c r="O528" s="570"/>
      <c r="P528" s="330" t="s">
        <v>30</v>
      </c>
      <c r="Q528" s="373">
        <v>1456</v>
      </c>
      <c r="R528" s="373">
        <v>495</v>
      </c>
      <c r="S528" s="387">
        <v>350</v>
      </c>
      <c r="T528" s="387">
        <v>350</v>
      </c>
      <c r="U528" s="253" t="s">
        <v>7159</v>
      </c>
      <c r="V528" s="252"/>
      <c r="W528" s="252">
        <v>40</v>
      </c>
      <c r="X528" s="330" t="s">
        <v>6337</v>
      </c>
      <c r="Y528" s="252"/>
      <c r="Z528" s="252">
        <v>15</v>
      </c>
      <c r="AA528" s="252">
        <v>3000</v>
      </c>
      <c r="AB528" s="252">
        <v>15</v>
      </c>
      <c r="AC528" s="252"/>
      <c r="AD528" s="252"/>
      <c r="AE528" s="307">
        <v>100</v>
      </c>
      <c r="AF528" s="91" t="s">
        <v>7179</v>
      </c>
      <c r="AG528" s="373">
        <v>300</v>
      </c>
      <c r="AH528" s="373">
        <v>2500</v>
      </c>
      <c r="AI528" s="91"/>
      <c r="AJ528" s="91"/>
      <c r="AK528" s="91" t="s">
        <v>6354</v>
      </c>
      <c r="AL528" s="381">
        <v>1</v>
      </c>
      <c r="AM528" s="381"/>
      <c r="AN528" s="381">
        <v>1</v>
      </c>
      <c r="AO528" s="381"/>
      <c r="AP528" s="381"/>
      <c r="AQ528" s="381">
        <v>330</v>
      </c>
      <c r="AR528" s="91" t="s">
        <v>6340</v>
      </c>
      <c r="AS528" s="91" t="s">
        <v>6340</v>
      </c>
      <c r="AT528" s="91" t="s">
        <v>10021</v>
      </c>
      <c r="AU528" s="232">
        <v>58690</v>
      </c>
      <c r="AV528" s="232">
        <v>178</v>
      </c>
      <c r="AW528" s="335">
        <v>15000</v>
      </c>
      <c r="AX528" s="335">
        <v>6000</v>
      </c>
      <c r="AY528" s="335">
        <v>9000</v>
      </c>
      <c r="AZ528" s="335">
        <v>12000</v>
      </c>
      <c r="BA528" s="335">
        <v>15000</v>
      </c>
      <c r="BB528" s="313">
        <v>15</v>
      </c>
      <c r="BC528" s="313">
        <v>30</v>
      </c>
      <c r="BD528" s="91" t="s">
        <v>9428</v>
      </c>
      <c r="BE528" s="91" t="s">
        <v>9542</v>
      </c>
      <c r="BF528" s="313"/>
      <c r="BG528" s="335"/>
      <c r="BH528" s="313"/>
      <c r="BI528" s="313"/>
      <c r="BJ528" s="313"/>
      <c r="BK528" s="313"/>
      <c r="BL528" s="313"/>
      <c r="BM528" s="91"/>
      <c r="BN528" s="91"/>
      <c r="BO528" s="253"/>
      <c r="BP528" s="253"/>
      <c r="BQ528" s="253"/>
      <c r="BR528" s="253"/>
      <c r="BS528" s="253"/>
      <c r="BT528" s="253"/>
      <c r="BU528" s="253"/>
      <c r="BV528" s="253"/>
      <c r="BW528" s="253"/>
      <c r="BX528" s="253"/>
      <c r="BY528" s="427"/>
      <c r="BZ528" s="427"/>
      <c r="CA528" s="427"/>
      <c r="CB528" s="427"/>
      <c r="CC528" s="427"/>
    </row>
    <row r="529" spans="1:81" ht="17.100000000000001" customHeight="1">
      <c r="A529" s="88">
        <v>465</v>
      </c>
      <c r="B529" s="91" t="s">
        <v>2491</v>
      </c>
      <c r="C529" s="91" t="s">
        <v>2639</v>
      </c>
      <c r="D529" s="91" t="s">
        <v>702</v>
      </c>
      <c r="E529" s="91" t="s">
        <v>180</v>
      </c>
      <c r="F529" s="91" t="s">
        <v>2640</v>
      </c>
      <c r="G529" s="101" t="s">
        <v>2641</v>
      </c>
      <c r="H529" s="330" t="s">
        <v>2642</v>
      </c>
      <c r="I529" s="91" t="s">
        <v>2643</v>
      </c>
      <c r="J529" s="330" t="s">
        <v>102</v>
      </c>
      <c r="K529" s="330" t="s">
        <v>2644</v>
      </c>
      <c r="L529" s="330" t="s">
        <v>2645</v>
      </c>
      <c r="M529" s="91" t="s">
        <v>10552</v>
      </c>
      <c r="N529" s="330" t="s">
        <v>30</v>
      </c>
      <c r="O529" s="330"/>
      <c r="P529" s="330" t="s">
        <v>30</v>
      </c>
      <c r="Q529" s="373">
        <v>1067.4000000000001</v>
      </c>
      <c r="R529" s="373">
        <v>808.9</v>
      </c>
      <c r="S529" s="387">
        <v>550.70000000000005</v>
      </c>
      <c r="T529" s="387">
        <v>550.70000000000005</v>
      </c>
      <c r="U529" s="253" t="s">
        <v>6361</v>
      </c>
      <c r="V529" s="252"/>
      <c r="W529" s="252">
        <v>66.900000000000006</v>
      </c>
      <c r="X529" s="330" t="s">
        <v>6337</v>
      </c>
      <c r="Y529" s="252"/>
      <c r="Z529" s="252"/>
      <c r="AA529" s="252"/>
      <c r="AB529" s="252"/>
      <c r="AC529" s="252">
        <v>98.6</v>
      </c>
      <c r="AD529" s="252"/>
      <c r="AE529" s="307" t="s">
        <v>7122</v>
      </c>
      <c r="AF529" s="91" t="s">
        <v>7123</v>
      </c>
      <c r="AG529" s="373">
        <v>5</v>
      </c>
      <c r="AH529" s="373">
        <v>6000</v>
      </c>
      <c r="AI529" s="91"/>
      <c r="AJ529" s="91"/>
      <c r="AK529" s="91" t="s">
        <v>6348</v>
      </c>
      <c r="AL529" s="381">
        <v>1</v>
      </c>
      <c r="AM529" s="381"/>
      <c r="AN529" s="381"/>
      <c r="AO529" s="381">
        <v>1</v>
      </c>
      <c r="AP529" s="381"/>
      <c r="AQ529" s="381">
        <v>310</v>
      </c>
      <c r="AR529" s="91" t="s">
        <v>6341</v>
      </c>
      <c r="AS529" s="91" t="s">
        <v>6341</v>
      </c>
      <c r="AT529" s="91" t="s">
        <v>10021</v>
      </c>
      <c r="AU529" s="232">
        <v>12324</v>
      </c>
      <c r="AV529" s="73">
        <v>40</v>
      </c>
      <c r="AW529" s="335">
        <v>7000</v>
      </c>
      <c r="AX529" s="335">
        <v>4500</v>
      </c>
      <c r="AY529" s="335">
        <v>4500</v>
      </c>
      <c r="AZ529" s="335">
        <v>7000</v>
      </c>
      <c r="BA529" s="335">
        <v>7000</v>
      </c>
      <c r="BB529" s="313">
        <v>28.57</v>
      </c>
      <c r="BC529" s="313"/>
      <c r="BD529" s="91"/>
      <c r="BE529" s="91" t="s">
        <v>7124</v>
      </c>
      <c r="BF529" s="313"/>
      <c r="BG529" s="335"/>
      <c r="BH529" s="313"/>
      <c r="BI529" s="313"/>
      <c r="BJ529" s="313"/>
      <c r="BK529" s="313"/>
      <c r="BL529" s="313"/>
      <c r="BM529" s="91"/>
      <c r="BN529" s="91"/>
      <c r="BO529" s="253"/>
      <c r="BP529" s="253"/>
      <c r="BQ529" s="253"/>
      <c r="BR529" s="253"/>
      <c r="BS529" s="253"/>
      <c r="BT529" s="253"/>
      <c r="BU529" s="253"/>
      <c r="BV529" s="253"/>
      <c r="BW529" s="253"/>
      <c r="BX529" s="253"/>
      <c r="BY529" s="427"/>
      <c r="BZ529" s="427"/>
      <c r="CA529" s="427">
        <v>2</v>
      </c>
      <c r="CB529" s="427"/>
      <c r="CC529" s="427"/>
    </row>
    <row r="530" spans="1:81" ht="17.100000000000001" customHeight="1">
      <c r="A530" s="88">
        <v>466</v>
      </c>
      <c r="B530" s="91" t="s">
        <v>2276</v>
      </c>
      <c r="C530" s="91" t="s">
        <v>2312</v>
      </c>
      <c r="D530" s="91" t="s">
        <v>350</v>
      </c>
      <c r="E530" s="91" t="s">
        <v>20</v>
      </c>
      <c r="F530" s="91" t="s">
        <v>2646</v>
      </c>
      <c r="G530" s="101" t="s">
        <v>2346</v>
      </c>
      <c r="H530" s="330" t="s">
        <v>2647</v>
      </c>
      <c r="I530" s="91" t="s">
        <v>2648</v>
      </c>
      <c r="J530" s="330" t="s">
        <v>102</v>
      </c>
      <c r="K530" s="330" t="s">
        <v>2649</v>
      </c>
      <c r="L530" s="330" t="s">
        <v>2650</v>
      </c>
      <c r="M530" s="91" t="s">
        <v>10817</v>
      </c>
      <c r="N530" s="330" t="s">
        <v>30</v>
      </c>
      <c r="O530" s="330"/>
      <c r="P530" s="330" t="s">
        <v>30</v>
      </c>
      <c r="Q530" s="373">
        <v>2970</v>
      </c>
      <c r="R530" s="373">
        <v>864</v>
      </c>
      <c r="S530" s="387">
        <v>789</v>
      </c>
      <c r="T530" s="387">
        <v>601</v>
      </c>
      <c r="U530" s="253" t="s">
        <v>6336</v>
      </c>
      <c r="V530" s="252">
        <v>188</v>
      </c>
      <c r="W530" s="252">
        <v>108</v>
      </c>
      <c r="X530" s="330" t="s">
        <v>6337</v>
      </c>
      <c r="Y530" s="252"/>
      <c r="Z530" s="252">
        <v>81</v>
      </c>
      <c r="AA530" s="252">
        <v>72</v>
      </c>
      <c r="AB530" s="252">
        <v>81</v>
      </c>
      <c r="AC530" s="252"/>
      <c r="AD530" s="252"/>
      <c r="AE530" s="307">
        <v>27</v>
      </c>
      <c r="AF530" s="91" t="s">
        <v>8934</v>
      </c>
      <c r="AG530" s="373">
        <v>6720</v>
      </c>
      <c r="AH530" s="373">
        <v>31000</v>
      </c>
      <c r="AI530" s="91"/>
      <c r="AJ530" s="91"/>
      <c r="AK530" s="91"/>
      <c r="AL530" s="381">
        <v>11</v>
      </c>
      <c r="AM530" s="381">
        <v>3</v>
      </c>
      <c r="AN530" s="381"/>
      <c r="AO530" s="381">
        <v>6</v>
      </c>
      <c r="AP530" s="381">
        <v>2</v>
      </c>
      <c r="AQ530" s="381">
        <v>313</v>
      </c>
      <c r="AR530" s="91" t="s">
        <v>9080</v>
      </c>
      <c r="AS530" s="91" t="s">
        <v>9080</v>
      </c>
      <c r="AT530" s="91" t="s">
        <v>9119</v>
      </c>
      <c r="AU530" s="232">
        <v>20211</v>
      </c>
      <c r="AV530" s="73">
        <v>65</v>
      </c>
      <c r="AW530" s="335">
        <v>5000</v>
      </c>
      <c r="AX530" s="335">
        <v>2000</v>
      </c>
      <c r="AY530" s="335">
        <v>3000</v>
      </c>
      <c r="AZ530" s="335">
        <v>3000</v>
      </c>
      <c r="BA530" s="335">
        <v>5000</v>
      </c>
      <c r="BB530" s="313">
        <v>20</v>
      </c>
      <c r="BC530" s="313">
        <v>50</v>
      </c>
      <c r="BD530" s="91" t="s">
        <v>10974</v>
      </c>
      <c r="BE530" s="91" t="s">
        <v>6985</v>
      </c>
      <c r="BF530" s="313">
        <v>5000</v>
      </c>
      <c r="BG530" s="335">
        <v>3000</v>
      </c>
      <c r="BH530" s="313">
        <v>4000</v>
      </c>
      <c r="BI530" s="313">
        <v>4000</v>
      </c>
      <c r="BJ530" s="313">
        <v>5000</v>
      </c>
      <c r="BK530" s="313">
        <v>20</v>
      </c>
      <c r="BL530" s="313">
        <v>50</v>
      </c>
      <c r="BM530" s="91" t="s">
        <v>6893</v>
      </c>
      <c r="BN530" s="91"/>
      <c r="BO530" s="253"/>
      <c r="BP530" s="253"/>
      <c r="BQ530" s="253"/>
      <c r="BR530" s="253"/>
      <c r="BS530" s="253"/>
      <c r="BT530" s="253"/>
      <c r="BU530" s="253"/>
      <c r="BV530" s="253"/>
      <c r="BW530" s="253"/>
      <c r="BX530" s="253"/>
      <c r="BY530" s="427"/>
      <c r="BZ530" s="427">
        <v>1</v>
      </c>
      <c r="CA530" s="427">
        <v>1</v>
      </c>
      <c r="CB530" s="427"/>
      <c r="CC530" s="427"/>
    </row>
    <row r="531" spans="1:81" ht="17.100000000000001" customHeight="1">
      <c r="A531" s="88">
        <v>467</v>
      </c>
      <c r="B531" s="91" t="s">
        <v>2276</v>
      </c>
      <c r="C531" s="91" t="s">
        <v>2312</v>
      </c>
      <c r="D531" s="91" t="s">
        <v>350</v>
      </c>
      <c r="E531" s="91" t="s">
        <v>20</v>
      </c>
      <c r="F531" s="91" t="s">
        <v>6545</v>
      </c>
      <c r="G531" s="101" t="s">
        <v>2651</v>
      </c>
      <c r="H531" s="330" t="s">
        <v>2652</v>
      </c>
      <c r="I531" s="91" t="s">
        <v>2653</v>
      </c>
      <c r="J531" s="330" t="s">
        <v>102</v>
      </c>
      <c r="K531" s="330" t="s">
        <v>2654</v>
      </c>
      <c r="L531" s="330" t="s">
        <v>2655</v>
      </c>
      <c r="M531" s="91" t="s">
        <v>10794</v>
      </c>
      <c r="N531" s="330" t="s">
        <v>30</v>
      </c>
      <c r="O531" s="330"/>
      <c r="P531" s="330" t="s">
        <v>30</v>
      </c>
      <c r="Q531" s="373">
        <v>9573</v>
      </c>
      <c r="R531" s="373">
        <v>479</v>
      </c>
      <c r="S531" s="387">
        <v>220</v>
      </c>
      <c r="T531" s="387">
        <v>180</v>
      </c>
      <c r="U531" s="253" t="s">
        <v>6657</v>
      </c>
      <c r="V531" s="252">
        <v>40</v>
      </c>
      <c r="W531" s="252">
        <v>52</v>
      </c>
      <c r="X531" s="330" t="s">
        <v>6337</v>
      </c>
      <c r="Y531" s="252">
        <v>56</v>
      </c>
      <c r="Z531" s="252"/>
      <c r="AA531" s="252"/>
      <c r="AB531" s="252">
        <v>25</v>
      </c>
      <c r="AC531" s="252"/>
      <c r="AD531" s="252"/>
      <c r="AE531" s="307">
        <v>25</v>
      </c>
      <c r="AF531" s="91" t="s">
        <v>8935</v>
      </c>
      <c r="AG531" s="373">
        <v>248</v>
      </c>
      <c r="AH531" s="373">
        <v>11566</v>
      </c>
      <c r="AI531" s="91"/>
      <c r="AJ531" s="91"/>
      <c r="AK531" s="91" t="s">
        <v>6354</v>
      </c>
      <c r="AL531" s="381">
        <v>2</v>
      </c>
      <c r="AM531" s="381">
        <v>1</v>
      </c>
      <c r="AN531" s="381">
        <v>1</v>
      </c>
      <c r="AO531" s="381"/>
      <c r="AP531" s="381"/>
      <c r="AQ531" s="381">
        <v>259</v>
      </c>
      <c r="AR531" s="91" t="s">
        <v>6340</v>
      </c>
      <c r="AS531" s="91" t="s">
        <v>6340</v>
      </c>
      <c r="AT531" s="91" t="s">
        <v>9120</v>
      </c>
      <c r="AU531" s="232">
        <v>4820</v>
      </c>
      <c r="AV531" s="73">
        <v>19</v>
      </c>
      <c r="AW531" s="335">
        <v>5000</v>
      </c>
      <c r="AX531" s="335">
        <v>3000</v>
      </c>
      <c r="AY531" s="335">
        <v>4000</v>
      </c>
      <c r="AZ531" s="335">
        <v>4000</v>
      </c>
      <c r="BA531" s="335">
        <v>5000</v>
      </c>
      <c r="BB531" s="313">
        <v>20</v>
      </c>
      <c r="BC531" s="313">
        <v>50</v>
      </c>
      <c r="BD531" s="91" t="s">
        <v>10974</v>
      </c>
      <c r="BE531" s="91" t="s">
        <v>9543</v>
      </c>
      <c r="BF531" s="313">
        <v>5000</v>
      </c>
      <c r="BG531" s="335">
        <v>3000</v>
      </c>
      <c r="BH531" s="313">
        <v>4000</v>
      </c>
      <c r="BI531" s="313">
        <v>4000</v>
      </c>
      <c r="BJ531" s="313">
        <v>5000</v>
      </c>
      <c r="BK531" s="313">
        <v>20</v>
      </c>
      <c r="BL531" s="313">
        <v>50</v>
      </c>
      <c r="BM531" s="91" t="s">
        <v>6893</v>
      </c>
      <c r="BN531" s="91"/>
      <c r="BO531" s="253"/>
      <c r="BP531" s="253"/>
      <c r="BQ531" s="253"/>
      <c r="BR531" s="253"/>
      <c r="BS531" s="253"/>
      <c r="BT531" s="253"/>
      <c r="BU531" s="253"/>
      <c r="BV531" s="253"/>
      <c r="BW531" s="253"/>
      <c r="BX531" s="253"/>
      <c r="BY531" s="427"/>
      <c r="BZ531" s="427">
        <v>1</v>
      </c>
      <c r="CA531" s="427"/>
      <c r="CB531" s="427"/>
      <c r="CC531" s="427">
        <v>1</v>
      </c>
    </row>
    <row r="532" spans="1:81" ht="17.100000000000001" customHeight="1">
      <c r="A532" s="88">
        <v>468</v>
      </c>
      <c r="B532" s="91" t="s">
        <v>2276</v>
      </c>
      <c r="C532" s="91" t="s">
        <v>2312</v>
      </c>
      <c r="D532" s="91" t="s">
        <v>350</v>
      </c>
      <c r="E532" s="91" t="s">
        <v>20</v>
      </c>
      <c r="F532" s="91" t="s">
        <v>2656</v>
      </c>
      <c r="G532" s="101" t="s">
        <v>2657</v>
      </c>
      <c r="H532" s="330" t="s">
        <v>2658</v>
      </c>
      <c r="I532" s="91" t="s">
        <v>1737</v>
      </c>
      <c r="J532" s="330" t="s">
        <v>102</v>
      </c>
      <c r="K532" s="330" t="s">
        <v>2446</v>
      </c>
      <c r="L532" s="330" t="s">
        <v>2659</v>
      </c>
      <c r="M532" s="91" t="s">
        <v>10818</v>
      </c>
      <c r="N532" s="330" t="s">
        <v>30</v>
      </c>
      <c r="O532" s="330"/>
      <c r="P532" s="330" t="s">
        <v>30</v>
      </c>
      <c r="Q532" s="373">
        <v>10389</v>
      </c>
      <c r="R532" s="373">
        <v>1225</v>
      </c>
      <c r="S532" s="387">
        <v>894</v>
      </c>
      <c r="T532" s="387">
        <v>803</v>
      </c>
      <c r="U532" s="253" t="s">
        <v>11606</v>
      </c>
      <c r="V532" s="252">
        <v>91</v>
      </c>
      <c r="W532" s="252">
        <v>91</v>
      </c>
      <c r="X532" s="330" t="s">
        <v>6337</v>
      </c>
      <c r="Y532" s="252"/>
      <c r="Z532" s="252"/>
      <c r="AA532" s="252"/>
      <c r="AB532" s="252">
        <v>10</v>
      </c>
      <c r="AC532" s="252">
        <v>70</v>
      </c>
      <c r="AD532" s="252">
        <v>20</v>
      </c>
      <c r="AE532" s="307">
        <v>25</v>
      </c>
      <c r="AF532" s="91" t="s">
        <v>6987</v>
      </c>
      <c r="AG532" s="373">
        <v>3</v>
      </c>
      <c r="AH532" s="373">
        <v>1000</v>
      </c>
      <c r="AI532" s="91"/>
      <c r="AJ532" s="91"/>
      <c r="AK532" s="91" t="s">
        <v>6348</v>
      </c>
      <c r="AL532" s="381">
        <v>11</v>
      </c>
      <c r="AM532" s="381">
        <v>3</v>
      </c>
      <c r="AN532" s="381">
        <v>5</v>
      </c>
      <c r="AO532" s="381">
        <v>2</v>
      </c>
      <c r="AP532" s="381">
        <v>1</v>
      </c>
      <c r="AQ532" s="381">
        <v>275</v>
      </c>
      <c r="AR532" s="91" t="s">
        <v>9080</v>
      </c>
      <c r="AS532" s="91" t="s">
        <v>9080</v>
      </c>
      <c r="AT532" s="91" t="s">
        <v>9121</v>
      </c>
      <c r="AU532" s="73">
        <v>3639</v>
      </c>
      <c r="AV532" s="73">
        <v>13</v>
      </c>
      <c r="AW532" s="335">
        <v>5000</v>
      </c>
      <c r="AX532" s="335">
        <v>2000</v>
      </c>
      <c r="AY532" s="335">
        <v>4000</v>
      </c>
      <c r="AZ532" s="335">
        <v>4000</v>
      </c>
      <c r="BA532" s="335">
        <v>5000</v>
      </c>
      <c r="BB532" s="313">
        <v>20</v>
      </c>
      <c r="BC532" s="313">
        <v>50</v>
      </c>
      <c r="BD532" s="91" t="s">
        <v>10974</v>
      </c>
      <c r="BE532" s="91" t="s">
        <v>9543</v>
      </c>
      <c r="BF532" s="313">
        <v>5000</v>
      </c>
      <c r="BG532" s="335">
        <v>3000</v>
      </c>
      <c r="BH532" s="313">
        <v>4000</v>
      </c>
      <c r="BI532" s="313">
        <v>4000</v>
      </c>
      <c r="BJ532" s="313">
        <v>5000</v>
      </c>
      <c r="BK532" s="313">
        <v>20</v>
      </c>
      <c r="BL532" s="313">
        <v>50</v>
      </c>
      <c r="BM532" s="91" t="s">
        <v>6893</v>
      </c>
      <c r="BN532" s="91"/>
      <c r="BO532" s="253"/>
      <c r="BP532" s="253"/>
      <c r="BQ532" s="253"/>
      <c r="BR532" s="253"/>
      <c r="BS532" s="253"/>
      <c r="BT532" s="253"/>
      <c r="BU532" s="253"/>
      <c r="BV532" s="253"/>
      <c r="BW532" s="253"/>
      <c r="BX532" s="253"/>
      <c r="BY532" s="427"/>
      <c r="BZ532" s="427"/>
      <c r="CA532" s="427">
        <v>2</v>
      </c>
      <c r="CB532" s="427">
        <v>1</v>
      </c>
      <c r="CC532" s="427"/>
    </row>
    <row r="533" spans="1:81" ht="17.100000000000001" customHeight="1">
      <c r="A533" s="88">
        <v>469</v>
      </c>
      <c r="B533" s="91" t="s">
        <v>2276</v>
      </c>
      <c r="C533" s="91" t="s">
        <v>2312</v>
      </c>
      <c r="D533" s="91" t="s">
        <v>350</v>
      </c>
      <c r="E533" s="91" t="s">
        <v>20</v>
      </c>
      <c r="F533" s="91" t="s">
        <v>2660</v>
      </c>
      <c r="G533" s="101" t="s">
        <v>2661</v>
      </c>
      <c r="H533" s="330" t="s">
        <v>2662</v>
      </c>
      <c r="I533" s="91" t="s">
        <v>2663</v>
      </c>
      <c r="J533" s="330" t="s">
        <v>102</v>
      </c>
      <c r="K533" s="330" t="s">
        <v>2654</v>
      </c>
      <c r="L533" s="330" t="s">
        <v>2664</v>
      </c>
      <c r="M533" s="91" t="s">
        <v>10794</v>
      </c>
      <c r="N533" s="330" t="s">
        <v>30</v>
      </c>
      <c r="O533" s="330"/>
      <c r="P533" s="330" t="s">
        <v>30</v>
      </c>
      <c r="Q533" s="373">
        <v>7628</v>
      </c>
      <c r="R533" s="373">
        <v>510</v>
      </c>
      <c r="S533" s="387">
        <v>363</v>
      </c>
      <c r="T533" s="387">
        <v>330</v>
      </c>
      <c r="U533" s="253" t="s">
        <v>6352</v>
      </c>
      <c r="V533" s="252">
        <v>33</v>
      </c>
      <c r="W533" s="252">
        <v>80</v>
      </c>
      <c r="X533" s="330" t="s">
        <v>6337</v>
      </c>
      <c r="Y533" s="252">
        <v>150</v>
      </c>
      <c r="Z533" s="252">
        <v>150</v>
      </c>
      <c r="AA533" s="252">
        <v>700</v>
      </c>
      <c r="AB533" s="252">
        <v>33</v>
      </c>
      <c r="AC533" s="252">
        <v>24</v>
      </c>
      <c r="AD533" s="252"/>
      <c r="AE533" s="307">
        <v>50</v>
      </c>
      <c r="AF533" s="91" t="s">
        <v>6988</v>
      </c>
      <c r="AG533" s="373">
        <v>5</v>
      </c>
      <c r="AH533" s="373">
        <v>1587</v>
      </c>
      <c r="AI533" s="91"/>
      <c r="AJ533" s="91"/>
      <c r="AK533" s="91"/>
      <c r="AL533" s="381"/>
      <c r="AM533" s="381"/>
      <c r="AN533" s="381"/>
      <c r="AO533" s="381"/>
      <c r="AP533" s="381"/>
      <c r="AQ533" s="381">
        <v>51</v>
      </c>
      <c r="AR533" s="91" t="s">
        <v>9085</v>
      </c>
      <c r="AS533" s="91" t="s">
        <v>9085</v>
      </c>
      <c r="AT533" s="91" t="s">
        <v>9122</v>
      </c>
      <c r="AU533" s="73">
        <v>303</v>
      </c>
      <c r="AV533" s="73">
        <v>6</v>
      </c>
      <c r="AW533" s="335">
        <v>4000</v>
      </c>
      <c r="AX533" s="335">
        <v>2000</v>
      </c>
      <c r="AY533" s="335">
        <v>3000</v>
      </c>
      <c r="AZ533" s="335">
        <v>3000</v>
      </c>
      <c r="BA533" s="335">
        <v>4000</v>
      </c>
      <c r="BB533" s="313">
        <v>20</v>
      </c>
      <c r="BC533" s="313">
        <v>50</v>
      </c>
      <c r="BD533" s="91" t="s">
        <v>10974</v>
      </c>
      <c r="BE533" s="91" t="s">
        <v>10973</v>
      </c>
      <c r="BF533" s="313">
        <v>5000</v>
      </c>
      <c r="BG533" s="335">
        <v>3000</v>
      </c>
      <c r="BH533" s="313">
        <v>4000</v>
      </c>
      <c r="BI533" s="313">
        <v>4000</v>
      </c>
      <c r="BJ533" s="313">
        <v>5000</v>
      </c>
      <c r="BK533" s="313">
        <v>20</v>
      </c>
      <c r="BL533" s="313">
        <v>50</v>
      </c>
      <c r="BM533" s="91" t="s">
        <v>6893</v>
      </c>
      <c r="BN533" s="91"/>
      <c r="BO533" s="253"/>
      <c r="BP533" s="253"/>
      <c r="BQ533" s="253"/>
      <c r="BR533" s="253"/>
      <c r="BS533" s="253"/>
      <c r="BT533" s="253"/>
      <c r="BU533" s="253"/>
      <c r="BV533" s="253"/>
      <c r="BW533" s="253"/>
      <c r="BX533" s="253"/>
      <c r="BY533" s="427"/>
      <c r="BZ533" s="427"/>
      <c r="CA533" s="427"/>
      <c r="CB533" s="427"/>
      <c r="CC533" s="427"/>
    </row>
    <row r="534" spans="1:81" ht="17.100000000000001" customHeight="1">
      <c r="A534" s="88">
        <v>470</v>
      </c>
      <c r="B534" s="91" t="s">
        <v>2491</v>
      </c>
      <c r="C534" s="91" t="s">
        <v>2665</v>
      </c>
      <c r="D534" s="91" t="s">
        <v>702</v>
      </c>
      <c r="E534" s="91" t="s">
        <v>97</v>
      </c>
      <c r="F534" s="91" t="s">
        <v>2666</v>
      </c>
      <c r="G534" s="101" t="s">
        <v>2667</v>
      </c>
      <c r="H534" s="330" t="s">
        <v>2668</v>
      </c>
      <c r="I534" s="91" t="s">
        <v>2669</v>
      </c>
      <c r="J534" s="330" t="s">
        <v>102</v>
      </c>
      <c r="K534" s="330" t="s">
        <v>2670</v>
      </c>
      <c r="L534" s="330" t="s">
        <v>2671</v>
      </c>
      <c r="M534" s="91" t="s">
        <v>10794</v>
      </c>
      <c r="N534" s="330" t="s">
        <v>30</v>
      </c>
      <c r="O534" s="330"/>
      <c r="P534" s="330" t="s">
        <v>30</v>
      </c>
      <c r="Q534" s="373">
        <v>4142</v>
      </c>
      <c r="R534" s="373">
        <v>345</v>
      </c>
      <c r="S534" s="387">
        <v>185.7</v>
      </c>
      <c r="T534" s="387">
        <v>172.8</v>
      </c>
      <c r="U534" s="253" t="s">
        <v>6336</v>
      </c>
      <c r="V534" s="252">
        <v>12.9</v>
      </c>
      <c r="W534" s="252">
        <v>12.9</v>
      </c>
      <c r="X534" s="330" t="s">
        <v>6337</v>
      </c>
      <c r="Y534" s="252">
        <v>53.38</v>
      </c>
      <c r="Z534" s="252">
        <v>90</v>
      </c>
      <c r="AA534" s="252">
        <v>24.39</v>
      </c>
      <c r="AB534" s="252">
        <v>64</v>
      </c>
      <c r="AC534" s="252"/>
      <c r="AD534" s="252"/>
      <c r="AE534" s="307">
        <v>20</v>
      </c>
      <c r="AF534" s="91" t="s">
        <v>7126</v>
      </c>
      <c r="AG534" s="373">
        <v>180</v>
      </c>
      <c r="AH534" s="373">
        <v>180</v>
      </c>
      <c r="AI534" s="91"/>
      <c r="AJ534" s="91"/>
      <c r="AK534" s="91"/>
      <c r="AL534" s="381">
        <v>11</v>
      </c>
      <c r="AM534" s="381"/>
      <c r="AN534" s="381">
        <v>5</v>
      </c>
      <c r="AO534" s="381">
        <v>3</v>
      </c>
      <c r="AP534" s="381">
        <v>3</v>
      </c>
      <c r="AQ534" s="381">
        <v>280</v>
      </c>
      <c r="AR534" s="91" t="s">
        <v>9080</v>
      </c>
      <c r="AS534" s="91" t="s">
        <v>9080</v>
      </c>
      <c r="AT534" s="91" t="s">
        <v>9120</v>
      </c>
      <c r="AU534" s="73">
        <v>1950</v>
      </c>
      <c r="AV534" s="232">
        <v>7</v>
      </c>
      <c r="AW534" s="335">
        <v>5000</v>
      </c>
      <c r="AX534" s="335">
        <v>3000</v>
      </c>
      <c r="AY534" s="335">
        <v>4000</v>
      </c>
      <c r="AZ534" s="335">
        <v>4000</v>
      </c>
      <c r="BA534" s="335">
        <v>5000</v>
      </c>
      <c r="BB534" s="313">
        <v>20</v>
      </c>
      <c r="BC534" s="313">
        <v>50</v>
      </c>
      <c r="BD534" s="91" t="s">
        <v>10974</v>
      </c>
      <c r="BE534" s="91" t="s">
        <v>6999</v>
      </c>
      <c r="BF534" s="313">
        <v>5000</v>
      </c>
      <c r="BG534" s="335">
        <v>3000</v>
      </c>
      <c r="BH534" s="313">
        <v>4000</v>
      </c>
      <c r="BI534" s="313">
        <v>4000</v>
      </c>
      <c r="BJ534" s="313">
        <v>5000</v>
      </c>
      <c r="BK534" s="313">
        <v>20</v>
      </c>
      <c r="BL534" s="313">
        <v>50</v>
      </c>
      <c r="BM534" s="91" t="s">
        <v>6893</v>
      </c>
      <c r="BN534" s="91"/>
      <c r="BO534" s="253"/>
      <c r="BP534" s="253"/>
      <c r="BQ534" s="253"/>
      <c r="BR534" s="253"/>
      <c r="BS534" s="253"/>
      <c r="BT534" s="253"/>
      <c r="BU534" s="253"/>
      <c r="BV534" s="253"/>
      <c r="BW534" s="253"/>
      <c r="BX534" s="253"/>
      <c r="BY534" s="427"/>
      <c r="BZ534" s="427"/>
      <c r="CA534" s="427">
        <v>1</v>
      </c>
      <c r="CB534" s="427"/>
      <c r="CC534" s="427"/>
    </row>
    <row r="535" spans="1:81" ht="17.100000000000001" customHeight="1">
      <c r="A535" s="88">
        <v>471</v>
      </c>
      <c r="B535" s="91" t="s">
        <v>2276</v>
      </c>
      <c r="C535" s="91" t="s">
        <v>2312</v>
      </c>
      <c r="D535" s="91" t="s">
        <v>350</v>
      </c>
      <c r="E535" s="91" t="s">
        <v>20</v>
      </c>
      <c r="F535" s="91" t="s">
        <v>2672</v>
      </c>
      <c r="G535" s="101" t="s">
        <v>2667</v>
      </c>
      <c r="H535" s="330" t="s">
        <v>2673</v>
      </c>
      <c r="I535" s="91" t="s">
        <v>2674</v>
      </c>
      <c r="J535" s="330" t="s">
        <v>102</v>
      </c>
      <c r="K535" s="330" t="s">
        <v>11517</v>
      </c>
      <c r="L535" s="330" t="s">
        <v>11516</v>
      </c>
      <c r="M535" s="91" t="s">
        <v>10794</v>
      </c>
      <c r="N535" s="330" t="s">
        <v>30</v>
      </c>
      <c r="O535" s="330"/>
      <c r="P535" s="330" t="s">
        <v>30</v>
      </c>
      <c r="Q535" s="373">
        <v>10141</v>
      </c>
      <c r="R535" s="373">
        <v>628</v>
      </c>
      <c r="S535" s="387">
        <v>479</v>
      </c>
      <c r="T535" s="387">
        <v>463</v>
      </c>
      <c r="U535" s="253" t="s">
        <v>6352</v>
      </c>
      <c r="V535" s="252">
        <v>16</v>
      </c>
      <c r="W535" s="252">
        <v>58</v>
      </c>
      <c r="X535" s="330" t="s">
        <v>6337</v>
      </c>
      <c r="Y535" s="252">
        <v>33</v>
      </c>
      <c r="Z535" s="252"/>
      <c r="AA535" s="252"/>
      <c r="AB535" s="252">
        <v>16</v>
      </c>
      <c r="AC535" s="252">
        <v>10</v>
      </c>
      <c r="AD535" s="252"/>
      <c r="AE535" s="307">
        <v>20</v>
      </c>
      <c r="AF535" s="91" t="s">
        <v>6891</v>
      </c>
      <c r="AG535" s="373">
        <v>74</v>
      </c>
      <c r="AH535" s="373">
        <v>20207</v>
      </c>
      <c r="AI535" s="91"/>
      <c r="AJ535" s="91"/>
      <c r="AK535" s="91"/>
      <c r="AL535" s="381"/>
      <c r="AM535" s="381"/>
      <c r="AN535" s="381"/>
      <c r="AO535" s="381"/>
      <c r="AP535" s="381"/>
      <c r="AQ535" s="381">
        <v>174</v>
      </c>
      <c r="AR535" s="91" t="s">
        <v>9080</v>
      </c>
      <c r="AS535" s="91" t="s">
        <v>9080</v>
      </c>
      <c r="AT535" s="91" t="s">
        <v>9120</v>
      </c>
      <c r="AU535" s="73">
        <v>475</v>
      </c>
      <c r="AV535" s="232">
        <v>3</v>
      </c>
      <c r="AW535" s="335">
        <v>5000</v>
      </c>
      <c r="AX535" s="335">
        <v>3000</v>
      </c>
      <c r="AY535" s="335">
        <v>4000</v>
      </c>
      <c r="AZ535" s="335">
        <v>4000</v>
      </c>
      <c r="BA535" s="335">
        <v>5000</v>
      </c>
      <c r="BB535" s="313">
        <v>20</v>
      </c>
      <c r="BC535" s="313">
        <v>50</v>
      </c>
      <c r="BD535" s="91" t="s">
        <v>10974</v>
      </c>
      <c r="BE535" s="91" t="s">
        <v>6892</v>
      </c>
      <c r="BF535" s="313">
        <v>5000</v>
      </c>
      <c r="BG535" s="335">
        <v>3000</v>
      </c>
      <c r="BH535" s="313">
        <v>4000</v>
      </c>
      <c r="BI535" s="313">
        <v>4000</v>
      </c>
      <c r="BJ535" s="313">
        <v>5000</v>
      </c>
      <c r="BK535" s="313">
        <v>20</v>
      </c>
      <c r="BL535" s="313">
        <v>50</v>
      </c>
      <c r="BM535" s="91" t="s">
        <v>6893</v>
      </c>
      <c r="BN535" s="91"/>
      <c r="BO535" s="253"/>
      <c r="BP535" s="253"/>
      <c r="BQ535" s="253"/>
      <c r="BR535" s="253"/>
      <c r="BS535" s="253"/>
      <c r="BT535" s="253"/>
      <c r="BU535" s="253"/>
      <c r="BV535" s="253"/>
      <c r="BW535" s="253"/>
      <c r="BX535" s="253"/>
      <c r="BY535" s="427"/>
      <c r="BZ535" s="427"/>
      <c r="CA535" s="427"/>
      <c r="CB535" s="427"/>
      <c r="CC535" s="427"/>
    </row>
    <row r="536" spans="1:81" ht="17.100000000000001" customHeight="1">
      <c r="A536" s="88">
        <v>472</v>
      </c>
      <c r="B536" s="91" t="s">
        <v>2276</v>
      </c>
      <c r="C536" s="91" t="s">
        <v>2312</v>
      </c>
      <c r="D536" s="91" t="s">
        <v>350</v>
      </c>
      <c r="E536" s="91" t="s">
        <v>20</v>
      </c>
      <c r="F536" s="91" t="s">
        <v>2675</v>
      </c>
      <c r="G536" s="101" t="s">
        <v>2676</v>
      </c>
      <c r="H536" s="330" t="s">
        <v>2677</v>
      </c>
      <c r="I536" s="91" t="s">
        <v>2678</v>
      </c>
      <c r="J536" s="330" t="s">
        <v>102</v>
      </c>
      <c r="K536" s="330" t="s">
        <v>2679</v>
      </c>
      <c r="L536" s="330" t="s">
        <v>2680</v>
      </c>
      <c r="M536" s="91" t="s">
        <v>10794</v>
      </c>
      <c r="N536" s="330" t="s">
        <v>30</v>
      </c>
      <c r="O536" s="330"/>
      <c r="P536" s="330" t="s">
        <v>30</v>
      </c>
      <c r="Q536" s="373">
        <v>3151</v>
      </c>
      <c r="R536" s="373">
        <v>481</v>
      </c>
      <c r="S536" s="387">
        <v>383</v>
      </c>
      <c r="T536" s="387">
        <v>284</v>
      </c>
      <c r="U536" s="253" t="s">
        <v>6361</v>
      </c>
      <c r="V536" s="252">
        <v>99</v>
      </c>
      <c r="W536" s="252">
        <v>55</v>
      </c>
      <c r="X536" s="330" t="s">
        <v>6337</v>
      </c>
      <c r="Y536" s="252"/>
      <c r="Z536" s="252">
        <v>33</v>
      </c>
      <c r="AA536" s="252"/>
      <c r="AB536" s="252">
        <v>17</v>
      </c>
      <c r="AC536" s="252">
        <v>10</v>
      </c>
      <c r="AD536" s="252"/>
      <c r="AE536" s="307">
        <v>30</v>
      </c>
      <c r="AF536" s="91" t="s">
        <v>6989</v>
      </c>
      <c r="AG536" s="373"/>
      <c r="AH536" s="373">
        <v>1371</v>
      </c>
      <c r="AI536" s="91"/>
      <c r="AJ536" s="91"/>
      <c r="AK536" s="91" t="s">
        <v>6348</v>
      </c>
      <c r="AL536" s="381">
        <v>3</v>
      </c>
      <c r="AM536" s="381"/>
      <c r="AN536" s="381">
        <v>2</v>
      </c>
      <c r="AO536" s="381"/>
      <c r="AP536" s="381">
        <v>1</v>
      </c>
      <c r="AQ536" s="381">
        <v>345</v>
      </c>
      <c r="AR536" s="91" t="s">
        <v>9080</v>
      </c>
      <c r="AS536" s="91" t="s">
        <v>9080</v>
      </c>
      <c r="AT536" s="91" t="s">
        <v>9119</v>
      </c>
      <c r="AU536" s="73">
        <v>5432</v>
      </c>
      <c r="AV536" s="73">
        <v>16</v>
      </c>
      <c r="AW536" s="335">
        <v>5000</v>
      </c>
      <c r="AX536" s="335">
        <v>3000</v>
      </c>
      <c r="AY536" s="335">
        <v>4000</v>
      </c>
      <c r="AZ536" s="335">
        <v>4000</v>
      </c>
      <c r="BA536" s="335">
        <v>5000</v>
      </c>
      <c r="BB536" s="313">
        <v>20</v>
      </c>
      <c r="BC536" s="313">
        <v>50</v>
      </c>
      <c r="BD536" s="91" t="s">
        <v>10974</v>
      </c>
      <c r="BE536" s="91" t="s">
        <v>9543</v>
      </c>
      <c r="BF536" s="313">
        <v>5000</v>
      </c>
      <c r="BG536" s="335">
        <v>3000</v>
      </c>
      <c r="BH536" s="313">
        <v>4000</v>
      </c>
      <c r="BI536" s="313">
        <v>4000</v>
      </c>
      <c r="BJ536" s="313">
        <v>5000</v>
      </c>
      <c r="BK536" s="313">
        <v>20</v>
      </c>
      <c r="BL536" s="313">
        <v>50</v>
      </c>
      <c r="BM536" s="91" t="s">
        <v>6893</v>
      </c>
      <c r="BN536" s="91"/>
      <c r="BO536" s="253"/>
      <c r="BP536" s="253"/>
      <c r="BQ536" s="253"/>
      <c r="BR536" s="253"/>
      <c r="BS536" s="253"/>
      <c r="BT536" s="253"/>
      <c r="BU536" s="253"/>
      <c r="BV536" s="253"/>
      <c r="BW536" s="253"/>
      <c r="BX536" s="253"/>
      <c r="BY536" s="427"/>
      <c r="BZ536" s="427"/>
      <c r="CA536" s="427"/>
      <c r="CB536" s="427"/>
      <c r="CC536" s="427"/>
    </row>
    <row r="537" spans="1:81" ht="17.100000000000001" customHeight="1">
      <c r="A537" s="88">
        <v>473</v>
      </c>
      <c r="B537" s="88" t="s">
        <v>2276</v>
      </c>
      <c r="C537" s="88" t="s">
        <v>2461</v>
      </c>
      <c r="D537" s="86" t="s">
        <v>350</v>
      </c>
      <c r="E537" s="86" t="s">
        <v>20</v>
      </c>
      <c r="F537" s="86" t="s">
        <v>2682</v>
      </c>
      <c r="G537" s="169" t="s">
        <v>2683</v>
      </c>
      <c r="H537" s="329" t="s">
        <v>2684</v>
      </c>
      <c r="I537" s="332" t="s">
        <v>2685</v>
      </c>
      <c r="J537" s="329" t="s">
        <v>102</v>
      </c>
      <c r="K537" s="329" t="s">
        <v>2686</v>
      </c>
      <c r="L537" s="329" t="s">
        <v>2687</v>
      </c>
      <c r="M537" s="91" t="s">
        <v>10819</v>
      </c>
      <c r="N537" s="330" t="s">
        <v>30</v>
      </c>
      <c r="O537" s="330"/>
      <c r="P537" s="330" t="s">
        <v>30</v>
      </c>
      <c r="Q537" s="373">
        <v>19338</v>
      </c>
      <c r="R537" s="452">
        <v>278</v>
      </c>
      <c r="S537" s="247">
        <v>17832</v>
      </c>
      <c r="T537" s="247">
        <v>17832</v>
      </c>
      <c r="U537" s="253"/>
      <c r="V537" s="252"/>
      <c r="W537" s="391"/>
      <c r="X537" s="89"/>
      <c r="Y537" s="252"/>
      <c r="Z537" s="252"/>
      <c r="AA537" s="252"/>
      <c r="AB537" s="252">
        <v>20</v>
      </c>
      <c r="AC537" s="252">
        <v>120</v>
      </c>
      <c r="AD537" s="252">
        <v>210</v>
      </c>
      <c r="AE537" s="307">
        <v>45</v>
      </c>
      <c r="AF537" s="91" t="s">
        <v>7201</v>
      </c>
      <c r="AG537" s="373"/>
      <c r="AH537" s="373">
        <v>1700</v>
      </c>
      <c r="AI537" s="91"/>
      <c r="AJ537" s="91"/>
      <c r="AK537" s="91" t="s">
        <v>6348</v>
      </c>
      <c r="AL537" s="381"/>
      <c r="AM537" s="381"/>
      <c r="AN537" s="381"/>
      <c r="AO537" s="381"/>
      <c r="AP537" s="381"/>
      <c r="AQ537" s="623">
        <v>0</v>
      </c>
      <c r="AR537" s="91"/>
      <c r="AS537" s="91"/>
      <c r="AT537" s="91" t="s">
        <v>12776</v>
      </c>
      <c r="AU537" s="232">
        <v>0</v>
      </c>
      <c r="AV537" s="232">
        <v>0</v>
      </c>
      <c r="AW537" s="335">
        <v>7000</v>
      </c>
      <c r="AX537" s="335">
        <v>5000</v>
      </c>
      <c r="AY537" s="335">
        <v>5000</v>
      </c>
      <c r="AZ537" s="335">
        <v>6000</v>
      </c>
      <c r="BA537" s="335">
        <v>7000</v>
      </c>
      <c r="BB537" s="313"/>
      <c r="BC537" s="313"/>
      <c r="BD537" s="91" t="s">
        <v>9431</v>
      </c>
      <c r="BE537" s="91" t="s">
        <v>7202</v>
      </c>
      <c r="BF537" s="313"/>
      <c r="BG537" s="335"/>
      <c r="BH537" s="313"/>
      <c r="BI537" s="313"/>
      <c r="BJ537" s="313"/>
      <c r="BK537" s="313"/>
      <c r="BL537" s="313"/>
      <c r="BM537" s="91"/>
      <c r="BN537" s="91"/>
      <c r="BO537" s="253"/>
      <c r="BP537" s="253"/>
      <c r="BQ537" s="253"/>
      <c r="BR537" s="253"/>
      <c r="BS537" s="253"/>
      <c r="BT537" s="253"/>
      <c r="BU537" s="253"/>
      <c r="BV537" s="253"/>
      <c r="BW537" s="253"/>
      <c r="BX537" s="253"/>
      <c r="BY537" s="427"/>
      <c r="BZ537" s="427"/>
      <c r="CA537" s="427"/>
      <c r="CB537" s="427"/>
      <c r="CC537" s="427">
        <v>3</v>
      </c>
    </row>
    <row r="538" spans="1:81" ht="17.100000000000001" customHeight="1">
      <c r="A538" s="88">
        <v>474</v>
      </c>
      <c r="B538" s="86" t="s">
        <v>2276</v>
      </c>
      <c r="C538" s="86" t="s">
        <v>2555</v>
      </c>
      <c r="D538" s="91" t="s">
        <v>350</v>
      </c>
      <c r="E538" s="91" t="s">
        <v>20</v>
      </c>
      <c r="F538" s="91" t="s">
        <v>2688</v>
      </c>
      <c r="G538" s="101" t="s">
        <v>2689</v>
      </c>
      <c r="H538" s="330" t="s">
        <v>2681</v>
      </c>
      <c r="I538" s="332" t="s">
        <v>2690</v>
      </c>
      <c r="J538" s="330" t="s">
        <v>102</v>
      </c>
      <c r="K538" s="329" t="s">
        <v>8873</v>
      </c>
      <c r="L538" s="329" t="s">
        <v>2691</v>
      </c>
      <c r="M538" s="91" t="s">
        <v>10553</v>
      </c>
      <c r="N538" s="330" t="s">
        <v>30</v>
      </c>
      <c r="O538" s="330"/>
      <c r="P538" s="330" t="s">
        <v>30</v>
      </c>
      <c r="Q538" s="373">
        <v>16170</v>
      </c>
      <c r="R538" s="373">
        <v>6291</v>
      </c>
      <c r="S538" s="387">
        <v>396</v>
      </c>
      <c r="T538" s="387">
        <v>228</v>
      </c>
      <c r="U538" s="253" t="s">
        <v>6361</v>
      </c>
      <c r="V538" s="252">
        <v>168</v>
      </c>
      <c r="W538" s="252">
        <v>251</v>
      </c>
      <c r="X538" s="330" t="s">
        <v>6337</v>
      </c>
      <c r="Y538" s="252">
        <v>409</v>
      </c>
      <c r="Z538" s="252">
        <v>118</v>
      </c>
      <c r="AA538" s="252">
        <v>1000</v>
      </c>
      <c r="AB538" s="252">
        <v>108</v>
      </c>
      <c r="AC538" s="252"/>
      <c r="AD538" s="252"/>
      <c r="AE538" s="307">
        <v>20</v>
      </c>
      <c r="AF538" s="91" t="s">
        <v>6889</v>
      </c>
      <c r="AG538" s="373">
        <v>3781</v>
      </c>
      <c r="AH538" s="373">
        <v>5654</v>
      </c>
      <c r="AI538" s="91" t="s">
        <v>6890</v>
      </c>
      <c r="AJ538" s="91" t="s">
        <v>9020</v>
      </c>
      <c r="AK538" s="91" t="s">
        <v>6354</v>
      </c>
      <c r="AL538" s="381">
        <v>10</v>
      </c>
      <c r="AM538" s="381">
        <v>2</v>
      </c>
      <c r="AN538" s="381">
        <v>2</v>
      </c>
      <c r="AO538" s="381">
        <v>2</v>
      </c>
      <c r="AP538" s="381">
        <v>4</v>
      </c>
      <c r="AQ538" s="381">
        <v>311</v>
      </c>
      <c r="AR538" s="91" t="s">
        <v>9123</v>
      </c>
      <c r="AS538" s="91" t="s">
        <v>9210</v>
      </c>
      <c r="AT538" s="91" t="s">
        <v>9324</v>
      </c>
      <c r="AU538" s="232">
        <v>34471</v>
      </c>
      <c r="AV538" s="73">
        <v>111</v>
      </c>
      <c r="AW538" s="335"/>
      <c r="AX538" s="335"/>
      <c r="AY538" s="335"/>
      <c r="AZ538" s="335"/>
      <c r="BA538" s="335"/>
      <c r="BB538" s="313"/>
      <c r="BC538" s="313"/>
      <c r="BD538" s="91"/>
      <c r="BE538" s="91" t="s">
        <v>6350</v>
      </c>
      <c r="BF538" s="313"/>
      <c r="BG538" s="335"/>
      <c r="BH538" s="313"/>
      <c r="BI538" s="313"/>
      <c r="BJ538" s="313"/>
      <c r="BK538" s="313"/>
      <c r="BL538" s="313"/>
      <c r="BM538" s="91"/>
      <c r="BN538" s="91" t="s">
        <v>6350</v>
      </c>
      <c r="BO538" s="253"/>
      <c r="BP538" s="253"/>
      <c r="BQ538" s="253"/>
      <c r="BR538" s="253"/>
      <c r="BS538" s="253"/>
      <c r="BT538" s="253"/>
      <c r="BU538" s="253"/>
      <c r="BV538" s="253"/>
      <c r="BW538" s="253"/>
      <c r="BX538" s="253"/>
      <c r="BY538" s="596">
        <v>6</v>
      </c>
      <c r="BZ538" s="427"/>
      <c r="CA538" s="427">
        <v>2</v>
      </c>
      <c r="CB538" s="427"/>
      <c r="CC538" s="427"/>
    </row>
    <row r="539" spans="1:81" ht="17.100000000000001" customHeight="1">
      <c r="A539" s="88">
        <v>475</v>
      </c>
      <c r="B539" s="86" t="s">
        <v>2276</v>
      </c>
      <c r="C539" s="86" t="s">
        <v>2312</v>
      </c>
      <c r="D539" s="91" t="s">
        <v>350</v>
      </c>
      <c r="E539" s="91" t="s">
        <v>20</v>
      </c>
      <c r="F539" s="91" t="s">
        <v>2692</v>
      </c>
      <c r="G539" s="101" t="s">
        <v>2693</v>
      </c>
      <c r="H539" s="330" t="s">
        <v>2694</v>
      </c>
      <c r="I539" s="91" t="s">
        <v>2695</v>
      </c>
      <c r="J539" s="330" t="s">
        <v>102</v>
      </c>
      <c r="K539" s="330" t="s">
        <v>2654</v>
      </c>
      <c r="L539" s="330" t="s">
        <v>2696</v>
      </c>
      <c r="M539" s="91" t="s">
        <v>10820</v>
      </c>
      <c r="N539" s="330" t="s">
        <v>30</v>
      </c>
      <c r="O539" s="330"/>
      <c r="P539" s="330" t="s">
        <v>30</v>
      </c>
      <c r="Q539" s="373">
        <v>7267</v>
      </c>
      <c r="R539" s="373">
        <v>523</v>
      </c>
      <c r="S539" s="387">
        <v>248</v>
      </c>
      <c r="T539" s="387">
        <v>220</v>
      </c>
      <c r="U539" s="253" t="s">
        <v>6361</v>
      </c>
      <c r="V539" s="252">
        <v>28</v>
      </c>
      <c r="W539" s="252">
        <v>28</v>
      </c>
      <c r="X539" s="330" t="s">
        <v>6337</v>
      </c>
      <c r="Y539" s="252">
        <v>83</v>
      </c>
      <c r="Z539" s="252">
        <v>10</v>
      </c>
      <c r="AA539" s="252">
        <v>1560</v>
      </c>
      <c r="AB539" s="252">
        <v>55</v>
      </c>
      <c r="AC539" s="252">
        <v>5</v>
      </c>
      <c r="AD539" s="252">
        <v>5</v>
      </c>
      <c r="AE539" s="307">
        <v>40</v>
      </c>
      <c r="AF539" s="91" t="s">
        <v>6990</v>
      </c>
      <c r="AG539" s="373">
        <v>3</v>
      </c>
      <c r="AH539" s="373">
        <v>1560</v>
      </c>
      <c r="AI539" s="91"/>
      <c r="AJ539" s="91"/>
      <c r="AK539" s="91" t="s">
        <v>6372</v>
      </c>
      <c r="AL539" s="381">
        <v>14</v>
      </c>
      <c r="AM539" s="381">
        <v>1</v>
      </c>
      <c r="AN539" s="381">
        <v>5</v>
      </c>
      <c r="AO539" s="381">
        <v>8</v>
      </c>
      <c r="AP539" s="381"/>
      <c r="AQ539" s="381">
        <v>292</v>
      </c>
      <c r="AR539" s="91" t="s">
        <v>12782</v>
      </c>
      <c r="AS539" s="91" t="s">
        <v>12810</v>
      </c>
      <c r="AT539" s="91" t="s">
        <v>11607</v>
      </c>
      <c r="AU539" s="73">
        <v>5597</v>
      </c>
      <c r="AV539" s="73">
        <v>19</v>
      </c>
      <c r="AW539" s="335">
        <v>5000</v>
      </c>
      <c r="AX539" s="335">
        <v>3000</v>
      </c>
      <c r="AY539" s="335">
        <v>4000</v>
      </c>
      <c r="AZ539" s="335">
        <v>4000</v>
      </c>
      <c r="BA539" s="335">
        <v>5000</v>
      </c>
      <c r="BB539" s="313">
        <v>20</v>
      </c>
      <c r="BC539" s="313">
        <v>50</v>
      </c>
      <c r="BD539" s="91" t="s">
        <v>10974</v>
      </c>
      <c r="BE539" s="91" t="s">
        <v>9544</v>
      </c>
      <c r="BF539" s="313">
        <v>5000</v>
      </c>
      <c r="BG539" s="335">
        <v>3000</v>
      </c>
      <c r="BH539" s="313">
        <v>4000</v>
      </c>
      <c r="BI539" s="313">
        <v>4000</v>
      </c>
      <c r="BJ539" s="313">
        <v>5000</v>
      </c>
      <c r="BK539" s="313">
        <v>20</v>
      </c>
      <c r="BL539" s="313">
        <v>50</v>
      </c>
      <c r="BM539" s="91" t="s">
        <v>6893</v>
      </c>
      <c r="BN539" s="91" t="s">
        <v>9632</v>
      </c>
      <c r="BO539" s="253"/>
      <c r="BP539" s="253"/>
      <c r="BQ539" s="253"/>
      <c r="BR539" s="253"/>
      <c r="BS539" s="253"/>
      <c r="BT539" s="253"/>
      <c r="BU539" s="253"/>
      <c r="BV539" s="253"/>
      <c r="BW539" s="253"/>
      <c r="BX539" s="253"/>
      <c r="BY539" s="427">
        <v>1</v>
      </c>
      <c r="BZ539" s="427">
        <v>1</v>
      </c>
      <c r="CA539" s="427"/>
      <c r="CB539" s="427">
        <v>9</v>
      </c>
      <c r="CC539" s="427">
        <v>56</v>
      </c>
    </row>
    <row r="540" spans="1:81" ht="17.100000000000001" customHeight="1">
      <c r="A540" s="88">
        <v>476</v>
      </c>
      <c r="B540" s="86" t="s">
        <v>2276</v>
      </c>
      <c r="C540" s="86" t="s">
        <v>2363</v>
      </c>
      <c r="D540" s="91" t="s">
        <v>350</v>
      </c>
      <c r="E540" s="91" t="s">
        <v>20</v>
      </c>
      <c r="F540" s="91" t="s">
        <v>2697</v>
      </c>
      <c r="G540" s="101" t="s">
        <v>2698</v>
      </c>
      <c r="H540" s="330" t="s">
        <v>2699</v>
      </c>
      <c r="I540" s="91" t="s">
        <v>2700</v>
      </c>
      <c r="J540" s="330" t="s">
        <v>102</v>
      </c>
      <c r="K540" s="330" t="s">
        <v>2701</v>
      </c>
      <c r="L540" s="329" t="s">
        <v>2702</v>
      </c>
      <c r="M540" s="91" t="s">
        <v>10554</v>
      </c>
      <c r="N540" s="330" t="s">
        <v>30</v>
      </c>
      <c r="O540" s="330"/>
      <c r="P540" s="330" t="s">
        <v>30</v>
      </c>
      <c r="Q540" s="373">
        <v>10124</v>
      </c>
      <c r="R540" s="373">
        <v>1649.1</v>
      </c>
      <c r="S540" s="387">
        <v>979</v>
      </c>
      <c r="T540" s="387">
        <v>979</v>
      </c>
      <c r="U540" s="253" t="s">
        <v>7186</v>
      </c>
      <c r="V540" s="252"/>
      <c r="W540" s="252">
        <v>26.1</v>
      </c>
      <c r="X540" s="330" t="s">
        <v>6337</v>
      </c>
      <c r="Y540" s="252">
        <v>84.4</v>
      </c>
      <c r="Z540" s="252"/>
      <c r="AA540" s="252"/>
      <c r="AB540" s="252">
        <v>37</v>
      </c>
      <c r="AC540" s="252"/>
      <c r="AD540" s="252"/>
      <c r="AE540" s="307">
        <v>45</v>
      </c>
      <c r="AF540" s="91" t="s">
        <v>7187</v>
      </c>
      <c r="AG540" s="373">
        <v>126</v>
      </c>
      <c r="AH540" s="373">
        <v>126</v>
      </c>
      <c r="AI540" s="91"/>
      <c r="AJ540" s="91"/>
      <c r="AK540" s="91" t="s">
        <v>6348</v>
      </c>
      <c r="AL540" s="381">
        <v>12</v>
      </c>
      <c r="AM540" s="381"/>
      <c r="AN540" s="381"/>
      <c r="AO540" s="381"/>
      <c r="AP540" s="381">
        <v>12</v>
      </c>
      <c r="AQ540" s="381">
        <v>315</v>
      </c>
      <c r="AR540" s="91" t="s">
        <v>6341</v>
      </c>
      <c r="AS540" s="91" t="s">
        <v>6341</v>
      </c>
      <c r="AT540" s="91" t="s">
        <v>7188</v>
      </c>
      <c r="AU540" s="73">
        <v>7000</v>
      </c>
      <c r="AV540" s="73">
        <v>22</v>
      </c>
      <c r="AW540" s="335">
        <v>8000</v>
      </c>
      <c r="AX540" s="335" t="s">
        <v>12640</v>
      </c>
      <c r="AY540" s="335">
        <v>5000</v>
      </c>
      <c r="AZ540" s="335">
        <v>8000</v>
      </c>
      <c r="BA540" s="335">
        <v>8000</v>
      </c>
      <c r="BB540" s="313">
        <v>25</v>
      </c>
      <c r="BC540" s="313">
        <v>50</v>
      </c>
      <c r="BD540" s="91" t="s">
        <v>7189</v>
      </c>
      <c r="BE540" s="91"/>
      <c r="BF540" s="313"/>
      <c r="BG540" s="335"/>
      <c r="BH540" s="313"/>
      <c r="BI540" s="313"/>
      <c r="BJ540" s="313"/>
      <c r="BK540" s="313"/>
      <c r="BL540" s="313"/>
      <c r="BM540" s="91"/>
      <c r="BN540" s="91"/>
      <c r="BO540" s="253"/>
      <c r="BP540" s="253"/>
      <c r="BQ540" s="253"/>
      <c r="BR540" s="253"/>
      <c r="BS540" s="253"/>
      <c r="BT540" s="253"/>
      <c r="BU540" s="253"/>
      <c r="BV540" s="253"/>
      <c r="BW540" s="253"/>
      <c r="BX540" s="253"/>
      <c r="BY540" s="427">
        <v>1</v>
      </c>
      <c r="BZ540" s="427">
        <v>1</v>
      </c>
      <c r="CA540" s="427"/>
      <c r="CB540" s="427"/>
      <c r="CC540" s="427"/>
    </row>
    <row r="541" spans="1:81" ht="17.100000000000001" customHeight="1">
      <c r="A541" s="88">
        <v>477</v>
      </c>
      <c r="B541" s="86" t="s">
        <v>2276</v>
      </c>
      <c r="C541" s="86" t="s">
        <v>2317</v>
      </c>
      <c r="D541" s="91" t="s">
        <v>350</v>
      </c>
      <c r="E541" s="91" t="s">
        <v>278</v>
      </c>
      <c r="F541" s="91" t="s">
        <v>2703</v>
      </c>
      <c r="G541" s="101" t="s">
        <v>2704</v>
      </c>
      <c r="H541" s="330" t="s">
        <v>2705</v>
      </c>
      <c r="I541" s="91" t="s">
        <v>2706</v>
      </c>
      <c r="J541" s="330" t="s">
        <v>102</v>
      </c>
      <c r="K541" s="330" t="s">
        <v>2707</v>
      </c>
      <c r="L541" s="330" t="s">
        <v>2708</v>
      </c>
      <c r="M541" s="91" t="s">
        <v>10821</v>
      </c>
      <c r="N541" s="330" t="s">
        <v>102</v>
      </c>
      <c r="O541" s="776" t="s">
        <v>6435</v>
      </c>
      <c r="P541" s="330" t="s">
        <v>30</v>
      </c>
      <c r="Q541" s="373">
        <v>1800</v>
      </c>
      <c r="R541" s="373">
        <v>787</v>
      </c>
      <c r="S541" s="387">
        <v>600</v>
      </c>
      <c r="T541" s="387">
        <v>600</v>
      </c>
      <c r="U541" s="253" t="s">
        <v>6344</v>
      </c>
      <c r="V541" s="252"/>
      <c r="W541" s="252">
        <v>45</v>
      </c>
      <c r="X541" s="330" t="s">
        <v>6337</v>
      </c>
      <c r="Y541" s="252">
        <v>59</v>
      </c>
      <c r="Z541" s="252"/>
      <c r="AA541" s="252"/>
      <c r="AB541" s="252">
        <v>73</v>
      </c>
      <c r="AC541" s="252"/>
      <c r="AD541" s="252">
        <v>10</v>
      </c>
      <c r="AE541" s="307">
        <v>30</v>
      </c>
      <c r="AF541" s="91" t="s">
        <v>7180</v>
      </c>
      <c r="AG541" s="373"/>
      <c r="AH541" s="373">
        <v>450</v>
      </c>
      <c r="AI541" s="91"/>
      <c r="AJ541" s="91"/>
      <c r="AK541" s="91" t="s">
        <v>11609</v>
      </c>
      <c r="AL541" s="381">
        <v>4</v>
      </c>
      <c r="AM541" s="381"/>
      <c r="AN541" s="381">
        <v>3</v>
      </c>
      <c r="AO541" s="381">
        <v>1</v>
      </c>
      <c r="AP541" s="381"/>
      <c r="AQ541" s="381">
        <v>365</v>
      </c>
      <c r="AR541" s="91" t="s">
        <v>9143</v>
      </c>
      <c r="AS541" s="91" t="s">
        <v>9140</v>
      </c>
      <c r="AT541" s="91" t="s">
        <v>6437</v>
      </c>
      <c r="AU541" s="73">
        <v>117500</v>
      </c>
      <c r="AV541" s="232">
        <v>322</v>
      </c>
      <c r="AW541" s="335">
        <v>9000</v>
      </c>
      <c r="AX541" s="335">
        <v>5000</v>
      </c>
      <c r="AY541" s="335">
        <v>5000</v>
      </c>
      <c r="AZ541" s="335">
        <v>6000</v>
      </c>
      <c r="BA541" s="335">
        <v>9000</v>
      </c>
      <c r="BB541" s="313">
        <v>20</v>
      </c>
      <c r="BC541" s="313">
        <v>50</v>
      </c>
      <c r="BD541" s="91" t="s">
        <v>9432</v>
      </c>
      <c r="BE541" s="91" t="s">
        <v>7181</v>
      </c>
      <c r="BF541" s="313"/>
      <c r="BG541" s="335"/>
      <c r="BH541" s="313"/>
      <c r="BI541" s="313"/>
      <c r="BJ541" s="313"/>
      <c r="BK541" s="313"/>
      <c r="BL541" s="313"/>
      <c r="BM541" s="91"/>
      <c r="BN541" s="91"/>
      <c r="BO541" s="253"/>
      <c r="BP541" s="253"/>
      <c r="BQ541" s="253"/>
      <c r="BR541" s="253"/>
      <c r="BS541" s="253"/>
      <c r="BT541" s="253"/>
      <c r="BU541" s="253"/>
      <c r="BV541" s="253"/>
      <c r="BW541" s="253"/>
      <c r="BX541" s="253"/>
      <c r="BY541" s="427">
        <v>4</v>
      </c>
      <c r="BZ541" s="427"/>
      <c r="CA541" s="427">
        <v>9</v>
      </c>
      <c r="CB541" s="427"/>
      <c r="CC541" s="427"/>
    </row>
    <row r="542" spans="1:81" ht="17.100000000000001" customHeight="1">
      <c r="A542" s="88">
        <v>478</v>
      </c>
      <c r="B542" s="86" t="s">
        <v>2276</v>
      </c>
      <c r="C542" s="86" t="s">
        <v>2312</v>
      </c>
      <c r="D542" s="91" t="s">
        <v>350</v>
      </c>
      <c r="E542" s="91" t="s">
        <v>20</v>
      </c>
      <c r="F542" s="91" t="s">
        <v>2709</v>
      </c>
      <c r="G542" s="101" t="s">
        <v>2710</v>
      </c>
      <c r="H542" s="330" t="s">
        <v>2711</v>
      </c>
      <c r="I542" s="91" t="s">
        <v>2712</v>
      </c>
      <c r="J542" s="330" t="s">
        <v>102</v>
      </c>
      <c r="K542" s="330" t="s">
        <v>2713</v>
      </c>
      <c r="L542" s="330" t="s">
        <v>2714</v>
      </c>
      <c r="M542" s="91" t="s">
        <v>10822</v>
      </c>
      <c r="N542" s="330" t="s">
        <v>30</v>
      </c>
      <c r="O542" s="330"/>
      <c r="P542" s="330" t="s">
        <v>30</v>
      </c>
      <c r="Q542" s="373">
        <v>24440</v>
      </c>
      <c r="R542" s="373">
        <v>1157</v>
      </c>
      <c r="S542" s="387">
        <v>635</v>
      </c>
      <c r="T542" s="387">
        <v>330</v>
      </c>
      <c r="U542" s="253" t="s">
        <v>11498</v>
      </c>
      <c r="V542" s="252">
        <v>305</v>
      </c>
      <c r="W542" s="252">
        <v>82</v>
      </c>
      <c r="X542" s="330" t="s">
        <v>6337</v>
      </c>
      <c r="Y542" s="252">
        <v>158</v>
      </c>
      <c r="Z542" s="252">
        <v>75</v>
      </c>
      <c r="AA542" s="252">
        <v>1030</v>
      </c>
      <c r="AB542" s="252">
        <v>136</v>
      </c>
      <c r="AC542" s="252">
        <v>71</v>
      </c>
      <c r="AD542" s="252"/>
      <c r="AE542" s="307">
        <v>50</v>
      </c>
      <c r="AF542" s="91" t="s">
        <v>6898</v>
      </c>
      <c r="AG542" s="373">
        <v>1250</v>
      </c>
      <c r="AH542" s="373">
        <v>4589</v>
      </c>
      <c r="AI542" s="91"/>
      <c r="AJ542" s="91"/>
      <c r="AK542" s="91" t="s">
        <v>6369</v>
      </c>
      <c r="AL542" s="381">
        <v>10</v>
      </c>
      <c r="AM542" s="381">
        <v>2</v>
      </c>
      <c r="AN542" s="381">
        <v>3</v>
      </c>
      <c r="AO542" s="381">
        <v>5</v>
      </c>
      <c r="AP542" s="381"/>
      <c r="AQ542" s="381">
        <v>268</v>
      </c>
      <c r="AR542" s="91" t="s">
        <v>9140</v>
      </c>
      <c r="AS542" s="91" t="s">
        <v>9140</v>
      </c>
      <c r="AT542" s="91" t="s">
        <v>9311</v>
      </c>
      <c r="AU542" s="73">
        <v>9504</v>
      </c>
      <c r="AV542" s="73">
        <v>35</v>
      </c>
      <c r="AW542" s="335">
        <v>5000</v>
      </c>
      <c r="AX542" s="335">
        <v>3000</v>
      </c>
      <c r="AY542" s="335">
        <v>4000</v>
      </c>
      <c r="AZ542" s="335">
        <v>4000</v>
      </c>
      <c r="BA542" s="335">
        <v>5000</v>
      </c>
      <c r="BB542" s="313">
        <v>20</v>
      </c>
      <c r="BC542" s="313">
        <v>20</v>
      </c>
      <c r="BD542" s="91" t="s">
        <v>10974</v>
      </c>
      <c r="BE542" s="91" t="s">
        <v>6899</v>
      </c>
      <c r="BF542" s="313">
        <v>5000</v>
      </c>
      <c r="BG542" s="335">
        <v>3000</v>
      </c>
      <c r="BH542" s="313">
        <v>4000</v>
      </c>
      <c r="BI542" s="313">
        <v>4000</v>
      </c>
      <c r="BJ542" s="313">
        <v>5000</v>
      </c>
      <c r="BK542" s="313">
        <v>20</v>
      </c>
      <c r="BL542" s="313">
        <v>50</v>
      </c>
      <c r="BM542" s="91" t="s">
        <v>6893</v>
      </c>
      <c r="BN542" s="91" t="s">
        <v>6900</v>
      </c>
      <c r="BO542" s="253"/>
      <c r="BP542" s="253"/>
      <c r="BQ542" s="253"/>
      <c r="BR542" s="253"/>
      <c r="BS542" s="253"/>
      <c r="BT542" s="253"/>
      <c r="BU542" s="253"/>
      <c r="BV542" s="253"/>
      <c r="BW542" s="253"/>
      <c r="BX542" s="253"/>
      <c r="BY542" s="427">
        <v>1</v>
      </c>
      <c r="BZ542" s="427">
        <v>1</v>
      </c>
      <c r="CA542" s="427">
        <v>1</v>
      </c>
      <c r="CB542" s="427"/>
      <c r="CC542" s="427">
        <v>1</v>
      </c>
    </row>
    <row r="543" spans="1:81" ht="17.100000000000001" customHeight="1">
      <c r="A543" s="88">
        <v>479</v>
      </c>
      <c r="B543" s="86" t="s">
        <v>2276</v>
      </c>
      <c r="C543" s="86" t="s">
        <v>2317</v>
      </c>
      <c r="D543" s="91" t="s">
        <v>350</v>
      </c>
      <c r="E543" s="91" t="s">
        <v>20</v>
      </c>
      <c r="F543" s="91" t="s">
        <v>2715</v>
      </c>
      <c r="G543" s="101" t="s">
        <v>2716</v>
      </c>
      <c r="H543" s="330" t="s">
        <v>2717</v>
      </c>
      <c r="I543" s="91" t="s">
        <v>2636</v>
      </c>
      <c r="J543" s="330" t="s">
        <v>102</v>
      </c>
      <c r="K543" s="330" t="s">
        <v>2636</v>
      </c>
      <c r="L543" s="330" t="s">
        <v>2718</v>
      </c>
      <c r="M543" s="91" t="s">
        <v>10816</v>
      </c>
      <c r="N543" s="330" t="s">
        <v>30</v>
      </c>
      <c r="O543" s="570"/>
      <c r="P543" s="330" t="s">
        <v>30</v>
      </c>
      <c r="Q543" s="373">
        <v>3302</v>
      </c>
      <c r="R543" s="373">
        <v>1155</v>
      </c>
      <c r="S543" s="387">
        <v>850</v>
      </c>
      <c r="T543" s="387">
        <v>850</v>
      </c>
      <c r="U543" s="253" t="s">
        <v>7159</v>
      </c>
      <c r="V543" s="252"/>
      <c r="W543" s="252">
        <v>660</v>
      </c>
      <c r="X543" s="330" t="s">
        <v>6337</v>
      </c>
      <c r="Y543" s="252">
        <v>165</v>
      </c>
      <c r="Z543" s="252">
        <v>15</v>
      </c>
      <c r="AA543" s="252">
        <v>2000</v>
      </c>
      <c r="AB543" s="252">
        <v>10</v>
      </c>
      <c r="AC543" s="252">
        <v>33</v>
      </c>
      <c r="AD543" s="252">
        <v>50</v>
      </c>
      <c r="AE543" s="307">
        <v>100</v>
      </c>
      <c r="AF543" s="91" t="s">
        <v>8936</v>
      </c>
      <c r="AG543" s="373">
        <v>400</v>
      </c>
      <c r="AH543" s="373">
        <v>5500</v>
      </c>
      <c r="AI543" s="91"/>
      <c r="AJ543" s="91"/>
      <c r="AK543" s="91" t="s">
        <v>6354</v>
      </c>
      <c r="AL543" s="381">
        <v>1</v>
      </c>
      <c r="AM543" s="381"/>
      <c r="AN543" s="381">
        <v>1</v>
      </c>
      <c r="AO543" s="381"/>
      <c r="AP543" s="381"/>
      <c r="AQ543" s="381">
        <v>330</v>
      </c>
      <c r="AR543" s="91" t="s">
        <v>6340</v>
      </c>
      <c r="AS543" s="91" t="s">
        <v>6340</v>
      </c>
      <c r="AT543" s="91" t="s">
        <v>10021</v>
      </c>
      <c r="AU543" s="232">
        <v>58690</v>
      </c>
      <c r="AV543" s="232">
        <v>178</v>
      </c>
      <c r="AW543" s="335">
        <v>15000</v>
      </c>
      <c r="AX543" s="335">
        <v>6000</v>
      </c>
      <c r="AY543" s="335">
        <v>9000</v>
      </c>
      <c r="AZ543" s="335">
        <v>12000</v>
      </c>
      <c r="BA543" s="335">
        <v>15000</v>
      </c>
      <c r="BB543" s="313">
        <v>15</v>
      </c>
      <c r="BC543" s="313">
        <v>30</v>
      </c>
      <c r="BD543" s="91" t="s">
        <v>9428</v>
      </c>
      <c r="BE543" s="91" t="s">
        <v>9542</v>
      </c>
      <c r="BF543" s="313"/>
      <c r="BG543" s="335"/>
      <c r="BH543" s="313"/>
      <c r="BI543" s="313"/>
      <c r="BJ543" s="313"/>
      <c r="BK543" s="313"/>
      <c r="BL543" s="313"/>
      <c r="BM543" s="91"/>
      <c r="BN543" s="91"/>
      <c r="BO543" s="253"/>
      <c r="BP543" s="253"/>
      <c r="BQ543" s="253"/>
      <c r="BR543" s="253"/>
      <c r="BS543" s="253"/>
      <c r="BT543" s="253"/>
      <c r="BU543" s="253"/>
      <c r="BV543" s="253"/>
      <c r="BW543" s="253"/>
      <c r="BX543" s="253"/>
      <c r="BY543" s="427"/>
      <c r="BZ543" s="427"/>
      <c r="CA543" s="427">
        <v>1</v>
      </c>
      <c r="CB543" s="427"/>
      <c r="CC543" s="427"/>
    </row>
    <row r="544" spans="1:81" ht="17.100000000000001" customHeight="1">
      <c r="A544" s="88">
        <v>480</v>
      </c>
      <c r="B544" s="88" t="s">
        <v>2276</v>
      </c>
      <c r="C544" s="88" t="s">
        <v>2286</v>
      </c>
      <c r="D544" s="78" t="s">
        <v>350</v>
      </c>
      <c r="E544" s="78" t="s">
        <v>20</v>
      </c>
      <c r="F544" s="78" t="s">
        <v>2719</v>
      </c>
      <c r="G544" s="101" t="s">
        <v>2720</v>
      </c>
      <c r="H544" s="330" t="s">
        <v>2721</v>
      </c>
      <c r="I544" s="91" t="s">
        <v>2722</v>
      </c>
      <c r="J544" s="330" t="s">
        <v>102</v>
      </c>
      <c r="K544" s="330" t="s">
        <v>2723</v>
      </c>
      <c r="L544" s="330" t="s">
        <v>2724</v>
      </c>
      <c r="M544" s="91" t="s">
        <v>10823</v>
      </c>
      <c r="N544" s="330" t="s">
        <v>30</v>
      </c>
      <c r="O544" s="330"/>
      <c r="P544" s="330" t="s">
        <v>30</v>
      </c>
      <c r="Q544" s="373">
        <v>823</v>
      </c>
      <c r="R544" s="373">
        <v>550</v>
      </c>
      <c r="S544" s="387">
        <v>361</v>
      </c>
      <c r="T544" s="387">
        <v>361</v>
      </c>
      <c r="U544" s="253" t="s">
        <v>6336</v>
      </c>
      <c r="V544" s="252"/>
      <c r="W544" s="252">
        <v>18</v>
      </c>
      <c r="X544" s="330" t="s">
        <v>6337</v>
      </c>
      <c r="Y544" s="252"/>
      <c r="Z544" s="252"/>
      <c r="AA544" s="252"/>
      <c r="AB544" s="252">
        <v>23</v>
      </c>
      <c r="AC544" s="252">
        <v>20</v>
      </c>
      <c r="AD544" s="252"/>
      <c r="AE544" s="307">
        <v>20</v>
      </c>
      <c r="AF544" s="91" t="s">
        <v>6991</v>
      </c>
      <c r="AG544" s="373">
        <v>300</v>
      </c>
      <c r="AH544" s="373">
        <v>500</v>
      </c>
      <c r="AI544" s="91"/>
      <c r="AJ544" s="91"/>
      <c r="AK544" s="91"/>
      <c r="AL544" s="381">
        <v>12</v>
      </c>
      <c r="AM544" s="381"/>
      <c r="AN544" s="381">
        <v>6</v>
      </c>
      <c r="AO544" s="381">
        <v>6</v>
      </c>
      <c r="AP544" s="381"/>
      <c r="AQ544" s="381">
        <v>321</v>
      </c>
      <c r="AR544" s="91" t="s">
        <v>9140</v>
      </c>
      <c r="AS544" s="91" t="s">
        <v>9140</v>
      </c>
      <c r="AT544" s="91" t="s">
        <v>10003</v>
      </c>
      <c r="AU544" s="73">
        <v>10000</v>
      </c>
      <c r="AV544" s="232">
        <v>31</v>
      </c>
      <c r="AW544" s="335">
        <v>7000</v>
      </c>
      <c r="AX544" s="335">
        <v>5000</v>
      </c>
      <c r="AY544" s="335">
        <v>6000</v>
      </c>
      <c r="AZ544" s="335">
        <v>6000</v>
      </c>
      <c r="BA544" s="335">
        <v>6000</v>
      </c>
      <c r="BB544" s="313">
        <v>20</v>
      </c>
      <c r="BC544" s="313">
        <v>20</v>
      </c>
      <c r="BD544" s="91" t="s">
        <v>6992</v>
      </c>
      <c r="BE544" s="91" t="s">
        <v>11611</v>
      </c>
      <c r="BF544" s="313"/>
      <c r="BG544" s="335"/>
      <c r="BH544" s="313"/>
      <c r="BI544" s="313"/>
      <c r="BJ544" s="313"/>
      <c r="BK544" s="313"/>
      <c r="BL544" s="313"/>
      <c r="BM544" s="91"/>
      <c r="BN544" s="91"/>
      <c r="BO544" s="253"/>
      <c r="BP544" s="253"/>
      <c r="BQ544" s="253"/>
      <c r="BR544" s="253"/>
      <c r="BS544" s="253"/>
      <c r="BT544" s="253"/>
      <c r="BU544" s="253"/>
      <c r="BV544" s="253"/>
      <c r="BW544" s="253"/>
      <c r="BX544" s="253"/>
      <c r="BY544" s="426">
        <v>1</v>
      </c>
      <c r="BZ544" s="427">
        <v>1</v>
      </c>
      <c r="CA544" s="427"/>
      <c r="CB544" s="427"/>
      <c r="CC544" s="427"/>
    </row>
    <row r="545" spans="1:81" ht="17.100000000000001" customHeight="1">
      <c r="A545" s="88">
        <v>481</v>
      </c>
      <c r="B545" s="86" t="s">
        <v>2276</v>
      </c>
      <c r="C545" s="86" t="s">
        <v>2461</v>
      </c>
      <c r="D545" s="86" t="s">
        <v>350</v>
      </c>
      <c r="E545" s="86" t="s">
        <v>20</v>
      </c>
      <c r="F545" s="86" t="s">
        <v>2725</v>
      </c>
      <c r="G545" s="169" t="s">
        <v>2726</v>
      </c>
      <c r="H545" s="329" t="s">
        <v>2727</v>
      </c>
      <c r="I545" s="332" t="s">
        <v>1920</v>
      </c>
      <c r="J545" s="329" t="s">
        <v>102</v>
      </c>
      <c r="K545" s="329" t="s">
        <v>2728</v>
      </c>
      <c r="L545" s="329" t="s">
        <v>2729</v>
      </c>
      <c r="M545" s="91"/>
      <c r="N545" s="330" t="s">
        <v>30</v>
      </c>
      <c r="O545" s="330"/>
      <c r="P545" s="330" t="s">
        <v>30</v>
      </c>
      <c r="Q545" s="373">
        <v>1620</v>
      </c>
      <c r="R545" s="373">
        <v>324</v>
      </c>
      <c r="S545" s="387"/>
      <c r="T545" s="387"/>
      <c r="U545" s="253"/>
      <c r="V545" s="252"/>
      <c r="W545" s="252"/>
      <c r="X545" s="330"/>
      <c r="Y545" s="252"/>
      <c r="Z545" s="252"/>
      <c r="AA545" s="252"/>
      <c r="AB545" s="252"/>
      <c r="AC545" s="252"/>
      <c r="AD545" s="252"/>
      <c r="AE545" s="307"/>
      <c r="AF545" s="91" t="s">
        <v>7003</v>
      </c>
      <c r="AG545" s="373"/>
      <c r="AH545" s="373">
        <v>1300</v>
      </c>
      <c r="AI545" s="91"/>
      <c r="AJ545" s="91"/>
      <c r="AK545" s="91"/>
      <c r="AL545" s="381"/>
      <c r="AM545" s="381"/>
      <c r="AN545" s="381"/>
      <c r="AO545" s="381"/>
      <c r="AP545" s="381"/>
      <c r="AQ545" s="381">
        <v>0</v>
      </c>
      <c r="AR545" s="91"/>
      <c r="AS545" s="91"/>
      <c r="AT545" s="91" t="s">
        <v>11072</v>
      </c>
      <c r="AU545" s="73">
        <v>0</v>
      </c>
      <c r="AV545" s="73">
        <v>0</v>
      </c>
      <c r="AW545" s="335">
        <v>1500</v>
      </c>
      <c r="AX545" s="335">
        <v>700</v>
      </c>
      <c r="AY545" s="335">
        <v>700</v>
      </c>
      <c r="AZ545" s="335">
        <v>700</v>
      </c>
      <c r="BA545" s="335">
        <v>1500</v>
      </c>
      <c r="BB545" s="313"/>
      <c r="BC545" s="313"/>
      <c r="BD545" s="91" t="s">
        <v>7004</v>
      </c>
      <c r="BE545" s="91" t="s">
        <v>7005</v>
      </c>
      <c r="BF545" s="313"/>
      <c r="BG545" s="335"/>
      <c r="BH545" s="313"/>
      <c r="BI545" s="313"/>
      <c r="BJ545" s="313"/>
      <c r="BK545" s="313"/>
      <c r="BL545" s="313"/>
      <c r="BM545" s="91"/>
      <c r="BN545" s="91"/>
      <c r="BO545" s="253"/>
      <c r="BP545" s="253"/>
      <c r="BQ545" s="253"/>
      <c r="BR545" s="253"/>
      <c r="BS545" s="253"/>
      <c r="BT545" s="253"/>
      <c r="BU545" s="253"/>
      <c r="BV545" s="253"/>
      <c r="BW545" s="253"/>
      <c r="BX545" s="253"/>
      <c r="BY545" s="427"/>
      <c r="BZ545" s="427"/>
      <c r="CA545" s="427"/>
      <c r="CB545" s="427"/>
      <c r="CC545" s="427"/>
    </row>
    <row r="546" spans="1:81" ht="17.100000000000001" customHeight="1">
      <c r="A546" s="88">
        <v>482</v>
      </c>
      <c r="B546" s="86" t="s">
        <v>2276</v>
      </c>
      <c r="C546" s="86" t="s">
        <v>2461</v>
      </c>
      <c r="D546" s="91" t="s">
        <v>350</v>
      </c>
      <c r="E546" s="91" t="s">
        <v>20</v>
      </c>
      <c r="F546" s="91" t="s">
        <v>2730</v>
      </c>
      <c r="G546" s="101" t="s">
        <v>8751</v>
      </c>
      <c r="H546" s="330" t="s">
        <v>2731</v>
      </c>
      <c r="I546" s="91" t="s">
        <v>2732</v>
      </c>
      <c r="J546" s="330" t="s">
        <v>102</v>
      </c>
      <c r="K546" s="330" t="s">
        <v>2733</v>
      </c>
      <c r="L546" s="330" t="s">
        <v>2734</v>
      </c>
      <c r="M546" s="91" t="s">
        <v>10824</v>
      </c>
      <c r="N546" s="330" t="s">
        <v>30</v>
      </c>
      <c r="O546" s="330"/>
      <c r="P546" s="330" t="s">
        <v>30</v>
      </c>
      <c r="Q546" s="373">
        <v>3300</v>
      </c>
      <c r="R546" s="373">
        <v>460</v>
      </c>
      <c r="S546" s="387">
        <v>193</v>
      </c>
      <c r="T546" s="387">
        <v>33</v>
      </c>
      <c r="U546" s="253" t="s">
        <v>6352</v>
      </c>
      <c r="V546" s="252">
        <v>160</v>
      </c>
      <c r="W546" s="252">
        <v>46</v>
      </c>
      <c r="X546" s="330" t="s">
        <v>6337</v>
      </c>
      <c r="Y546" s="252">
        <v>100</v>
      </c>
      <c r="Z546" s="252">
        <v>66</v>
      </c>
      <c r="AA546" s="252">
        <v>2200</v>
      </c>
      <c r="AB546" s="252">
        <v>15</v>
      </c>
      <c r="AC546" s="252">
        <v>2</v>
      </c>
      <c r="AD546" s="252"/>
      <c r="AE546" s="307">
        <v>100</v>
      </c>
      <c r="AF546" s="91" t="s">
        <v>6993</v>
      </c>
      <c r="AG546" s="373">
        <v>4300</v>
      </c>
      <c r="AH546" s="373">
        <v>60000</v>
      </c>
      <c r="AI546" s="91" t="s">
        <v>6994</v>
      </c>
      <c r="AJ546" s="91" t="s">
        <v>9021</v>
      </c>
      <c r="AK546" s="91" t="s">
        <v>6372</v>
      </c>
      <c r="AL546" s="381">
        <v>11</v>
      </c>
      <c r="AM546" s="381">
        <v>3</v>
      </c>
      <c r="AN546" s="381">
        <v>4</v>
      </c>
      <c r="AO546" s="381">
        <v>2</v>
      </c>
      <c r="AP546" s="381">
        <v>2</v>
      </c>
      <c r="AQ546" s="381">
        <v>300</v>
      </c>
      <c r="AR546" s="91" t="s">
        <v>6341</v>
      </c>
      <c r="AS546" s="91" t="s">
        <v>6341</v>
      </c>
      <c r="AT546" s="91" t="s">
        <v>6422</v>
      </c>
      <c r="AU546" s="73">
        <v>12105</v>
      </c>
      <c r="AV546" s="73">
        <v>40</v>
      </c>
      <c r="AW546" s="335">
        <v>5000</v>
      </c>
      <c r="AX546" s="335">
        <v>3000</v>
      </c>
      <c r="AY546" s="335">
        <v>4000</v>
      </c>
      <c r="AZ546" s="335">
        <v>4000</v>
      </c>
      <c r="BA546" s="335">
        <v>5000</v>
      </c>
      <c r="BB546" s="313"/>
      <c r="BC546" s="313"/>
      <c r="BD546" s="91" t="s">
        <v>6995</v>
      </c>
      <c r="BE546" s="91"/>
      <c r="BF546" s="313">
        <v>5000</v>
      </c>
      <c r="BG546" s="335">
        <v>3000</v>
      </c>
      <c r="BH546" s="313">
        <v>4000</v>
      </c>
      <c r="BI546" s="313">
        <v>4000</v>
      </c>
      <c r="BJ546" s="313">
        <v>5000</v>
      </c>
      <c r="BK546" s="313">
        <v>20</v>
      </c>
      <c r="BL546" s="313"/>
      <c r="BM546" s="91" t="s">
        <v>6996</v>
      </c>
      <c r="BN546" s="91"/>
      <c r="BO546" s="253"/>
      <c r="BP546" s="253"/>
      <c r="BQ546" s="253"/>
      <c r="BR546" s="253"/>
      <c r="BS546" s="253"/>
      <c r="BT546" s="253"/>
      <c r="BU546" s="253"/>
      <c r="BV546" s="253"/>
      <c r="BW546" s="253"/>
      <c r="BX546" s="253"/>
      <c r="BY546" s="427">
        <v>1</v>
      </c>
      <c r="BZ546" s="427">
        <v>2</v>
      </c>
      <c r="CA546" s="427">
        <v>1</v>
      </c>
      <c r="CB546" s="427"/>
      <c r="CC546" s="427">
        <v>4</v>
      </c>
    </row>
    <row r="547" spans="1:81" ht="17.100000000000001" customHeight="1">
      <c r="A547" s="88">
        <v>483</v>
      </c>
      <c r="B547" s="86" t="s">
        <v>2276</v>
      </c>
      <c r="C547" s="86" t="s">
        <v>2317</v>
      </c>
      <c r="D547" s="91" t="s">
        <v>350</v>
      </c>
      <c r="E547" s="91" t="s">
        <v>20</v>
      </c>
      <c r="F547" s="91" t="s">
        <v>2735</v>
      </c>
      <c r="G547" s="101" t="s">
        <v>2736</v>
      </c>
      <c r="H547" s="330" t="s">
        <v>2737</v>
      </c>
      <c r="I547" s="91" t="s">
        <v>2738</v>
      </c>
      <c r="J547" s="330" t="s">
        <v>102</v>
      </c>
      <c r="K547" s="330" t="s">
        <v>2739</v>
      </c>
      <c r="L547" s="329" t="s">
        <v>2740</v>
      </c>
      <c r="M547" s="91" t="s">
        <v>10825</v>
      </c>
      <c r="N547" s="330" t="s">
        <v>30</v>
      </c>
      <c r="O547" s="330"/>
      <c r="P547" s="330" t="s">
        <v>30</v>
      </c>
      <c r="Q547" s="373">
        <v>108596</v>
      </c>
      <c r="R547" s="373">
        <v>955.73</v>
      </c>
      <c r="S547" s="387">
        <v>176.6</v>
      </c>
      <c r="T547" s="387">
        <v>176.6</v>
      </c>
      <c r="U547" s="253" t="s">
        <v>6352</v>
      </c>
      <c r="V547" s="252"/>
      <c r="W547" s="252">
        <v>29.3</v>
      </c>
      <c r="X547" s="330" t="s">
        <v>6337</v>
      </c>
      <c r="Y547" s="252"/>
      <c r="Z547" s="252">
        <v>12.4</v>
      </c>
      <c r="AA547" s="252">
        <v>300</v>
      </c>
      <c r="AB547" s="252">
        <v>21</v>
      </c>
      <c r="AC547" s="252"/>
      <c r="AD547" s="252"/>
      <c r="AE547" s="307">
        <v>100</v>
      </c>
      <c r="AF547" s="91" t="s">
        <v>7183</v>
      </c>
      <c r="AG547" s="373">
        <v>5</v>
      </c>
      <c r="AH547" s="373">
        <v>650</v>
      </c>
      <c r="AI547" s="91"/>
      <c r="AJ547" s="91"/>
      <c r="AK547" s="91" t="s">
        <v>6348</v>
      </c>
      <c r="AL547" s="381">
        <v>7</v>
      </c>
      <c r="AM547" s="381"/>
      <c r="AN547" s="381"/>
      <c r="AO547" s="381">
        <v>7</v>
      </c>
      <c r="AP547" s="381"/>
      <c r="AQ547" s="381">
        <v>365</v>
      </c>
      <c r="AR547" s="91" t="s">
        <v>9140</v>
      </c>
      <c r="AS547" s="91" t="s">
        <v>9140</v>
      </c>
      <c r="AT547" s="91" t="s">
        <v>8637</v>
      </c>
      <c r="AU547" s="73">
        <v>311000</v>
      </c>
      <c r="AV547" s="232">
        <v>852</v>
      </c>
      <c r="AW547" s="335">
        <v>17000</v>
      </c>
      <c r="AX547" s="335">
        <v>11000</v>
      </c>
      <c r="AY547" s="335">
        <v>11000</v>
      </c>
      <c r="AZ547" s="335">
        <v>13000</v>
      </c>
      <c r="BA547" s="335">
        <v>17000</v>
      </c>
      <c r="BB547" s="313">
        <v>10</v>
      </c>
      <c r="BC547" s="313"/>
      <c r="BD547" s="91" t="s">
        <v>7184</v>
      </c>
      <c r="BE547" s="91"/>
      <c r="BF547" s="313"/>
      <c r="BG547" s="335"/>
      <c r="BH547" s="313"/>
      <c r="BI547" s="313"/>
      <c r="BJ547" s="313"/>
      <c r="BK547" s="313"/>
      <c r="BL547" s="313"/>
      <c r="BM547" s="91"/>
      <c r="BN547" s="91"/>
      <c r="BO547" s="253"/>
      <c r="BP547" s="253"/>
      <c r="BQ547" s="253"/>
      <c r="BR547" s="253"/>
      <c r="BS547" s="253"/>
      <c r="BT547" s="253"/>
      <c r="BU547" s="253"/>
      <c r="BV547" s="253"/>
      <c r="BW547" s="253"/>
      <c r="BX547" s="253"/>
      <c r="BY547" s="784">
        <v>1</v>
      </c>
      <c r="BZ547" s="427">
        <v>1</v>
      </c>
      <c r="CA547" s="427"/>
      <c r="CB547" s="427"/>
      <c r="CC547" s="427"/>
    </row>
    <row r="548" spans="1:81" ht="17.100000000000001" customHeight="1">
      <c r="A548" s="88">
        <v>484</v>
      </c>
      <c r="B548" s="86" t="s">
        <v>2276</v>
      </c>
      <c r="C548" s="86" t="s">
        <v>2741</v>
      </c>
      <c r="D548" s="91" t="s">
        <v>350</v>
      </c>
      <c r="E548" s="91" t="s">
        <v>20</v>
      </c>
      <c r="F548" s="91" t="s">
        <v>2742</v>
      </c>
      <c r="G548" s="101" t="s">
        <v>2743</v>
      </c>
      <c r="H548" s="330" t="s">
        <v>2744</v>
      </c>
      <c r="I548" s="91" t="s">
        <v>2745</v>
      </c>
      <c r="J548" s="330" t="s">
        <v>102</v>
      </c>
      <c r="K548" s="97" t="s">
        <v>8874</v>
      </c>
      <c r="L548" s="329" t="s">
        <v>2746</v>
      </c>
      <c r="M548" s="91" t="s">
        <v>10555</v>
      </c>
      <c r="N548" s="330" t="s">
        <v>30</v>
      </c>
      <c r="O548" s="330"/>
      <c r="P548" s="330" t="s">
        <v>30</v>
      </c>
      <c r="Q548" s="373">
        <v>9363</v>
      </c>
      <c r="R548" s="373">
        <v>1142</v>
      </c>
      <c r="S548" s="387">
        <v>594</v>
      </c>
      <c r="T548" s="387">
        <v>198</v>
      </c>
      <c r="U548" s="253" t="s">
        <v>6361</v>
      </c>
      <c r="V548" s="252">
        <v>396</v>
      </c>
      <c r="W548" s="252">
        <v>119</v>
      </c>
      <c r="X548" s="330" t="s">
        <v>6337</v>
      </c>
      <c r="Y548" s="252">
        <v>198</v>
      </c>
      <c r="Z548" s="252">
        <v>99</v>
      </c>
      <c r="AA548" s="252">
        <v>10000</v>
      </c>
      <c r="AB548" s="252">
        <v>132</v>
      </c>
      <c r="AC548" s="252"/>
      <c r="AD548" s="252"/>
      <c r="AE548" s="307">
        <v>100</v>
      </c>
      <c r="AF548" s="91" t="s">
        <v>12299</v>
      </c>
      <c r="AG548" s="373">
        <v>22</v>
      </c>
      <c r="AH548" s="373">
        <v>20000</v>
      </c>
      <c r="AI548" s="91"/>
      <c r="AJ548" s="91"/>
      <c r="AK548" s="91" t="s">
        <v>6372</v>
      </c>
      <c r="AL548" s="381">
        <v>11</v>
      </c>
      <c r="AM548" s="381">
        <v>1</v>
      </c>
      <c r="AN548" s="381">
        <v>5</v>
      </c>
      <c r="AO548" s="381">
        <v>2</v>
      </c>
      <c r="AP548" s="381">
        <v>3</v>
      </c>
      <c r="AQ548" s="381">
        <v>300</v>
      </c>
      <c r="AR548" s="91" t="s">
        <v>9211</v>
      </c>
      <c r="AS548" s="91" t="s">
        <v>9211</v>
      </c>
      <c r="AT548" s="91" t="s">
        <v>12300</v>
      </c>
      <c r="AU548" s="73">
        <v>25000</v>
      </c>
      <c r="AV548" s="232">
        <v>83.3333333333333</v>
      </c>
      <c r="AW548" s="335"/>
      <c r="AX548" s="335"/>
      <c r="AY548" s="335"/>
      <c r="AZ548" s="335"/>
      <c r="BA548" s="335"/>
      <c r="BB548" s="313"/>
      <c r="BC548" s="313"/>
      <c r="BD548" s="91"/>
      <c r="BE548" s="91" t="s">
        <v>12301</v>
      </c>
      <c r="BF548" s="313"/>
      <c r="BG548" s="335"/>
      <c r="BH548" s="313"/>
      <c r="BI548" s="313"/>
      <c r="BJ548" s="313"/>
      <c r="BK548" s="313"/>
      <c r="BL548" s="313"/>
      <c r="BM548" s="91"/>
      <c r="BN548" s="91" t="s">
        <v>6350</v>
      </c>
      <c r="BO548" s="253"/>
      <c r="BP548" s="253"/>
      <c r="BQ548" s="253"/>
      <c r="BR548" s="253"/>
      <c r="BS548" s="253"/>
      <c r="BT548" s="253"/>
      <c r="BU548" s="253"/>
      <c r="BV548" s="253"/>
      <c r="BW548" s="253"/>
      <c r="BX548" s="253"/>
      <c r="BY548" s="427">
        <v>2</v>
      </c>
      <c r="BZ548" s="427">
        <v>2</v>
      </c>
      <c r="CA548" s="427"/>
      <c r="CB548" s="427">
        <v>7</v>
      </c>
      <c r="CC548" s="427">
        <v>10</v>
      </c>
    </row>
    <row r="549" spans="1:81" ht="17.100000000000001" customHeight="1">
      <c r="A549" s="88">
        <v>485</v>
      </c>
      <c r="B549" s="86" t="s">
        <v>2276</v>
      </c>
      <c r="C549" s="86" t="s">
        <v>2312</v>
      </c>
      <c r="D549" s="91" t="s">
        <v>350</v>
      </c>
      <c r="E549" s="91" t="s">
        <v>20</v>
      </c>
      <c r="F549" s="91" t="s">
        <v>2747</v>
      </c>
      <c r="G549" s="101" t="s">
        <v>2748</v>
      </c>
      <c r="H549" s="330" t="s">
        <v>2749</v>
      </c>
      <c r="I549" s="91" t="s">
        <v>2750</v>
      </c>
      <c r="J549" s="330" t="s">
        <v>102</v>
      </c>
      <c r="K549" s="330" t="s">
        <v>2446</v>
      </c>
      <c r="L549" s="330" t="s">
        <v>2751</v>
      </c>
      <c r="M549" s="91" t="s">
        <v>10794</v>
      </c>
      <c r="N549" s="330" t="s">
        <v>30</v>
      </c>
      <c r="O549" s="330"/>
      <c r="P549" s="330" t="s">
        <v>30</v>
      </c>
      <c r="Q549" s="373">
        <v>3883</v>
      </c>
      <c r="R549" s="373">
        <v>280</v>
      </c>
      <c r="S549" s="387">
        <v>162</v>
      </c>
      <c r="T549" s="387">
        <v>162</v>
      </c>
      <c r="U549" s="253" t="s">
        <v>6352</v>
      </c>
      <c r="V549" s="252"/>
      <c r="W549" s="252">
        <v>12</v>
      </c>
      <c r="X549" s="330" t="s">
        <v>6337</v>
      </c>
      <c r="Y549" s="252">
        <v>99</v>
      </c>
      <c r="Z549" s="252">
        <v>81</v>
      </c>
      <c r="AA549" s="252">
        <v>100</v>
      </c>
      <c r="AB549" s="252">
        <v>14</v>
      </c>
      <c r="AC549" s="252">
        <v>10</v>
      </c>
      <c r="AD549" s="252"/>
      <c r="AE549" s="307">
        <v>10</v>
      </c>
      <c r="AF549" s="91" t="s">
        <v>6997</v>
      </c>
      <c r="AG549" s="373">
        <v>3</v>
      </c>
      <c r="AH549" s="373">
        <v>367</v>
      </c>
      <c r="AI549" s="91"/>
      <c r="AJ549" s="91"/>
      <c r="AK549" s="91"/>
      <c r="AL549" s="381">
        <v>7</v>
      </c>
      <c r="AM549" s="381"/>
      <c r="AN549" s="381">
        <v>3</v>
      </c>
      <c r="AO549" s="381">
        <v>4</v>
      </c>
      <c r="AP549" s="381"/>
      <c r="AQ549" s="381">
        <v>272</v>
      </c>
      <c r="AR549" s="91" t="s">
        <v>9140</v>
      </c>
      <c r="AS549" s="91" t="s">
        <v>9140</v>
      </c>
      <c r="AT549" s="91" t="s">
        <v>9234</v>
      </c>
      <c r="AU549" s="232">
        <v>2535</v>
      </c>
      <c r="AV549" s="232">
        <v>9</v>
      </c>
      <c r="AW549" s="335">
        <v>5000</v>
      </c>
      <c r="AX549" s="335">
        <v>3000</v>
      </c>
      <c r="AY549" s="335">
        <v>4000</v>
      </c>
      <c r="AZ549" s="335">
        <v>4000</v>
      </c>
      <c r="BA549" s="335">
        <v>5000</v>
      </c>
      <c r="BB549" s="313">
        <v>20</v>
      </c>
      <c r="BC549" s="313">
        <v>50</v>
      </c>
      <c r="BD549" s="91" t="s">
        <v>10974</v>
      </c>
      <c r="BE549" s="91" t="s">
        <v>9545</v>
      </c>
      <c r="BF549" s="313">
        <v>5000</v>
      </c>
      <c r="BG549" s="335">
        <v>3000</v>
      </c>
      <c r="BH549" s="313">
        <v>4000</v>
      </c>
      <c r="BI549" s="313">
        <v>4000</v>
      </c>
      <c r="BJ549" s="313">
        <v>5000</v>
      </c>
      <c r="BK549" s="313">
        <v>20</v>
      </c>
      <c r="BL549" s="313">
        <v>50</v>
      </c>
      <c r="BM549" s="91" t="s">
        <v>6893</v>
      </c>
      <c r="BN549" s="91"/>
      <c r="BO549" s="253"/>
      <c r="BP549" s="253"/>
      <c r="BQ549" s="253"/>
      <c r="BR549" s="253"/>
      <c r="BS549" s="253"/>
      <c r="BT549" s="253"/>
      <c r="BU549" s="253"/>
      <c r="BV549" s="253"/>
      <c r="BW549" s="253"/>
      <c r="BX549" s="253"/>
      <c r="BY549" s="427"/>
      <c r="BZ549" s="427">
        <v>1</v>
      </c>
      <c r="CA549" s="427"/>
      <c r="CB549" s="427"/>
      <c r="CC549" s="427">
        <v>29</v>
      </c>
    </row>
    <row r="550" spans="1:81" ht="17.100000000000001" customHeight="1">
      <c r="A550" s="88">
        <v>486</v>
      </c>
      <c r="B550" s="91" t="s">
        <v>2276</v>
      </c>
      <c r="C550" s="91" t="s">
        <v>2312</v>
      </c>
      <c r="D550" s="91" t="s">
        <v>350</v>
      </c>
      <c r="E550" s="91" t="s">
        <v>20</v>
      </c>
      <c r="F550" s="91" t="s">
        <v>2752</v>
      </c>
      <c r="G550" s="101" t="s">
        <v>2753</v>
      </c>
      <c r="H550" s="330" t="s">
        <v>2754</v>
      </c>
      <c r="I550" s="91" t="s">
        <v>2755</v>
      </c>
      <c r="J550" s="330" t="s">
        <v>102</v>
      </c>
      <c r="K550" s="330" t="s">
        <v>2756</v>
      </c>
      <c r="L550" s="330" t="s">
        <v>2757</v>
      </c>
      <c r="M550" s="91" t="s">
        <v>10826</v>
      </c>
      <c r="N550" s="330" t="s">
        <v>30</v>
      </c>
      <c r="O550" s="330"/>
      <c r="P550" s="330" t="s">
        <v>30</v>
      </c>
      <c r="Q550" s="373">
        <v>1831</v>
      </c>
      <c r="R550" s="373">
        <v>890</v>
      </c>
      <c r="S550" s="387">
        <v>711</v>
      </c>
      <c r="T550" s="387">
        <v>618</v>
      </c>
      <c r="U550" s="253" t="s">
        <v>6361</v>
      </c>
      <c r="V550" s="252">
        <v>93</v>
      </c>
      <c r="W550" s="252">
        <v>56</v>
      </c>
      <c r="X550" s="330" t="s">
        <v>6337</v>
      </c>
      <c r="Y550" s="252">
        <v>93</v>
      </c>
      <c r="Z550" s="252">
        <v>14</v>
      </c>
      <c r="AA550" s="252">
        <v>3930</v>
      </c>
      <c r="AB550" s="252">
        <v>28</v>
      </c>
      <c r="AC550" s="252"/>
      <c r="AD550" s="252"/>
      <c r="AE550" s="307">
        <v>20</v>
      </c>
      <c r="AF550" s="91" t="s">
        <v>6998</v>
      </c>
      <c r="AG550" s="373">
        <v>7</v>
      </c>
      <c r="AH550" s="373">
        <v>3940</v>
      </c>
      <c r="AI550" s="91"/>
      <c r="AJ550" s="91"/>
      <c r="AK550" s="91" t="s">
        <v>6354</v>
      </c>
      <c r="AL550" s="381">
        <v>7</v>
      </c>
      <c r="AM550" s="381">
        <v>1</v>
      </c>
      <c r="AN550" s="381">
        <v>1</v>
      </c>
      <c r="AO550" s="381">
        <v>4</v>
      </c>
      <c r="AP550" s="381">
        <v>1</v>
      </c>
      <c r="AQ550" s="381">
        <v>262</v>
      </c>
      <c r="AR550" s="91" t="s">
        <v>9140</v>
      </c>
      <c r="AS550" s="91" t="s">
        <v>9140</v>
      </c>
      <c r="AT550" s="91" t="s">
        <v>9347</v>
      </c>
      <c r="AU550" s="73">
        <v>1845</v>
      </c>
      <c r="AV550" s="73">
        <v>7</v>
      </c>
      <c r="AW550" s="335">
        <v>5000</v>
      </c>
      <c r="AX550" s="335">
        <v>3000</v>
      </c>
      <c r="AY550" s="335">
        <v>4000</v>
      </c>
      <c r="AZ550" s="335">
        <v>4000</v>
      </c>
      <c r="BA550" s="335">
        <v>5000</v>
      </c>
      <c r="BB550" s="313">
        <v>20</v>
      </c>
      <c r="BC550" s="313">
        <v>50</v>
      </c>
      <c r="BD550" s="91" t="s">
        <v>10974</v>
      </c>
      <c r="BE550" s="91" t="s">
        <v>6999</v>
      </c>
      <c r="BF550" s="313">
        <v>1000</v>
      </c>
      <c r="BG550" s="335">
        <v>3000</v>
      </c>
      <c r="BH550" s="313">
        <v>1000</v>
      </c>
      <c r="BI550" s="313">
        <v>1000</v>
      </c>
      <c r="BJ550" s="313">
        <v>1000</v>
      </c>
      <c r="BK550" s="313">
        <v>20</v>
      </c>
      <c r="BL550" s="313">
        <v>50</v>
      </c>
      <c r="BM550" s="91" t="s">
        <v>9601</v>
      </c>
      <c r="BN550" s="91" t="s">
        <v>9660</v>
      </c>
      <c r="BO550" s="253"/>
      <c r="BP550" s="253"/>
      <c r="BQ550" s="253"/>
      <c r="BR550" s="253"/>
      <c r="BS550" s="253"/>
      <c r="BT550" s="253"/>
      <c r="BU550" s="253"/>
      <c r="BV550" s="253"/>
      <c r="BW550" s="253"/>
      <c r="BX550" s="253"/>
      <c r="BY550" s="427">
        <v>1</v>
      </c>
      <c r="BZ550" s="427"/>
      <c r="CA550" s="427"/>
      <c r="CB550" s="427"/>
      <c r="CC550" s="427">
        <v>2</v>
      </c>
    </row>
    <row r="551" spans="1:81" ht="17.100000000000001" customHeight="1">
      <c r="A551" s="88">
        <v>487</v>
      </c>
      <c r="B551" s="91" t="s">
        <v>2276</v>
      </c>
      <c r="C551" s="91" t="s">
        <v>2317</v>
      </c>
      <c r="D551" s="91" t="s">
        <v>350</v>
      </c>
      <c r="E551" s="91" t="s">
        <v>20</v>
      </c>
      <c r="F551" s="91" t="s">
        <v>2758</v>
      </c>
      <c r="G551" s="101" t="s">
        <v>8752</v>
      </c>
      <c r="H551" s="330" t="s">
        <v>2759</v>
      </c>
      <c r="I551" s="91" t="s">
        <v>2760</v>
      </c>
      <c r="J551" s="330" t="s">
        <v>102</v>
      </c>
      <c r="K551" s="330" t="s">
        <v>2761</v>
      </c>
      <c r="L551" s="329" t="s">
        <v>2762</v>
      </c>
      <c r="M551" s="91" t="s">
        <v>10827</v>
      </c>
      <c r="N551" s="330" t="s">
        <v>30</v>
      </c>
      <c r="O551" s="330"/>
      <c r="P551" s="570" t="s">
        <v>11605</v>
      </c>
      <c r="Q551" s="373">
        <v>1430</v>
      </c>
      <c r="R551" s="373">
        <v>2265</v>
      </c>
      <c r="S551" s="387">
        <v>506.42500000000001</v>
      </c>
      <c r="T551" s="387">
        <v>326.42500000000001</v>
      </c>
      <c r="U551" s="253" t="s">
        <v>8885</v>
      </c>
      <c r="V551" s="252">
        <v>180</v>
      </c>
      <c r="W551" s="252">
        <v>49</v>
      </c>
      <c r="X551" s="330" t="s">
        <v>6337</v>
      </c>
      <c r="Y551" s="252">
        <v>121</v>
      </c>
      <c r="Z551" s="252">
        <v>121</v>
      </c>
      <c r="AA551" s="252">
        <v>1392</v>
      </c>
      <c r="AB551" s="252">
        <v>42.8</v>
      </c>
      <c r="AC551" s="252">
        <v>60</v>
      </c>
      <c r="AD551" s="252">
        <v>60</v>
      </c>
      <c r="AE551" s="307">
        <v>22</v>
      </c>
      <c r="AF551" s="91" t="s">
        <v>7185</v>
      </c>
      <c r="AG551" s="373">
        <v>990</v>
      </c>
      <c r="AH551" s="373">
        <v>3112</v>
      </c>
      <c r="AI551" s="91"/>
      <c r="AJ551" s="91"/>
      <c r="AK551" s="91" t="s">
        <v>11601</v>
      </c>
      <c r="AL551" s="381">
        <v>4</v>
      </c>
      <c r="AM551" s="381">
        <v>1</v>
      </c>
      <c r="AN551" s="381"/>
      <c r="AO551" s="381">
        <v>3</v>
      </c>
      <c r="AP551" s="381"/>
      <c r="AQ551" s="381">
        <v>341</v>
      </c>
      <c r="AR551" s="91" t="s">
        <v>9144</v>
      </c>
      <c r="AS551" s="91" t="s">
        <v>9140</v>
      </c>
      <c r="AT551" s="91" t="s">
        <v>8555</v>
      </c>
      <c r="AU551" s="73">
        <v>28246</v>
      </c>
      <c r="AV551" s="232">
        <v>83</v>
      </c>
      <c r="AW551" s="335">
        <v>10000</v>
      </c>
      <c r="AX551" s="335">
        <v>5000</v>
      </c>
      <c r="AY551" s="335">
        <v>5000</v>
      </c>
      <c r="AZ551" s="335">
        <v>6000</v>
      </c>
      <c r="BA551" s="335">
        <v>10000</v>
      </c>
      <c r="BB551" s="313">
        <v>20</v>
      </c>
      <c r="BC551" s="313">
        <v>10</v>
      </c>
      <c r="BD551" s="91" t="s">
        <v>9433</v>
      </c>
      <c r="BE551" s="91"/>
      <c r="BF551" s="313">
        <v>10000</v>
      </c>
      <c r="BG551" s="335">
        <v>5000</v>
      </c>
      <c r="BH551" s="313">
        <v>5000</v>
      </c>
      <c r="BI551" s="313">
        <v>6000</v>
      </c>
      <c r="BJ551" s="313">
        <v>10000</v>
      </c>
      <c r="BK551" s="313">
        <v>20</v>
      </c>
      <c r="BL551" s="313">
        <v>10</v>
      </c>
      <c r="BM551" s="91"/>
      <c r="BN551" s="91"/>
      <c r="BO551" s="253"/>
      <c r="BP551" s="253"/>
      <c r="BQ551" s="253"/>
      <c r="BR551" s="253"/>
      <c r="BS551" s="253"/>
      <c r="BT551" s="253"/>
      <c r="BU551" s="253"/>
      <c r="BV551" s="253"/>
      <c r="BW551" s="253"/>
      <c r="BX551" s="253"/>
      <c r="BY551" s="596">
        <v>1</v>
      </c>
      <c r="BZ551" s="427">
        <v>1</v>
      </c>
      <c r="CA551" s="427"/>
      <c r="CB551" s="427"/>
      <c r="CC551" s="427">
        <v>1</v>
      </c>
    </row>
    <row r="552" spans="1:81" ht="17.100000000000001" customHeight="1">
      <c r="A552" s="113"/>
      <c r="B552" s="209" t="s">
        <v>2763</v>
      </c>
      <c r="C552" s="210"/>
      <c r="D552" s="210">
        <v>44</v>
      </c>
      <c r="E552" s="210"/>
      <c r="F552" s="210"/>
      <c r="G552" s="208"/>
      <c r="H552" s="208"/>
      <c r="I552" s="208"/>
      <c r="J552" s="208"/>
      <c r="K552" s="208"/>
      <c r="L552" s="208"/>
      <c r="M552" s="205"/>
      <c r="N552" s="112"/>
      <c r="O552" s="112"/>
      <c r="P552" s="112"/>
      <c r="Q552" s="374"/>
      <c r="R552" s="374"/>
      <c r="S552" s="188"/>
      <c r="T552" s="188"/>
      <c r="U552" s="285"/>
      <c r="V552" s="298"/>
      <c r="W552" s="298"/>
      <c r="X552" s="112"/>
      <c r="Y552" s="298"/>
      <c r="Z552" s="298"/>
      <c r="AA552" s="298"/>
      <c r="AB552" s="298"/>
      <c r="AC552" s="298"/>
      <c r="AD552" s="298"/>
      <c r="AE552" s="352"/>
      <c r="AF552" s="205"/>
      <c r="AG552" s="374"/>
      <c r="AH552" s="374"/>
      <c r="AI552" s="205"/>
      <c r="AJ552" s="205"/>
      <c r="AK552" s="205"/>
      <c r="AL552" s="112"/>
      <c r="AM552" s="112"/>
      <c r="AN552" s="112"/>
      <c r="AO552" s="112"/>
      <c r="AP552" s="112"/>
      <c r="AQ552" s="112"/>
      <c r="AR552" s="205"/>
      <c r="AS552" s="205"/>
      <c r="AT552" s="205"/>
      <c r="AU552" s="198"/>
      <c r="AV552" s="198"/>
      <c r="AW552" s="339"/>
      <c r="AX552" s="339"/>
      <c r="AY552" s="339"/>
      <c r="AZ552" s="339"/>
      <c r="BA552" s="339"/>
      <c r="BB552" s="310"/>
      <c r="BC552" s="310"/>
      <c r="BD552" s="205"/>
      <c r="BE552" s="205"/>
      <c r="BF552" s="310"/>
      <c r="BG552" s="339"/>
      <c r="BH552" s="310"/>
      <c r="BI552" s="310"/>
      <c r="BJ552" s="310"/>
      <c r="BK552" s="310"/>
      <c r="BL552" s="310"/>
      <c r="BM552" s="205"/>
      <c r="BN552" s="205"/>
      <c r="BO552" s="285"/>
      <c r="BP552" s="285"/>
      <c r="BQ552" s="285"/>
      <c r="BR552" s="285"/>
      <c r="BS552" s="285"/>
      <c r="BT552" s="285"/>
      <c r="BU552" s="285"/>
      <c r="BV552" s="285"/>
      <c r="BW552" s="285"/>
      <c r="BX552" s="285"/>
      <c r="BY552" s="112"/>
      <c r="BZ552" s="112"/>
      <c r="CA552" s="112"/>
      <c r="CB552" s="112"/>
      <c r="CC552" s="112"/>
    </row>
    <row r="553" spans="1:81" ht="17.100000000000001" customHeight="1">
      <c r="A553" s="88">
        <v>488</v>
      </c>
      <c r="B553" s="91" t="s">
        <v>2276</v>
      </c>
      <c r="C553" s="91" t="s">
        <v>2317</v>
      </c>
      <c r="D553" s="91" t="s">
        <v>708</v>
      </c>
      <c r="E553" s="91" t="s">
        <v>20</v>
      </c>
      <c r="F553" s="91" t="s">
        <v>2764</v>
      </c>
      <c r="G553" s="101" t="s">
        <v>2765</v>
      </c>
      <c r="H553" s="330" t="s">
        <v>2766</v>
      </c>
      <c r="I553" s="91" t="s">
        <v>2767</v>
      </c>
      <c r="J553" s="330" t="s">
        <v>102</v>
      </c>
      <c r="K553" s="330" t="s">
        <v>713</v>
      </c>
      <c r="L553" s="330" t="s">
        <v>2768</v>
      </c>
      <c r="M553" s="91" t="s">
        <v>10556</v>
      </c>
      <c r="N553" s="330" t="s">
        <v>30</v>
      </c>
      <c r="O553" s="330"/>
      <c r="P553" s="330" t="s">
        <v>30</v>
      </c>
      <c r="Q553" s="373">
        <v>918</v>
      </c>
      <c r="R553" s="373">
        <v>2787</v>
      </c>
      <c r="S553" s="387">
        <v>1176</v>
      </c>
      <c r="T553" s="387">
        <v>968</v>
      </c>
      <c r="U553" s="253" t="s">
        <v>6657</v>
      </c>
      <c r="V553" s="252">
        <v>208</v>
      </c>
      <c r="W553" s="252">
        <v>264</v>
      </c>
      <c r="X553" s="330" t="s">
        <v>6337</v>
      </c>
      <c r="Y553" s="252">
        <v>155</v>
      </c>
      <c r="Z553" s="252">
        <v>72</v>
      </c>
      <c r="AA553" s="252">
        <v>13986</v>
      </c>
      <c r="AB553" s="252">
        <v>100.6</v>
      </c>
      <c r="AC553" s="252"/>
      <c r="AD553" s="252"/>
      <c r="AE553" s="307">
        <v>112</v>
      </c>
      <c r="AF553" s="91" t="s">
        <v>7190</v>
      </c>
      <c r="AG553" s="373">
        <v>7119</v>
      </c>
      <c r="AH553" s="373">
        <v>7119</v>
      </c>
      <c r="AI553" s="91"/>
      <c r="AJ553" s="91"/>
      <c r="AK553" s="91"/>
      <c r="AL553" s="381">
        <v>1</v>
      </c>
      <c r="AM553" s="381"/>
      <c r="AN553" s="381"/>
      <c r="AO553" s="381">
        <v>1</v>
      </c>
      <c r="AP553" s="381"/>
      <c r="AQ553" s="381">
        <v>247</v>
      </c>
      <c r="AR553" s="91" t="s">
        <v>9145</v>
      </c>
      <c r="AS553" s="91" t="s">
        <v>6378</v>
      </c>
      <c r="AT553" s="91" t="s">
        <v>10022</v>
      </c>
      <c r="AU553" s="73">
        <v>908</v>
      </c>
      <c r="AV553" s="73">
        <v>4</v>
      </c>
      <c r="AW553" s="335"/>
      <c r="AX553" s="335"/>
      <c r="AY553" s="335"/>
      <c r="AZ553" s="335"/>
      <c r="BA553" s="335"/>
      <c r="BB553" s="313"/>
      <c r="BC553" s="313"/>
      <c r="BD553" s="91"/>
      <c r="BE553" s="91" t="s">
        <v>6350</v>
      </c>
      <c r="BF553" s="313"/>
      <c r="BG553" s="335"/>
      <c r="BH553" s="313"/>
      <c r="BI553" s="313"/>
      <c r="BJ553" s="313"/>
      <c r="BK553" s="313"/>
      <c r="BL553" s="313"/>
      <c r="BM553" s="91"/>
      <c r="BN553" s="91"/>
      <c r="BO553" s="253"/>
      <c r="BP553" s="253"/>
      <c r="BQ553" s="253"/>
      <c r="BR553" s="253"/>
      <c r="BS553" s="253"/>
      <c r="BT553" s="253"/>
      <c r="BU553" s="253"/>
      <c r="BV553" s="253"/>
      <c r="BW553" s="253"/>
      <c r="BX553" s="253"/>
      <c r="BY553" s="427">
        <v>1</v>
      </c>
      <c r="BZ553" s="427"/>
      <c r="CA553" s="427">
        <v>1</v>
      </c>
      <c r="CB553" s="427"/>
      <c r="CC553" s="427"/>
    </row>
    <row r="554" spans="1:81" ht="17.100000000000001" customHeight="1">
      <c r="A554" s="88">
        <v>489</v>
      </c>
      <c r="B554" s="91" t="s">
        <v>2276</v>
      </c>
      <c r="C554" s="91" t="s">
        <v>2317</v>
      </c>
      <c r="D554" s="91" t="s">
        <v>708</v>
      </c>
      <c r="E554" s="91" t="s">
        <v>20</v>
      </c>
      <c r="F554" s="91" t="s">
        <v>2769</v>
      </c>
      <c r="G554" s="101" t="s">
        <v>2770</v>
      </c>
      <c r="H554" s="330" t="s">
        <v>2771</v>
      </c>
      <c r="I554" s="91" t="s">
        <v>2772</v>
      </c>
      <c r="J554" s="330" t="s">
        <v>102</v>
      </c>
      <c r="K554" s="330" t="s">
        <v>2773</v>
      </c>
      <c r="L554" s="631" t="s">
        <v>11090</v>
      </c>
      <c r="M554" s="91" t="s">
        <v>11618</v>
      </c>
      <c r="N554" s="330" t="s">
        <v>30</v>
      </c>
      <c r="O554" s="330"/>
      <c r="P554" s="330" t="s">
        <v>30</v>
      </c>
      <c r="Q554" s="373">
        <v>1744</v>
      </c>
      <c r="R554" s="373">
        <v>1744</v>
      </c>
      <c r="S554" s="387">
        <v>916</v>
      </c>
      <c r="T554" s="387">
        <v>802</v>
      </c>
      <c r="U554" s="253" t="s">
        <v>6657</v>
      </c>
      <c r="V554" s="252">
        <v>114</v>
      </c>
      <c r="W554" s="252">
        <v>321</v>
      </c>
      <c r="X554" s="330" t="s">
        <v>6337</v>
      </c>
      <c r="Y554" s="252"/>
      <c r="Z554" s="252">
        <v>87</v>
      </c>
      <c r="AA554" s="252">
        <v>14512</v>
      </c>
      <c r="AB554" s="252">
        <v>218</v>
      </c>
      <c r="AC554" s="252"/>
      <c r="AD554" s="252"/>
      <c r="AE554" s="307"/>
      <c r="AF554" s="91" t="s">
        <v>7191</v>
      </c>
      <c r="AG554" s="373"/>
      <c r="AH554" s="373">
        <v>6493</v>
      </c>
      <c r="AI554" s="91"/>
      <c r="AJ554" s="91"/>
      <c r="AK554" s="91" t="s">
        <v>11601</v>
      </c>
      <c r="AL554" s="381">
        <v>8</v>
      </c>
      <c r="AM554" s="381"/>
      <c r="AN554" s="381">
        <v>3</v>
      </c>
      <c r="AO554" s="381">
        <v>3</v>
      </c>
      <c r="AP554" s="381">
        <v>2</v>
      </c>
      <c r="AQ554" s="381">
        <v>243</v>
      </c>
      <c r="AR554" s="91" t="s">
        <v>9140</v>
      </c>
      <c r="AS554" s="91" t="s">
        <v>6378</v>
      </c>
      <c r="AT554" s="91" t="s">
        <v>6534</v>
      </c>
      <c r="AU554" s="73">
        <v>1945</v>
      </c>
      <c r="AV554" s="73">
        <v>8</v>
      </c>
      <c r="AW554" s="335"/>
      <c r="AX554" s="335"/>
      <c r="AY554" s="335"/>
      <c r="AZ554" s="335"/>
      <c r="BA554" s="335"/>
      <c r="BB554" s="313"/>
      <c r="BC554" s="313"/>
      <c r="BD554" s="91"/>
      <c r="BE554" s="91" t="s">
        <v>6350</v>
      </c>
      <c r="BF554" s="313"/>
      <c r="BG554" s="335"/>
      <c r="BH554" s="313"/>
      <c r="BI554" s="313"/>
      <c r="BJ554" s="313"/>
      <c r="BK554" s="313"/>
      <c r="BL554" s="313"/>
      <c r="BM554" s="91"/>
      <c r="BN554" s="91" t="s">
        <v>6350</v>
      </c>
      <c r="BO554" s="253"/>
      <c r="BP554" s="253">
        <v>1</v>
      </c>
      <c r="BQ554" s="253"/>
      <c r="BR554" s="253"/>
      <c r="BS554" s="253"/>
      <c r="BT554" s="253">
        <v>1</v>
      </c>
      <c r="BU554" s="253"/>
      <c r="BV554" s="253"/>
      <c r="BW554" s="253"/>
      <c r="BX554" s="253"/>
      <c r="BY554" s="427"/>
      <c r="BZ554" s="427"/>
      <c r="CA554" s="427"/>
      <c r="CB554" s="427"/>
      <c r="CC554" s="427"/>
    </row>
    <row r="555" spans="1:81" ht="17.100000000000001" customHeight="1">
      <c r="A555" s="88">
        <v>490</v>
      </c>
      <c r="B555" s="88" t="s">
        <v>2276</v>
      </c>
      <c r="C555" s="88" t="s">
        <v>2286</v>
      </c>
      <c r="D555" s="78" t="s">
        <v>708</v>
      </c>
      <c r="E555" s="91" t="s">
        <v>20</v>
      </c>
      <c r="F555" s="241" t="s">
        <v>2774</v>
      </c>
      <c r="G555" s="101" t="s">
        <v>2775</v>
      </c>
      <c r="H555" s="330" t="s">
        <v>2776</v>
      </c>
      <c r="I555" s="91" t="s">
        <v>2777</v>
      </c>
      <c r="J555" s="330" t="s">
        <v>102</v>
      </c>
      <c r="K555" s="330" t="s">
        <v>159</v>
      </c>
      <c r="L555" s="330" t="s">
        <v>2778</v>
      </c>
      <c r="M555" s="91" t="s">
        <v>10557</v>
      </c>
      <c r="N555" s="330" t="s">
        <v>30</v>
      </c>
      <c r="O555" s="330"/>
      <c r="P555" s="330" t="s">
        <v>30</v>
      </c>
      <c r="Q555" s="373">
        <v>1366</v>
      </c>
      <c r="R555" s="373">
        <v>3252</v>
      </c>
      <c r="S555" s="387">
        <v>1470</v>
      </c>
      <c r="T555" s="387">
        <v>1379</v>
      </c>
      <c r="U555" s="253" t="s">
        <v>6336</v>
      </c>
      <c r="V555" s="252">
        <v>91</v>
      </c>
      <c r="W555" s="252">
        <v>403</v>
      </c>
      <c r="X555" s="330" t="s">
        <v>6337</v>
      </c>
      <c r="Y555" s="252">
        <v>108</v>
      </c>
      <c r="Z555" s="252">
        <v>53</v>
      </c>
      <c r="AA555" s="252">
        <v>17802</v>
      </c>
      <c r="AB555" s="252">
        <v>108</v>
      </c>
      <c r="AC555" s="252"/>
      <c r="AD555" s="252"/>
      <c r="AE555" s="307" t="s">
        <v>6878</v>
      </c>
      <c r="AF555" s="91" t="s">
        <v>6879</v>
      </c>
      <c r="AG555" s="373">
        <v>9266</v>
      </c>
      <c r="AH555" s="373">
        <v>9277</v>
      </c>
      <c r="AI555" s="91" t="s">
        <v>6880</v>
      </c>
      <c r="AJ555" s="91" t="s">
        <v>9969</v>
      </c>
      <c r="AK555" s="91" t="s">
        <v>11490</v>
      </c>
      <c r="AL555" s="381">
        <v>6</v>
      </c>
      <c r="AM555" s="381">
        <v>4</v>
      </c>
      <c r="AN555" s="381">
        <v>1</v>
      </c>
      <c r="AO555" s="381"/>
      <c r="AP555" s="381">
        <v>1</v>
      </c>
      <c r="AQ555" s="381">
        <v>245</v>
      </c>
      <c r="AR555" s="91" t="s">
        <v>6340</v>
      </c>
      <c r="AS555" s="91" t="s">
        <v>6378</v>
      </c>
      <c r="AT555" s="91" t="s">
        <v>6399</v>
      </c>
      <c r="AU555" s="232">
        <v>4410</v>
      </c>
      <c r="AV555" s="232">
        <v>18</v>
      </c>
      <c r="AW555" s="335"/>
      <c r="AX555" s="335"/>
      <c r="AY555" s="335"/>
      <c r="AZ555" s="335"/>
      <c r="BA555" s="335"/>
      <c r="BB555" s="313"/>
      <c r="BC555" s="313"/>
      <c r="BD555" s="91"/>
      <c r="BE555" s="407" t="s">
        <v>6881</v>
      </c>
      <c r="BF555" s="313"/>
      <c r="BG555" s="335"/>
      <c r="BH555" s="313"/>
      <c r="BI555" s="313"/>
      <c r="BJ555" s="313"/>
      <c r="BK555" s="313"/>
      <c r="BL555" s="313"/>
      <c r="BM555" s="91"/>
      <c r="BN555" s="420" t="s">
        <v>6881</v>
      </c>
      <c r="BO555" s="253"/>
      <c r="BP555" s="253">
        <v>1</v>
      </c>
      <c r="BQ555" s="253"/>
      <c r="BR555" s="253"/>
      <c r="BS555" s="253"/>
      <c r="BT555" s="253"/>
      <c r="BU555" s="253">
        <v>2</v>
      </c>
      <c r="BV555" s="253"/>
      <c r="BW555" s="253"/>
      <c r="BX555" s="253"/>
      <c r="BY555" s="427"/>
      <c r="BZ555" s="427"/>
      <c r="CA555" s="427"/>
      <c r="CB555" s="427"/>
      <c r="CC555" s="427"/>
    </row>
    <row r="556" spans="1:81" ht="17.100000000000001" customHeight="1">
      <c r="A556" s="88">
        <v>491</v>
      </c>
      <c r="B556" s="91" t="s">
        <v>2276</v>
      </c>
      <c r="C556" s="91" t="s">
        <v>2461</v>
      </c>
      <c r="D556" s="91" t="s">
        <v>708</v>
      </c>
      <c r="E556" s="91" t="s">
        <v>20</v>
      </c>
      <c r="F556" s="91" t="s">
        <v>2779</v>
      </c>
      <c r="G556" s="101" t="s">
        <v>8753</v>
      </c>
      <c r="H556" s="330" t="s">
        <v>2780</v>
      </c>
      <c r="I556" s="91" t="s">
        <v>2781</v>
      </c>
      <c r="J556" s="330" t="s">
        <v>102</v>
      </c>
      <c r="K556" s="330" t="s">
        <v>2586</v>
      </c>
      <c r="L556" s="330" t="s">
        <v>2782</v>
      </c>
      <c r="M556" s="91" t="s">
        <v>10558</v>
      </c>
      <c r="N556" s="330" t="s">
        <v>30</v>
      </c>
      <c r="O556" s="330"/>
      <c r="P556" s="330" t="s">
        <v>30</v>
      </c>
      <c r="Q556" s="373">
        <v>10371</v>
      </c>
      <c r="R556" s="373">
        <v>3309</v>
      </c>
      <c r="S556" s="387">
        <v>106</v>
      </c>
      <c r="T556" s="387">
        <v>106</v>
      </c>
      <c r="U556" s="253" t="s">
        <v>8886</v>
      </c>
      <c r="V556" s="252"/>
      <c r="W556" s="252">
        <v>100</v>
      </c>
      <c r="X556" s="330" t="s">
        <v>6337</v>
      </c>
      <c r="Y556" s="252">
        <v>229.5</v>
      </c>
      <c r="Z556" s="252">
        <v>71</v>
      </c>
      <c r="AA556" s="252">
        <v>10030</v>
      </c>
      <c r="AB556" s="252">
        <v>60.5</v>
      </c>
      <c r="AC556" s="252"/>
      <c r="AD556" s="252"/>
      <c r="AE556" s="307"/>
      <c r="AF556" s="91" t="s">
        <v>7006</v>
      </c>
      <c r="AG556" s="373">
        <v>327</v>
      </c>
      <c r="AH556" s="373">
        <v>559</v>
      </c>
      <c r="AI556" s="91" t="s">
        <v>11821</v>
      </c>
      <c r="AJ556" s="91" t="s">
        <v>11822</v>
      </c>
      <c r="AK556" s="91" t="s">
        <v>6348</v>
      </c>
      <c r="AL556" s="381">
        <v>3</v>
      </c>
      <c r="AM556" s="381">
        <v>1</v>
      </c>
      <c r="AN556" s="381"/>
      <c r="AO556" s="381">
        <v>1</v>
      </c>
      <c r="AP556" s="381">
        <v>1</v>
      </c>
      <c r="AQ556" s="381">
        <v>252</v>
      </c>
      <c r="AR556" s="91" t="s">
        <v>9145</v>
      </c>
      <c r="AS556" s="91" t="s">
        <v>9227</v>
      </c>
      <c r="AT556" s="91" t="s">
        <v>7007</v>
      </c>
      <c r="AU556" s="232">
        <v>10129</v>
      </c>
      <c r="AV556" s="73">
        <v>40</v>
      </c>
      <c r="AW556" s="335"/>
      <c r="AX556" s="335"/>
      <c r="AY556" s="335"/>
      <c r="AZ556" s="335"/>
      <c r="BA556" s="335"/>
      <c r="BB556" s="313"/>
      <c r="BC556" s="313"/>
      <c r="BD556" s="91"/>
      <c r="BE556" s="91" t="s">
        <v>6350</v>
      </c>
      <c r="BF556" s="313"/>
      <c r="BG556" s="335"/>
      <c r="BH556" s="313"/>
      <c r="BI556" s="313"/>
      <c r="BJ556" s="313"/>
      <c r="BK556" s="313"/>
      <c r="BL556" s="313"/>
      <c r="BM556" s="91"/>
      <c r="BN556" s="91" t="s">
        <v>6350</v>
      </c>
      <c r="BO556" s="253"/>
      <c r="BP556" s="253"/>
      <c r="BQ556" s="253"/>
      <c r="BR556" s="253"/>
      <c r="BS556" s="253"/>
      <c r="BT556" s="253"/>
      <c r="BU556" s="253"/>
      <c r="BV556" s="253"/>
      <c r="BW556" s="253"/>
      <c r="BX556" s="253"/>
      <c r="BY556" s="427">
        <v>2</v>
      </c>
      <c r="BZ556" s="427"/>
      <c r="CA556" s="427"/>
      <c r="CB556" s="427">
        <v>1</v>
      </c>
      <c r="CC556" s="427"/>
    </row>
    <row r="557" spans="1:81" ht="17.100000000000001" customHeight="1">
      <c r="A557" s="88">
        <v>492</v>
      </c>
      <c r="B557" s="78" t="s">
        <v>2276</v>
      </c>
      <c r="C557" s="78" t="s">
        <v>2286</v>
      </c>
      <c r="D557" s="91" t="s">
        <v>708</v>
      </c>
      <c r="E557" s="91" t="s">
        <v>20</v>
      </c>
      <c r="F557" s="91" t="s">
        <v>2783</v>
      </c>
      <c r="G557" s="101" t="s">
        <v>8754</v>
      </c>
      <c r="H557" s="330" t="s">
        <v>2784</v>
      </c>
      <c r="I557" s="91" t="s">
        <v>2785</v>
      </c>
      <c r="J557" s="330" t="s">
        <v>102</v>
      </c>
      <c r="K557" s="330" t="s">
        <v>189</v>
      </c>
      <c r="L557" s="330" t="s">
        <v>2786</v>
      </c>
      <c r="M557" s="91" t="s">
        <v>7008</v>
      </c>
      <c r="N557" s="330" t="s">
        <v>30</v>
      </c>
      <c r="O557" s="330"/>
      <c r="P557" s="330" t="s">
        <v>30</v>
      </c>
      <c r="Q557" s="373">
        <v>637.6</v>
      </c>
      <c r="R557" s="373">
        <v>637.6</v>
      </c>
      <c r="S557" s="387">
        <v>369.4</v>
      </c>
      <c r="T557" s="387">
        <v>320.5</v>
      </c>
      <c r="U557" s="253" t="s">
        <v>6352</v>
      </c>
      <c r="V557" s="252">
        <v>48.9</v>
      </c>
      <c r="W557" s="252">
        <v>136.5</v>
      </c>
      <c r="X557" s="330" t="s">
        <v>6337</v>
      </c>
      <c r="Y557" s="252"/>
      <c r="Z557" s="252">
        <v>42.1</v>
      </c>
      <c r="AA557" s="252">
        <v>13433</v>
      </c>
      <c r="AB557" s="252">
        <v>59.5</v>
      </c>
      <c r="AC557" s="252"/>
      <c r="AD557" s="252"/>
      <c r="AE557" s="307" t="s">
        <v>12563</v>
      </c>
      <c r="AF557" s="91" t="s">
        <v>8937</v>
      </c>
      <c r="AG557" s="373">
        <v>1604</v>
      </c>
      <c r="AH557" s="373">
        <v>1808</v>
      </c>
      <c r="AI557" s="91"/>
      <c r="AJ557" s="91"/>
      <c r="AK557" s="91" t="s">
        <v>6348</v>
      </c>
      <c r="AL557" s="381">
        <v>14</v>
      </c>
      <c r="AM557" s="381">
        <v>2</v>
      </c>
      <c r="AN557" s="381"/>
      <c r="AO557" s="381">
        <v>11</v>
      </c>
      <c r="AP557" s="381">
        <v>1</v>
      </c>
      <c r="AQ557" s="381">
        <v>239</v>
      </c>
      <c r="AR557" s="91" t="s">
        <v>7009</v>
      </c>
      <c r="AS557" s="91" t="s">
        <v>9227</v>
      </c>
      <c r="AT557" s="91" t="s">
        <v>7010</v>
      </c>
      <c r="AU557" s="73">
        <v>5489</v>
      </c>
      <c r="AV557" s="73">
        <v>23</v>
      </c>
      <c r="AW557" s="335"/>
      <c r="AX557" s="335"/>
      <c r="AY557" s="335"/>
      <c r="AZ557" s="335"/>
      <c r="BA557" s="335"/>
      <c r="BB557" s="313"/>
      <c r="BC557" s="313"/>
      <c r="BD557" s="91"/>
      <c r="BE557" s="91" t="s">
        <v>6350</v>
      </c>
      <c r="BF557" s="313"/>
      <c r="BG557" s="335"/>
      <c r="BH557" s="313"/>
      <c r="BI557" s="313"/>
      <c r="BJ557" s="313"/>
      <c r="BK557" s="313"/>
      <c r="BL557" s="313"/>
      <c r="BM557" s="91"/>
      <c r="BN557" s="91" t="s">
        <v>6350</v>
      </c>
      <c r="BO557" s="253"/>
      <c r="BP557" s="253"/>
      <c r="BQ557" s="253"/>
      <c r="BR557" s="253"/>
      <c r="BS557" s="253"/>
      <c r="BT557" s="253"/>
      <c r="BU557" s="253"/>
      <c r="BV557" s="253"/>
      <c r="BW557" s="253"/>
      <c r="BX557" s="253"/>
      <c r="BY557" s="427">
        <v>2</v>
      </c>
      <c r="BZ557" s="427">
        <v>2</v>
      </c>
      <c r="CA557" s="427"/>
      <c r="CB557" s="427"/>
      <c r="CC557" s="427">
        <v>18</v>
      </c>
    </row>
    <row r="558" spans="1:81" ht="17.100000000000001" customHeight="1">
      <c r="A558" s="208"/>
      <c r="B558" s="209" t="s">
        <v>2787</v>
      </c>
      <c r="C558" s="210"/>
      <c r="D558" s="210">
        <v>5</v>
      </c>
      <c r="E558" s="210"/>
      <c r="F558" s="210"/>
      <c r="G558" s="208"/>
      <c r="H558" s="208"/>
      <c r="I558" s="208"/>
      <c r="J558" s="208"/>
      <c r="K558" s="208"/>
      <c r="L558" s="208"/>
      <c r="M558" s="205"/>
      <c r="N558" s="112"/>
      <c r="O558" s="112"/>
      <c r="P558" s="112"/>
      <c r="Q558" s="374"/>
      <c r="R558" s="374"/>
      <c r="S558" s="188"/>
      <c r="T558" s="188"/>
      <c r="U558" s="285"/>
      <c r="V558" s="298"/>
      <c r="W558" s="298"/>
      <c r="X558" s="112"/>
      <c r="Y558" s="298"/>
      <c r="Z558" s="298"/>
      <c r="AA558" s="298"/>
      <c r="AB558" s="298"/>
      <c r="AC558" s="298"/>
      <c r="AD558" s="298"/>
      <c r="AE558" s="352"/>
      <c r="AF558" s="205"/>
      <c r="AG558" s="374"/>
      <c r="AH558" s="374"/>
      <c r="AI558" s="205"/>
      <c r="AJ558" s="205"/>
      <c r="AK558" s="205"/>
      <c r="AL558" s="112"/>
      <c r="AM558" s="112"/>
      <c r="AN558" s="112"/>
      <c r="AO558" s="112"/>
      <c r="AP558" s="112"/>
      <c r="AQ558" s="112"/>
      <c r="AR558" s="205"/>
      <c r="AS558" s="205"/>
      <c r="AT558" s="205"/>
      <c r="AU558" s="198"/>
      <c r="AV558" s="198"/>
      <c r="AW558" s="339"/>
      <c r="AX558" s="339"/>
      <c r="AY558" s="339"/>
      <c r="AZ558" s="339"/>
      <c r="BA558" s="339"/>
      <c r="BB558" s="310"/>
      <c r="BC558" s="310"/>
      <c r="BD558" s="205"/>
      <c r="BE558" s="205"/>
      <c r="BF558" s="310"/>
      <c r="BG558" s="339"/>
      <c r="BH558" s="310"/>
      <c r="BI558" s="310"/>
      <c r="BJ558" s="310"/>
      <c r="BK558" s="310"/>
      <c r="BL558" s="310"/>
      <c r="BM558" s="205"/>
      <c r="BN558" s="205"/>
      <c r="BO558" s="285"/>
      <c r="BP558" s="285"/>
      <c r="BQ558" s="285"/>
      <c r="BR558" s="285"/>
      <c r="BS558" s="285"/>
      <c r="BT558" s="285"/>
      <c r="BU558" s="285"/>
      <c r="BV558" s="285"/>
      <c r="BW558" s="285"/>
      <c r="BX558" s="285"/>
      <c r="BY558" s="112"/>
      <c r="BZ558" s="112"/>
      <c r="CA558" s="112"/>
      <c r="CB558" s="112"/>
      <c r="CC558" s="112"/>
    </row>
    <row r="559" spans="1:81" ht="17.100000000000001" customHeight="1">
      <c r="A559" s="102"/>
      <c r="B559" s="157" t="s">
        <v>2788</v>
      </c>
      <c r="C559" s="158"/>
      <c r="D559" s="158">
        <v>97</v>
      </c>
      <c r="E559" s="158"/>
      <c r="F559" s="158"/>
      <c r="G559" s="170"/>
      <c r="H559" s="104"/>
      <c r="I559" s="204"/>
      <c r="J559" s="104"/>
      <c r="K559" s="104"/>
      <c r="L559" s="104"/>
      <c r="M559" s="204"/>
      <c r="N559" s="104"/>
      <c r="O559" s="104"/>
      <c r="P559" s="104"/>
      <c r="Q559" s="376"/>
      <c r="R559" s="376"/>
      <c r="S559" s="388"/>
      <c r="T559" s="388"/>
      <c r="U559" s="288"/>
      <c r="V559" s="299"/>
      <c r="W559" s="299"/>
      <c r="X559" s="104"/>
      <c r="Y559" s="299"/>
      <c r="Z559" s="299"/>
      <c r="AA559" s="299"/>
      <c r="AB559" s="299"/>
      <c r="AC559" s="299"/>
      <c r="AD559" s="299"/>
      <c r="AE559" s="353"/>
      <c r="AF559" s="204"/>
      <c r="AG559" s="376"/>
      <c r="AH559" s="376"/>
      <c r="AI559" s="204"/>
      <c r="AJ559" s="204"/>
      <c r="AK559" s="204"/>
      <c r="AL559" s="104"/>
      <c r="AM559" s="104"/>
      <c r="AN559" s="104"/>
      <c r="AO559" s="104"/>
      <c r="AP559" s="104"/>
      <c r="AQ559" s="104"/>
      <c r="AR559" s="204"/>
      <c r="AS559" s="204"/>
      <c r="AT559" s="204"/>
      <c r="AU559" s="199"/>
      <c r="AV559" s="199"/>
      <c r="AW559" s="360"/>
      <c r="AX559" s="360"/>
      <c r="AY559" s="360"/>
      <c r="AZ559" s="360"/>
      <c r="BA559" s="360"/>
      <c r="BB559" s="412"/>
      <c r="BC559" s="412"/>
      <c r="BD559" s="204"/>
      <c r="BE559" s="204"/>
      <c r="BF559" s="412"/>
      <c r="BG559" s="360"/>
      <c r="BH559" s="412"/>
      <c r="BI559" s="412"/>
      <c r="BJ559" s="412"/>
      <c r="BK559" s="412"/>
      <c r="BL559" s="412"/>
      <c r="BM559" s="204"/>
      <c r="BN559" s="204"/>
      <c r="BO559" s="288"/>
      <c r="BP559" s="288"/>
      <c r="BQ559" s="288"/>
      <c r="BR559" s="288"/>
      <c r="BS559" s="288"/>
      <c r="BT559" s="288"/>
      <c r="BU559" s="288"/>
      <c r="BV559" s="288"/>
      <c r="BW559" s="288"/>
      <c r="BX559" s="288"/>
      <c r="BY559" s="104"/>
      <c r="BZ559" s="104"/>
      <c r="CA559" s="104"/>
      <c r="CB559" s="104"/>
      <c r="CC559" s="104"/>
    </row>
    <row r="560" spans="1:81" ht="17.100000000000001" customHeight="1">
      <c r="A560" s="74"/>
      <c r="B560" s="74" t="s">
        <v>2789</v>
      </c>
      <c r="C560" s="74"/>
      <c r="D560" s="74"/>
      <c r="E560" s="74"/>
      <c r="F560" s="74"/>
      <c r="G560" s="101"/>
      <c r="H560" s="330"/>
      <c r="I560" s="91"/>
      <c r="J560" s="330"/>
      <c r="K560" s="330"/>
      <c r="L560" s="330"/>
      <c r="M560" s="91"/>
      <c r="N560" s="330"/>
      <c r="O560" s="330"/>
      <c r="P560" s="330"/>
      <c r="Q560" s="373"/>
      <c r="R560" s="373"/>
      <c r="S560" s="387"/>
      <c r="T560" s="387"/>
      <c r="U560" s="253"/>
      <c r="V560" s="252"/>
      <c r="W560" s="252"/>
      <c r="X560" s="330"/>
      <c r="Y560" s="252"/>
      <c r="Z560" s="252"/>
      <c r="AA560" s="252"/>
      <c r="AB560" s="252"/>
      <c r="AC560" s="252"/>
      <c r="AD560" s="252"/>
      <c r="AE560" s="307"/>
      <c r="AF560" s="91"/>
      <c r="AG560" s="373"/>
      <c r="AH560" s="373"/>
      <c r="AI560" s="91"/>
      <c r="AJ560" s="91"/>
      <c r="AK560" s="91"/>
      <c r="AL560" s="381"/>
      <c r="AM560" s="381"/>
      <c r="AN560" s="381"/>
      <c r="AO560" s="381"/>
      <c r="AP560" s="381"/>
      <c r="AQ560" s="381"/>
      <c r="AR560" s="91"/>
      <c r="AS560" s="91"/>
      <c r="AT560" s="91"/>
      <c r="AU560" s="73"/>
      <c r="AV560" s="73"/>
      <c r="AW560" s="335"/>
      <c r="AX560" s="335"/>
      <c r="AY560" s="335"/>
      <c r="AZ560" s="335"/>
      <c r="BA560" s="335"/>
      <c r="BB560" s="313"/>
      <c r="BC560" s="313"/>
      <c r="BD560" s="91"/>
      <c r="BE560" s="91"/>
      <c r="BF560" s="313"/>
      <c r="BG560" s="335"/>
      <c r="BH560" s="313"/>
      <c r="BI560" s="313"/>
      <c r="BJ560" s="313"/>
      <c r="BK560" s="313"/>
      <c r="BL560" s="313"/>
      <c r="BM560" s="91"/>
      <c r="BN560" s="91"/>
      <c r="BO560" s="253"/>
      <c r="BP560" s="253"/>
      <c r="BQ560" s="253"/>
      <c r="BR560" s="253"/>
      <c r="BS560" s="253"/>
      <c r="BT560" s="253"/>
      <c r="BU560" s="253"/>
      <c r="BV560" s="253"/>
      <c r="BW560" s="253"/>
      <c r="BX560" s="253"/>
      <c r="BY560" s="427"/>
      <c r="BZ560" s="427"/>
      <c r="CA560" s="427"/>
      <c r="CB560" s="427"/>
      <c r="CC560" s="427"/>
    </row>
    <row r="561" spans="1:81" ht="17.100000000000001" customHeight="1">
      <c r="A561" s="78">
        <v>493</v>
      </c>
      <c r="B561" s="78" t="s">
        <v>2790</v>
      </c>
      <c r="C561" s="78" t="s">
        <v>2791</v>
      </c>
      <c r="D561" s="78" t="s">
        <v>0</v>
      </c>
      <c r="E561" s="78" t="s">
        <v>20</v>
      </c>
      <c r="F561" s="78" t="s">
        <v>2792</v>
      </c>
      <c r="G561" s="101" t="s">
        <v>2793</v>
      </c>
      <c r="H561" s="330" t="s">
        <v>2794</v>
      </c>
      <c r="I561" s="91" t="s">
        <v>2795</v>
      </c>
      <c r="J561" s="330" t="s">
        <v>102</v>
      </c>
      <c r="K561" s="330" t="s">
        <v>2284</v>
      </c>
      <c r="L561" s="330" t="s">
        <v>2796</v>
      </c>
      <c r="M561" s="91" t="s">
        <v>10559</v>
      </c>
      <c r="N561" s="330" t="s">
        <v>102</v>
      </c>
      <c r="O561" s="776" t="s">
        <v>6435</v>
      </c>
      <c r="P561" s="330" t="s">
        <v>102</v>
      </c>
      <c r="Q561" s="373">
        <v>66799</v>
      </c>
      <c r="R561" s="373">
        <v>10705</v>
      </c>
      <c r="S561" s="387">
        <v>3718</v>
      </c>
      <c r="T561" s="387">
        <v>2030</v>
      </c>
      <c r="U561" s="253" t="s">
        <v>6745</v>
      </c>
      <c r="V561" s="252">
        <v>1688</v>
      </c>
      <c r="W561" s="252">
        <v>1298</v>
      </c>
      <c r="X561" s="330" t="s">
        <v>6337</v>
      </c>
      <c r="Y561" s="252">
        <v>764</v>
      </c>
      <c r="Z561" s="252">
        <v>144</v>
      </c>
      <c r="AA561" s="252">
        <v>30000</v>
      </c>
      <c r="AB561" s="252">
        <v>530</v>
      </c>
      <c r="AC561" s="252"/>
      <c r="AD561" s="252"/>
      <c r="AE561" s="307">
        <v>128</v>
      </c>
      <c r="AF561" s="91" t="s">
        <v>6746</v>
      </c>
      <c r="AG561" s="373">
        <v>90720</v>
      </c>
      <c r="AH561" s="373">
        <v>121225</v>
      </c>
      <c r="AI561" s="91" t="s">
        <v>6747</v>
      </c>
      <c r="AJ561" s="91" t="s">
        <v>6748</v>
      </c>
      <c r="AK561" s="91" t="s">
        <v>6354</v>
      </c>
      <c r="AL561" s="381">
        <v>9</v>
      </c>
      <c r="AM561" s="381">
        <v>1</v>
      </c>
      <c r="AN561" s="381">
        <v>3</v>
      </c>
      <c r="AO561" s="381">
        <v>4</v>
      </c>
      <c r="AP561" s="381">
        <v>1</v>
      </c>
      <c r="AQ561" s="381">
        <v>313</v>
      </c>
      <c r="AR561" s="91" t="s">
        <v>6355</v>
      </c>
      <c r="AS561" s="91" t="s">
        <v>6355</v>
      </c>
      <c r="AT561" s="91" t="s">
        <v>6749</v>
      </c>
      <c r="AU561" s="73">
        <v>302664</v>
      </c>
      <c r="AV561" s="73">
        <v>967</v>
      </c>
      <c r="AW561" s="335"/>
      <c r="AX561" s="335"/>
      <c r="AY561" s="335"/>
      <c r="AZ561" s="335"/>
      <c r="BA561" s="335"/>
      <c r="BB561" s="313"/>
      <c r="BC561" s="313"/>
      <c r="BD561" s="91"/>
      <c r="BE561" s="91" t="s">
        <v>6350</v>
      </c>
      <c r="BF561" s="313"/>
      <c r="BG561" s="335"/>
      <c r="BH561" s="313"/>
      <c r="BI561" s="313"/>
      <c r="BJ561" s="313"/>
      <c r="BK561" s="313"/>
      <c r="BL561" s="313"/>
      <c r="BM561" s="91"/>
      <c r="BN561" s="91" t="s">
        <v>6350</v>
      </c>
      <c r="BO561" s="253">
        <v>1</v>
      </c>
      <c r="BP561" s="253">
        <v>5</v>
      </c>
      <c r="BQ561" s="253">
        <v>1</v>
      </c>
      <c r="BR561" s="253">
        <v>13</v>
      </c>
      <c r="BS561" s="253"/>
      <c r="BT561" s="253">
        <v>16</v>
      </c>
      <c r="BU561" s="253">
        <v>21</v>
      </c>
      <c r="BV561" s="253"/>
      <c r="BW561" s="253"/>
      <c r="BX561" s="253">
        <v>17</v>
      </c>
      <c r="BY561" s="427"/>
      <c r="BZ561" s="427"/>
      <c r="CA561" s="427"/>
      <c r="CB561" s="427"/>
      <c r="CC561" s="427"/>
    </row>
    <row r="562" spans="1:81" ht="17.100000000000001" customHeight="1">
      <c r="A562" s="435">
        <v>494</v>
      </c>
      <c r="B562" s="92" t="s">
        <v>2790</v>
      </c>
      <c r="C562" s="92" t="s">
        <v>2791</v>
      </c>
      <c r="D562" s="92" t="s">
        <v>2797</v>
      </c>
      <c r="E562" s="92" t="s">
        <v>20</v>
      </c>
      <c r="F562" s="92" t="s">
        <v>8330</v>
      </c>
      <c r="G562" s="169" t="s">
        <v>2798</v>
      </c>
      <c r="H562" s="329" t="s">
        <v>2799</v>
      </c>
      <c r="I562" s="332" t="s">
        <v>2800</v>
      </c>
      <c r="J562" s="329" t="s">
        <v>102</v>
      </c>
      <c r="K562" s="329" t="s">
        <v>103</v>
      </c>
      <c r="L562" s="329" t="s">
        <v>12142</v>
      </c>
      <c r="M562" s="91" t="s">
        <v>6832</v>
      </c>
      <c r="N562" s="330" t="s">
        <v>30</v>
      </c>
      <c r="O562" s="330"/>
      <c r="P562" s="330" t="s">
        <v>102</v>
      </c>
      <c r="Q562" s="373">
        <v>20521</v>
      </c>
      <c r="R562" s="373">
        <v>3992</v>
      </c>
      <c r="S562" s="387">
        <v>1611</v>
      </c>
      <c r="T562" s="387">
        <v>894</v>
      </c>
      <c r="U562" s="253" t="s">
        <v>11342</v>
      </c>
      <c r="V562" s="252">
        <v>717</v>
      </c>
      <c r="W562" s="252">
        <v>532</v>
      </c>
      <c r="X562" s="330" t="s">
        <v>11343</v>
      </c>
      <c r="Y562" s="252">
        <v>265</v>
      </c>
      <c r="Z562" s="252"/>
      <c r="AA562" s="252"/>
      <c r="AB562" s="252">
        <v>113</v>
      </c>
      <c r="AC562" s="252"/>
      <c r="AD562" s="252"/>
      <c r="AE562" s="307">
        <v>50</v>
      </c>
      <c r="AF562" s="91" t="s">
        <v>6833</v>
      </c>
      <c r="AG562" s="373"/>
      <c r="AH562" s="373">
        <v>22430</v>
      </c>
      <c r="AI562" s="91" t="s">
        <v>6834</v>
      </c>
      <c r="AJ562" s="91" t="s">
        <v>6835</v>
      </c>
      <c r="AK562" s="91" t="s">
        <v>6354</v>
      </c>
      <c r="AL562" s="381">
        <v>3</v>
      </c>
      <c r="AM562" s="381">
        <v>2</v>
      </c>
      <c r="AN562" s="381">
        <v>1</v>
      </c>
      <c r="AO562" s="381"/>
      <c r="AP562" s="381"/>
      <c r="AQ562" s="381">
        <v>300</v>
      </c>
      <c r="AR562" s="91" t="s">
        <v>6836</v>
      </c>
      <c r="AS562" s="91" t="s">
        <v>6836</v>
      </c>
      <c r="AT562" s="91" t="s">
        <v>6837</v>
      </c>
      <c r="AU562" s="73">
        <v>7872</v>
      </c>
      <c r="AV562" s="73">
        <v>26</v>
      </c>
      <c r="AW562" s="335"/>
      <c r="AX562" s="335"/>
      <c r="AY562" s="335"/>
      <c r="AZ562" s="335"/>
      <c r="BA562" s="335"/>
      <c r="BB562" s="313"/>
      <c r="BC562" s="313"/>
      <c r="BD562" s="91"/>
      <c r="BE562" s="91" t="s">
        <v>6350</v>
      </c>
      <c r="BF562" s="313"/>
      <c r="BG562" s="335"/>
      <c r="BH562" s="313"/>
      <c r="BI562" s="313"/>
      <c r="BJ562" s="313"/>
      <c r="BK562" s="313"/>
      <c r="BL562" s="313"/>
      <c r="BM562" s="91"/>
      <c r="BN562" s="91" t="s">
        <v>6350</v>
      </c>
      <c r="BO562" s="253"/>
      <c r="BP562" s="253"/>
      <c r="BQ562" s="253">
        <v>2</v>
      </c>
      <c r="BR562" s="253"/>
      <c r="BS562" s="253"/>
      <c r="BT562" s="253">
        <v>2</v>
      </c>
      <c r="BU562" s="253"/>
      <c r="BV562" s="253">
        <v>2</v>
      </c>
      <c r="BW562" s="253"/>
      <c r="BX562" s="253"/>
      <c r="BY562" s="427"/>
      <c r="BZ562" s="427"/>
      <c r="CA562" s="427"/>
      <c r="CB562" s="427"/>
      <c r="CC562" s="427"/>
    </row>
    <row r="563" spans="1:81" ht="17.100000000000001" customHeight="1">
      <c r="A563" s="208"/>
      <c r="B563" s="209" t="s">
        <v>2801</v>
      </c>
      <c r="C563" s="210"/>
      <c r="D563" s="210">
        <v>2</v>
      </c>
      <c r="E563" s="210"/>
      <c r="F563" s="210"/>
      <c r="G563" s="208"/>
      <c r="H563" s="208"/>
      <c r="I563" s="208"/>
      <c r="J563" s="208"/>
      <c r="K563" s="208"/>
      <c r="L563" s="208"/>
      <c r="M563" s="205"/>
      <c r="N563" s="112"/>
      <c r="O563" s="112"/>
      <c r="P563" s="112"/>
      <c r="Q563" s="374"/>
      <c r="R563" s="374"/>
      <c r="S563" s="188"/>
      <c r="T563" s="188"/>
      <c r="U563" s="285"/>
      <c r="V563" s="298"/>
      <c r="W563" s="298"/>
      <c r="X563" s="112"/>
      <c r="Y563" s="298"/>
      <c r="Z563" s="298"/>
      <c r="AA563" s="298"/>
      <c r="AB563" s="298"/>
      <c r="AC563" s="298"/>
      <c r="AD563" s="298"/>
      <c r="AE563" s="352"/>
      <c r="AF563" s="205"/>
      <c r="AG563" s="374"/>
      <c r="AH563" s="374"/>
      <c r="AI563" s="205"/>
      <c r="AJ563" s="205"/>
      <c r="AK563" s="205"/>
      <c r="AL563" s="112"/>
      <c r="AM563" s="112"/>
      <c r="AN563" s="112"/>
      <c r="AO563" s="112"/>
      <c r="AP563" s="112"/>
      <c r="AQ563" s="112"/>
      <c r="AR563" s="205"/>
      <c r="AS563" s="205"/>
      <c r="AT563" s="205"/>
      <c r="AU563" s="198"/>
      <c r="AV563" s="198"/>
      <c r="AW563" s="339"/>
      <c r="AX563" s="339"/>
      <c r="AY563" s="339"/>
      <c r="AZ563" s="339"/>
      <c r="BA563" s="339"/>
      <c r="BB563" s="310"/>
      <c r="BC563" s="310"/>
      <c r="BD563" s="205"/>
      <c r="BE563" s="205"/>
      <c r="BF563" s="310"/>
      <c r="BG563" s="339"/>
      <c r="BH563" s="310"/>
      <c r="BI563" s="310"/>
      <c r="BJ563" s="310"/>
      <c r="BK563" s="310"/>
      <c r="BL563" s="310"/>
      <c r="BM563" s="205"/>
      <c r="BN563" s="205"/>
      <c r="BO563" s="285"/>
      <c r="BP563" s="285"/>
      <c r="BQ563" s="285"/>
      <c r="BR563" s="285"/>
      <c r="BS563" s="285"/>
      <c r="BT563" s="285"/>
      <c r="BU563" s="285"/>
      <c r="BV563" s="285"/>
      <c r="BW563" s="285"/>
      <c r="BX563" s="285"/>
      <c r="BY563" s="112"/>
      <c r="BZ563" s="112"/>
      <c r="CA563" s="112"/>
      <c r="CB563" s="112"/>
      <c r="CC563" s="112"/>
    </row>
    <row r="564" spans="1:81" ht="17.100000000000001" customHeight="1">
      <c r="A564" s="86">
        <v>495</v>
      </c>
      <c r="B564" s="88" t="s">
        <v>2789</v>
      </c>
      <c r="C564" s="88" t="s">
        <v>2802</v>
      </c>
      <c r="D564" s="78" t="s">
        <v>309</v>
      </c>
      <c r="E564" s="78" t="s">
        <v>896</v>
      </c>
      <c r="F564" s="88" t="s">
        <v>2803</v>
      </c>
      <c r="G564" s="101" t="s">
        <v>2804</v>
      </c>
      <c r="H564" s="330" t="s">
        <v>2805</v>
      </c>
      <c r="I564" s="91" t="s">
        <v>2806</v>
      </c>
      <c r="J564" s="330" t="s">
        <v>30</v>
      </c>
      <c r="K564" s="330" t="s">
        <v>896</v>
      </c>
      <c r="L564" s="330" t="s">
        <v>896</v>
      </c>
      <c r="M564" s="91" t="s">
        <v>7011</v>
      </c>
      <c r="N564" s="330" t="s">
        <v>30</v>
      </c>
      <c r="O564" s="330"/>
      <c r="P564" s="330" t="s">
        <v>30</v>
      </c>
      <c r="Q564" s="373">
        <v>13943</v>
      </c>
      <c r="R564" s="373">
        <v>415</v>
      </c>
      <c r="S564" s="387">
        <v>140</v>
      </c>
      <c r="T564" s="387">
        <v>140</v>
      </c>
      <c r="U564" s="253"/>
      <c r="V564" s="252"/>
      <c r="W564" s="252"/>
      <c r="X564" s="330"/>
      <c r="Y564" s="252"/>
      <c r="Z564" s="252"/>
      <c r="AA564" s="252"/>
      <c r="AB564" s="252"/>
      <c r="AC564" s="252"/>
      <c r="AD564" s="252"/>
      <c r="AE564" s="307">
        <v>18</v>
      </c>
      <c r="AF564" s="91" t="s">
        <v>7012</v>
      </c>
      <c r="AG564" s="373"/>
      <c r="AH564" s="373">
        <v>200</v>
      </c>
      <c r="AI564" s="91"/>
      <c r="AJ564" s="91"/>
      <c r="AK564" s="91"/>
      <c r="AL564" s="381"/>
      <c r="AM564" s="381"/>
      <c r="AN564" s="381"/>
      <c r="AO564" s="381"/>
      <c r="AP564" s="381"/>
      <c r="AQ564" s="381">
        <v>300</v>
      </c>
      <c r="AR564" s="91" t="s">
        <v>9140</v>
      </c>
      <c r="AS564" s="91" t="s">
        <v>7203</v>
      </c>
      <c r="AT564" s="91" t="s">
        <v>7013</v>
      </c>
      <c r="AU564" s="232">
        <v>4600</v>
      </c>
      <c r="AV564" s="73">
        <v>15</v>
      </c>
      <c r="AW564" s="335"/>
      <c r="AX564" s="335"/>
      <c r="AY564" s="335"/>
      <c r="AZ564" s="335"/>
      <c r="BA564" s="335"/>
      <c r="BB564" s="313"/>
      <c r="BC564" s="313"/>
      <c r="BD564" s="91"/>
      <c r="BE564" s="91"/>
      <c r="BF564" s="313"/>
      <c r="BG564" s="335"/>
      <c r="BH564" s="313"/>
      <c r="BI564" s="313"/>
      <c r="BJ564" s="313"/>
      <c r="BK564" s="313"/>
      <c r="BL564" s="313"/>
      <c r="BM564" s="91"/>
      <c r="BN564" s="91" t="s">
        <v>6350</v>
      </c>
      <c r="BO564" s="253"/>
      <c r="BP564" s="253"/>
      <c r="BQ564" s="253"/>
      <c r="BR564" s="253"/>
      <c r="BS564" s="253"/>
      <c r="BT564" s="253">
        <v>1</v>
      </c>
      <c r="BU564" s="253"/>
      <c r="BV564" s="253">
        <v>1</v>
      </c>
      <c r="BW564" s="253"/>
      <c r="BX564" s="253"/>
      <c r="BY564" s="427"/>
      <c r="BZ564" s="427"/>
      <c r="CA564" s="427"/>
      <c r="CB564" s="427"/>
      <c r="CC564" s="427"/>
    </row>
    <row r="565" spans="1:81" ht="17.100000000000001" customHeight="1">
      <c r="A565" s="86">
        <v>496</v>
      </c>
      <c r="B565" s="88" t="s">
        <v>2790</v>
      </c>
      <c r="C565" s="88" t="s">
        <v>2807</v>
      </c>
      <c r="D565" s="88" t="s">
        <v>213</v>
      </c>
      <c r="E565" s="88" t="s">
        <v>278</v>
      </c>
      <c r="F565" s="88" t="s">
        <v>2808</v>
      </c>
      <c r="G565" s="169" t="s">
        <v>2809</v>
      </c>
      <c r="H565" s="329" t="s">
        <v>2810</v>
      </c>
      <c r="I565" s="332" t="s">
        <v>2811</v>
      </c>
      <c r="J565" s="329" t="s">
        <v>102</v>
      </c>
      <c r="K565" s="329" t="s">
        <v>2811</v>
      </c>
      <c r="L565" s="329" t="s">
        <v>2812</v>
      </c>
      <c r="M565" s="91" t="s">
        <v>7014</v>
      </c>
      <c r="N565" s="330" t="s">
        <v>30</v>
      </c>
      <c r="O565" s="330"/>
      <c r="P565" s="330" t="s">
        <v>30</v>
      </c>
      <c r="Q565" s="373">
        <v>2318</v>
      </c>
      <c r="R565" s="373">
        <v>760</v>
      </c>
      <c r="S565" s="387">
        <v>496</v>
      </c>
      <c r="T565" s="387">
        <v>496</v>
      </c>
      <c r="U565" s="253" t="s">
        <v>6336</v>
      </c>
      <c r="V565" s="252"/>
      <c r="W565" s="252">
        <v>109</v>
      </c>
      <c r="X565" s="330" t="s">
        <v>33</v>
      </c>
      <c r="Y565" s="252"/>
      <c r="Z565" s="252">
        <v>38</v>
      </c>
      <c r="AA565" s="252">
        <v>453</v>
      </c>
      <c r="AB565" s="252">
        <v>29</v>
      </c>
      <c r="AC565" s="252"/>
      <c r="AD565" s="252"/>
      <c r="AE565" s="307">
        <v>30</v>
      </c>
      <c r="AF565" s="91" t="s">
        <v>7015</v>
      </c>
      <c r="AG565" s="373">
        <v>86</v>
      </c>
      <c r="AH565" s="373">
        <v>86</v>
      </c>
      <c r="AI565" s="91"/>
      <c r="AJ565" s="91"/>
      <c r="AK565" s="780"/>
      <c r="AL565" s="779"/>
      <c r="AM565" s="381"/>
      <c r="AN565" s="381"/>
      <c r="AO565" s="381"/>
      <c r="AP565" s="381"/>
      <c r="AQ565" s="381">
        <v>300</v>
      </c>
      <c r="AR565" s="91" t="s">
        <v>6355</v>
      </c>
      <c r="AS565" s="91" t="s">
        <v>6355</v>
      </c>
      <c r="AT565" s="91" t="s">
        <v>6422</v>
      </c>
      <c r="AU565" s="232">
        <v>10000</v>
      </c>
      <c r="AV565" s="73">
        <v>33</v>
      </c>
      <c r="AW565" s="335">
        <v>2000</v>
      </c>
      <c r="AX565" s="335">
        <v>0</v>
      </c>
      <c r="AY565" s="335">
        <v>1500</v>
      </c>
      <c r="AZ565" s="335">
        <v>1500</v>
      </c>
      <c r="BA565" s="335">
        <v>1500</v>
      </c>
      <c r="BB565" s="309">
        <v>30</v>
      </c>
      <c r="BC565" s="309">
        <v>30</v>
      </c>
      <c r="BD565" s="91"/>
      <c r="BE565" s="91" t="s">
        <v>10975</v>
      </c>
      <c r="BF565" s="313"/>
      <c r="BG565" s="335"/>
      <c r="BH565" s="313"/>
      <c r="BI565" s="313"/>
      <c r="BJ565" s="313"/>
      <c r="BK565" s="313"/>
      <c r="BL565" s="313"/>
      <c r="BM565" s="91"/>
      <c r="BN565" s="91"/>
      <c r="BO565" s="253"/>
      <c r="BP565" s="253"/>
      <c r="BQ565" s="253">
        <v>1</v>
      </c>
      <c r="BR565" s="253"/>
      <c r="BS565" s="253"/>
      <c r="BT565" s="253">
        <v>1</v>
      </c>
      <c r="BU565" s="253"/>
      <c r="BV565" s="253"/>
      <c r="BW565" s="253"/>
      <c r="BX565" s="253"/>
      <c r="BY565" s="427"/>
      <c r="BZ565" s="427"/>
      <c r="CA565" s="427"/>
      <c r="CB565" s="427"/>
      <c r="CC565" s="427"/>
    </row>
    <row r="566" spans="1:81" ht="17.100000000000001" customHeight="1">
      <c r="A566" s="771">
        <v>497</v>
      </c>
      <c r="B566" s="86" t="s">
        <v>2789</v>
      </c>
      <c r="C566" s="125" t="s">
        <v>2813</v>
      </c>
      <c r="D566" s="91" t="s">
        <v>213</v>
      </c>
      <c r="E566" s="126" t="s">
        <v>896</v>
      </c>
      <c r="F566" s="126" t="s">
        <v>2814</v>
      </c>
      <c r="G566" s="101" t="s">
        <v>2815</v>
      </c>
      <c r="H566" s="330" t="s">
        <v>2816</v>
      </c>
      <c r="I566" s="91" t="s">
        <v>12442</v>
      </c>
      <c r="J566" s="330" t="s">
        <v>30</v>
      </c>
      <c r="K566" s="330" t="s">
        <v>113</v>
      </c>
      <c r="L566" s="330" t="s">
        <v>113</v>
      </c>
      <c r="M566" s="91" t="s">
        <v>10560</v>
      </c>
      <c r="N566" s="330" t="s">
        <v>30</v>
      </c>
      <c r="O566" s="330"/>
      <c r="P566" s="330" t="s">
        <v>30</v>
      </c>
      <c r="Q566" s="373">
        <v>7033</v>
      </c>
      <c r="R566" s="373">
        <v>1608</v>
      </c>
      <c r="S566" s="387">
        <v>1975</v>
      </c>
      <c r="T566" s="387">
        <v>665</v>
      </c>
      <c r="U566" s="253" t="s">
        <v>12443</v>
      </c>
      <c r="V566" s="252">
        <v>1310</v>
      </c>
      <c r="W566" s="252">
        <v>121</v>
      </c>
      <c r="X566" s="330" t="s">
        <v>6337</v>
      </c>
      <c r="Y566" s="252">
        <v>143</v>
      </c>
      <c r="Z566" s="252"/>
      <c r="AA566" s="252"/>
      <c r="AB566" s="252">
        <v>49</v>
      </c>
      <c r="AC566" s="252"/>
      <c r="AD566" s="252"/>
      <c r="AE566" s="307">
        <v>53</v>
      </c>
      <c r="AF566" s="91" t="s">
        <v>7016</v>
      </c>
      <c r="AG566" s="373">
        <v>1561</v>
      </c>
      <c r="AH566" s="373">
        <v>3179</v>
      </c>
      <c r="AI566" s="91"/>
      <c r="AJ566" s="91"/>
      <c r="AK566" s="91"/>
      <c r="AL566" s="381"/>
      <c r="AM566" s="381"/>
      <c r="AN566" s="381"/>
      <c r="AO566" s="381"/>
      <c r="AP566" s="381"/>
      <c r="AQ566" s="381">
        <v>300</v>
      </c>
      <c r="AR566" s="91" t="s">
        <v>6355</v>
      </c>
      <c r="AS566" s="91" t="s">
        <v>6355</v>
      </c>
      <c r="AT566" s="91" t="s">
        <v>12487</v>
      </c>
      <c r="AU566" s="73">
        <v>3179</v>
      </c>
      <c r="AV566" s="73">
        <v>10</v>
      </c>
      <c r="AW566" s="335"/>
      <c r="AX566" s="335"/>
      <c r="AY566" s="335"/>
      <c r="AZ566" s="335"/>
      <c r="BA566" s="335"/>
      <c r="BB566" s="313"/>
      <c r="BC566" s="313"/>
      <c r="BD566" s="91"/>
      <c r="BE566" s="91" t="s">
        <v>6350</v>
      </c>
      <c r="BF566" s="313"/>
      <c r="BG566" s="335"/>
      <c r="BH566" s="313"/>
      <c r="BI566" s="313"/>
      <c r="BJ566" s="313"/>
      <c r="BK566" s="313"/>
      <c r="BL566" s="313"/>
      <c r="BM566" s="91"/>
      <c r="BN566" s="91" t="s">
        <v>6350</v>
      </c>
      <c r="BO566" s="253"/>
      <c r="BP566" s="253"/>
      <c r="BQ566" s="253"/>
      <c r="BR566" s="253"/>
      <c r="BS566" s="253"/>
      <c r="BT566" s="253">
        <v>3</v>
      </c>
      <c r="BU566" s="253"/>
      <c r="BV566" s="253">
        <v>1</v>
      </c>
      <c r="BW566" s="253"/>
      <c r="BX566" s="253"/>
      <c r="BY566" s="427"/>
      <c r="BZ566" s="427"/>
      <c r="CA566" s="427"/>
      <c r="CB566" s="427"/>
      <c r="CC566" s="427"/>
    </row>
    <row r="567" spans="1:81" ht="17.100000000000001" customHeight="1">
      <c r="A567" s="771">
        <v>498</v>
      </c>
      <c r="B567" s="88" t="s">
        <v>2789</v>
      </c>
      <c r="C567" s="88" t="s">
        <v>2818</v>
      </c>
      <c r="D567" s="78" t="s">
        <v>309</v>
      </c>
      <c r="E567" s="78" t="s">
        <v>896</v>
      </c>
      <c r="F567" s="78" t="s">
        <v>2819</v>
      </c>
      <c r="G567" s="101" t="s">
        <v>2820</v>
      </c>
      <c r="H567" s="330" t="s">
        <v>2821</v>
      </c>
      <c r="I567" s="91" t="s">
        <v>2822</v>
      </c>
      <c r="J567" s="330" t="s">
        <v>30</v>
      </c>
      <c r="K567" s="330" t="s">
        <v>113</v>
      </c>
      <c r="L567" s="330" t="s">
        <v>113</v>
      </c>
      <c r="M567" s="91"/>
      <c r="N567" s="330" t="s">
        <v>30</v>
      </c>
      <c r="O567" s="570"/>
      <c r="P567" s="330" t="s">
        <v>30</v>
      </c>
      <c r="Q567" s="373">
        <v>14543</v>
      </c>
      <c r="R567" s="373">
        <v>785</v>
      </c>
      <c r="S567" s="387">
        <v>408</v>
      </c>
      <c r="T567" s="387">
        <v>408</v>
      </c>
      <c r="U567" s="253"/>
      <c r="V567" s="252"/>
      <c r="W567" s="252"/>
      <c r="X567" s="330"/>
      <c r="Y567" s="252"/>
      <c r="Z567" s="252"/>
      <c r="AA567" s="252"/>
      <c r="AB567" s="252">
        <v>317</v>
      </c>
      <c r="AC567" s="252"/>
      <c r="AD567" s="252"/>
      <c r="AE567" s="307">
        <v>30</v>
      </c>
      <c r="AF567" s="91" t="s">
        <v>7018</v>
      </c>
      <c r="AG567" s="373">
        <v>62</v>
      </c>
      <c r="AH567" s="373">
        <v>62</v>
      </c>
      <c r="AI567" s="91"/>
      <c r="AJ567" s="91"/>
      <c r="AK567" s="91"/>
      <c r="AL567" s="381"/>
      <c r="AM567" s="381"/>
      <c r="AN567" s="381"/>
      <c r="AO567" s="381"/>
      <c r="AP567" s="381"/>
      <c r="AQ567" s="381">
        <v>60</v>
      </c>
      <c r="AR567" s="91" t="s">
        <v>9140</v>
      </c>
      <c r="AS567" s="91" t="s">
        <v>9140</v>
      </c>
      <c r="AT567" s="798" t="s">
        <v>12756</v>
      </c>
      <c r="AU567" s="232">
        <v>8600</v>
      </c>
      <c r="AV567" s="232">
        <v>143</v>
      </c>
      <c r="AW567" s="335"/>
      <c r="AX567" s="335"/>
      <c r="AY567" s="335"/>
      <c r="AZ567" s="335"/>
      <c r="BA567" s="335"/>
      <c r="BB567" s="313"/>
      <c r="BC567" s="313"/>
      <c r="BD567" s="91"/>
      <c r="BE567" s="585" t="s">
        <v>7019</v>
      </c>
      <c r="BF567" s="313"/>
      <c r="BG567" s="335"/>
      <c r="BH567" s="313"/>
      <c r="BI567" s="313"/>
      <c r="BJ567" s="313"/>
      <c r="BK567" s="313"/>
      <c r="BL567" s="313"/>
      <c r="BM567" s="91"/>
      <c r="BN567" s="91" t="s">
        <v>6350</v>
      </c>
      <c r="BO567" s="253"/>
      <c r="BP567" s="253"/>
      <c r="BQ567" s="253"/>
      <c r="BR567" s="253"/>
      <c r="BS567" s="253"/>
      <c r="BT567" s="253"/>
      <c r="BU567" s="253"/>
      <c r="BV567" s="253"/>
      <c r="BW567" s="253"/>
      <c r="BX567" s="253"/>
      <c r="BY567" s="427"/>
      <c r="BZ567" s="427"/>
      <c r="CA567" s="427"/>
      <c r="CB567" s="427"/>
      <c r="CC567" s="427"/>
    </row>
    <row r="568" spans="1:81" ht="17.100000000000001" customHeight="1">
      <c r="A568" s="771">
        <v>499</v>
      </c>
      <c r="B568" s="88" t="s">
        <v>2789</v>
      </c>
      <c r="C568" s="88" t="s">
        <v>2823</v>
      </c>
      <c r="D568" s="78" t="s">
        <v>309</v>
      </c>
      <c r="E568" s="78" t="s">
        <v>896</v>
      </c>
      <c r="F568" s="78" t="s">
        <v>2824</v>
      </c>
      <c r="G568" s="101" t="s">
        <v>2825</v>
      </c>
      <c r="H568" s="330" t="s">
        <v>11823</v>
      </c>
      <c r="I568" s="91" t="s">
        <v>2826</v>
      </c>
      <c r="J568" s="330" t="s">
        <v>30</v>
      </c>
      <c r="K568" s="330" t="s">
        <v>113</v>
      </c>
      <c r="L568" s="330" t="s">
        <v>113</v>
      </c>
      <c r="M568" s="91" t="s">
        <v>8377</v>
      </c>
      <c r="N568" s="330" t="s">
        <v>30</v>
      </c>
      <c r="O568" s="330"/>
      <c r="P568" s="330" t="s">
        <v>30</v>
      </c>
      <c r="Q568" s="373">
        <v>18453</v>
      </c>
      <c r="R568" s="373">
        <v>2487</v>
      </c>
      <c r="S568" s="387">
        <v>871</v>
      </c>
      <c r="T568" s="387">
        <v>751</v>
      </c>
      <c r="U568" s="253" t="s">
        <v>8378</v>
      </c>
      <c r="V568" s="252">
        <v>120</v>
      </c>
      <c r="W568" s="252">
        <v>115</v>
      </c>
      <c r="X568" s="330" t="s">
        <v>6337</v>
      </c>
      <c r="Y568" s="252">
        <v>223</v>
      </c>
      <c r="Z568" s="252">
        <v>25</v>
      </c>
      <c r="AA568" s="252">
        <v>1000</v>
      </c>
      <c r="AB568" s="252">
        <v>52</v>
      </c>
      <c r="AC568" s="252"/>
      <c r="AD568" s="252"/>
      <c r="AE568" s="307">
        <v>100</v>
      </c>
      <c r="AF568" s="91" t="s">
        <v>8938</v>
      </c>
      <c r="AG568" s="373">
        <v>266</v>
      </c>
      <c r="AH568" s="373">
        <v>408</v>
      </c>
      <c r="AI568" s="91"/>
      <c r="AJ568" s="91"/>
      <c r="AK568" s="91" t="s">
        <v>6348</v>
      </c>
      <c r="AL568" s="381">
        <v>1</v>
      </c>
      <c r="AM568" s="381"/>
      <c r="AN568" s="381">
        <v>1</v>
      </c>
      <c r="AO568" s="381"/>
      <c r="AP568" s="381"/>
      <c r="AQ568" s="381">
        <v>311</v>
      </c>
      <c r="AR568" s="91" t="s">
        <v>11824</v>
      </c>
      <c r="AS568" s="91" t="s">
        <v>11824</v>
      </c>
      <c r="AT568" s="91" t="s">
        <v>11825</v>
      </c>
      <c r="AU568" s="73">
        <v>14566</v>
      </c>
      <c r="AV568" s="232">
        <v>47</v>
      </c>
      <c r="AW568" s="335">
        <v>2000</v>
      </c>
      <c r="AX568" s="335">
        <v>800</v>
      </c>
      <c r="AY568" s="335">
        <v>800</v>
      </c>
      <c r="AZ568" s="335">
        <v>1000</v>
      </c>
      <c r="BA568" s="335">
        <v>2000</v>
      </c>
      <c r="BB568" s="313">
        <v>15</v>
      </c>
      <c r="BC568" s="313">
        <v>50</v>
      </c>
      <c r="BD568" s="91"/>
      <c r="BE568" s="91" t="s">
        <v>8379</v>
      </c>
      <c r="BF568" s="313"/>
      <c r="BG568" s="335"/>
      <c r="BH568" s="313"/>
      <c r="BI568" s="313"/>
      <c r="BJ568" s="313"/>
      <c r="BK568" s="313"/>
      <c r="BL568" s="313"/>
      <c r="BM568" s="91"/>
      <c r="BN568" s="91"/>
      <c r="BO568" s="253"/>
      <c r="BP568" s="253"/>
      <c r="BQ568" s="253">
        <v>1</v>
      </c>
      <c r="BR568" s="253"/>
      <c r="BS568" s="253"/>
      <c r="BT568" s="253">
        <v>4</v>
      </c>
      <c r="BU568" s="253"/>
      <c r="BV568" s="253"/>
      <c r="BW568" s="253"/>
      <c r="BX568" s="253"/>
      <c r="BY568" s="427"/>
      <c r="BZ568" s="427"/>
      <c r="CA568" s="427"/>
      <c r="CB568" s="427"/>
      <c r="CC568" s="427"/>
    </row>
    <row r="569" spans="1:81" ht="17.100000000000001" customHeight="1">
      <c r="A569" s="771">
        <v>500</v>
      </c>
      <c r="B569" s="87" t="s">
        <v>2790</v>
      </c>
      <c r="C569" s="87" t="s">
        <v>2807</v>
      </c>
      <c r="D569" s="87" t="s">
        <v>213</v>
      </c>
      <c r="E569" s="87" t="s">
        <v>113</v>
      </c>
      <c r="F569" s="87" t="s">
        <v>12757</v>
      </c>
      <c r="G569" s="168" t="s">
        <v>2827</v>
      </c>
      <c r="H569" s="89" t="s">
        <v>2828</v>
      </c>
      <c r="I569" s="96" t="s">
        <v>2829</v>
      </c>
      <c r="J569" s="89" t="s">
        <v>30</v>
      </c>
      <c r="K569" s="89" t="s">
        <v>113</v>
      </c>
      <c r="L569" s="89" t="s">
        <v>113</v>
      </c>
      <c r="M569" s="91" t="s">
        <v>7020</v>
      </c>
      <c r="N569" s="330" t="s">
        <v>30</v>
      </c>
      <c r="O569" s="330"/>
      <c r="P569" s="330" t="s">
        <v>30</v>
      </c>
      <c r="Q569" s="373">
        <v>1983</v>
      </c>
      <c r="R569" s="373">
        <v>1490</v>
      </c>
      <c r="S569" s="387">
        <v>238</v>
      </c>
      <c r="T569" s="387">
        <v>238</v>
      </c>
      <c r="U569" s="253" t="s">
        <v>6336</v>
      </c>
      <c r="V569" s="252"/>
      <c r="W569" s="252">
        <v>36</v>
      </c>
      <c r="X569" s="330" t="s">
        <v>6337</v>
      </c>
      <c r="Y569" s="252">
        <v>114</v>
      </c>
      <c r="Z569" s="252"/>
      <c r="AA569" s="252"/>
      <c r="AB569" s="252"/>
      <c r="AC569" s="252"/>
      <c r="AD569" s="252"/>
      <c r="AE569" s="307">
        <v>15</v>
      </c>
      <c r="AF569" s="91" t="s">
        <v>7021</v>
      </c>
      <c r="AG569" s="373">
        <v>481</v>
      </c>
      <c r="AH569" s="373">
        <v>734</v>
      </c>
      <c r="AI569" s="91" t="s">
        <v>7022</v>
      </c>
      <c r="AJ569" s="91" t="s">
        <v>9969</v>
      </c>
      <c r="AK569" s="91"/>
      <c r="AL569" s="381"/>
      <c r="AM569" s="381"/>
      <c r="AN569" s="381"/>
      <c r="AO569" s="381"/>
      <c r="AP569" s="381"/>
      <c r="AQ569" s="381">
        <v>0</v>
      </c>
      <c r="AR569" s="91"/>
      <c r="AS569" s="91"/>
      <c r="AT569" s="91" t="s">
        <v>12756</v>
      </c>
      <c r="AU569" s="232">
        <v>0</v>
      </c>
      <c r="AV569" s="232">
        <v>0</v>
      </c>
      <c r="AW569" s="335"/>
      <c r="AX569" s="335"/>
      <c r="AY569" s="335"/>
      <c r="AZ569" s="335"/>
      <c r="BA569" s="335"/>
      <c r="BB569" s="313"/>
      <c r="BC569" s="313"/>
      <c r="BD569" s="91"/>
      <c r="BE569" s="91" t="s">
        <v>6350</v>
      </c>
      <c r="BF569" s="313"/>
      <c r="BG569" s="335"/>
      <c r="BH569" s="313"/>
      <c r="BI569" s="313"/>
      <c r="BJ569" s="313"/>
      <c r="BK569" s="313"/>
      <c r="BL569" s="313"/>
      <c r="BM569" s="91"/>
      <c r="BN569" s="91"/>
      <c r="BO569" s="253"/>
      <c r="BP569" s="253"/>
      <c r="BQ569" s="253"/>
      <c r="BR569" s="253"/>
      <c r="BS569" s="253"/>
      <c r="BT569" s="253">
        <v>1</v>
      </c>
      <c r="BU569" s="253">
        <v>1</v>
      </c>
      <c r="BV569" s="253"/>
      <c r="BW569" s="253"/>
      <c r="BX569" s="253"/>
      <c r="BY569" s="427"/>
      <c r="BZ569" s="427"/>
      <c r="CA569" s="427"/>
      <c r="CB569" s="427"/>
      <c r="CC569" s="427"/>
    </row>
    <row r="570" spans="1:81" ht="17.100000000000001" customHeight="1">
      <c r="A570" s="771">
        <v>501</v>
      </c>
      <c r="B570" s="88" t="s">
        <v>2789</v>
      </c>
      <c r="C570" s="88" t="s">
        <v>2830</v>
      </c>
      <c r="D570" s="88" t="s">
        <v>309</v>
      </c>
      <c r="E570" s="88" t="s">
        <v>896</v>
      </c>
      <c r="F570" s="88" t="s">
        <v>2831</v>
      </c>
      <c r="G570" s="101" t="s">
        <v>2832</v>
      </c>
      <c r="H570" s="330" t="s">
        <v>2833</v>
      </c>
      <c r="I570" s="91" t="s">
        <v>2834</v>
      </c>
      <c r="J570" s="330" t="s">
        <v>30</v>
      </c>
      <c r="K570" s="330" t="s">
        <v>113</v>
      </c>
      <c r="L570" s="330" t="s">
        <v>113</v>
      </c>
      <c r="M570" s="91"/>
      <c r="N570" s="330" t="s">
        <v>30</v>
      </c>
      <c r="O570" s="330"/>
      <c r="P570" s="330" t="s">
        <v>30</v>
      </c>
      <c r="Q570" s="373">
        <v>25019</v>
      </c>
      <c r="R570" s="373">
        <v>772</v>
      </c>
      <c r="S570" s="387">
        <v>672</v>
      </c>
      <c r="T570" s="387">
        <v>672</v>
      </c>
      <c r="U570" s="253"/>
      <c r="V570" s="252"/>
      <c r="W570" s="252">
        <v>50</v>
      </c>
      <c r="X570" s="330"/>
      <c r="Y570" s="252"/>
      <c r="Z570" s="252"/>
      <c r="AA570" s="252"/>
      <c r="AB570" s="252">
        <v>50</v>
      </c>
      <c r="AC570" s="252"/>
      <c r="AD570" s="252"/>
      <c r="AE570" s="307">
        <v>11</v>
      </c>
      <c r="AF570" s="91" t="s">
        <v>6468</v>
      </c>
      <c r="AG570" s="373">
        <v>2096</v>
      </c>
      <c r="AH570" s="373">
        <v>2472</v>
      </c>
      <c r="AI570" s="91" t="s">
        <v>7593</v>
      </c>
      <c r="AJ570" s="91" t="s">
        <v>9022</v>
      </c>
      <c r="AK570" s="91"/>
      <c r="AL570" s="381"/>
      <c r="AM570" s="381"/>
      <c r="AN570" s="381"/>
      <c r="AO570" s="381"/>
      <c r="AP570" s="381"/>
      <c r="AQ570" s="381">
        <v>311</v>
      </c>
      <c r="AR570" s="91" t="s">
        <v>6355</v>
      </c>
      <c r="AS570" s="91" t="s">
        <v>9140</v>
      </c>
      <c r="AT570" s="91" t="s">
        <v>7594</v>
      </c>
      <c r="AU570" s="232">
        <v>13500</v>
      </c>
      <c r="AV570" s="232">
        <v>43</v>
      </c>
      <c r="AW570" s="335"/>
      <c r="AX570" s="335"/>
      <c r="AY570" s="335"/>
      <c r="AZ570" s="335"/>
      <c r="BA570" s="335"/>
      <c r="BB570" s="313"/>
      <c r="BC570" s="313"/>
      <c r="BD570" s="91"/>
      <c r="BE570" s="91" t="s">
        <v>6350</v>
      </c>
      <c r="BF570" s="313"/>
      <c r="BG570" s="335"/>
      <c r="BH570" s="313"/>
      <c r="BI570" s="313"/>
      <c r="BJ570" s="313"/>
      <c r="BK570" s="313"/>
      <c r="BL570" s="313"/>
      <c r="BM570" s="91"/>
      <c r="BN570" s="91"/>
      <c r="BO570" s="253"/>
      <c r="BP570" s="253"/>
      <c r="BQ570" s="253"/>
      <c r="BR570" s="253"/>
      <c r="BS570" s="253"/>
      <c r="BT570" s="253">
        <v>3</v>
      </c>
      <c r="BU570" s="253"/>
      <c r="BV570" s="253"/>
      <c r="BW570" s="253"/>
      <c r="BX570" s="253">
        <v>1</v>
      </c>
      <c r="BY570" s="427"/>
      <c r="BZ570" s="427"/>
      <c r="CA570" s="427"/>
      <c r="CB570" s="427"/>
      <c r="CC570" s="427"/>
    </row>
    <row r="571" spans="1:81" ht="17.100000000000001" customHeight="1">
      <c r="A571" s="771">
        <v>502</v>
      </c>
      <c r="B571" s="88" t="s">
        <v>2789</v>
      </c>
      <c r="C571" s="88" t="s">
        <v>2835</v>
      </c>
      <c r="D571" s="88" t="s">
        <v>309</v>
      </c>
      <c r="E571" s="88" t="s">
        <v>97</v>
      </c>
      <c r="F571" s="88" t="s">
        <v>2836</v>
      </c>
      <c r="G571" s="101" t="s">
        <v>10916</v>
      </c>
      <c r="H571" s="330" t="s">
        <v>2837</v>
      </c>
      <c r="I571" s="91" t="s">
        <v>10917</v>
      </c>
      <c r="J571" s="330" t="s">
        <v>102</v>
      </c>
      <c r="K571" s="330" t="s">
        <v>2838</v>
      </c>
      <c r="L571" s="330" t="s">
        <v>2839</v>
      </c>
      <c r="M571" s="88" t="s">
        <v>11499</v>
      </c>
      <c r="N571" s="330" t="s">
        <v>30</v>
      </c>
      <c r="O571" s="330"/>
      <c r="P571" s="330" t="s">
        <v>102</v>
      </c>
      <c r="Q571" s="373">
        <v>13134</v>
      </c>
      <c r="R571" s="373">
        <v>4654</v>
      </c>
      <c r="S571" s="387">
        <v>1336</v>
      </c>
      <c r="T571" s="387">
        <v>999</v>
      </c>
      <c r="U571" s="253" t="s">
        <v>6745</v>
      </c>
      <c r="V571" s="252">
        <v>337</v>
      </c>
      <c r="W571" s="252">
        <v>304</v>
      </c>
      <c r="X571" s="330" t="s">
        <v>6337</v>
      </c>
      <c r="Y571" s="252">
        <v>168</v>
      </c>
      <c r="Z571" s="252">
        <v>46</v>
      </c>
      <c r="AA571" s="252">
        <v>2140</v>
      </c>
      <c r="AB571" s="252">
        <v>161</v>
      </c>
      <c r="AC571" s="252"/>
      <c r="AD571" s="252"/>
      <c r="AE571" s="307">
        <v>48</v>
      </c>
      <c r="AF571" s="91" t="s">
        <v>6904</v>
      </c>
      <c r="AG571" s="373">
        <v>911</v>
      </c>
      <c r="AH571" s="373">
        <v>1604</v>
      </c>
      <c r="AI571" s="91" t="s">
        <v>11500</v>
      </c>
      <c r="AJ571" s="91" t="s">
        <v>11501</v>
      </c>
      <c r="AK571" s="91" t="s">
        <v>11502</v>
      </c>
      <c r="AL571" s="381">
        <v>6</v>
      </c>
      <c r="AM571" s="381"/>
      <c r="AN571" s="381">
        <v>4</v>
      </c>
      <c r="AO571" s="381">
        <v>2</v>
      </c>
      <c r="AP571" s="381"/>
      <c r="AQ571" s="381">
        <v>300</v>
      </c>
      <c r="AR571" s="91" t="s">
        <v>9140</v>
      </c>
      <c r="AS571" s="91" t="s">
        <v>9140</v>
      </c>
      <c r="AT571" s="91" t="s">
        <v>6422</v>
      </c>
      <c r="AU571" s="73">
        <v>128956</v>
      </c>
      <c r="AV571" s="232">
        <v>430</v>
      </c>
      <c r="AW571" s="335">
        <v>2000</v>
      </c>
      <c r="AX571" s="335">
        <v>0</v>
      </c>
      <c r="AY571" s="335">
        <v>1000</v>
      </c>
      <c r="AZ571" s="335">
        <v>1000</v>
      </c>
      <c r="BA571" s="335">
        <v>2000</v>
      </c>
      <c r="BB571" s="313"/>
      <c r="BC571" s="309"/>
      <c r="BD571" s="91"/>
      <c r="BE571" s="91" t="s">
        <v>6905</v>
      </c>
      <c r="BF571" s="313"/>
      <c r="BG571" s="335"/>
      <c r="BH571" s="313"/>
      <c r="BI571" s="313"/>
      <c r="BJ571" s="313"/>
      <c r="BK571" s="313"/>
      <c r="BL571" s="313"/>
      <c r="BM571" s="91"/>
      <c r="BN571" s="91" t="s">
        <v>11503</v>
      </c>
      <c r="BO571" s="253"/>
      <c r="BP571" s="253">
        <v>1</v>
      </c>
      <c r="BQ571" s="253">
        <v>1</v>
      </c>
      <c r="BR571" s="253"/>
      <c r="BS571" s="253">
        <v>4</v>
      </c>
      <c r="BT571" s="253">
        <v>4</v>
      </c>
      <c r="BU571" s="253"/>
      <c r="BV571" s="253">
        <v>5</v>
      </c>
      <c r="BW571" s="253"/>
      <c r="BX571" s="253"/>
      <c r="BY571" s="427"/>
      <c r="BZ571" s="427"/>
      <c r="CA571" s="427"/>
      <c r="CB571" s="427"/>
      <c r="CC571" s="427"/>
    </row>
    <row r="572" spans="1:81" ht="17.100000000000001" customHeight="1">
      <c r="A572" s="771">
        <v>503</v>
      </c>
      <c r="B572" s="86" t="s">
        <v>2789</v>
      </c>
      <c r="C572" s="88" t="s">
        <v>2802</v>
      </c>
      <c r="D572" s="86" t="s">
        <v>213</v>
      </c>
      <c r="E572" s="88" t="s">
        <v>97</v>
      </c>
      <c r="F572" s="88" t="s">
        <v>2840</v>
      </c>
      <c r="G572" s="101" t="s">
        <v>2841</v>
      </c>
      <c r="H572" s="330" t="s">
        <v>2842</v>
      </c>
      <c r="I572" s="91" t="s">
        <v>2843</v>
      </c>
      <c r="J572" s="330" t="s">
        <v>102</v>
      </c>
      <c r="K572" s="330" t="s">
        <v>2844</v>
      </c>
      <c r="L572" s="330" t="s">
        <v>2845</v>
      </c>
      <c r="M572" s="91" t="s">
        <v>10561</v>
      </c>
      <c r="N572" s="330" t="s">
        <v>30</v>
      </c>
      <c r="O572" s="570"/>
      <c r="P572" s="330" t="s">
        <v>102</v>
      </c>
      <c r="Q572" s="373">
        <v>7803</v>
      </c>
      <c r="R572" s="373">
        <v>2856.76</v>
      </c>
      <c r="S572" s="387">
        <v>865.3</v>
      </c>
      <c r="T572" s="387">
        <v>784.26</v>
      </c>
      <c r="U572" s="253" t="s">
        <v>6336</v>
      </c>
      <c r="V572" s="252">
        <v>81</v>
      </c>
      <c r="W572" s="252">
        <v>123.67</v>
      </c>
      <c r="X572" s="330" t="s">
        <v>6337</v>
      </c>
      <c r="Y572" s="252">
        <v>295</v>
      </c>
      <c r="Z572" s="252">
        <v>47</v>
      </c>
      <c r="AA572" s="252">
        <v>870</v>
      </c>
      <c r="AB572" s="252">
        <v>164.11</v>
      </c>
      <c r="AC572" s="252"/>
      <c r="AD572" s="252"/>
      <c r="AE572" s="307">
        <v>50</v>
      </c>
      <c r="AF572" s="91" t="s">
        <v>6906</v>
      </c>
      <c r="AG572" s="373">
        <v>2895</v>
      </c>
      <c r="AH572" s="373">
        <v>2895</v>
      </c>
      <c r="AI572" s="91"/>
      <c r="AJ572" s="91"/>
      <c r="AK572" s="91" t="s">
        <v>6354</v>
      </c>
      <c r="AL572" s="381">
        <v>5</v>
      </c>
      <c r="AM572" s="381"/>
      <c r="AN572" s="381">
        <v>2</v>
      </c>
      <c r="AO572" s="381">
        <v>3</v>
      </c>
      <c r="AP572" s="381"/>
      <c r="AQ572" s="381">
        <v>309</v>
      </c>
      <c r="AR572" s="91" t="s">
        <v>9140</v>
      </c>
      <c r="AS572" s="91" t="s">
        <v>9140</v>
      </c>
      <c r="AT572" s="91" t="s">
        <v>9348</v>
      </c>
      <c r="AU572" s="73">
        <v>16810</v>
      </c>
      <c r="AV572" s="232">
        <v>54</v>
      </c>
      <c r="AW572" s="335"/>
      <c r="AX572" s="335"/>
      <c r="AY572" s="335"/>
      <c r="AZ572" s="335"/>
      <c r="BA572" s="335"/>
      <c r="BB572" s="313"/>
      <c r="BC572" s="313"/>
      <c r="BD572" s="91"/>
      <c r="BE572" s="91" t="s">
        <v>6881</v>
      </c>
      <c r="BF572" s="313"/>
      <c r="BG572" s="335"/>
      <c r="BH572" s="313"/>
      <c r="BI572" s="313"/>
      <c r="BJ572" s="313"/>
      <c r="BK572" s="313"/>
      <c r="BL572" s="313"/>
      <c r="BM572" s="91"/>
      <c r="BN572" s="91" t="s">
        <v>6881</v>
      </c>
      <c r="BO572" s="253"/>
      <c r="BP572" s="253"/>
      <c r="BQ572" s="253">
        <v>1</v>
      </c>
      <c r="BR572" s="253"/>
      <c r="BS572" s="253"/>
      <c r="BT572" s="253">
        <v>3</v>
      </c>
      <c r="BU572" s="253"/>
      <c r="BV572" s="253">
        <v>2</v>
      </c>
      <c r="BW572" s="253"/>
      <c r="BX572" s="253"/>
      <c r="BY572" s="427"/>
      <c r="BZ572" s="427"/>
      <c r="CA572" s="427"/>
      <c r="CB572" s="427"/>
      <c r="CC572" s="427"/>
    </row>
    <row r="573" spans="1:81" ht="17.100000000000001" customHeight="1">
      <c r="A573" s="771">
        <v>504</v>
      </c>
      <c r="B573" s="88" t="s">
        <v>2789</v>
      </c>
      <c r="C573" s="88" t="s">
        <v>2835</v>
      </c>
      <c r="D573" s="88" t="s">
        <v>309</v>
      </c>
      <c r="E573" s="88" t="s">
        <v>896</v>
      </c>
      <c r="F573" s="88" t="s">
        <v>2846</v>
      </c>
      <c r="G573" s="101" t="s">
        <v>2847</v>
      </c>
      <c r="H573" s="330" t="s">
        <v>11619</v>
      </c>
      <c r="I573" s="91" t="s">
        <v>2848</v>
      </c>
      <c r="J573" s="330" t="s">
        <v>30</v>
      </c>
      <c r="K573" s="330" t="s">
        <v>113</v>
      </c>
      <c r="L573" s="330" t="s">
        <v>113</v>
      </c>
      <c r="M573" s="91" t="s">
        <v>7024</v>
      </c>
      <c r="N573" s="330" t="s">
        <v>30</v>
      </c>
      <c r="O573" s="330"/>
      <c r="P573" s="330" t="s">
        <v>30</v>
      </c>
      <c r="Q573" s="373">
        <v>47278</v>
      </c>
      <c r="R573" s="373">
        <v>2597</v>
      </c>
      <c r="S573" s="387">
        <v>644</v>
      </c>
      <c r="T573" s="387">
        <v>644</v>
      </c>
      <c r="U573" s="253"/>
      <c r="V573" s="252"/>
      <c r="W573" s="252">
        <v>62</v>
      </c>
      <c r="X573" s="330" t="s">
        <v>33</v>
      </c>
      <c r="Y573" s="252">
        <v>84</v>
      </c>
      <c r="Z573" s="252"/>
      <c r="AA573" s="252"/>
      <c r="AB573" s="252">
        <v>43.4</v>
      </c>
      <c r="AC573" s="252"/>
      <c r="AD573" s="252"/>
      <c r="AE573" s="307">
        <v>78</v>
      </c>
      <c r="AF573" s="91" t="s">
        <v>8903</v>
      </c>
      <c r="AG573" s="373">
        <v>54</v>
      </c>
      <c r="AH573" s="373">
        <v>106</v>
      </c>
      <c r="AI573" s="91"/>
      <c r="AJ573" s="91"/>
      <c r="AK573" s="91"/>
      <c r="AL573" s="381"/>
      <c r="AM573" s="381"/>
      <c r="AN573" s="381"/>
      <c r="AO573" s="381"/>
      <c r="AP573" s="381"/>
      <c r="AQ573" s="381">
        <v>300</v>
      </c>
      <c r="AR573" s="91" t="s">
        <v>9146</v>
      </c>
      <c r="AS573" s="91" t="s">
        <v>9146</v>
      </c>
      <c r="AT573" s="91" t="s">
        <v>7025</v>
      </c>
      <c r="AU573" s="232">
        <v>37000</v>
      </c>
      <c r="AV573" s="232">
        <v>123</v>
      </c>
      <c r="AW573" s="335"/>
      <c r="AX573" s="335"/>
      <c r="AY573" s="335"/>
      <c r="AZ573" s="335"/>
      <c r="BA573" s="335"/>
      <c r="BB573" s="313"/>
      <c r="BC573" s="313"/>
      <c r="BD573" s="91"/>
      <c r="BE573" s="91"/>
      <c r="BF573" s="313"/>
      <c r="BG573" s="335"/>
      <c r="BH573" s="313"/>
      <c r="BI573" s="313"/>
      <c r="BJ573" s="313"/>
      <c r="BK573" s="313"/>
      <c r="BL573" s="313"/>
      <c r="BM573" s="91"/>
      <c r="BN573" s="91" t="s">
        <v>6350</v>
      </c>
      <c r="BO573" s="253"/>
      <c r="BP573" s="253"/>
      <c r="BQ573" s="253"/>
      <c r="BR573" s="253"/>
      <c r="BS573" s="253"/>
      <c r="BT573" s="253"/>
      <c r="BU573" s="253">
        <v>3</v>
      </c>
      <c r="BV573" s="253"/>
      <c r="BW573" s="253"/>
      <c r="BX573" s="253"/>
      <c r="BY573" s="427"/>
      <c r="BZ573" s="427"/>
      <c r="CA573" s="427"/>
      <c r="CB573" s="427"/>
      <c r="CC573" s="427"/>
    </row>
    <row r="574" spans="1:81" ht="17.100000000000001" customHeight="1">
      <c r="A574" s="771">
        <v>505</v>
      </c>
      <c r="B574" s="88" t="s">
        <v>2789</v>
      </c>
      <c r="C574" s="88" t="s">
        <v>2835</v>
      </c>
      <c r="D574" s="88" t="s">
        <v>309</v>
      </c>
      <c r="E574" s="88" t="s">
        <v>896</v>
      </c>
      <c r="F574" s="88" t="s">
        <v>2849</v>
      </c>
      <c r="G574" s="101" t="s">
        <v>2850</v>
      </c>
      <c r="H574" s="330" t="s">
        <v>2851</v>
      </c>
      <c r="I574" s="91" t="s">
        <v>2852</v>
      </c>
      <c r="J574" s="330" t="s">
        <v>30</v>
      </c>
      <c r="K574" s="330" t="s">
        <v>113</v>
      </c>
      <c r="L574" s="330" t="s">
        <v>113</v>
      </c>
      <c r="M574" s="91"/>
      <c r="N574" s="330" t="s">
        <v>30</v>
      </c>
      <c r="O574" s="330"/>
      <c r="P574" s="330" t="s">
        <v>30</v>
      </c>
      <c r="Q574" s="373">
        <v>1791</v>
      </c>
      <c r="R574" s="373">
        <v>622</v>
      </c>
      <c r="S574" s="387">
        <v>352</v>
      </c>
      <c r="T574" s="387">
        <v>352</v>
      </c>
      <c r="U574" s="253"/>
      <c r="V574" s="252"/>
      <c r="W574" s="252">
        <v>18</v>
      </c>
      <c r="X574" s="330" t="s">
        <v>33</v>
      </c>
      <c r="Y574" s="252"/>
      <c r="Z574" s="252"/>
      <c r="AA574" s="252"/>
      <c r="AB574" s="252">
        <v>46</v>
      </c>
      <c r="AC574" s="252"/>
      <c r="AD574" s="252"/>
      <c r="AE574" s="307">
        <v>150</v>
      </c>
      <c r="AF574" s="91" t="s">
        <v>7026</v>
      </c>
      <c r="AG574" s="373">
        <v>270</v>
      </c>
      <c r="AH574" s="373">
        <v>270</v>
      </c>
      <c r="AI574" s="91"/>
      <c r="AJ574" s="91"/>
      <c r="AK574" s="91"/>
      <c r="AL574" s="381"/>
      <c r="AM574" s="381"/>
      <c r="AN574" s="381"/>
      <c r="AO574" s="381"/>
      <c r="AP574" s="381"/>
      <c r="AQ574" s="381">
        <v>365</v>
      </c>
      <c r="AR574" s="91" t="s">
        <v>7027</v>
      </c>
      <c r="AS574" s="91" t="s">
        <v>7027</v>
      </c>
      <c r="AT574" s="91" t="s">
        <v>6437</v>
      </c>
      <c r="AU574" s="73">
        <v>163238</v>
      </c>
      <c r="AV574" s="232">
        <v>447.23</v>
      </c>
      <c r="AW574" s="335">
        <v>3000</v>
      </c>
      <c r="AX574" s="335">
        <v>0</v>
      </c>
      <c r="AY574" s="335">
        <v>1000</v>
      </c>
      <c r="AZ574" s="335">
        <v>2000</v>
      </c>
      <c r="BA574" s="335">
        <v>3000</v>
      </c>
      <c r="BB574" s="313">
        <v>20</v>
      </c>
      <c r="BC574" s="313">
        <v>50</v>
      </c>
      <c r="BD574" s="91" t="s">
        <v>7028</v>
      </c>
      <c r="BE574" s="91" t="s">
        <v>7029</v>
      </c>
      <c r="BF574" s="313"/>
      <c r="BG574" s="335"/>
      <c r="BH574" s="313"/>
      <c r="BI574" s="313"/>
      <c r="BJ574" s="313"/>
      <c r="BK574" s="313"/>
      <c r="BL574" s="313"/>
      <c r="BM574" s="91"/>
      <c r="BN574" s="91"/>
      <c r="BO574" s="253"/>
      <c r="BP574" s="253"/>
      <c r="BQ574" s="253">
        <v>1</v>
      </c>
      <c r="BR574" s="253"/>
      <c r="BS574" s="253"/>
      <c r="BT574" s="253">
        <v>5</v>
      </c>
      <c r="BU574" s="253">
        <v>2</v>
      </c>
      <c r="BV574" s="253"/>
      <c r="BW574" s="253"/>
      <c r="BX574" s="253"/>
      <c r="BY574" s="427"/>
      <c r="BZ574" s="427"/>
      <c r="CA574" s="427"/>
      <c r="CB574" s="427"/>
      <c r="CC574" s="427"/>
    </row>
    <row r="575" spans="1:81" ht="17.100000000000001" customHeight="1">
      <c r="A575" s="771">
        <v>506</v>
      </c>
      <c r="B575" s="88" t="s">
        <v>2789</v>
      </c>
      <c r="C575" s="88" t="s">
        <v>2835</v>
      </c>
      <c r="D575" s="88" t="s">
        <v>309</v>
      </c>
      <c r="E575" s="88" t="s">
        <v>180</v>
      </c>
      <c r="F575" s="88" t="s">
        <v>2853</v>
      </c>
      <c r="G575" s="101" t="s">
        <v>2854</v>
      </c>
      <c r="H575" s="330" t="s">
        <v>2855</v>
      </c>
      <c r="I575" s="91" t="s">
        <v>2856</v>
      </c>
      <c r="J575" s="776" t="s">
        <v>102</v>
      </c>
      <c r="K575" s="330" t="s">
        <v>2843</v>
      </c>
      <c r="L575" s="330" t="s">
        <v>2857</v>
      </c>
      <c r="M575" s="91" t="s">
        <v>7030</v>
      </c>
      <c r="N575" s="330" t="s">
        <v>30</v>
      </c>
      <c r="O575" s="330"/>
      <c r="P575" s="330" t="s">
        <v>30</v>
      </c>
      <c r="Q575" s="373">
        <v>18755</v>
      </c>
      <c r="R575" s="373">
        <v>755</v>
      </c>
      <c r="S575" s="387">
        <v>729</v>
      </c>
      <c r="T575" s="387">
        <v>729</v>
      </c>
      <c r="U575" s="253"/>
      <c r="V575" s="252"/>
      <c r="W575" s="252">
        <v>142.56</v>
      </c>
      <c r="X575" s="330" t="s">
        <v>33</v>
      </c>
      <c r="Y575" s="252"/>
      <c r="Z575" s="252"/>
      <c r="AA575" s="252"/>
      <c r="AB575" s="252">
        <v>20</v>
      </c>
      <c r="AC575" s="252"/>
      <c r="AD575" s="252"/>
      <c r="AE575" s="307">
        <v>15</v>
      </c>
      <c r="AF575" s="91" t="s">
        <v>7031</v>
      </c>
      <c r="AG575" s="373">
        <v>6793</v>
      </c>
      <c r="AH575" s="373">
        <v>7358</v>
      </c>
      <c r="AI575" s="91" t="s">
        <v>7032</v>
      </c>
      <c r="AJ575" s="91" t="s">
        <v>11383</v>
      </c>
      <c r="AK575" s="91"/>
      <c r="AL575" s="381">
        <v>1</v>
      </c>
      <c r="AM575" s="381"/>
      <c r="AN575" s="381"/>
      <c r="AO575" s="381">
        <v>1</v>
      </c>
      <c r="AP575" s="381"/>
      <c r="AQ575" s="381">
        <v>312</v>
      </c>
      <c r="AR575" s="91" t="s">
        <v>9147</v>
      </c>
      <c r="AS575" s="91" t="s">
        <v>9147</v>
      </c>
      <c r="AT575" s="91" t="s">
        <v>6919</v>
      </c>
      <c r="AU575" s="73">
        <v>6345</v>
      </c>
      <c r="AV575" s="232">
        <v>20.21</v>
      </c>
      <c r="AW575" s="335"/>
      <c r="AX575" s="335"/>
      <c r="AY575" s="335"/>
      <c r="AZ575" s="335"/>
      <c r="BA575" s="335"/>
      <c r="BB575" s="313"/>
      <c r="BC575" s="313"/>
      <c r="BD575" s="91"/>
      <c r="BE575" s="91" t="s">
        <v>6350</v>
      </c>
      <c r="BF575" s="313"/>
      <c r="BG575" s="335"/>
      <c r="BH575" s="313"/>
      <c r="BI575" s="313"/>
      <c r="BJ575" s="313"/>
      <c r="BK575" s="313"/>
      <c r="BL575" s="313"/>
      <c r="BM575" s="91"/>
      <c r="BN575" s="91"/>
      <c r="BO575" s="253"/>
      <c r="BP575" s="253">
        <v>1</v>
      </c>
      <c r="BQ575" s="253"/>
      <c r="BR575" s="253"/>
      <c r="BS575" s="253">
        <v>5</v>
      </c>
      <c r="BT575" s="253">
        <v>1</v>
      </c>
      <c r="BU575" s="253"/>
      <c r="BV575" s="253"/>
      <c r="BW575" s="253"/>
      <c r="BX575" s="253"/>
      <c r="BY575" s="427"/>
      <c r="BZ575" s="427"/>
      <c r="CA575" s="427"/>
      <c r="CB575" s="427"/>
      <c r="CC575" s="596"/>
    </row>
    <row r="576" spans="1:81" ht="17.100000000000001" customHeight="1">
      <c r="A576" s="771">
        <v>507</v>
      </c>
      <c r="B576" s="109" t="s">
        <v>2789</v>
      </c>
      <c r="C576" s="109" t="s">
        <v>2858</v>
      </c>
      <c r="D576" s="109" t="s">
        <v>309</v>
      </c>
      <c r="E576" s="109" t="s">
        <v>180</v>
      </c>
      <c r="F576" s="109" t="s">
        <v>2859</v>
      </c>
      <c r="G576" s="101" t="s">
        <v>2860</v>
      </c>
      <c r="H576" s="330" t="s">
        <v>2861</v>
      </c>
      <c r="I576" s="91" t="s">
        <v>2862</v>
      </c>
      <c r="J576" s="330" t="s">
        <v>102</v>
      </c>
      <c r="K576" s="330" t="s">
        <v>2863</v>
      </c>
      <c r="L576" s="330" t="s">
        <v>2864</v>
      </c>
      <c r="M576" s="91" t="s">
        <v>10562</v>
      </c>
      <c r="N576" s="330" t="s">
        <v>30</v>
      </c>
      <c r="O576" s="330"/>
      <c r="P576" s="330" t="s">
        <v>7033</v>
      </c>
      <c r="Q576" s="373">
        <v>6837</v>
      </c>
      <c r="R576" s="373">
        <v>1659</v>
      </c>
      <c r="S576" s="387">
        <v>731</v>
      </c>
      <c r="T576" s="387">
        <v>661</v>
      </c>
      <c r="U576" s="253" t="s">
        <v>6352</v>
      </c>
      <c r="V576" s="252">
        <v>70</v>
      </c>
      <c r="W576" s="252">
        <v>132</v>
      </c>
      <c r="X576" s="330" t="s">
        <v>6337</v>
      </c>
      <c r="Y576" s="252">
        <v>60</v>
      </c>
      <c r="Z576" s="252">
        <v>25</v>
      </c>
      <c r="AA576" s="252">
        <v>1000</v>
      </c>
      <c r="AB576" s="252">
        <v>38</v>
      </c>
      <c r="AC576" s="252"/>
      <c r="AD576" s="252"/>
      <c r="AE576" s="307">
        <v>30</v>
      </c>
      <c r="AF576" s="91" t="s">
        <v>6404</v>
      </c>
      <c r="AG576" s="373">
        <v>886</v>
      </c>
      <c r="AH576" s="373">
        <v>886</v>
      </c>
      <c r="AI576" s="91"/>
      <c r="AJ576" s="91"/>
      <c r="AK576" s="91" t="s">
        <v>11620</v>
      </c>
      <c r="AL576" s="381">
        <v>2</v>
      </c>
      <c r="AM576" s="381"/>
      <c r="AN576" s="381">
        <v>2</v>
      </c>
      <c r="AO576" s="381"/>
      <c r="AP576" s="381"/>
      <c r="AQ576" s="381">
        <v>300</v>
      </c>
      <c r="AR576" s="91" t="s">
        <v>9140</v>
      </c>
      <c r="AS576" s="91" t="s">
        <v>9140</v>
      </c>
      <c r="AT576" s="91" t="s">
        <v>6356</v>
      </c>
      <c r="AU576" s="73">
        <v>30792</v>
      </c>
      <c r="AV576" s="232">
        <v>103</v>
      </c>
      <c r="AW576" s="335"/>
      <c r="AX576" s="335"/>
      <c r="AY576" s="335"/>
      <c r="AZ576" s="335"/>
      <c r="BA576" s="335"/>
      <c r="BB576" s="313"/>
      <c r="BC576" s="313"/>
      <c r="BD576" s="91"/>
      <c r="BE576" s="91" t="s">
        <v>6350</v>
      </c>
      <c r="BF576" s="313"/>
      <c r="BG576" s="335"/>
      <c r="BH576" s="313"/>
      <c r="BI576" s="313"/>
      <c r="BJ576" s="313"/>
      <c r="BK576" s="313"/>
      <c r="BL576" s="313"/>
      <c r="BM576" s="91"/>
      <c r="BN576" s="91" t="s">
        <v>6350</v>
      </c>
      <c r="BO576" s="253"/>
      <c r="BP576" s="253">
        <v>1</v>
      </c>
      <c r="BQ576" s="253"/>
      <c r="BR576" s="253"/>
      <c r="BS576" s="253">
        <v>1</v>
      </c>
      <c r="BT576" s="253"/>
      <c r="BU576" s="253">
        <v>1</v>
      </c>
      <c r="BV576" s="253"/>
      <c r="BW576" s="253"/>
      <c r="BX576" s="253"/>
      <c r="BY576" s="427"/>
      <c r="BZ576" s="427"/>
      <c r="CA576" s="427"/>
      <c r="CB576" s="427"/>
      <c r="CC576" s="427"/>
    </row>
    <row r="577" spans="1:81" ht="17.100000000000001" customHeight="1">
      <c r="A577" s="771">
        <v>508</v>
      </c>
      <c r="B577" s="88" t="s">
        <v>2789</v>
      </c>
      <c r="C577" s="88" t="s">
        <v>2865</v>
      </c>
      <c r="D577" s="88" t="s">
        <v>309</v>
      </c>
      <c r="E577" s="88" t="s">
        <v>97</v>
      </c>
      <c r="F577" s="88" t="s">
        <v>2866</v>
      </c>
      <c r="G577" s="101" t="s">
        <v>2867</v>
      </c>
      <c r="H577" s="330" t="s">
        <v>2868</v>
      </c>
      <c r="I577" s="91" t="s">
        <v>2869</v>
      </c>
      <c r="J577" s="330" t="s">
        <v>102</v>
      </c>
      <c r="K577" s="330" t="s">
        <v>2870</v>
      </c>
      <c r="L577" s="330" t="s">
        <v>2871</v>
      </c>
      <c r="M577" s="91" t="s">
        <v>10563</v>
      </c>
      <c r="N577" s="330" t="s">
        <v>30</v>
      </c>
      <c r="O577" s="330"/>
      <c r="P577" s="330" t="s">
        <v>30</v>
      </c>
      <c r="Q577" s="373">
        <v>21980</v>
      </c>
      <c r="R577" s="373">
        <v>1781.54</v>
      </c>
      <c r="S577" s="387">
        <v>642.79999999999995</v>
      </c>
      <c r="T577" s="387">
        <v>338.8</v>
      </c>
      <c r="U577" s="253" t="s">
        <v>6357</v>
      </c>
      <c r="V577" s="252">
        <v>304</v>
      </c>
      <c r="W577" s="252">
        <v>109</v>
      </c>
      <c r="X577" s="330" t="s">
        <v>6337</v>
      </c>
      <c r="Y577" s="252">
        <v>432</v>
      </c>
      <c r="Z577" s="252"/>
      <c r="AA577" s="252"/>
      <c r="AB577" s="252">
        <v>42</v>
      </c>
      <c r="AC577" s="252"/>
      <c r="AD577" s="252"/>
      <c r="AE577" s="307">
        <v>11</v>
      </c>
      <c r="AF577" s="91" t="s">
        <v>6384</v>
      </c>
      <c r="AG577" s="373">
        <v>257</v>
      </c>
      <c r="AH577" s="373">
        <v>560</v>
      </c>
      <c r="AI577" s="91"/>
      <c r="AJ577" s="91"/>
      <c r="AK577" s="91" t="s">
        <v>6348</v>
      </c>
      <c r="AL577" s="381">
        <v>24</v>
      </c>
      <c r="AM577" s="381">
        <v>2</v>
      </c>
      <c r="AN577" s="381">
        <v>19</v>
      </c>
      <c r="AO577" s="381">
        <v>3</v>
      </c>
      <c r="AP577" s="381"/>
      <c r="AQ577" s="381">
        <v>312</v>
      </c>
      <c r="AR577" s="91" t="s">
        <v>9148</v>
      </c>
      <c r="AS577" s="91" t="s">
        <v>9135</v>
      </c>
      <c r="AT577" s="91" t="s">
        <v>6385</v>
      </c>
      <c r="AU577" s="73">
        <v>34575</v>
      </c>
      <c r="AV577" s="232">
        <v>111</v>
      </c>
      <c r="AW577" s="335"/>
      <c r="AX577" s="335"/>
      <c r="AY577" s="335"/>
      <c r="AZ577" s="335"/>
      <c r="BA577" s="335"/>
      <c r="BB577" s="313"/>
      <c r="BC577" s="313"/>
      <c r="BD577" s="91"/>
      <c r="BE577" s="91" t="s">
        <v>6350</v>
      </c>
      <c r="BF577" s="313"/>
      <c r="BG577" s="335"/>
      <c r="BH577" s="313"/>
      <c r="BI577" s="313"/>
      <c r="BJ577" s="313"/>
      <c r="BK577" s="313"/>
      <c r="BL577" s="313"/>
      <c r="BM577" s="91"/>
      <c r="BN577" s="91" t="s">
        <v>6350</v>
      </c>
      <c r="BO577" s="253"/>
      <c r="BP577" s="253">
        <v>2</v>
      </c>
      <c r="BQ577" s="253"/>
      <c r="BR577" s="253"/>
      <c r="BS577" s="253"/>
      <c r="BT577" s="253">
        <v>3</v>
      </c>
      <c r="BU577" s="253">
        <v>1</v>
      </c>
      <c r="BV577" s="253">
        <v>2</v>
      </c>
      <c r="BW577" s="253"/>
      <c r="BX577" s="253">
        <v>312</v>
      </c>
      <c r="BY577" s="427"/>
      <c r="BZ577" s="427"/>
      <c r="CA577" s="427"/>
      <c r="CB577" s="427"/>
      <c r="CC577" s="427"/>
    </row>
    <row r="578" spans="1:81" ht="17.100000000000001" customHeight="1">
      <c r="A578" s="771">
        <v>509</v>
      </c>
      <c r="B578" s="78" t="s">
        <v>2789</v>
      </c>
      <c r="C578" s="78" t="s">
        <v>2872</v>
      </c>
      <c r="D578" s="78" t="s">
        <v>309</v>
      </c>
      <c r="E578" s="78" t="s">
        <v>97</v>
      </c>
      <c r="F578" s="78" t="s">
        <v>2873</v>
      </c>
      <c r="G578" s="101" t="s">
        <v>2874</v>
      </c>
      <c r="H578" s="330" t="s">
        <v>2875</v>
      </c>
      <c r="I578" s="91" t="s">
        <v>11621</v>
      </c>
      <c r="J578" s="330" t="s">
        <v>102</v>
      </c>
      <c r="K578" s="330" t="s">
        <v>2876</v>
      </c>
      <c r="L578" s="330" t="s">
        <v>2877</v>
      </c>
      <c r="M578" s="91" t="s">
        <v>12544</v>
      </c>
      <c r="N578" s="330" t="s">
        <v>102</v>
      </c>
      <c r="O578" s="776" t="s">
        <v>6435</v>
      </c>
      <c r="P578" s="570" t="s">
        <v>102</v>
      </c>
      <c r="Q578" s="373">
        <v>10383</v>
      </c>
      <c r="R578" s="373">
        <v>1403</v>
      </c>
      <c r="S578" s="387">
        <v>547</v>
      </c>
      <c r="T578" s="387">
        <v>380</v>
      </c>
      <c r="U578" s="253" t="s">
        <v>6352</v>
      </c>
      <c r="V578" s="252">
        <v>167</v>
      </c>
      <c r="W578" s="252">
        <v>114</v>
      </c>
      <c r="X578" s="330" t="s">
        <v>6337</v>
      </c>
      <c r="Y578" s="252">
        <v>74</v>
      </c>
      <c r="Z578" s="252">
        <v>32</v>
      </c>
      <c r="AA578" s="252">
        <v>1100</v>
      </c>
      <c r="AB578" s="252">
        <v>58</v>
      </c>
      <c r="AC578" s="252">
        <v>27</v>
      </c>
      <c r="AD578" s="252"/>
      <c r="AE578" s="307"/>
      <c r="AF578" s="91" t="s">
        <v>7595</v>
      </c>
      <c r="AG578" s="373">
        <v>312</v>
      </c>
      <c r="AH578" s="373">
        <v>328</v>
      </c>
      <c r="AI578" s="91"/>
      <c r="AJ578" s="91"/>
      <c r="AK578" s="91" t="s">
        <v>6354</v>
      </c>
      <c r="AL578" s="381">
        <v>13</v>
      </c>
      <c r="AM578" s="381"/>
      <c r="AN578" s="381">
        <v>7</v>
      </c>
      <c r="AO578" s="381">
        <v>6</v>
      </c>
      <c r="AP578" s="381"/>
      <c r="AQ578" s="381">
        <v>300</v>
      </c>
      <c r="AR578" s="91" t="s">
        <v>6341</v>
      </c>
      <c r="AS578" s="91" t="s">
        <v>6341</v>
      </c>
      <c r="AT578" s="91" t="s">
        <v>9349</v>
      </c>
      <c r="AU578" s="73">
        <v>42846</v>
      </c>
      <c r="AV578" s="232">
        <v>143</v>
      </c>
      <c r="AW578" s="335">
        <v>5000</v>
      </c>
      <c r="AX578" s="335"/>
      <c r="AY578" s="335"/>
      <c r="AZ578" s="335"/>
      <c r="BA578" s="335"/>
      <c r="BB578" s="313"/>
      <c r="BC578" s="313">
        <v>50</v>
      </c>
      <c r="BD578" s="91" t="s">
        <v>12393</v>
      </c>
      <c r="BE578" s="91" t="s">
        <v>9546</v>
      </c>
      <c r="BF578" s="313">
        <v>5000</v>
      </c>
      <c r="BG578" s="335"/>
      <c r="BH578" s="313"/>
      <c r="BI578" s="313"/>
      <c r="BJ578" s="313"/>
      <c r="BK578" s="313"/>
      <c r="BL578" s="313">
        <v>50</v>
      </c>
      <c r="BM578" s="91" t="s">
        <v>9633</v>
      </c>
      <c r="BN578" s="91" t="s">
        <v>9634</v>
      </c>
      <c r="BO578" s="253"/>
      <c r="BP578" s="253">
        <v>1</v>
      </c>
      <c r="BQ578" s="253"/>
      <c r="BR578" s="253"/>
      <c r="BS578" s="253"/>
      <c r="BT578" s="253">
        <v>3</v>
      </c>
      <c r="BU578" s="253">
        <v>1</v>
      </c>
      <c r="BV578" s="253"/>
      <c r="BW578" s="253"/>
      <c r="BX578" s="253"/>
      <c r="BY578" s="427"/>
      <c r="BZ578" s="427"/>
      <c r="CA578" s="427"/>
      <c r="CB578" s="427"/>
      <c r="CC578" s="427"/>
    </row>
    <row r="579" spans="1:81" ht="17.100000000000001" customHeight="1">
      <c r="A579" s="771">
        <v>510</v>
      </c>
      <c r="B579" s="78" t="s">
        <v>2789</v>
      </c>
      <c r="C579" s="78" t="s">
        <v>2878</v>
      </c>
      <c r="D579" s="78" t="s">
        <v>309</v>
      </c>
      <c r="E579" s="78" t="s">
        <v>97</v>
      </c>
      <c r="F579" s="78" t="s">
        <v>2879</v>
      </c>
      <c r="G579" s="101" t="s">
        <v>8755</v>
      </c>
      <c r="H579" s="330" t="s">
        <v>2880</v>
      </c>
      <c r="I579" s="91" t="s">
        <v>12466</v>
      </c>
      <c r="J579" s="330" t="s">
        <v>102</v>
      </c>
      <c r="K579" s="330" t="s">
        <v>2881</v>
      </c>
      <c r="L579" s="330" t="s">
        <v>2882</v>
      </c>
      <c r="M579" s="91" t="s">
        <v>10564</v>
      </c>
      <c r="N579" s="330" t="s">
        <v>30</v>
      </c>
      <c r="O579" s="570"/>
      <c r="P579" s="330" t="s">
        <v>102</v>
      </c>
      <c r="Q579" s="373">
        <v>40990</v>
      </c>
      <c r="R579" s="373">
        <v>8396</v>
      </c>
      <c r="S579" s="387">
        <v>1854</v>
      </c>
      <c r="T579" s="387">
        <v>1563</v>
      </c>
      <c r="U579" s="253" t="s">
        <v>11747</v>
      </c>
      <c r="V579" s="252">
        <v>291</v>
      </c>
      <c r="W579" s="252">
        <v>293</v>
      </c>
      <c r="X579" s="330" t="s">
        <v>6337</v>
      </c>
      <c r="Y579" s="252">
        <v>487</v>
      </c>
      <c r="Z579" s="252">
        <v>66</v>
      </c>
      <c r="AA579" s="252">
        <v>10000</v>
      </c>
      <c r="AB579" s="252">
        <v>312</v>
      </c>
      <c r="AC579" s="252"/>
      <c r="AD579" s="252"/>
      <c r="AE579" s="307">
        <v>58</v>
      </c>
      <c r="AF579" s="91" t="s">
        <v>6907</v>
      </c>
      <c r="AG579" s="373">
        <v>2678</v>
      </c>
      <c r="AH579" s="373">
        <v>8294</v>
      </c>
      <c r="AI579" s="91" t="s">
        <v>6908</v>
      </c>
      <c r="AJ579" s="439" t="s">
        <v>9669</v>
      </c>
      <c r="AK579" s="91" t="s">
        <v>11748</v>
      </c>
      <c r="AL579" s="381">
        <v>22</v>
      </c>
      <c r="AM579" s="381">
        <v>2</v>
      </c>
      <c r="AN579" s="381">
        <v>8</v>
      </c>
      <c r="AO579" s="381">
        <v>12</v>
      </c>
      <c r="AP579" s="381"/>
      <c r="AQ579" s="381">
        <v>313</v>
      </c>
      <c r="AR579" s="91" t="s">
        <v>9140</v>
      </c>
      <c r="AS579" s="91" t="s">
        <v>9140</v>
      </c>
      <c r="AT579" s="407" t="s">
        <v>9350</v>
      </c>
      <c r="AU579" s="232">
        <v>161823</v>
      </c>
      <c r="AV579" s="232">
        <v>517</v>
      </c>
      <c r="AW579" s="335"/>
      <c r="AX579" s="335"/>
      <c r="AY579" s="335"/>
      <c r="AZ579" s="335"/>
      <c r="BA579" s="335"/>
      <c r="BB579" s="313"/>
      <c r="BC579" s="313"/>
      <c r="BD579" s="91"/>
      <c r="BE579" s="91" t="s">
        <v>6881</v>
      </c>
      <c r="BF579" s="313"/>
      <c r="BG579" s="335"/>
      <c r="BH579" s="313"/>
      <c r="BI579" s="313"/>
      <c r="BJ579" s="313"/>
      <c r="BK579" s="313"/>
      <c r="BL579" s="313"/>
      <c r="BM579" s="91"/>
      <c r="BN579" s="91" t="s">
        <v>6881</v>
      </c>
      <c r="BO579" s="253">
        <v>1</v>
      </c>
      <c r="BP579" s="253">
        <v>5</v>
      </c>
      <c r="BQ579" s="253">
        <v>1</v>
      </c>
      <c r="BR579" s="253"/>
      <c r="BS579" s="253"/>
      <c r="BT579" s="253">
        <v>20</v>
      </c>
      <c r="BU579" s="253">
        <v>3</v>
      </c>
      <c r="BV579" s="253">
        <v>6</v>
      </c>
      <c r="BW579" s="253"/>
      <c r="BX579" s="253">
        <v>2</v>
      </c>
      <c r="BY579" s="427"/>
      <c r="BZ579" s="427"/>
      <c r="CA579" s="427"/>
      <c r="CB579" s="427"/>
      <c r="CC579" s="427"/>
    </row>
    <row r="580" spans="1:81" ht="17.100000000000001" customHeight="1">
      <c r="A580" s="771">
        <v>511</v>
      </c>
      <c r="B580" s="116" t="s">
        <v>2789</v>
      </c>
      <c r="C580" s="116" t="s">
        <v>2878</v>
      </c>
      <c r="D580" s="116" t="s">
        <v>309</v>
      </c>
      <c r="E580" s="116" t="s">
        <v>180</v>
      </c>
      <c r="F580" s="116" t="s">
        <v>2883</v>
      </c>
      <c r="G580" s="101" t="s">
        <v>2884</v>
      </c>
      <c r="H580" s="330" t="s">
        <v>2885</v>
      </c>
      <c r="I580" s="91" t="s">
        <v>2886</v>
      </c>
      <c r="J580" s="330" t="s">
        <v>102</v>
      </c>
      <c r="K580" s="330" t="s">
        <v>1943</v>
      </c>
      <c r="L580" s="330" t="s">
        <v>2887</v>
      </c>
      <c r="M580" s="91" t="s">
        <v>10565</v>
      </c>
      <c r="N580" s="330" t="s">
        <v>30</v>
      </c>
      <c r="O580" s="330"/>
      <c r="P580" s="330" t="s">
        <v>11622</v>
      </c>
      <c r="Q580" s="373">
        <v>8986</v>
      </c>
      <c r="R580" s="373">
        <v>1186</v>
      </c>
      <c r="S580" s="23">
        <v>705</v>
      </c>
      <c r="T580" s="387">
        <v>450</v>
      </c>
      <c r="U580" s="253"/>
      <c r="V580" s="252">
        <v>255</v>
      </c>
      <c r="W580" s="252">
        <v>68</v>
      </c>
      <c r="X580" s="330" t="s">
        <v>6337</v>
      </c>
      <c r="Y580" s="252"/>
      <c r="Z580" s="252"/>
      <c r="AA580" s="252">
        <v>1467</v>
      </c>
      <c r="AB580" s="252">
        <v>42</v>
      </c>
      <c r="AC580" s="252"/>
      <c r="AD580" s="252"/>
      <c r="AE580" s="307">
        <v>44</v>
      </c>
      <c r="AF580" s="91" t="s">
        <v>7034</v>
      </c>
      <c r="AG580" s="373">
        <v>600</v>
      </c>
      <c r="AH580" s="373">
        <v>895</v>
      </c>
      <c r="AI580" s="91"/>
      <c r="AJ580" s="91"/>
      <c r="AK580" s="91" t="s">
        <v>6348</v>
      </c>
      <c r="AL580" s="381">
        <v>3</v>
      </c>
      <c r="AM580" s="381"/>
      <c r="AN580" s="381">
        <v>2</v>
      </c>
      <c r="AO580" s="381">
        <v>1</v>
      </c>
      <c r="AP580" s="381"/>
      <c r="AQ580" s="381">
        <v>314</v>
      </c>
      <c r="AR580" s="91" t="s">
        <v>8604</v>
      </c>
      <c r="AS580" s="91" t="s">
        <v>8604</v>
      </c>
      <c r="AT580" s="91" t="s">
        <v>9350</v>
      </c>
      <c r="AU580" s="73">
        <v>6274</v>
      </c>
      <c r="AV580" s="232">
        <v>20</v>
      </c>
      <c r="AW580" s="335"/>
      <c r="AX580" s="335"/>
      <c r="AY580" s="335"/>
      <c r="AZ580" s="335"/>
      <c r="BA580" s="335"/>
      <c r="BB580" s="313"/>
      <c r="BC580" s="313"/>
      <c r="BD580" s="91"/>
      <c r="BE580" s="91" t="s">
        <v>6350</v>
      </c>
      <c r="BF580" s="313"/>
      <c r="BG580" s="335"/>
      <c r="BH580" s="313"/>
      <c r="BI580" s="313"/>
      <c r="BJ580" s="313"/>
      <c r="BK580" s="313"/>
      <c r="BL580" s="313"/>
      <c r="BM580" s="91"/>
      <c r="BN580" s="91" t="s">
        <v>6350</v>
      </c>
      <c r="BO580" s="253"/>
      <c r="BP580" s="253">
        <v>1</v>
      </c>
      <c r="BQ580" s="253"/>
      <c r="BR580" s="253"/>
      <c r="BS580" s="253">
        <v>1</v>
      </c>
      <c r="BT580" s="253"/>
      <c r="BU580" s="253">
        <v>1</v>
      </c>
      <c r="BV580" s="253">
        <v>1</v>
      </c>
      <c r="BW580" s="253"/>
      <c r="BX580" s="253"/>
      <c r="BY580" s="427"/>
      <c r="BZ580" s="427"/>
      <c r="CA580" s="427"/>
      <c r="CB580" s="427"/>
      <c r="CC580" s="427"/>
    </row>
    <row r="581" spans="1:81" ht="17.100000000000001" customHeight="1">
      <c r="A581" s="771">
        <v>512</v>
      </c>
      <c r="B581" s="109" t="s">
        <v>2789</v>
      </c>
      <c r="C581" s="109" t="s">
        <v>2858</v>
      </c>
      <c r="D581" s="109" t="s">
        <v>309</v>
      </c>
      <c r="E581" s="116" t="s">
        <v>896</v>
      </c>
      <c r="F581" s="116" t="s">
        <v>2888</v>
      </c>
      <c r="G581" s="101" t="s">
        <v>2889</v>
      </c>
      <c r="H581" s="330" t="s">
        <v>2890</v>
      </c>
      <c r="I581" s="91" t="s">
        <v>2891</v>
      </c>
      <c r="J581" s="330" t="s">
        <v>30</v>
      </c>
      <c r="K581" s="330" t="s">
        <v>113</v>
      </c>
      <c r="L581" s="330" t="s">
        <v>113</v>
      </c>
      <c r="M581" s="91" t="s">
        <v>10566</v>
      </c>
      <c r="N581" s="330" t="s">
        <v>30</v>
      </c>
      <c r="O581" s="330"/>
      <c r="P581" s="330" t="s">
        <v>30</v>
      </c>
      <c r="Q581" s="373">
        <v>29564</v>
      </c>
      <c r="R581" s="373">
        <v>127.3</v>
      </c>
      <c r="S581" s="387">
        <v>127.3</v>
      </c>
      <c r="T581" s="387">
        <v>127.3</v>
      </c>
      <c r="U581" s="253"/>
      <c r="V581" s="252"/>
      <c r="W581" s="252"/>
      <c r="X581" s="330"/>
      <c r="Y581" s="252"/>
      <c r="Z581" s="252"/>
      <c r="AA581" s="252"/>
      <c r="AB581" s="252"/>
      <c r="AC581" s="252"/>
      <c r="AD581" s="252"/>
      <c r="AE581" s="307">
        <v>25</v>
      </c>
      <c r="AF581" s="91" t="s">
        <v>7035</v>
      </c>
      <c r="AG581" s="373">
        <v>46</v>
      </c>
      <c r="AH581" s="373">
        <v>53</v>
      </c>
      <c r="AI581" s="91" t="s">
        <v>7036</v>
      </c>
      <c r="AJ581" s="91" t="s">
        <v>9023</v>
      </c>
      <c r="AK581" s="91"/>
      <c r="AL581" s="381"/>
      <c r="AM581" s="381"/>
      <c r="AN581" s="381"/>
      <c r="AO581" s="381"/>
      <c r="AP581" s="381"/>
      <c r="AQ581" s="381">
        <v>365</v>
      </c>
      <c r="AR581" s="91" t="s">
        <v>6355</v>
      </c>
      <c r="AS581" s="91" t="s">
        <v>6355</v>
      </c>
      <c r="AT581" s="91" t="s">
        <v>10023</v>
      </c>
      <c r="AU581" s="232">
        <v>1000</v>
      </c>
      <c r="AV581" s="73">
        <v>3</v>
      </c>
      <c r="AW581" s="335"/>
      <c r="AX581" s="335"/>
      <c r="AY581" s="335"/>
      <c r="AZ581" s="335"/>
      <c r="BA581" s="335"/>
      <c r="BB581" s="313"/>
      <c r="BC581" s="313"/>
      <c r="BD581" s="91"/>
      <c r="BE581" s="91" t="s">
        <v>6350</v>
      </c>
      <c r="BF581" s="313"/>
      <c r="BG581" s="335"/>
      <c r="BH581" s="313"/>
      <c r="BI581" s="313"/>
      <c r="BJ581" s="313"/>
      <c r="BK581" s="313"/>
      <c r="BL581" s="313"/>
      <c r="BM581" s="91"/>
      <c r="BN581" s="91"/>
      <c r="BO581" s="253"/>
      <c r="BP581" s="253"/>
      <c r="BQ581" s="253"/>
      <c r="BR581" s="253"/>
      <c r="BS581" s="253"/>
      <c r="BT581" s="253"/>
      <c r="BU581" s="253"/>
      <c r="BV581" s="253"/>
      <c r="BW581" s="253"/>
      <c r="BX581" s="253"/>
      <c r="BY581" s="427"/>
      <c r="BZ581" s="427"/>
      <c r="CA581" s="427"/>
      <c r="CB581" s="427"/>
      <c r="CC581" s="427"/>
    </row>
    <row r="582" spans="1:81" ht="17.100000000000001" customHeight="1">
      <c r="A582" s="771">
        <v>513</v>
      </c>
      <c r="B582" s="92" t="s">
        <v>2790</v>
      </c>
      <c r="C582" s="92" t="s">
        <v>2791</v>
      </c>
      <c r="D582" s="92" t="s">
        <v>213</v>
      </c>
      <c r="E582" s="85" t="s">
        <v>113</v>
      </c>
      <c r="F582" s="85" t="s">
        <v>2892</v>
      </c>
      <c r="G582" s="101" t="s">
        <v>2893</v>
      </c>
      <c r="H582" s="330" t="s">
        <v>2894</v>
      </c>
      <c r="I582" s="91" t="s">
        <v>2895</v>
      </c>
      <c r="J582" s="330" t="s">
        <v>30</v>
      </c>
      <c r="K582" s="330" t="s">
        <v>113</v>
      </c>
      <c r="L582" s="330" t="s">
        <v>113</v>
      </c>
      <c r="M582" s="91" t="s">
        <v>10567</v>
      </c>
      <c r="N582" s="330" t="s">
        <v>30</v>
      </c>
      <c r="O582" s="570"/>
      <c r="P582" s="330" t="s">
        <v>30</v>
      </c>
      <c r="Q582" s="373">
        <v>1720</v>
      </c>
      <c r="R582" s="373">
        <v>889</v>
      </c>
      <c r="S582" s="387">
        <v>394</v>
      </c>
      <c r="T582" s="387">
        <v>394</v>
      </c>
      <c r="U582" s="253" t="s">
        <v>6352</v>
      </c>
      <c r="V582" s="252"/>
      <c r="W582" s="252">
        <v>97</v>
      </c>
      <c r="X582" s="330" t="s">
        <v>6337</v>
      </c>
      <c r="Y582" s="252">
        <v>51</v>
      </c>
      <c r="Z582" s="252">
        <v>20</v>
      </c>
      <c r="AA582" s="252">
        <v>1000</v>
      </c>
      <c r="AB582" s="252">
        <v>44</v>
      </c>
      <c r="AC582" s="252"/>
      <c r="AD582" s="252"/>
      <c r="AE582" s="307"/>
      <c r="AF582" s="91" t="s">
        <v>6646</v>
      </c>
      <c r="AG582" s="373">
        <v>4674</v>
      </c>
      <c r="AH582" s="373">
        <v>7093</v>
      </c>
      <c r="AI582" s="91"/>
      <c r="AJ582" s="91"/>
      <c r="AK582" s="91"/>
      <c r="AL582" s="381">
        <v>5</v>
      </c>
      <c r="AM582" s="381">
        <v>4</v>
      </c>
      <c r="AN582" s="381">
        <v>1</v>
      </c>
      <c r="AO582" s="381"/>
      <c r="AP582" s="381"/>
      <c r="AQ582" s="381">
        <v>240</v>
      </c>
      <c r="AR582" s="91" t="s">
        <v>9145</v>
      </c>
      <c r="AS582" s="91" t="s">
        <v>9227</v>
      </c>
      <c r="AT582" s="91" t="s">
        <v>6647</v>
      </c>
      <c r="AU582" s="232">
        <v>5760</v>
      </c>
      <c r="AV582" s="232">
        <v>24</v>
      </c>
      <c r="AW582" s="337"/>
      <c r="AX582" s="337"/>
      <c r="AY582" s="337"/>
      <c r="AZ582" s="337"/>
      <c r="BA582" s="337"/>
      <c r="BB582" s="309"/>
      <c r="BC582" s="309"/>
      <c r="BD582" s="471"/>
      <c r="BE582" s="471" t="s">
        <v>9770</v>
      </c>
      <c r="BF582" s="313"/>
      <c r="BG582" s="335"/>
      <c r="BH582" s="313"/>
      <c r="BI582" s="313"/>
      <c r="BJ582" s="313"/>
      <c r="BK582" s="313"/>
      <c r="BL582" s="313"/>
      <c r="BM582" s="91"/>
      <c r="BN582" s="91"/>
      <c r="BO582" s="253"/>
      <c r="BP582" s="253">
        <v>1</v>
      </c>
      <c r="BQ582" s="253"/>
      <c r="BR582" s="253"/>
      <c r="BS582" s="253"/>
      <c r="BT582" s="253">
        <v>1</v>
      </c>
      <c r="BU582" s="253">
        <v>1</v>
      </c>
      <c r="BV582" s="253"/>
      <c r="BW582" s="253"/>
      <c r="BX582" s="253"/>
      <c r="BY582" s="427"/>
      <c r="BZ582" s="427"/>
      <c r="CA582" s="427"/>
      <c r="CB582" s="427"/>
      <c r="CC582" s="427"/>
    </row>
    <row r="583" spans="1:81" ht="17.100000000000001" customHeight="1">
      <c r="A583" s="771">
        <v>514</v>
      </c>
      <c r="B583" s="109" t="s">
        <v>2789</v>
      </c>
      <c r="C583" s="109" t="s">
        <v>2858</v>
      </c>
      <c r="D583" s="109" t="s">
        <v>309</v>
      </c>
      <c r="E583" s="116" t="s">
        <v>97</v>
      </c>
      <c r="F583" s="116" t="s">
        <v>2896</v>
      </c>
      <c r="G583" s="101" t="s">
        <v>2897</v>
      </c>
      <c r="H583" s="330" t="s">
        <v>2898</v>
      </c>
      <c r="I583" s="91" t="s">
        <v>2899</v>
      </c>
      <c r="J583" s="330" t="s">
        <v>102</v>
      </c>
      <c r="K583" s="330" t="s">
        <v>1322</v>
      </c>
      <c r="L583" s="330" t="s">
        <v>2900</v>
      </c>
      <c r="M583" s="91" t="s">
        <v>10568</v>
      </c>
      <c r="N583" s="330" t="s">
        <v>30</v>
      </c>
      <c r="O583" s="330"/>
      <c r="P583" s="330" t="s">
        <v>30</v>
      </c>
      <c r="Q583" s="373">
        <v>8457</v>
      </c>
      <c r="R583" s="373">
        <v>2375</v>
      </c>
      <c r="S583" s="387">
        <v>1169</v>
      </c>
      <c r="T583" s="387">
        <v>1079</v>
      </c>
      <c r="U583" s="253" t="s">
        <v>6405</v>
      </c>
      <c r="V583" s="252">
        <v>90</v>
      </c>
      <c r="W583" s="252">
        <v>240</v>
      </c>
      <c r="X583" s="330" t="s">
        <v>6337</v>
      </c>
      <c r="Y583" s="252">
        <v>97</v>
      </c>
      <c r="Z583" s="252">
        <v>394</v>
      </c>
      <c r="AA583" s="252">
        <v>20000</v>
      </c>
      <c r="AB583" s="252">
        <v>94</v>
      </c>
      <c r="AC583" s="252"/>
      <c r="AD583" s="252"/>
      <c r="AE583" s="307">
        <v>200</v>
      </c>
      <c r="AF583" s="91" t="s">
        <v>6406</v>
      </c>
      <c r="AG583" s="373">
        <v>4426</v>
      </c>
      <c r="AH583" s="373">
        <v>8910</v>
      </c>
      <c r="AI583" s="91" t="s">
        <v>6407</v>
      </c>
      <c r="AJ583" s="91" t="s">
        <v>6408</v>
      </c>
      <c r="AK583" s="91" t="s">
        <v>11620</v>
      </c>
      <c r="AL583" s="381">
        <v>9</v>
      </c>
      <c r="AM583" s="381">
        <v>1</v>
      </c>
      <c r="AN583" s="381">
        <v>5</v>
      </c>
      <c r="AO583" s="381">
        <v>2</v>
      </c>
      <c r="AP583" s="381">
        <v>1</v>
      </c>
      <c r="AQ583" s="381">
        <v>300</v>
      </c>
      <c r="AR583" s="91" t="s">
        <v>9140</v>
      </c>
      <c r="AS583" s="91" t="s">
        <v>9140</v>
      </c>
      <c r="AT583" s="91" t="s">
        <v>11624</v>
      </c>
      <c r="AU583" s="73">
        <v>131104</v>
      </c>
      <c r="AV583" s="73">
        <v>437</v>
      </c>
      <c r="AW583" s="335"/>
      <c r="AX583" s="335"/>
      <c r="AY583" s="335"/>
      <c r="AZ583" s="335"/>
      <c r="BA583" s="335"/>
      <c r="BB583" s="313"/>
      <c r="BC583" s="313"/>
      <c r="BD583" s="91"/>
      <c r="BE583" s="91" t="s">
        <v>6350</v>
      </c>
      <c r="BF583" s="313"/>
      <c r="BG583" s="335"/>
      <c r="BH583" s="313"/>
      <c r="BI583" s="313"/>
      <c r="BJ583" s="313"/>
      <c r="BK583" s="313"/>
      <c r="BL583" s="313"/>
      <c r="BM583" s="91"/>
      <c r="BN583" s="91" t="s">
        <v>6350</v>
      </c>
      <c r="BO583" s="253"/>
      <c r="BP583" s="253">
        <v>3</v>
      </c>
      <c r="BQ583" s="253">
        <v>1</v>
      </c>
      <c r="BR583" s="253"/>
      <c r="BS583" s="253">
        <v>2</v>
      </c>
      <c r="BT583" s="253">
        <v>3</v>
      </c>
      <c r="BU583" s="253">
        <v>2</v>
      </c>
      <c r="BV583" s="253">
        <v>2</v>
      </c>
      <c r="BW583" s="253"/>
      <c r="BX583" s="253"/>
      <c r="BY583" s="427"/>
      <c r="BZ583" s="427"/>
      <c r="CA583" s="427"/>
      <c r="CB583" s="427"/>
      <c r="CC583" s="427"/>
    </row>
    <row r="584" spans="1:81" ht="17.100000000000001" customHeight="1">
      <c r="A584" s="771">
        <v>515</v>
      </c>
      <c r="B584" s="109" t="s">
        <v>2789</v>
      </c>
      <c r="C584" s="109" t="s">
        <v>2858</v>
      </c>
      <c r="D584" s="109" t="s">
        <v>309</v>
      </c>
      <c r="E584" s="116" t="s">
        <v>180</v>
      </c>
      <c r="F584" s="116" t="s">
        <v>2901</v>
      </c>
      <c r="G584" s="101" t="s">
        <v>2902</v>
      </c>
      <c r="H584" s="330" t="s">
        <v>11625</v>
      </c>
      <c r="I584" s="91" t="s">
        <v>2903</v>
      </c>
      <c r="J584" s="330" t="s">
        <v>102</v>
      </c>
      <c r="K584" s="330" t="s">
        <v>2904</v>
      </c>
      <c r="L584" s="330" t="s">
        <v>2905</v>
      </c>
      <c r="M584" s="91" t="s">
        <v>10569</v>
      </c>
      <c r="N584" s="330" t="s">
        <v>30</v>
      </c>
      <c r="O584" s="330"/>
      <c r="P584" s="330" t="s">
        <v>30</v>
      </c>
      <c r="Q584" s="373">
        <v>152000</v>
      </c>
      <c r="R584" s="373">
        <v>4125</v>
      </c>
      <c r="S584" s="387">
        <v>1175</v>
      </c>
      <c r="T584" s="387">
        <v>1080</v>
      </c>
      <c r="U584" s="253" t="s">
        <v>6352</v>
      </c>
      <c r="V584" s="252">
        <v>95</v>
      </c>
      <c r="W584" s="252">
        <v>117</v>
      </c>
      <c r="X584" s="330" t="s">
        <v>6337</v>
      </c>
      <c r="Y584" s="252">
        <v>210</v>
      </c>
      <c r="Z584" s="252">
        <v>24</v>
      </c>
      <c r="AA584" s="252">
        <v>600</v>
      </c>
      <c r="AB584" s="252">
        <v>84</v>
      </c>
      <c r="AC584" s="252"/>
      <c r="AD584" s="252"/>
      <c r="AE584" s="307">
        <v>718</v>
      </c>
      <c r="AF584" s="91" t="s">
        <v>6386</v>
      </c>
      <c r="AG584" s="373">
        <v>541</v>
      </c>
      <c r="AH584" s="373">
        <v>748</v>
      </c>
      <c r="AI584" s="91" t="s">
        <v>6387</v>
      </c>
      <c r="AJ584" s="580" t="s">
        <v>10909</v>
      </c>
      <c r="AK584" s="91"/>
      <c r="AL584" s="381">
        <v>2</v>
      </c>
      <c r="AM584" s="381">
        <v>2</v>
      </c>
      <c r="AN584" s="381"/>
      <c r="AO584" s="381"/>
      <c r="AP584" s="381"/>
      <c r="AQ584" s="381">
        <v>300</v>
      </c>
      <c r="AR584" s="91" t="s">
        <v>9140</v>
      </c>
      <c r="AS584" s="91" t="s">
        <v>9140</v>
      </c>
      <c r="AT584" s="91" t="s">
        <v>9149</v>
      </c>
      <c r="AU584" s="73">
        <v>45682</v>
      </c>
      <c r="AV584" s="73">
        <v>152</v>
      </c>
      <c r="AW584" s="335"/>
      <c r="AX584" s="335"/>
      <c r="AY584" s="335"/>
      <c r="AZ584" s="335"/>
      <c r="BA584" s="335"/>
      <c r="BB584" s="313"/>
      <c r="BC584" s="313"/>
      <c r="BD584" s="91"/>
      <c r="BE584" s="91" t="s">
        <v>6350</v>
      </c>
      <c r="BF584" s="313"/>
      <c r="BG584" s="335"/>
      <c r="BH584" s="313"/>
      <c r="BI584" s="313"/>
      <c r="BJ584" s="313"/>
      <c r="BK584" s="313"/>
      <c r="BL584" s="313"/>
      <c r="BM584" s="91"/>
      <c r="BN584" s="91" t="s">
        <v>6350</v>
      </c>
      <c r="BO584" s="253"/>
      <c r="BP584" s="253">
        <v>1</v>
      </c>
      <c r="BQ584" s="253"/>
      <c r="BR584" s="253"/>
      <c r="BS584" s="253">
        <v>1</v>
      </c>
      <c r="BT584" s="253"/>
      <c r="BU584" s="253">
        <v>1</v>
      </c>
      <c r="BV584" s="253"/>
      <c r="BW584" s="253"/>
      <c r="BX584" s="253"/>
      <c r="BY584" s="427"/>
      <c r="BZ584" s="427"/>
      <c r="CA584" s="427"/>
      <c r="CB584" s="427"/>
      <c r="CC584" s="427"/>
    </row>
    <row r="585" spans="1:81" ht="17.100000000000001" customHeight="1">
      <c r="A585" s="771">
        <v>516</v>
      </c>
      <c r="B585" s="78" t="s">
        <v>2790</v>
      </c>
      <c r="C585" s="78" t="s">
        <v>2813</v>
      </c>
      <c r="D585" s="78" t="s">
        <v>213</v>
      </c>
      <c r="E585" s="78" t="s">
        <v>113</v>
      </c>
      <c r="F585" s="78" t="s">
        <v>2906</v>
      </c>
      <c r="G585" s="101" t="s">
        <v>2907</v>
      </c>
      <c r="H585" s="330" t="s">
        <v>2908</v>
      </c>
      <c r="I585" s="91" t="s">
        <v>2909</v>
      </c>
      <c r="J585" s="330" t="s">
        <v>30</v>
      </c>
      <c r="K585" s="330" t="s">
        <v>113</v>
      </c>
      <c r="L585" s="330" t="s">
        <v>113</v>
      </c>
      <c r="M585" s="776" t="s">
        <v>12545</v>
      </c>
      <c r="N585" s="330" t="s">
        <v>30</v>
      </c>
      <c r="O585" s="330"/>
      <c r="P585" s="330" t="s">
        <v>30</v>
      </c>
      <c r="Q585" s="373">
        <v>9380</v>
      </c>
      <c r="R585" s="373">
        <v>1326</v>
      </c>
      <c r="S585" s="387">
        <v>468</v>
      </c>
      <c r="T585" s="387">
        <v>360</v>
      </c>
      <c r="U585" s="253" t="s">
        <v>6357</v>
      </c>
      <c r="V585" s="252">
        <v>108</v>
      </c>
      <c r="W585" s="252">
        <v>21</v>
      </c>
      <c r="X585" s="330" t="s">
        <v>6337</v>
      </c>
      <c r="Y585" s="252">
        <v>180</v>
      </c>
      <c r="Z585" s="252"/>
      <c r="AA585" s="252"/>
      <c r="AB585" s="252">
        <v>42</v>
      </c>
      <c r="AC585" s="252"/>
      <c r="AD585" s="252"/>
      <c r="AE585" s="307">
        <v>100</v>
      </c>
      <c r="AF585" s="91" t="s">
        <v>7037</v>
      </c>
      <c r="AG585" s="373">
        <v>150</v>
      </c>
      <c r="AH585" s="373">
        <v>300</v>
      </c>
      <c r="AI585" s="91"/>
      <c r="AJ585" s="91"/>
      <c r="AK585" s="91" t="s">
        <v>6369</v>
      </c>
      <c r="AL585" s="381">
        <v>8</v>
      </c>
      <c r="AM585" s="381"/>
      <c r="AN585" s="381">
        <v>8</v>
      </c>
      <c r="AO585" s="381"/>
      <c r="AP585" s="381"/>
      <c r="AQ585" s="381">
        <v>310</v>
      </c>
      <c r="AR585" s="91" t="s">
        <v>6355</v>
      </c>
      <c r="AS585" s="91" t="s">
        <v>6355</v>
      </c>
      <c r="AT585" s="91" t="s">
        <v>7038</v>
      </c>
      <c r="AU585" s="73">
        <v>8218</v>
      </c>
      <c r="AV585" s="73">
        <v>27</v>
      </c>
      <c r="AW585" s="335">
        <v>4000</v>
      </c>
      <c r="AX585" s="335">
        <v>0</v>
      </c>
      <c r="AY585" s="335">
        <v>3000</v>
      </c>
      <c r="AZ585" s="335">
        <v>3000</v>
      </c>
      <c r="BA585" s="335">
        <v>4000</v>
      </c>
      <c r="BB585" s="313">
        <v>10</v>
      </c>
      <c r="BC585" s="313">
        <v>50</v>
      </c>
      <c r="BD585" s="91" t="s">
        <v>7039</v>
      </c>
      <c r="BE585" s="91"/>
      <c r="BF585" s="313">
        <v>4000</v>
      </c>
      <c r="BG585" s="335">
        <v>0</v>
      </c>
      <c r="BH585" s="313">
        <v>3000</v>
      </c>
      <c r="BI585" s="313">
        <v>3000</v>
      </c>
      <c r="BJ585" s="313">
        <v>4000</v>
      </c>
      <c r="BK585" s="313">
        <v>10</v>
      </c>
      <c r="BL585" s="313">
        <v>50</v>
      </c>
      <c r="BM585" s="91" t="s">
        <v>7040</v>
      </c>
      <c r="BN585" s="91"/>
      <c r="BO585" s="253"/>
      <c r="BP585" s="253"/>
      <c r="BQ585" s="253"/>
      <c r="BR585" s="253"/>
      <c r="BS585" s="253"/>
      <c r="BT585" s="253"/>
      <c r="BU585" s="253">
        <v>3</v>
      </c>
      <c r="BV585" s="253"/>
      <c r="BW585" s="253"/>
      <c r="BX585" s="253"/>
      <c r="BY585" s="427"/>
      <c r="BZ585" s="427"/>
      <c r="CA585" s="427"/>
      <c r="CB585" s="427"/>
      <c r="CC585" s="427"/>
    </row>
    <row r="586" spans="1:81" ht="17.100000000000001" customHeight="1">
      <c r="A586" s="208"/>
      <c r="B586" s="209" t="s">
        <v>2910</v>
      </c>
      <c r="C586" s="210"/>
      <c r="D586" s="210">
        <v>22</v>
      </c>
      <c r="E586" s="210"/>
      <c r="F586" s="210"/>
      <c r="G586" s="208"/>
      <c r="H586" s="208"/>
      <c r="I586" s="208"/>
      <c r="J586" s="208"/>
      <c r="K586" s="208"/>
      <c r="L586" s="208"/>
      <c r="M586" s="205"/>
      <c r="N586" s="112"/>
      <c r="O586" s="112"/>
      <c r="P586" s="112"/>
      <c r="Q586" s="374"/>
      <c r="R586" s="374"/>
      <c r="S586" s="188"/>
      <c r="T586" s="188"/>
      <c r="U586" s="285"/>
      <c r="V586" s="298"/>
      <c r="W586" s="298"/>
      <c r="X586" s="112"/>
      <c r="Y586" s="298"/>
      <c r="Z586" s="298"/>
      <c r="AA586" s="298"/>
      <c r="AB586" s="298"/>
      <c r="AC586" s="298"/>
      <c r="AD586" s="298"/>
      <c r="AE586" s="352"/>
      <c r="AF586" s="205"/>
      <c r="AG586" s="374"/>
      <c r="AH586" s="374"/>
      <c r="AI586" s="205"/>
      <c r="AJ586" s="205"/>
      <c r="AK586" s="205"/>
      <c r="AL586" s="112"/>
      <c r="AM586" s="112"/>
      <c r="AN586" s="112"/>
      <c r="AO586" s="112"/>
      <c r="AP586" s="112"/>
      <c r="AQ586" s="112"/>
      <c r="AR586" s="205"/>
      <c r="AS586" s="205"/>
      <c r="AT586" s="205"/>
      <c r="AU586" s="198"/>
      <c r="AV586" s="198"/>
      <c r="AW586" s="339"/>
      <c r="AX586" s="339"/>
      <c r="AY586" s="339"/>
      <c r="AZ586" s="339"/>
      <c r="BA586" s="339"/>
      <c r="BB586" s="310"/>
      <c r="BC586" s="310"/>
      <c r="BD586" s="205"/>
      <c r="BE586" s="205"/>
      <c r="BF586" s="310"/>
      <c r="BG586" s="339"/>
      <c r="BH586" s="310"/>
      <c r="BI586" s="310"/>
      <c r="BJ586" s="310"/>
      <c r="BK586" s="310"/>
      <c r="BL586" s="310"/>
      <c r="BM586" s="205"/>
      <c r="BN586" s="205"/>
      <c r="BO586" s="285"/>
      <c r="BP586" s="285"/>
      <c r="BQ586" s="285"/>
      <c r="BR586" s="285"/>
      <c r="BS586" s="285"/>
      <c r="BT586" s="285"/>
      <c r="BU586" s="285"/>
      <c r="BV586" s="285"/>
      <c r="BW586" s="285"/>
      <c r="BX586" s="285"/>
      <c r="BY586" s="112"/>
      <c r="BZ586" s="112"/>
      <c r="CA586" s="112"/>
      <c r="CB586" s="112"/>
      <c r="CC586" s="112"/>
    </row>
    <row r="587" spans="1:81" ht="17.100000000000001" customHeight="1">
      <c r="A587" s="91">
        <v>517</v>
      </c>
      <c r="B587" s="78" t="s">
        <v>2789</v>
      </c>
      <c r="C587" s="78" t="s">
        <v>2830</v>
      </c>
      <c r="D587" s="78" t="s">
        <v>702</v>
      </c>
      <c r="E587" s="78" t="s">
        <v>180</v>
      </c>
      <c r="F587" s="78" t="s">
        <v>2911</v>
      </c>
      <c r="G587" s="101" t="s">
        <v>8756</v>
      </c>
      <c r="H587" s="330" t="s">
        <v>2912</v>
      </c>
      <c r="I587" s="91" t="s">
        <v>2135</v>
      </c>
      <c r="J587" s="330" t="s">
        <v>102</v>
      </c>
      <c r="K587" s="330" t="s">
        <v>2135</v>
      </c>
      <c r="L587" s="330" t="s">
        <v>2913</v>
      </c>
      <c r="M587" s="91" t="s">
        <v>10570</v>
      </c>
      <c r="N587" s="330" t="s">
        <v>30</v>
      </c>
      <c r="O587" s="330"/>
      <c r="P587" s="330" t="s">
        <v>30</v>
      </c>
      <c r="Q587" s="373">
        <v>952</v>
      </c>
      <c r="R587" s="373">
        <v>191.68</v>
      </c>
      <c r="S587" s="387">
        <v>142</v>
      </c>
      <c r="T587" s="387">
        <v>142</v>
      </c>
      <c r="U587" s="253" t="s">
        <v>6352</v>
      </c>
      <c r="V587" s="252"/>
      <c r="W587" s="252">
        <v>13.22</v>
      </c>
      <c r="X587" s="330" t="s">
        <v>6337</v>
      </c>
      <c r="Y587" s="252"/>
      <c r="Z587" s="252"/>
      <c r="AA587" s="252"/>
      <c r="AB587" s="252">
        <v>30</v>
      </c>
      <c r="AC587" s="252"/>
      <c r="AD587" s="252"/>
      <c r="AE587" s="307">
        <v>6</v>
      </c>
      <c r="AF587" s="91" t="s">
        <v>8939</v>
      </c>
      <c r="AG587" s="373">
        <v>18100</v>
      </c>
      <c r="AH587" s="373">
        <v>18100</v>
      </c>
      <c r="AI587" s="91"/>
      <c r="AJ587" s="91"/>
      <c r="AK587" s="91" t="s">
        <v>6348</v>
      </c>
      <c r="AL587" s="381"/>
      <c r="AM587" s="381"/>
      <c r="AN587" s="381"/>
      <c r="AO587" s="381"/>
      <c r="AP587" s="381"/>
      <c r="AQ587" s="381">
        <v>300</v>
      </c>
      <c r="AR587" s="91" t="s">
        <v>6341</v>
      </c>
      <c r="AS587" s="91" t="s">
        <v>6341</v>
      </c>
      <c r="AT587" s="91" t="s">
        <v>6422</v>
      </c>
      <c r="AU587" s="232">
        <v>1000</v>
      </c>
      <c r="AV587" s="73">
        <v>3</v>
      </c>
      <c r="AW587" s="335"/>
      <c r="AX587" s="335"/>
      <c r="AY587" s="335"/>
      <c r="AZ587" s="335"/>
      <c r="BA587" s="335"/>
      <c r="BB587" s="313"/>
      <c r="BC587" s="313"/>
      <c r="BD587" s="91"/>
      <c r="BE587" s="91" t="s">
        <v>6350</v>
      </c>
      <c r="BF587" s="313"/>
      <c r="BG587" s="335"/>
      <c r="BH587" s="313"/>
      <c r="BI587" s="313"/>
      <c r="BJ587" s="313"/>
      <c r="BK587" s="313"/>
      <c r="BL587" s="313"/>
      <c r="BM587" s="91"/>
      <c r="BN587" s="91"/>
      <c r="BO587" s="253"/>
      <c r="BP587" s="253"/>
      <c r="BQ587" s="253"/>
      <c r="BR587" s="253"/>
      <c r="BS587" s="253"/>
      <c r="BT587" s="253"/>
      <c r="BU587" s="253"/>
      <c r="BV587" s="253"/>
      <c r="BW587" s="253"/>
      <c r="BX587" s="253"/>
      <c r="BY587" s="427">
        <v>1</v>
      </c>
      <c r="BZ587" s="427"/>
      <c r="CA587" s="427"/>
      <c r="CB587" s="427"/>
      <c r="CC587" s="427"/>
    </row>
    <row r="588" spans="1:81" ht="17.100000000000001" customHeight="1">
      <c r="A588" s="86">
        <v>518</v>
      </c>
      <c r="B588" s="88" t="s">
        <v>2790</v>
      </c>
      <c r="C588" s="88" t="s">
        <v>2807</v>
      </c>
      <c r="D588" s="88" t="s">
        <v>350</v>
      </c>
      <c r="E588" s="88" t="s">
        <v>278</v>
      </c>
      <c r="F588" s="88" t="s">
        <v>2914</v>
      </c>
      <c r="G588" s="169" t="s">
        <v>2915</v>
      </c>
      <c r="H588" s="329" t="s">
        <v>2916</v>
      </c>
      <c r="I588" s="332" t="s">
        <v>2917</v>
      </c>
      <c r="J588" s="329" t="s">
        <v>102</v>
      </c>
      <c r="K588" s="329" t="s">
        <v>2067</v>
      </c>
      <c r="L588" s="329" t="s">
        <v>2918</v>
      </c>
      <c r="M588" s="91" t="s">
        <v>7041</v>
      </c>
      <c r="N588" s="330" t="s">
        <v>30</v>
      </c>
      <c r="O588" s="330"/>
      <c r="P588" s="330" t="s">
        <v>30</v>
      </c>
      <c r="Q588" s="373">
        <v>933</v>
      </c>
      <c r="R588" s="373">
        <v>168</v>
      </c>
      <c r="S588" s="387">
        <v>83</v>
      </c>
      <c r="T588" s="387">
        <v>83</v>
      </c>
      <c r="U588" s="253" t="s">
        <v>6336</v>
      </c>
      <c r="V588" s="252"/>
      <c r="W588" s="300">
        <v>27</v>
      </c>
      <c r="X588" s="623"/>
      <c r="Y588" s="252">
        <v>30</v>
      </c>
      <c r="Z588" s="252">
        <v>12</v>
      </c>
      <c r="AA588" s="252"/>
      <c r="AB588" s="252">
        <v>15</v>
      </c>
      <c r="AC588" s="252"/>
      <c r="AD588" s="252"/>
      <c r="AE588" s="307">
        <v>7</v>
      </c>
      <c r="AF588" s="91" t="s">
        <v>7042</v>
      </c>
      <c r="AG588" s="373"/>
      <c r="AH588" s="373">
        <v>15000</v>
      </c>
      <c r="AI588" s="91"/>
      <c r="AJ588" s="91"/>
      <c r="AK588" s="91" t="s">
        <v>6354</v>
      </c>
      <c r="AL588" s="381">
        <v>3</v>
      </c>
      <c r="AM588" s="381">
        <v>2</v>
      </c>
      <c r="AN588" s="381"/>
      <c r="AO588" s="381">
        <v>1</v>
      </c>
      <c r="AP588" s="381"/>
      <c r="AQ588" s="381">
        <v>250</v>
      </c>
      <c r="AR588" s="91" t="s">
        <v>6341</v>
      </c>
      <c r="AS588" s="91" t="s">
        <v>6341</v>
      </c>
      <c r="AT588" s="91" t="s">
        <v>6422</v>
      </c>
      <c r="AU588" s="232">
        <v>3000</v>
      </c>
      <c r="AV588" s="73">
        <v>12</v>
      </c>
      <c r="AW588" s="335"/>
      <c r="AX588" s="335"/>
      <c r="AY588" s="335"/>
      <c r="AZ588" s="335"/>
      <c r="BA588" s="335"/>
      <c r="BB588" s="313"/>
      <c r="BC588" s="313"/>
      <c r="BD588" s="91"/>
      <c r="BE588" s="91" t="s">
        <v>6350</v>
      </c>
      <c r="BF588" s="313"/>
      <c r="BG588" s="335"/>
      <c r="BH588" s="313"/>
      <c r="BI588" s="313"/>
      <c r="BJ588" s="313"/>
      <c r="BK588" s="313"/>
      <c r="BL588" s="313"/>
      <c r="BM588" s="91"/>
      <c r="BN588" s="91" t="s">
        <v>6350</v>
      </c>
      <c r="BO588" s="253"/>
      <c r="BP588" s="253"/>
      <c r="BQ588" s="253"/>
      <c r="BR588" s="253"/>
      <c r="BS588" s="253"/>
      <c r="BT588" s="253"/>
      <c r="BU588" s="253"/>
      <c r="BV588" s="253"/>
      <c r="BW588" s="253"/>
      <c r="BX588" s="253"/>
      <c r="BY588" s="427">
        <v>1</v>
      </c>
      <c r="BZ588" s="427">
        <v>1</v>
      </c>
      <c r="CA588" s="427">
        <v>1</v>
      </c>
      <c r="CB588" s="427"/>
      <c r="CC588" s="427">
        <v>1</v>
      </c>
    </row>
    <row r="589" spans="1:81" ht="17.100000000000001" customHeight="1">
      <c r="A589" s="91">
        <v>519</v>
      </c>
      <c r="B589" s="78" t="s">
        <v>2790</v>
      </c>
      <c r="C589" s="78" t="s">
        <v>2807</v>
      </c>
      <c r="D589" s="78" t="s">
        <v>350</v>
      </c>
      <c r="E589" s="78" t="s">
        <v>12513</v>
      </c>
      <c r="F589" s="78" t="s">
        <v>2919</v>
      </c>
      <c r="G589" s="101" t="s">
        <v>2920</v>
      </c>
      <c r="H589" s="330" t="s">
        <v>2921</v>
      </c>
      <c r="I589" s="91" t="s">
        <v>2922</v>
      </c>
      <c r="J589" s="772" t="s">
        <v>944</v>
      </c>
      <c r="K589" s="772" t="s">
        <v>896</v>
      </c>
      <c r="L589" s="772" t="s">
        <v>896</v>
      </c>
      <c r="M589" s="91" t="s">
        <v>7043</v>
      </c>
      <c r="N589" s="330" t="s">
        <v>30</v>
      </c>
      <c r="O589" s="330"/>
      <c r="P589" s="330" t="s">
        <v>30</v>
      </c>
      <c r="Q589" s="373">
        <v>7835</v>
      </c>
      <c r="R589" s="373">
        <v>223</v>
      </c>
      <c r="S589" s="387">
        <v>126</v>
      </c>
      <c r="T589" s="387">
        <v>126</v>
      </c>
      <c r="U589" s="253" t="s">
        <v>6336</v>
      </c>
      <c r="V589" s="252"/>
      <c r="W589" s="252">
        <v>10</v>
      </c>
      <c r="X589" s="330" t="s">
        <v>6337</v>
      </c>
      <c r="Y589" s="252">
        <v>36</v>
      </c>
      <c r="Z589" s="252">
        <v>26</v>
      </c>
      <c r="AA589" s="252"/>
      <c r="AB589" s="252">
        <v>10</v>
      </c>
      <c r="AC589" s="252"/>
      <c r="AD589" s="252"/>
      <c r="AE589" s="307">
        <v>66</v>
      </c>
      <c r="AF589" s="91" t="s">
        <v>7044</v>
      </c>
      <c r="AG589" s="373">
        <v>1479</v>
      </c>
      <c r="AH589" s="373">
        <v>1479</v>
      </c>
      <c r="AI589" s="91"/>
      <c r="AJ589" s="91"/>
      <c r="AK589" s="91"/>
      <c r="AL589" s="381"/>
      <c r="AM589" s="381"/>
      <c r="AN589" s="381"/>
      <c r="AO589" s="381"/>
      <c r="AP589" s="381"/>
      <c r="AQ589" s="381">
        <v>0</v>
      </c>
      <c r="AR589" s="91"/>
      <c r="AS589" s="91"/>
      <c r="AT589" s="91" t="s">
        <v>9382</v>
      </c>
      <c r="AU589" s="73">
        <v>0</v>
      </c>
      <c r="AV589" s="73">
        <v>0</v>
      </c>
      <c r="AW589" s="335"/>
      <c r="AX589" s="335"/>
      <c r="AY589" s="335"/>
      <c r="AZ589" s="335"/>
      <c r="BA589" s="335"/>
      <c r="BB589" s="313"/>
      <c r="BC589" s="313"/>
      <c r="BD589" s="91"/>
      <c r="BE589" s="91" t="s">
        <v>6350</v>
      </c>
      <c r="BF589" s="313"/>
      <c r="BG589" s="335"/>
      <c r="BH589" s="313"/>
      <c r="BI589" s="313"/>
      <c r="BJ589" s="313"/>
      <c r="BK589" s="313"/>
      <c r="BL589" s="313"/>
      <c r="BM589" s="91"/>
      <c r="BN589" s="91"/>
      <c r="BO589" s="253"/>
      <c r="BP589" s="253"/>
      <c r="BQ589" s="253"/>
      <c r="BR589" s="253"/>
      <c r="BS589" s="253"/>
      <c r="BT589" s="253"/>
      <c r="BU589" s="253"/>
      <c r="BV589" s="253"/>
      <c r="BW589" s="253"/>
      <c r="BX589" s="253"/>
      <c r="BY589" s="427"/>
      <c r="BZ589" s="427"/>
      <c r="CA589" s="427">
        <v>1</v>
      </c>
      <c r="CB589" s="427"/>
      <c r="CC589" s="427"/>
    </row>
    <row r="590" spans="1:81" ht="17.100000000000001" customHeight="1">
      <c r="A590" s="771">
        <v>520</v>
      </c>
      <c r="B590" s="90" t="s">
        <v>2790</v>
      </c>
      <c r="C590" s="90" t="s">
        <v>2923</v>
      </c>
      <c r="D590" s="90" t="s">
        <v>350</v>
      </c>
      <c r="E590" s="90" t="s">
        <v>113</v>
      </c>
      <c r="F590" s="90" t="s">
        <v>2924</v>
      </c>
      <c r="G590" s="101" t="s">
        <v>2925</v>
      </c>
      <c r="H590" s="440" t="s">
        <v>2926</v>
      </c>
      <c r="I590" s="91" t="s">
        <v>2927</v>
      </c>
      <c r="J590" s="330" t="s">
        <v>944</v>
      </c>
      <c r="K590" s="330" t="s">
        <v>113</v>
      </c>
      <c r="L590" s="330" t="s">
        <v>896</v>
      </c>
      <c r="M590" s="91" t="s">
        <v>7057</v>
      </c>
      <c r="N590" s="330" t="s">
        <v>30</v>
      </c>
      <c r="O590" s="330"/>
      <c r="P590" s="330" t="s">
        <v>30</v>
      </c>
      <c r="Q590" s="373"/>
      <c r="R590" s="373">
        <v>353</v>
      </c>
      <c r="S590" s="387">
        <v>201</v>
      </c>
      <c r="T590" s="387">
        <v>201</v>
      </c>
      <c r="U590" s="253" t="s">
        <v>6344</v>
      </c>
      <c r="V590" s="252"/>
      <c r="W590" s="300"/>
      <c r="X590" s="623"/>
      <c r="Y590" s="252"/>
      <c r="Z590" s="252"/>
      <c r="AA590" s="252"/>
      <c r="AB590" s="252"/>
      <c r="AC590" s="252"/>
      <c r="AD590" s="252"/>
      <c r="AE590" s="307">
        <v>50</v>
      </c>
      <c r="AF590" s="91" t="s">
        <v>8940</v>
      </c>
      <c r="AG590" s="373"/>
      <c r="AH590" s="373">
        <v>443</v>
      </c>
      <c r="AI590" s="91" t="s">
        <v>9024</v>
      </c>
      <c r="AJ590" s="91" t="s">
        <v>9027</v>
      </c>
      <c r="AK590" s="91"/>
      <c r="AL590" s="381"/>
      <c r="AM590" s="381"/>
      <c r="AN590" s="381"/>
      <c r="AO590" s="381"/>
      <c r="AP590" s="381"/>
      <c r="AQ590" s="381">
        <v>310</v>
      </c>
      <c r="AR590" s="91" t="s">
        <v>9151</v>
      </c>
      <c r="AS590" s="91" t="s">
        <v>9151</v>
      </c>
      <c r="AT590" s="91" t="s">
        <v>9150</v>
      </c>
      <c r="AU590" s="232">
        <v>1000</v>
      </c>
      <c r="AV590" s="232">
        <v>3</v>
      </c>
      <c r="AW590" s="335"/>
      <c r="AX590" s="335"/>
      <c r="AY590" s="335"/>
      <c r="AZ590" s="335"/>
      <c r="BA590" s="335"/>
      <c r="BB590" s="313"/>
      <c r="BC590" s="313"/>
      <c r="BD590" s="91"/>
      <c r="BE590" s="91" t="s">
        <v>6350</v>
      </c>
      <c r="BF590" s="313"/>
      <c r="BG590" s="335"/>
      <c r="BH590" s="313"/>
      <c r="BI590" s="313"/>
      <c r="BJ590" s="313"/>
      <c r="BK590" s="313"/>
      <c r="BL590" s="313"/>
      <c r="BM590" s="91"/>
      <c r="BN590" s="91" t="s">
        <v>6350</v>
      </c>
      <c r="BO590" s="253"/>
      <c r="BP590" s="253"/>
      <c r="BQ590" s="253"/>
      <c r="BR590" s="253"/>
      <c r="BS590" s="253"/>
      <c r="BT590" s="253"/>
      <c r="BU590" s="253"/>
      <c r="BV590" s="253"/>
      <c r="BW590" s="253"/>
      <c r="BX590" s="253"/>
      <c r="BY590" s="427"/>
      <c r="BZ590" s="427"/>
      <c r="CA590" s="427"/>
      <c r="CB590" s="427"/>
      <c r="CC590" s="427"/>
    </row>
    <row r="591" spans="1:81" ht="17.100000000000001" customHeight="1">
      <c r="A591" s="91">
        <v>521</v>
      </c>
      <c r="B591" s="88" t="s">
        <v>2789</v>
      </c>
      <c r="C591" s="88" t="s">
        <v>2823</v>
      </c>
      <c r="D591" s="88" t="s">
        <v>702</v>
      </c>
      <c r="E591" s="88" t="s">
        <v>97</v>
      </c>
      <c r="F591" s="88" t="s">
        <v>2928</v>
      </c>
      <c r="G591" s="169" t="s">
        <v>2929</v>
      </c>
      <c r="H591" s="329" t="s">
        <v>2930</v>
      </c>
      <c r="I591" s="332" t="s">
        <v>2931</v>
      </c>
      <c r="J591" s="329" t="s">
        <v>102</v>
      </c>
      <c r="K591" s="329" t="s">
        <v>2932</v>
      </c>
      <c r="L591" s="329" t="s">
        <v>2933</v>
      </c>
      <c r="M591" s="91" t="s">
        <v>8380</v>
      </c>
      <c r="N591" s="330" t="s">
        <v>30</v>
      </c>
      <c r="O591" s="330"/>
      <c r="P591" s="330" t="s">
        <v>30</v>
      </c>
      <c r="Q591" s="373">
        <v>10730</v>
      </c>
      <c r="R591" s="373">
        <v>9468</v>
      </c>
      <c r="S591" s="387">
        <v>1599</v>
      </c>
      <c r="T591" s="387">
        <v>964</v>
      </c>
      <c r="U591" s="253" t="s">
        <v>6352</v>
      </c>
      <c r="V591" s="252">
        <v>635</v>
      </c>
      <c r="W591" s="252">
        <v>815</v>
      </c>
      <c r="X591" s="330" t="s">
        <v>6337</v>
      </c>
      <c r="Y591" s="252"/>
      <c r="Z591" s="252">
        <v>292</v>
      </c>
      <c r="AA591" s="252">
        <v>1500</v>
      </c>
      <c r="AB591" s="252">
        <v>282</v>
      </c>
      <c r="AC591" s="252"/>
      <c r="AD591" s="252"/>
      <c r="AE591" s="307" t="s">
        <v>9951</v>
      </c>
      <c r="AF591" s="91" t="s">
        <v>8941</v>
      </c>
      <c r="AG591" s="373">
        <v>4000</v>
      </c>
      <c r="AH591" s="373">
        <v>4160</v>
      </c>
      <c r="AI591" s="91" t="s">
        <v>9025</v>
      </c>
      <c r="AJ591" s="91" t="s">
        <v>9026</v>
      </c>
      <c r="AK591" s="91" t="s">
        <v>6354</v>
      </c>
      <c r="AL591" s="381">
        <v>3</v>
      </c>
      <c r="AM591" s="381">
        <v>1</v>
      </c>
      <c r="AN591" s="381">
        <v>2</v>
      </c>
      <c r="AO591" s="381"/>
      <c r="AP591" s="381"/>
      <c r="AQ591" s="381">
        <v>317</v>
      </c>
      <c r="AR591" s="91" t="s">
        <v>6340</v>
      </c>
      <c r="AS591" s="91" t="s">
        <v>9145</v>
      </c>
      <c r="AT591" s="91" t="s">
        <v>8381</v>
      </c>
      <c r="AU591" s="73">
        <v>70269</v>
      </c>
      <c r="AV591" s="232">
        <v>222</v>
      </c>
      <c r="AW591" s="335"/>
      <c r="AX591" s="335"/>
      <c r="AY591" s="335"/>
      <c r="AZ591" s="335"/>
      <c r="BA591" s="335"/>
      <c r="BB591" s="313"/>
      <c r="BC591" s="313"/>
      <c r="BD591" s="91"/>
      <c r="BE591" s="91" t="s">
        <v>6350</v>
      </c>
      <c r="BF591" s="313"/>
      <c r="BG591" s="335"/>
      <c r="BH591" s="313"/>
      <c r="BI591" s="313"/>
      <c r="BJ591" s="313"/>
      <c r="BK591" s="313"/>
      <c r="BL591" s="313"/>
      <c r="BM591" s="91"/>
      <c r="BN591" s="91"/>
      <c r="BO591" s="253"/>
      <c r="BP591" s="253"/>
      <c r="BQ591" s="253"/>
      <c r="BR591" s="253"/>
      <c r="BS591" s="253"/>
      <c r="BT591" s="253"/>
      <c r="BU591" s="253"/>
      <c r="BV591" s="253"/>
      <c r="BW591" s="253"/>
      <c r="BX591" s="253"/>
      <c r="BY591" s="749">
        <v>5</v>
      </c>
      <c r="BZ591" s="427">
        <v>1</v>
      </c>
      <c r="CA591" s="427">
        <v>1</v>
      </c>
      <c r="CB591" s="427"/>
      <c r="CC591" s="427"/>
    </row>
    <row r="592" spans="1:81" ht="17.100000000000001" customHeight="1">
      <c r="A592" s="771">
        <v>522</v>
      </c>
      <c r="B592" s="78" t="s">
        <v>2789</v>
      </c>
      <c r="C592" s="78" t="s">
        <v>2835</v>
      </c>
      <c r="D592" s="78" t="s">
        <v>702</v>
      </c>
      <c r="E592" s="78" t="s">
        <v>180</v>
      </c>
      <c r="F592" s="78" t="s">
        <v>2934</v>
      </c>
      <c r="G592" s="101" t="s">
        <v>2935</v>
      </c>
      <c r="H592" s="330" t="s">
        <v>2936</v>
      </c>
      <c r="I592" s="91" t="s">
        <v>2937</v>
      </c>
      <c r="J592" s="330" t="s">
        <v>102</v>
      </c>
      <c r="K592" s="330" t="s">
        <v>2938</v>
      </c>
      <c r="L592" s="330" t="s">
        <v>2939</v>
      </c>
      <c r="M592" s="91" t="s">
        <v>7045</v>
      </c>
      <c r="N592" s="330" t="s">
        <v>30</v>
      </c>
      <c r="O592" s="330"/>
      <c r="P592" s="330" t="s">
        <v>11626</v>
      </c>
      <c r="Q592" s="373">
        <v>7293</v>
      </c>
      <c r="R592" s="373">
        <v>870</v>
      </c>
      <c r="S592" s="387">
        <v>347</v>
      </c>
      <c r="T592" s="387">
        <v>265</v>
      </c>
      <c r="U592" s="253" t="s">
        <v>6352</v>
      </c>
      <c r="V592" s="252">
        <v>82</v>
      </c>
      <c r="W592" s="252">
        <v>56</v>
      </c>
      <c r="X592" s="330" t="s">
        <v>6337</v>
      </c>
      <c r="Y592" s="252"/>
      <c r="Z592" s="252">
        <v>82</v>
      </c>
      <c r="AA592" s="252">
        <v>13000</v>
      </c>
      <c r="AB592" s="252">
        <v>82</v>
      </c>
      <c r="AC592" s="252"/>
      <c r="AD592" s="252"/>
      <c r="AE592" s="307">
        <v>50</v>
      </c>
      <c r="AF592" s="91" t="s">
        <v>7046</v>
      </c>
      <c r="AG592" s="373">
        <v>11200</v>
      </c>
      <c r="AH592" s="373">
        <v>11200</v>
      </c>
      <c r="AI592" s="91"/>
      <c r="AJ592" s="91"/>
      <c r="AK592" s="91" t="s">
        <v>11627</v>
      </c>
      <c r="AL592" s="381">
        <v>12</v>
      </c>
      <c r="AM592" s="381">
        <v>4</v>
      </c>
      <c r="AN592" s="381">
        <v>4</v>
      </c>
      <c r="AO592" s="381">
        <v>2</v>
      </c>
      <c r="AP592" s="381">
        <v>2</v>
      </c>
      <c r="AQ592" s="381">
        <v>300</v>
      </c>
      <c r="AR592" s="91" t="s">
        <v>6410</v>
      </c>
      <c r="AS592" s="91" t="s">
        <v>6410</v>
      </c>
      <c r="AT592" s="91" t="s">
        <v>6919</v>
      </c>
      <c r="AU592" s="73">
        <v>1200</v>
      </c>
      <c r="AV592" s="73">
        <v>4</v>
      </c>
      <c r="AW592" s="335"/>
      <c r="AX592" s="335"/>
      <c r="AY592" s="335"/>
      <c r="AZ592" s="335"/>
      <c r="BA592" s="335"/>
      <c r="BB592" s="313"/>
      <c r="BC592" s="313"/>
      <c r="BD592" s="91"/>
      <c r="BE592" s="91" t="s">
        <v>11629</v>
      </c>
      <c r="BF592" s="313"/>
      <c r="BG592" s="335"/>
      <c r="BH592" s="313"/>
      <c r="BI592" s="313"/>
      <c r="BJ592" s="313"/>
      <c r="BK592" s="313"/>
      <c r="BL592" s="313"/>
      <c r="BM592" s="91"/>
      <c r="BN592" s="91" t="s">
        <v>11629</v>
      </c>
      <c r="BO592" s="253"/>
      <c r="BP592" s="253"/>
      <c r="BQ592" s="253"/>
      <c r="BR592" s="253"/>
      <c r="BS592" s="253"/>
      <c r="BT592" s="253"/>
      <c r="BU592" s="253"/>
      <c r="BV592" s="253"/>
      <c r="BW592" s="253"/>
      <c r="BX592" s="253"/>
      <c r="BY592" s="427">
        <v>3</v>
      </c>
      <c r="BZ592" s="427"/>
      <c r="CA592" s="427">
        <v>3</v>
      </c>
      <c r="CB592" s="427"/>
      <c r="CC592" s="427">
        <v>20</v>
      </c>
    </row>
    <row r="593" spans="1:81" ht="17.100000000000001" customHeight="1">
      <c r="A593" s="91">
        <v>523</v>
      </c>
      <c r="B593" s="78" t="s">
        <v>2789</v>
      </c>
      <c r="C593" s="78" t="s">
        <v>2802</v>
      </c>
      <c r="D593" s="78" t="s">
        <v>702</v>
      </c>
      <c r="E593" s="78" t="s">
        <v>97</v>
      </c>
      <c r="F593" s="78" t="s">
        <v>2940</v>
      </c>
      <c r="G593" s="101" t="s">
        <v>2941</v>
      </c>
      <c r="H593" s="330" t="s">
        <v>2942</v>
      </c>
      <c r="I593" s="91" t="s">
        <v>2943</v>
      </c>
      <c r="J593" s="330" t="s">
        <v>102</v>
      </c>
      <c r="K593" s="330" t="s">
        <v>2944</v>
      </c>
      <c r="L593" s="330" t="s">
        <v>2945</v>
      </c>
      <c r="M593" s="91" t="s">
        <v>7047</v>
      </c>
      <c r="N593" s="330" t="s">
        <v>30</v>
      </c>
      <c r="O593" s="330"/>
      <c r="P593" s="330" t="s">
        <v>102</v>
      </c>
      <c r="Q593" s="373">
        <v>125099</v>
      </c>
      <c r="R593" s="373">
        <v>4606</v>
      </c>
      <c r="S593" s="387">
        <v>1388</v>
      </c>
      <c r="T593" s="387">
        <v>742</v>
      </c>
      <c r="U593" s="253" t="s">
        <v>8876</v>
      </c>
      <c r="V593" s="252">
        <v>646</v>
      </c>
      <c r="W593" s="252">
        <v>758</v>
      </c>
      <c r="X593" s="330" t="s">
        <v>6337</v>
      </c>
      <c r="Y593" s="252">
        <v>401</v>
      </c>
      <c r="Z593" s="252">
        <v>112</v>
      </c>
      <c r="AA593" s="252">
        <v>8429</v>
      </c>
      <c r="AB593" s="252">
        <v>233</v>
      </c>
      <c r="AC593" s="252"/>
      <c r="AD593" s="252"/>
      <c r="AE593" s="307">
        <v>18</v>
      </c>
      <c r="AF593" s="91" t="s">
        <v>7048</v>
      </c>
      <c r="AG593" s="373">
        <v>5352</v>
      </c>
      <c r="AH593" s="373">
        <v>8612</v>
      </c>
      <c r="AI593" s="91" t="s">
        <v>7049</v>
      </c>
      <c r="AJ593" s="91" t="s">
        <v>9028</v>
      </c>
      <c r="AK593" s="91" t="s">
        <v>6348</v>
      </c>
      <c r="AL593" s="381">
        <v>15</v>
      </c>
      <c r="AM593" s="381">
        <v>1</v>
      </c>
      <c r="AN593" s="381">
        <v>9</v>
      </c>
      <c r="AO593" s="381">
        <v>5</v>
      </c>
      <c r="AP593" s="381"/>
      <c r="AQ593" s="381">
        <v>209</v>
      </c>
      <c r="AR593" s="91" t="s">
        <v>6340</v>
      </c>
      <c r="AS593" s="91" t="s">
        <v>6340</v>
      </c>
      <c r="AT593" s="91" t="s">
        <v>9152</v>
      </c>
      <c r="AU593" s="73">
        <v>3460</v>
      </c>
      <c r="AV593" s="232">
        <v>17</v>
      </c>
      <c r="AW593" s="335"/>
      <c r="AX593" s="335"/>
      <c r="AY593" s="335"/>
      <c r="AZ593" s="335"/>
      <c r="BA593" s="335"/>
      <c r="BB593" s="313"/>
      <c r="BC593" s="313"/>
      <c r="BD593" s="91"/>
      <c r="BE593" s="91" t="s">
        <v>6350</v>
      </c>
      <c r="BF593" s="313"/>
      <c r="BG593" s="335"/>
      <c r="BH593" s="313"/>
      <c r="BI593" s="313"/>
      <c r="BJ593" s="313"/>
      <c r="BK593" s="313"/>
      <c r="BL593" s="313"/>
      <c r="BM593" s="91"/>
      <c r="BN593" s="91" t="s">
        <v>6350</v>
      </c>
      <c r="BO593" s="253"/>
      <c r="BP593" s="253"/>
      <c r="BQ593" s="253"/>
      <c r="BR593" s="253"/>
      <c r="BS593" s="253"/>
      <c r="BT593" s="253"/>
      <c r="BU593" s="253"/>
      <c r="BV593" s="253"/>
      <c r="BW593" s="253"/>
      <c r="BX593" s="253"/>
      <c r="BY593" s="427">
        <v>4</v>
      </c>
      <c r="BZ593" s="427">
        <v>1</v>
      </c>
      <c r="CA593" s="427">
        <v>3</v>
      </c>
      <c r="CB593" s="427"/>
      <c r="CC593" s="427">
        <v>6</v>
      </c>
    </row>
    <row r="594" spans="1:81" ht="17.100000000000001" customHeight="1">
      <c r="A594" s="771">
        <v>524</v>
      </c>
      <c r="B594" s="92" t="s">
        <v>2789</v>
      </c>
      <c r="C594" s="92" t="s">
        <v>2878</v>
      </c>
      <c r="D594" s="92" t="s">
        <v>702</v>
      </c>
      <c r="E594" s="92" t="s">
        <v>97</v>
      </c>
      <c r="F594" s="92" t="s">
        <v>2946</v>
      </c>
      <c r="G594" s="169" t="s">
        <v>2947</v>
      </c>
      <c r="H594" s="329" t="s">
        <v>2948</v>
      </c>
      <c r="I594" s="332" t="s">
        <v>2949</v>
      </c>
      <c r="J594" s="329" t="s">
        <v>102</v>
      </c>
      <c r="K594" s="329" t="s">
        <v>643</v>
      </c>
      <c r="L594" s="329" t="s">
        <v>2950</v>
      </c>
      <c r="M594" s="91" t="s">
        <v>7051</v>
      </c>
      <c r="N594" s="330" t="s">
        <v>30</v>
      </c>
      <c r="O594" s="330"/>
      <c r="P594" s="330" t="s">
        <v>30</v>
      </c>
      <c r="Q594" s="373">
        <v>9950</v>
      </c>
      <c r="R594" s="373">
        <v>1310</v>
      </c>
      <c r="S594" s="387">
        <v>542</v>
      </c>
      <c r="T594" s="387">
        <v>542</v>
      </c>
      <c r="U594" s="253"/>
      <c r="V594" s="252"/>
      <c r="W594" s="252">
        <v>53</v>
      </c>
      <c r="X594" s="330" t="s">
        <v>33</v>
      </c>
      <c r="Y594" s="252">
        <v>79</v>
      </c>
      <c r="Z594" s="252"/>
      <c r="AA594" s="252"/>
      <c r="AB594" s="252">
        <v>30</v>
      </c>
      <c r="AC594" s="252"/>
      <c r="AD594" s="252"/>
      <c r="AE594" s="307">
        <v>100</v>
      </c>
      <c r="AF594" s="91" t="s">
        <v>7052</v>
      </c>
      <c r="AG594" s="373">
        <v>66</v>
      </c>
      <c r="AH594" s="373">
        <v>301</v>
      </c>
      <c r="AI594" s="91"/>
      <c r="AJ594" s="91"/>
      <c r="AK594" s="91"/>
      <c r="AL594" s="381">
        <v>3</v>
      </c>
      <c r="AM594" s="381"/>
      <c r="AN594" s="381"/>
      <c r="AO594" s="381">
        <v>3</v>
      </c>
      <c r="AP594" s="381"/>
      <c r="AQ594" s="381">
        <v>314</v>
      </c>
      <c r="AR594" s="91" t="s">
        <v>6340</v>
      </c>
      <c r="AS594" s="91" t="s">
        <v>6340</v>
      </c>
      <c r="AT594" s="91" t="s">
        <v>6422</v>
      </c>
      <c r="AU594" s="73">
        <v>44796</v>
      </c>
      <c r="AV594" s="232">
        <v>143</v>
      </c>
      <c r="AW594" s="335"/>
      <c r="AX594" s="335"/>
      <c r="AY594" s="335"/>
      <c r="AZ594" s="335"/>
      <c r="BA594" s="335"/>
      <c r="BB594" s="313"/>
      <c r="BC594" s="313"/>
      <c r="BD594" s="91"/>
      <c r="BE594" s="91" t="s">
        <v>6350</v>
      </c>
      <c r="BF594" s="313"/>
      <c r="BG594" s="335"/>
      <c r="BH594" s="313"/>
      <c r="BI594" s="313"/>
      <c r="BJ594" s="313"/>
      <c r="BK594" s="313"/>
      <c r="BL594" s="313"/>
      <c r="BM594" s="91"/>
      <c r="BN594" s="91"/>
      <c r="BO594" s="253"/>
      <c r="BP594" s="253"/>
      <c r="BQ594" s="253"/>
      <c r="BR594" s="253"/>
      <c r="BS594" s="253"/>
      <c r="BT594" s="253"/>
      <c r="BU594" s="253"/>
      <c r="BV594" s="253"/>
      <c r="BW594" s="253"/>
      <c r="BX594" s="253"/>
      <c r="BY594" s="427"/>
      <c r="BZ594" s="427">
        <v>3</v>
      </c>
      <c r="CA594" s="427"/>
      <c r="CB594" s="427"/>
      <c r="CC594" s="427"/>
    </row>
    <row r="595" spans="1:81" ht="17.100000000000001" customHeight="1">
      <c r="A595" s="91">
        <v>525</v>
      </c>
      <c r="B595" s="78" t="s">
        <v>2789</v>
      </c>
      <c r="C595" s="78" t="s">
        <v>2835</v>
      </c>
      <c r="D595" s="78" t="s">
        <v>702</v>
      </c>
      <c r="E595" s="78" t="s">
        <v>896</v>
      </c>
      <c r="F595" s="78" t="s">
        <v>2951</v>
      </c>
      <c r="G595" s="101" t="s">
        <v>2952</v>
      </c>
      <c r="H595" s="330" t="s">
        <v>2953</v>
      </c>
      <c r="I595" s="91" t="s">
        <v>2954</v>
      </c>
      <c r="J595" s="330" t="s">
        <v>30</v>
      </c>
      <c r="K595" s="330" t="s">
        <v>113</v>
      </c>
      <c r="L595" s="330" t="s">
        <v>113</v>
      </c>
      <c r="M595" s="91" t="s">
        <v>7053</v>
      </c>
      <c r="N595" s="330" t="s">
        <v>30</v>
      </c>
      <c r="O595" s="330"/>
      <c r="P595" s="330" t="s">
        <v>30</v>
      </c>
      <c r="Q595" s="373">
        <v>10029</v>
      </c>
      <c r="R595" s="373">
        <v>749</v>
      </c>
      <c r="S595" s="387">
        <v>162</v>
      </c>
      <c r="T595" s="387">
        <v>108</v>
      </c>
      <c r="U595" s="253" t="s">
        <v>6352</v>
      </c>
      <c r="V595" s="252">
        <v>54</v>
      </c>
      <c r="W595" s="252">
        <v>54</v>
      </c>
      <c r="X595" s="330" t="s">
        <v>6337</v>
      </c>
      <c r="Y595" s="252">
        <v>108</v>
      </c>
      <c r="Z595" s="252"/>
      <c r="AA595" s="252"/>
      <c r="AB595" s="252">
        <v>27</v>
      </c>
      <c r="AC595" s="252"/>
      <c r="AD595" s="252"/>
      <c r="AE595" s="307">
        <v>20</v>
      </c>
      <c r="AF595" s="91" t="s">
        <v>7054</v>
      </c>
      <c r="AG595" s="373">
        <v>2000</v>
      </c>
      <c r="AH595" s="373">
        <v>3000</v>
      </c>
      <c r="AI595" s="91"/>
      <c r="AJ595" s="91"/>
      <c r="AK595" s="91"/>
      <c r="AL595" s="381">
        <v>2</v>
      </c>
      <c r="AM595" s="381"/>
      <c r="AN595" s="381"/>
      <c r="AO595" s="381">
        <v>2</v>
      </c>
      <c r="AP595" s="381"/>
      <c r="AQ595" s="381">
        <v>260</v>
      </c>
      <c r="AR595" s="91" t="s">
        <v>12811</v>
      </c>
      <c r="AS595" s="91" t="s">
        <v>7055</v>
      </c>
      <c r="AT595" s="91" t="s">
        <v>10024</v>
      </c>
      <c r="AU595" s="232">
        <v>200</v>
      </c>
      <c r="AV595" s="73">
        <v>1</v>
      </c>
      <c r="AW595" s="335">
        <v>16000</v>
      </c>
      <c r="AX595" s="335">
        <v>8000</v>
      </c>
      <c r="AY595" s="335">
        <v>8000</v>
      </c>
      <c r="AZ595" s="335">
        <v>8000</v>
      </c>
      <c r="BA595" s="335">
        <v>16000</v>
      </c>
      <c r="BB595" s="313">
        <v>25</v>
      </c>
      <c r="BC595" s="313"/>
      <c r="BD595" s="91"/>
      <c r="BE595" s="91" t="s">
        <v>7056</v>
      </c>
      <c r="BF595" s="313"/>
      <c r="BG595" s="335"/>
      <c r="BH595" s="313"/>
      <c r="BI595" s="313"/>
      <c r="BJ595" s="313"/>
      <c r="BK595" s="313"/>
      <c r="BL595" s="313"/>
      <c r="BM595" s="91"/>
      <c r="BN595" s="91"/>
      <c r="BO595" s="253"/>
      <c r="BP595" s="253"/>
      <c r="BQ595" s="253"/>
      <c r="BR595" s="253"/>
      <c r="BS595" s="253"/>
      <c r="BT595" s="253"/>
      <c r="BU595" s="253"/>
      <c r="BV595" s="253"/>
      <c r="BW595" s="253"/>
      <c r="BX595" s="253"/>
      <c r="BY595" s="427"/>
      <c r="BZ595" s="427"/>
      <c r="CA595" s="427">
        <v>1</v>
      </c>
      <c r="CB595" s="427"/>
      <c r="CC595" s="427"/>
    </row>
    <row r="596" spans="1:81" ht="17.100000000000001" customHeight="1">
      <c r="A596" s="771">
        <v>526</v>
      </c>
      <c r="B596" s="78" t="s">
        <v>2789</v>
      </c>
      <c r="C596" s="78" t="s">
        <v>2802</v>
      </c>
      <c r="D596" s="78" t="s">
        <v>702</v>
      </c>
      <c r="E596" s="78" t="s">
        <v>97</v>
      </c>
      <c r="F596" s="78" t="s">
        <v>2955</v>
      </c>
      <c r="G596" s="101" t="s">
        <v>2956</v>
      </c>
      <c r="H596" s="330" t="s">
        <v>2957</v>
      </c>
      <c r="I596" s="91" t="s">
        <v>2958</v>
      </c>
      <c r="J596" s="330" t="s">
        <v>102</v>
      </c>
      <c r="K596" s="330" t="s">
        <v>2959</v>
      </c>
      <c r="L596" s="330" t="s">
        <v>2960</v>
      </c>
      <c r="M596" s="91" t="s">
        <v>10571</v>
      </c>
      <c r="N596" s="330" t="s">
        <v>102</v>
      </c>
      <c r="O596" s="776" t="s">
        <v>6435</v>
      </c>
      <c r="P596" s="330" t="s">
        <v>102</v>
      </c>
      <c r="Q596" s="373">
        <v>1878</v>
      </c>
      <c r="R596" s="373">
        <v>3955.4</v>
      </c>
      <c r="S596" s="23">
        <v>1648.9</v>
      </c>
      <c r="T596" s="387">
        <v>1546.2</v>
      </c>
      <c r="U596" s="253" t="s">
        <v>6336</v>
      </c>
      <c r="V596" s="252">
        <v>102.7</v>
      </c>
      <c r="W596" s="252">
        <v>283.2</v>
      </c>
      <c r="X596" s="329" t="s">
        <v>33</v>
      </c>
      <c r="Y596" s="252">
        <v>59.7</v>
      </c>
      <c r="Z596" s="252">
        <v>72</v>
      </c>
      <c r="AA596" s="252"/>
      <c r="AB596" s="252">
        <v>36</v>
      </c>
      <c r="AC596" s="252"/>
      <c r="AD596" s="252"/>
      <c r="AE596" s="307">
        <v>50</v>
      </c>
      <c r="AF596" s="91" t="s">
        <v>10910</v>
      </c>
      <c r="AG596" s="373">
        <v>2117</v>
      </c>
      <c r="AH596" s="373">
        <v>19295</v>
      </c>
      <c r="AI596" s="91" t="s">
        <v>6409</v>
      </c>
      <c r="AJ596" s="91" t="s">
        <v>9029</v>
      </c>
      <c r="AK596" s="91" t="s">
        <v>6365</v>
      </c>
      <c r="AL596" s="381">
        <v>12</v>
      </c>
      <c r="AM596" s="381"/>
      <c r="AN596" s="381">
        <v>10</v>
      </c>
      <c r="AO596" s="381">
        <v>2</v>
      </c>
      <c r="AP596" s="381"/>
      <c r="AQ596" s="380">
        <v>305</v>
      </c>
      <c r="AR596" s="91" t="s">
        <v>6410</v>
      </c>
      <c r="AS596" s="91" t="s">
        <v>6410</v>
      </c>
      <c r="AT596" s="91" t="s">
        <v>9351</v>
      </c>
      <c r="AU596" s="73">
        <v>23898</v>
      </c>
      <c r="AV596" s="73">
        <v>78</v>
      </c>
      <c r="AW596" s="335"/>
      <c r="AX596" s="335"/>
      <c r="AY596" s="335"/>
      <c r="AZ596" s="335"/>
      <c r="BA596" s="335"/>
      <c r="BB596" s="313"/>
      <c r="BC596" s="313"/>
      <c r="BD596" s="91"/>
      <c r="BE596" s="91" t="s">
        <v>6397</v>
      </c>
      <c r="BF596" s="313"/>
      <c r="BG596" s="335"/>
      <c r="BH596" s="313"/>
      <c r="BI596" s="313"/>
      <c r="BJ596" s="313"/>
      <c r="BK596" s="313"/>
      <c r="BL596" s="313"/>
      <c r="BM596" s="91"/>
      <c r="BN596" s="91" t="s">
        <v>6397</v>
      </c>
      <c r="BO596" s="253"/>
      <c r="BP596" s="253"/>
      <c r="BQ596" s="253"/>
      <c r="BR596" s="253"/>
      <c r="BS596" s="253"/>
      <c r="BT596" s="253"/>
      <c r="BU596" s="253"/>
      <c r="BV596" s="253"/>
      <c r="BW596" s="253"/>
      <c r="BX596" s="253"/>
      <c r="BY596" s="426">
        <v>4</v>
      </c>
      <c r="BZ596" s="427">
        <v>2</v>
      </c>
      <c r="CA596" s="427">
        <v>1</v>
      </c>
      <c r="CB596" s="427">
        <v>1</v>
      </c>
      <c r="CC596" s="427">
        <v>5</v>
      </c>
    </row>
    <row r="597" spans="1:81" ht="17.100000000000001" customHeight="1">
      <c r="A597" s="91">
        <v>527</v>
      </c>
      <c r="B597" s="92" t="s">
        <v>2790</v>
      </c>
      <c r="C597" s="92" t="s">
        <v>2791</v>
      </c>
      <c r="D597" s="92" t="s">
        <v>350</v>
      </c>
      <c r="E597" s="92" t="s">
        <v>2961</v>
      </c>
      <c r="F597" s="92" t="s">
        <v>2962</v>
      </c>
      <c r="G597" s="169" t="s">
        <v>2963</v>
      </c>
      <c r="H597" s="329" t="s">
        <v>2964</v>
      </c>
      <c r="I597" s="332" t="s">
        <v>2965</v>
      </c>
      <c r="J597" s="329" t="s">
        <v>102</v>
      </c>
      <c r="K597" s="329" t="s">
        <v>2965</v>
      </c>
      <c r="L597" s="329" t="s">
        <v>2966</v>
      </c>
      <c r="M597" s="91"/>
      <c r="N597" s="330" t="s">
        <v>30</v>
      </c>
      <c r="O597" s="330"/>
      <c r="P597" s="330" t="s">
        <v>30</v>
      </c>
      <c r="Q597" s="373">
        <v>1528</v>
      </c>
      <c r="R597" s="373">
        <v>1036</v>
      </c>
      <c r="S597" s="387">
        <v>594</v>
      </c>
      <c r="T597" s="387">
        <v>594</v>
      </c>
      <c r="U597" s="253"/>
      <c r="V597" s="252"/>
      <c r="W597" s="252">
        <v>33</v>
      </c>
      <c r="X597" s="330" t="s">
        <v>6337</v>
      </c>
      <c r="Y597" s="252"/>
      <c r="Z597" s="252"/>
      <c r="AA597" s="252"/>
      <c r="AB597" s="252">
        <v>33</v>
      </c>
      <c r="AC597" s="252"/>
      <c r="AD597" s="252"/>
      <c r="AE597" s="307"/>
      <c r="AF597" s="91" t="s">
        <v>7127</v>
      </c>
      <c r="AG597" s="373">
        <v>600</v>
      </c>
      <c r="AH597" s="373">
        <v>600</v>
      </c>
      <c r="AI597" s="91"/>
      <c r="AJ597" s="91"/>
      <c r="AK597" s="91"/>
      <c r="AL597" s="381"/>
      <c r="AM597" s="381"/>
      <c r="AN597" s="381"/>
      <c r="AO597" s="381"/>
      <c r="AP597" s="381"/>
      <c r="AQ597" s="381">
        <v>0</v>
      </c>
      <c r="AR597" s="91"/>
      <c r="AS597" s="91"/>
      <c r="AT597" s="91" t="s">
        <v>11072</v>
      </c>
      <c r="AU597" s="73">
        <v>0</v>
      </c>
      <c r="AV597" s="73">
        <v>0</v>
      </c>
      <c r="AW597" s="335"/>
      <c r="AX597" s="335"/>
      <c r="AY597" s="335"/>
      <c r="AZ597" s="335"/>
      <c r="BA597" s="335"/>
      <c r="BB597" s="313"/>
      <c r="BC597" s="313"/>
      <c r="BD597" s="91"/>
      <c r="BE597" s="91"/>
      <c r="BF597" s="313"/>
      <c r="BG597" s="335"/>
      <c r="BH597" s="313"/>
      <c r="BI597" s="313"/>
      <c r="BJ597" s="313"/>
      <c r="BK597" s="313"/>
      <c r="BL597" s="313"/>
      <c r="BM597" s="91"/>
      <c r="BN597" s="91"/>
      <c r="BO597" s="253"/>
      <c r="BP597" s="253"/>
      <c r="BQ597" s="253"/>
      <c r="BR597" s="253"/>
      <c r="BS597" s="253"/>
      <c r="BT597" s="253"/>
      <c r="BU597" s="253"/>
      <c r="BV597" s="253"/>
      <c r="BW597" s="253"/>
      <c r="BX597" s="253"/>
      <c r="BY597" s="427"/>
      <c r="BZ597" s="427"/>
      <c r="CA597" s="427"/>
      <c r="CB597" s="427"/>
      <c r="CC597" s="427"/>
    </row>
    <row r="598" spans="1:81" ht="17.100000000000001" customHeight="1">
      <c r="A598" s="787">
        <v>528</v>
      </c>
      <c r="B598" s="739" t="s">
        <v>12359</v>
      </c>
      <c r="C598" s="739" t="s">
        <v>12360</v>
      </c>
      <c r="D598" s="739" t="s">
        <v>12362</v>
      </c>
      <c r="E598" s="739" t="s">
        <v>12363</v>
      </c>
      <c r="F598" s="739" t="s">
        <v>12361</v>
      </c>
      <c r="G598" s="169" t="s">
        <v>12366</v>
      </c>
      <c r="H598" s="737" t="s">
        <v>12480</v>
      </c>
      <c r="I598" s="207" t="s">
        <v>12481</v>
      </c>
      <c r="J598" s="737" t="s">
        <v>102</v>
      </c>
      <c r="K598" s="737" t="s">
        <v>12365</v>
      </c>
      <c r="L598" s="737" t="s">
        <v>12364</v>
      </c>
      <c r="M598" s="776" t="s">
        <v>12546</v>
      </c>
      <c r="N598" s="738" t="s">
        <v>30</v>
      </c>
      <c r="O598" s="738"/>
      <c r="P598" s="738" t="s">
        <v>30</v>
      </c>
      <c r="Q598" s="373">
        <v>10558</v>
      </c>
      <c r="R598" s="373">
        <v>2019</v>
      </c>
      <c r="S598" s="387">
        <v>1296</v>
      </c>
      <c r="T598" s="387">
        <v>1173.5709999999999</v>
      </c>
      <c r="U598" s="253" t="s">
        <v>12560</v>
      </c>
      <c r="V598" s="252">
        <v>122.429</v>
      </c>
      <c r="W598" s="252">
        <v>280</v>
      </c>
      <c r="X598" s="738" t="s">
        <v>6337</v>
      </c>
      <c r="Y598" s="252">
        <v>241</v>
      </c>
      <c r="Z598" s="252">
        <v>67</v>
      </c>
      <c r="AA598" s="252"/>
      <c r="AB598" s="252">
        <v>78</v>
      </c>
      <c r="AC598" s="252"/>
      <c r="AD598" s="252"/>
      <c r="AE598" s="307">
        <v>22</v>
      </c>
      <c r="AF598" s="91" t="s">
        <v>12482</v>
      </c>
      <c r="AG598" s="373">
        <v>288</v>
      </c>
      <c r="AH598" s="373">
        <v>994</v>
      </c>
      <c r="AI598" s="91" t="s">
        <v>12483</v>
      </c>
      <c r="AJ598" s="91" t="s">
        <v>12577</v>
      </c>
      <c r="AK598" s="91" t="s">
        <v>12485</v>
      </c>
      <c r="AL598" s="738"/>
      <c r="AM598" s="738"/>
      <c r="AN598" s="738"/>
      <c r="AO598" s="738"/>
      <c r="AP598" s="738"/>
      <c r="AQ598" s="738">
        <v>37</v>
      </c>
      <c r="AR598" s="91" t="s">
        <v>12785</v>
      </c>
      <c r="AS598" s="91" t="s">
        <v>12786</v>
      </c>
      <c r="AT598" s="91" t="s">
        <v>12484</v>
      </c>
      <c r="AU598" s="73">
        <v>3070</v>
      </c>
      <c r="AV598" s="73">
        <v>83</v>
      </c>
      <c r="AW598" s="335"/>
      <c r="AX598" s="335"/>
      <c r="AY598" s="335"/>
      <c r="AZ598" s="335"/>
      <c r="BA598" s="335"/>
      <c r="BB598" s="313"/>
      <c r="BC598" s="313"/>
      <c r="BD598" s="91"/>
      <c r="BE598" s="91" t="s">
        <v>12486</v>
      </c>
      <c r="BF598" s="313"/>
      <c r="BG598" s="335"/>
      <c r="BH598" s="313"/>
      <c r="BI598" s="313"/>
      <c r="BJ598" s="313"/>
      <c r="BK598" s="313"/>
      <c r="BL598" s="313"/>
      <c r="BM598" s="91"/>
      <c r="BN598" s="91"/>
      <c r="BO598" s="253"/>
      <c r="BP598" s="253"/>
      <c r="BQ598" s="253"/>
      <c r="BR598" s="253"/>
      <c r="BS598" s="253"/>
      <c r="BT598" s="253"/>
      <c r="BU598" s="253"/>
      <c r="BV598" s="253"/>
      <c r="BW598" s="253"/>
      <c r="BX598" s="253"/>
      <c r="BY598" s="738">
        <v>2</v>
      </c>
      <c r="BZ598" s="738"/>
      <c r="CA598" s="738">
        <v>2</v>
      </c>
      <c r="CB598" s="738"/>
      <c r="CC598" s="738"/>
    </row>
    <row r="599" spans="1:81" ht="17.100000000000001" customHeight="1">
      <c r="A599" s="208"/>
      <c r="B599" s="209" t="s">
        <v>2967</v>
      </c>
      <c r="C599" s="210"/>
      <c r="D599" s="210">
        <v>12</v>
      </c>
      <c r="E599" s="210"/>
      <c r="F599" s="210"/>
      <c r="G599" s="208"/>
      <c r="H599" s="208"/>
      <c r="I599" s="208"/>
      <c r="J599" s="208"/>
      <c r="K599" s="208"/>
      <c r="L599" s="208"/>
      <c r="M599" s="205"/>
      <c r="N599" s="112"/>
      <c r="O599" s="112"/>
      <c r="P599" s="112"/>
      <c r="Q599" s="374"/>
      <c r="R599" s="374"/>
      <c r="S599" s="188"/>
      <c r="T599" s="188"/>
      <c r="U599" s="285"/>
      <c r="V599" s="298"/>
      <c r="W599" s="298"/>
      <c r="X599" s="112"/>
      <c r="Y599" s="298"/>
      <c r="Z599" s="298"/>
      <c r="AA599" s="298"/>
      <c r="AB599" s="298"/>
      <c r="AC599" s="298"/>
      <c r="AD599" s="298"/>
      <c r="AE599" s="352"/>
      <c r="AF599" s="205"/>
      <c r="AG599" s="374"/>
      <c r="AH599" s="374"/>
      <c r="AI599" s="205"/>
      <c r="AJ599" s="205"/>
      <c r="AK599" s="205"/>
      <c r="AL599" s="112"/>
      <c r="AM599" s="112"/>
      <c r="AN599" s="112"/>
      <c r="AO599" s="112"/>
      <c r="AP599" s="112"/>
      <c r="AQ599" s="112"/>
      <c r="AR599" s="205"/>
      <c r="AS599" s="205"/>
      <c r="AT599" s="205"/>
      <c r="AU599" s="198"/>
      <c r="AV599" s="198"/>
      <c r="AW599" s="339"/>
      <c r="AX599" s="339"/>
      <c r="AY599" s="339"/>
      <c r="AZ599" s="339"/>
      <c r="BA599" s="339"/>
      <c r="BB599" s="310"/>
      <c r="BC599" s="310"/>
      <c r="BD599" s="205"/>
      <c r="BE599" s="205"/>
      <c r="BF599" s="310"/>
      <c r="BG599" s="339"/>
      <c r="BH599" s="310"/>
      <c r="BI599" s="310"/>
      <c r="BJ599" s="310"/>
      <c r="BK599" s="310"/>
      <c r="BL599" s="310"/>
      <c r="BM599" s="205"/>
      <c r="BN599" s="205"/>
      <c r="BO599" s="285"/>
      <c r="BP599" s="285"/>
      <c r="BQ599" s="285"/>
      <c r="BR599" s="285"/>
      <c r="BS599" s="285"/>
      <c r="BT599" s="285"/>
      <c r="BU599" s="285"/>
      <c r="BV599" s="285"/>
      <c r="BW599" s="285"/>
      <c r="BX599" s="285"/>
      <c r="BY599" s="112"/>
      <c r="BZ599" s="112"/>
      <c r="CA599" s="112"/>
      <c r="CB599" s="112"/>
      <c r="CC599" s="112"/>
    </row>
    <row r="600" spans="1:81" ht="17.100000000000001" customHeight="1">
      <c r="A600" s="116">
        <v>529</v>
      </c>
      <c r="B600" s="78" t="s">
        <v>2790</v>
      </c>
      <c r="C600" s="78" t="s">
        <v>2813</v>
      </c>
      <c r="D600" s="78" t="s">
        <v>708</v>
      </c>
      <c r="E600" s="78" t="s">
        <v>20</v>
      </c>
      <c r="F600" s="78" t="s">
        <v>2968</v>
      </c>
      <c r="G600" s="101" t="s">
        <v>8757</v>
      </c>
      <c r="H600" s="330" t="s">
        <v>2969</v>
      </c>
      <c r="I600" s="91" t="s">
        <v>2970</v>
      </c>
      <c r="J600" s="330" t="s">
        <v>102</v>
      </c>
      <c r="K600" s="330" t="s">
        <v>2315</v>
      </c>
      <c r="L600" s="330" t="s">
        <v>2971</v>
      </c>
      <c r="M600" s="91" t="s">
        <v>7058</v>
      </c>
      <c r="N600" s="330" t="s">
        <v>30</v>
      </c>
      <c r="O600" s="330"/>
      <c r="P600" s="330" t="s">
        <v>30</v>
      </c>
      <c r="Q600" s="373">
        <v>29730.9</v>
      </c>
      <c r="R600" s="373">
        <v>3090</v>
      </c>
      <c r="S600" s="387">
        <v>3253.2000000000003</v>
      </c>
      <c r="T600" s="387">
        <v>2902.4</v>
      </c>
      <c r="U600" s="253" t="s">
        <v>6361</v>
      </c>
      <c r="V600" s="252">
        <v>350.8</v>
      </c>
      <c r="W600" s="252">
        <v>132.91999999999999</v>
      </c>
      <c r="X600" s="330" t="s">
        <v>6337</v>
      </c>
      <c r="Y600" s="252">
        <v>109.8</v>
      </c>
      <c r="Z600" s="252">
        <v>45.96</v>
      </c>
      <c r="AA600" s="252">
        <v>1057</v>
      </c>
      <c r="AB600" s="252">
        <v>9.06</v>
      </c>
      <c r="AC600" s="252"/>
      <c r="AD600" s="252"/>
      <c r="AE600" s="307">
        <v>100</v>
      </c>
      <c r="AF600" s="91" t="s">
        <v>12367</v>
      </c>
      <c r="AG600" s="373">
        <v>10268</v>
      </c>
      <c r="AH600" s="373">
        <v>10478</v>
      </c>
      <c r="AI600" s="91"/>
      <c r="AJ600" s="91"/>
      <c r="AK600" s="91" t="s">
        <v>7064</v>
      </c>
      <c r="AL600" s="381">
        <v>10</v>
      </c>
      <c r="AM600" s="381">
        <v>2</v>
      </c>
      <c r="AN600" s="381">
        <v>6</v>
      </c>
      <c r="AO600" s="381">
        <v>2</v>
      </c>
      <c r="AP600" s="381"/>
      <c r="AQ600" s="381">
        <v>307</v>
      </c>
      <c r="AR600" s="91" t="s">
        <v>6355</v>
      </c>
      <c r="AS600" s="91" t="s">
        <v>6355</v>
      </c>
      <c r="AT600" s="91" t="s">
        <v>7059</v>
      </c>
      <c r="AU600" s="73">
        <v>16344</v>
      </c>
      <c r="AV600" s="73">
        <v>53</v>
      </c>
      <c r="AW600" s="335">
        <v>5000</v>
      </c>
      <c r="AX600" s="335">
        <v>0</v>
      </c>
      <c r="AY600" s="335">
        <v>3000</v>
      </c>
      <c r="AZ600" s="335">
        <v>3000</v>
      </c>
      <c r="BA600" s="335">
        <v>5000</v>
      </c>
      <c r="BB600" s="313">
        <v>20</v>
      </c>
      <c r="BC600" s="313"/>
      <c r="BD600" s="91" t="s">
        <v>9547</v>
      </c>
      <c r="BE600" s="91" t="s">
        <v>7060</v>
      </c>
      <c r="BF600" s="313">
        <v>5000</v>
      </c>
      <c r="BG600" s="335">
        <v>0</v>
      </c>
      <c r="BH600" s="313">
        <v>3000</v>
      </c>
      <c r="BI600" s="313">
        <v>3000</v>
      </c>
      <c r="BJ600" s="313">
        <v>5000</v>
      </c>
      <c r="BK600" s="313">
        <v>20</v>
      </c>
      <c r="BL600" s="313"/>
      <c r="BM600" s="91" t="s">
        <v>9661</v>
      </c>
      <c r="BN600" s="91" t="s">
        <v>9635</v>
      </c>
      <c r="BO600" s="253"/>
      <c r="BP600" s="253"/>
      <c r="BQ600" s="253"/>
      <c r="BR600" s="253"/>
      <c r="BS600" s="253"/>
      <c r="BT600" s="253"/>
      <c r="BU600" s="253"/>
      <c r="BV600" s="253"/>
      <c r="BW600" s="253"/>
      <c r="BX600" s="253"/>
      <c r="BY600" s="427">
        <v>4</v>
      </c>
      <c r="BZ600" s="427"/>
      <c r="CA600" s="427"/>
      <c r="CB600" s="427"/>
      <c r="CC600" s="427">
        <v>2</v>
      </c>
    </row>
    <row r="601" spans="1:81" ht="17.100000000000001" customHeight="1">
      <c r="A601" s="116">
        <v>530</v>
      </c>
      <c r="B601" s="85" t="s">
        <v>2790</v>
      </c>
      <c r="C601" s="85" t="s">
        <v>2791</v>
      </c>
      <c r="D601" s="91" t="s">
        <v>2972</v>
      </c>
      <c r="E601" s="85" t="s">
        <v>97</v>
      </c>
      <c r="F601" s="85" t="s">
        <v>9667</v>
      </c>
      <c r="G601" s="101" t="s">
        <v>2973</v>
      </c>
      <c r="H601" s="330" t="s">
        <v>11384</v>
      </c>
      <c r="I601" s="91" t="s">
        <v>2974</v>
      </c>
      <c r="J601" s="330" t="s">
        <v>102</v>
      </c>
      <c r="K601" s="330" t="s">
        <v>776</v>
      </c>
      <c r="L601" s="330" t="s">
        <v>2975</v>
      </c>
      <c r="M601" s="91" t="s">
        <v>10572</v>
      </c>
      <c r="N601" s="330" t="s">
        <v>30</v>
      </c>
      <c r="O601" s="330"/>
      <c r="P601" s="330" t="s">
        <v>30</v>
      </c>
      <c r="Q601" s="373">
        <v>1800</v>
      </c>
      <c r="R601" s="373">
        <v>1440</v>
      </c>
      <c r="S601" s="387">
        <v>1044</v>
      </c>
      <c r="T601" s="387">
        <v>832</v>
      </c>
      <c r="U601" s="253"/>
      <c r="V601" s="252">
        <v>212</v>
      </c>
      <c r="W601" s="252">
        <v>86</v>
      </c>
      <c r="X601" s="330" t="s">
        <v>33</v>
      </c>
      <c r="Y601" s="252"/>
      <c r="Z601" s="252"/>
      <c r="AA601" s="252">
        <v>9962</v>
      </c>
      <c r="AB601" s="252">
        <v>95</v>
      </c>
      <c r="AC601" s="252"/>
      <c r="AD601" s="252"/>
      <c r="AE601" s="307"/>
      <c r="AF601" s="91" t="s">
        <v>6384</v>
      </c>
      <c r="AG601" s="373"/>
      <c r="AH601" s="373">
        <v>1277</v>
      </c>
      <c r="AI601" s="91" t="s">
        <v>9030</v>
      </c>
      <c r="AJ601" s="91" t="s">
        <v>9031</v>
      </c>
      <c r="AK601" s="91"/>
      <c r="AL601" s="381"/>
      <c r="AM601" s="381"/>
      <c r="AN601" s="381"/>
      <c r="AO601" s="381"/>
      <c r="AP601" s="381"/>
      <c r="AQ601" s="381">
        <v>153</v>
      </c>
      <c r="AR601" s="91" t="s">
        <v>9153</v>
      </c>
      <c r="AS601" s="91" t="s">
        <v>9227</v>
      </c>
      <c r="AT601" s="91" t="s">
        <v>11385</v>
      </c>
      <c r="AU601" s="232">
        <v>720</v>
      </c>
      <c r="AV601" s="232">
        <v>5</v>
      </c>
      <c r="AW601" s="335"/>
      <c r="AX601" s="335"/>
      <c r="AY601" s="335"/>
      <c r="AZ601" s="335"/>
      <c r="BA601" s="335"/>
      <c r="BB601" s="313"/>
      <c r="BC601" s="313"/>
      <c r="BD601" s="91"/>
      <c r="BE601" s="91" t="s">
        <v>6350</v>
      </c>
      <c r="BF601" s="313"/>
      <c r="BG601" s="335"/>
      <c r="BH601" s="313"/>
      <c r="BI601" s="313"/>
      <c r="BJ601" s="313"/>
      <c r="BK601" s="313"/>
      <c r="BL601" s="313"/>
      <c r="BM601" s="91"/>
      <c r="BN601" s="91"/>
      <c r="BO601" s="253"/>
      <c r="BP601" s="253"/>
      <c r="BQ601" s="253"/>
      <c r="BR601" s="253"/>
      <c r="BS601" s="253"/>
      <c r="BT601" s="253"/>
      <c r="BU601" s="253"/>
      <c r="BV601" s="253"/>
      <c r="BW601" s="253"/>
      <c r="BX601" s="253"/>
      <c r="BY601" s="427">
        <v>1</v>
      </c>
      <c r="BZ601" s="427"/>
      <c r="CA601" s="427">
        <v>1</v>
      </c>
      <c r="CB601" s="427">
        <v>1</v>
      </c>
      <c r="CC601" s="427"/>
    </row>
    <row r="602" spans="1:81" ht="17.100000000000001" customHeight="1">
      <c r="A602" s="116">
        <v>531</v>
      </c>
      <c r="B602" s="85" t="s">
        <v>2789</v>
      </c>
      <c r="C602" s="85" t="s">
        <v>2878</v>
      </c>
      <c r="D602" s="85" t="s">
        <v>987</v>
      </c>
      <c r="E602" s="85" t="s">
        <v>97</v>
      </c>
      <c r="F602" s="85" t="s">
        <v>2976</v>
      </c>
      <c r="G602" s="101" t="s">
        <v>2977</v>
      </c>
      <c r="H602" s="330" t="s">
        <v>2978</v>
      </c>
      <c r="I602" s="91" t="s">
        <v>2979</v>
      </c>
      <c r="J602" s="330" t="s">
        <v>102</v>
      </c>
      <c r="K602" s="330" t="s">
        <v>2773</v>
      </c>
      <c r="L602" s="330" t="s">
        <v>2980</v>
      </c>
      <c r="M602" s="91" t="s">
        <v>10573</v>
      </c>
      <c r="N602" s="330" t="s">
        <v>30</v>
      </c>
      <c r="O602" s="330"/>
      <c r="P602" s="330" t="s">
        <v>30</v>
      </c>
      <c r="Q602" s="373">
        <v>9908</v>
      </c>
      <c r="R602" s="373">
        <v>2436</v>
      </c>
      <c r="S602" s="387">
        <v>730</v>
      </c>
      <c r="T602" s="387">
        <v>365</v>
      </c>
      <c r="U602" s="253" t="s">
        <v>6513</v>
      </c>
      <c r="V602" s="252">
        <v>365</v>
      </c>
      <c r="W602" s="252">
        <v>499</v>
      </c>
      <c r="X602" s="330" t="s">
        <v>6337</v>
      </c>
      <c r="Y602" s="252">
        <v>63</v>
      </c>
      <c r="Z602" s="252">
        <v>86.95</v>
      </c>
      <c r="AA602" s="252">
        <v>25982</v>
      </c>
      <c r="AB602" s="252">
        <v>102.87</v>
      </c>
      <c r="AC602" s="252"/>
      <c r="AD602" s="252"/>
      <c r="AE602" s="307">
        <v>24</v>
      </c>
      <c r="AF602" s="91" t="s">
        <v>6523</v>
      </c>
      <c r="AG602" s="373">
        <v>8283</v>
      </c>
      <c r="AH602" s="373">
        <v>8283</v>
      </c>
      <c r="AI602" s="91" t="s">
        <v>6524</v>
      </c>
      <c r="AJ602" s="91" t="s">
        <v>9032</v>
      </c>
      <c r="AK602" s="91" t="s">
        <v>11628</v>
      </c>
      <c r="AL602" s="381">
        <v>9</v>
      </c>
      <c r="AM602" s="381">
        <v>2</v>
      </c>
      <c r="AN602" s="381">
        <v>3</v>
      </c>
      <c r="AO602" s="381">
        <v>1</v>
      </c>
      <c r="AP602" s="381">
        <v>3</v>
      </c>
      <c r="AQ602" s="381">
        <v>246</v>
      </c>
      <c r="AR602" s="91" t="s">
        <v>9154</v>
      </c>
      <c r="AS602" s="91" t="s">
        <v>9227</v>
      </c>
      <c r="AT602" s="91" t="s">
        <v>6525</v>
      </c>
      <c r="AU602" s="73">
        <v>10280</v>
      </c>
      <c r="AV602" s="73">
        <v>42</v>
      </c>
      <c r="AW602" s="335"/>
      <c r="AX602" s="335"/>
      <c r="AY602" s="335"/>
      <c r="AZ602" s="335"/>
      <c r="BA602" s="335"/>
      <c r="BB602" s="313"/>
      <c r="BC602" s="313"/>
      <c r="BD602" s="91"/>
      <c r="BE602" s="91" t="s">
        <v>6350</v>
      </c>
      <c r="BF602" s="313"/>
      <c r="BG602" s="335"/>
      <c r="BH602" s="313"/>
      <c r="BI602" s="313"/>
      <c r="BJ602" s="313"/>
      <c r="BK602" s="313"/>
      <c r="BL602" s="313"/>
      <c r="BM602" s="91"/>
      <c r="BN602" s="91" t="s">
        <v>6350</v>
      </c>
      <c r="BO602" s="253"/>
      <c r="BP602" s="253">
        <v>1</v>
      </c>
      <c r="BQ602" s="253">
        <v>1</v>
      </c>
      <c r="BR602" s="253">
        <v>1</v>
      </c>
      <c r="BS602" s="253"/>
      <c r="BT602" s="253"/>
      <c r="BU602" s="253">
        <v>1</v>
      </c>
      <c r="BV602" s="253"/>
      <c r="BW602" s="253"/>
      <c r="BX602" s="253"/>
      <c r="BY602" s="427"/>
      <c r="BZ602" s="427"/>
      <c r="CA602" s="427"/>
      <c r="CB602" s="427"/>
      <c r="CC602" s="427"/>
    </row>
    <row r="603" spans="1:81" ht="17.100000000000001" customHeight="1">
      <c r="A603" s="116">
        <v>532</v>
      </c>
      <c r="B603" s="85" t="s">
        <v>2790</v>
      </c>
      <c r="C603" s="85" t="s">
        <v>2791</v>
      </c>
      <c r="D603" s="85" t="s">
        <v>708</v>
      </c>
      <c r="E603" s="85" t="s">
        <v>20</v>
      </c>
      <c r="F603" s="85" t="s">
        <v>2981</v>
      </c>
      <c r="G603" s="101" t="s">
        <v>2982</v>
      </c>
      <c r="H603" s="330" t="s">
        <v>2983</v>
      </c>
      <c r="I603" s="91" t="s">
        <v>2984</v>
      </c>
      <c r="J603" s="330" t="s">
        <v>102</v>
      </c>
      <c r="K603" s="91" t="s">
        <v>2985</v>
      </c>
      <c r="L603" s="330" t="s">
        <v>2986</v>
      </c>
      <c r="M603" s="91" t="s">
        <v>7061</v>
      </c>
      <c r="N603" s="330" t="s">
        <v>30</v>
      </c>
      <c r="O603" s="330"/>
      <c r="P603" s="330" t="s">
        <v>30</v>
      </c>
      <c r="Q603" s="373">
        <v>784760</v>
      </c>
      <c r="R603" s="373">
        <v>7495.72</v>
      </c>
      <c r="S603" s="387">
        <v>1823</v>
      </c>
      <c r="T603" s="387">
        <v>1523</v>
      </c>
      <c r="U603" s="253" t="s">
        <v>6352</v>
      </c>
      <c r="V603" s="252">
        <v>300</v>
      </c>
      <c r="W603" s="252">
        <v>800</v>
      </c>
      <c r="X603" s="330" t="s">
        <v>6337</v>
      </c>
      <c r="Y603" s="252">
        <v>321</v>
      </c>
      <c r="Z603" s="252">
        <v>284</v>
      </c>
      <c r="AA603" s="252">
        <v>9630</v>
      </c>
      <c r="AB603" s="252">
        <v>286</v>
      </c>
      <c r="AC603" s="252"/>
      <c r="AD603" s="252"/>
      <c r="AE603" s="307" t="s">
        <v>7062</v>
      </c>
      <c r="AF603" s="91" t="s">
        <v>7063</v>
      </c>
      <c r="AG603" s="373">
        <v>53530</v>
      </c>
      <c r="AH603" s="373">
        <v>53530</v>
      </c>
      <c r="AI603" s="91"/>
      <c r="AJ603" s="91"/>
      <c r="AK603" s="91" t="s">
        <v>11630</v>
      </c>
      <c r="AL603" s="381">
        <v>6</v>
      </c>
      <c r="AM603" s="381">
        <v>3</v>
      </c>
      <c r="AN603" s="381">
        <v>1</v>
      </c>
      <c r="AO603" s="381">
        <v>2</v>
      </c>
      <c r="AP603" s="381"/>
      <c r="AQ603" s="381">
        <v>243</v>
      </c>
      <c r="AR603" s="91" t="s">
        <v>6340</v>
      </c>
      <c r="AS603" s="91" t="s">
        <v>6340</v>
      </c>
      <c r="AT603" s="91" t="s">
        <v>7065</v>
      </c>
      <c r="AU603" s="73">
        <v>13624</v>
      </c>
      <c r="AV603" s="73">
        <v>56.1</v>
      </c>
      <c r="AW603" s="335"/>
      <c r="AX603" s="335"/>
      <c r="AY603" s="335"/>
      <c r="AZ603" s="335"/>
      <c r="BA603" s="335"/>
      <c r="BB603" s="313"/>
      <c r="BC603" s="313"/>
      <c r="BD603" s="91"/>
      <c r="BE603" s="91" t="s">
        <v>6350</v>
      </c>
      <c r="BF603" s="313"/>
      <c r="BG603" s="335"/>
      <c r="BH603" s="313"/>
      <c r="BI603" s="313"/>
      <c r="BJ603" s="313"/>
      <c r="BK603" s="313"/>
      <c r="BL603" s="313"/>
      <c r="BM603" s="91"/>
      <c r="BN603" s="91" t="s">
        <v>6350</v>
      </c>
      <c r="BO603" s="253"/>
      <c r="BP603" s="253">
        <v>1</v>
      </c>
      <c r="BQ603" s="253">
        <v>1</v>
      </c>
      <c r="BR603" s="253">
        <v>1</v>
      </c>
      <c r="BS603" s="253">
        <v>1</v>
      </c>
      <c r="BT603" s="253">
        <v>1</v>
      </c>
      <c r="BU603" s="253">
        <v>3</v>
      </c>
      <c r="BV603" s="253"/>
      <c r="BW603" s="253">
        <v>1</v>
      </c>
      <c r="BX603" s="253"/>
      <c r="BY603" s="427"/>
      <c r="BZ603" s="427"/>
      <c r="CA603" s="427"/>
      <c r="CB603" s="427"/>
      <c r="CC603" s="427"/>
    </row>
    <row r="604" spans="1:81" ht="17.100000000000001" customHeight="1">
      <c r="A604" s="116">
        <v>533</v>
      </c>
      <c r="B604" s="88" t="s">
        <v>2789</v>
      </c>
      <c r="C604" s="88" t="s">
        <v>2858</v>
      </c>
      <c r="D604" s="88" t="s">
        <v>987</v>
      </c>
      <c r="E604" s="88" t="s">
        <v>97</v>
      </c>
      <c r="F604" s="88" t="s">
        <v>2987</v>
      </c>
      <c r="G604" s="169" t="s">
        <v>2988</v>
      </c>
      <c r="H604" s="329" t="s">
        <v>2989</v>
      </c>
      <c r="I604" s="332" t="s">
        <v>2990</v>
      </c>
      <c r="J604" s="329" t="s">
        <v>102</v>
      </c>
      <c r="K604" s="329" t="s">
        <v>2991</v>
      </c>
      <c r="L604" s="329" t="s">
        <v>2992</v>
      </c>
      <c r="M604" s="91" t="s">
        <v>7066</v>
      </c>
      <c r="N604" s="330" t="s">
        <v>30</v>
      </c>
      <c r="O604" s="330"/>
      <c r="P604" s="330" t="s">
        <v>30</v>
      </c>
      <c r="Q604" s="373">
        <v>553801</v>
      </c>
      <c r="R604" s="373">
        <v>1642</v>
      </c>
      <c r="S604" s="387">
        <v>562</v>
      </c>
      <c r="T604" s="387">
        <v>458</v>
      </c>
      <c r="U604" s="253" t="s">
        <v>6357</v>
      </c>
      <c r="V604" s="252">
        <v>104</v>
      </c>
      <c r="W604" s="252">
        <v>226.8</v>
      </c>
      <c r="X604" s="330" t="s">
        <v>6337</v>
      </c>
      <c r="Y604" s="252">
        <v>847</v>
      </c>
      <c r="Z604" s="252">
        <v>34</v>
      </c>
      <c r="AA604" s="252">
        <v>7055</v>
      </c>
      <c r="AB604" s="252">
        <v>76</v>
      </c>
      <c r="AC604" s="252"/>
      <c r="AD604" s="252"/>
      <c r="AE604" s="307">
        <v>106</v>
      </c>
      <c r="AF604" s="91" t="s">
        <v>6406</v>
      </c>
      <c r="AG604" s="373">
        <v>820</v>
      </c>
      <c r="AH604" s="373">
        <v>1427</v>
      </c>
      <c r="AI604" s="91" t="s">
        <v>7067</v>
      </c>
      <c r="AJ604" s="91" t="s">
        <v>7068</v>
      </c>
      <c r="AK604" s="91" t="s">
        <v>6348</v>
      </c>
      <c r="AL604" s="381">
        <v>8</v>
      </c>
      <c r="AM604" s="381">
        <v>1</v>
      </c>
      <c r="AN604" s="381">
        <v>4</v>
      </c>
      <c r="AO604" s="381">
        <v>2</v>
      </c>
      <c r="AP604" s="381">
        <v>1</v>
      </c>
      <c r="AQ604" s="381">
        <v>247</v>
      </c>
      <c r="AR604" s="91" t="s">
        <v>6340</v>
      </c>
      <c r="AS604" s="91" t="s">
        <v>9227</v>
      </c>
      <c r="AT604" s="91" t="s">
        <v>7069</v>
      </c>
      <c r="AU604" s="232">
        <v>300</v>
      </c>
      <c r="AV604" s="232">
        <v>1</v>
      </c>
      <c r="AW604" s="335"/>
      <c r="AX604" s="335"/>
      <c r="AY604" s="335"/>
      <c r="AZ604" s="335"/>
      <c r="BA604" s="335"/>
      <c r="BB604" s="313"/>
      <c r="BC604" s="313"/>
      <c r="BD604" s="91"/>
      <c r="BE604" s="91" t="s">
        <v>6350</v>
      </c>
      <c r="BF604" s="313"/>
      <c r="BG604" s="335"/>
      <c r="BH604" s="313"/>
      <c r="BI604" s="313"/>
      <c r="BJ604" s="313"/>
      <c r="BK604" s="313"/>
      <c r="BL604" s="313"/>
      <c r="BM604" s="91"/>
      <c r="BN604" s="91" t="s">
        <v>6350</v>
      </c>
      <c r="BO604" s="253"/>
      <c r="BP604" s="253">
        <v>1</v>
      </c>
      <c r="BQ604" s="253"/>
      <c r="BR604" s="253"/>
      <c r="BS604" s="253">
        <v>3</v>
      </c>
      <c r="BT604" s="253"/>
      <c r="BU604" s="253"/>
      <c r="BV604" s="253"/>
      <c r="BW604" s="253"/>
      <c r="BX604" s="253"/>
      <c r="BY604" s="427"/>
      <c r="BZ604" s="427"/>
      <c r="CA604" s="427"/>
      <c r="CB604" s="427"/>
      <c r="CC604" s="427"/>
    </row>
    <row r="605" spans="1:81" ht="17.100000000000001" customHeight="1">
      <c r="A605" s="208"/>
      <c r="B605" s="209" t="s">
        <v>2993</v>
      </c>
      <c r="C605" s="210"/>
      <c r="D605" s="210">
        <v>5</v>
      </c>
      <c r="E605" s="210"/>
      <c r="F605" s="108"/>
      <c r="G605" s="208"/>
      <c r="H605" s="208"/>
      <c r="I605" s="208"/>
      <c r="J605" s="208"/>
      <c r="K605" s="208"/>
      <c r="L605" s="208"/>
      <c r="M605" s="205"/>
      <c r="N605" s="112"/>
      <c r="O605" s="112"/>
      <c r="P605" s="112"/>
      <c r="Q605" s="374"/>
      <c r="R605" s="374"/>
      <c r="S605" s="188"/>
      <c r="T605" s="188"/>
      <c r="U605" s="285"/>
      <c r="V605" s="298"/>
      <c r="W605" s="298"/>
      <c r="X605" s="112"/>
      <c r="Y605" s="298"/>
      <c r="Z605" s="298"/>
      <c r="AA605" s="298"/>
      <c r="AB605" s="298"/>
      <c r="AC605" s="298"/>
      <c r="AD605" s="298"/>
      <c r="AE605" s="352"/>
      <c r="AF605" s="205"/>
      <c r="AG605" s="374"/>
      <c r="AH605" s="374"/>
      <c r="AI605" s="205"/>
      <c r="AJ605" s="205"/>
      <c r="AK605" s="205"/>
      <c r="AL605" s="112"/>
      <c r="AM605" s="112"/>
      <c r="AN605" s="112"/>
      <c r="AO605" s="112"/>
      <c r="AP605" s="112"/>
      <c r="AQ605" s="112"/>
      <c r="AR605" s="205"/>
      <c r="AS605" s="205"/>
      <c r="AT605" s="205"/>
      <c r="AU605" s="198"/>
      <c r="AV605" s="198"/>
      <c r="AW605" s="339"/>
      <c r="AX605" s="339"/>
      <c r="AY605" s="339"/>
      <c r="AZ605" s="339"/>
      <c r="BA605" s="339"/>
      <c r="BB605" s="310"/>
      <c r="BC605" s="310"/>
      <c r="BD605" s="205"/>
      <c r="BE605" s="205"/>
      <c r="BF605" s="310"/>
      <c r="BG605" s="339"/>
      <c r="BH605" s="310"/>
      <c r="BI605" s="310"/>
      <c r="BJ605" s="310"/>
      <c r="BK605" s="310"/>
      <c r="BL605" s="310"/>
      <c r="BM605" s="205"/>
      <c r="BN605" s="205"/>
      <c r="BO605" s="285"/>
      <c r="BP605" s="285"/>
      <c r="BQ605" s="285"/>
      <c r="BR605" s="285"/>
      <c r="BS605" s="285"/>
      <c r="BT605" s="285"/>
      <c r="BU605" s="285"/>
      <c r="BV605" s="285"/>
      <c r="BW605" s="285"/>
      <c r="BX605" s="285"/>
      <c r="BY605" s="112"/>
      <c r="BZ605" s="112"/>
      <c r="CA605" s="112"/>
      <c r="CB605" s="112"/>
      <c r="CC605" s="112"/>
    </row>
    <row r="606" spans="1:81" ht="17.100000000000001" customHeight="1">
      <c r="A606" s="102"/>
      <c r="B606" s="157" t="s">
        <v>2994</v>
      </c>
      <c r="C606" s="158"/>
      <c r="D606" s="158">
        <v>41</v>
      </c>
      <c r="E606" s="158"/>
      <c r="F606" s="110"/>
      <c r="G606" s="170"/>
      <c r="H606" s="104"/>
      <c r="I606" s="204"/>
      <c r="J606" s="104"/>
      <c r="K606" s="104"/>
      <c r="L606" s="104"/>
      <c r="M606" s="204"/>
      <c r="N606" s="104"/>
      <c r="O606" s="104"/>
      <c r="P606" s="104"/>
      <c r="Q606" s="376"/>
      <c r="R606" s="376"/>
      <c r="S606" s="388"/>
      <c r="T606" s="388"/>
      <c r="U606" s="288"/>
      <c r="V606" s="299"/>
      <c r="W606" s="299"/>
      <c r="X606" s="104"/>
      <c r="Y606" s="299"/>
      <c r="Z606" s="299"/>
      <c r="AA606" s="299"/>
      <c r="AB606" s="299"/>
      <c r="AC606" s="299"/>
      <c r="AD606" s="299"/>
      <c r="AE606" s="353"/>
      <c r="AF606" s="204"/>
      <c r="AG606" s="376"/>
      <c r="AH606" s="376"/>
      <c r="AI606" s="204"/>
      <c r="AJ606" s="204"/>
      <c r="AK606" s="204"/>
      <c r="AL606" s="104"/>
      <c r="AM606" s="104"/>
      <c r="AN606" s="104"/>
      <c r="AO606" s="104"/>
      <c r="AP606" s="104"/>
      <c r="AQ606" s="104"/>
      <c r="AR606" s="204"/>
      <c r="AS606" s="204"/>
      <c r="AT606" s="204"/>
      <c r="AU606" s="199"/>
      <c r="AV606" s="199"/>
      <c r="AW606" s="360"/>
      <c r="AX606" s="360"/>
      <c r="AY606" s="360"/>
      <c r="AZ606" s="360"/>
      <c r="BA606" s="360"/>
      <c r="BB606" s="412"/>
      <c r="BC606" s="412"/>
      <c r="BD606" s="204"/>
      <c r="BE606" s="204"/>
      <c r="BF606" s="412"/>
      <c r="BG606" s="360"/>
      <c r="BH606" s="412"/>
      <c r="BI606" s="412"/>
      <c r="BJ606" s="412"/>
      <c r="BK606" s="412"/>
      <c r="BL606" s="412"/>
      <c r="BM606" s="204"/>
      <c r="BN606" s="204"/>
      <c r="BO606" s="288"/>
      <c r="BP606" s="288"/>
      <c r="BQ606" s="288"/>
      <c r="BR606" s="288"/>
      <c r="BS606" s="288"/>
      <c r="BT606" s="288"/>
      <c r="BU606" s="288"/>
      <c r="BV606" s="288"/>
      <c r="BW606" s="288"/>
      <c r="BX606" s="288"/>
      <c r="BY606" s="104"/>
      <c r="BZ606" s="104"/>
      <c r="CA606" s="104"/>
      <c r="CB606" s="104"/>
      <c r="CC606" s="104"/>
    </row>
    <row r="607" spans="1:81" ht="17.100000000000001" customHeight="1">
      <c r="A607" s="74"/>
      <c r="B607" s="74" t="s">
        <v>2995</v>
      </c>
      <c r="C607" s="74"/>
      <c r="D607" s="74"/>
      <c r="E607" s="71"/>
      <c r="F607" s="72"/>
      <c r="G607" s="101"/>
      <c r="H607" s="330"/>
      <c r="I607" s="91"/>
      <c r="J607" s="330"/>
      <c r="K607" s="330"/>
      <c r="L607" s="330"/>
      <c r="M607" s="91"/>
      <c r="N607" s="330"/>
      <c r="O607" s="330"/>
      <c r="P607" s="330"/>
      <c r="Q607" s="373"/>
      <c r="R607" s="373"/>
      <c r="S607" s="387"/>
      <c r="T607" s="387"/>
      <c r="U607" s="253"/>
      <c r="V607" s="252"/>
      <c r="W607" s="252"/>
      <c r="X607" s="330"/>
      <c r="Y607" s="252"/>
      <c r="Z607" s="252"/>
      <c r="AA607" s="252"/>
      <c r="AB607" s="252"/>
      <c r="AC607" s="252"/>
      <c r="AD607" s="252"/>
      <c r="AE607" s="307"/>
      <c r="AF607" s="91"/>
      <c r="AG607" s="373"/>
      <c r="AH607" s="373"/>
      <c r="AI607" s="91"/>
      <c r="AJ607" s="91"/>
      <c r="AK607" s="91"/>
      <c r="AL607" s="381"/>
      <c r="AM607" s="381"/>
      <c r="AN607" s="381"/>
      <c r="AO607" s="381"/>
      <c r="AP607" s="381"/>
      <c r="AQ607" s="381"/>
      <c r="AR607" s="91"/>
      <c r="AS607" s="91"/>
      <c r="AT607" s="91"/>
      <c r="AU607" s="73"/>
      <c r="AV607" s="73"/>
      <c r="AW607" s="335"/>
      <c r="AX607" s="335"/>
      <c r="AY607" s="335"/>
      <c r="AZ607" s="335"/>
      <c r="BA607" s="335"/>
      <c r="BB607" s="313"/>
      <c r="BC607" s="313"/>
      <c r="BD607" s="91"/>
      <c r="BE607" s="91"/>
      <c r="BF607" s="313"/>
      <c r="BG607" s="335"/>
      <c r="BH607" s="313"/>
      <c r="BI607" s="313"/>
      <c r="BJ607" s="313"/>
      <c r="BK607" s="313"/>
      <c r="BL607" s="313"/>
      <c r="BM607" s="91"/>
      <c r="BN607" s="91"/>
      <c r="BO607" s="253"/>
      <c r="BP607" s="253"/>
      <c r="BQ607" s="253"/>
      <c r="BR607" s="253"/>
      <c r="BS607" s="253"/>
      <c r="BT607" s="253"/>
      <c r="BU607" s="253"/>
      <c r="BV607" s="253"/>
      <c r="BW607" s="253"/>
      <c r="BX607" s="253"/>
      <c r="BY607" s="427"/>
      <c r="BZ607" s="427"/>
      <c r="CA607" s="427"/>
      <c r="CB607" s="427"/>
      <c r="CC607" s="427"/>
    </row>
    <row r="608" spans="1:81" ht="17.100000000000001" customHeight="1">
      <c r="A608" s="78">
        <v>534</v>
      </c>
      <c r="B608" s="78" t="s">
        <v>2996</v>
      </c>
      <c r="C608" s="78" t="s">
        <v>2997</v>
      </c>
      <c r="D608" s="78" t="s">
        <v>0</v>
      </c>
      <c r="E608" s="78" t="s">
        <v>20</v>
      </c>
      <c r="F608" s="88" t="s">
        <v>2998</v>
      </c>
      <c r="G608" s="101" t="s">
        <v>2999</v>
      </c>
      <c r="H608" s="330" t="s">
        <v>3000</v>
      </c>
      <c r="I608" s="91" t="s">
        <v>3001</v>
      </c>
      <c r="J608" s="330" t="s">
        <v>102</v>
      </c>
      <c r="K608" s="330" t="s">
        <v>2284</v>
      </c>
      <c r="L608" s="330" t="s">
        <v>11525</v>
      </c>
      <c r="M608" s="91" t="s">
        <v>10574</v>
      </c>
      <c r="N608" s="330" t="s">
        <v>30</v>
      </c>
      <c r="O608" s="330"/>
      <c r="P608" s="330" t="s">
        <v>102</v>
      </c>
      <c r="Q608" s="373">
        <v>70119</v>
      </c>
      <c r="R608" s="373">
        <v>18315</v>
      </c>
      <c r="S608" s="387">
        <v>2517</v>
      </c>
      <c r="T608" s="387">
        <v>1835</v>
      </c>
      <c r="U608" s="253" t="s">
        <v>6361</v>
      </c>
      <c r="V608" s="252">
        <v>682</v>
      </c>
      <c r="W608" s="252">
        <v>5460</v>
      </c>
      <c r="X608" s="330" t="s">
        <v>33</v>
      </c>
      <c r="Y608" s="252">
        <v>419</v>
      </c>
      <c r="Z608" s="252">
        <v>60</v>
      </c>
      <c r="AA608" s="252">
        <v>28</v>
      </c>
      <c r="AB608" s="252">
        <v>200</v>
      </c>
      <c r="AC608" s="252">
        <v>17</v>
      </c>
      <c r="AD608" s="252">
        <v>18</v>
      </c>
      <c r="AE608" s="307">
        <v>117</v>
      </c>
      <c r="AF608" s="91" t="s">
        <v>8526</v>
      </c>
      <c r="AG608" s="373">
        <v>120180</v>
      </c>
      <c r="AH608" s="373">
        <v>313835</v>
      </c>
      <c r="AI608" s="91" t="s">
        <v>8527</v>
      </c>
      <c r="AJ608" s="91" t="s">
        <v>8528</v>
      </c>
      <c r="AK608" s="91" t="s">
        <v>6354</v>
      </c>
      <c r="AL608" s="381">
        <v>22</v>
      </c>
      <c r="AM608" s="381">
        <v>10</v>
      </c>
      <c r="AN608" s="381">
        <v>3</v>
      </c>
      <c r="AO608" s="381">
        <v>9</v>
      </c>
      <c r="AP608" s="381"/>
      <c r="AQ608" s="381">
        <v>310</v>
      </c>
      <c r="AR608" s="91" t="s">
        <v>8556</v>
      </c>
      <c r="AS608" s="91" t="s">
        <v>8556</v>
      </c>
      <c r="AT608" s="91" t="s">
        <v>6749</v>
      </c>
      <c r="AU608" s="232">
        <v>804141</v>
      </c>
      <c r="AV608" s="73">
        <v>2594</v>
      </c>
      <c r="AW608" s="335"/>
      <c r="AX608" s="335"/>
      <c r="AY608" s="335"/>
      <c r="AZ608" s="335"/>
      <c r="BA608" s="335"/>
      <c r="BB608" s="313"/>
      <c r="BC608" s="313"/>
      <c r="BD608" s="91"/>
      <c r="BE608" s="91"/>
      <c r="BF608" s="313"/>
      <c r="BG608" s="335"/>
      <c r="BH608" s="313"/>
      <c r="BI608" s="313"/>
      <c r="BJ608" s="313"/>
      <c r="BK608" s="313"/>
      <c r="BL608" s="313"/>
      <c r="BM608" s="91"/>
      <c r="BN608" s="91"/>
      <c r="BO608" s="253">
        <v>2</v>
      </c>
      <c r="BP608" s="253">
        <v>7</v>
      </c>
      <c r="BQ608" s="253"/>
      <c r="BR608" s="253">
        <v>16</v>
      </c>
      <c r="BS608" s="253"/>
      <c r="BT608" s="253">
        <v>15</v>
      </c>
      <c r="BU608" s="253">
        <v>33</v>
      </c>
      <c r="BV608" s="253">
        <v>1</v>
      </c>
      <c r="BW608" s="253"/>
      <c r="BX608" s="253"/>
      <c r="BY608" s="427"/>
      <c r="BZ608" s="427"/>
      <c r="CA608" s="427"/>
      <c r="CB608" s="427"/>
      <c r="CC608" s="427"/>
    </row>
    <row r="609" spans="1:81" ht="17.100000000000001" customHeight="1">
      <c r="A609" s="78">
        <v>535</v>
      </c>
      <c r="B609" s="78" t="s">
        <v>2996</v>
      </c>
      <c r="C609" s="78" t="s">
        <v>3002</v>
      </c>
      <c r="D609" s="78" t="s">
        <v>0</v>
      </c>
      <c r="E609" s="78" t="s">
        <v>20</v>
      </c>
      <c r="F609" s="88" t="s">
        <v>3003</v>
      </c>
      <c r="G609" s="101" t="s">
        <v>3004</v>
      </c>
      <c r="H609" s="330" t="s">
        <v>3005</v>
      </c>
      <c r="I609" s="91" t="s">
        <v>3006</v>
      </c>
      <c r="J609" s="330" t="s">
        <v>102</v>
      </c>
      <c r="K609" s="330" t="s">
        <v>103</v>
      </c>
      <c r="L609" s="330" t="s">
        <v>11524</v>
      </c>
      <c r="M609" s="91" t="s">
        <v>10575</v>
      </c>
      <c r="N609" s="330" t="s">
        <v>30</v>
      </c>
      <c r="O609" s="330"/>
      <c r="P609" s="330" t="s">
        <v>102</v>
      </c>
      <c r="Q609" s="373">
        <v>61429</v>
      </c>
      <c r="R609" s="373">
        <v>14483</v>
      </c>
      <c r="S609" s="387">
        <v>1929</v>
      </c>
      <c r="T609" s="387">
        <v>1929</v>
      </c>
      <c r="U609" s="253" t="s">
        <v>7304</v>
      </c>
      <c r="V609" s="252"/>
      <c r="W609" s="252">
        <v>1287</v>
      </c>
      <c r="X609" s="330" t="s">
        <v>33</v>
      </c>
      <c r="Y609" s="252">
        <v>1335</v>
      </c>
      <c r="Z609" s="252">
        <v>82</v>
      </c>
      <c r="AA609" s="252">
        <v>27669</v>
      </c>
      <c r="AB609" s="252">
        <v>1166</v>
      </c>
      <c r="AC609" s="252">
        <v>111</v>
      </c>
      <c r="AD609" s="252"/>
      <c r="AE609" s="307">
        <v>112</v>
      </c>
      <c r="AF609" s="91" t="s">
        <v>10181</v>
      </c>
      <c r="AG609" s="373">
        <v>75935</v>
      </c>
      <c r="AH609" s="373">
        <v>100740</v>
      </c>
      <c r="AI609" s="91" t="s">
        <v>10182</v>
      </c>
      <c r="AJ609" s="91" t="s">
        <v>11756</v>
      </c>
      <c r="AK609" s="91" t="s">
        <v>6348</v>
      </c>
      <c r="AL609" s="381">
        <v>24</v>
      </c>
      <c r="AM609" s="381">
        <v>2</v>
      </c>
      <c r="AN609" s="381">
        <v>10</v>
      </c>
      <c r="AO609" s="381">
        <v>11</v>
      </c>
      <c r="AP609" s="381">
        <v>1</v>
      </c>
      <c r="AQ609" s="381">
        <v>310</v>
      </c>
      <c r="AR609" s="91" t="s">
        <v>12774</v>
      </c>
      <c r="AS609" s="91" t="s">
        <v>12774</v>
      </c>
      <c r="AT609" s="91" t="s">
        <v>6356</v>
      </c>
      <c r="AU609" s="73">
        <v>690666</v>
      </c>
      <c r="AV609" s="232">
        <v>2228</v>
      </c>
      <c r="AW609" s="335"/>
      <c r="AX609" s="335"/>
      <c r="AY609" s="335"/>
      <c r="AZ609" s="335"/>
      <c r="BA609" s="335"/>
      <c r="BB609" s="313"/>
      <c r="BC609" s="313"/>
      <c r="BD609" s="91"/>
      <c r="BE609" s="91" t="s">
        <v>6350</v>
      </c>
      <c r="BF609" s="313"/>
      <c r="BG609" s="335"/>
      <c r="BH609" s="313"/>
      <c r="BI609" s="313"/>
      <c r="BJ609" s="313"/>
      <c r="BK609" s="313"/>
      <c r="BL609" s="313"/>
      <c r="BM609" s="91"/>
      <c r="BN609" s="91" t="s">
        <v>6350</v>
      </c>
      <c r="BO609" s="253">
        <v>2</v>
      </c>
      <c r="BP609" s="253">
        <v>7</v>
      </c>
      <c r="BQ609" s="253">
        <v>1</v>
      </c>
      <c r="BR609" s="253">
        <v>17</v>
      </c>
      <c r="BS609" s="253">
        <v>1</v>
      </c>
      <c r="BT609" s="253">
        <v>15</v>
      </c>
      <c r="BU609" s="253">
        <v>20</v>
      </c>
      <c r="BV609" s="253">
        <v>1</v>
      </c>
      <c r="BW609" s="253"/>
      <c r="BX609" s="253"/>
      <c r="BY609" s="427"/>
      <c r="BZ609" s="427"/>
      <c r="CA609" s="427"/>
      <c r="CB609" s="427"/>
      <c r="CC609" s="427"/>
    </row>
    <row r="610" spans="1:81" ht="17.100000000000001" customHeight="1">
      <c r="A610" s="770">
        <v>536</v>
      </c>
      <c r="B610" s="78" t="s">
        <v>2996</v>
      </c>
      <c r="C610" s="78" t="s">
        <v>3007</v>
      </c>
      <c r="D610" s="78" t="s">
        <v>0</v>
      </c>
      <c r="E610" s="78" t="s">
        <v>20</v>
      </c>
      <c r="F610" s="78" t="s">
        <v>3008</v>
      </c>
      <c r="G610" s="101" t="s">
        <v>3009</v>
      </c>
      <c r="H610" s="330" t="s">
        <v>3010</v>
      </c>
      <c r="I610" s="91" t="s">
        <v>3011</v>
      </c>
      <c r="J610" s="330" t="s">
        <v>102</v>
      </c>
      <c r="K610" s="330" t="s">
        <v>3012</v>
      </c>
      <c r="L610" s="330" t="s">
        <v>3013</v>
      </c>
      <c r="M610" s="91" t="s">
        <v>6838</v>
      </c>
      <c r="N610" s="330" t="s">
        <v>102</v>
      </c>
      <c r="O610" s="776" t="s">
        <v>6435</v>
      </c>
      <c r="P610" s="330" t="s">
        <v>30</v>
      </c>
      <c r="Q610" s="373">
        <v>117066</v>
      </c>
      <c r="R610" s="373">
        <v>11449</v>
      </c>
      <c r="S610" s="387">
        <v>2744</v>
      </c>
      <c r="T610" s="387">
        <v>2542</v>
      </c>
      <c r="U610" s="253" t="s">
        <v>6657</v>
      </c>
      <c r="V610" s="252">
        <v>202</v>
      </c>
      <c r="W610" s="252">
        <v>256</v>
      </c>
      <c r="X610" s="330" t="s">
        <v>33</v>
      </c>
      <c r="Y610" s="252">
        <v>432</v>
      </c>
      <c r="Z610" s="252"/>
      <c r="AA610" s="252"/>
      <c r="AB610" s="252">
        <v>62</v>
      </c>
      <c r="AC610" s="252">
        <v>45</v>
      </c>
      <c r="AD610" s="252">
        <v>70</v>
      </c>
      <c r="AE610" s="307">
        <v>258</v>
      </c>
      <c r="AF610" s="91" t="s">
        <v>6839</v>
      </c>
      <c r="AG610" s="373">
        <v>7688</v>
      </c>
      <c r="AH610" s="373">
        <v>7688</v>
      </c>
      <c r="AI610" s="91"/>
      <c r="AJ610" s="91"/>
      <c r="AK610" s="91" t="s">
        <v>6354</v>
      </c>
      <c r="AL610" s="381">
        <v>31</v>
      </c>
      <c r="AM610" s="381">
        <v>1</v>
      </c>
      <c r="AN610" s="381">
        <v>14</v>
      </c>
      <c r="AO610" s="381">
        <v>16</v>
      </c>
      <c r="AP610" s="381"/>
      <c r="AQ610" s="381">
        <v>310</v>
      </c>
      <c r="AR610" s="91" t="s">
        <v>9139</v>
      </c>
      <c r="AS610" s="91" t="s">
        <v>9155</v>
      </c>
      <c r="AT610" s="91" t="s">
        <v>9156</v>
      </c>
      <c r="AU610" s="73">
        <v>332737</v>
      </c>
      <c r="AV610" s="232">
        <v>1073</v>
      </c>
      <c r="AW610" s="335">
        <v>3000</v>
      </c>
      <c r="AX610" s="335">
        <v>1000</v>
      </c>
      <c r="AY610" s="335">
        <v>1000</v>
      </c>
      <c r="AZ610" s="335">
        <v>2000</v>
      </c>
      <c r="BA610" s="335">
        <v>3000</v>
      </c>
      <c r="BB610" s="313">
        <v>30</v>
      </c>
      <c r="BC610" s="313"/>
      <c r="BD610" s="91" t="s">
        <v>9434</v>
      </c>
      <c r="BE610" s="91" t="s">
        <v>9435</v>
      </c>
      <c r="BF610" s="313"/>
      <c r="BG610" s="335"/>
      <c r="BH610" s="313"/>
      <c r="BI610" s="313"/>
      <c r="BJ610" s="313"/>
      <c r="BK610" s="313"/>
      <c r="BL610" s="313"/>
      <c r="BM610" s="91"/>
      <c r="BN610" s="91" t="s">
        <v>6350</v>
      </c>
      <c r="BO610" s="253">
        <v>1</v>
      </c>
      <c r="BP610" s="253">
        <v>3</v>
      </c>
      <c r="BQ610" s="253">
        <v>5</v>
      </c>
      <c r="BR610" s="253">
        <v>21</v>
      </c>
      <c r="BS610" s="253">
        <v>2</v>
      </c>
      <c r="BT610" s="253"/>
      <c r="BU610" s="253"/>
      <c r="BV610" s="253"/>
      <c r="BW610" s="253"/>
      <c r="BX610" s="253"/>
      <c r="BY610" s="427"/>
      <c r="BZ610" s="427"/>
      <c r="CA610" s="427"/>
      <c r="CB610" s="427"/>
      <c r="CC610" s="427"/>
    </row>
    <row r="611" spans="1:81" ht="17.100000000000001" customHeight="1">
      <c r="A611" s="770">
        <v>537</v>
      </c>
      <c r="B611" s="78" t="s">
        <v>2996</v>
      </c>
      <c r="C611" s="78" t="s">
        <v>3014</v>
      </c>
      <c r="D611" s="78" t="s">
        <v>0</v>
      </c>
      <c r="E611" s="78" t="s">
        <v>20</v>
      </c>
      <c r="F611" s="78" t="s">
        <v>3015</v>
      </c>
      <c r="G611" s="101" t="s">
        <v>3016</v>
      </c>
      <c r="H611" s="330" t="s">
        <v>3017</v>
      </c>
      <c r="I611" s="91" t="s">
        <v>3018</v>
      </c>
      <c r="J611" s="330" t="s">
        <v>102</v>
      </c>
      <c r="K611" s="330" t="s">
        <v>3019</v>
      </c>
      <c r="L611" s="330" t="s">
        <v>3020</v>
      </c>
      <c r="M611" s="91" t="s">
        <v>6788</v>
      </c>
      <c r="N611" s="330" t="s">
        <v>30</v>
      </c>
      <c r="O611" s="330"/>
      <c r="P611" s="330" t="s">
        <v>102</v>
      </c>
      <c r="Q611" s="373">
        <v>561900</v>
      </c>
      <c r="R611" s="373">
        <v>3002</v>
      </c>
      <c r="S611" s="387">
        <v>768</v>
      </c>
      <c r="T611" s="387">
        <v>768</v>
      </c>
      <c r="U611" s="253"/>
      <c r="V611" s="252"/>
      <c r="W611" s="252">
        <v>302</v>
      </c>
      <c r="X611" s="330" t="s">
        <v>6337</v>
      </c>
      <c r="Y611" s="252">
        <v>1246</v>
      </c>
      <c r="Z611" s="252"/>
      <c r="AA611" s="252"/>
      <c r="AB611" s="252">
        <v>80</v>
      </c>
      <c r="AC611" s="252"/>
      <c r="AD611" s="252">
        <v>104</v>
      </c>
      <c r="AE611" s="307">
        <v>512</v>
      </c>
      <c r="AF611" s="91" t="s">
        <v>6789</v>
      </c>
      <c r="AG611" s="373"/>
      <c r="AH611" s="373">
        <v>28165</v>
      </c>
      <c r="AI611" s="91" t="s">
        <v>6790</v>
      </c>
      <c r="AJ611" s="91" t="s">
        <v>9033</v>
      </c>
      <c r="AK611" s="91" t="s">
        <v>6348</v>
      </c>
      <c r="AL611" s="381">
        <v>3</v>
      </c>
      <c r="AM611" s="381"/>
      <c r="AN611" s="381"/>
      <c r="AO611" s="381">
        <v>3</v>
      </c>
      <c r="AP611" s="381"/>
      <c r="AQ611" s="381">
        <v>247</v>
      </c>
      <c r="AR611" s="91" t="s">
        <v>6355</v>
      </c>
      <c r="AS611" s="91" t="s">
        <v>9227</v>
      </c>
      <c r="AT611" s="91" t="s">
        <v>6791</v>
      </c>
      <c r="AU611" s="73">
        <v>17159</v>
      </c>
      <c r="AV611" s="232">
        <v>70</v>
      </c>
      <c r="AW611" s="335"/>
      <c r="AX611" s="335"/>
      <c r="AY611" s="335"/>
      <c r="AZ611" s="335"/>
      <c r="BA611" s="335"/>
      <c r="BB611" s="313"/>
      <c r="BC611" s="313"/>
      <c r="BD611" s="91"/>
      <c r="BE611" s="91" t="s">
        <v>6350</v>
      </c>
      <c r="BF611" s="313"/>
      <c r="BG611" s="335"/>
      <c r="BH611" s="313"/>
      <c r="BI611" s="313"/>
      <c r="BJ611" s="313"/>
      <c r="BK611" s="313"/>
      <c r="BL611" s="313"/>
      <c r="BM611" s="91"/>
      <c r="BN611" s="91"/>
      <c r="BO611" s="253"/>
      <c r="BP611" s="253"/>
      <c r="BQ611" s="253">
        <v>1</v>
      </c>
      <c r="BR611" s="253"/>
      <c r="BS611" s="253"/>
      <c r="BT611" s="253"/>
      <c r="BU611" s="253"/>
      <c r="BV611" s="253">
        <v>1</v>
      </c>
      <c r="BW611" s="253"/>
      <c r="BX611" s="253"/>
      <c r="BY611" s="427"/>
      <c r="BZ611" s="427"/>
      <c r="CA611" s="427"/>
      <c r="CB611" s="427"/>
      <c r="CC611" s="427"/>
    </row>
    <row r="612" spans="1:81" ht="17.100000000000001" customHeight="1">
      <c r="A612" s="770">
        <v>538</v>
      </c>
      <c r="B612" s="88" t="s">
        <v>2995</v>
      </c>
      <c r="C612" s="88" t="s">
        <v>3021</v>
      </c>
      <c r="D612" s="88" t="s">
        <v>96</v>
      </c>
      <c r="E612" s="88" t="s">
        <v>97</v>
      </c>
      <c r="F612" s="88" t="s">
        <v>3022</v>
      </c>
      <c r="G612" s="169" t="s">
        <v>3023</v>
      </c>
      <c r="H612" s="329" t="s">
        <v>3024</v>
      </c>
      <c r="I612" s="332" t="s">
        <v>3025</v>
      </c>
      <c r="J612" s="329" t="s">
        <v>102</v>
      </c>
      <c r="K612" s="329" t="s">
        <v>3026</v>
      </c>
      <c r="L612" s="329" t="s">
        <v>3027</v>
      </c>
      <c r="M612" s="91" t="s">
        <v>10576</v>
      </c>
      <c r="N612" s="330" t="s">
        <v>30</v>
      </c>
      <c r="O612" s="330"/>
      <c r="P612" s="330" t="s">
        <v>30</v>
      </c>
      <c r="Q612" s="373">
        <v>570090</v>
      </c>
      <c r="R612" s="373">
        <v>3104</v>
      </c>
      <c r="S612" s="387">
        <v>985</v>
      </c>
      <c r="T612" s="387">
        <v>900</v>
      </c>
      <c r="U612" s="253" t="s">
        <v>6352</v>
      </c>
      <c r="V612" s="252">
        <v>85</v>
      </c>
      <c r="W612" s="252">
        <v>170</v>
      </c>
      <c r="X612" s="330" t="s">
        <v>6337</v>
      </c>
      <c r="Y612" s="252">
        <v>126</v>
      </c>
      <c r="Z612" s="252">
        <v>272</v>
      </c>
      <c r="AA612" s="252">
        <v>1231</v>
      </c>
      <c r="AB612" s="252">
        <v>301</v>
      </c>
      <c r="AC612" s="252"/>
      <c r="AD612" s="252"/>
      <c r="AE612" s="307">
        <v>495</v>
      </c>
      <c r="AF612" s="91" t="s">
        <v>11341</v>
      </c>
      <c r="AG612" s="373">
        <v>608</v>
      </c>
      <c r="AH612" s="373">
        <v>995</v>
      </c>
      <c r="AI612" s="91" t="s">
        <v>10376</v>
      </c>
      <c r="AJ612" s="91" t="s">
        <v>10377</v>
      </c>
      <c r="AK612" s="91" t="s">
        <v>6348</v>
      </c>
      <c r="AL612" s="381">
        <v>4</v>
      </c>
      <c r="AM612" s="381"/>
      <c r="AN612" s="381">
        <v>3</v>
      </c>
      <c r="AO612" s="381"/>
      <c r="AP612" s="381">
        <v>1</v>
      </c>
      <c r="AQ612" s="381">
        <v>314</v>
      </c>
      <c r="AR612" s="91" t="s">
        <v>6355</v>
      </c>
      <c r="AS612" s="91" t="s">
        <v>6355</v>
      </c>
      <c r="AT612" s="91" t="s">
        <v>10378</v>
      </c>
      <c r="AU612" s="232">
        <v>711930</v>
      </c>
      <c r="AV612" s="232">
        <v>2267</v>
      </c>
      <c r="AW612" s="335"/>
      <c r="AX612" s="335"/>
      <c r="AY612" s="335"/>
      <c r="AZ612" s="335"/>
      <c r="BA612" s="335"/>
      <c r="BB612" s="313"/>
      <c r="BC612" s="313"/>
      <c r="BD612" s="91"/>
      <c r="BE612" s="91" t="s">
        <v>6350</v>
      </c>
      <c r="BF612" s="313"/>
      <c r="BG612" s="335"/>
      <c r="BH612" s="313"/>
      <c r="BI612" s="313"/>
      <c r="BJ612" s="313"/>
      <c r="BK612" s="313"/>
      <c r="BL612" s="313"/>
      <c r="BM612" s="91"/>
      <c r="BN612" s="91"/>
      <c r="BO612" s="253"/>
      <c r="BP612" s="253">
        <v>1</v>
      </c>
      <c r="BQ612" s="253"/>
      <c r="BR612" s="253"/>
      <c r="BS612" s="253"/>
      <c r="BT612" s="253">
        <v>23</v>
      </c>
      <c r="BU612" s="253">
        <v>21</v>
      </c>
      <c r="BV612" s="253">
        <v>4</v>
      </c>
      <c r="BW612" s="253"/>
      <c r="BX612" s="253"/>
      <c r="BY612" s="427"/>
      <c r="BZ612" s="427"/>
      <c r="CA612" s="427"/>
      <c r="CB612" s="427"/>
      <c r="CC612" s="427"/>
    </row>
    <row r="613" spans="1:81" ht="17.100000000000001" customHeight="1">
      <c r="A613" s="770">
        <v>539</v>
      </c>
      <c r="B613" s="78" t="s">
        <v>2995</v>
      </c>
      <c r="C613" s="78" t="s">
        <v>3028</v>
      </c>
      <c r="D613" s="78" t="s">
        <v>96</v>
      </c>
      <c r="E613" s="78" t="s">
        <v>896</v>
      </c>
      <c r="F613" s="88" t="s">
        <v>3029</v>
      </c>
      <c r="G613" s="101" t="s">
        <v>3030</v>
      </c>
      <c r="H613" s="330" t="s">
        <v>3031</v>
      </c>
      <c r="I613" s="91" t="s">
        <v>3032</v>
      </c>
      <c r="J613" s="330" t="s">
        <v>30</v>
      </c>
      <c r="K613" s="329" t="s">
        <v>896</v>
      </c>
      <c r="L613" s="329" t="s">
        <v>896</v>
      </c>
      <c r="M613" s="91" t="s">
        <v>10883</v>
      </c>
      <c r="N613" s="330" t="s">
        <v>30</v>
      </c>
      <c r="O613" s="330" t="s">
        <v>7937</v>
      </c>
      <c r="P613" s="330" t="s">
        <v>30</v>
      </c>
      <c r="Q613" s="373">
        <v>8920</v>
      </c>
      <c r="R613" s="373">
        <v>2441.9</v>
      </c>
      <c r="S613" s="387">
        <v>632.5</v>
      </c>
      <c r="T613" s="387">
        <v>632.5</v>
      </c>
      <c r="U613" s="253" t="s">
        <v>7937</v>
      </c>
      <c r="V613" s="252"/>
      <c r="W613" s="252">
        <v>177.4</v>
      </c>
      <c r="X613" s="330" t="s">
        <v>6337</v>
      </c>
      <c r="Y613" s="252">
        <v>124.8</v>
      </c>
      <c r="Z613" s="252">
        <v>26.5</v>
      </c>
      <c r="AA613" s="252">
        <v>700</v>
      </c>
      <c r="AB613" s="252">
        <v>189</v>
      </c>
      <c r="AC613" s="252"/>
      <c r="AD613" s="252"/>
      <c r="AE613" s="307">
        <v>116</v>
      </c>
      <c r="AF613" s="91" t="s">
        <v>10884</v>
      </c>
      <c r="AG613" s="373">
        <v>54</v>
      </c>
      <c r="AH613" s="373">
        <v>175</v>
      </c>
      <c r="AI613" s="91" t="s">
        <v>10885</v>
      </c>
      <c r="AJ613" s="91" t="s">
        <v>7920</v>
      </c>
      <c r="AK613" s="91"/>
      <c r="AL613" s="381"/>
      <c r="AM613" s="381"/>
      <c r="AN613" s="381"/>
      <c r="AO613" s="381"/>
      <c r="AP613" s="381"/>
      <c r="AQ613" s="623" t="s">
        <v>12584</v>
      </c>
      <c r="AR613" s="625" t="s">
        <v>6355</v>
      </c>
      <c r="AS613" s="625" t="s">
        <v>6355</v>
      </c>
      <c r="AT613" s="625" t="s">
        <v>6422</v>
      </c>
      <c r="AU613" s="375" t="s">
        <v>12584</v>
      </c>
      <c r="AV613" s="375" t="s">
        <v>12584</v>
      </c>
      <c r="AW613" s="335"/>
      <c r="AX613" s="335"/>
      <c r="AY613" s="335"/>
      <c r="AZ613" s="335"/>
      <c r="BA613" s="335"/>
      <c r="BB613" s="313"/>
      <c r="BC613" s="313"/>
      <c r="BD613" s="91" t="s">
        <v>7937</v>
      </c>
      <c r="BE613" s="91" t="s">
        <v>6350</v>
      </c>
      <c r="BF613" s="313"/>
      <c r="BG613" s="335"/>
      <c r="BH613" s="313"/>
      <c r="BI613" s="313"/>
      <c r="BJ613" s="313"/>
      <c r="BK613" s="313"/>
      <c r="BL613" s="313"/>
      <c r="BM613" s="91" t="s">
        <v>7937</v>
      </c>
      <c r="BN613" s="91" t="s">
        <v>7937</v>
      </c>
      <c r="BO613" s="253"/>
      <c r="BP613" s="253"/>
      <c r="BQ613" s="253"/>
      <c r="BR613" s="253"/>
      <c r="BS613" s="253"/>
      <c r="BT613" s="253"/>
      <c r="BU613" s="253"/>
      <c r="BV613" s="253"/>
      <c r="BW613" s="253"/>
      <c r="BX613" s="253"/>
      <c r="BY613" s="427"/>
      <c r="BZ613" s="427"/>
      <c r="CA613" s="427"/>
      <c r="CB613" s="427"/>
      <c r="CC613" s="427"/>
    </row>
    <row r="614" spans="1:81" ht="17.100000000000001" customHeight="1">
      <c r="A614" s="208"/>
      <c r="B614" s="209" t="s">
        <v>3033</v>
      </c>
      <c r="C614" s="210"/>
      <c r="D614" s="210">
        <v>6</v>
      </c>
      <c r="E614" s="210"/>
      <c r="F614" s="210"/>
      <c r="G614" s="208"/>
      <c r="H614" s="208"/>
      <c r="I614" s="208"/>
      <c r="J614" s="208"/>
      <c r="K614" s="208"/>
      <c r="L614" s="208"/>
      <c r="M614" s="205"/>
      <c r="N614" s="112"/>
      <c r="O614" s="112"/>
      <c r="P614" s="112"/>
      <c r="Q614" s="374"/>
      <c r="R614" s="374"/>
      <c r="S614" s="188"/>
      <c r="T614" s="188"/>
      <c r="U614" s="285"/>
      <c r="V614" s="298"/>
      <c r="W614" s="298"/>
      <c r="X614" s="112"/>
      <c r="Y614" s="298"/>
      <c r="Z614" s="298"/>
      <c r="AA614" s="298"/>
      <c r="AB614" s="298"/>
      <c r="AC614" s="298"/>
      <c r="AD614" s="298"/>
      <c r="AE614" s="352"/>
      <c r="AF614" s="205"/>
      <c r="AG614" s="374"/>
      <c r="AH614" s="374"/>
      <c r="AI614" s="205"/>
      <c r="AJ614" s="205"/>
      <c r="AK614" s="205"/>
      <c r="AL614" s="112"/>
      <c r="AM614" s="112"/>
      <c r="AN614" s="112"/>
      <c r="AO614" s="112"/>
      <c r="AP614" s="112"/>
      <c r="AQ614" s="112"/>
      <c r="AR614" s="205"/>
      <c r="AS614" s="205"/>
      <c r="AT614" s="205"/>
      <c r="AU614" s="198"/>
      <c r="AV614" s="198"/>
      <c r="AW614" s="339"/>
      <c r="AX614" s="339"/>
      <c r="AY614" s="339"/>
      <c r="AZ614" s="339"/>
      <c r="BA614" s="339"/>
      <c r="BB614" s="310"/>
      <c r="BC614" s="310"/>
      <c r="BD614" s="205"/>
      <c r="BE614" s="205"/>
      <c r="BF614" s="310"/>
      <c r="BG614" s="339"/>
      <c r="BH614" s="310"/>
      <c r="BI614" s="310"/>
      <c r="BJ614" s="310"/>
      <c r="BK614" s="310"/>
      <c r="BL614" s="310"/>
      <c r="BM614" s="205"/>
      <c r="BN614" s="205"/>
      <c r="BO614" s="285"/>
      <c r="BP614" s="285"/>
      <c r="BQ614" s="285"/>
      <c r="BR614" s="285"/>
      <c r="BS614" s="285"/>
      <c r="BT614" s="285"/>
      <c r="BU614" s="285"/>
      <c r="BV614" s="285"/>
      <c r="BW614" s="285"/>
      <c r="BX614" s="285"/>
      <c r="BY614" s="112"/>
      <c r="BZ614" s="112"/>
      <c r="CA614" s="112"/>
      <c r="CB614" s="112"/>
      <c r="CC614" s="112"/>
    </row>
    <row r="615" spans="1:81" ht="17.100000000000001" customHeight="1">
      <c r="A615" s="88">
        <v>540</v>
      </c>
      <c r="B615" s="86" t="s">
        <v>2995</v>
      </c>
      <c r="C615" s="86" t="s">
        <v>3034</v>
      </c>
      <c r="D615" s="86" t="s">
        <v>213</v>
      </c>
      <c r="E615" s="86" t="s">
        <v>113</v>
      </c>
      <c r="F615" s="109" t="s">
        <v>3035</v>
      </c>
      <c r="G615" s="169" t="s">
        <v>3036</v>
      </c>
      <c r="H615" s="329" t="s">
        <v>3037</v>
      </c>
      <c r="I615" s="332" t="s">
        <v>10261</v>
      </c>
      <c r="J615" s="329" t="s">
        <v>30</v>
      </c>
      <c r="K615" s="329" t="s">
        <v>113</v>
      </c>
      <c r="L615" s="329" t="s">
        <v>113</v>
      </c>
      <c r="M615" s="91" t="s">
        <v>10262</v>
      </c>
      <c r="N615" s="330" t="s">
        <v>30</v>
      </c>
      <c r="O615" s="330"/>
      <c r="P615" s="330" t="s">
        <v>30</v>
      </c>
      <c r="Q615" s="373">
        <v>1521</v>
      </c>
      <c r="R615" s="373">
        <v>231.4</v>
      </c>
      <c r="S615" s="387">
        <v>151</v>
      </c>
      <c r="T615" s="387">
        <v>151</v>
      </c>
      <c r="U615" s="253" t="s">
        <v>6336</v>
      </c>
      <c r="V615" s="252"/>
      <c r="W615" s="252"/>
      <c r="X615" s="330"/>
      <c r="Y615" s="252"/>
      <c r="Z615" s="252"/>
      <c r="AA615" s="252"/>
      <c r="AB615" s="252">
        <v>23</v>
      </c>
      <c r="AC615" s="252"/>
      <c r="AD615" s="252"/>
      <c r="AE615" s="307">
        <v>9</v>
      </c>
      <c r="AF615" s="91" t="s">
        <v>10263</v>
      </c>
      <c r="AG615" s="373"/>
      <c r="AH615" s="373">
        <v>1020</v>
      </c>
      <c r="AI615" s="91"/>
      <c r="AJ615" s="91"/>
      <c r="AK615" s="91"/>
      <c r="AL615" s="381"/>
      <c r="AM615" s="381"/>
      <c r="AN615" s="381"/>
      <c r="AO615" s="381"/>
      <c r="AP615" s="381"/>
      <c r="AQ615" s="381">
        <v>340</v>
      </c>
      <c r="AR615" s="91" t="s">
        <v>12784</v>
      </c>
      <c r="AS615" s="91" t="s">
        <v>12784</v>
      </c>
      <c r="AT615" s="91" t="s">
        <v>11631</v>
      </c>
      <c r="AU615" s="73">
        <v>700</v>
      </c>
      <c r="AV615" s="73">
        <v>2</v>
      </c>
      <c r="AW615" s="335"/>
      <c r="AX615" s="335"/>
      <c r="AY615" s="335"/>
      <c r="AZ615" s="335"/>
      <c r="BA615" s="335"/>
      <c r="BB615" s="313"/>
      <c r="BC615" s="313"/>
      <c r="BD615" s="91"/>
      <c r="BE615" s="91" t="s">
        <v>6350</v>
      </c>
      <c r="BF615" s="313"/>
      <c r="BG615" s="335"/>
      <c r="BH615" s="313"/>
      <c r="BI615" s="313"/>
      <c r="BJ615" s="313"/>
      <c r="BK615" s="313"/>
      <c r="BL615" s="313"/>
      <c r="BM615" s="91"/>
      <c r="BN615" s="91"/>
      <c r="BO615" s="253"/>
      <c r="BP615" s="253"/>
      <c r="BQ615" s="253"/>
      <c r="BR615" s="253"/>
      <c r="BS615" s="253"/>
      <c r="BT615" s="253"/>
      <c r="BU615" s="253">
        <v>1</v>
      </c>
      <c r="BV615" s="253"/>
      <c r="BW615" s="253"/>
      <c r="BX615" s="253" t="s">
        <v>6360</v>
      </c>
      <c r="BY615" s="427"/>
      <c r="BZ615" s="427"/>
      <c r="CA615" s="427"/>
      <c r="CB615" s="427"/>
      <c r="CC615" s="427"/>
    </row>
    <row r="616" spans="1:81" ht="17.100000000000001" customHeight="1">
      <c r="A616" s="78">
        <v>541</v>
      </c>
      <c r="B616" s="78" t="s">
        <v>2996</v>
      </c>
      <c r="C616" s="91" t="s">
        <v>3038</v>
      </c>
      <c r="D616" s="91" t="s">
        <v>213</v>
      </c>
      <c r="E616" s="78" t="s">
        <v>20</v>
      </c>
      <c r="F616" s="90" t="s">
        <v>3039</v>
      </c>
      <c r="G616" s="101" t="s">
        <v>3040</v>
      </c>
      <c r="H616" s="330" t="s">
        <v>11632</v>
      </c>
      <c r="I616" s="91" t="s">
        <v>3041</v>
      </c>
      <c r="J616" s="330" t="s">
        <v>102</v>
      </c>
      <c r="K616" s="330" t="s">
        <v>3041</v>
      </c>
      <c r="L616" s="330" t="s">
        <v>3042</v>
      </c>
      <c r="M616" s="91" t="s">
        <v>10577</v>
      </c>
      <c r="N616" s="330" t="s">
        <v>30</v>
      </c>
      <c r="O616" s="330"/>
      <c r="P616" s="330" t="s">
        <v>30</v>
      </c>
      <c r="Q616" s="373">
        <v>7512</v>
      </c>
      <c r="R616" s="373">
        <v>1610.6</v>
      </c>
      <c r="S616" s="387">
        <v>911</v>
      </c>
      <c r="T616" s="387">
        <v>362</v>
      </c>
      <c r="U616" s="253" t="s">
        <v>6336</v>
      </c>
      <c r="V616" s="252">
        <v>549</v>
      </c>
      <c r="W616" s="252">
        <v>169</v>
      </c>
      <c r="X616" s="330" t="s">
        <v>6337</v>
      </c>
      <c r="Y616" s="252">
        <v>36</v>
      </c>
      <c r="Z616" s="252"/>
      <c r="AA616" s="252"/>
      <c r="AB616" s="252">
        <v>32</v>
      </c>
      <c r="AC616" s="252"/>
      <c r="AD616" s="252"/>
      <c r="AE616" s="307">
        <v>31</v>
      </c>
      <c r="AF616" s="91" t="s">
        <v>7233</v>
      </c>
      <c r="AG616" s="373">
        <v>1075</v>
      </c>
      <c r="AH616" s="373">
        <v>2230</v>
      </c>
      <c r="AI616" s="91"/>
      <c r="AJ616" s="91"/>
      <c r="AK616" s="91"/>
      <c r="AL616" s="381">
        <v>3</v>
      </c>
      <c r="AM616" s="381"/>
      <c r="AN616" s="381">
        <v>3</v>
      </c>
      <c r="AO616" s="381"/>
      <c r="AP616" s="381"/>
      <c r="AQ616" s="381">
        <v>259</v>
      </c>
      <c r="AR616" s="91" t="s">
        <v>9212</v>
      </c>
      <c r="AS616" s="91" t="s">
        <v>9212</v>
      </c>
      <c r="AT616" s="91" t="s">
        <v>7596</v>
      </c>
      <c r="AU616" s="73">
        <v>19985</v>
      </c>
      <c r="AV616" s="73">
        <v>77</v>
      </c>
      <c r="AW616" s="335">
        <v>1200</v>
      </c>
      <c r="AX616" s="335">
        <v>0</v>
      </c>
      <c r="AY616" s="335">
        <v>700</v>
      </c>
      <c r="AZ616" s="335">
        <v>1200</v>
      </c>
      <c r="BA616" s="335">
        <v>1200</v>
      </c>
      <c r="BB616" s="313">
        <v>20</v>
      </c>
      <c r="BC616" s="313"/>
      <c r="BD616" s="91"/>
      <c r="BE616" s="91" t="s">
        <v>9548</v>
      </c>
      <c r="BF616" s="313"/>
      <c r="BG616" s="335"/>
      <c r="BH616" s="313"/>
      <c r="BI616" s="313"/>
      <c r="BJ616" s="313"/>
      <c r="BK616" s="313"/>
      <c r="BL616" s="313"/>
      <c r="BM616" s="91"/>
      <c r="BN616" s="91"/>
      <c r="BO616" s="253"/>
      <c r="BP616" s="253"/>
      <c r="BQ616" s="253">
        <v>1</v>
      </c>
      <c r="BR616" s="253"/>
      <c r="BS616" s="253"/>
      <c r="BT616" s="253"/>
      <c r="BU616" s="253"/>
      <c r="BV616" s="253">
        <v>2</v>
      </c>
      <c r="BW616" s="253"/>
      <c r="BX616" s="253"/>
      <c r="BY616" s="427"/>
      <c r="BZ616" s="427"/>
      <c r="CA616" s="427"/>
      <c r="CB616" s="427"/>
      <c r="CC616" s="427"/>
    </row>
    <row r="617" spans="1:81" ht="17.100000000000001" customHeight="1">
      <c r="A617" s="88">
        <v>542</v>
      </c>
      <c r="B617" s="78" t="s">
        <v>2995</v>
      </c>
      <c r="C617" s="91" t="s">
        <v>3021</v>
      </c>
      <c r="D617" s="91" t="s">
        <v>309</v>
      </c>
      <c r="E617" s="91" t="s">
        <v>180</v>
      </c>
      <c r="F617" s="552" t="s">
        <v>3043</v>
      </c>
      <c r="G617" s="101" t="s">
        <v>3044</v>
      </c>
      <c r="H617" s="330" t="s">
        <v>12447</v>
      </c>
      <c r="I617" s="91" t="s">
        <v>1310</v>
      </c>
      <c r="J617" s="330" t="s">
        <v>102</v>
      </c>
      <c r="K617" s="330" t="s">
        <v>3045</v>
      </c>
      <c r="L617" s="330" t="s">
        <v>3046</v>
      </c>
      <c r="M617" s="91" t="s">
        <v>10274</v>
      </c>
      <c r="N617" s="330" t="s">
        <v>30</v>
      </c>
      <c r="O617" s="330"/>
      <c r="P617" s="330" t="s">
        <v>30</v>
      </c>
      <c r="Q617" s="373">
        <v>4778</v>
      </c>
      <c r="R617" s="373">
        <v>384</v>
      </c>
      <c r="S617" s="387">
        <v>158</v>
      </c>
      <c r="T617" s="387">
        <v>158</v>
      </c>
      <c r="U617" s="253" t="s">
        <v>6657</v>
      </c>
      <c r="V617" s="252"/>
      <c r="W617" s="252">
        <v>18</v>
      </c>
      <c r="X617" s="330" t="s">
        <v>33</v>
      </c>
      <c r="Y617" s="252">
        <v>74</v>
      </c>
      <c r="Z617" s="252">
        <v>36</v>
      </c>
      <c r="AA617" s="252">
        <v>100</v>
      </c>
      <c r="AB617" s="252">
        <v>18</v>
      </c>
      <c r="AC617" s="252"/>
      <c r="AD617" s="252"/>
      <c r="AE617" s="307">
        <v>26</v>
      </c>
      <c r="AF617" s="91" t="s">
        <v>10275</v>
      </c>
      <c r="AG617" s="373">
        <v>92</v>
      </c>
      <c r="AH617" s="373">
        <v>152</v>
      </c>
      <c r="AI617" s="91" t="s">
        <v>10276</v>
      </c>
      <c r="AJ617" s="91" t="s">
        <v>10308</v>
      </c>
      <c r="AK617" s="91"/>
      <c r="AL617" s="381">
        <v>5</v>
      </c>
      <c r="AM617" s="381">
        <v>1</v>
      </c>
      <c r="AN617" s="381">
        <v>4</v>
      </c>
      <c r="AO617" s="381"/>
      <c r="AP617" s="381"/>
      <c r="AQ617" s="381">
        <v>362</v>
      </c>
      <c r="AR617" s="91" t="s">
        <v>12774</v>
      </c>
      <c r="AS617" s="91" t="s">
        <v>12774</v>
      </c>
      <c r="AT617" s="91" t="s">
        <v>10277</v>
      </c>
      <c r="AU617" s="73">
        <v>21519</v>
      </c>
      <c r="AV617" s="73">
        <v>59</v>
      </c>
      <c r="AW617" s="335"/>
      <c r="AX617" s="335"/>
      <c r="AY617" s="335"/>
      <c r="AZ617" s="335"/>
      <c r="BA617" s="335"/>
      <c r="BB617" s="313"/>
      <c r="BC617" s="313"/>
      <c r="BD617" s="91"/>
      <c r="BE617" s="91" t="s">
        <v>6350</v>
      </c>
      <c r="BF617" s="313"/>
      <c r="BG617" s="335"/>
      <c r="BH617" s="313"/>
      <c r="BI617" s="313"/>
      <c r="BJ617" s="313"/>
      <c r="BK617" s="313"/>
      <c r="BL617" s="313"/>
      <c r="BM617" s="91"/>
      <c r="BN617" s="91" t="s">
        <v>6350</v>
      </c>
      <c r="BO617" s="253"/>
      <c r="BP617" s="253">
        <v>1</v>
      </c>
      <c r="BQ617" s="253"/>
      <c r="BR617" s="253"/>
      <c r="BS617" s="253"/>
      <c r="BT617" s="253">
        <v>1</v>
      </c>
      <c r="BU617" s="253">
        <v>1</v>
      </c>
      <c r="BV617" s="253">
        <v>1</v>
      </c>
      <c r="BW617" s="253"/>
      <c r="BX617" s="253"/>
      <c r="BY617" s="427"/>
      <c r="BZ617" s="427"/>
      <c r="CA617" s="427"/>
      <c r="CB617" s="427"/>
      <c r="CC617" s="427"/>
    </row>
    <row r="618" spans="1:81" ht="17.100000000000001" customHeight="1">
      <c r="A618" s="770">
        <v>543</v>
      </c>
      <c r="B618" s="78" t="s">
        <v>2996</v>
      </c>
      <c r="C618" s="78" t="s">
        <v>3047</v>
      </c>
      <c r="D618" s="78" t="s">
        <v>213</v>
      </c>
      <c r="E618" s="78" t="s">
        <v>20</v>
      </c>
      <c r="F618" s="88" t="s">
        <v>3048</v>
      </c>
      <c r="G618" s="101" t="s">
        <v>10918</v>
      </c>
      <c r="H618" s="330" t="s">
        <v>11633</v>
      </c>
      <c r="I618" s="91" t="s">
        <v>3049</v>
      </c>
      <c r="J618" s="330" t="s">
        <v>102</v>
      </c>
      <c r="K618" s="330" t="s">
        <v>3050</v>
      </c>
      <c r="L618" s="330" t="s">
        <v>3051</v>
      </c>
      <c r="M618" s="91" t="s">
        <v>10578</v>
      </c>
      <c r="N618" s="330" t="s">
        <v>30</v>
      </c>
      <c r="O618" s="330" t="s">
        <v>7937</v>
      </c>
      <c r="P618" s="330" t="s">
        <v>944</v>
      </c>
      <c r="Q618" s="373">
        <v>10270</v>
      </c>
      <c r="R618" s="373">
        <v>2488.35</v>
      </c>
      <c r="S618" s="387">
        <v>1202</v>
      </c>
      <c r="T618" s="387">
        <v>1141.18</v>
      </c>
      <c r="U618" s="253" t="s">
        <v>11634</v>
      </c>
      <c r="V618" s="252">
        <v>60.819999999999936</v>
      </c>
      <c r="W618" s="252">
        <v>121.9</v>
      </c>
      <c r="X618" s="330" t="s">
        <v>6337</v>
      </c>
      <c r="Y618" s="252">
        <v>125</v>
      </c>
      <c r="Z618" s="252"/>
      <c r="AA618" s="252"/>
      <c r="AB618" s="252">
        <v>65</v>
      </c>
      <c r="AC618" s="252"/>
      <c r="AD618" s="252"/>
      <c r="AE618" s="307">
        <v>167</v>
      </c>
      <c r="AF618" s="91" t="s">
        <v>10911</v>
      </c>
      <c r="AG618" s="373">
        <v>1417</v>
      </c>
      <c r="AH618" s="373">
        <v>2129</v>
      </c>
      <c r="AI618" s="91"/>
      <c r="AJ618" s="91"/>
      <c r="AK618" s="576" t="s">
        <v>6354</v>
      </c>
      <c r="AL618" s="575">
        <v>16</v>
      </c>
      <c r="AM618" s="381">
        <v>3</v>
      </c>
      <c r="AN618" s="381">
        <v>12</v>
      </c>
      <c r="AO618" s="381"/>
      <c r="AP618" s="381">
        <v>1</v>
      </c>
      <c r="AQ618" s="600">
        <v>283</v>
      </c>
      <c r="AR618" s="91" t="s">
        <v>6355</v>
      </c>
      <c r="AS618" s="91" t="s">
        <v>6355</v>
      </c>
      <c r="AT618" s="91" t="s">
        <v>10880</v>
      </c>
      <c r="AU618" s="232">
        <v>22000</v>
      </c>
      <c r="AV618" s="232">
        <v>78</v>
      </c>
      <c r="AW618" s="335"/>
      <c r="AX618" s="335"/>
      <c r="AY618" s="335"/>
      <c r="AZ618" s="335"/>
      <c r="BA618" s="335"/>
      <c r="BB618" s="313"/>
      <c r="BC618" s="313"/>
      <c r="BD618" s="91"/>
      <c r="BE618" s="91"/>
      <c r="BF618" s="313"/>
      <c r="BG618" s="335"/>
      <c r="BH618" s="313"/>
      <c r="BI618" s="313"/>
      <c r="BJ618" s="313"/>
      <c r="BK618" s="313"/>
      <c r="BL618" s="313"/>
      <c r="BM618" s="91"/>
      <c r="BN618" s="91" t="s">
        <v>6350</v>
      </c>
      <c r="BO618" s="390"/>
      <c r="BP618" s="390">
        <v>3</v>
      </c>
      <c r="BQ618" s="390">
        <v>1</v>
      </c>
      <c r="BR618" s="390">
        <v>1</v>
      </c>
      <c r="BS618" s="390"/>
      <c r="BT618" s="390">
        <v>2</v>
      </c>
      <c r="BU618" s="253"/>
      <c r="BV618" s="253"/>
      <c r="BW618" s="253"/>
      <c r="BX618" s="253"/>
      <c r="BY618" s="427"/>
      <c r="BZ618" s="427"/>
      <c r="CA618" s="427"/>
      <c r="CB618" s="427"/>
      <c r="CC618" s="427"/>
    </row>
    <row r="619" spans="1:81" ht="17.100000000000001" customHeight="1">
      <c r="A619" s="88">
        <v>544</v>
      </c>
      <c r="B619" s="87" t="s">
        <v>2996</v>
      </c>
      <c r="C619" s="87" t="s">
        <v>3047</v>
      </c>
      <c r="D619" s="87" t="s">
        <v>213</v>
      </c>
      <c r="E619" s="87" t="s">
        <v>113</v>
      </c>
      <c r="F619" s="88" t="s">
        <v>3052</v>
      </c>
      <c r="G619" s="168" t="s">
        <v>3053</v>
      </c>
      <c r="H619" s="89" t="s">
        <v>12734</v>
      </c>
      <c r="I619" s="96" t="s">
        <v>3054</v>
      </c>
      <c r="J619" s="89" t="s">
        <v>30</v>
      </c>
      <c r="K619" s="89" t="s">
        <v>113</v>
      </c>
      <c r="L619" s="89" t="s">
        <v>113</v>
      </c>
      <c r="M619" s="91" t="s">
        <v>10579</v>
      </c>
      <c r="N619" s="330" t="s">
        <v>30</v>
      </c>
      <c r="O619" s="330"/>
      <c r="P619" s="330" t="s">
        <v>30</v>
      </c>
      <c r="Q619" s="373">
        <v>8778</v>
      </c>
      <c r="R619" s="373">
        <v>5396</v>
      </c>
      <c r="S619" s="387">
        <v>4173</v>
      </c>
      <c r="T619" s="387">
        <v>4173</v>
      </c>
      <c r="U619" s="253" t="s">
        <v>6336</v>
      </c>
      <c r="V619" s="252"/>
      <c r="W619" s="252">
        <v>30</v>
      </c>
      <c r="X619" s="330" t="s">
        <v>6337</v>
      </c>
      <c r="Y619" s="252"/>
      <c r="Z619" s="252"/>
      <c r="AA619" s="252"/>
      <c r="AB619" s="252"/>
      <c r="AC619" s="252"/>
      <c r="AD619" s="252"/>
      <c r="AE619" s="307">
        <v>50</v>
      </c>
      <c r="AF619" s="91" t="s">
        <v>6370</v>
      </c>
      <c r="AG619" s="373">
        <v>45</v>
      </c>
      <c r="AH619" s="373">
        <v>50</v>
      </c>
      <c r="AI619" s="91"/>
      <c r="AJ619" s="91"/>
      <c r="AK619" s="91"/>
      <c r="AL619" s="381"/>
      <c r="AM619" s="381"/>
      <c r="AN619" s="381"/>
      <c r="AO619" s="381"/>
      <c r="AP619" s="381"/>
      <c r="AQ619" s="793">
        <v>363</v>
      </c>
      <c r="AR619" s="795" t="s">
        <v>6355</v>
      </c>
      <c r="AS619" s="795" t="s">
        <v>6355</v>
      </c>
      <c r="AT619" s="795" t="s">
        <v>12735</v>
      </c>
      <c r="AU619" s="232">
        <v>49573</v>
      </c>
      <c r="AV619" s="232">
        <v>137</v>
      </c>
      <c r="AW619" s="335"/>
      <c r="AX619" s="335"/>
      <c r="AY619" s="335"/>
      <c r="AZ619" s="335"/>
      <c r="BA619" s="335"/>
      <c r="BB619" s="313"/>
      <c r="BC619" s="313"/>
      <c r="BD619" s="91"/>
      <c r="BE619" s="91" t="s">
        <v>6350</v>
      </c>
      <c r="BF619" s="313"/>
      <c r="BG619" s="335"/>
      <c r="BH619" s="313"/>
      <c r="BI619" s="313"/>
      <c r="BJ619" s="313"/>
      <c r="BK619" s="313"/>
      <c r="BL619" s="313"/>
      <c r="BM619" s="91"/>
      <c r="BN619" s="91"/>
      <c r="BO619" s="253"/>
      <c r="BP619" s="253"/>
      <c r="BQ619" s="253"/>
      <c r="BR619" s="253"/>
      <c r="BS619" s="253"/>
      <c r="BT619" s="293">
        <v>2</v>
      </c>
      <c r="BU619" s="253">
        <v>1</v>
      </c>
      <c r="BV619" s="253"/>
      <c r="BW619" s="253"/>
      <c r="BX619" s="253">
        <v>1</v>
      </c>
      <c r="BY619" s="427"/>
      <c r="BZ619" s="427"/>
      <c r="CA619" s="427"/>
      <c r="CB619" s="427"/>
      <c r="CC619" s="427"/>
    </row>
    <row r="620" spans="1:81" ht="17.100000000000001" customHeight="1">
      <c r="A620" s="770">
        <v>545</v>
      </c>
      <c r="B620" s="88" t="s">
        <v>3055</v>
      </c>
      <c r="C620" s="88" t="s">
        <v>3056</v>
      </c>
      <c r="D620" s="88" t="s">
        <v>213</v>
      </c>
      <c r="E620" s="88" t="s">
        <v>20</v>
      </c>
      <c r="F620" s="88" t="s">
        <v>3057</v>
      </c>
      <c r="G620" s="169" t="s">
        <v>3058</v>
      </c>
      <c r="H620" s="329" t="s">
        <v>3059</v>
      </c>
      <c r="I620" s="332" t="s">
        <v>3060</v>
      </c>
      <c r="J620" s="329" t="s">
        <v>102</v>
      </c>
      <c r="K620" s="329" t="s">
        <v>3061</v>
      </c>
      <c r="L620" s="329" t="s">
        <v>3062</v>
      </c>
      <c r="M620" s="91" t="s">
        <v>10309</v>
      </c>
      <c r="N620" s="330" t="s">
        <v>30</v>
      </c>
      <c r="O620" s="330"/>
      <c r="P620" s="330" t="s">
        <v>10364</v>
      </c>
      <c r="Q620" s="373">
        <v>41478</v>
      </c>
      <c r="R620" s="373">
        <v>2367</v>
      </c>
      <c r="S620" s="387">
        <v>633</v>
      </c>
      <c r="T620" s="387">
        <v>510</v>
      </c>
      <c r="U620" s="253" t="s">
        <v>10365</v>
      </c>
      <c r="V620" s="252">
        <v>123</v>
      </c>
      <c r="W620" s="252">
        <v>54</v>
      </c>
      <c r="X620" s="330" t="s">
        <v>6337</v>
      </c>
      <c r="Y620" s="252">
        <v>430</v>
      </c>
      <c r="Z620" s="252">
        <v>24</v>
      </c>
      <c r="AA620" s="252">
        <v>1500</v>
      </c>
      <c r="AB620" s="252">
        <v>64</v>
      </c>
      <c r="AC620" s="252"/>
      <c r="AD620" s="252"/>
      <c r="AE620" s="307">
        <v>24</v>
      </c>
      <c r="AF620" s="91" t="s">
        <v>6384</v>
      </c>
      <c r="AG620" s="373"/>
      <c r="AH620" s="373">
        <v>821</v>
      </c>
      <c r="AI620" s="91"/>
      <c r="AJ620" s="91"/>
      <c r="AK620" s="91" t="s">
        <v>6348</v>
      </c>
      <c r="AL620" s="381"/>
      <c r="AM620" s="381"/>
      <c r="AN620" s="381"/>
      <c r="AO620" s="381"/>
      <c r="AP620" s="381"/>
      <c r="AQ620" s="565">
        <v>301</v>
      </c>
      <c r="AR620" s="91" t="s">
        <v>6341</v>
      </c>
      <c r="AS620" s="91" t="s">
        <v>6341</v>
      </c>
      <c r="AT620" s="91" t="s">
        <v>6356</v>
      </c>
      <c r="AU620" s="232">
        <v>90641</v>
      </c>
      <c r="AV620" s="232">
        <v>301</v>
      </c>
      <c r="AW620" s="335"/>
      <c r="AX620" s="335"/>
      <c r="AY620" s="335"/>
      <c r="AZ620" s="335"/>
      <c r="BA620" s="335"/>
      <c r="BB620" s="313"/>
      <c r="BC620" s="313"/>
      <c r="BD620" s="91"/>
      <c r="BE620" s="91" t="s">
        <v>6350</v>
      </c>
      <c r="BF620" s="313"/>
      <c r="BG620" s="335"/>
      <c r="BH620" s="313"/>
      <c r="BI620" s="313"/>
      <c r="BJ620" s="313"/>
      <c r="BK620" s="313"/>
      <c r="BL620" s="313"/>
      <c r="BM620" s="91"/>
      <c r="BN620" s="91"/>
      <c r="BO620" s="253"/>
      <c r="BP620" s="253">
        <v>1</v>
      </c>
      <c r="BQ620" s="253"/>
      <c r="BR620" s="253"/>
      <c r="BS620" s="253"/>
      <c r="BT620" s="253">
        <v>1</v>
      </c>
      <c r="BU620" s="253"/>
      <c r="BV620" s="253">
        <v>1</v>
      </c>
      <c r="BW620" s="253"/>
      <c r="BX620" s="253">
        <v>30</v>
      </c>
      <c r="BY620" s="427"/>
      <c r="BZ620" s="427"/>
      <c r="CA620" s="427"/>
      <c r="CB620" s="427"/>
      <c r="CC620" s="427"/>
    </row>
    <row r="621" spans="1:81" ht="17.100000000000001" customHeight="1">
      <c r="A621" s="88">
        <v>546</v>
      </c>
      <c r="B621" s="88" t="s">
        <v>2996</v>
      </c>
      <c r="C621" s="88" t="s">
        <v>3002</v>
      </c>
      <c r="D621" s="88" t="s">
        <v>213</v>
      </c>
      <c r="E621" s="88" t="s">
        <v>113</v>
      </c>
      <c r="F621" s="88" t="s">
        <v>3063</v>
      </c>
      <c r="G621" s="169" t="s">
        <v>3064</v>
      </c>
      <c r="H621" s="329" t="s">
        <v>3065</v>
      </c>
      <c r="I621" s="332" t="s">
        <v>3066</v>
      </c>
      <c r="J621" s="329" t="s">
        <v>30</v>
      </c>
      <c r="K621" s="329" t="s">
        <v>896</v>
      </c>
      <c r="L621" s="329" t="s">
        <v>896</v>
      </c>
      <c r="M621" s="91"/>
      <c r="N621" s="330" t="s">
        <v>30</v>
      </c>
      <c r="O621" s="330" t="s">
        <v>7937</v>
      </c>
      <c r="P621" s="330" t="s">
        <v>30</v>
      </c>
      <c r="Q621" s="373">
        <v>346</v>
      </c>
      <c r="R621" s="373">
        <v>346</v>
      </c>
      <c r="S621" s="387">
        <v>346</v>
      </c>
      <c r="T621" s="387">
        <v>346</v>
      </c>
      <c r="U621" s="253" t="s">
        <v>6336</v>
      </c>
      <c r="V621" s="252"/>
      <c r="W621" s="252"/>
      <c r="X621" s="330"/>
      <c r="Y621" s="252"/>
      <c r="Z621" s="252"/>
      <c r="AA621" s="252"/>
      <c r="AB621" s="252"/>
      <c r="AC621" s="252"/>
      <c r="AD621" s="252"/>
      <c r="AE621" s="307"/>
      <c r="AF621" s="91"/>
      <c r="AG621" s="373"/>
      <c r="AH621" s="373"/>
      <c r="AI621" s="91" t="s">
        <v>7937</v>
      </c>
      <c r="AJ621" s="91" t="s">
        <v>7937</v>
      </c>
      <c r="AK621" s="91"/>
      <c r="AL621" s="381"/>
      <c r="AM621" s="381"/>
      <c r="AN621" s="381"/>
      <c r="AO621" s="381"/>
      <c r="AP621" s="381"/>
      <c r="AQ621" s="571">
        <v>363</v>
      </c>
      <c r="AR621" s="91" t="s">
        <v>12394</v>
      </c>
      <c r="AS621" s="91" t="s">
        <v>6410</v>
      </c>
      <c r="AT621" s="91" t="s">
        <v>6521</v>
      </c>
      <c r="AU621" s="232">
        <v>17919</v>
      </c>
      <c r="AV621" s="232">
        <v>49</v>
      </c>
      <c r="AW621" s="335">
        <v>1000</v>
      </c>
      <c r="AX621" s="335">
        <v>0</v>
      </c>
      <c r="AY621" s="335">
        <v>400</v>
      </c>
      <c r="AZ621" s="335">
        <v>600</v>
      </c>
      <c r="BA621" s="335">
        <v>1000</v>
      </c>
      <c r="BB621" s="313"/>
      <c r="BC621" s="313"/>
      <c r="BD621" s="91" t="s">
        <v>7937</v>
      </c>
      <c r="BE621" s="91" t="s">
        <v>10976</v>
      </c>
      <c r="BF621" s="313"/>
      <c r="BG621" s="335"/>
      <c r="BH621" s="313"/>
      <c r="BI621" s="313"/>
      <c r="BJ621" s="313"/>
      <c r="BK621" s="313"/>
      <c r="BL621" s="313"/>
      <c r="BM621" s="91" t="s">
        <v>7937</v>
      </c>
      <c r="BN621" s="91" t="s">
        <v>7937</v>
      </c>
      <c r="BO621" s="253"/>
      <c r="BP621" s="253"/>
      <c r="BQ621" s="253"/>
      <c r="BR621" s="253"/>
      <c r="BS621" s="253"/>
      <c r="BT621" s="253"/>
      <c r="BU621" s="253"/>
      <c r="BV621" s="253">
        <v>1</v>
      </c>
      <c r="BW621" s="253"/>
      <c r="BX621" s="253"/>
      <c r="BY621" s="427"/>
      <c r="BZ621" s="427"/>
      <c r="CA621" s="427"/>
      <c r="CB621" s="427"/>
      <c r="CC621" s="427"/>
    </row>
    <row r="622" spans="1:81" ht="17.100000000000001" customHeight="1">
      <c r="A622" s="770">
        <v>547</v>
      </c>
      <c r="B622" s="78" t="s">
        <v>2996</v>
      </c>
      <c r="C622" s="78" t="s">
        <v>3067</v>
      </c>
      <c r="D622" s="78" t="s">
        <v>213</v>
      </c>
      <c r="E622" s="91" t="s">
        <v>97</v>
      </c>
      <c r="F622" s="78" t="s">
        <v>3068</v>
      </c>
      <c r="G622" s="101" t="s">
        <v>3069</v>
      </c>
      <c r="H622" s="330" t="s">
        <v>3070</v>
      </c>
      <c r="I622" s="91" t="s">
        <v>3071</v>
      </c>
      <c r="J622" s="330" t="s">
        <v>102</v>
      </c>
      <c r="K622" s="330" t="s">
        <v>3072</v>
      </c>
      <c r="L622" s="330" t="s">
        <v>3073</v>
      </c>
      <c r="M622" s="91" t="s">
        <v>12827</v>
      </c>
      <c r="N622" s="330" t="s">
        <v>30</v>
      </c>
      <c r="O622" s="330"/>
      <c r="P622" s="330" t="s">
        <v>30</v>
      </c>
      <c r="Q622" s="373">
        <v>274991</v>
      </c>
      <c r="R622" s="373">
        <v>4416</v>
      </c>
      <c r="S622" s="387">
        <v>3436</v>
      </c>
      <c r="T622" s="387">
        <v>3306</v>
      </c>
      <c r="U622" s="253"/>
      <c r="V622" s="252">
        <v>130</v>
      </c>
      <c r="W622" s="252">
        <v>86</v>
      </c>
      <c r="X622" s="330" t="s">
        <v>6337</v>
      </c>
      <c r="Y622" s="252"/>
      <c r="Z622" s="252">
        <v>54</v>
      </c>
      <c r="AA622" s="252">
        <v>250</v>
      </c>
      <c r="AB622" s="252">
        <v>219</v>
      </c>
      <c r="AC622" s="252"/>
      <c r="AD622" s="252">
        <v>26</v>
      </c>
      <c r="AE622" s="307">
        <v>142</v>
      </c>
      <c r="AF622" s="91" t="s">
        <v>6649</v>
      </c>
      <c r="AG622" s="373">
        <v>354</v>
      </c>
      <c r="AH622" s="373">
        <v>455</v>
      </c>
      <c r="AI622" s="91" t="s">
        <v>6650</v>
      </c>
      <c r="AJ622" s="91" t="s">
        <v>6651</v>
      </c>
      <c r="AK622" s="91"/>
      <c r="AL622" s="381">
        <v>4</v>
      </c>
      <c r="AM622" s="381"/>
      <c r="AN622" s="381">
        <v>4</v>
      </c>
      <c r="AO622" s="381"/>
      <c r="AP622" s="381"/>
      <c r="AQ622" s="381">
        <v>310</v>
      </c>
      <c r="AR622" s="91" t="s">
        <v>6410</v>
      </c>
      <c r="AS622" s="91" t="s">
        <v>6410</v>
      </c>
      <c r="AT622" s="91" t="s">
        <v>6652</v>
      </c>
      <c r="AU622" s="73">
        <v>123340</v>
      </c>
      <c r="AV622" s="232">
        <v>398</v>
      </c>
      <c r="AW622" s="335"/>
      <c r="AX622" s="335"/>
      <c r="AY622" s="335"/>
      <c r="AZ622" s="335"/>
      <c r="BA622" s="335"/>
      <c r="BB622" s="313"/>
      <c r="BC622" s="313"/>
      <c r="BD622" s="91"/>
      <c r="BE622" s="91" t="s">
        <v>6350</v>
      </c>
      <c r="BF622" s="313"/>
      <c r="BG622" s="335"/>
      <c r="BH622" s="313"/>
      <c r="BI622" s="313"/>
      <c r="BJ622" s="313"/>
      <c r="BK622" s="313"/>
      <c r="BL622" s="313"/>
      <c r="BM622" s="91"/>
      <c r="BN622" s="91" t="s">
        <v>6350</v>
      </c>
      <c r="BO622" s="253"/>
      <c r="BP622" s="253">
        <v>1</v>
      </c>
      <c r="BQ622" s="253"/>
      <c r="BR622" s="253"/>
      <c r="BS622" s="253"/>
      <c r="BT622" s="253">
        <v>5</v>
      </c>
      <c r="BU622" s="253">
        <v>5</v>
      </c>
      <c r="BV622" s="253">
        <v>6</v>
      </c>
      <c r="BW622" s="253"/>
      <c r="BX622" s="253"/>
      <c r="BY622" s="427"/>
      <c r="BZ622" s="427"/>
      <c r="CA622" s="427"/>
      <c r="CB622" s="427"/>
      <c r="CC622" s="427"/>
    </row>
    <row r="623" spans="1:81" ht="17.100000000000001" customHeight="1">
      <c r="A623" s="88">
        <v>548</v>
      </c>
      <c r="B623" s="78" t="s">
        <v>2996</v>
      </c>
      <c r="C623" s="91" t="s">
        <v>3002</v>
      </c>
      <c r="D623" s="91" t="s">
        <v>213</v>
      </c>
      <c r="E623" s="78" t="s">
        <v>20</v>
      </c>
      <c r="F623" s="90" t="s">
        <v>3074</v>
      </c>
      <c r="G623" s="101" t="s">
        <v>3075</v>
      </c>
      <c r="H623" s="330" t="s">
        <v>12292</v>
      </c>
      <c r="I623" s="91" t="s">
        <v>3076</v>
      </c>
      <c r="J623" s="330" t="s">
        <v>102</v>
      </c>
      <c r="K623" s="330" t="s">
        <v>3077</v>
      </c>
      <c r="L623" s="330" t="s">
        <v>3078</v>
      </c>
      <c r="M623" s="91" t="s">
        <v>7070</v>
      </c>
      <c r="N623" s="330" t="s">
        <v>30</v>
      </c>
      <c r="O623" s="330"/>
      <c r="P623" s="330" t="s">
        <v>30</v>
      </c>
      <c r="Q623" s="373">
        <v>17570</v>
      </c>
      <c r="R623" s="373">
        <v>8796</v>
      </c>
      <c r="S623" s="387">
        <v>3307</v>
      </c>
      <c r="T623" s="387">
        <v>2774</v>
      </c>
      <c r="U623" s="253" t="s">
        <v>6352</v>
      </c>
      <c r="V623" s="252">
        <v>533</v>
      </c>
      <c r="W623" s="252">
        <v>545</v>
      </c>
      <c r="X623" s="330" t="s">
        <v>6337</v>
      </c>
      <c r="Y623" s="252">
        <v>257</v>
      </c>
      <c r="Z623" s="252">
        <v>162</v>
      </c>
      <c r="AA623" s="252">
        <v>1400</v>
      </c>
      <c r="AB623" s="252">
        <v>257</v>
      </c>
      <c r="AC623" s="252">
        <v>110</v>
      </c>
      <c r="AD623" s="252"/>
      <c r="AE623" s="307" t="s">
        <v>9952</v>
      </c>
      <c r="AF623" s="91" t="s">
        <v>8942</v>
      </c>
      <c r="AG623" s="373">
        <v>5079</v>
      </c>
      <c r="AH623" s="373">
        <v>5079</v>
      </c>
      <c r="AI623" s="91"/>
      <c r="AJ623" s="91"/>
      <c r="AK623" s="91" t="s">
        <v>12293</v>
      </c>
      <c r="AL623" s="381">
        <v>3</v>
      </c>
      <c r="AM623" s="381"/>
      <c r="AN623" s="381">
        <v>3</v>
      </c>
      <c r="AO623" s="381"/>
      <c r="AP623" s="381"/>
      <c r="AQ623" s="381">
        <v>323</v>
      </c>
      <c r="AR623" s="91" t="s">
        <v>9157</v>
      </c>
      <c r="AS623" s="91" t="s">
        <v>9157</v>
      </c>
      <c r="AT623" s="91" t="s">
        <v>9158</v>
      </c>
      <c r="AU623" s="73">
        <v>957790</v>
      </c>
      <c r="AV623" s="232">
        <v>2965</v>
      </c>
      <c r="AW623" s="335">
        <v>2000</v>
      </c>
      <c r="AX623" s="335">
        <v>0</v>
      </c>
      <c r="AY623" s="335">
        <v>1000</v>
      </c>
      <c r="AZ623" s="335">
        <v>1500</v>
      </c>
      <c r="BA623" s="335">
        <v>2000</v>
      </c>
      <c r="BB623" s="313" t="s">
        <v>9456</v>
      </c>
      <c r="BC623" s="313">
        <v>50</v>
      </c>
      <c r="BD623" s="91" t="s">
        <v>9549</v>
      </c>
      <c r="BE623" s="91" t="s">
        <v>7071</v>
      </c>
      <c r="BF623" s="313"/>
      <c r="BG623" s="335"/>
      <c r="BH623" s="313"/>
      <c r="BI623" s="313"/>
      <c r="BJ623" s="313"/>
      <c r="BK623" s="313"/>
      <c r="BL623" s="313"/>
      <c r="BM623" s="91"/>
      <c r="BN623" s="91" t="s">
        <v>12648</v>
      </c>
      <c r="BO623" s="253">
        <v>1</v>
      </c>
      <c r="BP623" s="253">
        <v>2</v>
      </c>
      <c r="BQ623" s="253"/>
      <c r="BR623" s="253"/>
      <c r="BS623" s="253"/>
      <c r="BT623" s="253">
        <v>1</v>
      </c>
      <c r="BU623" s="253"/>
      <c r="BV623" s="253"/>
      <c r="BW623" s="253"/>
      <c r="BX623" s="253"/>
      <c r="BY623" s="427"/>
      <c r="BZ623" s="427"/>
      <c r="CA623" s="427"/>
      <c r="CB623" s="427"/>
      <c r="CC623" s="427"/>
    </row>
    <row r="624" spans="1:81" ht="17.100000000000001" customHeight="1">
      <c r="A624" s="770">
        <v>549</v>
      </c>
      <c r="B624" s="78" t="s">
        <v>2996</v>
      </c>
      <c r="C624" s="78" t="s">
        <v>3079</v>
      </c>
      <c r="D624" s="78" t="s">
        <v>213</v>
      </c>
      <c r="E624" s="78" t="s">
        <v>20</v>
      </c>
      <c r="F624" s="78" t="s">
        <v>3080</v>
      </c>
      <c r="G624" s="101" t="s">
        <v>3081</v>
      </c>
      <c r="H624" s="330" t="s">
        <v>3082</v>
      </c>
      <c r="I624" s="91" t="s">
        <v>8838</v>
      </c>
      <c r="J624" s="330" t="s">
        <v>102</v>
      </c>
      <c r="K624" s="330" t="s">
        <v>3083</v>
      </c>
      <c r="L624" s="330" t="s">
        <v>3084</v>
      </c>
      <c r="M624" s="91" t="s">
        <v>12547</v>
      </c>
      <c r="N624" s="330" t="s">
        <v>30</v>
      </c>
      <c r="O624" s="330"/>
      <c r="P624" s="330" t="s">
        <v>30</v>
      </c>
      <c r="Q624" s="373">
        <v>14382</v>
      </c>
      <c r="R624" s="373">
        <v>9362</v>
      </c>
      <c r="S624" s="387">
        <v>2446</v>
      </c>
      <c r="T624" s="387">
        <v>1683</v>
      </c>
      <c r="U624" s="253" t="s">
        <v>6352</v>
      </c>
      <c r="V624" s="252">
        <v>763</v>
      </c>
      <c r="W624" s="252">
        <v>484</v>
      </c>
      <c r="X624" s="330" t="s">
        <v>6337</v>
      </c>
      <c r="Y624" s="252">
        <v>960</v>
      </c>
      <c r="Z624" s="252">
        <v>51</v>
      </c>
      <c r="AA624" s="252">
        <v>500</v>
      </c>
      <c r="AB624" s="252">
        <v>120</v>
      </c>
      <c r="AC624" s="252"/>
      <c r="AD624" s="252"/>
      <c r="AE624" s="307">
        <v>28</v>
      </c>
      <c r="AF624" s="91" t="s">
        <v>7233</v>
      </c>
      <c r="AG624" s="373">
        <v>11051</v>
      </c>
      <c r="AH624" s="373">
        <v>15050</v>
      </c>
      <c r="AI624" s="91" t="s">
        <v>9034</v>
      </c>
      <c r="AJ624" s="91" t="s">
        <v>12340</v>
      </c>
      <c r="AK624" s="91" t="s">
        <v>12338</v>
      </c>
      <c r="AL624" s="381">
        <v>4</v>
      </c>
      <c r="AM624" s="381"/>
      <c r="AN624" s="381">
        <v>4</v>
      </c>
      <c r="AO624" s="381"/>
      <c r="AP624" s="381"/>
      <c r="AQ624" s="381">
        <v>310</v>
      </c>
      <c r="AR624" s="91" t="s">
        <v>9140</v>
      </c>
      <c r="AS624" s="91" t="s">
        <v>9140</v>
      </c>
      <c r="AT624" s="91" t="s">
        <v>6356</v>
      </c>
      <c r="AU624" s="73">
        <v>38405</v>
      </c>
      <c r="AV624" s="232">
        <v>124</v>
      </c>
      <c r="AW624" s="335"/>
      <c r="AX624" s="335"/>
      <c r="AY624" s="335"/>
      <c r="AZ624" s="335"/>
      <c r="BA624" s="335"/>
      <c r="BB624" s="313"/>
      <c r="BC624" s="313"/>
      <c r="BD624" s="91"/>
      <c r="BE624" s="91" t="s">
        <v>6350</v>
      </c>
      <c r="BF624" s="313"/>
      <c r="BG624" s="335"/>
      <c r="BH624" s="313"/>
      <c r="BI624" s="313"/>
      <c r="BJ624" s="313"/>
      <c r="BK624" s="313"/>
      <c r="BL624" s="313"/>
      <c r="BM624" s="91"/>
      <c r="BN624" s="91" t="s">
        <v>12341</v>
      </c>
      <c r="BO624" s="253"/>
      <c r="BP624" s="253">
        <v>1</v>
      </c>
      <c r="BQ624" s="253"/>
      <c r="BR624" s="253">
        <v>3</v>
      </c>
      <c r="BS624" s="253"/>
      <c r="BT624" s="253">
        <v>4</v>
      </c>
      <c r="BU624" s="253">
        <v>3</v>
      </c>
      <c r="BV624" s="253">
        <v>2</v>
      </c>
      <c r="BW624" s="253"/>
      <c r="BX624" s="253">
        <v>18</v>
      </c>
      <c r="BY624" s="427"/>
      <c r="BZ624" s="427"/>
      <c r="CA624" s="427"/>
      <c r="CB624" s="427"/>
      <c r="CC624" s="427"/>
    </row>
    <row r="625" spans="1:81" ht="17.100000000000001" customHeight="1">
      <c r="A625" s="88">
        <v>550</v>
      </c>
      <c r="B625" s="78" t="s">
        <v>2996</v>
      </c>
      <c r="C625" s="78" t="s">
        <v>3079</v>
      </c>
      <c r="D625" s="78" t="s">
        <v>213</v>
      </c>
      <c r="E625" s="78" t="s">
        <v>20</v>
      </c>
      <c r="F625" s="90" t="s">
        <v>3085</v>
      </c>
      <c r="G625" s="101" t="s">
        <v>3086</v>
      </c>
      <c r="H625" s="330" t="s">
        <v>3087</v>
      </c>
      <c r="I625" s="91" t="s">
        <v>3088</v>
      </c>
      <c r="J625" s="330" t="s">
        <v>102</v>
      </c>
      <c r="K625" s="330" t="s">
        <v>3089</v>
      </c>
      <c r="L625" s="330" t="s">
        <v>3090</v>
      </c>
      <c r="M625" s="91" t="s">
        <v>7597</v>
      </c>
      <c r="N625" s="330" t="s">
        <v>102</v>
      </c>
      <c r="O625" s="776" t="s">
        <v>6435</v>
      </c>
      <c r="P625" s="330" t="s">
        <v>30</v>
      </c>
      <c r="Q625" s="373">
        <v>25164</v>
      </c>
      <c r="R625" s="373">
        <v>1799.54</v>
      </c>
      <c r="S625" s="387">
        <v>1341</v>
      </c>
      <c r="T625" s="387">
        <v>1272</v>
      </c>
      <c r="U625" s="253" t="s">
        <v>6489</v>
      </c>
      <c r="V625" s="252">
        <v>69</v>
      </c>
      <c r="W625" s="252">
        <v>103</v>
      </c>
      <c r="X625" s="330" t="s">
        <v>6337</v>
      </c>
      <c r="Y625" s="252"/>
      <c r="Z625" s="252">
        <v>31</v>
      </c>
      <c r="AA625" s="252">
        <v>3500</v>
      </c>
      <c r="AB625" s="252">
        <v>61</v>
      </c>
      <c r="AC625" s="252"/>
      <c r="AD625" s="252"/>
      <c r="AE625" s="307">
        <v>50</v>
      </c>
      <c r="AF625" s="91" t="s">
        <v>8943</v>
      </c>
      <c r="AG625" s="373">
        <v>2097</v>
      </c>
      <c r="AH625" s="373">
        <v>4469</v>
      </c>
      <c r="AI625" s="91"/>
      <c r="AJ625" s="91"/>
      <c r="AK625" s="91" t="s">
        <v>6372</v>
      </c>
      <c r="AL625" s="381">
        <v>3</v>
      </c>
      <c r="AM625" s="381"/>
      <c r="AN625" s="381">
        <v>1</v>
      </c>
      <c r="AO625" s="381">
        <v>2</v>
      </c>
      <c r="AP625" s="381"/>
      <c r="AQ625" s="381">
        <v>318</v>
      </c>
      <c r="AR625" s="91" t="s">
        <v>9140</v>
      </c>
      <c r="AS625" s="91" t="s">
        <v>9140</v>
      </c>
      <c r="AT625" s="91" t="s">
        <v>6422</v>
      </c>
      <c r="AU625" s="73">
        <v>130411</v>
      </c>
      <c r="AV625" s="232">
        <v>410</v>
      </c>
      <c r="AW625" s="335">
        <v>2000</v>
      </c>
      <c r="AX625" s="335">
        <v>0</v>
      </c>
      <c r="AY625" s="335">
        <v>1000</v>
      </c>
      <c r="AZ625" s="335">
        <v>1500</v>
      </c>
      <c r="BA625" s="335">
        <v>2000</v>
      </c>
      <c r="BB625" s="313">
        <v>25</v>
      </c>
      <c r="BC625" s="313">
        <v>50</v>
      </c>
      <c r="BD625" s="91" t="s">
        <v>7599</v>
      </c>
      <c r="BE625" s="91" t="s">
        <v>7598</v>
      </c>
      <c r="BF625" s="313"/>
      <c r="BG625" s="335"/>
      <c r="BH625" s="313"/>
      <c r="BI625" s="313"/>
      <c r="BJ625" s="313"/>
      <c r="BK625" s="313"/>
      <c r="BL625" s="313"/>
      <c r="BM625" s="91"/>
      <c r="BN625" s="91"/>
      <c r="BO625" s="253"/>
      <c r="BP625" s="253"/>
      <c r="BQ625" s="253"/>
      <c r="BR625" s="253">
        <v>2</v>
      </c>
      <c r="BS625" s="253"/>
      <c r="BT625" s="253"/>
      <c r="BU625" s="253">
        <v>3</v>
      </c>
      <c r="BV625" s="253">
        <v>1</v>
      </c>
      <c r="BW625" s="253"/>
      <c r="BX625" s="253"/>
      <c r="BY625" s="427"/>
      <c r="BZ625" s="427"/>
      <c r="CA625" s="427"/>
      <c r="CB625" s="427"/>
      <c r="CC625" s="427"/>
    </row>
    <row r="626" spans="1:81" ht="17.100000000000001" customHeight="1">
      <c r="A626" s="770">
        <v>551</v>
      </c>
      <c r="B626" s="78" t="s">
        <v>2995</v>
      </c>
      <c r="C626" s="91" t="s">
        <v>3007</v>
      </c>
      <c r="D626" s="91" t="s">
        <v>213</v>
      </c>
      <c r="E626" s="91" t="s">
        <v>278</v>
      </c>
      <c r="F626" s="90" t="s">
        <v>3091</v>
      </c>
      <c r="G626" s="101" t="s">
        <v>12294</v>
      </c>
      <c r="H626" s="330" t="s">
        <v>3092</v>
      </c>
      <c r="I626" s="91" t="s">
        <v>3093</v>
      </c>
      <c r="J626" s="330" t="s">
        <v>102</v>
      </c>
      <c r="K626" s="330" t="s">
        <v>3094</v>
      </c>
      <c r="L626" s="330" t="s">
        <v>3095</v>
      </c>
      <c r="M626" s="91" t="s">
        <v>10580</v>
      </c>
      <c r="N626" s="543" t="s">
        <v>102</v>
      </c>
      <c r="O626" s="775" t="s">
        <v>6435</v>
      </c>
      <c r="P626" s="543" t="s">
        <v>102</v>
      </c>
      <c r="Q626" s="373">
        <v>1851</v>
      </c>
      <c r="R626" s="373">
        <v>357</v>
      </c>
      <c r="S626" s="53">
        <v>280</v>
      </c>
      <c r="T626" s="387">
        <v>241</v>
      </c>
      <c r="U626" s="253" t="s">
        <v>12295</v>
      </c>
      <c r="V626" s="252">
        <v>39</v>
      </c>
      <c r="W626" s="252">
        <v>59</v>
      </c>
      <c r="X626" s="330" t="s">
        <v>6337</v>
      </c>
      <c r="Y626" s="252"/>
      <c r="Z626" s="252"/>
      <c r="AA626" s="252"/>
      <c r="AB626" s="252">
        <v>19</v>
      </c>
      <c r="AC626" s="252"/>
      <c r="AD626" s="252"/>
      <c r="AE626" s="307">
        <v>27</v>
      </c>
      <c r="AF626" s="91" t="s">
        <v>12727</v>
      </c>
      <c r="AG626" s="373">
        <v>241</v>
      </c>
      <c r="AH626" s="373">
        <v>759</v>
      </c>
      <c r="AI626" s="91"/>
      <c r="AJ626" s="91"/>
      <c r="AK626" s="91" t="s">
        <v>6348</v>
      </c>
      <c r="AL626" s="381">
        <v>103</v>
      </c>
      <c r="AM626" s="381">
        <v>42</v>
      </c>
      <c r="AN626" s="381"/>
      <c r="AO626" s="381">
        <v>61</v>
      </c>
      <c r="AP626" s="381"/>
      <c r="AQ626" s="381">
        <v>309</v>
      </c>
      <c r="AR626" s="91" t="s">
        <v>9211</v>
      </c>
      <c r="AS626" s="91" t="s">
        <v>9211</v>
      </c>
      <c r="AT626" s="91" t="s">
        <v>9352</v>
      </c>
      <c r="AU626" s="73">
        <v>8578</v>
      </c>
      <c r="AV626" s="232">
        <v>28</v>
      </c>
      <c r="AW626" s="335"/>
      <c r="AX626" s="335"/>
      <c r="AY626" s="335"/>
      <c r="AZ626" s="335"/>
      <c r="BA626" s="335"/>
      <c r="BB626" s="313"/>
      <c r="BC626" s="313"/>
      <c r="BD626" s="91"/>
      <c r="BE626" s="91" t="s">
        <v>6350</v>
      </c>
      <c r="BF626" s="313"/>
      <c r="BG626" s="335"/>
      <c r="BH626" s="313"/>
      <c r="BI626" s="313"/>
      <c r="BJ626" s="313"/>
      <c r="BK626" s="313"/>
      <c r="BL626" s="313"/>
      <c r="BM626" s="91"/>
      <c r="BN626" s="91"/>
      <c r="BO626" s="253"/>
      <c r="BP626" s="253">
        <v>1</v>
      </c>
      <c r="BQ626" s="253"/>
      <c r="BR626" s="253"/>
      <c r="BS626" s="253"/>
      <c r="BT626" s="253"/>
      <c r="BU626" s="253"/>
      <c r="BV626" s="253">
        <v>1</v>
      </c>
      <c r="BW626" s="253"/>
      <c r="BX626" s="253"/>
      <c r="BY626" s="427"/>
      <c r="BZ626" s="427"/>
      <c r="CA626" s="427"/>
      <c r="CB626" s="427"/>
      <c r="CC626" s="427"/>
    </row>
    <row r="627" spans="1:81" ht="17.100000000000001" customHeight="1">
      <c r="A627" s="88">
        <v>552</v>
      </c>
      <c r="B627" s="78" t="s">
        <v>2996</v>
      </c>
      <c r="C627" s="91" t="s">
        <v>3014</v>
      </c>
      <c r="D627" s="91" t="s">
        <v>213</v>
      </c>
      <c r="E627" s="91" t="s">
        <v>278</v>
      </c>
      <c r="F627" s="107" t="s">
        <v>3096</v>
      </c>
      <c r="G627" s="101" t="s">
        <v>3097</v>
      </c>
      <c r="H627" s="330" t="s">
        <v>3098</v>
      </c>
      <c r="I627" s="91" t="s">
        <v>3099</v>
      </c>
      <c r="J627" s="330" t="s">
        <v>102</v>
      </c>
      <c r="K627" s="330" t="s">
        <v>3100</v>
      </c>
      <c r="L627" s="330" t="s">
        <v>3101</v>
      </c>
      <c r="M627" s="91" t="s">
        <v>7600</v>
      </c>
      <c r="N627" s="330" t="s">
        <v>30</v>
      </c>
      <c r="O627" s="330"/>
      <c r="P627" s="330" t="s">
        <v>102</v>
      </c>
      <c r="Q627" s="373">
        <v>5438</v>
      </c>
      <c r="R627" s="373">
        <v>349.17</v>
      </c>
      <c r="S627" s="387">
        <v>318</v>
      </c>
      <c r="T627" s="387">
        <v>318</v>
      </c>
      <c r="U627" s="253" t="s">
        <v>6352</v>
      </c>
      <c r="V627" s="252"/>
      <c r="W627" s="252">
        <v>7</v>
      </c>
      <c r="X627" s="330" t="s">
        <v>6337</v>
      </c>
      <c r="Y627" s="252">
        <v>72</v>
      </c>
      <c r="Z627" s="252"/>
      <c r="AA627" s="252"/>
      <c r="AB627" s="252">
        <v>9.4</v>
      </c>
      <c r="AC627" s="252"/>
      <c r="AD627" s="252"/>
      <c r="AE627" s="307">
        <v>24</v>
      </c>
      <c r="AF627" s="91" t="s">
        <v>7601</v>
      </c>
      <c r="AG627" s="373">
        <v>69</v>
      </c>
      <c r="AH627" s="373">
        <v>75</v>
      </c>
      <c r="AI627" s="91"/>
      <c r="AJ627" s="91"/>
      <c r="AK627" s="91"/>
      <c r="AL627" s="381">
        <v>2</v>
      </c>
      <c r="AM627" s="381"/>
      <c r="AN627" s="381">
        <v>1</v>
      </c>
      <c r="AO627" s="381">
        <v>1</v>
      </c>
      <c r="AP627" s="381"/>
      <c r="AQ627" s="381">
        <v>314</v>
      </c>
      <c r="AR627" s="91" t="s">
        <v>9213</v>
      </c>
      <c r="AS627" s="91" t="s">
        <v>9213</v>
      </c>
      <c r="AT627" s="91" t="s">
        <v>9353</v>
      </c>
      <c r="AU627" s="73">
        <v>9960</v>
      </c>
      <c r="AV627" s="232">
        <v>32</v>
      </c>
      <c r="AW627" s="335"/>
      <c r="AX627" s="335"/>
      <c r="AY627" s="335"/>
      <c r="AZ627" s="335"/>
      <c r="BA627" s="335"/>
      <c r="BB627" s="313"/>
      <c r="BC627" s="313"/>
      <c r="BD627" s="91"/>
      <c r="BE627" s="91" t="s">
        <v>6350</v>
      </c>
      <c r="BF627" s="313"/>
      <c r="BG627" s="335"/>
      <c r="BH627" s="313"/>
      <c r="BI627" s="313"/>
      <c r="BJ627" s="313"/>
      <c r="BK627" s="313"/>
      <c r="BL627" s="313"/>
      <c r="BM627" s="91"/>
      <c r="BN627" s="91"/>
      <c r="BO627" s="253"/>
      <c r="BP627" s="253">
        <v>1</v>
      </c>
      <c r="BQ627" s="253"/>
      <c r="BR627" s="253"/>
      <c r="BS627" s="253"/>
      <c r="BT627" s="253"/>
      <c r="BU627" s="253"/>
      <c r="BV627" s="253"/>
      <c r="BW627" s="253"/>
      <c r="BX627" s="253">
        <v>1</v>
      </c>
      <c r="BY627" s="427"/>
      <c r="BZ627" s="427"/>
      <c r="CA627" s="427"/>
      <c r="CB627" s="427"/>
      <c r="CC627" s="427"/>
    </row>
    <row r="628" spans="1:81" ht="17.100000000000001" customHeight="1">
      <c r="A628" s="770">
        <v>553</v>
      </c>
      <c r="B628" s="78" t="s">
        <v>2996</v>
      </c>
      <c r="C628" s="91" t="s">
        <v>2997</v>
      </c>
      <c r="D628" s="91" t="s">
        <v>213</v>
      </c>
      <c r="E628" s="78" t="s">
        <v>20</v>
      </c>
      <c r="F628" s="91" t="s">
        <v>3102</v>
      </c>
      <c r="G628" s="101" t="s">
        <v>3103</v>
      </c>
      <c r="H628" s="330" t="s">
        <v>3104</v>
      </c>
      <c r="I628" s="91" t="s">
        <v>3105</v>
      </c>
      <c r="J628" s="330" t="s">
        <v>102</v>
      </c>
      <c r="K628" s="330" t="s">
        <v>3106</v>
      </c>
      <c r="L628" s="330" t="s">
        <v>3107</v>
      </c>
      <c r="M628" s="91" t="s">
        <v>7602</v>
      </c>
      <c r="N628" s="330" t="s">
        <v>30</v>
      </c>
      <c r="O628" s="330"/>
      <c r="P628" s="330" t="s">
        <v>102</v>
      </c>
      <c r="Q628" s="373">
        <v>34132</v>
      </c>
      <c r="R628" s="373">
        <v>3356.1</v>
      </c>
      <c r="S628" s="387">
        <v>965</v>
      </c>
      <c r="T628" s="387">
        <v>820</v>
      </c>
      <c r="U628" s="253" t="s">
        <v>6657</v>
      </c>
      <c r="V628" s="252">
        <v>145</v>
      </c>
      <c r="W628" s="252">
        <v>70</v>
      </c>
      <c r="X628" s="330" t="s">
        <v>6337</v>
      </c>
      <c r="Y628" s="252">
        <v>20</v>
      </c>
      <c r="Z628" s="252">
        <v>24</v>
      </c>
      <c r="AA628" s="252">
        <v>3000</v>
      </c>
      <c r="AB628" s="252">
        <v>72</v>
      </c>
      <c r="AC628" s="252">
        <v>3</v>
      </c>
      <c r="AD628" s="252">
        <v>20</v>
      </c>
      <c r="AE628" s="307">
        <v>190</v>
      </c>
      <c r="AF628" s="91" t="s">
        <v>7603</v>
      </c>
      <c r="AG628" s="373">
        <v>2787</v>
      </c>
      <c r="AH628" s="373">
        <v>4297</v>
      </c>
      <c r="AI628" s="91"/>
      <c r="AJ628" s="91"/>
      <c r="AK628" s="91" t="s">
        <v>6354</v>
      </c>
      <c r="AL628" s="381">
        <v>10</v>
      </c>
      <c r="AM628" s="381">
        <v>1</v>
      </c>
      <c r="AN628" s="381">
        <v>6</v>
      </c>
      <c r="AO628" s="381">
        <v>2</v>
      </c>
      <c r="AP628" s="381">
        <v>1</v>
      </c>
      <c r="AQ628" s="381">
        <v>362</v>
      </c>
      <c r="AR628" s="91" t="s">
        <v>9214</v>
      </c>
      <c r="AS628" s="91" t="s">
        <v>9214</v>
      </c>
      <c r="AT628" s="91" t="s">
        <v>9354</v>
      </c>
      <c r="AU628" s="232">
        <v>160649</v>
      </c>
      <c r="AV628" s="232">
        <v>444</v>
      </c>
      <c r="AW628" s="335">
        <v>3000</v>
      </c>
      <c r="AX628" s="335">
        <v>0</v>
      </c>
      <c r="AY628" s="335">
        <v>1000</v>
      </c>
      <c r="AZ628" s="335">
        <v>2000</v>
      </c>
      <c r="BA628" s="335">
        <v>2000</v>
      </c>
      <c r="BB628" s="313" t="s">
        <v>7604</v>
      </c>
      <c r="BC628" s="313" t="s">
        <v>7605</v>
      </c>
      <c r="BD628" s="91" t="s">
        <v>9469</v>
      </c>
      <c r="BE628" s="91" t="s">
        <v>10977</v>
      </c>
      <c r="BF628" s="313"/>
      <c r="BG628" s="335"/>
      <c r="BH628" s="313"/>
      <c r="BI628" s="313"/>
      <c r="BJ628" s="313"/>
      <c r="BK628" s="313"/>
      <c r="BL628" s="313"/>
      <c r="BM628" s="91"/>
      <c r="BN628" s="91" t="s">
        <v>7606</v>
      </c>
      <c r="BO628" s="253"/>
      <c r="BP628" s="253">
        <v>2</v>
      </c>
      <c r="BQ628" s="253"/>
      <c r="BR628" s="253"/>
      <c r="BS628" s="253"/>
      <c r="BT628" s="253">
        <v>3</v>
      </c>
      <c r="BU628" s="253">
        <v>1</v>
      </c>
      <c r="BV628" s="253">
        <v>1</v>
      </c>
      <c r="BW628" s="253"/>
      <c r="BX628" s="253"/>
      <c r="BY628" s="427"/>
      <c r="BZ628" s="427"/>
      <c r="CA628" s="427"/>
      <c r="CB628" s="427"/>
      <c r="CC628" s="427"/>
    </row>
    <row r="629" spans="1:81" ht="17.100000000000001" customHeight="1">
      <c r="A629" s="88">
        <v>554</v>
      </c>
      <c r="B629" s="78" t="s">
        <v>2996</v>
      </c>
      <c r="C629" s="78" t="s">
        <v>2997</v>
      </c>
      <c r="D629" s="78" t="s">
        <v>213</v>
      </c>
      <c r="E629" s="78" t="s">
        <v>113</v>
      </c>
      <c r="F629" s="78" t="s">
        <v>3108</v>
      </c>
      <c r="G629" s="101" t="s">
        <v>3109</v>
      </c>
      <c r="H629" s="330" t="s">
        <v>3110</v>
      </c>
      <c r="I629" s="91" t="s">
        <v>3111</v>
      </c>
      <c r="J629" s="330" t="s">
        <v>30</v>
      </c>
      <c r="K629" s="330" t="s">
        <v>896</v>
      </c>
      <c r="L629" s="330" t="s">
        <v>113</v>
      </c>
      <c r="M629" s="91" t="s">
        <v>10581</v>
      </c>
      <c r="N629" s="330" t="s">
        <v>30</v>
      </c>
      <c r="O629" s="330"/>
      <c r="P629" s="330" t="s">
        <v>30</v>
      </c>
      <c r="Q629" s="373">
        <v>1150.75</v>
      </c>
      <c r="R629" s="373">
        <v>1150.75</v>
      </c>
      <c r="S629" s="387">
        <v>1150.75</v>
      </c>
      <c r="T629" s="387">
        <v>1150.75</v>
      </c>
      <c r="U629" s="253"/>
      <c r="V629" s="252"/>
      <c r="W629" s="252"/>
      <c r="X629" s="330"/>
      <c r="Y629" s="252"/>
      <c r="Z629" s="252"/>
      <c r="AA629" s="252"/>
      <c r="AB629" s="252"/>
      <c r="AC629" s="252"/>
      <c r="AD629" s="252"/>
      <c r="AE629" s="307">
        <v>52</v>
      </c>
      <c r="AF629" s="91"/>
      <c r="AG629" s="375"/>
      <c r="AH629" s="375"/>
      <c r="AI629" s="91"/>
      <c r="AJ629" s="91"/>
      <c r="AK629" s="91"/>
      <c r="AL629" s="381"/>
      <c r="AM629" s="381"/>
      <c r="AN629" s="381"/>
      <c r="AO629" s="381"/>
      <c r="AP629" s="381"/>
      <c r="AQ629" s="381">
        <v>362</v>
      </c>
      <c r="AR629" s="91" t="s">
        <v>9159</v>
      </c>
      <c r="AS629" s="91" t="s">
        <v>9159</v>
      </c>
      <c r="AT629" s="91" t="s">
        <v>9355</v>
      </c>
      <c r="AU629" s="232">
        <v>182442</v>
      </c>
      <c r="AV629" s="232">
        <v>504</v>
      </c>
      <c r="AW629" s="335">
        <v>3000</v>
      </c>
      <c r="AX629" s="335">
        <v>0</v>
      </c>
      <c r="AY629" s="335">
        <v>1000</v>
      </c>
      <c r="AZ629" s="335">
        <v>2000</v>
      </c>
      <c r="BA629" s="335">
        <v>3000</v>
      </c>
      <c r="BB629" s="313">
        <v>16.670000000000002</v>
      </c>
      <c r="BC629" s="313" t="s">
        <v>7605</v>
      </c>
      <c r="BD629" s="91" t="s">
        <v>9468</v>
      </c>
      <c r="BE629" s="91" t="s">
        <v>9550</v>
      </c>
      <c r="BF629" s="313"/>
      <c r="BG629" s="335"/>
      <c r="BH629" s="313"/>
      <c r="BI629" s="313"/>
      <c r="BJ629" s="313"/>
      <c r="BK629" s="313"/>
      <c r="BL629" s="313"/>
      <c r="BM629" s="91"/>
      <c r="BN629" s="91"/>
      <c r="BO629" s="253"/>
      <c r="BP629" s="253"/>
      <c r="BQ629" s="253"/>
      <c r="BR629" s="253"/>
      <c r="BS629" s="253"/>
      <c r="BT629" s="253">
        <v>6</v>
      </c>
      <c r="BU629" s="253">
        <v>5</v>
      </c>
      <c r="BV629" s="253">
        <v>9</v>
      </c>
      <c r="BW629" s="253"/>
      <c r="BX629" s="253"/>
      <c r="BY629" s="427"/>
      <c r="BZ629" s="427"/>
      <c r="CA629" s="427"/>
      <c r="CB629" s="427"/>
      <c r="CC629" s="427"/>
    </row>
    <row r="630" spans="1:81" ht="17.100000000000001" customHeight="1">
      <c r="A630" s="770">
        <v>555</v>
      </c>
      <c r="B630" s="88" t="s">
        <v>2996</v>
      </c>
      <c r="C630" s="88" t="s">
        <v>3056</v>
      </c>
      <c r="D630" s="88" t="s">
        <v>213</v>
      </c>
      <c r="E630" s="88" t="s">
        <v>113</v>
      </c>
      <c r="F630" s="88" t="s">
        <v>3112</v>
      </c>
      <c r="G630" s="169" t="s">
        <v>3113</v>
      </c>
      <c r="H630" s="329" t="s">
        <v>3114</v>
      </c>
      <c r="I630" s="332" t="s">
        <v>3115</v>
      </c>
      <c r="J630" s="329" t="s">
        <v>30</v>
      </c>
      <c r="K630" s="329" t="s">
        <v>113</v>
      </c>
      <c r="L630" s="329" t="s">
        <v>113</v>
      </c>
      <c r="M630" s="91" t="s">
        <v>10310</v>
      </c>
      <c r="N630" s="330" t="s">
        <v>30</v>
      </c>
      <c r="O630" s="330"/>
      <c r="P630" s="330" t="s">
        <v>30</v>
      </c>
      <c r="Q630" s="373">
        <v>2842</v>
      </c>
      <c r="R630" s="373">
        <v>703.2</v>
      </c>
      <c r="S630" s="387">
        <v>297</v>
      </c>
      <c r="T630" s="387">
        <v>297</v>
      </c>
      <c r="U630" s="253" t="s">
        <v>6352</v>
      </c>
      <c r="V630" s="252"/>
      <c r="W630" s="252">
        <v>36</v>
      </c>
      <c r="X630" s="330" t="s">
        <v>6337</v>
      </c>
      <c r="Y630" s="252">
        <v>65.7</v>
      </c>
      <c r="Z630" s="252"/>
      <c r="AA630" s="252"/>
      <c r="AB630" s="252">
        <v>36</v>
      </c>
      <c r="AC630" s="252"/>
      <c r="AD630" s="252"/>
      <c r="AE630" s="307">
        <v>35</v>
      </c>
      <c r="AF630" s="91" t="s">
        <v>7052</v>
      </c>
      <c r="AG630" s="373">
        <v>286</v>
      </c>
      <c r="AH630" s="373">
        <v>419</v>
      </c>
      <c r="AI630" s="91"/>
      <c r="AJ630" s="91"/>
      <c r="AK630" s="91"/>
      <c r="AL630" s="381">
        <v>4</v>
      </c>
      <c r="AM630" s="381">
        <v>1</v>
      </c>
      <c r="AN630" s="381"/>
      <c r="AO630" s="381">
        <v>3</v>
      </c>
      <c r="AP630" s="381"/>
      <c r="AQ630" s="600">
        <v>301</v>
      </c>
      <c r="AR630" s="601" t="s">
        <v>6355</v>
      </c>
      <c r="AS630" s="601" t="s">
        <v>6355</v>
      </c>
      <c r="AT630" s="601" t="s">
        <v>6356</v>
      </c>
      <c r="AU630" s="232">
        <v>10839</v>
      </c>
      <c r="AV630" s="232">
        <v>36</v>
      </c>
      <c r="AW630" s="335"/>
      <c r="AX630" s="335"/>
      <c r="AY630" s="335"/>
      <c r="AZ630" s="335"/>
      <c r="BA630" s="335"/>
      <c r="BB630" s="313"/>
      <c r="BC630" s="313"/>
      <c r="BD630" s="91"/>
      <c r="BE630" s="91" t="s">
        <v>6350</v>
      </c>
      <c r="BF630" s="313"/>
      <c r="BG630" s="335"/>
      <c r="BH630" s="313"/>
      <c r="BI630" s="313"/>
      <c r="BJ630" s="313"/>
      <c r="BK630" s="313"/>
      <c r="BL630" s="313"/>
      <c r="BM630" s="91"/>
      <c r="BN630" s="91"/>
      <c r="BO630" s="253"/>
      <c r="BP630" s="253">
        <v>1</v>
      </c>
      <c r="BQ630" s="253"/>
      <c r="BR630" s="253">
        <v>1</v>
      </c>
      <c r="BS630" s="253"/>
      <c r="BT630" s="253"/>
      <c r="BU630" s="253"/>
      <c r="BV630" s="253">
        <v>1</v>
      </c>
      <c r="BW630" s="253"/>
      <c r="BX630" s="253">
        <v>1</v>
      </c>
      <c r="BY630" s="427"/>
      <c r="BZ630" s="427"/>
      <c r="CA630" s="427"/>
      <c r="CB630" s="427"/>
      <c r="CC630" s="427"/>
    </row>
    <row r="631" spans="1:81" ht="17.100000000000001" customHeight="1">
      <c r="A631" s="88">
        <v>556</v>
      </c>
      <c r="B631" s="78" t="s">
        <v>2995</v>
      </c>
      <c r="C631" s="91" t="s">
        <v>3116</v>
      </c>
      <c r="D631" s="91" t="s">
        <v>213</v>
      </c>
      <c r="E631" s="78" t="s">
        <v>20</v>
      </c>
      <c r="F631" s="91" t="s">
        <v>3117</v>
      </c>
      <c r="G631" s="101" t="s">
        <v>3118</v>
      </c>
      <c r="H631" s="330" t="s">
        <v>3119</v>
      </c>
      <c r="I631" s="91" t="s">
        <v>3120</v>
      </c>
      <c r="J631" s="330" t="s">
        <v>102</v>
      </c>
      <c r="K631" s="330" t="s">
        <v>3121</v>
      </c>
      <c r="L631" s="330" t="s">
        <v>3122</v>
      </c>
      <c r="M631" s="91" t="s">
        <v>7607</v>
      </c>
      <c r="N631" s="330" t="s">
        <v>30</v>
      </c>
      <c r="O631" s="330"/>
      <c r="P631" s="330" t="s">
        <v>30</v>
      </c>
      <c r="Q631" s="373">
        <v>27996</v>
      </c>
      <c r="R631" s="373">
        <v>6043</v>
      </c>
      <c r="S631" s="387">
        <v>2431</v>
      </c>
      <c r="T631" s="387">
        <v>2122</v>
      </c>
      <c r="U631" s="253" t="s">
        <v>6336</v>
      </c>
      <c r="V631" s="252">
        <v>309</v>
      </c>
      <c r="W631" s="252">
        <v>193</v>
      </c>
      <c r="X631" s="330" t="s">
        <v>6337</v>
      </c>
      <c r="Y631" s="252">
        <v>239</v>
      </c>
      <c r="Z631" s="252"/>
      <c r="AA631" s="252"/>
      <c r="AB631" s="252">
        <v>188</v>
      </c>
      <c r="AC631" s="252"/>
      <c r="AD631" s="252"/>
      <c r="AE631" s="307">
        <v>46</v>
      </c>
      <c r="AF631" s="91" t="s">
        <v>7608</v>
      </c>
      <c r="AG631" s="373">
        <v>1269</v>
      </c>
      <c r="AH631" s="373">
        <v>3203</v>
      </c>
      <c r="AI631" s="91"/>
      <c r="AJ631" s="91"/>
      <c r="AK631" s="91" t="s">
        <v>6372</v>
      </c>
      <c r="AL631" s="381">
        <v>9</v>
      </c>
      <c r="AM631" s="381">
        <v>2</v>
      </c>
      <c r="AN631" s="381">
        <v>1</v>
      </c>
      <c r="AO631" s="381">
        <v>6</v>
      </c>
      <c r="AP631" s="381"/>
      <c r="AQ631" s="381">
        <v>311</v>
      </c>
      <c r="AR631" s="91" t="s">
        <v>9160</v>
      </c>
      <c r="AS631" s="91" t="s">
        <v>9160</v>
      </c>
      <c r="AT631" s="91" t="s">
        <v>9356</v>
      </c>
      <c r="AU631" s="73">
        <v>47221</v>
      </c>
      <c r="AV631" s="73">
        <v>152</v>
      </c>
      <c r="AW631" s="335"/>
      <c r="AX631" s="335"/>
      <c r="AY631" s="335"/>
      <c r="AZ631" s="335"/>
      <c r="BA631" s="335"/>
      <c r="BB631" s="313"/>
      <c r="BC631" s="313"/>
      <c r="BD631" s="91"/>
      <c r="BE631" s="91" t="s">
        <v>6350</v>
      </c>
      <c r="BF631" s="313"/>
      <c r="BG631" s="335"/>
      <c r="BH631" s="313"/>
      <c r="BI631" s="313"/>
      <c r="BJ631" s="313"/>
      <c r="BK631" s="313"/>
      <c r="BL631" s="313"/>
      <c r="BM631" s="91"/>
      <c r="BN631" s="91"/>
      <c r="BO631" s="253"/>
      <c r="BP631" s="253">
        <v>3</v>
      </c>
      <c r="BQ631" s="253"/>
      <c r="BR631" s="253"/>
      <c r="BS631" s="253"/>
      <c r="BT631" s="253">
        <v>3</v>
      </c>
      <c r="BU631" s="253"/>
      <c r="BV631" s="253">
        <v>1</v>
      </c>
      <c r="BW631" s="253"/>
      <c r="BX631" s="253">
        <v>90</v>
      </c>
      <c r="BY631" s="427"/>
      <c r="BZ631" s="427"/>
      <c r="CA631" s="427"/>
      <c r="CB631" s="427"/>
      <c r="CC631" s="427"/>
    </row>
    <row r="632" spans="1:81" ht="17.100000000000001" customHeight="1">
      <c r="A632" s="770">
        <v>557</v>
      </c>
      <c r="B632" s="78" t="s">
        <v>2995</v>
      </c>
      <c r="C632" s="91" t="s">
        <v>3123</v>
      </c>
      <c r="D632" s="91" t="s">
        <v>213</v>
      </c>
      <c r="E632" s="91" t="s">
        <v>20</v>
      </c>
      <c r="F632" s="129" t="s">
        <v>3124</v>
      </c>
      <c r="G632" s="101" t="s">
        <v>3125</v>
      </c>
      <c r="H632" s="330" t="s">
        <v>12405</v>
      </c>
      <c r="I632" s="91" t="s">
        <v>3126</v>
      </c>
      <c r="J632" s="330" t="s">
        <v>102</v>
      </c>
      <c r="K632" s="330" t="s">
        <v>3127</v>
      </c>
      <c r="L632" s="330" t="s">
        <v>3128</v>
      </c>
      <c r="M632" s="91" t="s">
        <v>10582</v>
      </c>
      <c r="N632" s="330" t="s">
        <v>102</v>
      </c>
      <c r="O632" s="776" t="s">
        <v>6435</v>
      </c>
      <c r="P632" s="330" t="s">
        <v>102</v>
      </c>
      <c r="Q632" s="373">
        <v>3900</v>
      </c>
      <c r="R632" s="373">
        <v>3900</v>
      </c>
      <c r="S632" s="387">
        <v>594.87</v>
      </c>
      <c r="T632" s="387">
        <v>461.73</v>
      </c>
      <c r="U632" s="253" t="s">
        <v>10311</v>
      </c>
      <c r="V632" s="252">
        <v>133.13999999999999</v>
      </c>
      <c r="W632" s="252">
        <v>107.04</v>
      </c>
      <c r="X632" s="330" t="s">
        <v>6337</v>
      </c>
      <c r="Y632" s="252">
        <v>108</v>
      </c>
      <c r="Z632" s="252"/>
      <c r="AA632" s="252"/>
      <c r="AB632" s="252">
        <v>31</v>
      </c>
      <c r="AC632" s="252"/>
      <c r="AD632" s="252"/>
      <c r="AE632" s="307">
        <v>437</v>
      </c>
      <c r="AF632" s="91" t="s">
        <v>10312</v>
      </c>
      <c r="AG632" s="373">
        <v>1028</v>
      </c>
      <c r="AH632" s="373">
        <v>1224</v>
      </c>
      <c r="AI632" s="91" t="s">
        <v>12507</v>
      </c>
      <c r="AJ632" s="91" t="s">
        <v>12506</v>
      </c>
      <c r="AK632" s="91" t="s">
        <v>6348</v>
      </c>
      <c r="AL632" s="381"/>
      <c r="AM632" s="381"/>
      <c r="AN632" s="381"/>
      <c r="AO632" s="381"/>
      <c r="AP632" s="381"/>
      <c r="AQ632" s="598">
        <v>312</v>
      </c>
      <c r="AR632" s="599" t="s">
        <v>12783</v>
      </c>
      <c r="AS632" s="599" t="s">
        <v>8201</v>
      </c>
      <c r="AT632" s="599" t="s">
        <v>6422</v>
      </c>
      <c r="AU632" s="232">
        <v>94710</v>
      </c>
      <c r="AV632" s="232">
        <v>303</v>
      </c>
      <c r="AW632" s="335">
        <v>11000</v>
      </c>
      <c r="AX632" s="335">
        <v>7000</v>
      </c>
      <c r="AY632" s="335">
        <v>7000</v>
      </c>
      <c r="AZ632" s="335">
        <v>9000</v>
      </c>
      <c r="BA632" s="335">
        <v>11000</v>
      </c>
      <c r="BB632" s="313">
        <v>32</v>
      </c>
      <c r="BC632" s="313" t="s">
        <v>12408</v>
      </c>
      <c r="BD632" s="91" t="s">
        <v>12406</v>
      </c>
      <c r="BE632" s="91" t="s">
        <v>12407</v>
      </c>
      <c r="BF632" s="313"/>
      <c r="BG632" s="335"/>
      <c r="BH632" s="313"/>
      <c r="BI632" s="313"/>
      <c r="BJ632" s="313"/>
      <c r="BK632" s="313"/>
      <c r="BL632" s="313"/>
      <c r="BM632" s="91" t="s">
        <v>7937</v>
      </c>
      <c r="BN632" s="91" t="s">
        <v>7937</v>
      </c>
      <c r="BO632" s="253"/>
      <c r="BP632" s="253">
        <v>1</v>
      </c>
      <c r="BQ632" s="253"/>
      <c r="BR632" s="253"/>
      <c r="BS632" s="253">
        <v>2</v>
      </c>
      <c r="BT632" s="253">
        <v>3</v>
      </c>
      <c r="BU632" s="253"/>
      <c r="BV632" s="253"/>
      <c r="BW632" s="253"/>
      <c r="BX632" s="253"/>
      <c r="BY632" s="427"/>
      <c r="BZ632" s="427"/>
      <c r="CA632" s="427"/>
      <c r="CB632" s="427"/>
      <c r="CC632" s="427"/>
    </row>
    <row r="633" spans="1:81" ht="17.100000000000001" customHeight="1">
      <c r="A633" s="88">
        <v>558</v>
      </c>
      <c r="B633" s="91" t="s">
        <v>3129</v>
      </c>
      <c r="C633" s="91" t="s">
        <v>3130</v>
      </c>
      <c r="D633" s="91" t="s">
        <v>3131</v>
      </c>
      <c r="E633" s="91" t="s">
        <v>113</v>
      </c>
      <c r="F633" s="109" t="s">
        <v>3132</v>
      </c>
      <c r="G633" s="101" t="s">
        <v>3133</v>
      </c>
      <c r="H633" s="330" t="s">
        <v>3134</v>
      </c>
      <c r="I633" s="91" t="s">
        <v>3135</v>
      </c>
      <c r="J633" s="330" t="s">
        <v>30</v>
      </c>
      <c r="K633" s="330" t="s">
        <v>896</v>
      </c>
      <c r="L633" s="330" t="s">
        <v>113</v>
      </c>
      <c r="M633" s="91" t="s">
        <v>10583</v>
      </c>
      <c r="N633" s="330" t="s">
        <v>30</v>
      </c>
      <c r="O633" s="330" t="s">
        <v>7937</v>
      </c>
      <c r="P633" s="330" t="s">
        <v>30</v>
      </c>
      <c r="Q633" s="373">
        <v>6603</v>
      </c>
      <c r="R633" s="373">
        <v>527</v>
      </c>
      <c r="S633" s="387">
        <v>527</v>
      </c>
      <c r="T633" s="387">
        <v>527</v>
      </c>
      <c r="U633" s="253" t="s">
        <v>7937</v>
      </c>
      <c r="V633" s="252"/>
      <c r="W633" s="252"/>
      <c r="X633" s="330" t="s">
        <v>7937</v>
      </c>
      <c r="Y633" s="252">
        <v>95</v>
      </c>
      <c r="Z633" s="252"/>
      <c r="AA633" s="252"/>
      <c r="AB633" s="252">
        <v>63</v>
      </c>
      <c r="AC633" s="252"/>
      <c r="AD633" s="252"/>
      <c r="AE633" s="307">
        <v>227</v>
      </c>
      <c r="AF633" s="91" t="s">
        <v>7018</v>
      </c>
      <c r="AG633" s="373"/>
      <c r="AH633" s="373">
        <v>1684</v>
      </c>
      <c r="AI633" s="91" t="s">
        <v>7937</v>
      </c>
      <c r="AJ633" s="91" t="s">
        <v>7937</v>
      </c>
      <c r="AK633" s="91"/>
      <c r="AL633" s="381"/>
      <c r="AM633" s="381"/>
      <c r="AN633" s="381"/>
      <c r="AO633" s="381"/>
      <c r="AP633" s="381"/>
      <c r="AQ633" s="598">
        <v>180</v>
      </c>
      <c r="AR633" s="91" t="s">
        <v>10313</v>
      </c>
      <c r="AS633" s="91" t="s">
        <v>10313</v>
      </c>
      <c r="AT633" s="91" t="s">
        <v>6422</v>
      </c>
      <c r="AU633" s="232">
        <v>410784</v>
      </c>
      <c r="AV633" s="232">
        <v>2282</v>
      </c>
      <c r="AW633" s="335">
        <v>2000</v>
      </c>
      <c r="AX633" s="335">
        <v>0</v>
      </c>
      <c r="AY633" s="335">
        <v>1000</v>
      </c>
      <c r="AZ633" s="335">
        <v>1000</v>
      </c>
      <c r="BA633" s="335">
        <v>2000</v>
      </c>
      <c r="BB633" s="313">
        <v>20</v>
      </c>
      <c r="BC633" s="313"/>
      <c r="BD633" s="91" t="s">
        <v>12525</v>
      </c>
      <c r="BE633" s="91" t="s">
        <v>10314</v>
      </c>
      <c r="BF633" s="313"/>
      <c r="BG633" s="335"/>
      <c r="BH633" s="313"/>
      <c r="BI633" s="313"/>
      <c r="BJ633" s="313"/>
      <c r="BK633" s="313"/>
      <c r="BL633" s="313"/>
      <c r="BM633" s="91" t="s">
        <v>7937</v>
      </c>
      <c r="BN633" s="91" t="s">
        <v>7937</v>
      </c>
      <c r="BO633" s="253"/>
      <c r="BP633" s="253"/>
      <c r="BQ633" s="253"/>
      <c r="BR633" s="253"/>
      <c r="BS633" s="253"/>
      <c r="BT633" s="253">
        <v>4</v>
      </c>
      <c r="BU633" s="253">
        <v>4</v>
      </c>
      <c r="BV633" s="253">
        <v>4</v>
      </c>
      <c r="BW633" s="253"/>
      <c r="BX633" s="253"/>
      <c r="BY633" s="427"/>
      <c r="BZ633" s="427"/>
      <c r="CA633" s="427"/>
      <c r="CB633" s="427"/>
      <c r="CC633" s="427"/>
    </row>
    <row r="634" spans="1:81" ht="17.100000000000001" customHeight="1">
      <c r="A634" s="770">
        <v>559</v>
      </c>
      <c r="B634" s="78" t="s">
        <v>2996</v>
      </c>
      <c r="C634" s="91" t="s">
        <v>3014</v>
      </c>
      <c r="D634" s="91" t="s">
        <v>213</v>
      </c>
      <c r="E634" s="91" t="s">
        <v>278</v>
      </c>
      <c r="F634" s="91" t="s">
        <v>3136</v>
      </c>
      <c r="G634" s="101" t="s">
        <v>10931</v>
      </c>
      <c r="H634" s="330" t="s">
        <v>3137</v>
      </c>
      <c r="I634" s="91" t="s">
        <v>3138</v>
      </c>
      <c r="J634" s="330" t="s">
        <v>102</v>
      </c>
      <c r="K634" s="330" t="s">
        <v>3139</v>
      </c>
      <c r="L634" s="330" t="s">
        <v>3140</v>
      </c>
      <c r="M634" s="91" t="s">
        <v>6653</v>
      </c>
      <c r="N634" s="330" t="s">
        <v>30</v>
      </c>
      <c r="O634" s="330"/>
      <c r="P634" s="330" t="s">
        <v>102</v>
      </c>
      <c r="Q634" s="373">
        <v>53542</v>
      </c>
      <c r="R634" s="373">
        <v>543</v>
      </c>
      <c r="S634" s="387">
        <v>412</v>
      </c>
      <c r="T634" s="387">
        <v>412</v>
      </c>
      <c r="U634" s="253" t="s">
        <v>6654</v>
      </c>
      <c r="V634" s="252"/>
      <c r="W634" s="252">
        <v>32.76</v>
      </c>
      <c r="X634" s="330" t="s">
        <v>6337</v>
      </c>
      <c r="Y634" s="252">
        <v>108</v>
      </c>
      <c r="Z634" s="252"/>
      <c r="AA634" s="252"/>
      <c r="AB634" s="252">
        <v>108</v>
      </c>
      <c r="AC634" s="252"/>
      <c r="AD634" s="252">
        <v>98.68</v>
      </c>
      <c r="AE634" s="307">
        <v>100</v>
      </c>
      <c r="AF634" s="91" t="s">
        <v>6655</v>
      </c>
      <c r="AG634" s="373">
        <v>60</v>
      </c>
      <c r="AH634" s="373">
        <v>60</v>
      </c>
      <c r="AI634" s="91"/>
      <c r="AJ634" s="91"/>
      <c r="AK634" s="91"/>
      <c r="AL634" s="381">
        <v>2</v>
      </c>
      <c r="AM634" s="381">
        <v>1</v>
      </c>
      <c r="AN634" s="381">
        <v>1</v>
      </c>
      <c r="AO634" s="381"/>
      <c r="AP634" s="381"/>
      <c r="AQ634" s="381">
        <v>365</v>
      </c>
      <c r="AR634" s="91" t="s">
        <v>9140</v>
      </c>
      <c r="AS634" s="91" t="s">
        <v>9140</v>
      </c>
      <c r="AT634" s="91" t="s">
        <v>6437</v>
      </c>
      <c r="AU634" s="73">
        <v>48324</v>
      </c>
      <c r="AV634" s="73">
        <v>132</v>
      </c>
      <c r="AW634" s="335"/>
      <c r="AX634" s="335"/>
      <c r="AY634" s="335"/>
      <c r="AZ634" s="335"/>
      <c r="BA634" s="335"/>
      <c r="BB634" s="313"/>
      <c r="BC634" s="313"/>
      <c r="BD634" s="91"/>
      <c r="BE634" s="91" t="s">
        <v>6350</v>
      </c>
      <c r="BF634" s="313"/>
      <c r="BG634" s="335"/>
      <c r="BH634" s="313"/>
      <c r="BI634" s="313"/>
      <c r="BJ634" s="313"/>
      <c r="BK634" s="313"/>
      <c r="BL634" s="313"/>
      <c r="BM634" s="91"/>
      <c r="BN634" s="91"/>
      <c r="BO634" s="253"/>
      <c r="BP634" s="253"/>
      <c r="BQ634" s="253">
        <v>1</v>
      </c>
      <c r="BR634" s="253"/>
      <c r="BS634" s="253"/>
      <c r="BT634" s="253">
        <v>7</v>
      </c>
      <c r="BU634" s="253">
        <v>2</v>
      </c>
      <c r="BV634" s="253"/>
      <c r="BW634" s="253"/>
      <c r="BX634" s="253">
        <v>1</v>
      </c>
      <c r="BY634" s="427"/>
      <c r="BZ634" s="427"/>
      <c r="CA634" s="427"/>
      <c r="CB634" s="427"/>
      <c r="CC634" s="427"/>
    </row>
    <row r="635" spans="1:81" ht="17.100000000000001" customHeight="1">
      <c r="A635" s="88">
        <v>560</v>
      </c>
      <c r="B635" s="78" t="s">
        <v>2996</v>
      </c>
      <c r="C635" s="91" t="s">
        <v>3038</v>
      </c>
      <c r="D635" s="91" t="s">
        <v>213</v>
      </c>
      <c r="E635" s="91" t="s">
        <v>20</v>
      </c>
      <c r="F635" s="90" t="s">
        <v>3141</v>
      </c>
      <c r="G635" s="101" t="s">
        <v>3142</v>
      </c>
      <c r="H635" s="330" t="s">
        <v>3143</v>
      </c>
      <c r="I635" s="91" t="s">
        <v>3144</v>
      </c>
      <c r="J635" s="330" t="s">
        <v>102</v>
      </c>
      <c r="K635" s="330" t="s">
        <v>3139</v>
      </c>
      <c r="L635" s="330" t="s">
        <v>3145</v>
      </c>
      <c r="M635" s="91" t="s">
        <v>10584</v>
      </c>
      <c r="N635" s="330" t="s">
        <v>102</v>
      </c>
      <c r="O635" s="776" t="s">
        <v>6435</v>
      </c>
      <c r="P635" s="330" t="s">
        <v>102</v>
      </c>
      <c r="Q635" s="373">
        <v>10761</v>
      </c>
      <c r="R635" s="373">
        <v>2624</v>
      </c>
      <c r="S635" s="387">
        <v>919</v>
      </c>
      <c r="T635" s="387">
        <v>919</v>
      </c>
      <c r="U635" s="253" t="s">
        <v>6336</v>
      </c>
      <c r="V635" s="252"/>
      <c r="W635" s="252">
        <v>129</v>
      </c>
      <c r="X635" s="330" t="s">
        <v>6337</v>
      </c>
      <c r="Y635" s="252">
        <v>326</v>
      </c>
      <c r="Z635" s="252"/>
      <c r="AA635" s="252"/>
      <c r="AB635" s="252">
        <v>104</v>
      </c>
      <c r="AC635" s="252"/>
      <c r="AD635" s="252"/>
      <c r="AE635" s="307">
        <v>46</v>
      </c>
      <c r="AF635" s="91" t="s">
        <v>7609</v>
      </c>
      <c r="AG635" s="373">
        <v>214</v>
      </c>
      <c r="AH635" s="373">
        <v>8387</v>
      </c>
      <c r="AI635" s="91"/>
      <c r="AJ635" s="91"/>
      <c r="AK635" s="91" t="s">
        <v>6354</v>
      </c>
      <c r="AL635" s="381">
        <v>4</v>
      </c>
      <c r="AM635" s="381">
        <v>2</v>
      </c>
      <c r="AN635" s="381"/>
      <c r="AO635" s="381">
        <v>2</v>
      </c>
      <c r="AP635" s="381"/>
      <c r="AQ635" s="381">
        <v>311</v>
      </c>
      <c r="AR635" s="585" t="s">
        <v>12787</v>
      </c>
      <c r="AS635" s="585" t="s">
        <v>12787</v>
      </c>
      <c r="AT635" s="585" t="s">
        <v>10963</v>
      </c>
      <c r="AU635" s="73">
        <v>83749</v>
      </c>
      <c r="AV635" s="73">
        <v>269</v>
      </c>
      <c r="AW635" s="335"/>
      <c r="AX635" s="335"/>
      <c r="AY635" s="335"/>
      <c r="AZ635" s="335"/>
      <c r="BA635" s="335"/>
      <c r="BB635" s="313"/>
      <c r="BC635" s="313"/>
      <c r="BD635" s="91"/>
      <c r="BE635" s="91" t="s">
        <v>6350</v>
      </c>
      <c r="BF635" s="313"/>
      <c r="BG635" s="335"/>
      <c r="BH635" s="313"/>
      <c r="BI635" s="313"/>
      <c r="BJ635" s="313"/>
      <c r="BK635" s="313"/>
      <c r="BL635" s="313"/>
      <c r="BM635" s="91"/>
      <c r="BN635" s="91" t="s">
        <v>6350</v>
      </c>
      <c r="BO635" s="253"/>
      <c r="BP635" s="253">
        <v>1</v>
      </c>
      <c r="BQ635" s="253"/>
      <c r="BR635" s="253"/>
      <c r="BS635" s="253">
        <v>4</v>
      </c>
      <c r="BT635" s="253">
        <v>2</v>
      </c>
      <c r="BU635" s="253"/>
      <c r="BV635" s="253"/>
      <c r="BW635" s="253"/>
      <c r="BX635" s="253">
        <v>5</v>
      </c>
      <c r="BY635" s="427"/>
      <c r="BZ635" s="427"/>
      <c r="CA635" s="427"/>
      <c r="CB635" s="427"/>
      <c r="CC635" s="427"/>
    </row>
    <row r="636" spans="1:81" ht="16.5" customHeight="1">
      <c r="A636" s="770">
        <v>561</v>
      </c>
      <c r="B636" s="78" t="s">
        <v>2995</v>
      </c>
      <c r="C636" s="91" t="s">
        <v>3123</v>
      </c>
      <c r="D636" s="91" t="s">
        <v>213</v>
      </c>
      <c r="E636" s="91" t="s">
        <v>20</v>
      </c>
      <c r="F636" s="91" t="s">
        <v>3146</v>
      </c>
      <c r="G636" s="101" t="s">
        <v>10948</v>
      </c>
      <c r="H636" s="330" t="s">
        <v>3147</v>
      </c>
      <c r="I636" s="91" t="s">
        <v>3148</v>
      </c>
      <c r="J636" s="330" t="s">
        <v>102</v>
      </c>
      <c r="K636" s="330" t="s">
        <v>3149</v>
      </c>
      <c r="L636" s="330" t="s">
        <v>3150</v>
      </c>
      <c r="M636" s="776" t="s">
        <v>12548</v>
      </c>
      <c r="N636" s="570" t="s">
        <v>30</v>
      </c>
      <c r="O636" s="570"/>
      <c r="P636" s="570" t="s">
        <v>30</v>
      </c>
      <c r="Q636" s="373">
        <v>9245</v>
      </c>
      <c r="R636" s="373">
        <v>1413</v>
      </c>
      <c r="S636" s="387">
        <v>728.43</v>
      </c>
      <c r="T636" s="387">
        <v>728.43</v>
      </c>
      <c r="U636" s="253" t="s">
        <v>6352</v>
      </c>
      <c r="V636" s="252"/>
      <c r="W636" s="300">
        <v>47.79</v>
      </c>
      <c r="X636" s="253" t="s">
        <v>6337</v>
      </c>
      <c r="Y636" s="252"/>
      <c r="Z636" s="252">
        <v>18</v>
      </c>
      <c r="AA636" s="252">
        <v>200</v>
      </c>
      <c r="AB636" s="252">
        <v>30</v>
      </c>
      <c r="AC636" s="252">
        <v>10</v>
      </c>
      <c r="AD636" s="252"/>
      <c r="AE636" s="307">
        <v>197</v>
      </c>
      <c r="AF636" s="91" t="s">
        <v>12395</v>
      </c>
      <c r="AG636" s="373">
        <v>80</v>
      </c>
      <c r="AH636" s="373">
        <v>180</v>
      </c>
      <c r="AI636" s="91" t="s">
        <v>12396</v>
      </c>
      <c r="AJ636" s="91" t="s">
        <v>12578</v>
      </c>
      <c r="AK636" s="91"/>
      <c r="AL636" s="381"/>
      <c r="AM636" s="381"/>
      <c r="AN636" s="381"/>
      <c r="AO636" s="381"/>
      <c r="AP636" s="381"/>
      <c r="AQ636" s="757">
        <v>0</v>
      </c>
      <c r="AR636" s="758"/>
      <c r="AS636" s="758"/>
      <c r="AT636" s="758" t="s">
        <v>12397</v>
      </c>
      <c r="AU636" s="232">
        <v>423</v>
      </c>
      <c r="AV636" s="232">
        <v>0</v>
      </c>
      <c r="AW636" s="335"/>
      <c r="AX636" s="335"/>
      <c r="AY636" s="335"/>
      <c r="AZ636" s="335"/>
      <c r="BA636" s="335"/>
      <c r="BB636" s="313"/>
      <c r="BC636" s="313"/>
      <c r="BD636" s="91"/>
      <c r="BE636" s="91"/>
      <c r="BF636" s="313"/>
      <c r="BG636" s="335"/>
      <c r="BH636" s="313"/>
      <c r="BI636" s="313"/>
      <c r="BJ636" s="313"/>
      <c r="BK636" s="313"/>
      <c r="BL636" s="313"/>
      <c r="BM636" s="91"/>
      <c r="BN636" s="91"/>
      <c r="BO636" s="253"/>
      <c r="BP636" s="253">
        <v>1</v>
      </c>
      <c r="BQ636" s="253">
        <v>1</v>
      </c>
      <c r="BR636" s="253">
        <v>2</v>
      </c>
      <c r="BS636" s="389"/>
      <c r="BT636" s="253">
        <v>5</v>
      </c>
      <c r="BU636" s="253">
        <v>3</v>
      </c>
      <c r="BV636" s="253"/>
      <c r="BW636" s="253"/>
      <c r="BY636" s="427"/>
      <c r="BZ636" s="427"/>
      <c r="CA636" s="427"/>
      <c r="CB636" s="427"/>
    </row>
    <row r="637" spans="1:81" ht="17.100000000000001" customHeight="1">
      <c r="A637" s="88">
        <v>562</v>
      </c>
      <c r="B637" s="78" t="s">
        <v>2996</v>
      </c>
      <c r="C637" s="91" t="s">
        <v>3002</v>
      </c>
      <c r="D637" s="91" t="s">
        <v>213</v>
      </c>
      <c r="E637" s="78" t="s">
        <v>20</v>
      </c>
      <c r="F637" s="100" t="s">
        <v>3151</v>
      </c>
      <c r="G637" s="101" t="s">
        <v>3152</v>
      </c>
      <c r="H637" s="330" t="s">
        <v>3153</v>
      </c>
      <c r="I637" s="91" t="s">
        <v>3154</v>
      </c>
      <c r="J637" s="330" t="s">
        <v>102</v>
      </c>
      <c r="K637" s="330" t="s">
        <v>3072</v>
      </c>
      <c r="L637" s="330" t="s">
        <v>3155</v>
      </c>
      <c r="M637" s="91" t="s">
        <v>10315</v>
      </c>
      <c r="N637" s="330" t="s">
        <v>30</v>
      </c>
      <c r="O637" s="330" t="s">
        <v>7937</v>
      </c>
      <c r="P637" s="330" t="s">
        <v>102</v>
      </c>
      <c r="Q637" s="373">
        <v>27820</v>
      </c>
      <c r="R637" s="373">
        <v>3148.68</v>
      </c>
      <c r="S637" s="387">
        <v>1434</v>
      </c>
      <c r="T637" s="387">
        <v>1132</v>
      </c>
      <c r="U637" s="253" t="s">
        <v>6352</v>
      </c>
      <c r="V637" s="252">
        <v>302</v>
      </c>
      <c r="W637" s="252">
        <v>114</v>
      </c>
      <c r="X637" s="330" t="s">
        <v>6337</v>
      </c>
      <c r="Y637" s="252">
        <v>189</v>
      </c>
      <c r="Z637" s="252">
        <v>108</v>
      </c>
      <c r="AA637" s="252">
        <v>791</v>
      </c>
      <c r="AB637" s="252">
        <v>80</v>
      </c>
      <c r="AC637" s="252">
        <v>88</v>
      </c>
      <c r="AD637" s="252"/>
      <c r="AE637" s="307">
        <v>78</v>
      </c>
      <c r="AF637" s="91" t="s">
        <v>12379</v>
      </c>
      <c r="AG637" s="373">
        <v>1686</v>
      </c>
      <c r="AH637" s="373">
        <v>1686</v>
      </c>
      <c r="AI637" s="91" t="s">
        <v>12377</v>
      </c>
      <c r="AJ637" s="91" t="s">
        <v>12378</v>
      </c>
      <c r="AK637" s="91" t="s">
        <v>12380</v>
      </c>
      <c r="AL637" s="381">
        <v>1</v>
      </c>
      <c r="AM637" s="381"/>
      <c r="AN637" s="381"/>
      <c r="AO637" s="381">
        <v>1</v>
      </c>
      <c r="AP637" s="381"/>
      <c r="AQ637" s="571">
        <v>310</v>
      </c>
      <c r="AR637" s="91" t="s">
        <v>6355</v>
      </c>
      <c r="AS637" s="91" t="s">
        <v>6355</v>
      </c>
      <c r="AT637" s="91" t="s">
        <v>7984</v>
      </c>
      <c r="AU637" s="232">
        <v>198287</v>
      </c>
      <c r="AV637" s="232">
        <v>640</v>
      </c>
      <c r="AW637" s="335"/>
      <c r="AX637" s="335"/>
      <c r="AY637" s="335"/>
      <c r="AZ637" s="335"/>
      <c r="BA637" s="335"/>
      <c r="BB637" s="313"/>
      <c r="BC637" s="313"/>
      <c r="BD637" s="91"/>
      <c r="BE637" s="91" t="s">
        <v>12381</v>
      </c>
      <c r="BF637" s="313"/>
      <c r="BG637" s="335"/>
      <c r="BH637" s="313"/>
      <c r="BI637" s="313"/>
      <c r="BJ637" s="313"/>
      <c r="BK637" s="313"/>
      <c r="BL637" s="313"/>
      <c r="BM637" s="91"/>
      <c r="BN637" s="91" t="s">
        <v>12381</v>
      </c>
      <c r="BO637" s="390">
        <v>2</v>
      </c>
      <c r="BP637" s="390"/>
      <c r="BQ637" s="253"/>
      <c r="BR637" s="253"/>
      <c r="BS637" s="253"/>
      <c r="BT637" s="253">
        <v>1</v>
      </c>
      <c r="BU637" s="253"/>
      <c r="BV637" s="253">
        <v>10</v>
      </c>
      <c r="BW637" s="253"/>
      <c r="BX637" s="253"/>
      <c r="BY637" s="427"/>
      <c r="BZ637" s="427"/>
      <c r="CA637" s="427"/>
      <c r="CB637" s="427"/>
      <c r="CC637" s="427"/>
    </row>
    <row r="638" spans="1:81" ht="17.100000000000001" customHeight="1">
      <c r="A638" s="770">
        <v>563</v>
      </c>
      <c r="B638" s="78" t="s">
        <v>2996</v>
      </c>
      <c r="C638" s="91" t="s">
        <v>3014</v>
      </c>
      <c r="D638" s="91" t="s">
        <v>213</v>
      </c>
      <c r="E638" s="78" t="s">
        <v>20</v>
      </c>
      <c r="F638" s="90" t="s">
        <v>12337</v>
      </c>
      <c r="G638" s="101" t="s">
        <v>3156</v>
      </c>
      <c r="H638" s="330" t="s">
        <v>3157</v>
      </c>
      <c r="I638" s="91" t="s">
        <v>3158</v>
      </c>
      <c r="J638" s="330" t="s">
        <v>102</v>
      </c>
      <c r="K638" s="330" t="s">
        <v>3159</v>
      </c>
      <c r="L638" s="330" t="s">
        <v>3160</v>
      </c>
      <c r="M638" s="91" t="s">
        <v>7244</v>
      </c>
      <c r="N638" s="330" t="s">
        <v>30</v>
      </c>
      <c r="O638" s="330"/>
      <c r="P638" s="330" t="s">
        <v>30</v>
      </c>
      <c r="Q638" s="373">
        <v>30389</v>
      </c>
      <c r="R638" s="373">
        <v>6616</v>
      </c>
      <c r="S638" s="387">
        <v>1604</v>
      </c>
      <c r="T638" s="387">
        <v>1102</v>
      </c>
      <c r="U638" s="253" t="s">
        <v>6357</v>
      </c>
      <c r="V638" s="252">
        <v>502</v>
      </c>
      <c r="W638" s="252">
        <v>654</v>
      </c>
      <c r="X638" s="330" t="s">
        <v>6337</v>
      </c>
      <c r="Y638" s="252">
        <v>523</v>
      </c>
      <c r="Z638" s="252">
        <v>30</v>
      </c>
      <c r="AA638" s="252">
        <v>3393</v>
      </c>
      <c r="AB638" s="252">
        <v>144</v>
      </c>
      <c r="AC638" s="252"/>
      <c r="AD638" s="252">
        <v>26</v>
      </c>
      <c r="AE638" s="307">
        <v>100</v>
      </c>
      <c r="AF638" s="91" t="s">
        <v>7245</v>
      </c>
      <c r="AG638" s="373">
        <v>11494</v>
      </c>
      <c r="AH638" s="373">
        <v>15191</v>
      </c>
      <c r="AI638" s="91" t="s">
        <v>7246</v>
      </c>
      <c r="AJ638" s="91" t="s">
        <v>7247</v>
      </c>
      <c r="AK638" s="91"/>
      <c r="AL638" s="381"/>
      <c r="AM638" s="381"/>
      <c r="AN638" s="381"/>
      <c r="AO638" s="381"/>
      <c r="AP638" s="381"/>
      <c r="AQ638" s="381">
        <v>0</v>
      </c>
      <c r="AR638" s="91" t="s">
        <v>9216</v>
      </c>
      <c r="AS638" s="91" t="s">
        <v>9215</v>
      </c>
      <c r="AT638" s="91" t="s">
        <v>11359</v>
      </c>
      <c r="AU638" s="73">
        <v>0</v>
      </c>
      <c r="AV638" s="232">
        <v>0</v>
      </c>
      <c r="AW638" s="335"/>
      <c r="AX638" s="335"/>
      <c r="AY638" s="335"/>
      <c r="AZ638" s="335"/>
      <c r="BA638" s="335"/>
      <c r="BB638" s="313"/>
      <c r="BC638" s="313"/>
      <c r="BD638" s="91"/>
      <c r="BE638" s="91" t="s">
        <v>6350</v>
      </c>
      <c r="BF638" s="313"/>
      <c r="BG638" s="335"/>
      <c r="BH638" s="313"/>
      <c r="BI638" s="313"/>
      <c r="BJ638" s="313"/>
      <c r="BK638" s="313"/>
      <c r="BL638" s="313"/>
      <c r="BM638" s="91"/>
      <c r="BN638" s="91" t="s">
        <v>6350</v>
      </c>
      <c r="BO638" s="390">
        <v>1</v>
      </c>
      <c r="BP638" s="390">
        <v>1</v>
      </c>
      <c r="BQ638" s="253">
        <v>3</v>
      </c>
      <c r="BR638" s="253">
        <v>2</v>
      </c>
      <c r="BS638" s="253">
        <v>1</v>
      </c>
      <c r="BT638" s="253">
        <v>6</v>
      </c>
      <c r="BU638" s="253">
        <v>6</v>
      </c>
      <c r="BV638" s="253"/>
      <c r="BW638" s="253"/>
      <c r="BX638" s="253"/>
      <c r="BY638" s="427"/>
      <c r="BZ638" s="427"/>
      <c r="CA638" s="427"/>
      <c r="CB638" s="427"/>
      <c r="CC638" s="427"/>
    </row>
    <row r="639" spans="1:81" ht="17.100000000000001" customHeight="1">
      <c r="A639" s="88">
        <v>564</v>
      </c>
      <c r="B639" s="78" t="s">
        <v>2996</v>
      </c>
      <c r="C639" s="91" t="s">
        <v>6331</v>
      </c>
      <c r="D639" s="91" t="s">
        <v>213</v>
      </c>
      <c r="E639" s="91" t="s">
        <v>278</v>
      </c>
      <c r="F639" s="91" t="s">
        <v>3161</v>
      </c>
      <c r="G639" s="101" t="s">
        <v>3162</v>
      </c>
      <c r="H639" s="330" t="s">
        <v>3163</v>
      </c>
      <c r="I639" s="91" t="s">
        <v>3164</v>
      </c>
      <c r="J639" s="330" t="s">
        <v>102</v>
      </c>
      <c r="K639" s="330" t="s">
        <v>3139</v>
      </c>
      <c r="L639" s="330" t="s">
        <v>3165</v>
      </c>
      <c r="M639" s="91" t="s">
        <v>7244</v>
      </c>
      <c r="N639" s="330" t="s">
        <v>30</v>
      </c>
      <c r="O639" s="330"/>
      <c r="P639" s="330" t="s">
        <v>30</v>
      </c>
      <c r="Q639" s="373">
        <v>4438</v>
      </c>
      <c r="R639" s="373">
        <v>2225</v>
      </c>
      <c r="S639" s="387">
        <v>401</v>
      </c>
      <c r="T639" s="387">
        <v>273</v>
      </c>
      <c r="U639" s="253" t="s">
        <v>6513</v>
      </c>
      <c r="V639" s="252">
        <v>128</v>
      </c>
      <c r="W639" s="252">
        <v>26</v>
      </c>
      <c r="X639" s="330" t="s">
        <v>6337</v>
      </c>
      <c r="Y639" s="252">
        <v>250</v>
      </c>
      <c r="Z639" s="252"/>
      <c r="AA639" s="252"/>
      <c r="AB639" s="252">
        <v>45</v>
      </c>
      <c r="AC639" s="252"/>
      <c r="AD639" s="252"/>
      <c r="AE639" s="307">
        <v>22</v>
      </c>
      <c r="AF639" s="91" t="s">
        <v>7610</v>
      </c>
      <c r="AG639" s="373">
        <v>131</v>
      </c>
      <c r="AH639" s="373">
        <v>302</v>
      </c>
      <c r="AI639" s="91"/>
      <c r="AJ639" s="91"/>
      <c r="AK639" s="91" t="s">
        <v>6348</v>
      </c>
      <c r="AL639" s="551">
        <v>11</v>
      </c>
      <c r="AM639" s="381">
        <v>8</v>
      </c>
      <c r="AN639" s="381">
        <v>1</v>
      </c>
      <c r="AO639" s="381">
        <v>2</v>
      </c>
      <c r="AP639" s="381"/>
      <c r="AQ639" s="551">
        <v>310</v>
      </c>
      <c r="AR639" s="91" t="s">
        <v>9217</v>
      </c>
      <c r="AS639" s="91" t="s">
        <v>9218</v>
      </c>
      <c r="AT639" s="91" t="s">
        <v>6461</v>
      </c>
      <c r="AU639" s="232">
        <v>29164</v>
      </c>
      <c r="AV639" s="232">
        <v>94</v>
      </c>
      <c r="AW639" s="335"/>
      <c r="AX639" s="335"/>
      <c r="AY639" s="335"/>
      <c r="AZ639" s="335"/>
      <c r="BA639" s="335"/>
      <c r="BB639" s="313"/>
      <c r="BC639" s="313"/>
      <c r="BD639" s="91"/>
      <c r="BE639" s="91" t="s">
        <v>6350</v>
      </c>
      <c r="BF639" s="313"/>
      <c r="BG639" s="335"/>
      <c r="BH639" s="313"/>
      <c r="BI639" s="313"/>
      <c r="BJ639" s="313"/>
      <c r="BK639" s="313"/>
      <c r="BL639" s="313"/>
      <c r="BM639" s="91"/>
      <c r="BN639" s="91" t="s">
        <v>6350</v>
      </c>
      <c r="BO639" s="390">
        <v>1</v>
      </c>
      <c r="BP639" s="390">
        <v>1</v>
      </c>
      <c r="BQ639" s="390">
        <v>1</v>
      </c>
      <c r="BR639" s="390">
        <v>1</v>
      </c>
      <c r="BS639" s="390"/>
      <c r="BT639" s="390">
        <v>3</v>
      </c>
      <c r="BU639" s="390">
        <v>1</v>
      </c>
      <c r="BV639" s="390">
        <v>1</v>
      </c>
      <c r="BW639" s="390"/>
      <c r="BX639" s="390"/>
      <c r="BY639" s="427"/>
      <c r="BZ639" s="427"/>
      <c r="CA639" s="427"/>
      <c r="CB639" s="427"/>
      <c r="CC639" s="427"/>
    </row>
    <row r="640" spans="1:81" ht="17.100000000000001" customHeight="1">
      <c r="A640" s="770">
        <v>565</v>
      </c>
      <c r="B640" s="78" t="s">
        <v>2995</v>
      </c>
      <c r="C640" s="91" t="s">
        <v>3166</v>
      </c>
      <c r="D640" s="91" t="s">
        <v>309</v>
      </c>
      <c r="E640" s="91" t="s">
        <v>97</v>
      </c>
      <c r="F640" s="100" t="s">
        <v>3167</v>
      </c>
      <c r="G640" s="101" t="s">
        <v>3168</v>
      </c>
      <c r="H640" s="330" t="s">
        <v>3169</v>
      </c>
      <c r="I640" s="91" t="s">
        <v>3170</v>
      </c>
      <c r="J640" s="330" t="s">
        <v>102</v>
      </c>
      <c r="K640" s="330" t="s">
        <v>3050</v>
      </c>
      <c r="L640" s="330" t="s">
        <v>3171</v>
      </c>
      <c r="M640" s="91" t="s">
        <v>10585</v>
      </c>
      <c r="N640" s="330" t="s">
        <v>30</v>
      </c>
      <c r="O640" s="330" t="s">
        <v>7937</v>
      </c>
      <c r="P640" s="330" t="s">
        <v>30</v>
      </c>
      <c r="Q640" s="373">
        <v>12615</v>
      </c>
      <c r="R640" s="373">
        <v>1680</v>
      </c>
      <c r="S640" s="387">
        <v>1786</v>
      </c>
      <c r="T640" s="387">
        <v>1537</v>
      </c>
      <c r="U640" s="253" t="s">
        <v>6352</v>
      </c>
      <c r="V640" s="252">
        <v>249</v>
      </c>
      <c r="W640" s="252">
        <v>123</v>
      </c>
      <c r="X640" s="330" t="s">
        <v>6337</v>
      </c>
      <c r="Y640" s="252"/>
      <c r="Z640" s="252">
        <v>59</v>
      </c>
      <c r="AA640" s="252">
        <v>750</v>
      </c>
      <c r="AB640" s="252">
        <v>32</v>
      </c>
      <c r="AC640" s="252"/>
      <c r="AD640" s="252"/>
      <c r="AE640" s="307">
        <v>21</v>
      </c>
      <c r="AF640" s="91" t="s">
        <v>10373</v>
      </c>
      <c r="AG640" s="373">
        <v>6500</v>
      </c>
      <c r="AH640" s="373">
        <v>6500</v>
      </c>
      <c r="AI640" s="91" t="s">
        <v>12269</v>
      </c>
      <c r="AJ640" s="91" t="s">
        <v>12270</v>
      </c>
      <c r="AK640" s="91" t="s">
        <v>6348</v>
      </c>
      <c r="AL640" s="381">
        <v>2</v>
      </c>
      <c r="AM640" s="381"/>
      <c r="AN640" s="381">
        <v>1</v>
      </c>
      <c r="AO640" s="381">
        <v>1</v>
      </c>
      <c r="AP640" s="381"/>
      <c r="AQ640" s="598">
        <v>310</v>
      </c>
      <c r="AR640" s="91" t="s">
        <v>10374</v>
      </c>
      <c r="AS640" s="91" t="s">
        <v>10374</v>
      </c>
      <c r="AT640" s="91" t="s">
        <v>6414</v>
      </c>
      <c r="AU640" s="232">
        <v>21503</v>
      </c>
      <c r="AV640" s="232">
        <v>69</v>
      </c>
      <c r="AW640" s="335">
        <v>2000</v>
      </c>
      <c r="AX640" s="335">
        <v>0</v>
      </c>
      <c r="AY640" s="335">
        <v>1000</v>
      </c>
      <c r="AZ640" s="335">
        <v>1500</v>
      </c>
      <c r="BA640" s="335">
        <v>2000</v>
      </c>
      <c r="BB640" s="313">
        <v>50</v>
      </c>
      <c r="BC640" s="313">
        <v>50</v>
      </c>
      <c r="BD640" s="91" t="s">
        <v>10375</v>
      </c>
      <c r="BE640" s="91" t="s">
        <v>10978</v>
      </c>
      <c r="BF640" s="313"/>
      <c r="BG640" s="335"/>
      <c r="BH640" s="313"/>
      <c r="BI640" s="313"/>
      <c r="BJ640" s="313"/>
      <c r="BK640" s="313"/>
      <c r="BL640" s="313"/>
      <c r="BM640" s="91" t="s">
        <v>7937</v>
      </c>
      <c r="BN640" s="91" t="s">
        <v>7937</v>
      </c>
      <c r="BO640" s="390"/>
      <c r="BP640" s="390"/>
      <c r="BQ640" s="253"/>
      <c r="BR640" s="253"/>
      <c r="BS640" s="253">
        <v>1</v>
      </c>
      <c r="BT640" s="253"/>
      <c r="BU640" s="253">
        <v>1</v>
      </c>
      <c r="BV640" s="253">
        <v>2</v>
      </c>
      <c r="BW640" s="253"/>
      <c r="BX640" s="253"/>
      <c r="BY640" s="427"/>
      <c r="BZ640" s="427"/>
      <c r="CA640" s="427"/>
      <c r="CB640" s="427"/>
      <c r="CC640" s="427"/>
    </row>
    <row r="641" spans="1:81" ht="17.100000000000001" customHeight="1">
      <c r="A641" s="88">
        <v>566</v>
      </c>
      <c r="B641" s="78" t="s">
        <v>2996</v>
      </c>
      <c r="C641" s="91" t="s">
        <v>2997</v>
      </c>
      <c r="D641" s="91" t="s">
        <v>213</v>
      </c>
      <c r="E641" s="78" t="s">
        <v>20</v>
      </c>
      <c r="F641" s="91" t="s">
        <v>3172</v>
      </c>
      <c r="G641" s="101" t="s">
        <v>3173</v>
      </c>
      <c r="H641" s="330" t="s">
        <v>3174</v>
      </c>
      <c r="I641" s="91" t="s">
        <v>3175</v>
      </c>
      <c r="J641" s="330" t="s">
        <v>102</v>
      </c>
      <c r="K641" s="330" t="s">
        <v>3176</v>
      </c>
      <c r="L641" s="330" t="s">
        <v>3177</v>
      </c>
      <c r="M641" s="91" t="s">
        <v>10586</v>
      </c>
      <c r="N641" s="330" t="s">
        <v>30</v>
      </c>
      <c r="O641" s="330"/>
      <c r="P641" s="330" t="s">
        <v>30</v>
      </c>
      <c r="Q641" s="373">
        <v>13645</v>
      </c>
      <c r="R641" s="373">
        <v>1405</v>
      </c>
      <c r="S641" s="387">
        <v>1147</v>
      </c>
      <c r="T641" s="387">
        <v>865</v>
      </c>
      <c r="U641" s="253" t="s">
        <v>6352</v>
      </c>
      <c r="V641" s="252">
        <v>282</v>
      </c>
      <c r="W641" s="252">
        <v>351</v>
      </c>
      <c r="X641" s="330" t="s">
        <v>6337</v>
      </c>
      <c r="Y641" s="252">
        <v>122</v>
      </c>
      <c r="Z641" s="252"/>
      <c r="AA641" s="252"/>
      <c r="AB641" s="252">
        <v>272</v>
      </c>
      <c r="AC641" s="252"/>
      <c r="AD641" s="252"/>
      <c r="AE641" s="307">
        <v>30</v>
      </c>
      <c r="AF641" s="91" t="s">
        <v>6909</v>
      </c>
      <c r="AG641" s="373">
        <v>16151</v>
      </c>
      <c r="AH641" s="373">
        <v>20739</v>
      </c>
      <c r="AI641" s="91" t="s">
        <v>11360</v>
      </c>
      <c r="AJ641" s="91" t="s">
        <v>11361</v>
      </c>
      <c r="AK641" s="91" t="s">
        <v>6354</v>
      </c>
      <c r="AL641" s="381">
        <v>10</v>
      </c>
      <c r="AM641" s="381">
        <v>4</v>
      </c>
      <c r="AN641" s="381">
        <v>2</v>
      </c>
      <c r="AO641" s="381">
        <v>4</v>
      </c>
      <c r="AP641" s="381"/>
      <c r="AQ641" s="381">
        <v>221</v>
      </c>
      <c r="AR641" s="91" t="s">
        <v>9140</v>
      </c>
      <c r="AS641" s="91" t="s">
        <v>9140</v>
      </c>
      <c r="AT641" s="91" t="s">
        <v>6910</v>
      </c>
      <c r="AU641" s="73">
        <v>95098</v>
      </c>
      <c r="AV641" s="73">
        <v>430</v>
      </c>
      <c r="AW641" s="335"/>
      <c r="AX641" s="335"/>
      <c r="AY641" s="335"/>
      <c r="AZ641" s="335"/>
      <c r="BA641" s="335"/>
      <c r="BB641" s="313"/>
      <c r="BC641" s="313"/>
      <c r="BD641" s="91"/>
      <c r="BE641" s="91" t="s">
        <v>6350</v>
      </c>
      <c r="BF641" s="313"/>
      <c r="BG641" s="335"/>
      <c r="BH641" s="313"/>
      <c r="BI641" s="313"/>
      <c r="BJ641" s="313"/>
      <c r="BK641" s="313"/>
      <c r="BL641" s="313"/>
      <c r="BM641" s="91"/>
      <c r="BN641" s="91"/>
      <c r="BO641" s="390"/>
      <c r="BP641" s="390"/>
      <c r="BQ641" s="253"/>
      <c r="BR641" s="253">
        <v>7</v>
      </c>
      <c r="BS641" s="253">
        <v>1</v>
      </c>
      <c r="BT641" s="253"/>
      <c r="BU641" s="253">
        <v>3</v>
      </c>
      <c r="BV641" s="253">
        <v>1</v>
      </c>
      <c r="BW641" s="253"/>
      <c r="BX641" s="253">
        <v>14</v>
      </c>
      <c r="BY641" s="427"/>
      <c r="BZ641" s="427"/>
      <c r="CA641" s="427"/>
      <c r="CB641" s="427"/>
      <c r="CC641" s="427"/>
    </row>
    <row r="642" spans="1:81" ht="17.100000000000001" customHeight="1">
      <c r="A642" s="770">
        <v>567</v>
      </c>
      <c r="B642" s="91" t="s">
        <v>2996</v>
      </c>
      <c r="C642" s="91" t="s">
        <v>3038</v>
      </c>
      <c r="D642" s="91" t="s">
        <v>213</v>
      </c>
      <c r="E642" s="91" t="s">
        <v>8334</v>
      </c>
      <c r="F642" s="574" t="s">
        <v>3178</v>
      </c>
      <c r="G642" s="101" t="s">
        <v>10929</v>
      </c>
      <c r="H642" s="330" t="s">
        <v>3179</v>
      </c>
      <c r="I642" s="91" t="s">
        <v>3180</v>
      </c>
      <c r="J642" s="776" t="s">
        <v>102</v>
      </c>
      <c r="K642" s="330" t="s">
        <v>8333</v>
      </c>
      <c r="L642" s="330" t="s">
        <v>8332</v>
      </c>
      <c r="M642" s="91"/>
      <c r="N642" s="330" t="s">
        <v>30</v>
      </c>
      <c r="O642" s="330" t="s">
        <v>7937</v>
      </c>
      <c r="P642" s="330" t="s">
        <v>30</v>
      </c>
      <c r="Q642" s="373">
        <v>5247</v>
      </c>
      <c r="R642" s="373">
        <v>1586.21</v>
      </c>
      <c r="S642" s="53">
        <v>629.45000000000005</v>
      </c>
      <c r="T642" s="387">
        <v>530.39</v>
      </c>
      <c r="U642" s="253" t="s">
        <v>12434</v>
      </c>
      <c r="V642" s="252">
        <v>99.06</v>
      </c>
      <c r="W642" s="252">
        <v>74.73</v>
      </c>
      <c r="X642" s="330" t="s">
        <v>6337</v>
      </c>
      <c r="Y642" s="252">
        <v>42</v>
      </c>
      <c r="Z642" s="252">
        <v>32</v>
      </c>
      <c r="AA642" s="252">
        <v>100</v>
      </c>
      <c r="AB642" s="252">
        <v>70</v>
      </c>
      <c r="AC642" s="252"/>
      <c r="AD642" s="252"/>
      <c r="AE642" s="307">
        <v>9</v>
      </c>
      <c r="AF642" s="91" t="s">
        <v>7016</v>
      </c>
      <c r="AG642" s="373">
        <v>334</v>
      </c>
      <c r="AH642" s="373">
        <v>561</v>
      </c>
      <c r="AI642" s="91" t="s">
        <v>10316</v>
      </c>
      <c r="AJ642" s="91" t="s">
        <v>10317</v>
      </c>
      <c r="AK642" s="91" t="s">
        <v>12435</v>
      </c>
      <c r="AL642" s="381">
        <v>6</v>
      </c>
      <c r="AM642" s="381">
        <v>2</v>
      </c>
      <c r="AN642" s="381">
        <v>1</v>
      </c>
      <c r="AO642" s="381">
        <v>3</v>
      </c>
      <c r="AP642" s="381"/>
      <c r="AQ642" s="573">
        <v>250</v>
      </c>
      <c r="AR642" s="91" t="s">
        <v>6355</v>
      </c>
      <c r="AS642" s="91" t="s">
        <v>6355</v>
      </c>
      <c r="AT642" s="91" t="s">
        <v>10318</v>
      </c>
      <c r="AU642" s="232">
        <v>8000</v>
      </c>
      <c r="AV642" s="232">
        <v>32</v>
      </c>
      <c r="AW642" s="335"/>
      <c r="AX642" s="335"/>
      <c r="AY642" s="335"/>
      <c r="AZ642" s="335"/>
      <c r="BA642" s="335"/>
      <c r="BB642" s="313"/>
      <c r="BC642" s="313"/>
      <c r="BD642" s="91" t="s">
        <v>7937</v>
      </c>
      <c r="BE642" s="91" t="s">
        <v>6350</v>
      </c>
      <c r="BF642" s="313"/>
      <c r="BG642" s="335"/>
      <c r="BH642" s="313"/>
      <c r="BI642" s="313"/>
      <c r="BJ642" s="313"/>
      <c r="BK642" s="313"/>
      <c r="BL642" s="313"/>
      <c r="BM642" s="91" t="s">
        <v>7937</v>
      </c>
      <c r="BN642" s="91" t="s">
        <v>7937</v>
      </c>
      <c r="BO642" s="390"/>
      <c r="BP642" s="390">
        <v>1</v>
      </c>
      <c r="BQ642" s="253"/>
      <c r="BR642" s="253">
        <v>1</v>
      </c>
      <c r="BS642" s="253">
        <v>1</v>
      </c>
      <c r="BT642" s="253"/>
      <c r="BU642" s="253"/>
      <c r="BV642" s="253"/>
      <c r="BW642" s="253"/>
      <c r="BX642" s="253"/>
      <c r="BY642" s="427"/>
      <c r="BZ642" s="427"/>
      <c r="CA642" s="427"/>
      <c r="CB642" s="427"/>
      <c r="CC642" s="427"/>
    </row>
    <row r="643" spans="1:81" ht="17.100000000000001" customHeight="1">
      <c r="A643" s="88">
        <v>568</v>
      </c>
      <c r="B643" s="88" t="s">
        <v>2996</v>
      </c>
      <c r="C643" s="88" t="s">
        <v>3056</v>
      </c>
      <c r="D643" s="88" t="s">
        <v>213</v>
      </c>
      <c r="E643" s="88" t="s">
        <v>20</v>
      </c>
      <c r="F643" s="88" t="s">
        <v>3181</v>
      </c>
      <c r="G643" s="169" t="s">
        <v>3182</v>
      </c>
      <c r="H643" s="329" t="s">
        <v>3183</v>
      </c>
      <c r="I643" s="332" t="s">
        <v>3184</v>
      </c>
      <c r="J643" s="329" t="s">
        <v>102</v>
      </c>
      <c r="K643" s="329" t="s">
        <v>3072</v>
      </c>
      <c r="L643" s="329" t="s">
        <v>3185</v>
      </c>
      <c r="M643" s="88" t="s">
        <v>12549</v>
      </c>
      <c r="N643" s="330" t="s">
        <v>30</v>
      </c>
      <c r="O643" s="330"/>
      <c r="P643" s="330" t="s">
        <v>30</v>
      </c>
      <c r="Q643" s="373">
        <v>16089</v>
      </c>
      <c r="R643" s="373">
        <v>869</v>
      </c>
      <c r="S643" s="387">
        <v>484</v>
      </c>
      <c r="T643" s="387">
        <v>421</v>
      </c>
      <c r="U643" s="253" t="s">
        <v>6352</v>
      </c>
      <c r="V643" s="252">
        <v>63</v>
      </c>
      <c r="W643" s="252">
        <v>98</v>
      </c>
      <c r="X643" s="330" t="s">
        <v>6337</v>
      </c>
      <c r="Y643" s="252">
        <v>63</v>
      </c>
      <c r="Z643" s="252"/>
      <c r="AA643" s="252"/>
      <c r="AB643" s="252">
        <v>33</v>
      </c>
      <c r="AC643" s="252"/>
      <c r="AD643" s="252"/>
      <c r="AE643" s="307">
        <v>13</v>
      </c>
      <c r="AF643" s="91" t="s">
        <v>10125</v>
      </c>
      <c r="AG643" s="373">
        <v>355</v>
      </c>
      <c r="AH643" s="373">
        <v>683</v>
      </c>
      <c r="AI643" s="91"/>
      <c r="AJ643" s="91"/>
      <c r="AK643" s="91" t="s">
        <v>6354</v>
      </c>
      <c r="AL643" s="381">
        <v>38</v>
      </c>
      <c r="AM643" s="381">
        <v>1</v>
      </c>
      <c r="AN643" s="381">
        <v>6</v>
      </c>
      <c r="AO643" s="381">
        <v>30</v>
      </c>
      <c r="AP643" s="381">
        <v>1</v>
      </c>
      <c r="AQ643" s="600">
        <v>301</v>
      </c>
      <c r="AR643" s="601" t="s">
        <v>6480</v>
      </c>
      <c r="AS643" s="601" t="s">
        <v>6480</v>
      </c>
      <c r="AT643" s="601" t="s">
        <v>6356</v>
      </c>
      <c r="AU643" s="232">
        <v>105714</v>
      </c>
      <c r="AV643" s="232">
        <v>351.2093023255814</v>
      </c>
      <c r="AW643" s="335"/>
      <c r="AX643" s="335"/>
      <c r="AY643" s="335"/>
      <c r="AZ643" s="335"/>
      <c r="BA643" s="335"/>
      <c r="BB643" s="313"/>
      <c r="BC643" s="313"/>
      <c r="BD643" s="91"/>
      <c r="BE643" s="91" t="s">
        <v>6350</v>
      </c>
      <c r="BF643" s="313"/>
      <c r="BG643" s="335"/>
      <c r="BH643" s="313"/>
      <c r="BI643" s="313"/>
      <c r="BJ643" s="313"/>
      <c r="BK643" s="313"/>
      <c r="BL643" s="313"/>
      <c r="BM643" s="91"/>
      <c r="BN643" s="91" t="s">
        <v>6350</v>
      </c>
      <c r="BO643" s="253"/>
      <c r="BP643" s="253">
        <v>1</v>
      </c>
      <c r="BQ643" s="253"/>
      <c r="BR643" s="253">
        <v>2</v>
      </c>
      <c r="BS643" s="253">
        <v>2</v>
      </c>
      <c r="BT643" s="253"/>
      <c r="BU643" s="253"/>
      <c r="BV643" s="253">
        <v>5</v>
      </c>
      <c r="BW643" s="253"/>
      <c r="BX643" s="253">
        <v>1</v>
      </c>
      <c r="BY643" s="427"/>
      <c r="BZ643" s="427"/>
      <c r="CA643" s="427"/>
      <c r="CB643" s="427"/>
      <c r="CC643" s="427"/>
    </row>
    <row r="644" spans="1:81" ht="17.100000000000001" customHeight="1">
      <c r="A644" s="770">
        <v>569</v>
      </c>
      <c r="B644" s="88" t="s">
        <v>2995</v>
      </c>
      <c r="C644" s="86" t="s">
        <v>3034</v>
      </c>
      <c r="D644" s="86" t="s">
        <v>213</v>
      </c>
      <c r="E644" s="88" t="s">
        <v>20</v>
      </c>
      <c r="F644" s="100" t="s">
        <v>3186</v>
      </c>
      <c r="G644" s="169" t="s">
        <v>3187</v>
      </c>
      <c r="H644" s="329" t="s">
        <v>3188</v>
      </c>
      <c r="I644" s="332" t="s">
        <v>3189</v>
      </c>
      <c r="J644" s="329" t="s">
        <v>102</v>
      </c>
      <c r="K644" s="329" t="s">
        <v>3190</v>
      </c>
      <c r="L644" s="329" t="s">
        <v>3191</v>
      </c>
      <c r="M644" s="91" t="s">
        <v>6656</v>
      </c>
      <c r="N644" s="330" t="s">
        <v>30</v>
      </c>
      <c r="O644" s="330"/>
      <c r="P644" s="330" t="s">
        <v>102</v>
      </c>
      <c r="Q644" s="373">
        <v>1678.3</v>
      </c>
      <c r="R644" s="373">
        <v>1078.3</v>
      </c>
      <c r="S644" s="387">
        <v>406</v>
      </c>
      <c r="T644" s="387">
        <v>339</v>
      </c>
      <c r="U644" s="253" t="s">
        <v>6513</v>
      </c>
      <c r="V644" s="252">
        <v>67</v>
      </c>
      <c r="W644" s="252">
        <v>194</v>
      </c>
      <c r="X644" s="330" t="s">
        <v>6337</v>
      </c>
      <c r="Y644" s="252">
        <v>69</v>
      </c>
      <c r="Z644" s="252">
        <v>13</v>
      </c>
      <c r="AA644" s="252">
        <v>1002</v>
      </c>
      <c r="AB644" s="252">
        <v>34</v>
      </c>
      <c r="AC644" s="252"/>
      <c r="AD644" s="252"/>
      <c r="AE644" s="307">
        <v>10</v>
      </c>
      <c r="AF644" s="91" t="s">
        <v>6658</v>
      </c>
      <c r="AG644" s="373">
        <v>1166</v>
      </c>
      <c r="AH644" s="373">
        <v>3935</v>
      </c>
      <c r="AI644" s="91" t="s">
        <v>6659</v>
      </c>
      <c r="AJ644" s="91" t="s">
        <v>9035</v>
      </c>
      <c r="AK644" s="91" t="s">
        <v>6348</v>
      </c>
      <c r="AL644" s="381">
        <v>3</v>
      </c>
      <c r="AM644" s="381">
        <v>1</v>
      </c>
      <c r="AN644" s="381">
        <v>1</v>
      </c>
      <c r="AO644" s="381"/>
      <c r="AP644" s="381">
        <v>1</v>
      </c>
      <c r="AQ644" s="381">
        <v>310</v>
      </c>
      <c r="AR644" s="91" t="s">
        <v>9161</v>
      </c>
      <c r="AS644" s="91" t="s">
        <v>9161</v>
      </c>
      <c r="AT644" s="91" t="s">
        <v>9162</v>
      </c>
      <c r="AU644" s="73">
        <v>38500</v>
      </c>
      <c r="AV644" s="73">
        <v>124</v>
      </c>
      <c r="AW644" s="335"/>
      <c r="AX644" s="335"/>
      <c r="AY644" s="335"/>
      <c r="AZ644" s="335"/>
      <c r="BA644" s="335"/>
      <c r="BB644" s="313"/>
      <c r="BC644" s="313"/>
      <c r="BD644" s="91"/>
      <c r="BE644" s="585" t="s">
        <v>6626</v>
      </c>
      <c r="BF644" s="313"/>
      <c r="BG644" s="335"/>
      <c r="BH644" s="313"/>
      <c r="BI644" s="313"/>
      <c r="BJ644" s="313"/>
      <c r="BK644" s="313"/>
      <c r="BL644" s="313"/>
      <c r="BM644" s="91"/>
      <c r="BN644" s="594" t="s">
        <v>6626</v>
      </c>
      <c r="BO644" s="253"/>
      <c r="BP644" s="253"/>
      <c r="BQ644" s="390">
        <v>1</v>
      </c>
      <c r="BR644" s="253"/>
      <c r="BS644" s="253"/>
      <c r="BT644" s="253"/>
      <c r="BU644" s="253">
        <v>1</v>
      </c>
      <c r="BV644" s="253">
        <v>2</v>
      </c>
      <c r="BW644" s="253"/>
      <c r="BX644" s="253"/>
      <c r="BY644" s="427"/>
      <c r="BZ644" s="427"/>
      <c r="CA644" s="427"/>
      <c r="CB644" s="427"/>
      <c r="CC644" s="427"/>
    </row>
    <row r="645" spans="1:81" ht="17.100000000000001" customHeight="1">
      <c r="A645" s="208"/>
      <c r="B645" s="209" t="s">
        <v>3195</v>
      </c>
      <c r="C645" s="210"/>
      <c r="D645" s="210">
        <v>30</v>
      </c>
      <c r="E645" s="210"/>
      <c r="F645" s="210"/>
      <c r="G645" s="208"/>
      <c r="H645" s="208"/>
      <c r="I645" s="208"/>
      <c r="J645" s="208"/>
      <c r="K645" s="208"/>
      <c r="L645" s="208"/>
      <c r="M645" s="205"/>
      <c r="N645" s="112"/>
      <c r="O645" s="112"/>
      <c r="P645" s="112"/>
      <c r="Q645" s="374"/>
      <c r="R645" s="374"/>
      <c r="S645" s="188"/>
      <c r="T645" s="188"/>
      <c r="U645" s="285"/>
      <c r="V645" s="298"/>
      <c r="W645" s="298"/>
      <c r="X645" s="112"/>
      <c r="Y645" s="298"/>
      <c r="Z645" s="298"/>
      <c r="AA645" s="298"/>
      <c r="AB645" s="298"/>
      <c r="AC645" s="298"/>
      <c r="AD645" s="298"/>
      <c r="AE645" s="352"/>
      <c r="AF645" s="205"/>
      <c r="AG645" s="374"/>
      <c r="AH645" s="374"/>
      <c r="AI645" s="205"/>
      <c r="AJ645" s="205"/>
      <c r="AK645" s="205"/>
      <c r="AL645" s="112"/>
      <c r="AM645" s="112"/>
      <c r="AN645" s="112"/>
      <c r="AO645" s="112"/>
      <c r="AP645" s="112"/>
      <c r="AQ645" s="112"/>
      <c r="AR645" s="205"/>
      <c r="AS645" s="205"/>
      <c r="AT645" s="205"/>
      <c r="AU645" s="198"/>
      <c r="AV645" s="198"/>
      <c r="AW645" s="339"/>
      <c r="AX645" s="339"/>
      <c r="AY645" s="339"/>
      <c r="AZ645" s="339"/>
      <c r="BA645" s="339"/>
      <c r="BB645" s="310"/>
      <c r="BC645" s="310"/>
      <c r="BD645" s="205"/>
      <c r="BE645" s="205"/>
      <c r="BF645" s="310"/>
      <c r="BG645" s="339"/>
      <c r="BH645" s="310"/>
      <c r="BI645" s="310"/>
      <c r="BJ645" s="310"/>
      <c r="BK645" s="310"/>
      <c r="BL645" s="310"/>
      <c r="BM645" s="205"/>
      <c r="BN645" s="205"/>
      <c r="BO645" s="285"/>
      <c r="BP645" s="285"/>
      <c r="BQ645" s="285"/>
      <c r="BR645" s="285"/>
      <c r="BS645" s="285"/>
      <c r="BT645" s="285"/>
      <c r="BU645" s="285"/>
      <c r="BV645" s="285"/>
      <c r="BW645" s="285"/>
      <c r="BX645" s="285"/>
      <c r="BY645" s="112"/>
      <c r="BZ645" s="112"/>
      <c r="CA645" s="112"/>
      <c r="CB645" s="112"/>
      <c r="CC645" s="112"/>
    </row>
    <row r="646" spans="1:81" ht="17.100000000000001" customHeight="1">
      <c r="A646" s="88">
        <v>570</v>
      </c>
      <c r="B646" s="88" t="s">
        <v>2995</v>
      </c>
      <c r="C646" s="86" t="s">
        <v>3192</v>
      </c>
      <c r="D646" s="86" t="s">
        <v>702</v>
      </c>
      <c r="E646" s="88" t="s">
        <v>180</v>
      </c>
      <c r="F646" s="100" t="s">
        <v>3193</v>
      </c>
      <c r="G646" s="169" t="s">
        <v>3194</v>
      </c>
      <c r="H646" s="329" t="s">
        <v>7918</v>
      </c>
      <c r="I646" s="332" t="s">
        <v>8839</v>
      </c>
      <c r="J646" s="330" t="s">
        <v>102</v>
      </c>
      <c r="K646" s="329" t="s">
        <v>8875</v>
      </c>
      <c r="L646" s="329" t="s">
        <v>7919</v>
      </c>
      <c r="M646" s="91"/>
      <c r="N646" s="330" t="s">
        <v>30</v>
      </c>
      <c r="O646" s="330"/>
      <c r="P646" s="330" t="s">
        <v>30</v>
      </c>
      <c r="Q646" s="373">
        <v>4003</v>
      </c>
      <c r="R646" s="373">
        <v>548.02</v>
      </c>
      <c r="S646" s="387">
        <v>239.6</v>
      </c>
      <c r="T646" s="387">
        <v>239.6</v>
      </c>
      <c r="U646" s="253" t="s">
        <v>8472</v>
      </c>
      <c r="V646" s="252"/>
      <c r="W646" s="252">
        <v>72</v>
      </c>
      <c r="X646" s="330" t="s">
        <v>6337</v>
      </c>
      <c r="Y646" s="252"/>
      <c r="Z646" s="252">
        <v>13</v>
      </c>
      <c r="AA646" s="252">
        <v>120</v>
      </c>
      <c r="AB646" s="252">
        <v>13</v>
      </c>
      <c r="AC646" s="252"/>
      <c r="AD646" s="252"/>
      <c r="AE646" s="307"/>
      <c r="AF646" s="91" t="s">
        <v>11457</v>
      </c>
      <c r="AG646" s="373">
        <v>250</v>
      </c>
      <c r="AH646" s="373">
        <v>700</v>
      </c>
      <c r="AI646" s="91" t="s">
        <v>11458</v>
      </c>
      <c r="AJ646" s="91" t="s">
        <v>11459</v>
      </c>
      <c r="AK646" s="91"/>
      <c r="AL646" s="381">
        <v>1</v>
      </c>
      <c r="AM646" s="381"/>
      <c r="AN646" s="381"/>
      <c r="AO646" s="381">
        <v>1</v>
      </c>
      <c r="AP646" s="381"/>
      <c r="AQ646" s="381">
        <v>293</v>
      </c>
      <c r="AR646" s="604" t="s">
        <v>11026</v>
      </c>
      <c r="AS646" s="604" t="s">
        <v>11026</v>
      </c>
      <c r="AT646" s="91" t="s">
        <v>7921</v>
      </c>
      <c r="AU646" s="73">
        <v>28079</v>
      </c>
      <c r="AV646" s="232">
        <v>96</v>
      </c>
      <c r="AW646" s="335"/>
      <c r="AX646" s="335"/>
      <c r="AY646" s="335"/>
      <c r="AZ646" s="335"/>
      <c r="BA646" s="335"/>
      <c r="BB646" s="313"/>
      <c r="BC646" s="313"/>
      <c r="BD646" s="91"/>
      <c r="BE646" s="91"/>
      <c r="BF646" s="313"/>
      <c r="BG646" s="335"/>
      <c r="BH646" s="313"/>
      <c r="BI646" s="313"/>
      <c r="BJ646" s="313"/>
      <c r="BK646" s="313"/>
      <c r="BL646" s="313"/>
      <c r="BM646" s="91"/>
      <c r="BN646" s="91"/>
      <c r="BO646" s="253"/>
      <c r="BP646" s="253"/>
      <c r="BQ646" s="253"/>
      <c r="BR646" s="253"/>
      <c r="BS646" s="253"/>
      <c r="BT646" s="253"/>
      <c r="BU646" s="253"/>
      <c r="BV646" s="253"/>
      <c r="BW646" s="253"/>
      <c r="BX646" s="253"/>
      <c r="BY646" s="427">
        <v>1</v>
      </c>
      <c r="BZ646" s="427"/>
      <c r="CA646" s="427">
        <v>1</v>
      </c>
      <c r="CB646" s="427"/>
      <c r="CC646" s="427"/>
    </row>
    <row r="647" spans="1:81" ht="17.100000000000001" customHeight="1">
      <c r="A647" s="88">
        <v>571</v>
      </c>
      <c r="B647" s="78" t="s">
        <v>2996</v>
      </c>
      <c r="C647" s="91" t="s">
        <v>2997</v>
      </c>
      <c r="D647" s="91" t="s">
        <v>350</v>
      </c>
      <c r="E647" s="91" t="s">
        <v>20</v>
      </c>
      <c r="F647" s="91" t="s">
        <v>3196</v>
      </c>
      <c r="G647" s="101" t="s">
        <v>3197</v>
      </c>
      <c r="H647" s="330" t="s">
        <v>3198</v>
      </c>
      <c r="I647" s="91" t="s">
        <v>3199</v>
      </c>
      <c r="J647" s="330" t="s">
        <v>102</v>
      </c>
      <c r="K647" s="330" t="s">
        <v>3045</v>
      </c>
      <c r="L647" s="330" t="s">
        <v>3200</v>
      </c>
      <c r="M647" s="91" t="s">
        <v>10587</v>
      </c>
      <c r="N647" s="330" t="s">
        <v>30</v>
      </c>
      <c r="O647" s="330"/>
      <c r="P647" s="330" t="s">
        <v>30</v>
      </c>
      <c r="Q647" s="373">
        <v>1021</v>
      </c>
      <c r="R647" s="373">
        <v>798</v>
      </c>
      <c r="S647" s="387">
        <v>650</v>
      </c>
      <c r="T647" s="387">
        <v>650</v>
      </c>
      <c r="U647" s="253" t="s">
        <v>6352</v>
      </c>
      <c r="V647" s="252"/>
      <c r="W647" s="252">
        <v>90</v>
      </c>
      <c r="X647" s="330" t="s">
        <v>6337</v>
      </c>
      <c r="Y647" s="252">
        <v>2949</v>
      </c>
      <c r="Z647" s="252">
        <v>307</v>
      </c>
      <c r="AA647" s="252">
        <v>23187</v>
      </c>
      <c r="AB647" s="252">
        <v>16</v>
      </c>
      <c r="AC647" s="252"/>
      <c r="AD647" s="252">
        <v>60</v>
      </c>
      <c r="AE647" s="307">
        <v>180</v>
      </c>
      <c r="AF647" s="91" t="s">
        <v>7897</v>
      </c>
      <c r="AG647" s="373">
        <v>2117</v>
      </c>
      <c r="AH647" s="373">
        <v>3165</v>
      </c>
      <c r="AI647" s="91"/>
      <c r="AJ647" s="91"/>
      <c r="AK647" s="91"/>
      <c r="AL647" s="381">
        <v>2</v>
      </c>
      <c r="AM647" s="381">
        <v>1</v>
      </c>
      <c r="AN647" s="381"/>
      <c r="AO647" s="381">
        <v>1</v>
      </c>
      <c r="AP647" s="381"/>
      <c r="AQ647" s="381">
        <v>245</v>
      </c>
      <c r="AR647" s="91" t="s">
        <v>6340</v>
      </c>
      <c r="AS647" s="91" t="s">
        <v>6378</v>
      </c>
      <c r="AT647" s="91" t="s">
        <v>7898</v>
      </c>
      <c r="AU647" s="73">
        <v>1739</v>
      </c>
      <c r="AV647" s="232">
        <v>7</v>
      </c>
      <c r="AW647" s="335"/>
      <c r="AX647" s="335"/>
      <c r="AY647" s="335"/>
      <c r="AZ647" s="335"/>
      <c r="BA647" s="335"/>
      <c r="BB647" s="313"/>
      <c r="BC647" s="313"/>
      <c r="BD647" s="91"/>
      <c r="BE647" s="91" t="s">
        <v>6350</v>
      </c>
      <c r="BF647" s="313"/>
      <c r="BG647" s="335"/>
      <c r="BH647" s="313"/>
      <c r="BI647" s="313"/>
      <c r="BJ647" s="313"/>
      <c r="BK647" s="313"/>
      <c r="BL647" s="313"/>
      <c r="BM647" s="91"/>
      <c r="BN647" s="91"/>
      <c r="BO647" s="253"/>
      <c r="BP647" s="253"/>
      <c r="BQ647" s="253"/>
      <c r="BR647" s="253"/>
      <c r="BS647" s="253"/>
      <c r="BT647" s="253"/>
      <c r="BU647" s="253"/>
      <c r="BV647" s="253"/>
      <c r="BW647" s="253"/>
      <c r="BX647" s="253"/>
      <c r="BY647" s="427">
        <v>1</v>
      </c>
      <c r="BZ647" s="427"/>
      <c r="CA647" s="427"/>
      <c r="CB647" s="427"/>
      <c r="CC647" s="427"/>
    </row>
    <row r="648" spans="1:81" ht="17.100000000000001" customHeight="1">
      <c r="A648" s="88">
        <v>572</v>
      </c>
      <c r="B648" s="88" t="s">
        <v>2995</v>
      </c>
      <c r="C648" s="86" t="s">
        <v>3021</v>
      </c>
      <c r="D648" s="86" t="s">
        <v>702</v>
      </c>
      <c r="E648" s="86" t="s">
        <v>97</v>
      </c>
      <c r="F648" s="599" t="s">
        <v>3201</v>
      </c>
      <c r="G648" s="169" t="s">
        <v>3202</v>
      </c>
      <c r="H648" s="329" t="s">
        <v>3203</v>
      </c>
      <c r="I648" s="332" t="s">
        <v>3204</v>
      </c>
      <c r="J648" s="329" t="s">
        <v>102</v>
      </c>
      <c r="K648" s="329" t="s">
        <v>3204</v>
      </c>
      <c r="L648" s="329" t="s">
        <v>3205</v>
      </c>
      <c r="M648" s="91" t="s">
        <v>10319</v>
      </c>
      <c r="N648" s="330" t="s">
        <v>30</v>
      </c>
      <c r="O648" s="330"/>
      <c r="P648" s="330" t="s">
        <v>102</v>
      </c>
      <c r="Q648" s="373"/>
      <c r="R648" s="373">
        <v>422.54</v>
      </c>
      <c r="S648" s="387">
        <v>191</v>
      </c>
      <c r="T648" s="387"/>
      <c r="U648" s="253"/>
      <c r="V648" s="252">
        <v>191</v>
      </c>
      <c r="W648" s="252">
        <v>15</v>
      </c>
      <c r="X648" s="330" t="s">
        <v>6337</v>
      </c>
      <c r="Y648" s="252">
        <v>36.299999999999997</v>
      </c>
      <c r="Z648" s="252">
        <v>14.747999999999999</v>
      </c>
      <c r="AA648" s="252">
        <v>500</v>
      </c>
      <c r="AB648" s="252">
        <v>12.81</v>
      </c>
      <c r="AC648" s="252">
        <v>68.44</v>
      </c>
      <c r="AD648" s="252"/>
      <c r="AE648" s="307">
        <v>100</v>
      </c>
      <c r="AF648" s="91" t="s">
        <v>10320</v>
      </c>
      <c r="AG648" s="373">
        <v>300</v>
      </c>
      <c r="AH648" s="373">
        <v>300</v>
      </c>
      <c r="AI648" s="91" t="s">
        <v>7937</v>
      </c>
      <c r="AJ648" s="91" t="s">
        <v>7937</v>
      </c>
      <c r="AK648" s="91" t="s">
        <v>6354</v>
      </c>
      <c r="AL648" s="381"/>
      <c r="AM648" s="381"/>
      <c r="AN648" s="381"/>
      <c r="AO648" s="381"/>
      <c r="AP648" s="381"/>
      <c r="AQ648" s="381">
        <v>365</v>
      </c>
      <c r="AR648" s="91" t="s">
        <v>6340</v>
      </c>
      <c r="AS648" s="91" t="s">
        <v>6340</v>
      </c>
      <c r="AT648" s="91" t="s">
        <v>6437</v>
      </c>
      <c r="AU648" s="73">
        <v>36500</v>
      </c>
      <c r="AV648" s="73">
        <v>100</v>
      </c>
      <c r="AW648" s="335"/>
      <c r="AX648" s="335"/>
      <c r="AY648" s="335"/>
      <c r="AZ648" s="335"/>
      <c r="BA648" s="335"/>
      <c r="BB648" s="313"/>
      <c r="BC648" s="313"/>
      <c r="BD648" s="91" t="s">
        <v>7937</v>
      </c>
      <c r="BE648" s="91" t="s">
        <v>6350</v>
      </c>
      <c r="BF648" s="313"/>
      <c r="BG648" s="335"/>
      <c r="BH648" s="313"/>
      <c r="BI648" s="313"/>
      <c r="BJ648" s="313"/>
      <c r="BK648" s="313"/>
      <c r="BL648" s="313"/>
      <c r="BM648" s="91" t="s">
        <v>7937</v>
      </c>
      <c r="BN648" s="91" t="s">
        <v>7937</v>
      </c>
      <c r="BO648" s="253"/>
      <c r="BP648" s="253"/>
      <c r="BQ648" s="253"/>
      <c r="BR648" s="253"/>
      <c r="BS648" s="253"/>
      <c r="BT648" s="253"/>
      <c r="BU648" s="253"/>
      <c r="BV648" s="253"/>
      <c r="BW648" s="253"/>
      <c r="BX648" s="253"/>
      <c r="BY648" s="427">
        <v>2</v>
      </c>
      <c r="BZ648" s="427"/>
      <c r="CA648" s="427"/>
      <c r="CB648" s="427"/>
      <c r="CC648" s="427">
        <v>4</v>
      </c>
    </row>
    <row r="649" spans="1:81" ht="17.100000000000001" customHeight="1">
      <c r="A649" s="88">
        <v>573</v>
      </c>
      <c r="B649" s="78" t="s">
        <v>2996</v>
      </c>
      <c r="C649" s="78" t="s">
        <v>2997</v>
      </c>
      <c r="D649" s="78" t="s">
        <v>350</v>
      </c>
      <c r="E649" s="78" t="s">
        <v>278</v>
      </c>
      <c r="F649" s="78" t="s">
        <v>3206</v>
      </c>
      <c r="G649" s="101" t="s">
        <v>3207</v>
      </c>
      <c r="H649" s="330" t="s">
        <v>3208</v>
      </c>
      <c r="I649" s="91" t="s">
        <v>3050</v>
      </c>
      <c r="J649" s="330" t="s">
        <v>102</v>
      </c>
      <c r="K649" s="330" t="s">
        <v>3050</v>
      </c>
      <c r="L649" s="330" t="s">
        <v>3209</v>
      </c>
      <c r="M649" s="91" t="s">
        <v>10588</v>
      </c>
      <c r="N649" s="570" t="s">
        <v>30</v>
      </c>
      <c r="O649" s="570"/>
      <c r="P649" s="570" t="s">
        <v>30</v>
      </c>
      <c r="Q649" s="375">
        <v>4421</v>
      </c>
      <c r="R649" s="373">
        <v>354</v>
      </c>
      <c r="S649" s="387">
        <v>412</v>
      </c>
      <c r="T649" s="387">
        <v>300</v>
      </c>
      <c r="U649" s="253" t="s">
        <v>8879</v>
      </c>
      <c r="V649" s="252">
        <v>112</v>
      </c>
      <c r="W649" s="252">
        <v>188</v>
      </c>
      <c r="X649" s="330" t="s">
        <v>10886</v>
      </c>
      <c r="Y649" s="252">
        <v>62</v>
      </c>
      <c r="Z649" s="252"/>
      <c r="AA649" s="252"/>
      <c r="AB649" s="252">
        <v>25</v>
      </c>
      <c r="AC649" s="252">
        <v>29</v>
      </c>
      <c r="AD649" s="252"/>
      <c r="AE649" s="307">
        <v>16</v>
      </c>
      <c r="AF649" s="91" t="s">
        <v>8944</v>
      </c>
      <c r="AG649" s="373">
        <v>300</v>
      </c>
      <c r="AH649" s="373">
        <v>10000</v>
      </c>
      <c r="AI649" s="91"/>
      <c r="AJ649" s="91"/>
      <c r="AK649" s="91" t="s">
        <v>6354</v>
      </c>
      <c r="AL649" s="381">
        <v>4</v>
      </c>
      <c r="AM649" s="381"/>
      <c r="AN649" s="381">
        <v>1</v>
      </c>
      <c r="AO649" s="381">
        <v>2</v>
      </c>
      <c r="AP649" s="381">
        <v>1</v>
      </c>
      <c r="AQ649" s="381">
        <v>250</v>
      </c>
      <c r="AR649" s="91" t="s">
        <v>9163</v>
      </c>
      <c r="AS649" s="91" t="s">
        <v>6378</v>
      </c>
      <c r="AT649" s="91" t="s">
        <v>7614</v>
      </c>
      <c r="AU649" s="232">
        <v>2000</v>
      </c>
      <c r="AV649" s="73">
        <v>8</v>
      </c>
      <c r="AW649" s="335">
        <v>5000</v>
      </c>
      <c r="AX649" s="335">
        <v>3000</v>
      </c>
      <c r="AY649" s="335">
        <v>3000</v>
      </c>
      <c r="AZ649" s="335">
        <v>3000</v>
      </c>
      <c r="BA649" s="335">
        <v>5000</v>
      </c>
      <c r="BB649" s="313"/>
      <c r="BC649" s="313"/>
      <c r="BD649" s="91"/>
      <c r="BE649" s="91"/>
      <c r="BF649" s="313">
        <v>5000</v>
      </c>
      <c r="BG649" s="335">
        <v>3000</v>
      </c>
      <c r="BH649" s="313">
        <v>3000</v>
      </c>
      <c r="BI649" s="313">
        <v>3000</v>
      </c>
      <c r="BJ649" s="313">
        <v>5000</v>
      </c>
      <c r="BK649" s="313"/>
      <c r="BL649" s="313"/>
      <c r="BM649" s="91"/>
      <c r="BN649" s="91"/>
      <c r="BO649" s="253"/>
      <c r="BP649" s="253"/>
      <c r="BQ649" s="253"/>
      <c r="BR649" s="253"/>
      <c r="BS649" s="253"/>
      <c r="BT649" s="253"/>
      <c r="BU649" s="390"/>
      <c r="BV649" s="390"/>
      <c r="BW649" s="390"/>
      <c r="BX649" s="390"/>
      <c r="BY649" s="596">
        <v>1</v>
      </c>
      <c r="BZ649" s="596"/>
      <c r="CA649" s="596"/>
      <c r="CB649" s="596"/>
      <c r="CC649" s="596"/>
    </row>
    <row r="650" spans="1:81" ht="17.100000000000001" customHeight="1">
      <c r="A650" s="88">
        <v>574</v>
      </c>
      <c r="B650" s="78" t="s">
        <v>2995</v>
      </c>
      <c r="C650" s="91" t="s">
        <v>3123</v>
      </c>
      <c r="D650" s="91" t="s">
        <v>350</v>
      </c>
      <c r="E650" s="91" t="s">
        <v>278</v>
      </c>
      <c r="F650" s="599" t="s">
        <v>12508</v>
      </c>
      <c r="G650" s="101" t="s">
        <v>3210</v>
      </c>
      <c r="H650" s="330" t="s">
        <v>3211</v>
      </c>
      <c r="I650" s="91" t="s">
        <v>8840</v>
      </c>
      <c r="J650" s="330" t="s">
        <v>102</v>
      </c>
      <c r="K650" s="330" t="s">
        <v>3212</v>
      </c>
      <c r="L650" s="330" t="s">
        <v>3213</v>
      </c>
      <c r="M650" s="91" t="s">
        <v>10321</v>
      </c>
      <c r="N650" s="330" t="s">
        <v>30</v>
      </c>
      <c r="O650" s="330" t="s">
        <v>7937</v>
      </c>
      <c r="P650" s="330" t="s">
        <v>30</v>
      </c>
      <c r="Q650" s="373">
        <v>1652</v>
      </c>
      <c r="R650" s="373">
        <v>490</v>
      </c>
      <c r="S650" s="387">
        <v>300</v>
      </c>
      <c r="T650" s="387">
        <v>250</v>
      </c>
      <c r="U650" s="253" t="s">
        <v>6361</v>
      </c>
      <c r="V650" s="252">
        <v>50</v>
      </c>
      <c r="W650" s="252">
        <v>30</v>
      </c>
      <c r="X650" s="330" t="s">
        <v>6337</v>
      </c>
      <c r="Y650" s="252"/>
      <c r="Z650" s="252"/>
      <c r="AA650" s="252"/>
      <c r="AB650" s="252">
        <v>40</v>
      </c>
      <c r="AC650" s="252">
        <v>15</v>
      </c>
      <c r="AD650" s="252"/>
      <c r="AE650" s="307">
        <v>30</v>
      </c>
      <c r="AF650" s="91" t="s">
        <v>10322</v>
      </c>
      <c r="AG650" s="373"/>
      <c r="AH650" s="373">
        <v>2500</v>
      </c>
      <c r="AI650" s="91" t="s">
        <v>7937</v>
      </c>
      <c r="AJ650" s="91" t="s">
        <v>7937</v>
      </c>
      <c r="AK650" s="91"/>
      <c r="AL650" s="381"/>
      <c r="AM650" s="381"/>
      <c r="AN650" s="381"/>
      <c r="AO650" s="381"/>
      <c r="AP650" s="381"/>
      <c r="AQ650" s="381">
        <v>0</v>
      </c>
      <c r="AR650" s="91"/>
      <c r="AS650" s="91"/>
      <c r="AT650" s="91" t="s">
        <v>12812</v>
      </c>
      <c r="AU650" s="232">
        <v>0</v>
      </c>
      <c r="AV650" s="73">
        <v>0</v>
      </c>
      <c r="AW650" s="335">
        <v>10000</v>
      </c>
      <c r="AX650" s="335">
        <v>5000</v>
      </c>
      <c r="AY650" s="335">
        <v>5000</v>
      </c>
      <c r="AZ650" s="335">
        <v>5000</v>
      </c>
      <c r="BA650" s="335">
        <v>5000</v>
      </c>
      <c r="BB650" s="313">
        <v>50</v>
      </c>
      <c r="BC650" s="313"/>
      <c r="BD650" s="91" t="s">
        <v>10323</v>
      </c>
      <c r="BE650" s="91" t="s">
        <v>7937</v>
      </c>
      <c r="BF650" s="313">
        <v>10000</v>
      </c>
      <c r="BG650" s="335">
        <v>5000</v>
      </c>
      <c r="BH650" s="313">
        <v>5000</v>
      </c>
      <c r="BI650" s="313">
        <v>5000</v>
      </c>
      <c r="BJ650" s="313">
        <v>5000</v>
      </c>
      <c r="BK650" s="313"/>
      <c r="BL650" s="313"/>
      <c r="BM650" s="91" t="s">
        <v>7937</v>
      </c>
      <c r="BN650" s="91" t="s">
        <v>7937</v>
      </c>
      <c r="BO650" s="253"/>
      <c r="BP650" s="253"/>
      <c r="BQ650" s="253"/>
      <c r="BR650" s="253"/>
      <c r="BS650" s="253"/>
      <c r="BT650" s="253"/>
      <c r="BU650" s="253"/>
      <c r="BV650" s="253"/>
      <c r="BW650" s="253"/>
      <c r="BX650" s="253"/>
      <c r="BY650" s="427"/>
      <c r="BZ650" s="427"/>
      <c r="CA650" s="427"/>
      <c r="CB650" s="427"/>
      <c r="CC650" s="427"/>
    </row>
    <row r="651" spans="1:81" ht="17.100000000000001" customHeight="1">
      <c r="A651" s="88">
        <v>575</v>
      </c>
      <c r="B651" s="78" t="s">
        <v>2996</v>
      </c>
      <c r="C651" s="91" t="s">
        <v>3014</v>
      </c>
      <c r="D651" s="91" t="s">
        <v>350</v>
      </c>
      <c r="E651" s="91" t="s">
        <v>278</v>
      </c>
      <c r="F651" s="91" t="s">
        <v>3214</v>
      </c>
      <c r="G651" s="101" t="s">
        <v>3215</v>
      </c>
      <c r="H651" s="757" t="s">
        <v>12433</v>
      </c>
      <c r="I651" s="91" t="s">
        <v>3216</v>
      </c>
      <c r="J651" s="330" t="s">
        <v>102</v>
      </c>
      <c r="K651" s="330" t="s">
        <v>3217</v>
      </c>
      <c r="L651" s="330" t="s">
        <v>3218</v>
      </c>
      <c r="M651" s="91" t="s">
        <v>10589</v>
      </c>
      <c r="N651" s="330" t="s">
        <v>30</v>
      </c>
      <c r="O651" s="330"/>
      <c r="P651" s="330" t="s">
        <v>30</v>
      </c>
      <c r="Q651" s="373">
        <v>567</v>
      </c>
      <c r="R651" s="373">
        <v>114.9</v>
      </c>
      <c r="S651" s="23">
        <v>166.66</v>
      </c>
      <c r="T651" s="387">
        <v>100.08</v>
      </c>
      <c r="U651" s="253" t="s">
        <v>6352</v>
      </c>
      <c r="V651" s="252">
        <v>66.66</v>
      </c>
      <c r="W651" s="252">
        <v>7.8</v>
      </c>
      <c r="X651" s="330" t="s">
        <v>6337</v>
      </c>
      <c r="Y651" s="252">
        <v>33.42</v>
      </c>
      <c r="Z651" s="252">
        <v>2.6</v>
      </c>
      <c r="AA651" s="252">
        <v>100</v>
      </c>
      <c r="AB651" s="252"/>
      <c r="AC651" s="252"/>
      <c r="AD651" s="252"/>
      <c r="AE651" s="307">
        <v>2</v>
      </c>
      <c r="AF651" s="91" t="s">
        <v>7616</v>
      </c>
      <c r="AG651" s="373">
        <v>61</v>
      </c>
      <c r="AH651" s="373">
        <v>61</v>
      </c>
      <c r="AI651" s="91"/>
      <c r="AJ651" s="91"/>
      <c r="AK651" s="91"/>
      <c r="AL651" s="381">
        <v>3</v>
      </c>
      <c r="AM651" s="381">
        <v>1</v>
      </c>
      <c r="AN651" s="381">
        <v>2</v>
      </c>
      <c r="AO651" s="381"/>
      <c r="AP651" s="381"/>
      <c r="AQ651" s="381">
        <v>0</v>
      </c>
      <c r="AR651" s="91"/>
      <c r="AS651" s="91"/>
      <c r="AT651" s="91" t="s">
        <v>9382</v>
      </c>
      <c r="AU651" s="232">
        <v>0</v>
      </c>
      <c r="AV651" s="73">
        <v>0</v>
      </c>
      <c r="AW651" s="335"/>
      <c r="AX651" s="335"/>
      <c r="AY651" s="335"/>
      <c r="AZ651" s="335"/>
      <c r="BA651" s="335"/>
      <c r="BB651" s="313"/>
      <c r="BC651" s="313"/>
      <c r="BD651" s="91"/>
      <c r="BE651" s="91" t="s">
        <v>6350</v>
      </c>
      <c r="BF651" s="313"/>
      <c r="BG651" s="335"/>
      <c r="BH651" s="313"/>
      <c r="BI651" s="313"/>
      <c r="BJ651" s="313"/>
      <c r="BK651" s="313"/>
      <c r="BL651" s="313"/>
      <c r="BM651" s="91"/>
      <c r="BN651" s="91" t="s">
        <v>7550</v>
      </c>
      <c r="BO651" s="253"/>
      <c r="BP651" s="253"/>
      <c r="BQ651" s="253"/>
      <c r="BR651" s="253"/>
      <c r="BS651" s="253"/>
      <c r="BT651" s="253"/>
      <c r="BU651" s="253"/>
      <c r="BV651" s="253"/>
      <c r="BW651" s="253"/>
      <c r="BX651" s="253"/>
      <c r="BY651" s="427"/>
      <c r="BZ651" s="427"/>
      <c r="CA651" s="427"/>
      <c r="CB651" s="427"/>
      <c r="CC651" s="427"/>
    </row>
    <row r="652" spans="1:81" ht="17.100000000000001" customHeight="1">
      <c r="A652" s="88">
        <v>576</v>
      </c>
      <c r="B652" s="88" t="s">
        <v>2996</v>
      </c>
      <c r="C652" s="88" t="s">
        <v>3014</v>
      </c>
      <c r="D652" s="88" t="s">
        <v>350</v>
      </c>
      <c r="E652" s="88" t="s">
        <v>20</v>
      </c>
      <c r="F652" s="86" t="s">
        <v>3219</v>
      </c>
      <c r="G652" s="127" t="s">
        <v>8758</v>
      </c>
      <c r="H652" s="329" t="s">
        <v>3220</v>
      </c>
      <c r="I652" s="332" t="s">
        <v>3221</v>
      </c>
      <c r="J652" s="329" t="s">
        <v>102</v>
      </c>
      <c r="K652" s="329" t="s">
        <v>1322</v>
      </c>
      <c r="L652" s="329" t="s">
        <v>3222</v>
      </c>
      <c r="M652" s="91" t="s">
        <v>8382</v>
      </c>
      <c r="N652" s="330" t="s">
        <v>102</v>
      </c>
      <c r="O652" s="776" t="s">
        <v>6435</v>
      </c>
      <c r="P652" s="330" t="s">
        <v>11635</v>
      </c>
      <c r="Q652" s="373">
        <v>3872931</v>
      </c>
      <c r="R652" s="373">
        <v>64630</v>
      </c>
      <c r="S652" s="387">
        <v>17680</v>
      </c>
      <c r="T652" s="387">
        <v>14126</v>
      </c>
      <c r="U652" s="253" t="s">
        <v>6841</v>
      </c>
      <c r="V652" s="252">
        <v>3554</v>
      </c>
      <c r="W652" s="252">
        <v>2018</v>
      </c>
      <c r="X652" s="330" t="s">
        <v>6337</v>
      </c>
      <c r="Y652" s="252">
        <v>1876</v>
      </c>
      <c r="Z652" s="252">
        <v>591</v>
      </c>
      <c r="AA652" s="252">
        <v>103000</v>
      </c>
      <c r="AB652" s="252">
        <v>4443</v>
      </c>
      <c r="AC652" s="252">
        <v>93</v>
      </c>
      <c r="AD652" s="252">
        <v>254</v>
      </c>
      <c r="AE652" s="307" t="s">
        <v>9953</v>
      </c>
      <c r="AF652" s="91" t="s">
        <v>8383</v>
      </c>
      <c r="AG652" s="375">
        <v>105670</v>
      </c>
      <c r="AH652" s="375">
        <v>107714</v>
      </c>
      <c r="AI652" s="91" t="s">
        <v>8384</v>
      </c>
      <c r="AJ652" s="91" t="s">
        <v>12332</v>
      </c>
      <c r="AK652" s="91" t="s">
        <v>11566</v>
      </c>
      <c r="AL652" s="381">
        <v>42</v>
      </c>
      <c r="AM652" s="381">
        <v>2</v>
      </c>
      <c r="AN652" s="381">
        <v>33</v>
      </c>
      <c r="AO652" s="381">
        <v>2</v>
      </c>
      <c r="AP652" s="381">
        <v>5</v>
      </c>
      <c r="AQ652" s="381">
        <v>319</v>
      </c>
      <c r="AR652" s="91" t="s">
        <v>9137</v>
      </c>
      <c r="AS652" s="91" t="s">
        <v>9137</v>
      </c>
      <c r="AT652" s="91" t="s">
        <v>8385</v>
      </c>
      <c r="AU652" s="232">
        <v>1627212</v>
      </c>
      <c r="AV652" s="232">
        <v>5101</v>
      </c>
      <c r="AW652" s="335"/>
      <c r="AX652" s="335"/>
      <c r="AY652" s="335"/>
      <c r="AZ652" s="335"/>
      <c r="BA652" s="335"/>
      <c r="BB652" s="313"/>
      <c r="BC652" s="313"/>
      <c r="BD652" s="91"/>
      <c r="BE652" s="91" t="s">
        <v>6350</v>
      </c>
      <c r="BF652" s="313"/>
      <c r="BG652" s="335"/>
      <c r="BH652" s="313"/>
      <c r="BI652" s="313"/>
      <c r="BJ652" s="313"/>
      <c r="BK652" s="313"/>
      <c r="BL652" s="313"/>
      <c r="BM652" s="91"/>
      <c r="BN652" s="91" t="s">
        <v>6350</v>
      </c>
      <c r="BO652" s="253"/>
      <c r="BP652" s="253"/>
      <c r="BQ652" s="253"/>
      <c r="BR652" s="253"/>
      <c r="BS652" s="253"/>
      <c r="BT652" s="253"/>
      <c r="BU652" s="253"/>
      <c r="BV652" s="253"/>
      <c r="BW652" s="253"/>
      <c r="BX652" s="253"/>
      <c r="BY652" s="427">
        <v>49</v>
      </c>
      <c r="BZ652" s="427"/>
      <c r="CA652" s="427">
        <v>109</v>
      </c>
      <c r="CB652" s="427"/>
      <c r="CC652" s="427"/>
    </row>
    <row r="653" spans="1:81" ht="17.100000000000001" customHeight="1">
      <c r="A653" s="88">
        <v>577</v>
      </c>
      <c r="B653" s="78" t="s">
        <v>2996</v>
      </c>
      <c r="C653" s="91" t="s">
        <v>2997</v>
      </c>
      <c r="D653" s="91" t="s">
        <v>350</v>
      </c>
      <c r="E653" s="78" t="s">
        <v>20</v>
      </c>
      <c r="F653" s="91" t="s">
        <v>3223</v>
      </c>
      <c r="G653" s="101" t="s">
        <v>3224</v>
      </c>
      <c r="H653" s="330" t="s">
        <v>3225</v>
      </c>
      <c r="I653" s="91" t="s">
        <v>642</v>
      </c>
      <c r="J653" s="330" t="s">
        <v>102</v>
      </c>
      <c r="K653" s="330" t="s">
        <v>251</v>
      </c>
      <c r="L653" s="330" t="s">
        <v>3226</v>
      </c>
      <c r="M653" s="91" t="s">
        <v>7617</v>
      </c>
      <c r="N653" s="330" t="s">
        <v>30</v>
      </c>
      <c r="O653" s="330"/>
      <c r="P653" s="330" t="s">
        <v>30</v>
      </c>
      <c r="Q653" s="373">
        <v>3500</v>
      </c>
      <c r="R653" s="373">
        <v>950</v>
      </c>
      <c r="S653" s="387">
        <v>468</v>
      </c>
      <c r="T653" s="387">
        <v>282</v>
      </c>
      <c r="U653" s="253" t="s">
        <v>6357</v>
      </c>
      <c r="V653" s="252">
        <v>186</v>
      </c>
      <c r="W653" s="252">
        <v>97</v>
      </c>
      <c r="X653" s="330" t="s">
        <v>6337</v>
      </c>
      <c r="Y653" s="252">
        <v>198</v>
      </c>
      <c r="Z653" s="252">
        <v>37</v>
      </c>
      <c r="AA653" s="252">
        <v>3500</v>
      </c>
      <c r="AB653" s="252">
        <v>30</v>
      </c>
      <c r="AC653" s="252"/>
      <c r="AD653" s="252"/>
      <c r="AE653" s="307" t="s">
        <v>7618</v>
      </c>
      <c r="AF653" s="91" t="s">
        <v>7619</v>
      </c>
      <c r="AG653" s="373">
        <v>2900</v>
      </c>
      <c r="AH653" s="373">
        <v>3500</v>
      </c>
      <c r="AI653" s="91"/>
      <c r="AJ653" s="91"/>
      <c r="AK653" s="91" t="s">
        <v>6354</v>
      </c>
      <c r="AL653" s="381">
        <v>4</v>
      </c>
      <c r="AM653" s="381"/>
      <c r="AN653" s="381">
        <v>2</v>
      </c>
      <c r="AO653" s="381">
        <v>2</v>
      </c>
      <c r="AP653" s="381"/>
      <c r="AQ653" s="381">
        <v>300</v>
      </c>
      <c r="AR653" s="91" t="s">
        <v>7023</v>
      </c>
      <c r="AS653" s="91" t="s">
        <v>6378</v>
      </c>
      <c r="AT653" s="91" t="s">
        <v>10012</v>
      </c>
      <c r="AU653" s="232">
        <v>3500</v>
      </c>
      <c r="AV653" s="232">
        <v>12</v>
      </c>
      <c r="AW653" s="335"/>
      <c r="AX653" s="335"/>
      <c r="AY653" s="335"/>
      <c r="AZ653" s="335"/>
      <c r="BA653" s="335"/>
      <c r="BB653" s="313"/>
      <c r="BC653" s="313"/>
      <c r="BD653" s="91"/>
      <c r="BE653" s="91" t="s">
        <v>6350</v>
      </c>
      <c r="BF653" s="313"/>
      <c r="BG653" s="335"/>
      <c r="BH653" s="313"/>
      <c r="BI653" s="313"/>
      <c r="BJ653" s="313"/>
      <c r="BK653" s="313"/>
      <c r="BL653" s="313"/>
      <c r="BM653" s="91"/>
      <c r="BN653" s="91" t="s">
        <v>6350</v>
      </c>
      <c r="BO653" s="253"/>
      <c r="BP653" s="253"/>
      <c r="BQ653" s="253"/>
      <c r="BR653" s="253"/>
      <c r="BS653" s="253"/>
      <c r="BT653" s="253"/>
      <c r="BU653" s="253"/>
      <c r="BV653" s="253"/>
      <c r="BW653" s="253"/>
      <c r="BX653" s="253"/>
      <c r="BY653" s="427">
        <v>1</v>
      </c>
      <c r="BZ653" s="427">
        <v>1</v>
      </c>
      <c r="CA653" s="427">
        <v>2</v>
      </c>
      <c r="CB653" s="427"/>
      <c r="CC653" s="427"/>
    </row>
    <row r="654" spans="1:81" ht="17.100000000000001" customHeight="1">
      <c r="A654" s="88">
        <v>578</v>
      </c>
      <c r="B654" s="88" t="s">
        <v>2996</v>
      </c>
      <c r="C654" s="88" t="s">
        <v>3014</v>
      </c>
      <c r="D654" s="88" t="s">
        <v>350</v>
      </c>
      <c r="E654" s="88" t="s">
        <v>278</v>
      </c>
      <c r="F654" s="86" t="s">
        <v>3227</v>
      </c>
      <c r="G654" s="169" t="s">
        <v>3228</v>
      </c>
      <c r="H654" s="329" t="s">
        <v>12369</v>
      </c>
      <c r="I654" s="332" t="s">
        <v>3229</v>
      </c>
      <c r="J654" s="329" t="s">
        <v>102</v>
      </c>
      <c r="K654" s="329" t="s">
        <v>3230</v>
      </c>
      <c r="L654" s="329" t="s">
        <v>3231</v>
      </c>
      <c r="M654" s="91"/>
      <c r="N654" s="330" t="s">
        <v>30</v>
      </c>
      <c r="O654" s="330"/>
      <c r="P654" s="330" t="s">
        <v>30</v>
      </c>
      <c r="Q654" s="373">
        <v>165</v>
      </c>
      <c r="R654" s="373">
        <v>165</v>
      </c>
      <c r="S654" s="387">
        <v>165</v>
      </c>
      <c r="T654" s="387">
        <v>165</v>
      </c>
      <c r="U654" s="253"/>
      <c r="V654" s="252"/>
      <c r="W654" s="252">
        <v>20</v>
      </c>
      <c r="X654" s="330" t="s">
        <v>33</v>
      </c>
      <c r="Y654" s="252"/>
      <c r="Z654" s="252"/>
      <c r="AA654" s="252"/>
      <c r="AB654" s="252"/>
      <c r="AC654" s="252"/>
      <c r="AD654" s="252"/>
      <c r="AE654" s="307"/>
      <c r="AF654" s="91" t="s">
        <v>7620</v>
      </c>
      <c r="AG654" s="373"/>
      <c r="AH654" s="373">
        <v>933</v>
      </c>
      <c r="AI654" s="91"/>
      <c r="AJ654" s="91"/>
      <c r="AK654" s="91"/>
      <c r="AL654" s="381"/>
      <c r="AM654" s="381"/>
      <c r="AN654" s="381"/>
      <c r="AO654" s="381"/>
      <c r="AP654" s="381"/>
      <c r="AQ654" s="381">
        <v>0</v>
      </c>
      <c r="AR654" s="91"/>
      <c r="AS654" s="91"/>
      <c r="AT654" s="91" t="s">
        <v>11072</v>
      </c>
      <c r="AU654" s="232">
        <v>0</v>
      </c>
      <c r="AV654" s="73">
        <v>0</v>
      </c>
      <c r="AW654" s="335"/>
      <c r="AX654" s="335"/>
      <c r="AY654" s="335"/>
      <c r="AZ654" s="335"/>
      <c r="BA654" s="335"/>
      <c r="BB654" s="313"/>
      <c r="BC654" s="313"/>
      <c r="BD654" s="91"/>
      <c r="BE654" s="91" t="s">
        <v>7621</v>
      </c>
      <c r="BF654" s="313"/>
      <c r="BG654" s="335"/>
      <c r="BH654" s="313"/>
      <c r="BI654" s="313"/>
      <c r="BJ654" s="313"/>
      <c r="BK654" s="313"/>
      <c r="BL654" s="313"/>
      <c r="BM654" s="91"/>
      <c r="BN654" s="91"/>
      <c r="BO654" s="253"/>
      <c r="BP654" s="253"/>
      <c r="BQ654" s="253"/>
      <c r="BR654" s="253"/>
      <c r="BS654" s="253"/>
      <c r="BT654" s="253"/>
      <c r="BU654" s="253"/>
      <c r="BV654" s="253"/>
      <c r="BW654" s="253"/>
      <c r="BX654" s="253"/>
      <c r="BY654" s="427"/>
      <c r="BZ654" s="427"/>
      <c r="CA654" s="427"/>
      <c r="CB654" s="427"/>
      <c r="CC654" s="427"/>
    </row>
    <row r="655" spans="1:81" ht="17.100000000000001" customHeight="1">
      <c r="A655" s="88">
        <v>579</v>
      </c>
      <c r="B655" s="78" t="s">
        <v>2996</v>
      </c>
      <c r="C655" s="91" t="s">
        <v>3002</v>
      </c>
      <c r="D655" s="91" t="s">
        <v>350</v>
      </c>
      <c r="E655" s="91" t="s">
        <v>20</v>
      </c>
      <c r="F655" s="100" t="s">
        <v>3232</v>
      </c>
      <c r="G655" s="101" t="s">
        <v>3233</v>
      </c>
      <c r="H655" s="330" t="s">
        <v>3234</v>
      </c>
      <c r="I655" s="91" t="s">
        <v>12444</v>
      </c>
      <c r="J655" s="330" t="s">
        <v>102</v>
      </c>
      <c r="K655" s="330" t="s">
        <v>3236</v>
      </c>
      <c r="L655" s="330" t="s">
        <v>3237</v>
      </c>
      <c r="M655" s="91" t="s">
        <v>10590</v>
      </c>
      <c r="N655" s="330" t="s">
        <v>30</v>
      </c>
      <c r="O655" s="330" t="s">
        <v>7937</v>
      </c>
      <c r="P655" s="330" t="s">
        <v>30</v>
      </c>
      <c r="Q655" s="373">
        <v>350</v>
      </c>
      <c r="R655" s="373">
        <v>282.92</v>
      </c>
      <c r="S655" s="387">
        <v>282.92</v>
      </c>
      <c r="T655" s="387">
        <v>282.92</v>
      </c>
      <c r="U655" s="253" t="s">
        <v>6352</v>
      </c>
      <c r="V655" s="252"/>
      <c r="W655" s="252">
        <v>16</v>
      </c>
      <c r="X655" s="330" t="s">
        <v>6337</v>
      </c>
      <c r="Y655" s="252"/>
      <c r="Z655" s="252"/>
      <c r="AA655" s="252"/>
      <c r="AB655" s="252">
        <v>16</v>
      </c>
      <c r="AC655" s="252"/>
      <c r="AD655" s="252"/>
      <c r="AE655" s="307">
        <v>20</v>
      </c>
      <c r="AF655" s="91" t="s">
        <v>10324</v>
      </c>
      <c r="AG655" s="373">
        <v>100</v>
      </c>
      <c r="AH655" s="373">
        <v>5000</v>
      </c>
      <c r="AI655" s="91" t="s">
        <v>7937</v>
      </c>
      <c r="AJ655" s="91" t="s">
        <v>7937</v>
      </c>
      <c r="AK655" s="91"/>
      <c r="AL655" s="381"/>
      <c r="AM655" s="381"/>
      <c r="AN655" s="381"/>
      <c r="AO655" s="381"/>
      <c r="AP655" s="381"/>
      <c r="AQ655" s="571">
        <v>335</v>
      </c>
      <c r="AR655" s="91" t="s">
        <v>8006</v>
      </c>
      <c r="AS655" s="91" t="s">
        <v>8006</v>
      </c>
      <c r="AT655" s="91" t="s">
        <v>12445</v>
      </c>
      <c r="AU655" s="232">
        <v>1700</v>
      </c>
      <c r="AV655" s="232">
        <v>5</v>
      </c>
      <c r="AW655" s="335">
        <v>3000</v>
      </c>
      <c r="AX655" s="335">
        <v>0</v>
      </c>
      <c r="AY655" s="335">
        <v>2000</v>
      </c>
      <c r="AZ655" s="335">
        <v>3000</v>
      </c>
      <c r="BA655" s="335">
        <v>3000</v>
      </c>
      <c r="BB655" s="313"/>
      <c r="BC655" s="313"/>
      <c r="BD655" s="91"/>
      <c r="BE655" s="91"/>
      <c r="BF655" s="313"/>
      <c r="BG655" s="335"/>
      <c r="BH655" s="313"/>
      <c r="BI655" s="313"/>
      <c r="BJ655" s="313"/>
      <c r="BK655" s="313"/>
      <c r="BL655" s="313"/>
      <c r="BM655" s="91"/>
      <c r="BN655" s="91"/>
      <c r="BO655" s="253"/>
      <c r="BP655" s="253"/>
      <c r="BQ655" s="253"/>
      <c r="BR655" s="253"/>
      <c r="BS655" s="253"/>
      <c r="BT655" s="253"/>
      <c r="BU655" s="253"/>
      <c r="BV655" s="253"/>
      <c r="BW655" s="253"/>
      <c r="BX655" s="253"/>
      <c r="BY655" s="785">
        <v>1</v>
      </c>
      <c r="BZ655" s="427"/>
      <c r="CA655" s="427"/>
      <c r="CB655" s="427"/>
      <c r="CC655" s="427">
        <v>2</v>
      </c>
    </row>
    <row r="656" spans="1:81" ht="17.100000000000001" customHeight="1">
      <c r="A656" s="88">
        <v>580</v>
      </c>
      <c r="B656" s="78" t="s">
        <v>2995</v>
      </c>
      <c r="C656" s="78" t="s">
        <v>3123</v>
      </c>
      <c r="D656" s="78" t="s">
        <v>350</v>
      </c>
      <c r="E656" s="91" t="s">
        <v>20</v>
      </c>
      <c r="F656" s="599" t="s">
        <v>3238</v>
      </c>
      <c r="G656" s="101" t="s">
        <v>3239</v>
      </c>
      <c r="H656" s="330" t="s">
        <v>12398</v>
      </c>
      <c r="I656" s="91" t="s">
        <v>12446</v>
      </c>
      <c r="J656" s="330" t="s">
        <v>102</v>
      </c>
      <c r="K656" s="330" t="s">
        <v>3240</v>
      </c>
      <c r="L656" s="330" t="s">
        <v>11523</v>
      </c>
      <c r="M656" s="91" t="s">
        <v>10591</v>
      </c>
      <c r="N656" s="330" t="s">
        <v>30</v>
      </c>
      <c r="O656" s="330" t="s">
        <v>7937</v>
      </c>
      <c r="P656" s="330" t="s">
        <v>30</v>
      </c>
      <c r="Q656" s="373">
        <v>8922</v>
      </c>
      <c r="R656" s="373">
        <v>2146.6999999999998</v>
      </c>
      <c r="S656" s="387">
        <v>569.74</v>
      </c>
      <c r="T656" s="387">
        <v>412.3</v>
      </c>
      <c r="U656" s="253" t="s">
        <v>6357</v>
      </c>
      <c r="V656" s="252">
        <v>157.44</v>
      </c>
      <c r="W656" s="252">
        <v>375.49</v>
      </c>
      <c r="X656" s="330" t="s">
        <v>6337</v>
      </c>
      <c r="Y656" s="252">
        <v>157.44</v>
      </c>
      <c r="Z656" s="252">
        <v>12.96</v>
      </c>
      <c r="AA656" s="252">
        <v>2400</v>
      </c>
      <c r="AB656" s="252">
        <v>87.24</v>
      </c>
      <c r="AC656" s="252"/>
      <c r="AD656" s="252"/>
      <c r="AE656" s="307">
        <v>18</v>
      </c>
      <c r="AF656" s="91" t="s">
        <v>10325</v>
      </c>
      <c r="AG656" s="373">
        <v>1249</v>
      </c>
      <c r="AH656" s="373">
        <v>3151</v>
      </c>
      <c r="AI656" s="91" t="s">
        <v>10326</v>
      </c>
      <c r="AJ656" s="91" t="s">
        <v>10327</v>
      </c>
      <c r="AK656" s="91" t="s">
        <v>6348</v>
      </c>
      <c r="AL656" s="381">
        <v>7</v>
      </c>
      <c r="AM656" s="381">
        <v>1</v>
      </c>
      <c r="AN656" s="381"/>
      <c r="AO656" s="381">
        <v>6</v>
      </c>
      <c r="AP656" s="381"/>
      <c r="AQ656" s="600">
        <v>293</v>
      </c>
      <c r="AR656" s="601" t="s">
        <v>7023</v>
      </c>
      <c r="AS656" s="601" t="s">
        <v>7023</v>
      </c>
      <c r="AT656" s="601" t="s">
        <v>6422</v>
      </c>
      <c r="AU656" s="232">
        <v>25996</v>
      </c>
      <c r="AV656" s="232">
        <v>89</v>
      </c>
      <c r="AW656" s="335"/>
      <c r="AX656" s="335"/>
      <c r="AY656" s="335"/>
      <c r="AZ656" s="335"/>
      <c r="BA656" s="335"/>
      <c r="BB656" s="313"/>
      <c r="BC656" s="313"/>
      <c r="BD656" s="91" t="s">
        <v>7937</v>
      </c>
      <c r="BE656" s="91" t="s">
        <v>6350</v>
      </c>
      <c r="BF656" s="313"/>
      <c r="BG656" s="335"/>
      <c r="BH656" s="313"/>
      <c r="BI656" s="313"/>
      <c r="BJ656" s="313"/>
      <c r="BK656" s="313"/>
      <c r="BL656" s="313"/>
      <c r="BM656" s="91" t="s">
        <v>7937</v>
      </c>
      <c r="BN656" s="91" t="s">
        <v>6350</v>
      </c>
      <c r="BO656" s="253"/>
      <c r="BP656" s="253"/>
      <c r="BQ656" s="253"/>
      <c r="BR656" s="253"/>
      <c r="BS656" s="253"/>
      <c r="BT656" s="253"/>
      <c r="BU656" s="253"/>
      <c r="BV656" s="253"/>
      <c r="BW656" s="253"/>
      <c r="BX656" s="253"/>
      <c r="BY656" s="784">
        <v>3</v>
      </c>
      <c r="BZ656" s="427"/>
      <c r="CA656" s="427">
        <v>1</v>
      </c>
      <c r="CB656" s="427"/>
      <c r="CC656" s="427"/>
    </row>
    <row r="657" spans="1:81" ht="17.100000000000001" customHeight="1">
      <c r="A657" s="88">
        <v>581</v>
      </c>
      <c r="B657" s="88" t="s">
        <v>2995</v>
      </c>
      <c r="C657" s="86" t="s">
        <v>3021</v>
      </c>
      <c r="D657" s="86" t="s">
        <v>702</v>
      </c>
      <c r="E657" s="88" t="s">
        <v>97</v>
      </c>
      <c r="F657" s="599" t="s">
        <v>3241</v>
      </c>
      <c r="G657" s="169" t="s">
        <v>3242</v>
      </c>
      <c r="H657" s="329" t="s">
        <v>3243</v>
      </c>
      <c r="I657" s="332" t="s">
        <v>3244</v>
      </c>
      <c r="J657" s="329" t="s">
        <v>102</v>
      </c>
      <c r="K657" s="329" t="s">
        <v>3244</v>
      </c>
      <c r="L657" s="329" t="s">
        <v>3245</v>
      </c>
      <c r="M657" s="91" t="s">
        <v>10592</v>
      </c>
      <c r="N657" s="330" t="s">
        <v>30</v>
      </c>
      <c r="O657" s="330" t="s">
        <v>7937</v>
      </c>
      <c r="P657" s="330" t="s">
        <v>30</v>
      </c>
      <c r="Q657" s="373">
        <v>3460</v>
      </c>
      <c r="R657" s="373">
        <v>743</v>
      </c>
      <c r="S657" s="387">
        <v>566</v>
      </c>
      <c r="T657" s="387">
        <v>566</v>
      </c>
      <c r="U657" s="253" t="s">
        <v>6361</v>
      </c>
      <c r="V657" s="252"/>
      <c r="W657" s="252">
        <v>33</v>
      </c>
      <c r="X657" s="330" t="s">
        <v>6337</v>
      </c>
      <c r="Y657" s="252">
        <v>165</v>
      </c>
      <c r="Z657" s="252">
        <v>13</v>
      </c>
      <c r="AA657" s="252">
        <v>1500</v>
      </c>
      <c r="AB657" s="252">
        <v>13</v>
      </c>
      <c r="AC657" s="252"/>
      <c r="AD657" s="252">
        <v>15</v>
      </c>
      <c r="AE657" s="307">
        <v>8</v>
      </c>
      <c r="AF657" s="91" t="s">
        <v>10328</v>
      </c>
      <c r="AG657" s="373">
        <v>150</v>
      </c>
      <c r="AH657" s="373">
        <v>1500</v>
      </c>
      <c r="AI657" s="780" t="s">
        <v>7937</v>
      </c>
      <c r="AJ657" s="780" t="s">
        <v>7937</v>
      </c>
      <c r="AK657" s="780"/>
      <c r="AL657" s="779"/>
      <c r="AM657" s="381"/>
      <c r="AN657" s="381"/>
      <c r="AO657" s="381"/>
      <c r="AP657" s="381"/>
      <c r="AQ657" s="381">
        <v>100</v>
      </c>
      <c r="AR657" s="91" t="s">
        <v>10329</v>
      </c>
      <c r="AS657" s="91" t="s">
        <v>6341</v>
      </c>
      <c r="AT657" s="91" t="s">
        <v>10330</v>
      </c>
      <c r="AU657" s="232">
        <v>500</v>
      </c>
      <c r="AV657" s="73">
        <v>5</v>
      </c>
      <c r="AW657" s="335">
        <v>4000</v>
      </c>
      <c r="AX657" s="335">
        <v>3000</v>
      </c>
      <c r="AY657" s="335">
        <v>3000</v>
      </c>
      <c r="AZ657" s="335">
        <v>3000</v>
      </c>
      <c r="BA657" s="335">
        <v>4000</v>
      </c>
      <c r="BB657" s="313">
        <v>20</v>
      </c>
      <c r="BC657" s="313">
        <v>20</v>
      </c>
      <c r="BD657" s="91" t="s">
        <v>7937</v>
      </c>
      <c r="BE657" s="91" t="s">
        <v>7937</v>
      </c>
      <c r="BF657" s="313">
        <v>4000</v>
      </c>
      <c r="BG657" s="335">
        <v>0</v>
      </c>
      <c r="BH657" s="313">
        <v>3000</v>
      </c>
      <c r="BI657" s="313">
        <v>3000</v>
      </c>
      <c r="BJ657" s="313">
        <v>4000</v>
      </c>
      <c r="BK657" s="313">
        <v>20</v>
      </c>
      <c r="BL657" s="313">
        <v>20</v>
      </c>
      <c r="BM657" s="91" t="s">
        <v>12399</v>
      </c>
      <c r="BN657" s="91" t="s">
        <v>7937</v>
      </c>
      <c r="BO657" s="253"/>
      <c r="BP657" s="253"/>
      <c r="BQ657" s="253"/>
      <c r="BR657" s="253"/>
      <c r="BS657" s="253"/>
      <c r="BT657" s="253"/>
      <c r="BU657" s="253"/>
      <c r="BV657" s="253"/>
      <c r="BW657" s="253"/>
      <c r="BX657" s="253"/>
      <c r="BY657" s="427"/>
      <c r="BZ657" s="427"/>
      <c r="CA657" s="427"/>
      <c r="CB657" s="427"/>
      <c r="CC657" s="427"/>
    </row>
    <row r="658" spans="1:81" ht="17.100000000000001" customHeight="1">
      <c r="A658" s="88">
        <v>582</v>
      </c>
      <c r="B658" s="78" t="s">
        <v>2996</v>
      </c>
      <c r="C658" s="91" t="s">
        <v>3038</v>
      </c>
      <c r="D658" s="91" t="s">
        <v>350</v>
      </c>
      <c r="E658" s="78" t="s">
        <v>20</v>
      </c>
      <c r="F658" s="90" t="s">
        <v>3246</v>
      </c>
      <c r="G658" s="101" t="s">
        <v>3247</v>
      </c>
      <c r="H658" s="330" t="s">
        <v>3248</v>
      </c>
      <c r="I658" s="91" t="s">
        <v>3249</v>
      </c>
      <c r="J658" s="330" t="s">
        <v>102</v>
      </c>
      <c r="K658" s="330" t="s">
        <v>3250</v>
      </c>
      <c r="L658" s="559" t="s">
        <v>7622</v>
      </c>
      <c r="M658" s="91" t="s">
        <v>7623</v>
      </c>
      <c r="N658" s="330" t="s">
        <v>30</v>
      </c>
      <c r="O658" s="330"/>
      <c r="P658" s="330" t="s">
        <v>102</v>
      </c>
      <c r="Q658" s="373">
        <v>33000</v>
      </c>
      <c r="R658" s="373">
        <v>2290</v>
      </c>
      <c r="S658" s="387">
        <v>1699</v>
      </c>
      <c r="T658" s="387">
        <v>1599</v>
      </c>
      <c r="U658" s="253" t="s">
        <v>8876</v>
      </c>
      <c r="V658" s="252">
        <v>100</v>
      </c>
      <c r="W658" s="252">
        <v>120</v>
      </c>
      <c r="X658" s="330" t="s">
        <v>6337</v>
      </c>
      <c r="Y658" s="252">
        <v>68</v>
      </c>
      <c r="Z658" s="252"/>
      <c r="AA658" s="252"/>
      <c r="AB658" s="252">
        <v>27</v>
      </c>
      <c r="AC658" s="252">
        <v>100</v>
      </c>
      <c r="AD658" s="252">
        <v>108</v>
      </c>
      <c r="AE658" s="307">
        <v>300</v>
      </c>
      <c r="AF658" s="91" t="s">
        <v>7624</v>
      </c>
      <c r="AG658" s="373">
        <v>2000</v>
      </c>
      <c r="AH658" s="373">
        <v>2800</v>
      </c>
      <c r="AI658" s="91"/>
      <c r="AJ658" s="91"/>
      <c r="AK658" s="91" t="s">
        <v>6348</v>
      </c>
      <c r="AL658" s="381">
        <v>8</v>
      </c>
      <c r="AM658" s="381">
        <v>2</v>
      </c>
      <c r="AN658" s="381">
        <v>3</v>
      </c>
      <c r="AO658" s="381">
        <v>3</v>
      </c>
      <c r="AP658" s="381"/>
      <c r="AQ658" s="381">
        <v>317</v>
      </c>
      <c r="AR658" s="91" t="s">
        <v>9154</v>
      </c>
      <c r="AS658" s="91" t="s">
        <v>9154</v>
      </c>
      <c r="AT658" s="91" t="s">
        <v>9164</v>
      </c>
      <c r="AU658" s="232">
        <v>129500</v>
      </c>
      <c r="AV658" s="73">
        <v>409</v>
      </c>
      <c r="AW658" s="335">
        <v>10000</v>
      </c>
      <c r="AX658" s="335">
        <v>6000</v>
      </c>
      <c r="AY658" s="335">
        <v>6000</v>
      </c>
      <c r="AZ658" s="335">
        <v>8000</v>
      </c>
      <c r="BA658" s="335">
        <v>10000</v>
      </c>
      <c r="BB658" s="313">
        <v>20</v>
      </c>
      <c r="BC658" s="313" t="s">
        <v>7605</v>
      </c>
      <c r="BD658" s="91" t="s">
        <v>9436</v>
      </c>
      <c r="BE658" s="91" t="s">
        <v>7625</v>
      </c>
      <c r="BF658" s="313"/>
      <c r="BG658" s="335"/>
      <c r="BH658" s="313"/>
      <c r="BI658" s="313"/>
      <c r="BJ658" s="313"/>
      <c r="BK658" s="313"/>
      <c r="BL658" s="313"/>
      <c r="BM658" s="91"/>
      <c r="BN658" s="91" t="s">
        <v>6350</v>
      </c>
      <c r="BO658" s="253"/>
      <c r="BP658" s="253"/>
      <c r="BQ658" s="253"/>
      <c r="BR658" s="253"/>
      <c r="BS658" s="253"/>
      <c r="BT658" s="253"/>
      <c r="BU658" s="253"/>
      <c r="BV658" s="253"/>
      <c r="BW658" s="253"/>
      <c r="BX658" s="253"/>
      <c r="BY658" s="559">
        <v>4</v>
      </c>
      <c r="BZ658" s="427"/>
      <c r="CA658" s="427">
        <v>17</v>
      </c>
      <c r="CB658" s="427"/>
      <c r="CC658" s="427"/>
    </row>
    <row r="659" spans="1:81" ht="17.100000000000001" customHeight="1">
      <c r="A659" s="88">
        <v>583</v>
      </c>
      <c r="B659" s="78" t="s">
        <v>2995</v>
      </c>
      <c r="C659" s="91" t="s">
        <v>3021</v>
      </c>
      <c r="D659" s="91" t="s">
        <v>702</v>
      </c>
      <c r="E659" s="78" t="s">
        <v>97</v>
      </c>
      <c r="F659" s="90" t="s">
        <v>3251</v>
      </c>
      <c r="G659" s="101" t="s">
        <v>3252</v>
      </c>
      <c r="H659" s="330" t="s">
        <v>3253</v>
      </c>
      <c r="I659" s="91" t="s">
        <v>3254</v>
      </c>
      <c r="J659" s="330" t="s">
        <v>102</v>
      </c>
      <c r="K659" s="330" t="s">
        <v>3255</v>
      </c>
      <c r="L659" s="330" t="s">
        <v>3256</v>
      </c>
      <c r="M659" s="91" t="s">
        <v>10593</v>
      </c>
      <c r="N659" s="330" t="s">
        <v>102</v>
      </c>
      <c r="O659" s="776" t="s">
        <v>6435</v>
      </c>
      <c r="P659" s="330" t="s">
        <v>30</v>
      </c>
      <c r="Q659" s="373">
        <v>63958</v>
      </c>
      <c r="R659" s="373">
        <v>8654.2000000000007</v>
      </c>
      <c r="S659" s="387">
        <v>4888.8</v>
      </c>
      <c r="T659" s="387">
        <v>3135</v>
      </c>
      <c r="U659" s="253" t="s">
        <v>11636</v>
      </c>
      <c r="V659" s="252">
        <v>1753.8</v>
      </c>
      <c r="W659" s="252">
        <v>653.79999999999995</v>
      </c>
      <c r="X659" s="330" t="s">
        <v>6337</v>
      </c>
      <c r="Y659" s="252">
        <v>434.4</v>
      </c>
      <c r="Z659" s="252">
        <v>179</v>
      </c>
      <c r="AA659" s="252">
        <v>10000</v>
      </c>
      <c r="AB659" s="252">
        <v>170.6</v>
      </c>
      <c r="AC659" s="252">
        <v>54</v>
      </c>
      <c r="AD659" s="252"/>
      <c r="AE659" s="307" t="s">
        <v>7626</v>
      </c>
      <c r="AF659" s="91" t="s">
        <v>7627</v>
      </c>
      <c r="AG659" s="373">
        <v>22000</v>
      </c>
      <c r="AH659" s="373">
        <v>25000</v>
      </c>
      <c r="AI659" s="91" t="s">
        <v>9036</v>
      </c>
      <c r="AJ659" s="91" t="s">
        <v>11637</v>
      </c>
      <c r="AK659" s="91" t="s">
        <v>6354</v>
      </c>
      <c r="AL659" s="381">
        <v>15</v>
      </c>
      <c r="AM659" s="381"/>
      <c r="AN659" s="381">
        <v>13</v>
      </c>
      <c r="AO659" s="381">
        <v>2</v>
      </c>
      <c r="AP659" s="381"/>
      <c r="AQ659" s="381">
        <v>294</v>
      </c>
      <c r="AR659" s="91" t="s">
        <v>6480</v>
      </c>
      <c r="AS659" s="91" t="s">
        <v>6480</v>
      </c>
      <c r="AT659" s="91" t="s">
        <v>6356</v>
      </c>
      <c r="AU659" s="232">
        <v>35652</v>
      </c>
      <c r="AV659" s="232">
        <v>121</v>
      </c>
      <c r="AW659" s="335">
        <v>8000</v>
      </c>
      <c r="AX659" s="335">
        <v>4000</v>
      </c>
      <c r="AY659" s="335">
        <v>4000</v>
      </c>
      <c r="AZ659" s="335">
        <v>5000</v>
      </c>
      <c r="BA659" s="335">
        <v>8000</v>
      </c>
      <c r="BB659" s="313">
        <v>12.5</v>
      </c>
      <c r="BC659" s="313">
        <v>50</v>
      </c>
      <c r="BD659" s="91" t="s">
        <v>9551</v>
      </c>
      <c r="BE659" s="91" t="s">
        <v>7628</v>
      </c>
      <c r="BF659" s="313">
        <v>8000</v>
      </c>
      <c r="BG659" s="335">
        <v>4000</v>
      </c>
      <c r="BH659" s="313">
        <v>4000</v>
      </c>
      <c r="BI659" s="313">
        <v>5000</v>
      </c>
      <c r="BJ659" s="313">
        <v>8000</v>
      </c>
      <c r="BK659" s="313">
        <v>12.5</v>
      </c>
      <c r="BL659" s="313">
        <v>50</v>
      </c>
      <c r="BM659" s="91" t="s">
        <v>7629</v>
      </c>
      <c r="BN659" s="91" t="s">
        <v>9636</v>
      </c>
      <c r="BO659" s="253"/>
      <c r="BP659" s="253"/>
      <c r="BQ659" s="253"/>
      <c r="BR659" s="253"/>
      <c r="BS659" s="253"/>
      <c r="BT659" s="253"/>
      <c r="BU659" s="253"/>
      <c r="BV659" s="253"/>
      <c r="BW659" s="253"/>
      <c r="BX659" s="253"/>
      <c r="BY659" s="427">
        <v>4</v>
      </c>
      <c r="BZ659" s="427">
        <v>2</v>
      </c>
      <c r="CA659" s="427">
        <v>7</v>
      </c>
      <c r="CB659" s="427">
        <v>1</v>
      </c>
      <c r="CC659" s="427"/>
    </row>
    <row r="660" spans="1:81" ht="17.100000000000001" customHeight="1">
      <c r="A660" s="88">
        <v>584</v>
      </c>
      <c r="B660" s="88" t="s">
        <v>2996</v>
      </c>
      <c r="C660" s="88" t="s">
        <v>3047</v>
      </c>
      <c r="D660" s="88" t="s">
        <v>350</v>
      </c>
      <c r="E660" s="88" t="s">
        <v>20</v>
      </c>
      <c r="F660" s="88" t="s">
        <v>3257</v>
      </c>
      <c r="G660" s="169" t="s">
        <v>8759</v>
      </c>
      <c r="H660" s="329" t="s">
        <v>3258</v>
      </c>
      <c r="I660" s="332" t="s">
        <v>3259</v>
      </c>
      <c r="J660" s="329" t="s">
        <v>102</v>
      </c>
      <c r="K660" s="329" t="s">
        <v>523</v>
      </c>
      <c r="L660" s="329" t="s">
        <v>3260</v>
      </c>
      <c r="M660" s="91" t="s">
        <v>10331</v>
      </c>
      <c r="N660" s="330" t="s">
        <v>30</v>
      </c>
      <c r="O660" s="330"/>
      <c r="P660" s="330" t="s">
        <v>30</v>
      </c>
      <c r="Q660" s="373">
        <v>3300</v>
      </c>
      <c r="R660" s="373">
        <v>469</v>
      </c>
      <c r="S660" s="387">
        <v>214</v>
      </c>
      <c r="T660" s="387">
        <v>176</v>
      </c>
      <c r="U660" s="253" t="s">
        <v>6352</v>
      </c>
      <c r="V660" s="252">
        <v>38</v>
      </c>
      <c r="W660" s="252">
        <v>33</v>
      </c>
      <c r="X660" s="330" t="s">
        <v>6337</v>
      </c>
      <c r="Y660" s="252">
        <v>99</v>
      </c>
      <c r="Z660" s="252">
        <v>20</v>
      </c>
      <c r="AA660" s="252">
        <v>700</v>
      </c>
      <c r="AB660" s="252">
        <v>20</v>
      </c>
      <c r="AC660" s="252">
        <v>13</v>
      </c>
      <c r="AD660" s="252"/>
      <c r="AE660" s="307">
        <v>10</v>
      </c>
      <c r="AF660" s="91" t="s">
        <v>6384</v>
      </c>
      <c r="AG660" s="373">
        <v>3265</v>
      </c>
      <c r="AH660" s="373">
        <v>7845</v>
      </c>
      <c r="AI660" s="91"/>
      <c r="AJ660" s="91"/>
      <c r="AK660" s="91" t="s">
        <v>6372</v>
      </c>
      <c r="AL660" s="381">
        <v>9</v>
      </c>
      <c r="AM660" s="381"/>
      <c r="AN660" s="381">
        <v>7</v>
      </c>
      <c r="AO660" s="381">
        <v>2</v>
      </c>
      <c r="AP660" s="381"/>
      <c r="AQ660" s="381">
        <v>285</v>
      </c>
      <c r="AR660" s="91" t="s">
        <v>12813</v>
      </c>
      <c r="AS660" s="91" t="s">
        <v>12813</v>
      </c>
      <c r="AT660" s="91" t="s">
        <v>6422</v>
      </c>
      <c r="AU660" s="232">
        <v>2800</v>
      </c>
      <c r="AV660" s="73">
        <v>10</v>
      </c>
      <c r="AW660" s="335"/>
      <c r="AX660" s="335"/>
      <c r="AY660" s="335"/>
      <c r="AZ660" s="335"/>
      <c r="BA660" s="335"/>
      <c r="BB660" s="313"/>
      <c r="BC660" s="313"/>
      <c r="BD660" s="91"/>
      <c r="BE660" s="91" t="s">
        <v>6350</v>
      </c>
      <c r="BF660" s="313"/>
      <c r="BG660" s="335"/>
      <c r="BH660" s="313"/>
      <c r="BI660" s="313"/>
      <c r="BJ660" s="313"/>
      <c r="BK660" s="313"/>
      <c r="BL660" s="313"/>
      <c r="BM660" s="91"/>
      <c r="BN660" s="91" t="s">
        <v>6350</v>
      </c>
      <c r="BO660" s="253"/>
      <c r="BP660" s="253"/>
      <c r="BQ660" s="253"/>
      <c r="BR660" s="253"/>
      <c r="BS660" s="253"/>
      <c r="BT660" s="253"/>
      <c r="BU660" s="253"/>
      <c r="BV660" s="253"/>
      <c r="BW660" s="253"/>
      <c r="BX660" s="253"/>
      <c r="BY660" s="427">
        <v>1</v>
      </c>
      <c r="BZ660" s="427">
        <v>1</v>
      </c>
      <c r="CA660" s="427"/>
      <c r="CB660" s="427"/>
      <c r="CC660" s="427"/>
    </row>
    <row r="661" spans="1:81" ht="17.100000000000001" customHeight="1">
      <c r="A661" s="88">
        <v>585</v>
      </c>
      <c r="B661" s="78" t="s">
        <v>2995</v>
      </c>
      <c r="C661" s="78" t="s">
        <v>3123</v>
      </c>
      <c r="D661" s="78" t="s">
        <v>350</v>
      </c>
      <c r="E661" s="78" t="s">
        <v>20</v>
      </c>
      <c r="F661" s="100" t="s">
        <v>3261</v>
      </c>
      <c r="G661" s="101" t="s">
        <v>3262</v>
      </c>
      <c r="H661" s="330" t="s">
        <v>3263</v>
      </c>
      <c r="I661" s="91" t="s">
        <v>3264</v>
      </c>
      <c r="J661" s="330" t="s">
        <v>102</v>
      </c>
      <c r="K661" s="330" t="s">
        <v>598</v>
      </c>
      <c r="L661" s="330" t="s">
        <v>3265</v>
      </c>
      <c r="M661" s="91" t="s">
        <v>10332</v>
      </c>
      <c r="N661" s="330" t="s">
        <v>30</v>
      </c>
      <c r="O661" s="330" t="s">
        <v>7937</v>
      </c>
      <c r="P661" s="330" t="s">
        <v>30</v>
      </c>
      <c r="Q661" s="373">
        <v>528928</v>
      </c>
      <c r="R661" s="373">
        <v>3485</v>
      </c>
      <c r="S661" s="387">
        <v>991</v>
      </c>
      <c r="T661" s="387">
        <v>991</v>
      </c>
      <c r="U661" s="253" t="s">
        <v>7937</v>
      </c>
      <c r="V661" s="252"/>
      <c r="W661" s="252">
        <v>330</v>
      </c>
      <c r="X661" s="330" t="s">
        <v>6337</v>
      </c>
      <c r="Y661" s="252"/>
      <c r="Z661" s="252"/>
      <c r="AA661" s="252"/>
      <c r="AB661" s="252">
        <v>165</v>
      </c>
      <c r="AC661" s="252"/>
      <c r="AD661" s="252"/>
      <c r="AE661" s="307">
        <v>60</v>
      </c>
      <c r="AF661" s="91" t="s">
        <v>10333</v>
      </c>
      <c r="AG661" s="373"/>
      <c r="AH661" s="373">
        <v>163</v>
      </c>
      <c r="AI661" s="91" t="s">
        <v>7937</v>
      </c>
      <c r="AJ661" s="91" t="s">
        <v>7937</v>
      </c>
      <c r="AK661" s="91"/>
      <c r="AL661" s="381"/>
      <c r="AM661" s="381"/>
      <c r="AN661" s="381"/>
      <c r="AO661" s="381"/>
      <c r="AP661" s="381"/>
      <c r="AQ661" s="381">
        <v>0</v>
      </c>
      <c r="AR661" s="91" t="s">
        <v>7937</v>
      </c>
      <c r="AS661" s="91" t="s">
        <v>7937</v>
      </c>
      <c r="AT661" s="91" t="s">
        <v>11072</v>
      </c>
      <c r="AU661" s="232">
        <v>0</v>
      </c>
      <c r="AV661" s="73">
        <v>0</v>
      </c>
      <c r="AW661" s="335"/>
      <c r="AX661" s="335"/>
      <c r="AY661" s="335"/>
      <c r="AZ661" s="335"/>
      <c r="BA661" s="335"/>
      <c r="BB661" s="313"/>
      <c r="BC661" s="313"/>
      <c r="BD661" s="91" t="s">
        <v>7937</v>
      </c>
      <c r="BE661" s="91" t="s">
        <v>6350</v>
      </c>
      <c r="BF661" s="313"/>
      <c r="BG661" s="335"/>
      <c r="BH661" s="313"/>
      <c r="BI661" s="313"/>
      <c r="BJ661" s="313"/>
      <c r="BK661" s="313"/>
      <c r="BL661" s="313"/>
      <c r="BM661" s="91" t="s">
        <v>7937</v>
      </c>
      <c r="BN661" s="91" t="s">
        <v>6350</v>
      </c>
      <c r="BO661" s="253"/>
      <c r="BP661" s="253"/>
      <c r="BQ661" s="253"/>
      <c r="BR661" s="253"/>
      <c r="BS661" s="253"/>
      <c r="BT661" s="253"/>
      <c r="BU661" s="253"/>
      <c r="BV661" s="253"/>
      <c r="BW661" s="253"/>
      <c r="BX661" s="253"/>
      <c r="BY661" s="427">
        <v>1</v>
      </c>
      <c r="BZ661" s="427"/>
      <c r="CA661" s="427">
        <v>1</v>
      </c>
      <c r="CB661" s="427"/>
      <c r="CC661" s="427"/>
    </row>
    <row r="662" spans="1:81" ht="17.100000000000001" customHeight="1">
      <c r="A662" s="88">
        <v>586</v>
      </c>
      <c r="B662" s="120" t="s">
        <v>2996</v>
      </c>
      <c r="C662" s="120" t="s">
        <v>3056</v>
      </c>
      <c r="D662" s="120" t="s">
        <v>350</v>
      </c>
      <c r="E662" s="120" t="s">
        <v>20</v>
      </c>
      <c r="F662" s="119" t="s">
        <v>3266</v>
      </c>
      <c r="G662" s="101" t="s">
        <v>3267</v>
      </c>
      <c r="H662" s="330" t="s">
        <v>3268</v>
      </c>
      <c r="I662" s="91" t="s">
        <v>3269</v>
      </c>
      <c r="J662" s="330" t="s">
        <v>102</v>
      </c>
      <c r="K662" s="330" t="s">
        <v>3270</v>
      </c>
      <c r="L662" s="330" t="s">
        <v>3271</v>
      </c>
      <c r="M662" s="91" t="s">
        <v>10594</v>
      </c>
      <c r="N662" s="330" t="s">
        <v>30</v>
      </c>
      <c r="O662" s="330" t="s">
        <v>7937</v>
      </c>
      <c r="P662" s="330" t="s">
        <v>30</v>
      </c>
      <c r="Q662" s="373">
        <v>2702</v>
      </c>
      <c r="R662" s="373">
        <v>446</v>
      </c>
      <c r="S662" s="387">
        <v>240</v>
      </c>
      <c r="T662" s="387">
        <v>120</v>
      </c>
      <c r="U662" s="253" t="s">
        <v>6352</v>
      </c>
      <c r="V662" s="252">
        <v>120</v>
      </c>
      <c r="W662" s="252">
        <v>87</v>
      </c>
      <c r="X662" s="330" t="s">
        <v>6337</v>
      </c>
      <c r="Y662" s="252">
        <v>120</v>
      </c>
      <c r="Z662" s="252">
        <v>5321</v>
      </c>
      <c r="AA662" s="252">
        <v>154616</v>
      </c>
      <c r="AB662" s="252">
        <v>50</v>
      </c>
      <c r="AC662" s="252"/>
      <c r="AD662" s="252"/>
      <c r="AE662" s="307">
        <v>20</v>
      </c>
      <c r="AF662" s="91" t="s">
        <v>12573</v>
      </c>
      <c r="AG662" s="373">
        <v>4000</v>
      </c>
      <c r="AH662" s="373">
        <v>5000</v>
      </c>
      <c r="AI662" s="91" t="s">
        <v>10334</v>
      </c>
      <c r="AJ662" s="91" t="s">
        <v>10335</v>
      </c>
      <c r="AK662" s="91"/>
      <c r="AL662" s="381"/>
      <c r="AM662" s="381"/>
      <c r="AN662" s="381"/>
      <c r="AO662" s="381"/>
      <c r="AP662" s="381"/>
      <c r="AQ662" s="807">
        <v>260</v>
      </c>
      <c r="AR662" s="808" t="s">
        <v>6410</v>
      </c>
      <c r="AS662" s="808" t="s">
        <v>6410</v>
      </c>
      <c r="AT662" s="808" t="s">
        <v>11012</v>
      </c>
      <c r="AU662" s="232">
        <v>5700</v>
      </c>
      <c r="AV662" s="232">
        <v>22</v>
      </c>
      <c r="AW662" s="335">
        <v>3000</v>
      </c>
      <c r="AX662" s="335">
        <v>2000</v>
      </c>
      <c r="AY662" s="335">
        <v>2000</v>
      </c>
      <c r="AZ662" s="335">
        <v>2000</v>
      </c>
      <c r="BA662" s="335">
        <v>3000</v>
      </c>
      <c r="BB662" s="313"/>
      <c r="BC662" s="313">
        <v>10</v>
      </c>
      <c r="BD662" s="91" t="s">
        <v>10336</v>
      </c>
      <c r="BE662" s="91" t="s">
        <v>7937</v>
      </c>
      <c r="BF662" s="313"/>
      <c r="BG662" s="335"/>
      <c r="BH662" s="313"/>
      <c r="BI662" s="313"/>
      <c r="BJ662" s="313"/>
      <c r="BK662" s="313"/>
      <c r="BL662" s="313"/>
      <c r="BM662" s="91" t="s">
        <v>7937</v>
      </c>
      <c r="BN662" s="91" t="s">
        <v>6350</v>
      </c>
      <c r="BO662" s="253"/>
      <c r="BP662" s="253"/>
      <c r="BQ662" s="253"/>
      <c r="BR662" s="253"/>
      <c r="BS662" s="253"/>
      <c r="BT662" s="253"/>
      <c r="BU662" s="253"/>
      <c r="BV662" s="253"/>
      <c r="BW662" s="253"/>
      <c r="BX662" s="253"/>
      <c r="BY662" s="427">
        <v>5</v>
      </c>
      <c r="BZ662" s="427">
        <v>1</v>
      </c>
      <c r="CA662" s="427"/>
      <c r="CB662" s="427"/>
      <c r="CC662" s="427"/>
    </row>
    <row r="663" spans="1:81" ht="17.100000000000001" customHeight="1">
      <c r="A663" s="88">
        <v>587</v>
      </c>
      <c r="B663" s="78" t="s">
        <v>2995</v>
      </c>
      <c r="C663" s="91" t="s">
        <v>3123</v>
      </c>
      <c r="D663" s="91" t="s">
        <v>350</v>
      </c>
      <c r="E663" s="91" t="s">
        <v>278</v>
      </c>
      <c r="F663" s="599" t="s">
        <v>3272</v>
      </c>
      <c r="G663" s="101" t="s">
        <v>3273</v>
      </c>
      <c r="H663" s="330" t="s">
        <v>3274</v>
      </c>
      <c r="I663" s="91" t="s">
        <v>3275</v>
      </c>
      <c r="J663" s="330" t="s">
        <v>102</v>
      </c>
      <c r="K663" s="330" t="s">
        <v>3255</v>
      </c>
      <c r="L663" s="330" t="s">
        <v>3276</v>
      </c>
      <c r="M663" s="91" t="s">
        <v>10337</v>
      </c>
      <c r="N663" s="330" t="s">
        <v>30</v>
      </c>
      <c r="O663" s="330" t="s">
        <v>7937</v>
      </c>
      <c r="P663" s="330" t="s">
        <v>30</v>
      </c>
      <c r="Q663" s="373">
        <v>3772</v>
      </c>
      <c r="R663" s="373">
        <v>340</v>
      </c>
      <c r="S663" s="387">
        <v>132</v>
      </c>
      <c r="T663" s="387">
        <v>100</v>
      </c>
      <c r="U663" s="253" t="s">
        <v>6352</v>
      </c>
      <c r="V663" s="252">
        <v>32</v>
      </c>
      <c r="W663" s="252">
        <v>32</v>
      </c>
      <c r="X663" s="330" t="s">
        <v>6337</v>
      </c>
      <c r="Y663" s="252">
        <v>58</v>
      </c>
      <c r="Z663" s="252">
        <v>23</v>
      </c>
      <c r="AA663" s="252">
        <v>532</v>
      </c>
      <c r="AB663" s="252">
        <v>23</v>
      </c>
      <c r="AC663" s="252"/>
      <c r="AD663" s="252"/>
      <c r="AE663" s="307">
        <v>20</v>
      </c>
      <c r="AF663" s="91" t="s">
        <v>10338</v>
      </c>
      <c r="AG663" s="373">
        <v>13</v>
      </c>
      <c r="AH663" s="373">
        <v>528</v>
      </c>
      <c r="AI663" s="91" t="s">
        <v>7937</v>
      </c>
      <c r="AJ663" s="91" t="s">
        <v>7937</v>
      </c>
      <c r="AK663" s="91" t="s">
        <v>6348</v>
      </c>
      <c r="AL663" s="381">
        <v>2</v>
      </c>
      <c r="AM663" s="381">
        <v>1</v>
      </c>
      <c r="AN663" s="381">
        <v>1</v>
      </c>
      <c r="AO663" s="381"/>
      <c r="AP663" s="381"/>
      <c r="AQ663" s="603">
        <v>220</v>
      </c>
      <c r="AR663" s="604" t="s">
        <v>6410</v>
      </c>
      <c r="AS663" s="604" t="s">
        <v>6355</v>
      </c>
      <c r="AT663" s="604" t="s">
        <v>10339</v>
      </c>
      <c r="AU663" s="232">
        <v>1000</v>
      </c>
      <c r="AV663" s="232">
        <v>5</v>
      </c>
      <c r="AW663" s="335"/>
      <c r="AX663" s="335"/>
      <c r="AY663" s="335"/>
      <c r="AZ663" s="335"/>
      <c r="BA663" s="335"/>
      <c r="BB663" s="313"/>
      <c r="BC663" s="313"/>
      <c r="BD663" s="91" t="s">
        <v>7937</v>
      </c>
      <c r="BE663" s="91" t="s">
        <v>6350</v>
      </c>
      <c r="BF663" s="313"/>
      <c r="BG663" s="335"/>
      <c r="BH663" s="313"/>
      <c r="BI663" s="313"/>
      <c r="BJ663" s="313"/>
      <c r="BK663" s="313"/>
      <c r="BL663" s="313"/>
      <c r="BM663" s="91" t="s">
        <v>7937</v>
      </c>
      <c r="BN663" s="91" t="s">
        <v>6350</v>
      </c>
      <c r="BO663" s="253"/>
      <c r="BP663" s="253"/>
      <c r="BQ663" s="253"/>
      <c r="BR663" s="253"/>
      <c r="BS663" s="253"/>
      <c r="BT663" s="253"/>
      <c r="BU663" s="253"/>
      <c r="BV663" s="253"/>
      <c r="BW663" s="253"/>
      <c r="BX663" s="253"/>
      <c r="BY663" s="427">
        <v>1</v>
      </c>
      <c r="BZ663" s="427"/>
      <c r="CA663" s="427">
        <v>2</v>
      </c>
      <c r="CB663" s="427"/>
      <c r="CC663" s="427"/>
    </row>
    <row r="664" spans="1:81" ht="17.100000000000001" customHeight="1">
      <c r="A664" s="88">
        <v>588</v>
      </c>
      <c r="B664" s="78" t="s">
        <v>2996</v>
      </c>
      <c r="C664" s="91" t="s">
        <v>2997</v>
      </c>
      <c r="D664" s="91" t="s">
        <v>350</v>
      </c>
      <c r="E664" s="78" t="s">
        <v>20</v>
      </c>
      <c r="F664" s="90" t="s">
        <v>3277</v>
      </c>
      <c r="G664" s="101" t="s">
        <v>3278</v>
      </c>
      <c r="H664" s="330" t="s">
        <v>3279</v>
      </c>
      <c r="I664" s="91" t="s">
        <v>3280</v>
      </c>
      <c r="J664" s="330" t="s">
        <v>102</v>
      </c>
      <c r="K664" s="330" t="s">
        <v>3281</v>
      </c>
      <c r="L664" s="330" t="s">
        <v>3282</v>
      </c>
      <c r="M664" s="91" t="s">
        <v>10595</v>
      </c>
      <c r="N664" s="330" t="s">
        <v>30</v>
      </c>
      <c r="O664" s="330"/>
      <c r="P664" s="330" t="s">
        <v>30</v>
      </c>
      <c r="Q664" s="373">
        <v>4290</v>
      </c>
      <c r="R664" s="373">
        <v>500</v>
      </c>
      <c r="S664" s="387">
        <v>380</v>
      </c>
      <c r="T664" s="387">
        <v>300</v>
      </c>
      <c r="U664" s="253" t="s">
        <v>6336</v>
      </c>
      <c r="V664" s="252">
        <v>80</v>
      </c>
      <c r="W664" s="252">
        <v>20</v>
      </c>
      <c r="X664" s="330" t="s">
        <v>6337</v>
      </c>
      <c r="Y664" s="252">
        <v>121.1</v>
      </c>
      <c r="Z664" s="252">
        <v>34.4</v>
      </c>
      <c r="AA664" s="252">
        <v>1000</v>
      </c>
      <c r="AB664" s="252">
        <v>45</v>
      </c>
      <c r="AC664" s="252"/>
      <c r="AD664" s="252"/>
      <c r="AE664" s="307" t="s">
        <v>9954</v>
      </c>
      <c r="AF664" s="91" t="s">
        <v>7615</v>
      </c>
      <c r="AG664" s="373">
        <v>273</v>
      </c>
      <c r="AH664" s="373">
        <v>1628</v>
      </c>
      <c r="AI664" s="91"/>
      <c r="AJ664" s="91"/>
      <c r="AK664" s="91" t="s">
        <v>6348</v>
      </c>
      <c r="AL664" s="381">
        <v>1</v>
      </c>
      <c r="AM664" s="381"/>
      <c r="AN664" s="381"/>
      <c r="AO664" s="381">
        <v>1</v>
      </c>
      <c r="AP664" s="381"/>
      <c r="AQ664" s="381">
        <v>300</v>
      </c>
      <c r="AR664" s="91" t="s">
        <v>9163</v>
      </c>
      <c r="AS664" s="91" t="s">
        <v>9163</v>
      </c>
      <c r="AT664" s="91" t="s">
        <v>6422</v>
      </c>
      <c r="AU664" s="232">
        <v>6527</v>
      </c>
      <c r="AV664" s="232">
        <v>22</v>
      </c>
      <c r="AW664" s="335">
        <v>3000</v>
      </c>
      <c r="AX664" s="335">
        <v>2000</v>
      </c>
      <c r="AY664" s="335">
        <v>2000</v>
      </c>
      <c r="AZ664" s="335">
        <v>2500</v>
      </c>
      <c r="BA664" s="335">
        <v>2500</v>
      </c>
      <c r="BB664" s="313">
        <v>30</v>
      </c>
      <c r="BC664" s="313">
        <v>30</v>
      </c>
      <c r="BD664" s="91"/>
      <c r="BE664" s="91" t="s">
        <v>9437</v>
      </c>
      <c r="BF664" s="313"/>
      <c r="BG664" s="335"/>
      <c r="BH664" s="313"/>
      <c r="BI664" s="313"/>
      <c r="BJ664" s="313"/>
      <c r="BK664" s="313"/>
      <c r="BL664" s="313"/>
      <c r="BM664" s="91"/>
      <c r="BN664" s="91"/>
      <c r="BO664" s="253"/>
      <c r="BP664" s="253"/>
      <c r="BQ664" s="253"/>
      <c r="BR664" s="253"/>
      <c r="BS664" s="253"/>
      <c r="BT664" s="253"/>
      <c r="BU664" s="253"/>
      <c r="BV664" s="253"/>
      <c r="BW664" s="253"/>
      <c r="BX664" s="253"/>
      <c r="BY664" s="559">
        <v>1</v>
      </c>
      <c r="BZ664" s="427"/>
      <c r="CA664" s="427"/>
      <c r="CB664" s="427"/>
      <c r="CC664" s="427">
        <v>2</v>
      </c>
    </row>
    <row r="665" spans="1:81" ht="17.100000000000001" customHeight="1">
      <c r="A665" s="88">
        <v>589</v>
      </c>
      <c r="B665" s="78" t="s">
        <v>2995</v>
      </c>
      <c r="C665" s="91" t="s">
        <v>3034</v>
      </c>
      <c r="D665" s="91" t="s">
        <v>350</v>
      </c>
      <c r="E665" s="78" t="s">
        <v>20</v>
      </c>
      <c r="F665" s="545" t="s">
        <v>3283</v>
      </c>
      <c r="G665" s="101" t="s">
        <v>3284</v>
      </c>
      <c r="H665" s="330" t="s">
        <v>3285</v>
      </c>
      <c r="I665" s="332" t="s">
        <v>3286</v>
      </c>
      <c r="J665" s="330" t="s">
        <v>102</v>
      </c>
      <c r="K665" s="330" t="s">
        <v>3077</v>
      </c>
      <c r="L665" s="330" t="s">
        <v>3287</v>
      </c>
      <c r="M665" s="91" t="s">
        <v>10596</v>
      </c>
      <c r="N665" s="330" t="s">
        <v>30</v>
      </c>
      <c r="O665" s="570"/>
      <c r="P665" s="330" t="s">
        <v>30</v>
      </c>
      <c r="Q665" s="373">
        <v>7498</v>
      </c>
      <c r="R665" s="373">
        <v>247</v>
      </c>
      <c r="S665" s="387">
        <v>113</v>
      </c>
      <c r="T665" s="387">
        <v>113</v>
      </c>
      <c r="U665" s="253" t="s">
        <v>6357</v>
      </c>
      <c r="V665" s="252"/>
      <c r="W665" s="252">
        <v>23</v>
      </c>
      <c r="X665" s="330" t="s">
        <v>6337</v>
      </c>
      <c r="Y665" s="252">
        <v>99</v>
      </c>
      <c r="Z665" s="252"/>
      <c r="AA665" s="252"/>
      <c r="AB665" s="252">
        <v>33</v>
      </c>
      <c r="AC665" s="252"/>
      <c r="AD665" s="252">
        <v>15</v>
      </c>
      <c r="AE665" s="307">
        <v>30</v>
      </c>
      <c r="AF665" s="91" t="s">
        <v>10264</v>
      </c>
      <c r="AG665" s="373"/>
      <c r="AH665" s="373">
        <v>500</v>
      </c>
      <c r="AI665" s="91"/>
      <c r="AJ665" s="91"/>
      <c r="AK665" s="91" t="s">
        <v>6354</v>
      </c>
      <c r="AL665" s="381">
        <v>2</v>
      </c>
      <c r="AM665" s="381"/>
      <c r="AN665" s="381">
        <v>1</v>
      </c>
      <c r="AO665" s="381">
        <v>1</v>
      </c>
      <c r="AP665" s="381"/>
      <c r="AQ665" s="381">
        <v>299</v>
      </c>
      <c r="AR665" s="91" t="s">
        <v>7145</v>
      </c>
      <c r="AS665" s="91" t="s">
        <v>7145</v>
      </c>
      <c r="AT665" s="91" t="s">
        <v>10265</v>
      </c>
      <c r="AU665" s="232">
        <v>4600</v>
      </c>
      <c r="AV665" s="232">
        <v>15</v>
      </c>
      <c r="AW665" s="335">
        <v>3000</v>
      </c>
      <c r="AX665" s="335">
        <v>0</v>
      </c>
      <c r="AY665" s="335">
        <v>1500</v>
      </c>
      <c r="AZ665" s="335">
        <v>1500</v>
      </c>
      <c r="BA665" s="335">
        <v>3000</v>
      </c>
      <c r="BB665" s="313"/>
      <c r="BC665" s="313"/>
      <c r="BD665" s="91"/>
      <c r="BE665" s="91"/>
      <c r="BF665" s="313">
        <v>10000</v>
      </c>
      <c r="BG665" s="335">
        <v>5000</v>
      </c>
      <c r="BH665" s="313">
        <v>5000</v>
      </c>
      <c r="BI665" s="313">
        <v>5000</v>
      </c>
      <c r="BJ665" s="313">
        <v>10000</v>
      </c>
      <c r="BK665" s="313"/>
      <c r="BL665" s="313"/>
      <c r="BM665" s="91"/>
      <c r="BN665" s="91"/>
      <c r="BO665" s="253"/>
      <c r="BP665" s="253"/>
      <c r="BQ665" s="253"/>
      <c r="BR665" s="253"/>
      <c r="BS665" s="253"/>
      <c r="BT665" s="253"/>
      <c r="BU665" s="253"/>
      <c r="BV665" s="253"/>
      <c r="BW665" s="253"/>
      <c r="BX665" s="253"/>
      <c r="BY665" s="427">
        <v>3</v>
      </c>
      <c r="BZ665" s="427"/>
      <c r="CA665" s="427"/>
      <c r="CB665" s="427"/>
      <c r="CC665" s="427"/>
    </row>
    <row r="666" spans="1:81" ht="17.100000000000001" customHeight="1">
      <c r="A666" s="88">
        <v>590</v>
      </c>
      <c r="B666" s="78" t="s">
        <v>2996</v>
      </c>
      <c r="C666" s="78" t="s">
        <v>2997</v>
      </c>
      <c r="D666" s="78" t="s">
        <v>350</v>
      </c>
      <c r="E666" s="78" t="s">
        <v>20</v>
      </c>
      <c r="F666" s="78" t="s">
        <v>3288</v>
      </c>
      <c r="G666" s="101" t="s">
        <v>3289</v>
      </c>
      <c r="H666" s="330" t="s">
        <v>3290</v>
      </c>
      <c r="I666" s="91" t="s">
        <v>3291</v>
      </c>
      <c r="J666" s="330" t="s">
        <v>102</v>
      </c>
      <c r="K666" s="330" t="s">
        <v>3291</v>
      </c>
      <c r="L666" s="330" t="s">
        <v>3292</v>
      </c>
      <c r="M666" s="91" t="s">
        <v>7611</v>
      </c>
      <c r="N666" s="330" t="s">
        <v>30</v>
      </c>
      <c r="O666" s="330"/>
      <c r="P666" s="330" t="s">
        <v>30</v>
      </c>
      <c r="Q666" s="373">
        <v>41002</v>
      </c>
      <c r="R666" s="373">
        <v>12290</v>
      </c>
      <c r="S666" s="387">
        <v>7209</v>
      </c>
      <c r="T666" s="387">
        <v>6977</v>
      </c>
      <c r="U666" s="253" t="s">
        <v>6352</v>
      </c>
      <c r="V666" s="252">
        <v>232</v>
      </c>
      <c r="W666" s="252">
        <v>249</v>
      </c>
      <c r="X666" s="330" t="s">
        <v>6337</v>
      </c>
      <c r="Y666" s="252">
        <v>300</v>
      </c>
      <c r="Z666" s="252">
        <v>100</v>
      </c>
      <c r="AA666" s="252">
        <v>500</v>
      </c>
      <c r="AB666" s="252">
        <v>154</v>
      </c>
      <c r="AC666" s="252">
        <v>10</v>
      </c>
      <c r="AD666" s="252"/>
      <c r="AE666" s="307">
        <v>108</v>
      </c>
      <c r="AF666" s="91" t="s">
        <v>9965</v>
      </c>
      <c r="AG666" s="373"/>
      <c r="AH666" s="373">
        <v>100970</v>
      </c>
      <c r="AI666" s="91" t="s">
        <v>7612</v>
      </c>
      <c r="AJ666" s="91" t="s">
        <v>9982</v>
      </c>
      <c r="AK666" s="91" t="s">
        <v>6354</v>
      </c>
      <c r="AL666" s="381">
        <v>6</v>
      </c>
      <c r="AM666" s="381"/>
      <c r="AN666" s="381">
        <v>4</v>
      </c>
      <c r="AO666" s="381">
        <v>2</v>
      </c>
      <c r="AP666" s="381"/>
      <c r="AQ666" s="381">
        <v>270</v>
      </c>
      <c r="AR666" s="91" t="s">
        <v>6341</v>
      </c>
      <c r="AS666" s="91" t="s">
        <v>6341</v>
      </c>
      <c r="AT666" s="91" t="s">
        <v>9165</v>
      </c>
      <c r="AU666" s="232">
        <v>26770</v>
      </c>
      <c r="AV666" s="73">
        <v>99</v>
      </c>
      <c r="AW666" s="335">
        <v>9000</v>
      </c>
      <c r="AX666" s="335">
        <v>4000</v>
      </c>
      <c r="AY666" s="335">
        <v>6000</v>
      </c>
      <c r="AZ666" s="335">
        <v>6000</v>
      </c>
      <c r="BA666" s="335">
        <v>9000</v>
      </c>
      <c r="BB666" s="313">
        <v>10</v>
      </c>
      <c r="BC666" s="313">
        <v>50</v>
      </c>
      <c r="BD666" s="91" t="s">
        <v>7613</v>
      </c>
      <c r="BE666" s="91" t="s">
        <v>9438</v>
      </c>
      <c r="BF666" s="313"/>
      <c r="BG666" s="335"/>
      <c r="BH666" s="313"/>
      <c r="BI666" s="313"/>
      <c r="BJ666" s="313"/>
      <c r="BK666" s="313"/>
      <c r="BL666" s="313"/>
      <c r="BM666" s="91"/>
      <c r="BN666" s="91" t="s">
        <v>7164</v>
      </c>
      <c r="BO666" s="253"/>
      <c r="BP666" s="253"/>
      <c r="BQ666" s="253"/>
      <c r="BR666" s="253"/>
      <c r="BS666" s="253"/>
      <c r="BT666" s="253"/>
      <c r="BU666" s="253"/>
      <c r="BV666" s="253"/>
      <c r="BW666" s="253"/>
      <c r="BX666" s="253"/>
      <c r="BY666" s="427">
        <v>6</v>
      </c>
      <c r="BZ666" s="427">
        <v>1</v>
      </c>
      <c r="CA666" s="427">
        <v>2</v>
      </c>
      <c r="CB666" s="427"/>
      <c r="CC666" s="427"/>
    </row>
    <row r="667" spans="1:81" ht="17.100000000000001" customHeight="1">
      <c r="A667" s="88">
        <v>591</v>
      </c>
      <c r="B667" s="78" t="s">
        <v>2995</v>
      </c>
      <c r="C667" s="91" t="s">
        <v>3123</v>
      </c>
      <c r="D667" s="91" t="s">
        <v>350</v>
      </c>
      <c r="E667" s="91" t="s">
        <v>20</v>
      </c>
      <c r="F667" s="599" t="s">
        <v>3293</v>
      </c>
      <c r="G667" s="101" t="s">
        <v>3294</v>
      </c>
      <c r="H667" s="330" t="s">
        <v>3295</v>
      </c>
      <c r="I667" s="91" t="s">
        <v>3296</v>
      </c>
      <c r="J667" s="330" t="s">
        <v>102</v>
      </c>
      <c r="K667" s="330" t="s">
        <v>3297</v>
      </c>
      <c r="L667" s="330" t="s">
        <v>3298</v>
      </c>
      <c r="M667" s="91" t="s">
        <v>10340</v>
      </c>
      <c r="N667" s="330" t="s">
        <v>30</v>
      </c>
      <c r="O667" s="330" t="s">
        <v>7937</v>
      </c>
      <c r="P667" s="330" t="s">
        <v>30</v>
      </c>
      <c r="Q667" s="373">
        <v>3960</v>
      </c>
      <c r="R667" s="373">
        <v>250</v>
      </c>
      <c r="S667" s="387">
        <v>149</v>
      </c>
      <c r="T667" s="387">
        <v>99</v>
      </c>
      <c r="U667" s="253" t="s">
        <v>12400</v>
      </c>
      <c r="V667" s="252">
        <v>50</v>
      </c>
      <c r="W667" s="252">
        <v>16.5</v>
      </c>
      <c r="X667" s="330" t="s">
        <v>6337</v>
      </c>
      <c r="Y667" s="252">
        <v>165</v>
      </c>
      <c r="Z667" s="252">
        <v>20</v>
      </c>
      <c r="AA667" s="252">
        <v>1000</v>
      </c>
      <c r="AB667" s="252">
        <v>10</v>
      </c>
      <c r="AC667" s="252"/>
      <c r="AD667" s="252"/>
      <c r="AE667" s="307">
        <v>10</v>
      </c>
      <c r="AF667" s="91" t="s">
        <v>10341</v>
      </c>
      <c r="AG667" s="373">
        <v>1600</v>
      </c>
      <c r="AH667" s="373">
        <v>10000</v>
      </c>
      <c r="AI667" s="91" t="s">
        <v>7937</v>
      </c>
      <c r="AJ667" s="91" t="s">
        <v>7937</v>
      </c>
      <c r="AK667" s="91" t="s">
        <v>12401</v>
      </c>
      <c r="AL667" s="381">
        <v>4</v>
      </c>
      <c r="AM667" s="381">
        <v>2</v>
      </c>
      <c r="AN667" s="381">
        <v>2</v>
      </c>
      <c r="AO667" s="381"/>
      <c r="AP667" s="381"/>
      <c r="AQ667" s="603">
        <v>300</v>
      </c>
      <c r="AR667" s="604" t="s">
        <v>6355</v>
      </c>
      <c r="AS667" s="604" t="s">
        <v>6355</v>
      </c>
      <c r="AT667" s="604" t="s">
        <v>6422</v>
      </c>
      <c r="AU667" s="232">
        <v>5000</v>
      </c>
      <c r="AV667" s="232">
        <v>17</v>
      </c>
      <c r="AW667" s="335">
        <v>2000</v>
      </c>
      <c r="AX667" s="335">
        <v>0</v>
      </c>
      <c r="AY667" s="335">
        <v>2000</v>
      </c>
      <c r="AZ667" s="335">
        <v>500</v>
      </c>
      <c r="BA667" s="335">
        <v>500</v>
      </c>
      <c r="BB667" s="313"/>
      <c r="BC667" s="313"/>
      <c r="BD667" s="91" t="s">
        <v>7937</v>
      </c>
      <c r="BE667" s="91" t="s">
        <v>12402</v>
      </c>
      <c r="BF667" s="313">
        <v>3000</v>
      </c>
      <c r="BG667" s="335">
        <v>0</v>
      </c>
      <c r="BH667" s="313">
        <v>3000</v>
      </c>
      <c r="BI667" s="313">
        <v>3000</v>
      </c>
      <c r="BJ667" s="313">
        <v>3000</v>
      </c>
      <c r="BK667" s="313"/>
      <c r="BL667" s="313"/>
      <c r="BM667" s="91" t="s">
        <v>7937</v>
      </c>
      <c r="BN667" s="91" t="s">
        <v>12402</v>
      </c>
      <c r="BO667" s="253"/>
      <c r="BP667" s="253"/>
      <c r="BQ667" s="253"/>
      <c r="BR667" s="253"/>
      <c r="BS667" s="253"/>
      <c r="BT667" s="253"/>
      <c r="BU667" s="253"/>
      <c r="BV667" s="253"/>
      <c r="BW667" s="253"/>
      <c r="BX667" s="253"/>
      <c r="BY667" s="427">
        <v>1</v>
      </c>
      <c r="BZ667" s="427"/>
      <c r="CA667" s="427">
        <v>3</v>
      </c>
      <c r="CB667" s="427"/>
      <c r="CC667" s="427"/>
    </row>
    <row r="668" spans="1:81" ht="17.100000000000001" customHeight="1">
      <c r="A668" s="208"/>
      <c r="B668" s="209" t="s">
        <v>3299</v>
      </c>
      <c r="C668" s="210"/>
      <c r="D668" s="210">
        <v>22</v>
      </c>
      <c r="E668" s="210"/>
      <c r="F668" s="210"/>
      <c r="G668" s="208"/>
      <c r="H668" s="208"/>
      <c r="I668" s="208"/>
      <c r="J668" s="208"/>
      <c r="K668" s="208"/>
      <c r="L668" s="208"/>
      <c r="M668" s="205"/>
      <c r="N668" s="112"/>
      <c r="O668" s="112"/>
      <c r="P668" s="112"/>
      <c r="Q668" s="374"/>
      <c r="R668" s="374"/>
      <c r="S668" s="188"/>
      <c r="T668" s="188"/>
      <c r="U668" s="285"/>
      <c r="V668" s="298"/>
      <c r="W668" s="298"/>
      <c r="X668" s="112"/>
      <c r="Y668" s="298"/>
      <c r="Z668" s="298"/>
      <c r="AA668" s="298"/>
      <c r="AB668" s="298"/>
      <c r="AC668" s="298"/>
      <c r="AD668" s="298"/>
      <c r="AE668" s="352"/>
      <c r="AF668" s="205"/>
      <c r="AG668" s="374"/>
      <c r="AH668" s="374"/>
      <c r="AI668" s="205"/>
      <c r="AJ668" s="205"/>
      <c r="AK668" s="205"/>
      <c r="AL668" s="112"/>
      <c r="AM668" s="112"/>
      <c r="AN668" s="112"/>
      <c r="AO668" s="112"/>
      <c r="AP668" s="112"/>
      <c r="AQ668" s="112"/>
      <c r="AR668" s="205"/>
      <c r="AS668" s="205"/>
      <c r="AT668" s="205"/>
      <c r="AU668" s="198"/>
      <c r="AV668" s="198"/>
      <c r="AW668" s="339"/>
      <c r="AX668" s="339"/>
      <c r="AY668" s="339"/>
      <c r="AZ668" s="339"/>
      <c r="BA668" s="339"/>
      <c r="BB668" s="310"/>
      <c r="BC668" s="310"/>
      <c r="BD668" s="205"/>
      <c r="BE668" s="205"/>
      <c r="BF668" s="310"/>
      <c r="BG668" s="339"/>
      <c r="BH668" s="310"/>
      <c r="BI668" s="310"/>
      <c r="BJ668" s="310"/>
      <c r="BK668" s="310"/>
      <c r="BL668" s="310"/>
      <c r="BM668" s="205"/>
      <c r="BN668" s="205"/>
      <c r="BO668" s="285"/>
      <c r="BP668" s="285"/>
      <c r="BQ668" s="285"/>
      <c r="BR668" s="285"/>
      <c r="BS668" s="285"/>
      <c r="BT668" s="285"/>
      <c r="BU668" s="285"/>
      <c r="BV668" s="285"/>
      <c r="BW668" s="285"/>
      <c r="BX668" s="285"/>
      <c r="BY668" s="112"/>
      <c r="BZ668" s="112"/>
      <c r="CA668" s="112"/>
      <c r="CB668" s="112"/>
      <c r="CC668" s="112"/>
    </row>
    <row r="669" spans="1:81" ht="17.100000000000001" customHeight="1">
      <c r="A669" s="78">
        <v>592</v>
      </c>
      <c r="B669" s="78" t="s">
        <v>2996</v>
      </c>
      <c r="C669" s="91" t="s">
        <v>2997</v>
      </c>
      <c r="D669" s="91" t="s">
        <v>708</v>
      </c>
      <c r="E669" s="78" t="s">
        <v>20</v>
      </c>
      <c r="F669" s="91" t="s">
        <v>3300</v>
      </c>
      <c r="G669" s="101" t="s">
        <v>3301</v>
      </c>
      <c r="H669" s="330" t="s">
        <v>3302</v>
      </c>
      <c r="I669" s="91" t="s">
        <v>3303</v>
      </c>
      <c r="J669" s="330" t="s">
        <v>102</v>
      </c>
      <c r="K669" s="330" t="s">
        <v>1464</v>
      </c>
      <c r="L669" s="330" t="s">
        <v>3304</v>
      </c>
      <c r="M669" s="91" t="s">
        <v>10597</v>
      </c>
      <c r="N669" s="330" t="s">
        <v>30</v>
      </c>
      <c r="O669" s="330"/>
      <c r="P669" s="330" t="s">
        <v>30</v>
      </c>
      <c r="Q669" s="373">
        <v>2500</v>
      </c>
      <c r="R669" s="373">
        <v>1047</v>
      </c>
      <c r="S669" s="53">
        <v>1230</v>
      </c>
      <c r="T669" s="387">
        <v>642</v>
      </c>
      <c r="U669" s="253" t="s">
        <v>6357</v>
      </c>
      <c r="V669" s="252">
        <v>588</v>
      </c>
      <c r="W669" s="252">
        <v>276</v>
      </c>
      <c r="X669" s="330" t="s">
        <v>6337</v>
      </c>
      <c r="Y669" s="252"/>
      <c r="Z669" s="252">
        <v>226</v>
      </c>
      <c r="AA669" s="252">
        <v>3500</v>
      </c>
      <c r="AB669" s="252">
        <v>73</v>
      </c>
      <c r="AC669" s="252"/>
      <c r="AD669" s="252"/>
      <c r="AE669" s="307" t="s">
        <v>7631</v>
      </c>
      <c r="AF669" s="91" t="s">
        <v>9966</v>
      </c>
      <c r="AG669" s="373">
        <v>28390</v>
      </c>
      <c r="AH669" s="373">
        <v>28390</v>
      </c>
      <c r="AI669" s="91"/>
      <c r="AJ669" s="91"/>
      <c r="AK669" s="91" t="s">
        <v>6354</v>
      </c>
      <c r="AL669" s="381">
        <v>5</v>
      </c>
      <c r="AM669" s="381">
        <v>1</v>
      </c>
      <c r="AN669" s="381">
        <v>2</v>
      </c>
      <c r="AO669" s="381">
        <v>1</v>
      </c>
      <c r="AP669" s="381">
        <v>1</v>
      </c>
      <c r="AQ669" s="381">
        <v>250</v>
      </c>
      <c r="AR669" s="91" t="s">
        <v>6340</v>
      </c>
      <c r="AS669" s="91" t="s">
        <v>9227</v>
      </c>
      <c r="AT669" s="91" t="s">
        <v>7630</v>
      </c>
      <c r="AU669" s="232">
        <v>600</v>
      </c>
      <c r="AV669" s="73">
        <v>2</v>
      </c>
      <c r="AW669" s="335"/>
      <c r="AX669" s="335"/>
      <c r="AY669" s="335"/>
      <c r="AZ669" s="335"/>
      <c r="BA669" s="335"/>
      <c r="BB669" s="313"/>
      <c r="BC669" s="313"/>
      <c r="BD669" s="91"/>
      <c r="BE669" s="91" t="s">
        <v>6350</v>
      </c>
      <c r="BF669" s="313"/>
      <c r="BG669" s="335"/>
      <c r="BH669" s="313"/>
      <c r="BI669" s="313"/>
      <c r="BJ669" s="313"/>
      <c r="BK669" s="313"/>
      <c r="BL669" s="313"/>
      <c r="BM669" s="91"/>
      <c r="BN669" s="91"/>
      <c r="BO669" s="253"/>
      <c r="BP669" s="253">
        <v>1</v>
      </c>
      <c r="BQ669" s="253"/>
      <c r="BR669" s="253"/>
      <c r="BS669" s="253">
        <v>1</v>
      </c>
      <c r="BT669" s="253"/>
      <c r="BU669" s="253"/>
      <c r="BV669" s="253">
        <v>11</v>
      </c>
      <c r="BW669" s="253"/>
      <c r="BX669" s="253"/>
      <c r="BY669" s="427"/>
      <c r="BZ669" s="427"/>
      <c r="CA669" s="427"/>
      <c r="CB669" s="427"/>
      <c r="CC669" s="427"/>
    </row>
    <row r="670" spans="1:81" ht="17.100000000000001" customHeight="1">
      <c r="A670" s="78">
        <v>593</v>
      </c>
      <c r="B670" s="78" t="s">
        <v>2996</v>
      </c>
      <c r="C670" s="78" t="s">
        <v>2997</v>
      </c>
      <c r="D670" s="91" t="s">
        <v>708</v>
      </c>
      <c r="E670" s="78" t="s">
        <v>20</v>
      </c>
      <c r="F670" s="90" t="s">
        <v>3305</v>
      </c>
      <c r="G670" s="101" t="s">
        <v>3306</v>
      </c>
      <c r="H670" s="330" t="s">
        <v>3307</v>
      </c>
      <c r="I670" s="91" t="s">
        <v>3308</v>
      </c>
      <c r="J670" s="330" t="s">
        <v>102</v>
      </c>
      <c r="K670" s="330" t="s">
        <v>3309</v>
      </c>
      <c r="L670" s="330" t="s">
        <v>3310</v>
      </c>
      <c r="M670" s="91"/>
      <c r="N670" s="330" t="s">
        <v>30</v>
      </c>
      <c r="O670" s="330"/>
      <c r="P670" s="330" t="s">
        <v>30</v>
      </c>
      <c r="Q670" s="373">
        <v>43448</v>
      </c>
      <c r="R670" s="373">
        <v>543</v>
      </c>
      <c r="S670" s="387">
        <v>423</v>
      </c>
      <c r="T670" s="387">
        <v>280</v>
      </c>
      <c r="U670" s="253" t="s">
        <v>8877</v>
      </c>
      <c r="V670" s="252">
        <v>143</v>
      </c>
      <c r="W670" s="252">
        <v>113</v>
      </c>
      <c r="X670" s="330" t="s">
        <v>6337</v>
      </c>
      <c r="Y670" s="252"/>
      <c r="Z670" s="252">
        <v>120</v>
      </c>
      <c r="AA670" s="252">
        <v>3232</v>
      </c>
      <c r="AB670" s="252">
        <v>33</v>
      </c>
      <c r="AC670" s="252"/>
      <c r="AD670" s="252"/>
      <c r="AE670" s="307" t="s">
        <v>7631</v>
      </c>
      <c r="AF670" s="91" t="s">
        <v>6384</v>
      </c>
      <c r="AG670" s="373"/>
      <c r="AH670" s="373">
        <v>6862</v>
      </c>
      <c r="AI670" s="91"/>
      <c r="AJ670" s="91"/>
      <c r="AK670" s="91"/>
      <c r="AL670" s="381"/>
      <c r="AM670" s="381"/>
      <c r="AN670" s="381"/>
      <c r="AO670" s="381"/>
      <c r="AP670" s="381"/>
      <c r="AQ670" s="381">
        <v>5</v>
      </c>
      <c r="AR670" s="91" t="s">
        <v>6340</v>
      </c>
      <c r="AS670" s="91" t="s">
        <v>6378</v>
      </c>
      <c r="AT670" s="91" t="s">
        <v>12766</v>
      </c>
      <c r="AU670" s="232">
        <v>100</v>
      </c>
      <c r="AV670" s="73">
        <v>20</v>
      </c>
      <c r="AW670" s="335"/>
      <c r="AX670" s="335"/>
      <c r="AY670" s="335"/>
      <c r="AZ670" s="335"/>
      <c r="BA670" s="335"/>
      <c r="BB670" s="313"/>
      <c r="BC670" s="313"/>
      <c r="BD670" s="91"/>
      <c r="BE670" s="91" t="s">
        <v>6350</v>
      </c>
      <c r="BF670" s="313"/>
      <c r="BG670" s="335"/>
      <c r="BH670" s="313"/>
      <c r="BI670" s="313"/>
      <c r="BJ670" s="313"/>
      <c r="BK670" s="313"/>
      <c r="BL670" s="313"/>
      <c r="BM670" s="91"/>
      <c r="BN670" s="91"/>
      <c r="BO670" s="253"/>
      <c r="BP670" s="253"/>
      <c r="BQ670" s="253"/>
      <c r="BR670" s="253"/>
      <c r="BS670" s="253"/>
      <c r="BT670" s="253">
        <v>2</v>
      </c>
      <c r="BU670" s="253"/>
      <c r="BV670" s="253"/>
      <c r="BW670" s="253"/>
      <c r="BX670" s="253"/>
      <c r="BY670" s="427"/>
      <c r="BZ670" s="427"/>
      <c r="CA670" s="427"/>
      <c r="CB670" s="427"/>
      <c r="CC670" s="427"/>
    </row>
    <row r="671" spans="1:81" ht="17.100000000000001" customHeight="1">
      <c r="A671" s="770">
        <v>594</v>
      </c>
      <c r="B671" s="88" t="s">
        <v>2996</v>
      </c>
      <c r="C671" s="86" t="s">
        <v>3014</v>
      </c>
      <c r="D671" s="86" t="s">
        <v>708</v>
      </c>
      <c r="E671" s="88" t="s">
        <v>20</v>
      </c>
      <c r="F671" s="100" t="s">
        <v>3311</v>
      </c>
      <c r="G671" s="169" t="s">
        <v>3312</v>
      </c>
      <c r="H671" s="329" t="s">
        <v>3313</v>
      </c>
      <c r="I671" s="332" t="s">
        <v>3314</v>
      </c>
      <c r="J671" s="329" t="s">
        <v>102</v>
      </c>
      <c r="K671" s="329" t="s">
        <v>2564</v>
      </c>
      <c r="L671" s="329" t="s">
        <v>3315</v>
      </c>
      <c r="M671" s="91" t="s">
        <v>10598</v>
      </c>
      <c r="N671" s="330" t="s">
        <v>30</v>
      </c>
      <c r="O671" s="330"/>
      <c r="P671" s="330" t="s">
        <v>30</v>
      </c>
      <c r="Q671" s="373">
        <v>1317</v>
      </c>
      <c r="R671" s="373">
        <v>8720</v>
      </c>
      <c r="S671" s="23">
        <v>825.45</v>
      </c>
      <c r="T671" s="387">
        <v>610.19000000000005</v>
      </c>
      <c r="U671" s="253" t="s">
        <v>6352</v>
      </c>
      <c r="V671" s="252">
        <v>215.26</v>
      </c>
      <c r="W671" s="252">
        <v>215.26</v>
      </c>
      <c r="X671" s="330" t="s">
        <v>6337</v>
      </c>
      <c r="Y671" s="252">
        <v>63.72</v>
      </c>
      <c r="Z671" s="252">
        <v>85.95</v>
      </c>
      <c r="AA671" s="252"/>
      <c r="AB671" s="252">
        <v>85.95</v>
      </c>
      <c r="AC671" s="252"/>
      <c r="AD671" s="252"/>
      <c r="AE671" s="307">
        <v>35</v>
      </c>
      <c r="AF671" s="91" t="s">
        <v>7632</v>
      </c>
      <c r="AG671" s="373">
        <v>3020</v>
      </c>
      <c r="AH671" s="373">
        <v>3220</v>
      </c>
      <c r="AI671" s="91"/>
      <c r="AJ671" s="91"/>
      <c r="AK671" s="91" t="s">
        <v>6348</v>
      </c>
      <c r="AL671" s="381"/>
      <c r="AM671" s="381"/>
      <c r="AN671" s="381"/>
      <c r="AO671" s="381"/>
      <c r="AP671" s="381"/>
      <c r="AQ671" s="731">
        <v>243</v>
      </c>
      <c r="AR671" s="732" t="s">
        <v>9140</v>
      </c>
      <c r="AS671" s="732" t="s">
        <v>6378</v>
      </c>
      <c r="AT671" s="732" t="s">
        <v>9166</v>
      </c>
      <c r="AU671" s="232">
        <v>7139</v>
      </c>
      <c r="AV671" s="232">
        <v>29</v>
      </c>
      <c r="AW671" s="335"/>
      <c r="AX671" s="335"/>
      <c r="AY671" s="335"/>
      <c r="AZ671" s="335"/>
      <c r="BA671" s="335"/>
      <c r="BB671" s="313"/>
      <c r="BC671" s="313"/>
      <c r="BD671" s="91"/>
      <c r="BE671" s="91" t="s">
        <v>6350</v>
      </c>
      <c r="BF671" s="313"/>
      <c r="BG671" s="335"/>
      <c r="BH671" s="313"/>
      <c r="BI671" s="313"/>
      <c r="BJ671" s="313"/>
      <c r="BK671" s="313"/>
      <c r="BL671" s="313"/>
      <c r="BM671" s="91"/>
      <c r="BN671" s="91"/>
      <c r="BO671" s="253"/>
      <c r="BP671" s="253"/>
      <c r="BQ671" s="253"/>
      <c r="BR671" s="253"/>
      <c r="BS671" s="253"/>
      <c r="BT671" s="253"/>
      <c r="BU671" s="253"/>
      <c r="BV671" s="253"/>
      <c r="BW671" s="253"/>
      <c r="BX671" s="253"/>
      <c r="BY671" s="740">
        <v>3</v>
      </c>
      <c r="BZ671" s="741"/>
      <c r="CA671" s="741">
        <v>2</v>
      </c>
      <c r="CB671" s="741"/>
      <c r="CC671" s="741">
        <v>8</v>
      </c>
    </row>
    <row r="672" spans="1:81" ht="17.100000000000001" customHeight="1">
      <c r="A672" s="770">
        <v>595</v>
      </c>
      <c r="B672" s="91" t="s">
        <v>3129</v>
      </c>
      <c r="C672" s="91" t="s">
        <v>3130</v>
      </c>
      <c r="D672" s="91" t="s">
        <v>2972</v>
      </c>
      <c r="E672" s="91" t="s">
        <v>3316</v>
      </c>
      <c r="F672" s="91" t="s">
        <v>3317</v>
      </c>
      <c r="G672" s="101" t="s">
        <v>3318</v>
      </c>
      <c r="H672" s="330" t="s">
        <v>3319</v>
      </c>
      <c r="I672" s="91" t="s">
        <v>3320</v>
      </c>
      <c r="J672" s="330" t="s">
        <v>30</v>
      </c>
      <c r="K672" s="330" t="s">
        <v>896</v>
      </c>
      <c r="L672" s="330" t="s">
        <v>896</v>
      </c>
      <c r="M672" s="91" t="s">
        <v>7633</v>
      </c>
      <c r="N672" s="330" t="s">
        <v>30</v>
      </c>
      <c r="O672" s="330"/>
      <c r="P672" s="330" t="s">
        <v>30</v>
      </c>
      <c r="Q672" s="373">
        <v>2289</v>
      </c>
      <c r="R672" s="373">
        <v>2289</v>
      </c>
      <c r="S672" s="387">
        <v>1254</v>
      </c>
      <c r="T672" s="387">
        <v>1254</v>
      </c>
      <c r="U672" s="253" t="s">
        <v>6352</v>
      </c>
      <c r="V672" s="252"/>
      <c r="W672" s="252">
        <v>423</v>
      </c>
      <c r="X672" s="330" t="s">
        <v>6337</v>
      </c>
      <c r="Y672" s="252"/>
      <c r="Z672" s="252"/>
      <c r="AA672" s="252"/>
      <c r="AB672" s="252">
        <v>45</v>
      </c>
      <c r="AC672" s="252"/>
      <c r="AD672" s="252"/>
      <c r="AE672" s="307"/>
      <c r="AF672" s="91" t="s">
        <v>7634</v>
      </c>
      <c r="AG672" s="373"/>
      <c r="AH672" s="373">
        <v>4978</v>
      </c>
      <c r="AI672" s="91"/>
      <c r="AJ672" s="91"/>
      <c r="AK672" s="91"/>
      <c r="AL672" s="381"/>
      <c r="AM672" s="381"/>
      <c r="AN672" s="381"/>
      <c r="AO672" s="381"/>
      <c r="AP672" s="381"/>
      <c r="AQ672" s="381">
        <v>220</v>
      </c>
      <c r="AR672" s="91" t="s">
        <v>6340</v>
      </c>
      <c r="AS672" s="91" t="s">
        <v>9227</v>
      </c>
      <c r="AT672" s="91" t="s">
        <v>7635</v>
      </c>
      <c r="AU672" s="73">
        <v>4400</v>
      </c>
      <c r="AV672" s="73">
        <v>20</v>
      </c>
      <c r="AW672" s="335"/>
      <c r="AX672" s="335"/>
      <c r="AY672" s="335"/>
      <c r="AZ672" s="335"/>
      <c r="BA672" s="335"/>
      <c r="BB672" s="313"/>
      <c r="BC672" s="313"/>
      <c r="BD672" s="91"/>
      <c r="BE672" s="91" t="s">
        <v>6350</v>
      </c>
      <c r="BF672" s="313"/>
      <c r="BG672" s="335"/>
      <c r="BH672" s="313"/>
      <c r="BI672" s="313"/>
      <c r="BJ672" s="313"/>
      <c r="BK672" s="313"/>
      <c r="BL672" s="313"/>
      <c r="BM672" s="91"/>
      <c r="BN672" s="91"/>
      <c r="BO672" s="253"/>
      <c r="BP672" s="253"/>
      <c r="BQ672" s="253"/>
      <c r="BR672" s="253"/>
      <c r="BS672" s="253"/>
      <c r="BT672" s="253"/>
      <c r="BU672" s="253"/>
      <c r="BV672" s="253"/>
      <c r="BW672" s="253"/>
      <c r="BX672" s="253"/>
      <c r="BY672" s="427">
        <v>1</v>
      </c>
      <c r="BZ672" s="427"/>
      <c r="CA672" s="427"/>
      <c r="CB672" s="427"/>
      <c r="CC672" s="427"/>
    </row>
    <row r="673" spans="1:81" ht="17.100000000000001" customHeight="1">
      <c r="A673" s="770">
        <v>596</v>
      </c>
      <c r="B673" s="78" t="s">
        <v>2995</v>
      </c>
      <c r="C673" s="91" t="s">
        <v>3321</v>
      </c>
      <c r="D673" s="91" t="s">
        <v>987</v>
      </c>
      <c r="E673" s="91" t="s">
        <v>97</v>
      </c>
      <c r="F673" s="129" t="s">
        <v>3322</v>
      </c>
      <c r="G673" s="101" t="s">
        <v>8760</v>
      </c>
      <c r="H673" s="330" t="s">
        <v>3323</v>
      </c>
      <c r="I673" s="91" t="s">
        <v>3324</v>
      </c>
      <c r="J673" s="330" t="s">
        <v>102</v>
      </c>
      <c r="K673" s="330" t="s">
        <v>3325</v>
      </c>
      <c r="L673" s="330" t="s">
        <v>3326</v>
      </c>
      <c r="M673" s="91"/>
      <c r="N673" s="330" t="s">
        <v>30</v>
      </c>
      <c r="O673" s="330" t="s">
        <v>7937</v>
      </c>
      <c r="P673" s="330" t="s">
        <v>30</v>
      </c>
      <c r="Q673" s="373">
        <v>2941.4</v>
      </c>
      <c r="R673" s="373">
        <v>941.4</v>
      </c>
      <c r="S673" s="387">
        <v>253.5</v>
      </c>
      <c r="T673" s="387">
        <v>133.19999999999999</v>
      </c>
      <c r="U673" s="253" t="s">
        <v>6829</v>
      </c>
      <c r="V673" s="252">
        <v>120.3</v>
      </c>
      <c r="W673" s="252">
        <v>232.31</v>
      </c>
      <c r="X673" s="330" t="s">
        <v>33</v>
      </c>
      <c r="Y673" s="252">
        <v>276.60000000000002</v>
      </c>
      <c r="Z673" s="252">
        <v>40</v>
      </c>
      <c r="AA673" s="252">
        <v>293</v>
      </c>
      <c r="AB673" s="252">
        <v>59.7</v>
      </c>
      <c r="AC673" s="252"/>
      <c r="AD673" s="252">
        <v>53.64</v>
      </c>
      <c r="AE673" s="307">
        <v>29</v>
      </c>
      <c r="AF673" s="91" t="s">
        <v>7656</v>
      </c>
      <c r="AG673" s="373">
        <v>6997</v>
      </c>
      <c r="AH673" s="373">
        <v>13062</v>
      </c>
      <c r="AI673" s="91"/>
      <c r="AJ673" s="91"/>
      <c r="AK673" s="91" t="s">
        <v>6348</v>
      </c>
      <c r="AL673" s="381">
        <v>1</v>
      </c>
      <c r="AM673" s="381">
        <v>1</v>
      </c>
      <c r="AN673" s="381"/>
      <c r="AO673" s="381"/>
      <c r="AP673" s="381"/>
      <c r="AQ673" s="791">
        <v>247</v>
      </c>
      <c r="AR673" s="792" t="s">
        <v>12728</v>
      </c>
      <c r="AS673" s="792" t="s">
        <v>12814</v>
      </c>
      <c r="AT673" s="792" t="s">
        <v>12815</v>
      </c>
      <c r="AU673" s="232">
        <v>1920</v>
      </c>
      <c r="AV673" s="232">
        <v>8</v>
      </c>
      <c r="AW673" s="335"/>
      <c r="AX673" s="335"/>
      <c r="AY673" s="335"/>
      <c r="AZ673" s="335"/>
      <c r="BA673" s="335"/>
      <c r="BB673" s="313"/>
      <c r="BC673" s="313"/>
      <c r="BD673" s="91" t="s">
        <v>7937</v>
      </c>
      <c r="BE673" s="91" t="s">
        <v>6350</v>
      </c>
      <c r="BF673" s="313"/>
      <c r="BG673" s="335"/>
      <c r="BH673" s="313"/>
      <c r="BI673" s="313"/>
      <c r="BJ673" s="313"/>
      <c r="BK673" s="313"/>
      <c r="BL673" s="313"/>
      <c r="BM673" s="91" t="s">
        <v>7937</v>
      </c>
      <c r="BN673" s="91" t="s">
        <v>6350</v>
      </c>
      <c r="BO673" s="234"/>
      <c r="BP673" s="253"/>
      <c r="BQ673" s="253">
        <v>3</v>
      </c>
      <c r="BR673" s="253"/>
      <c r="BS673" s="253">
        <v>2</v>
      </c>
      <c r="BT673" s="253"/>
      <c r="BU673" s="253"/>
      <c r="BV673" s="253"/>
      <c r="BW673" s="253"/>
      <c r="BX673" s="253"/>
      <c r="BY673" s="427"/>
      <c r="BZ673" s="427"/>
      <c r="CA673" s="427"/>
      <c r="CB673" s="427"/>
      <c r="CC673" s="427"/>
    </row>
    <row r="674" spans="1:81" ht="17.100000000000001" customHeight="1">
      <c r="A674" s="770">
        <v>597</v>
      </c>
      <c r="B674" s="78" t="s">
        <v>2996</v>
      </c>
      <c r="C674" s="91" t="s">
        <v>3327</v>
      </c>
      <c r="D674" s="91" t="s">
        <v>708</v>
      </c>
      <c r="E674" s="91" t="s">
        <v>20</v>
      </c>
      <c r="F674" s="90" t="s">
        <v>3328</v>
      </c>
      <c r="G674" s="101" t="s">
        <v>8761</v>
      </c>
      <c r="H674" s="330" t="s">
        <v>3329</v>
      </c>
      <c r="I674" s="91" t="s">
        <v>3330</v>
      </c>
      <c r="J674" s="330" t="s">
        <v>102</v>
      </c>
      <c r="K674" s="330" t="s">
        <v>3331</v>
      </c>
      <c r="L674" s="330" t="s">
        <v>3332</v>
      </c>
      <c r="M674" s="91"/>
      <c r="N674" s="330" t="s">
        <v>30</v>
      </c>
      <c r="O674" s="330"/>
      <c r="P674" s="330" t="s">
        <v>30</v>
      </c>
      <c r="Q674" s="373">
        <v>2471</v>
      </c>
      <c r="R674" s="373">
        <v>2767</v>
      </c>
      <c r="S674" s="387">
        <v>2128</v>
      </c>
      <c r="T674" s="387">
        <v>2128</v>
      </c>
      <c r="U674" s="253" t="s">
        <v>6352</v>
      </c>
      <c r="V674" s="252"/>
      <c r="W674" s="252">
        <v>318</v>
      </c>
      <c r="X674" s="330" t="s">
        <v>6337</v>
      </c>
      <c r="Y674" s="252">
        <v>205</v>
      </c>
      <c r="Z674" s="252">
        <v>21</v>
      </c>
      <c r="AA674" s="252">
        <v>4300</v>
      </c>
      <c r="AB674" s="252">
        <v>23</v>
      </c>
      <c r="AC674" s="252"/>
      <c r="AD674" s="252"/>
      <c r="AE674" s="307">
        <v>20</v>
      </c>
      <c r="AF674" s="91" t="s">
        <v>8945</v>
      </c>
      <c r="AG674" s="373">
        <v>8017</v>
      </c>
      <c r="AH674" s="373">
        <v>8017</v>
      </c>
      <c r="AI674" s="91"/>
      <c r="AJ674" s="91"/>
      <c r="AK674" s="91" t="s">
        <v>6348</v>
      </c>
      <c r="AL674" s="381">
        <v>5</v>
      </c>
      <c r="AM674" s="381">
        <v>4</v>
      </c>
      <c r="AN674" s="381">
        <v>1</v>
      </c>
      <c r="AO674" s="381"/>
      <c r="AP674" s="381"/>
      <c r="AQ674" s="381">
        <v>250</v>
      </c>
      <c r="AR674" s="91" t="s">
        <v>7636</v>
      </c>
      <c r="AS674" s="91" t="s">
        <v>6378</v>
      </c>
      <c r="AT674" s="91" t="s">
        <v>9167</v>
      </c>
      <c r="AU674" s="73">
        <v>1582</v>
      </c>
      <c r="AV674" s="73">
        <v>6</v>
      </c>
      <c r="AW674" s="335"/>
      <c r="AX674" s="335"/>
      <c r="AY674" s="335"/>
      <c r="AZ674" s="335"/>
      <c r="BA674" s="335"/>
      <c r="BB674" s="313"/>
      <c r="BC674" s="313"/>
      <c r="BD674" s="91"/>
      <c r="BE674" s="91" t="s">
        <v>6350</v>
      </c>
      <c r="BF674" s="313"/>
      <c r="BG674" s="335"/>
      <c r="BH674" s="313"/>
      <c r="BI674" s="313"/>
      <c r="BJ674" s="313"/>
      <c r="BK674" s="313"/>
      <c r="BL674" s="313"/>
      <c r="BM674" s="91"/>
      <c r="BN674" s="91" t="s">
        <v>6350</v>
      </c>
      <c r="BO674" s="253"/>
      <c r="BP674" s="253"/>
      <c r="BQ674" s="253"/>
      <c r="BR674" s="253"/>
      <c r="BS674" s="253"/>
      <c r="BT674" s="253"/>
      <c r="BU674" s="253"/>
      <c r="BV674" s="253"/>
      <c r="BW674" s="253"/>
      <c r="BX674" s="253"/>
      <c r="BY674" s="427">
        <v>2</v>
      </c>
      <c r="BZ674" s="427"/>
      <c r="CA674" s="427"/>
      <c r="CB674" s="427"/>
      <c r="CC674" s="427"/>
    </row>
    <row r="675" spans="1:81" ht="17.100000000000001" customHeight="1">
      <c r="A675" s="208"/>
      <c r="B675" s="209" t="s">
        <v>3333</v>
      </c>
      <c r="C675" s="210"/>
      <c r="D675" s="210">
        <v>6</v>
      </c>
      <c r="E675" s="210"/>
      <c r="F675" s="210"/>
      <c r="G675" s="208"/>
      <c r="H675" s="208"/>
      <c r="I675" s="208"/>
      <c r="J675" s="208"/>
      <c r="K675" s="208"/>
      <c r="L675" s="208"/>
      <c r="M675" s="205"/>
      <c r="N675" s="112"/>
      <c r="O675" s="112"/>
      <c r="P675" s="112"/>
      <c r="Q675" s="374"/>
      <c r="R675" s="374"/>
      <c r="S675" s="188"/>
      <c r="T675" s="188"/>
      <c r="U675" s="285"/>
      <c r="V675" s="298"/>
      <c r="W675" s="298"/>
      <c r="X675" s="112"/>
      <c r="Y675" s="298"/>
      <c r="Z675" s="298"/>
      <c r="AA675" s="298"/>
      <c r="AB675" s="298"/>
      <c r="AC675" s="298"/>
      <c r="AD675" s="298"/>
      <c r="AE675" s="352"/>
      <c r="AF675" s="205"/>
      <c r="AG675" s="374"/>
      <c r="AH675" s="374"/>
      <c r="AI675" s="205"/>
      <c r="AJ675" s="205"/>
      <c r="AK675" s="205"/>
      <c r="AL675" s="112"/>
      <c r="AM675" s="112"/>
      <c r="AN675" s="112"/>
      <c r="AO675" s="112"/>
      <c r="AP675" s="112"/>
      <c r="AQ675" s="112"/>
      <c r="AR675" s="205"/>
      <c r="AS675" s="205"/>
      <c r="AT675" s="205"/>
      <c r="AU675" s="198"/>
      <c r="AV675" s="198"/>
      <c r="AW675" s="339"/>
      <c r="AX675" s="339"/>
      <c r="AY675" s="339"/>
      <c r="AZ675" s="339"/>
      <c r="BA675" s="339"/>
      <c r="BB675" s="310"/>
      <c r="BC675" s="310"/>
      <c r="BD675" s="205"/>
      <c r="BE675" s="205"/>
      <c r="BF675" s="310"/>
      <c r="BG675" s="339"/>
      <c r="BH675" s="310"/>
      <c r="BI675" s="310"/>
      <c r="BJ675" s="310"/>
      <c r="BK675" s="310"/>
      <c r="BL675" s="310"/>
      <c r="BM675" s="205"/>
      <c r="BN675" s="205"/>
      <c r="BO675" s="285"/>
      <c r="BP675" s="285"/>
      <c r="BQ675" s="285"/>
      <c r="BR675" s="285"/>
      <c r="BS675" s="285"/>
      <c r="BT675" s="285"/>
      <c r="BU675" s="285"/>
      <c r="BV675" s="285"/>
      <c r="BW675" s="285"/>
      <c r="BX675" s="285"/>
      <c r="BY675" s="112"/>
      <c r="BZ675" s="112"/>
      <c r="CA675" s="112"/>
      <c r="CB675" s="112"/>
      <c r="CC675" s="112"/>
    </row>
    <row r="676" spans="1:81" ht="17.100000000000001" customHeight="1">
      <c r="A676" s="102"/>
      <c r="B676" s="157" t="s">
        <v>3334</v>
      </c>
      <c r="C676" s="158"/>
      <c r="D676" s="158">
        <v>64</v>
      </c>
      <c r="E676" s="158"/>
      <c r="F676" s="110"/>
      <c r="G676" s="170"/>
      <c r="H676" s="104"/>
      <c r="I676" s="204"/>
      <c r="J676" s="104"/>
      <c r="K676" s="104"/>
      <c r="L676" s="104"/>
      <c r="M676" s="204"/>
      <c r="N676" s="104"/>
      <c r="O676" s="104"/>
      <c r="P676" s="104"/>
      <c r="Q676" s="376"/>
      <c r="R676" s="376"/>
      <c r="S676" s="388"/>
      <c r="T676" s="388"/>
      <c r="U676" s="288"/>
      <c r="V676" s="299"/>
      <c r="W676" s="299"/>
      <c r="X676" s="104"/>
      <c r="Y676" s="299"/>
      <c r="Z676" s="299"/>
      <c r="AA676" s="299"/>
      <c r="AB676" s="299"/>
      <c r="AC676" s="299"/>
      <c r="AD676" s="299"/>
      <c r="AE676" s="353"/>
      <c r="AF676" s="204"/>
      <c r="AG676" s="376"/>
      <c r="AH676" s="376"/>
      <c r="AI676" s="204"/>
      <c r="AJ676" s="204"/>
      <c r="AK676" s="204"/>
      <c r="AL676" s="104"/>
      <c r="AM676" s="104"/>
      <c r="AN676" s="104"/>
      <c r="AO676" s="104"/>
      <c r="AP676" s="104"/>
      <c r="AQ676" s="104"/>
      <c r="AR676" s="204"/>
      <c r="AS676" s="204"/>
      <c r="AT676" s="204"/>
      <c r="AU676" s="199"/>
      <c r="AV676" s="199"/>
      <c r="AW676" s="360"/>
      <c r="AX676" s="360"/>
      <c r="AY676" s="360"/>
      <c r="AZ676" s="360"/>
      <c r="BA676" s="360"/>
      <c r="BB676" s="412"/>
      <c r="BC676" s="412"/>
      <c r="BD676" s="204"/>
      <c r="BE676" s="204"/>
      <c r="BF676" s="412"/>
      <c r="BG676" s="360"/>
      <c r="BH676" s="412"/>
      <c r="BI676" s="412"/>
      <c r="BJ676" s="412"/>
      <c r="BK676" s="412"/>
      <c r="BL676" s="412"/>
      <c r="BM676" s="204"/>
      <c r="BN676" s="204"/>
      <c r="BO676" s="288"/>
      <c r="BP676" s="288"/>
      <c r="BQ676" s="288"/>
      <c r="BR676" s="288"/>
      <c r="BS676" s="288"/>
      <c r="BT676" s="288"/>
      <c r="BU676" s="288"/>
      <c r="BV676" s="288"/>
      <c r="BW676" s="288"/>
      <c r="BX676" s="288"/>
      <c r="BY676" s="104"/>
      <c r="BZ676" s="104"/>
      <c r="CA676" s="104"/>
      <c r="CB676" s="104"/>
      <c r="CC676" s="104"/>
    </row>
    <row r="677" spans="1:81" ht="17.100000000000001" customHeight="1">
      <c r="A677" s="74"/>
      <c r="B677" s="74" t="s">
        <v>3335</v>
      </c>
      <c r="C677" s="74"/>
      <c r="D677" s="74"/>
      <c r="E677" s="74"/>
      <c r="F677" s="74"/>
      <c r="G677" s="101"/>
      <c r="H677" s="330"/>
      <c r="I677" s="91"/>
      <c r="J677" s="330"/>
      <c r="K677" s="330"/>
      <c r="L677" s="330"/>
      <c r="M677" s="91"/>
      <c r="N677" s="330"/>
      <c r="O677" s="330"/>
      <c r="P677" s="330"/>
      <c r="Q677" s="373"/>
      <c r="R677" s="373"/>
      <c r="S677" s="387"/>
      <c r="T677" s="387"/>
      <c r="U677" s="253"/>
      <c r="V677" s="252"/>
      <c r="W677" s="252"/>
      <c r="X677" s="330"/>
      <c r="Y677" s="252"/>
      <c r="Z677" s="252"/>
      <c r="AA677" s="252"/>
      <c r="AB677" s="252"/>
      <c r="AC677" s="252"/>
      <c r="AD677" s="252"/>
      <c r="AE677" s="307"/>
      <c r="AF677" s="91"/>
      <c r="AG677" s="373"/>
      <c r="AH677" s="373"/>
      <c r="AI677" s="91"/>
      <c r="AJ677" s="91"/>
      <c r="AK677" s="91"/>
      <c r="AL677" s="381"/>
      <c r="AM677" s="381"/>
      <c r="AN677" s="381"/>
      <c r="AO677" s="381"/>
      <c r="AP677" s="381"/>
      <c r="AQ677" s="381"/>
      <c r="AR677" s="91"/>
      <c r="AS677" s="91"/>
      <c r="AT677" s="91"/>
      <c r="AU677" s="73"/>
      <c r="AV677" s="73"/>
      <c r="AW677" s="335"/>
      <c r="AX677" s="335"/>
      <c r="AY677" s="335"/>
      <c r="AZ677" s="335"/>
      <c r="BA677" s="335"/>
      <c r="BB677" s="313"/>
      <c r="BC677" s="313"/>
      <c r="BD677" s="91"/>
      <c r="BE677" s="91"/>
      <c r="BF677" s="313"/>
      <c r="BG677" s="335"/>
      <c r="BH677" s="313"/>
      <c r="BI677" s="313"/>
      <c r="BJ677" s="313"/>
      <c r="BK677" s="313"/>
      <c r="BL677" s="313"/>
      <c r="BM677" s="91"/>
      <c r="BN677" s="91"/>
      <c r="BO677" s="253"/>
      <c r="BP677" s="253"/>
      <c r="BQ677" s="253"/>
      <c r="BR677" s="253"/>
      <c r="BS677" s="253"/>
      <c r="BT677" s="253"/>
      <c r="BU677" s="253"/>
      <c r="BV677" s="253"/>
      <c r="BW677" s="253"/>
      <c r="BX677" s="253"/>
      <c r="BY677" s="427"/>
      <c r="BZ677" s="427"/>
      <c r="CA677" s="427"/>
      <c r="CB677" s="427"/>
      <c r="CC677" s="427"/>
    </row>
    <row r="678" spans="1:81" ht="17.100000000000001" customHeight="1">
      <c r="A678" s="78">
        <v>598</v>
      </c>
      <c r="B678" s="78" t="s">
        <v>3336</v>
      </c>
      <c r="C678" s="78" t="s">
        <v>3337</v>
      </c>
      <c r="D678" s="78" t="s">
        <v>0</v>
      </c>
      <c r="E678" s="78" t="s">
        <v>20</v>
      </c>
      <c r="F678" s="88" t="s">
        <v>3338</v>
      </c>
      <c r="G678" s="101" t="s">
        <v>11387</v>
      </c>
      <c r="H678" s="330" t="s">
        <v>3339</v>
      </c>
      <c r="I678" s="91" t="s">
        <v>3340</v>
      </c>
      <c r="J678" s="330" t="s">
        <v>102</v>
      </c>
      <c r="K678" s="330" t="s">
        <v>3341</v>
      </c>
      <c r="L678" s="330" t="s">
        <v>3342</v>
      </c>
      <c r="M678" s="91" t="s">
        <v>10599</v>
      </c>
      <c r="N678" s="330" t="s">
        <v>30</v>
      </c>
      <c r="O678" s="330"/>
      <c r="P678" s="330" t="s">
        <v>11509</v>
      </c>
      <c r="Q678" s="373">
        <v>39695</v>
      </c>
      <c r="R678" s="373">
        <v>10383</v>
      </c>
      <c r="S678" s="387">
        <v>3035</v>
      </c>
      <c r="T678" s="387">
        <v>2678</v>
      </c>
      <c r="U678" s="253" t="s">
        <v>6745</v>
      </c>
      <c r="V678" s="252">
        <v>357</v>
      </c>
      <c r="W678" s="252">
        <v>1551</v>
      </c>
      <c r="X678" s="330" t="s">
        <v>33</v>
      </c>
      <c r="Y678" s="252">
        <v>339</v>
      </c>
      <c r="Z678" s="252">
        <v>134</v>
      </c>
      <c r="AA678" s="252">
        <v>10353</v>
      </c>
      <c r="AB678" s="252">
        <v>388</v>
      </c>
      <c r="AC678" s="252">
        <v>44</v>
      </c>
      <c r="AD678" s="252"/>
      <c r="AE678" s="307">
        <v>110</v>
      </c>
      <c r="AF678" s="91" t="s">
        <v>9059</v>
      </c>
      <c r="AG678" s="373">
        <v>30782</v>
      </c>
      <c r="AH678" s="373">
        <v>34716</v>
      </c>
      <c r="AI678" s="91" t="s">
        <v>11510</v>
      </c>
      <c r="AJ678" s="91" t="s">
        <v>9060</v>
      </c>
      <c r="AK678" s="91" t="s">
        <v>6369</v>
      </c>
      <c r="AL678" s="381">
        <v>12</v>
      </c>
      <c r="AM678" s="381">
        <v>3</v>
      </c>
      <c r="AN678" s="381">
        <v>4</v>
      </c>
      <c r="AO678" s="381">
        <v>5</v>
      </c>
      <c r="AP678" s="381"/>
      <c r="AQ678" s="381">
        <v>302</v>
      </c>
      <c r="AR678" s="91" t="s">
        <v>6355</v>
      </c>
      <c r="AS678" s="91" t="s">
        <v>6355</v>
      </c>
      <c r="AT678" s="91" t="s">
        <v>9357</v>
      </c>
      <c r="AU678" s="232">
        <v>317617</v>
      </c>
      <c r="AV678" s="232">
        <v>1052</v>
      </c>
      <c r="AW678" s="335"/>
      <c r="AX678" s="335"/>
      <c r="AY678" s="335"/>
      <c r="AZ678" s="335"/>
      <c r="BA678" s="335"/>
      <c r="BB678" s="313"/>
      <c r="BC678" s="313"/>
      <c r="BD678" s="91"/>
      <c r="BE678" s="91" t="s">
        <v>6350</v>
      </c>
      <c r="BF678" s="313"/>
      <c r="BG678" s="335"/>
      <c r="BH678" s="313"/>
      <c r="BI678" s="313"/>
      <c r="BJ678" s="313"/>
      <c r="BK678" s="313"/>
      <c r="BL678" s="313"/>
      <c r="BM678" s="91"/>
      <c r="BN678" s="91" t="s">
        <v>6350</v>
      </c>
      <c r="BO678" s="253">
        <v>2</v>
      </c>
      <c r="BP678" s="253">
        <v>6</v>
      </c>
      <c r="BQ678" s="253">
        <v>1</v>
      </c>
      <c r="BR678" s="253">
        <v>8</v>
      </c>
      <c r="BS678" s="253"/>
      <c r="BT678" s="253">
        <v>14</v>
      </c>
      <c r="BU678" s="253">
        <v>29</v>
      </c>
      <c r="BV678" s="253"/>
      <c r="BW678" s="253"/>
      <c r="BX678" s="253"/>
      <c r="BY678" s="427"/>
      <c r="BZ678" s="427"/>
      <c r="CA678" s="427"/>
      <c r="CB678" s="427"/>
      <c r="CC678" s="427"/>
    </row>
    <row r="679" spans="1:81" ht="17.100000000000001" customHeight="1">
      <c r="A679" s="78">
        <v>599</v>
      </c>
      <c r="B679" s="78" t="s">
        <v>3336</v>
      </c>
      <c r="C679" s="78" t="s">
        <v>3343</v>
      </c>
      <c r="D679" s="78" t="s">
        <v>0</v>
      </c>
      <c r="E679" s="78" t="s">
        <v>97</v>
      </c>
      <c r="F679" s="88" t="s">
        <v>3344</v>
      </c>
      <c r="G679" s="101" t="s">
        <v>11388</v>
      </c>
      <c r="H679" s="330" t="s">
        <v>3345</v>
      </c>
      <c r="I679" s="91" t="s">
        <v>3346</v>
      </c>
      <c r="J679" s="330" t="s">
        <v>102</v>
      </c>
      <c r="K679" s="330" t="s">
        <v>2284</v>
      </c>
      <c r="L679" s="330" t="s">
        <v>3347</v>
      </c>
      <c r="M679" s="91" t="s">
        <v>10600</v>
      </c>
      <c r="N679" s="330" t="s">
        <v>30</v>
      </c>
      <c r="O679" s="570"/>
      <c r="P679" s="330" t="s">
        <v>102</v>
      </c>
      <c r="Q679" s="373">
        <v>64806</v>
      </c>
      <c r="R679" s="373">
        <v>13269</v>
      </c>
      <c r="S679" s="387">
        <v>3777</v>
      </c>
      <c r="T679" s="387">
        <v>3450</v>
      </c>
      <c r="U679" s="253" t="s">
        <v>6897</v>
      </c>
      <c r="V679" s="252">
        <v>327</v>
      </c>
      <c r="W679" s="252">
        <v>1376</v>
      </c>
      <c r="X679" s="330" t="s">
        <v>33</v>
      </c>
      <c r="Y679" s="252">
        <v>477</v>
      </c>
      <c r="Z679" s="252">
        <v>375</v>
      </c>
      <c r="AA679" s="252">
        <v>35380</v>
      </c>
      <c r="AB679" s="252">
        <v>1174</v>
      </c>
      <c r="AC679" s="252">
        <v>26</v>
      </c>
      <c r="AD679" s="252"/>
      <c r="AE679" s="307">
        <v>130</v>
      </c>
      <c r="AF679" s="91" t="s">
        <v>9967</v>
      </c>
      <c r="AG679" s="373">
        <v>85253</v>
      </c>
      <c r="AH679" s="373">
        <v>100282</v>
      </c>
      <c r="AI679" s="91" t="s">
        <v>8524</v>
      </c>
      <c r="AJ679" s="91" t="s">
        <v>12256</v>
      </c>
      <c r="AK679" s="91" t="s">
        <v>6354</v>
      </c>
      <c r="AL679" s="381">
        <v>16</v>
      </c>
      <c r="AM679" s="381">
        <v>2</v>
      </c>
      <c r="AN679" s="381">
        <v>6</v>
      </c>
      <c r="AO679" s="381">
        <v>8</v>
      </c>
      <c r="AP679" s="381"/>
      <c r="AQ679" s="381">
        <v>362</v>
      </c>
      <c r="AR679" s="91" t="s">
        <v>6341</v>
      </c>
      <c r="AS679" s="91" t="s">
        <v>6341</v>
      </c>
      <c r="AT679" s="91" t="s">
        <v>8525</v>
      </c>
      <c r="AU679" s="232">
        <v>514666</v>
      </c>
      <c r="AV679" s="232">
        <v>1422</v>
      </c>
      <c r="AW679" s="335"/>
      <c r="AX679" s="335"/>
      <c r="AY679" s="335"/>
      <c r="AZ679" s="335"/>
      <c r="BA679" s="335"/>
      <c r="BB679" s="313"/>
      <c r="BC679" s="313"/>
      <c r="BD679" s="91"/>
      <c r="BE679" s="91" t="s">
        <v>6350</v>
      </c>
      <c r="BF679" s="313"/>
      <c r="BG679" s="335"/>
      <c r="BH679" s="313"/>
      <c r="BI679" s="313"/>
      <c r="BJ679" s="313"/>
      <c r="BK679" s="313"/>
      <c r="BL679" s="313"/>
      <c r="BM679" s="91"/>
      <c r="BN679" s="91" t="s">
        <v>6350</v>
      </c>
      <c r="BO679" s="253">
        <v>2</v>
      </c>
      <c r="BP679" s="253">
        <v>6</v>
      </c>
      <c r="BQ679" s="253">
        <v>1</v>
      </c>
      <c r="BR679" s="253">
        <v>15</v>
      </c>
      <c r="BS679" s="253">
        <v>2</v>
      </c>
      <c r="BT679" s="253">
        <v>21</v>
      </c>
      <c r="BU679" s="253">
        <v>30</v>
      </c>
      <c r="BV679" s="253">
        <v>1</v>
      </c>
      <c r="BW679" s="253"/>
      <c r="BX679" s="253">
        <v>11</v>
      </c>
      <c r="BY679" s="427"/>
      <c r="BZ679" s="427"/>
      <c r="CA679" s="427"/>
      <c r="CB679" s="427"/>
      <c r="CC679" s="427"/>
    </row>
    <row r="680" spans="1:81" ht="17.100000000000001" customHeight="1">
      <c r="A680" s="770">
        <v>600</v>
      </c>
      <c r="B680" s="88" t="s">
        <v>3335</v>
      </c>
      <c r="C680" s="88" t="s">
        <v>3348</v>
      </c>
      <c r="D680" s="88" t="s">
        <v>96</v>
      </c>
      <c r="E680" s="88" t="s">
        <v>97</v>
      </c>
      <c r="F680" s="88" t="s">
        <v>3349</v>
      </c>
      <c r="G680" s="169" t="s">
        <v>11389</v>
      </c>
      <c r="H680" s="329" t="s">
        <v>3350</v>
      </c>
      <c r="I680" s="332" t="s">
        <v>3351</v>
      </c>
      <c r="J680" s="329" t="s">
        <v>102</v>
      </c>
      <c r="K680" s="329" t="s">
        <v>1429</v>
      </c>
      <c r="L680" s="329" t="s">
        <v>3352</v>
      </c>
      <c r="M680" s="91" t="s">
        <v>6849</v>
      </c>
      <c r="N680" s="330" t="s">
        <v>102</v>
      </c>
      <c r="O680" s="776" t="s">
        <v>6435</v>
      </c>
      <c r="P680" s="330" t="s">
        <v>102</v>
      </c>
      <c r="Q680" s="373">
        <v>58156</v>
      </c>
      <c r="R680" s="373">
        <v>29966.98</v>
      </c>
      <c r="S680" s="387">
        <v>1719.23</v>
      </c>
      <c r="T680" s="387">
        <v>1391.69</v>
      </c>
      <c r="U680" s="307" t="s">
        <v>8889</v>
      </c>
      <c r="V680" s="252">
        <v>327.54000000000002</v>
      </c>
      <c r="W680" s="252">
        <v>592.92999999999995</v>
      </c>
      <c r="X680" s="330" t="s">
        <v>6337</v>
      </c>
      <c r="Y680" s="252">
        <v>85.31</v>
      </c>
      <c r="Z680" s="252">
        <v>262.77999999999997</v>
      </c>
      <c r="AA680" s="252">
        <v>30945</v>
      </c>
      <c r="AB680" s="252">
        <v>412.04</v>
      </c>
      <c r="AC680" s="252">
        <v>153.78</v>
      </c>
      <c r="AD680" s="252">
        <v>160.57</v>
      </c>
      <c r="AE680" s="307">
        <v>308</v>
      </c>
      <c r="AF680" s="91" t="s">
        <v>11875</v>
      </c>
      <c r="AG680" s="373">
        <v>11128</v>
      </c>
      <c r="AH680" s="373">
        <v>43560</v>
      </c>
      <c r="AI680" s="91"/>
      <c r="AJ680" s="91"/>
      <c r="AK680" s="91" t="s">
        <v>6372</v>
      </c>
      <c r="AL680" s="381">
        <v>24</v>
      </c>
      <c r="AM680" s="381">
        <v>17</v>
      </c>
      <c r="AN680" s="381">
        <v>5</v>
      </c>
      <c r="AO680" s="381">
        <v>2</v>
      </c>
      <c r="AP680" s="381"/>
      <c r="AQ680" s="381">
        <v>310</v>
      </c>
      <c r="AR680" s="91" t="s">
        <v>9154</v>
      </c>
      <c r="AS680" s="91" t="s">
        <v>9154</v>
      </c>
      <c r="AT680" s="91" t="s">
        <v>6850</v>
      </c>
      <c r="AU680" s="232">
        <v>123380</v>
      </c>
      <c r="AV680" s="232">
        <v>398</v>
      </c>
      <c r="AW680" s="335"/>
      <c r="AX680" s="335"/>
      <c r="AY680" s="335"/>
      <c r="AZ680" s="335"/>
      <c r="BA680" s="335"/>
      <c r="BB680" s="313"/>
      <c r="BC680" s="313"/>
      <c r="BD680" s="91"/>
      <c r="BE680" s="91" t="s">
        <v>6350</v>
      </c>
      <c r="BF680" s="313"/>
      <c r="BG680" s="335"/>
      <c r="BH680" s="313"/>
      <c r="BI680" s="313"/>
      <c r="BJ680" s="313"/>
      <c r="BK680" s="313"/>
      <c r="BL680" s="313"/>
      <c r="BM680" s="91"/>
      <c r="BN680" s="91" t="s">
        <v>6350</v>
      </c>
      <c r="BO680" s="390">
        <v>2</v>
      </c>
      <c r="BP680" s="390">
        <v>3</v>
      </c>
      <c r="BQ680" s="390"/>
      <c r="BR680" s="390">
        <v>4</v>
      </c>
      <c r="BS680" s="390">
        <v>2</v>
      </c>
      <c r="BT680" s="390">
        <v>18</v>
      </c>
      <c r="BU680" s="390">
        <v>61</v>
      </c>
      <c r="BV680" s="390">
        <v>1</v>
      </c>
      <c r="BW680" s="390">
        <v>3</v>
      </c>
      <c r="BX680" s="390"/>
      <c r="BY680" s="427"/>
      <c r="BZ680" s="427"/>
      <c r="CA680" s="427"/>
      <c r="CB680" s="427"/>
      <c r="CC680" s="427"/>
    </row>
    <row r="681" spans="1:81" ht="17.100000000000001" customHeight="1">
      <c r="A681" s="770">
        <v>601</v>
      </c>
      <c r="B681" s="78" t="s">
        <v>3335</v>
      </c>
      <c r="C681" s="78" t="s">
        <v>3353</v>
      </c>
      <c r="D681" s="78" t="s">
        <v>96</v>
      </c>
      <c r="E681" s="78" t="s">
        <v>97</v>
      </c>
      <c r="F681" s="78" t="s">
        <v>3354</v>
      </c>
      <c r="G681" s="101" t="s">
        <v>11390</v>
      </c>
      <c r="H681" s="330" t="s">
        <v>3355</v>
      </c>
      <c r="I681" s="91" t="s">
        <v>3356</v>
      </c>
      <c r="J681" s="330" t="s">
        <v>102</v>
      </c>
      <c r="K681" s="330" t="s">
        <v>142</v>
      </c>
      <c r="L681" s="330" t="s">
        <v>3357</v>
      </c>
      <c r="M681" s="91" t="s">
        <v>10601</v>
      </c>
      <c r="N681" s="330" t="s">
        <v>102</v>
      </c>
      <c r="O681" s="776" t="s">
        <v>6435</v>
      </c>
      <c r="P681" s="330" t="s">
        <v>102</v>
      </c>
      <c r="Q681" s="373">
        <v>77351</v>
      </c>
      <c r="R681" s="373">
        <v>7314</v>
      </c>
      <c r="S681" s="387">
        <v>2875</v>
      </c>
      <c r="T681" s="387">
        <v>2432</v>
      </c>
      <c r="U681" s="253" t="s">
        <v>6405</v>
      </c>
      <c r="V681" s="252">
        <v>443</v>
      </c>
      <c r="W681" s="252">
        <v>426</v>
      </c>
      <c r="X681" s="330" t="s">
        <v>6337</v>
      </c>
      <c r="Y681" s="252">
        <v>102</v>
      </c>
      <c r="Z681" s="252">
        <v>450</v>
      </c>
      <c r="AA681" s="252">
        <v>13756</v>
      </c>
      <c r="AB681" s="252">
        <v>83</v>
      </c>
      <c r="AC681" s="252"/>
      <c r="AD681" s="252"/>
      <c r="AE681" s="307">
        <v>537</v>
      </c>
      <c r="AF681" s="91" t="s">
        <v>6766</v>
      </c>
      <c r="AG681" s="373">
        <v>6171</v>
      </c>
      <c r="AH681" s="373">
        <v>10008</v>
      </c>
      <c r="AI681" s="91"/>
      <c r="AJ681" s="91"/>
      <c r="AK681" s="91" t="s">
        <v>6372</v>
      </c>
      <c r="AL681" s="381">
        <v>10</v>
      </c>
      <c r="AM681" s="381"/>
      <c r="AN681" s="381">
        <v>3</v>
      </c>
      <c r="AO681" s="381">
        <v>7</v>
      </c>
      <c r="AP681" s="381"/>
      <c r="AQ681" s="381">
        <v>311</v>
      </c>
      <c r="AR681" s="91" t="s">
        <v>6341</v>
      </c>
      <c r="AS681" s="91" t="s">
        <v>6341</v>
      </c>
      <c r="AT681" s="91" t="s">
        <v>6356</v>
      </c>
      <c r="AU681" s="232">
        <v>298131</v>
      </c>
      <c r="AV681" s="232">
        <v>959</v>
      </c>
      <c r="AW681" s="335"/>
      <c r="AX681" s="335"/>
      <c r="AY681" s="335"/>
      <c r="AZ681" s="335"/>
      <c r="BA681" s="335"/>
      <c r="BB681" s="313"/>
      <c r="BC681" s="313"/>
      <c r="BD681" s="91"/>
      <c r="BE681" s="91" t="s">
        <v>6350</v>
      </c>
      <c r="BF681" s="313"/>
      <c r="BG681" s="335"/>
      <c r="BH681" s="313"/>
      <c r="BI681" s="313"/>
      <c r="BJ681" s="313"/>
      <c r="BK681" s="313"/>
      <c r="BL681" s="313"/>
      <c r="BM681" s="91"/>
      <c r="BN681" s="91" t="s">
        <v>6350</v>
      </c>
      <c r="BO681" s="253"/>
      <c r="BP681" s="253"/>
      <c r="BQ681" s="253"/>
      <c r="BR681" s="253">
        <v>4</v>
      </c>
      <c r="BS681" s="390"/>
      <c r="BT681" s="253"/>
      <c r="BU681" s="253">
        <v>4</v>
      </c>
      <c r="BV681" s="253"/>
      <c r="BW681" s="253"/>
      <c r="BX681" s="253"/>
      <c r="BY681" s="427"/>
      <c r="BZ681" s="427"/>
      <c r="CA681" s="427"/>
      <c r="CB681" s="427"/>
      <c r="CC681" s="427"/>
    </row>
    <row r="682" spans="1:81" ht="17.100000000000001" customHeight="1">
      <c r="A682" s="770">
        <v>602</v>
      </c>
      <c r="B682" s="92" t="s">
        <v>3336</v>
      </c>
      <c r="C682" s="92" t="s">
        <v>3337</v>
      </c>
      <c r="D682" s="92" t="s">
        <v>0</v>
      </c>
      <c r="E682" s="92" t="s">
        <v>20</v>
      </c>
      <c r="F682" s="92" t="s">
        <v>3358</v>
      </c>
      <c r="G682" s="169" t="s">
        <v>11391</v>
      </c>
      <c r="H682" s="329" t="s">
        <v>12143</v>
      </c>
      <c r="I682" s="332" t="s">
        <v>3359</v>
      </c>
      <c r="J682" s="329" t="s">
        <v>102</v>
      </c>
      <c r="K682" s="329" t="s">
        <v>3360</v>
      </c>
      <c r="L682" s="329" t="s">
        <v>3361</v>
      </c>
      <c r="M682" s="91" t="s">
        <v>12550</v>
      </c>
      <c r="N682" s="258" t="s">
        <v>102</v>
      </c>
      <c r="O682" s="776" t="s">
        <v>6435</v>
      </c>
      <c r="P682" s="259" t="s">
        <v>30</v>
      </c>
      <c r="Q682" s="260">
        <v>1065</v>
      </c>
      <c r="R682" s="261">
        <v>1112</v>
      </c>
      <c r="S682" s="263">
        <v>835</v>
      </c>
      <c r="T682" s="263">
        <v>835</v>
      </c>
      <c r="U682" s="379" t="s">
        <v>6352</v>
      </c>
      <c r="V682" s="263"/>
      <c r="W682" s="263">
        <v>22</v>
      </c>
      <c r="X682" s="257" t="s">
        <v>6337</v>
      </c>
      <c r="Y682" s="263"/>
      <c r="Z682" s="263">
        <v>26</v>
      </c>
      <c r="AA682" s="263">
        <v>420</v>
      </c>
      <c r="AB682" s="263">
        <v>26</v>
      </c>
      <c r="AC682" s="263"/>
      <c r="AD682" s="263"/>
      <c r="AE682" s="396">
        <v>5</v>
      </c>
      <c r="AF682" s="256" t="s">
        <v>8423</v>
      </c>
      <c r="AG682" s="263">
        <v>302</v>
      </c>
      <c r="AH682" s="373">
        <v>1821</v>
      </c>
      <c r="AI682" s="256"/>
      <c r="AJ682" s="256"/>
      <c r="AK682" s="256" t="s">
        <v>12144</v>
      </c>
      <c r="AL682" s="402"/>
      <c r="AM682" s="257"/>
      <c r="AN682" s="257"/>
      <c r="AO682" s="257"/>
      <c r="AP682" s="257"/>
      <c r="AQ682" s="256">
        <v>258</v>
      </c>
      <c r="AR682" s="256" t="s">
        <v>9168</v>
      </c>
      <c r="AS682" s="256" t="s">
        <v>7203</v>
      </c>
      <c r="AT682" s="256" t="s">
        <v>9169</v>
      </c>
      <c r="AU682" s="232">
        <v>5514</v>
      </c>
      <c r="AV682" s="783">
        <v>21</v>
      </c>
      <c r="AW682" s="264"/>
      <c r="AX682" s="264"/>
      <c r="AY682" s="264"/>
      <c r="AZ682" s="264"/>
      <c r="BA682" s="265"/>
      <c r="BB682" s="266"/>
      <c r="BC682" s="266"/>
      <c r="BD682" s="256"/>
      <c r="BE682" s="267" t="s">
        <v>6350</v>
      </c>
      <c r="BF682" s="264"/>
      <c r="BG682" s="264"/>
      <c r="BH682" s="264"/>
      <c r="BI682" s="264"/>
      <c r="BJ682" s="264"/>
      <c r="BK682" s="264"/>
      <c r="BL682" s="264"/>
      <c r="BM682" s="256"/>
      <c r="BN682" s="256" t="s">
        <v>6350</v>
      </c>
      <c r="BO682" s="379"/>
      <c r="BP682" s="379"/>
      <c r="BQ682" s="379">
        <v>2</v>
      </c>
      <c r="BR682" s="379"/>
      <c r="BS682" s="379"/>
      <c r="BT682" s="379">
        <v>1</v>
      </c>
      <c r="BU682" s="379"/>
      <c r="BV682" s="379"/>
      <c r="BW682" s="379"/>
      <c r="BX682" s="379"/>
      <c r="BY682" s="257"/>
      <c r="BZ682" s="257"/>
      <c r="CA682" s="257"/>
      <c r="CB682" s="257"/>
      <c r="CC682" s="262"/>
    </row>
    <row r="683" spans="1:81" ht="17.100000000000001" customHeight="1">
      <c r="A683" s="770">
        <v>603</v>
      </c>
      <c r="B683" s="92" t="s">
        <v>3335</v>
      </c>
      <c r="C683" s="92" t="s">
        <v>3362</v>
      </c>
      <c r="D683" s="92" t="s">
        <v>0</v>
      </c>
      <c r="E683" s="92" t="s">
        <v>97</v>
      </c>
      <c r="F683" s="92" t="s">
        <v>3363</v>
      </c>
      <c r="G683" s="169" t="s">
        <v>11392</v>
      </c>
      <c r="H683" s="329" t="s">
        <v>6846</v>
      </c>
      <c r="I683" s="207" t="s">
        <v>8842</v>
      </c>
      <c r="J683" s="329" t="s">
        <v>102</v>
      </c>
      <c r="K683" s="329" t="s">
        <v>8841</v>
      </c>
      <c r="L683" s="329" t="s">
        <v>3364</v>
      </c>
      <c r="M683" s="91" t="s">
        <v>6847</v>
      </c>
      <c r="N683" s="330" t="s">
        <v>30</v>
      </c>
      <c r="O683" s="570"/>
      <c r="P683" s="330" t="s">
        <v>30</v>
      </c>
      <c r="Q683" s="373">
        <v>39692</v>
      </c>
      <c r="R683" s="373">
        <v>5440.88</v>
      </c>
      <c r="S683" s="387">
        <v>1798.95</v>
      </c>
      <c r="T683" s="387">
        <v>1636.93</v>
      </c>
      <c r="U683" s="253" t="s">
        <v>6352</v>
      </c>
      <c r="V683" s="252">
        <v>162.02000000000001</v>
      </c>
      <c r="W683" s="252">
        <v>309.45999999999998</v>
      </c>
      <c r="X683" s="330" t="s">
        <v>6337</v>
      </c>
      <c r="Y683" s="252">
        <v>295.25</v>
      </c>
      <c r="Z683" s="252"/>
      <c r="AA683" s="252"/>
      <c r="AB683" s="252">
        <v>290.51</v>
      </c>
      <c r="AC683" s="252"/>
      <c r="AD683" s="252"/>
      <c r="AE683" s="307">
        <v>151</v>
      </c>
      <c r="AF683" s="91" t="s">
        <v>6848</v>
      </c>
      <c r="AG683" s="373">
        <v>1945</v>
      </c>
      <c r="AH683" s="373">
        <v>7062</v>
      </c>
      <c r="AI683" s="91"/>
      <c r="AJ683" s="91"/>
      <c r="AK683" s="91" t="s">
        <v>11707</v>
      </c>
      <c r="AL683" s="381">
        <v>24</v>
      </c>
      <c r="AM683" s="381"/>
      <c r="AN683" s="381">
        <v>16</v>
      </c>
      <c r="AO683" s="381">
        <v>8</v>
      </c>
      <c r="AP683" s="381"/>
      <c r="AQ683" s="381">
        <v>320</v>
      </c>
      <c r="AR683" s="91" t="s">
        <v>9171</v>
      </c>
      <c r="AS683" s="91" t="s">
        <v>9171</v>
      </c>
      <c r="AT683" s="91" t="s">
        <v>9170</v>
      </c>
      <c r="AU683" s="232">
        <v>140800</v>
      </c>
      <c r="AV683" s="232">
        <v>440</v>
      </c>
      <c r="AW683" s="335"/>
      <c r="AX683" s="335"/>
      <c r="AY683" s="335"/>
      <c r="AZ683" s="335"/>
      <c r="BA683" s="335"/>
      <c r="BB683" s="313"/>
      <c r="BC683" s="313"/>
      <c r="BD683" s="91"/>
      <c r="BE683" s="267" t="s">
        <v>6350</v>
      </c>
      <c r="BF683" s="313"/>
      <c r="BG683" s="335"/>
      <c r="BH683" s="313"/>
      <c r="BI683" s="313"/>
      <c r="BJ683" s="313"/>
      <c r="BK683" s="313"/>
      <c r="BL683" s="313"/>
      <c r="BM683" s="91"/>
      <c r="BN683" s="91" t="s">
        <v>6350</v>
      </c>
      <c r="BO683" s="253"/>
      <c r="BP683" s="253"/>
      <c r="BQ683" s="253"/>
      <c r="BR683" s="253">
        <v>13</v>
      </c>
      <c r="BS683" s="253"/>
      <c r="BT683" s="253">
        <v>21</v>
      </c>
      <c r="BU683" s="253"/>
      <c r="BV683" s="253"/>
      <c r="BW683" s="253"/>
      <c r="BX683" s="253"/>
      <c r="BY683" s="427"/>
      <c r="BZ683" s="427"/>
      <c r="CA683" s="427"/>
      <c r="CB683" s="427"/>
      <c r="CC683" s="427"/>
    </row>
    <row r="684" spans="1:81" ht="17.100000000000001" customHeight="1">
      <c r="A684" s="208"/>
      <c r="B684" s="209" t="s">
        <v>3365</v>
      </c>
      <c r="C684" s="210"/>
      <c r="D684" s="210">
        <v>6</v>
      </c>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c r="AK684" s="210"/>
      <c r="AL684" s="210"/>
      <c r="AM684" s="210"/>
      <c r="AN684" s="210"/>
      <c r="AO684" s="210"/>
      <c r="AP684" s="210"/>
      <c r="AQ684" s="210"/>
      <c r="AR684" s="210"/>
      <c r="AS684" s="210"/>
      <c r="AT684" s="210"/>
      <c r="AU684" s="210"/>
      <c r="AV684" s="210"/>
      <c r="AW684" s="210"/>
      <c r="AX684" s="210"/>
      <c r="AY684" s="210"/>
      <c r="AZ684" s="210"/>
      <c r="BA684" s="210"/>
      <c r="BB684" s="210"/>
      <c r="BC684" s="210"/>
      <c r="BD684" s="210"/>
      <c r="BE684" s="210"/>
      <c r="BF684" s="210"/>
      <c r="BG684" s="210"/>
      <c r="BH684" s="210"/>
      <c r="BI684" s="210"/>
      <c r="BJ684" s="210"/>
      <c r="BK684" s="210"/>
      <c r="BL684" s="210"/>
      <c r="BM684" s="210"/>
      <c r="BN684" s="210"/>
      <c r="BO684" s="285"/>
      <c r="BP684" s="285"/>
      <c r="BQ684" s="285"/>
      <c r="BR684" s="285"/>
      <c r="BS684" s="285"/>
      <c r="BT684" s="285"/>
      <c r="BU684" s="285"/>
      <c r="BV684" s="285"/>
      <c r="BW684" s="285"/>
      <c r="BX684" s="285"/>
      <c r="BY684" s="112"/>
      <c r="BZ684" s="112"/>
      <c r="CA684" s="112"/>
      <c r="CB684" s="112"/>
      <c r="CC684" s="112"/>
    </row>
    <row r="685" spans="1:81" ht="17.100000000000001" customHeight="1">
      <c r="A685" s="78">
        <v>604</v>
      </c>
      <c r="B685" s="78" t="s">
        <v>3335</v>
      </c>
      <c r="C685" s="78" t="s">
        <v>3366</v>
      </c>
      <c r="D685" s="78" t="s">
        <v>309</v>
      </c>
      <c r="E685" s="78" t="s">
        <v>896</v>
      </c>
      <c r="F685" s="78" t="s">
        <v>3367</v>
      </c>
      <c r="G685" s="101" t="s">
        <v>11393</v>
      </c>
      <c r="H685" s="330" t="s">
        <v>3368</v>
      </c>
      <c r="I685" s="91" t="s">
        <v>3369</v>
      </c>
      <c r="J685" s="330" t="s">
        <v>30</v>
      </c>
      <c r="K685" s="330" t="s">
        <v>896</v>
      </c>
      <c r="L685" s="330" t="s">
        <v>896</v>
      </c>
      <c r="M685" s="91"/>
      <c r="N685" s="330" t="s">
        <v>30</v>
      </c>
      <c r="O685" s="330"/>
      <c r="P685" s="330" t="s">
        <v>30</v>
      </c>
      <c r="Q685" s="373">
        <v>6890</v>
      </c>
      <c r="R685" s="373">
        <v>778.25</v>
      </c>
      <c r="S685" s="387">
        <v>269</v>
      </c>
      <c r="T685" s="387">
        <v>269</v>
      </c>
      <c r="U685" s="253"/>
      <c r="V685" s="252"/>
      <c r="W685" s="252">
        <v>10</v>
      </c>
      <c r="X685" s="330"/>
      <c r="Y685" s="252">
        <v>299</v>
      </c>
      <c r="Z685" s="252"/>
      <c r="AA685" s="252"/>
      <c r="AB685" s="252">
        <v>10</v>
      </c>
      <c r="AC685" s="252"/>
      <c r="AD685" s="252"/>
      <c r="AE685" s="307">
        <v>41</v>
      </c>
      <c r="AF685" s="91" t="s">
        <v>6370</v>
      </c>
      <c r="AG685" s="373">
        <v>587</v>
      </c>
      <c r="AH685" s="373">
        <v>1125</v>
      </c>
      <c r="AI685" s="91"/>
      <c r="AJ685" s="91"/>
      <c r="AK685" s="91"/>
      <c r="AL685" s="381"/>
      <c r="AM685" s="381"/>
      <c r="AN685" s="381"/>
      <c r="AO685" s="381"/>
      <c r="AP685" s="381"/>
      <c r="AQ685" s="810">
        <v>240</v>
      </c>
      <c r="AR685" s="585" t="s">
        <v>9140</v>
      </c>
      <c r="AS685" s="585" t="s">
        <v>6378</v>
      </c>
      <c r="AT685" s="585" t="s">
        <v>6349</v>
      </c>
      <c r="AU685" s="73">
        <v>1000</v>
      </c>
      <c r="AV685" s="232">
        <v>4</v>
      </c>
      <c r="AW685" s="335"/>
      <c r="AX685" s="335"/>
      <c r="AY685" s="335"/>
      <c r="AZ685" s="335"/>
      <c r="BA685" s="335"/>
      <c r="BB685" s="313"/>
      <c r="BC685" s="313"/>
      <c r="BD685" s="91"/>
      <c r="BE685" s="91" t="s">
        <v>6350</v>
      </c>
      <c r="BF685" s="313"/>
      <c r="BG685" s="335"/>
      <c r="BH685" s="313"/>
      <c r="BI685" s="313"/>
      <c r="BJ685" s="313"/>
      <c r="BK685" s="313"/>
      <c r="BL685" s="313"/>
      <c r="BM685" s="91"/>
      <c r="BN685" s="91"/>
      <c r="BO685" s="253"/>
      <c r="BP685" s="253"/>
      <c r="BQ685" s="253"/>
      <c r="BR685" s="253"/>
      <c r="BS685" s="253"/>
      <c r="BT685" s="253"/>
      <c r="BU685" s="253"/>
      <c r="BV685" s="253"/>
      <c r="BW685" s="253"/>
      <c r="BX685" s="253"/>
      <c r="BY685" s="427"/>
      <c r="BZ685" s="427"/>
      <c r="CA685" s="427"/>
      <c r="CB685" s="427"/>
      <c r="CC685" s="427"/>
    </row>
    <row r="686" spans="1:81" ht="17.100000000000001" customHeight="1">
      <c r="A686" s="78">
        <v>605</v>
      </c>
      <c r="B686" s="78" t="s">
        <v>3335</v>
      </c>
      <c r="C686" s="78" t="s">
        <v>3370</v>
      </c>
      <c r="D686" s="78" t="s">
        <v>309</v>
      </c>
      <c r="E686" s="78" t="s">
        <v>97</v>
      </c>
      <c r="F686" s="78" t="s">
        <v>3371</v>
      </c>
      <c r="G686" s="101" t="s">
        <v>11394</v>
      </c>
      <c r="H686" s="330" t="s">
        <v>3372</v>
      </c>
      <c r="I686" s="91" t="s">
        <v>3373</v>
      </c>
      <c r="J686" s="330" t="s">
        <v>102</v>
      </c>
      <c r="K686" s="330" t="s">
        <v>3374</v>
      </c>
      <c r="L686" s="330" t="s">
        <v>3375</v>
      </c>
      <c r="M686" s="91" t="s">
        <v>10602</v>
      </c>
      <c r="N686" s="330" t="s">
        <v>30</v>
      </c>
      <c r="O686" s="330"/>
      <c r="P686" s="330" t="s">
        <v>11386</v>
      </c>
      <c r="Q686" s="373">
        <v>57988</v>
      </c>
      <c r="R686" s="373">
        <v>3953</v>
      </c>
      <c r="S686" s="387">
        <v>1516</v>
      </c>
      <c r="T686" s="387">
        <v>1291</v>
      </c>
      <c r="U686" s="253" t="s">
        <v>6513</v>
      </c>
      <c r="V686" s="252">
        <v>225</v>
      </c>
      <c r="W686" s="252">
        <v>232</v>
      </c>
      <c r="X686" s="330" t="s">
        <v>6337</v>
      </c>
      <c r="Y686" s="252">
        <v>217</v>
      </c>
      <c r="Z686" s="252">
        <v>43</v>
      </c>
      <c r="AA686" s="252">
        <v>600</v>
      </c>
      <c r="AB686" s="252">
        <v>197</v>
      </c>
      <c r="AC686" s="252">
        <v>40</v>
      </c>
      <c r="AD686" s="252">
        <v>66</v>
      </c>
      <c r="AE686" s="307" t="s">
        <v>9955</v>
      </c>
      <c r="AF686" s="91" t="s">
        <v>6384</v>
      </c>
      <c r="AG686" s="373">
        <v>2003</v>
      </c>
      <c r="AH686" s="373">
        <v>2003</v>
      </c>
      <c r="AI686" s="91"/>
      <c r="AJ686" s="91"/>
      <c r="AK686" s="91" t="s">
        <v>6354</v>
      </c>
      <c r="AL686" s="381">
        <v>6</v>
      </c>
      <c r="AM686" s="381"/>
      <c r="AN686" s="381"/>
      <c r="AO686" s="381">
        <v>6</v>
      </c>
      <c r="AP686" s="381"/>
      <c r="AQ686" s="381">
        <v>230</v>
      </c>
      <c r="AR686" s="91" t="s">
        <v>9172</v>
      </c>
      <c r="AS686" s="91" t="s">
        <v>9173</v>
      </c>
      <c r="AT686" s="91" t="s">
        <v>9358</v>
      </c>
      <c r="AU686" s="73">
        <v>140746</v>
      </c>
      <c r="AV686" s="232">
        <v>612</v>
      </c>
      <c r="AW686" s="359">
        <v>3000</v>
      </c>
      <c r="AX686" s="359">
        <v>0</v>
      </c>
      <c r="AY686" s="359">
        <v>1000</v>
      </c>
      <c r="AZ686" s="359">
        <v>2000</v>
      </c>
      <c r="BA686" s="359">
        <v>3000</v>
      </c>
      <c r="BB686" s="451">
        <v>20</v>
      </c>
      <c r="BC686" s="313"/>
      <c r="BD686" s="91" t="s">
        <v>7637</v>
      </c>
      <c r="BE686" s="91" t="s">
        <v>7638</v>
      </c>
      <c r="BF686" s="313"/>
      <c r="BG686" s="335"/>
      <c r="BH686" s="313"/>
      <c r="BI686" s="313"/>
      <c r="BJ686" s="313"/>
      <c r="BK686" s="313"/>
      <c r="BL686" s="313"/>
      <c r="BM686" s="91"/>
      <c r="BN686" s="91"/>
      <c r="BO686" s="253"/>
      <c r="BP686" s="253"/>
      <c r="BQ686" s="253"/>
      <c r="BR686" s="253"/>
      <c r="BS686" s="253"/>
      <c r="BT686" s="253">
        <v>7</v>
      </c>
      <c r="BU686" s="253">
        <v>5</v>
      </c>
      <c r="BV686" s="253">
        <v>4</v>
      </c>
      <c r="BW686" s="253"/>
      <c r="BX686" s="253"/>
      <c r="BY686" s="427"/>
      <c r="BZ686" s="427"/>
      <c r="CA686" s="427"/>
      <c r="CB686" s="427"/>
      <c r="CC686" s="427"/>
    </row>
    <row r="687" spans="1:81" ht="17.100000000000001" customHeight="1">
      <c r="A687" s="770">
        <v>606</v>
      </c>
      <c r="B687" s="78" t="s">
        <v>3335</v>
      </c>
      <c r="C687" s="78" t="s">
        <v>3370</v>
      </c>
      <c r="D687" s="78" t="s">
        <v>309</v>
      </c>
      <c r="E687" s="78" t="s">
        <v>97</v>
      </c>
      <c r="F687" s="78" t="s">
        <v>3376</v>
      </c>
      <c r="G687" s="101" t="s">
        <v>11395</v>
      </c>
      <c r="H687" s="330" t="s">
        <v>3377</v>
      </c>
      <c r="I687" s="91" t="s">
        <v>3378</v>
      </c>
      <c r="J687" s="330" t="s">
        <v>102</v>
      </c>
      <c r="K687" s="330" t="s">
        <v>3379</v>
      </c>
      <c r="L687" s="330" t="s">
        <v>3380</v>
      </c>
      <c r="M687" s="91" t="s">
        <v>7639</v>
      </c>
      <c r="N687" s="330" t="s">
        <v>102</v>
      </c>
      <c r="O687" s="776" t="s">
        <v>6435</v>
      </c>
      <c r="P687" s="330" t="s">
        <v>30</v>
      </c>
      <c r="Q687" s="373">
        <v>5525</v>
      </c>
      <c r="R687" s="373">
        <v>1219</v>
      </c>
      <c r="S687" s="387">
        <v>1064</v>
      </c>
      <c r="T687" s="387">
        <v>970</v>
      </c>
      <c r="U687" s="253" t="s">
        <v>6352</v>
      </c>
      <c r="V687" s="252">
        <v>94</v>
      </c>
      <c r="W687" s="252">
        <v>34</v>
      </c>
      <c r="X687" s="330" t="s">
        <v>33</v>
      </c>
      <c r="Y687" s="252">
        <v>42</v>
      </c>
      <c r="Z687" s="252">
        <v>45</v>
      </c>
      <c r="AA687" s="252">
        <v>4000</v>
      </c>
      <c r="AB687" s="252">
        <v>34</v>
      </c>
      <c r="AC687" s="252"/>
      <c r="AD687" s="252"/>
      <c r="AE687" s="307">
        <v>3</v>
      </c>
      <c r="AF687" s="91" t="s">
        <v>7640</v>
      </c>
      <c r="AG687" s="373">
        <v>2770</v>
      </c>
      <c r="AH687" s="373">
        <v>4071</v>
      </c>
      <c r="AI687" s="91" t="s">
        <v>7641</v>
      </c>
      <c r="AJ687" s="91" t="s">
        <v>7642</v>
      </c>
      <c r="AK687" s="91" t="s">
        <v>6348</v>
      </c>
      <c r="AL687" s="381">
        <v>3</v>
      </c>
      <c r="AM687" s="381"/>
      <c r="AN687" s="381">
        <v>2</v>
      </c>
      <c r="AO687" s="381">
        <v>1</v>
      </c>
      <c r="AP687" s="381"/>
      <c r="AQ687" s="381">
        <v>300</v>
      </c>
      <c r="AR687" s="91" t="s">
        <v>9140</v>
      </c>
      <c r="AS687" s="91" t="s">
        <v>9140</v>
      </c>
      <c r="AT687" s="91" t="s">
        <v>6461</v>
      </c>
      <c r="AU687" s="73">
        <v>21533</v>
      </c>
      <c r="AV687" s="73">
        <v>72</v>
      </c>
      <c r="AW687" s="335"/>
      <c r="AX687" s="335"/>
      <c r="AY687" s="335"/>
      <c r="AZ687" s="335"/>
      <c r="BA687" s="335"/>
      <c r="BB687" s="313"/>
      <c r="BC687" s="313"/>
      <c r="BD687" s="91"/>
      <c r="BE687" s="91" t="s">
        <v>6350</v>
      </c>
      <c r="BF687" s="313"/>
      <c r="BG687" s="335"/>
      <c r="BH687" s="313"/>
      <c r="BI687" s="313"/>
      <c r="BJ687" s="313"/>
      <c r="BK687" s="313"/>
      <c r="BL687" s="313"/>
      <c r="BM687" s="91"/>
      <c r="BN687" s="91" t="s">
        <v>6350</v>
      </c>
      <c r="BO687" s="253"/>
      <c r="BP687" s="253">
        <v>1</v>
      </c>
      <c r="BQ687" s="253">
        <v>1</v>
      </c>
      <c r="BR687" s="253"/>
      <c r="BS687" s="253"/>
      <c r="BT687" s="253"/>
      <c r="BU687" s="253">
        <v>1</v>
      </c>
      <c r="BV687" s="253"/>
      <c r="BW687" s="253"/>
      <c r="BX687" s="253"/>
      <c r="BY687" s="427"/>
      <c r="BZ687" s="427"/>
      <c r="CA687" s="427"/>
      <c r="CB687" s="427"/>
      <c r="CC687" s="427"/>
    </row>
    <row r="688" spans="1:81" ht="17.100000000000001" customHeight="1">
      <c r="A688" s="770">
        <v>607</v>
      </c>
      <c r="B688" s="116" t="s">
        <v>3335</v>
      </c>
      <c r="C688" s="116" t="s">
        <v>3381</v>
      </c>
      <c r="D688" s="116" t="s">
        <v>309</v>
      </c>
      <c r="E688" s="78" t="s">
        <v>3382</v>
      </c>
      <c r="F688" s="78" t="s">
        <v>3383</v>
      </c>
      <c r="G688" s="101" t="s">
        <v>11396</v>
      </c>
      <c r="H688" s="330" t="s">
        <v>9715</v>
      </c>
      <c r="I688" s="332" t="s">
        <v>5008</v>
      </c>
      <c r="J688" s="330" t="s">
        <v>102</v>
      </c>
      <c r="K688" s="330" t="s">
        <v>3384</v>
      </c>
      <c r="L688" s="330" t="s">
        <v>3385</v>
      </c>
      <c r="M688" s="91" t="s">
        <v>9716</v>
      </c>
      <c r="N688" s="330" t="s">
        <v>102</v>
      </c>
      <c r="O688" s="776" t="s">
        <v>6435</v>
      </c>
      <c r="P688" s="330" t="s">
        <v>102</v>
      </c>
      <c r="Q688" s="373">
        <v>8346</v>
      </c>
      <c r="R688" s="373">
        <v>4315.43</v>
      </c>
      <c r="S688" s="387">
        <v>1875</v>
      </c>
      <c r="T688" s="387">
        <v>1644</v>
      </c>
      <c r="U688" s="253" t="s">
        <v>9717</v>
      </c>
      <c r="V688" s="252">
        <v>231</v>
      </c>
      <c r="W688" s="252">
        <v>113</v>
      </c>
      <c r="X688" s="330" t="s">
        <v>6337</v>
      </c>
      <c r="Y688" s="252">
        <v>131</v>
      </c>
      <c r="Z688" s="252">
        <v>173</v>
      </c>
      <c r="AA688" s="252">
        <v>1897</v>
      </c>
      <c r="AB688" s="252">
        <v>87</v>
      </c>
      <c r="AC688" s="252"/>
      <c r="AD688" s="252"/>
      <c r="AE688" s="307">
        <v>540</v>
      </c>
      <c r="AF688" s="91" t="s">
        <v>9718</v>
      </c>
      <c r="AG688" s="373">
        <v>8024</v>
      </c>
      <c r="AH688" s="373">
        <v>30510</v>
      </c>
      <c r="AI688" s="91" t="s">
        <v>9719</v>
      </c>
      <c r="AJ688" s="91" t="s">
        <v>9979</v>
      </c>
      <c r="AK688" s="91" t="s">
        <v>7366</v>
      </c>
      <c r="AL688" s="381">
        <v>2</v>
      </c>
      <c r="AM688" s="381"/>
      <c r="AN688" s="381"/>
      <c r="AO688" s="381">
        <v>1</v>
      </c>
      <c r="AP688" s="381">
        <v>1</v>
      </c>
      <c r="AQ688" s="381">
        <v>312</v>
      </c>
      <c r="AR688" s="91" t="s">
        <v>9989</v>
      </c>
      <c r="AS688" s="91" t="s">
        <v>9989</v>
      </c>
      <c r="AT688" s="91" t="s">
        <v>10025</v>
      </c>
      <c r="AU688" s="73">
        <v>500027</v>
      </c>
      <c r="AV688" s="73">
        <v>1603</v>
      </c>
      <c r="AW688" s="335">
        <v>2000</v>
      </c>
      <c r="AX688" s="335">
        <v>0</v>
      </c>
      <c r="AY688" s="335">
        <v>500</v>
      </c>
      <c r="AZ688" s="335">
        <v>1000</v>
      </c>
      <c r="BA688" s="335">
        <v>2000</v>
      </c>
      <c r="BB688" s="313">
        <v>30</v>
      </c>
      <c r="BC688" s="313">
        <v>50</v>
      </c>
      <c r="BD688" s="91" t="s">
        <v>9720</v>
      </c>
      <c r="BE688" s="91" t="s">
        <v>9721</v>
      </c>
      <c r="BF688" s="313"/>
      <c r="BG688" s="335"/>
      <c r="BH688" s="313"/>
      <c r="BI688" s="313"/>
      <c r="BJ688" s="313"/>
      <c r="BK688" s="313"/>
      <c r="BL688" s="313"/>
      <c r="BM688" s="91"/>
      <c r="BN688" s="91"/>
      <c r="BO688" s="253">
        <v>1</v>
      </c>
      <c r="BP688" s="253">
        <v>2</v>
      </c>
      <c r="BQ688" s="253"/>
      <c r="BR688" s="253"/>
      <c r="BS688" s="253"/>
      <c r="BT688" s="253">
        <v>11</v>
      </c>
      <c r="BU688" s="253">
        <v>15</v>
      </c>
      <c r="BV688" s="253">
        <v>12</v>
      </c>
      <c r="BW688" s="253"/>
      <c r="BX688" s="253">
        <v>108</v>
      </c>
      <c r="BY688" s="427"/>
      <c r="BZ688" s="427"/>
      <c r="CA688" s="427"/>
      <c r="CB688" s="427"/>
      <c r="CC688" s="427"/>
    </row>
    <row r="689" spans="1:81" ht="17.100000000000001" customHeight="1">
      <c r="A689" s="770">
        <v>608</v>
      </c>
      <c r="B689" s="78" t="s">
        <v>3335</v>
      </c>
      <c r="C689" s="78" t="s">
        <v>3386</v>
      </c>
      <c r="D689" s="78" t="s">
        <v>309</v>
      </c>
      <c r="E689" s="78" t="s">
        <v>97</v>
      </c>
      <c r="F689" s="78" t="s">
        <v>3387</v>
      </c>
      <c r="G689" s="101" t="s">
        <v>11397</v>
      </c>
      <c r="H689" s="330" t="s">
        <v>7643</v>
      </c>
      <c r="I689" s="91" t="s">
        <v>3388</v>
      </c>
      <c r="J689" s="330" t="s">
        <v>102</v>
      </c>
      <c r="K689" s="330" t="s">
        <v>3389</v>
      </c>
      <c r="L689" s="330" t="s">
        <v>3390</v>
      </c>
      <c r="M689" s="91" t="s">
        <v>7644</v>
      </c>
      <c r="N689" s="330" t="s">
        <v>30</v>
      </c>
      <c r="O689" s="330"/>
      <c r="P689" s="330" t="s">
        <v>30</v>
      </c>
      <c r="Q689" s="373">
        <v>8314</v>
      </c>
      <c r="R689" s="373">
        <v>1382</v>
      </c>
      <c r="S689" s="387">
        <v>476</v>
      </c>
      <c r="T689" s="387">
        <v>418</v>
      </c>
      <c r="U689" s="253" t="s">
        <v>6489</v>
      </c>
      <c r="V689" s="252">
        <v>58</v>
      </c>
      <c r="W689" s="252">
        <v>112</v>
      </c>
      <c r="X689" s="330" t="s">
        <v>6337</v>
      </c>
      <c r="Y689" s="252">
        <v>58</v>
      </c>
      <c r="Z689" s="252">
        <v>18</v>
      </c>
      <c r="AA689" s="252">
        <v>380</v>
      </c>
      <c r="AB689" s="252">
        <v>26</v>
      </c>
      <c r="AC689" s="252"/>
      <c r="AD689" s="252"/>
      <c r="AE689" s="307">
        <v>8</v>
      </c>
      <c r="AF689" s="91" t="s">
        <v>6406</v>
      </c>
      <c r="AG689" s="373">
        <v>1106</v>
      </c>
      <c r="AH689" s="373">
        <v>2501</v>
      </c>
      <c r="AI689" s="91" t="s">
        <v>7645</v>
      </c>
      <c r="AJ689" s="91" t="s">
        <v>9037</v>
      </c>
      <c r="AK689" s="91" t="s">
        <v>6354</v>
      </c>
      <c r="AL689" s="381">
        <v>1</v>
      </c>
      <c r="AM689" s="381"/>
      <c r="AN689" s="381"/>
      <c r="AO689" s="381">
        <v>1</v>
      </c>
      <c r="AP689" s="381"/>
      <c r="AQ689" s="381">
        <v>316</v>
      </c>
      <c r="AR689" s="91" t="s">
        <v>9140</v>
      </c>
      <c r="AS689" s="91" t="s">
        <v>9140</v>
      </c>
      <c r="AT689" s="91" t="s">
        <v>9174</v>
      </c>
      <c r="AU689" s="73">
        <v>54173</v>
      </c>
      <c r="AV689" s="73">
        <v>171</v>
      </c>
      <c r="AW689" s="335"/>
      <c r="AX689" s="335"/>
      <c r="AY689" s="335"/>
      <c r="AZ689" s="335"/>
      <c r="BA689" s="335"/>
      <c r="BB689" s="313"/>
      <c r="BC689" s="313"/>
      <c r="BD689" s="91"/>
      <c r="BE689" s="91" t="s">
        <v>6350</v>
      </c>
      <c r="BF689" s="313"/>
      <c r="BG689" s="335"/>
      <c r="BH689" s="313"/>
      <c r="BI689" s="313"/>
      <c r="BJ689" s="313"/>
      <c r="BK689" s="313"/>
      <c r="BL689" s="313"/>
      <c r="BM689" s="91"/>
      <c r="BN689" s="91" t="s">
        <v>6350</v>
      </c>
      <c r="BO689" s="253"/>
      <c r="BP689" s="253">
        <v>1</v>
      </c>
      <c r="BQ689" s="253"/>
      <c r="BR689" s="253">
        <v>1</v>
      </c>
      <c r="BS689" s="253"/>
      <c r="BT689" s="253"/>
      <c r="BU689" s="253"/>
      <c r="BV689" s="253">
        <v>3</v>
      </c>
      <c r="BW689" s="253"/>
      <c r="BX689" s="253"/>
      <c r="BY689" s="427"/>
      <c r="BZ689" s="427"/>
      <c r="CA689" s="427"/>
      <c r="CB689" s="427"/>
      <c r="CC689" s="427"/>
    </row>
    <row r="690" spans="1:81" ht="17.100000000000001" customHeight="1">
      <c r="A690" s="770">
        <v>609</v>
      </c>
      <c r="B690" s="78" t="s">
        <v>3335</v>
      </c>
      <c r="C690" s="78" t="s">
        <v>3391</v>
      </c>
      <c r="D690" s="78" t="s">
        <v>309</v>
      </c>
      <c r="E690" s="78" t="s">
        <v>97</v>
      </c>
      <c r="F690" s="78" t="s">
        <v>3392</v>
      </c>
      <c r="G690" s="101" t="s">
        <v>11398</v>
      </c>
      <c r="H690" s="330" t="s">
        <v>3393</v>
      </c>
      <c r="I690" s="91" t="s">
        <v>3394</v>
      </c>
      <c r="J690" s="330" t="s">
        <v>102</v>
      </c>
      <c r="K690" s="330" t="s">
        <v>3395</v>
      </c>
      <c r="L690" s="330" t="s">
        <v>3396</v>
      </c>
      <c r="M690" s="91" t="s">
        <v>7646</v>
      </c>
      <c r="N690" s="330" t="s">
        <v>30</v>
      </c>
      <c r="O690" s="570"/>
      <c r="P690" s="330" t="s">
        <v>30</v>
      </c>
      <c r="Q690" s="373">
        <v>61594</v>
      </c>
      <c r="R690" s="373">
        <v>4354</v>
      </c>
      <c r="S690" s="387">
        <v>2718</v>
      </c>
      <c r="T690" s="387">
        <v>2115</v>
      </c>
      <c r="U690" s="253" t="s">
        <v>6352</v>
      </c>
      <c r="V690" s="252">
        <v>603</v>
      </c>
      <c r="W690" s="252">
        <v>84</v>
      </c>
      <c r="X690" s="330" t="s">
        <v>6337</v>
      </c>
      <c r="Y690" s="252">
        <v>381</v>
      </c>
      <c r="Z690" s="252"/>
      <c r="AA690" s="252"/>
      <c r="AB690" s="252">
        <v>84</v>
      </c>
      <c r="AC690" s="252"/>
      <c r="AD690" s="252">
        <v>152</v>
      </c>
      <c r="AE690" s="307" t="s">
        <v>9956</v>
      </c>
      <c r="AF690" s="91" t="s">
        <v>11432</v>
      </c>
      <c r="AG690" s="373">
        <v>4073</v>
      </c>
      <c r="AH690" s="373">
        <v>55433</v>
      </c>
      <c r="AI690" s="91"/>
      <c r="AJ690" s="91"/>
      <c r="AK690" s="91" t="s">
        <v>6348</v>
      </c>
      <c r="AL690" s="381">
        <v>18</v>
      </c>
      <c r="AM690" s="381">
        <v>8</v>
      </c>
      <c r="AN690" s="381">
        <v>10</v>
      </c>
      <c r="AO690" s="381"/>
      <c r="AP690" s="381"/>
      <c r="AQ690" s="381">
        <v>311</v>
      </c>
      <c r="AR690" s="91" t="s">
        <v>9140</v>
      </c>
      <c r="AS690" s="91" t="s">
        <v>9140</v>
      </c>
      <c r="AT690" s="91" t="s">
        <v>9175</v>
      </c>
      <c r="AU690" s="73">
        <v>54592</v>
      </c>
      <c r="AV690" s="232">
        <v>176</v>
      </c>
      <c r="AW690" s="335">
        <v>2000</v>
      </c>
      <c r="AX690" s="335">
        <v>0</v>
      </c>
      <c r="AY690" s="335">
        <v>500</v>
      </c>
      <c r="AZ690" s="335">
        <v>1000</v>
      </c>
      <c r="BA690" s="335">
        <v>2000</v>
      </c>
      <c r="BB690" s="313">
        <v>50</v>
      </c>
      <c r="BC690" s="313">
        <v>50</v>
      </c>
      <c r="BD690" s="91" t="s">
        <v>9552</v>
      </c>
      <c r="BE690" s="91" t="s">
        <v>7647</v>
      </c>
      <c r="BF690" s="313">
        <v>2000</v>
      </c>
      <c r="BG690" s="335">
        <v>0</v>
      </c>
      <c r="BH690" s="313">
        <v>500</v>
      </c>
      <c r="BI690" s="313">
        <v>1000</v>
      </c>
      <c r="BJ690" s="313">
        <v>2000</v>
      </c>
      <c r="BK690" s="313">
        <v>50</v>
      </c>
      <c r="BL690" s="313">
        <v>50</v>
      </c>
      <c r="BM690" s="91" t="s">
        <v>9637</v>
      </c>
      <c r="BN690" s="91" t="s">
        <v>7647</v>
      </c>
      <c r="BO690" s="253"/>
      <c r="BP690" s="253"/>
      <c r="BQ690" s="253">
        <v>1</v>
      </c>
      <c r="BR690" s="253"/>
      <c r="BS690" s="253"/>
      <c r="BT690" s="253">
        <v>4</v>
      </c>
      <c r="BU690" s="253">
        <v>2</v>
      </c>
      <c r="BV690" s="253">
        <v>3</v>
      </c>
      <c r="BW690" s="253"/>
      <c r="BX690" s="253"/>
      <c r="BY690" s="427"/>
      <c r="BZ690" s="427"/>
      <c r="CA690" s="427"/>
      <c r="CB690" s="427"/>
      <c r="CC690" s="427"/>
    </row>
    <row r="691" spans="1:81" ht="17.100000000000001" customHeight="1">
      <c r="A691" s="770">
        <v>610</v>
      </c>
      <c r="B691" s="78" t="s">
        <v>3335</v>
      </c>
      <c r="C691" s="78" t="s">
        <v>3366</v>
      </c>
      <c r="D691" s="78" t="s">
        <v>309</v>
      </c>
      <c r="E691" s="78" t="s">
        <v>97</v>
      </c>
      <c r="F691" s="78" t="s">
        <v>8389</v>
      </c>
      <c r="G691" s="101" t="s">
        <v>11399</v>
      </c>
      <c r="H691" s="330" t="s">
        <v>3397</v>
      </c>
      <c r="I691" s="91" t="s">
        <v>3398</v>
      </c>
      <c r="J691" s="330" t="s">
        <v>102</v>
      </c>
      <c r="K691" s="330" t="s">
        <v>3399</v>
      </c>
      <c r="L691" s="330" t="s">
        <v>3400</v>
      </c>
      <c r="M691" s="91" t="s">
        <v>7072</v>
      </c>
      <c r="N691" s="330" t="s">
        <v>30</v>
      </c>
      <c r="O691" s="330"/>
      <c r="P691" s="330" t="s">
        <v>30</v>
      </c>
      <c r="Q691" s="373">
        <v>150598</v>
      </c>
      <c r="R691" s="373">
        <v>5490</v>
      </c>
      <c r="S691" s="387">
        <v>1572</v>
      </c>
      <c r="T691" s="387">
        <v>1428</v>
      </c>
      <c r="U691" s="253" t="s">
        <v>6352</v>
      </c>
      <c r="V691" s="252">
        <v>144</v>
      </c>
      <c r="W691" s="252">
        <v>216</v>
      </c>
      <c r="X691" s="330" t="s">
        <v>6337</v>
      </c>
      <c r="Y691" s="252">
        <v>645</v>
      </c>
      <c r="Z691" s="252">
        <v>142</v>
      </c>
      <c r="AA691" s="252">
        <v>13625</v>
      </c>
      <c r="AB691" s="252">
        <v>164</v>
      </c>
      <c r="AC691" s="252"/>
      <c r="AD691" s="252"/>
      <c r="AE691" s="307">
        <v>250</v>
      </c>
      <c r="AF691" s="91" t="s">
        <v>7073</v>
      </c>
      <c r="AG691" s="373">
        <v>3968</v>
      </c>
      <c r="AH691" s="373">
        <v>6912</v>
      </c>
      <c r="AI691" s="91" t="s">
        <v>7074</v>
      </c>
      <c r="AJ691" s="91" t="s">
        <v>7075</v>
      </c>
      <c r="AK691" s="91" t="s">
        <v>6354</v>
      </c>
      <c r="AL691" s="381">
        <v>7</v>
      </c>
      <c r="AM691" s="381">
        <v>1</v>
      </c>
      <c r="AN691" s="381"/>
      <c r="AO691" s="381">
        <v>4</v>
      </c>
      <c r="AP691" s="381">
        <v>2</v>
      </c>
      <c r="AQ691" s="381">
        <v>312</v>
      </c>
      <c r="AR691" s="91" t="s">
        <v>9219</v>
      </c>
      <c r="AS691" s="91" t="s">
        <v>9219</v>
      </c>
      <c r="AT691" s="91" t="s">
        <v>6956</v>
      </c>
      <c r="AU691" s="73">
        <v>31081</v>
      </c>
      <c r="AV691" s="73">
        <v>100</v>
      </c>
      <c r="AW691" s="335"/>
      <c r="AX691" s="335"/>
      <c r="AY691" s="335"/>
      <c r="AZ691" s="335"/>
      <c r="BA691" s="335"/>
      <c r="BB691" s="313"/>
      <c r="BC691" s="313"/>
      <c r="BD691" s="91"/>
      <c r="BE691" s="91" t="s">
        <v>6350</v>
      </c>
      <c r="BF691" s="313"/>
      <c r="BG691" s="335"/>
      <c r="BH691" s="313"/>
      <c r="BI691" s="313"/>
      <c r="BJ691" s="313"/>
      <c r="BK691" s="313"/>
      <c r="BL691" s="313"/>
      <c r="BM691" s="91"/>
      <c r="BN691" s="91"/>
      <c r="BO691" s="253"/>
      <c r="BP691" s="253"/>
      <c r="BQ691" s="253"/>
      <c r="BR691" s="253">
        <v>2</v>
      </c>
      <c r="BS691" s="253"/>
      <c r="BT691" s="253"/>
      <c r="BU691" s="253">
        <v>6</v>
      </c>
      <c r="BV691" s="253">
        <v>1</v>
      </c>
      <c r="BW691" s="253"/>
      <c r="BX691" s="253"/>
      <c r="BY691" s="427"/>
      <c r="BZ691" s="427"/>
      <c r="CA691" s="427"/>
      <c r="CB691" s="427"/>
      <c r="CC691" s="427"/>
    </row>
    <row r="692" spans="1:81" ht="17.100000000000001" customHeight="1">
      <c r="A692" s="770">
        <v>611</v>
      </c>
      <c r="B692" s="78" t="s">
        <v>3336</v>
      </c>
      <c r="C692" s="78" t="s">
        <v>3337</v>
      </c>
      <c r="D692" s="78" t="s">
        <v>213</v>
      </c>
      <c r="E692" s="78" t="s">
        <v>20</v>
      </c>
      <c r="F692" s="78" t="s">
        <v>3401</v>
      </c>
      <c r="G692" s="101" t="s">
        <v>11400</v>
      </c>
      <c r="H692" s="330" t="s">
        <v>3402</v>
      </c>
      <c r="I692" s="91" t="s">
        <v>2135</v>
      </c>
      <c r="J692" s="330" t="s">
        <v>102</v>
      </c>
      <c r="K692" s="330" t="s">
        <v>3403</v>
      </c>
      <c r="L692" s="330" t="s">
        <v>3404</v>
      </c>
      <c r="M692" s="91" t="s">
        <v>7263</v>
      </c>
      <c r="N692" s="330" t="s">
        <v>30</v>
      </c>
      <c r="O692" s="330"/>
      <c r="P692" s="330" t="s">
        <v>30</v>
      </c>
      <c r="Q692" s="373">
        <v>5978</v>
      </c>
      <c r="R692" s="373">
        <v>1398</v>
      </c>
      <c r="S692" s="387">
        <v>821</v>
      </c>
      <c r="T692" s="387">
        <v>821</v>
      </c>
      <c r="U692" s="253" t="s">
        <v>6361</v>
      </c>
      <c r="V692" s="252"/>
      <c r="W692" s="252">
        <v>162</v>
      </c>
      <c r="X692" s="330" t="s">
        <v>6337</v>
      </c>
      <c r="Y692" s="252">
        <v>26</v>
      </c>
      <c r="Z692" s="252">
        <v>18</v>
      </c>
      <c r="AA692" s="252">
        <v>454</v>
      </c>
      <c r="AB692" s="252">
        <v>26</v>
      </c>
      <c r="AC692" s="252"/>
      <c r="AD692" s="252"/>
      <c r="AE692" s="307">
        <v>180</v>
      </c>
      <c r="AF692" s="91" t="s">
        <v>7264</v>
      </c>
      <c r="AG692" s="373">
        <v>4944</v>
      </c>
      <c r="AH692" s="373">
        <v>5128</v>
      </c>
      <c r="AI692" s="91"/>
      <c r="AJ692" s="91"/>
      <c r="AK692" s="91" t="s">
        <v>6354</v>
      </c>
      <c r="AL692" s="381">
        <v>6</v>
      </c>
      <c r="AM692" s="381"/>
      <c r="AN692" s="381">
        <v>1</v>
      </c>
      <c r="AO692" s="381">
        <v>5</v>
      </c>
      <c r="AP692" s="381"/>
      <c r="AQ692" s="381">
        <v>305</v>
      </c>
      <c r="AR692" s="91" t="s">
        <v>9140</v>
      </c>
      <c r="AS692" s="91" t="s">
        <v>9989</v>
      </c>
      <c r="AT692" s="91" t="s">
        <v>9177</v>
      </c>
      <c r="AU692" s="73">
        <v>34943</v>
      </c>
      <c r="AV692" s="73">
        <v>115</v>
      </c>
      <c r="AW692" s="335"/>
      <c r="AX692" s="335"/>
      <c r="AY692" s="335"/>
      <c r="AZ692" s="335"/>
      <c r="BA692" s="335"/>
      <c r="BB692" s="313"/>
      <c r="BC692" s="313"/>
      <c r="BD692" s="91"/>
      <c r="BE692" s="91" t="s">
        <v>6350</v>
      </c>
      <c r="BF692" s="313"/>
      <c r="BG692" s="335"/>
      <c r="BH692" s="313"/>
      <c r="BI692" s="313"/>
      <c r="BJ692" s="313"/>
      <c r="BK692" s="313"/>
      <c r="BL692" s="313"/>
      <c r="BM692" s="91"/>
      <c r="BN692" s="91" t="s">
        <v>6350</v>
      </c>
      <c r="BO692" s="253"/>
      <c r="BP692" s="253"/>
      <c r="BQ692" s="253">
        <v>1</v>
      </c>
      <c r="BR692" s="253"/>
      <c r="BS692" s="253"/>
      <c r="BT692" s="253">
        <v>1</v>
      </c>
      <c r="BU692" s="253">
        <v>3</v>
      </c>
      <c r="BV692" s="253"/>
      <c r="BW692" s="253"/>
      <c r="BX692" s="253"/>
      <c r="BY692" s="427"/>
      <c r="BZ692" s="427"/>
      <c r="CA692" s="427"/>
      <c r="CB692" s="427"/>
      <c r="CC692" s="427"/>
    </row>
    <row r="693" spans="1:81" ht="16.5" customHeight="1">
      <c r="A693" s="770">
        <v>612</v>
      </c>
      <c r="B693" s="78" t="s">
        <v>3405</v>
      </c>
      <c r="C693" s="78" t="s">
        <v>3353</v>
      </c>
      <c r="D693" s="78" t="s">
        <v>309</v>
      </c>
      <c r="E693" s="78" t="s">
        <v>97</v>
      </c>
      <c r="F693" s="78" t="s">
        <v>3406</v>
      </c>
      <c r="G693" s="101" t="s">
        <v>11401</v>
      </c>
      <c r="H693" s="330" t="s">
        <v>3407</v>
      </c>
      <c r="I693" s="91" t="s">
        <v>3408</v>
      </c>
      <c r="J693" s="330" t="s">
        <v>102</v>
      </c>
      <c r="K693" s="330" t="s">
        <v>3409</v>
      </c>
      <c r="L693" s="330" t="s">
        <v>3410</v>
      </c>
      <c r="M693" s="91" t="s">
        <v>10603</v>
      </c>
      <c r="N693" s="330" t="s">
        <v>30</v>
      </c>
      <c r="O693" s="330"/>
      <c r="P693" s="330" t="s">
        <v>30</v>
      </c>
      <c r="Q693" s="373">
        <v>40044</v>
      </c>
      <c r="R693" s="373">
        <v>4451</v>
      </c>
      <c r="S693" s="387">
        <v>4103</v>
      </c>
      <c r="T693" s="387">
        <v>4054</v>
      </c>
      <c r="U693" s="253" t="s">
        <v>6352</v>
      </c>
      <c r="V693" s="252">
        <v>49</v>
      </c>
      <c r="W693" s="252">
        <v>128</v>
      </c>
      <c r="X693" s="330" t="s">
        <v>6337</v>
      </c>
      <c r="Y693" s="252">
        <v>156</v>
      </c>
      <c r="Z693" s="252"/>
      <c r="AA693" s="252"/>
      <c r="AB693" s="252">
        <v>15</v>
      </c>
      <c r="AC693" s="252"/>
      <c r="AD693" s="252"/>
      <c r="AE693" s="307">
        <v>116</v>
      </c>
      <c r="AF693" s="91" t="s">
        <v>6660</v>
      </c>
      <c r="AG693" s="373"/>
      <c r="AH693" s="373">
        <v>9023</v>
      </c>
      <c r="AI693" s="91"/>
      <c r="AJ693" s="91"/>
      <c r="AK693" s="91" t="s">
        <v>6348</v>
      </c>
      <c r="AL693" s="381">
        <v>10</v>
      </c>
      <c r="AM693" s="381"/>
      <c r="AN693" s="381">
        <v>1</v>
      </c>
      <c r="AO693" s="381">
        <v>9</v>
      </c>
      <c r="AP693" s="381"/>
      <c r="AQ693" s="381">
        <v>314</v>
      </c>
      <c r="AR693" s="91" t="s">
        <v>9140</v>
      </c>
      <c r="AS693" s="91" t="s">
        <v>8556</v>
      </c>
      <c r="AT693" s="91" t="s">
        <v>9188</v>
      </c>
      <c r="AU693" s="73">
        <v>121087</v>
      </c>
      <c r="AV693" s="73">
        <v>386</v>
      </c>
      <c r="AW693" s="335">
        <v>5000</v>
      </c>
      <c r="AX693" s="335">
        <v>3000</v>
      </c>
      <c r="AY693" s="335">
        <v>3000</v>
      </c>
      <c r="AZ693" s="335">
        <v>4000</v>
      </c>
      <c r="BA693" s="335">
        <v>5000</v>
      </c>
      <c r="BB693" s="313">
        <v>20</v>
      </c>
      <c r="BC693" s="313">
        <v>20</v>
      </c>
      <c r="BD693" s="91" t="s">
        <v>11435</v>
      </c>
      <c r="BE693" s="91" t="s">
        <v>9439</v>
      </c>
      <c r="BF693" s="313"/>
      <c r="BG693" s="335"/>
      <c r="BH693" s="313"/>
      <c r="BI693" s="313"/>
      <c r="BJ693" s="313"/>
      <c r="BK693" s="313"/>
      <c r="BL693" s="313"/>
      <c r="BM693" s="91"/>
      <c r="BN693" s="91" t="s">
        <v>9638</v>
      </c>
      <c r="BO693" s="253"/>
      <c r="BP693" s="253"/>
      <c r="BQ693" s="253">
        <v>1</v>
      </c>
      <c r="BR693" s="253"/>
      <c r="BS693" s="253"/>
      <c r="BT693" s="253">
        <v>2</v>
      </c>
      <c r="BU693" s="253">
        <v>6</v>
      </c>
      <c r="BV693" s="253">
        <v>1</v>
      </c>
      <c r="BW693" s="253"/>
      <c r="BX693" s="253"/>
      <c r="BY693" s="427"/>
      <c r="BZ693" s="427"/>
      <c r="CA693" s="427"/>
      <c r="CB693" s="427"/>
      <c r="CC693" s="427"/>
    </row>
    <row r="694" spans="1:81" ht="17.100000000000001" customHeight="1">
      <c r="A694" s="770">
        <v>613</v>
      </c>
      <c r="B694" s="116" t="s">
        <v>3405</v>
      </c>
      <c r="C694" s="116" t="s">
        <v>3366</v>
      </c>
      <c r="D694" s="116" t="s">
        <v>309</v>
      </c>
      <c r="E694" s="78" t="s">
        <v>896</v>
      </c>
      <c r="F694" s="78" t="s">
        <v>3411</v>
      </c>
      <c r="G694" s="101" t="s">
        <v>11402</v>
      </c>
      <c r="H694" s="330" t="s">
        <v>3412</v>
      </c>
      <c r="I694" s="91" t="s">
        <v>3413</v>
      </c>
      <c r="J694" s="330" t="s">
        <v>30</v>
      </c>
      <c r="K694" s="330" t="s">
        <v>113</v>
      </c>
      <c r="L694" s="330" t="s">
        <v>113</v>
      </c>
      <c r="M694" s="91" t="s">
        <v>10604</v>
      </c>
      <c r="N694" s="330" t="s">
        <v>30</v>
      </c>
      <c r="O694" s="330"/>
      <c r="P694" s="330" t="s">
        <v>30</v>
      </c>
      <c r="Q694" s="373">
        <v>15260</v>
      </c>
      <c r="R694" s="373">
        <v>237</v>
      </c>
      <c r="S694" s="387">
        <v>151</v>
      </c>
      <c r="T694" s="387">
        <v>151</v>
      </c>
      <c r="U694" s="253"/>
      <c r="V694" s="252"/>
      <c r="W694" s="300"/>
      <c r="X694" s="577"/>
      <c r="Y694" s="252"/>
      <c r="Z694" s="252"/>
      <c r="AA694" s="252"/>
      <c r="AB694" s="252"/>
      <c r="AC694" s="252"/>
      <c r="AD694" s="252"/>
      <c r="AE694" s="307">
        <v>35</v>
      </c>
      <c r="AF694" s="91" t="s">
        <v>6464</v>
      </c>
      <c r="AG694" s="373">
        <v>8</v>
      </c>
      <c r="AH694" s="373">
        <v>8</v>
      </c>
      <c r="AI694" s="91"/>
      <c r="AJ694" s="91"/>
      <c r="AK694" s="91"/>
      <c r="AL694" s="381"/>
      <c r="AM694" s="381"/>
      <c r="AN694" s="381"/>
      <c r="AO694" s="381"/>
      <c r="AP694" s="381"/>
      <c r="AQ694" s="381">
        <v>311</v>
      </c>
      <c r="AR694" s="91" t="s">
        <v>9140</v>
      </c>
      <c r="AS694" s="91" t="s">
        <v>9140</v>
      </c>
      <c r="AT694" s="91" t="s">
        <v>9150</v>
      </c>
      <c r="AU694" s="73">
        <v>5526</v>
      </c>
      <c r="AV694" s="232">
        <v>18</v>
      </c>
      <c r="AW694" s="335"/>
      <c r="AX694" s="335"/>
      <c r="AY694" s="335"/>
      <c r="AZ694" s="335"/>
      <c r="BA694" s="335"/>
      <c r="BB694" s="313"/>
      <c r="BC694" s="313"/>
      <c r="BD694" s="91"/>
      <c r="BE694" s="91" t="s">
        <v>6350</v>
      </c>
      <c r="BF694" s="313"/>
      <c r="BG694" s="335"/>
      <c r="BH694" s="313"/>
      <c r="BI694" s="313"/>
      <c r="BJ694" s="313"/>
      <c r="BK694" s="313"/>
      <c r="BL694" s="313"/>
      <c r="BM694" s="91"/>
      <c r="BN694" s="91"/>
      <c r="BO694" s="253"/>
      <c r="BP694" s="253"/>
      <c r="BQ694" s="253"/>
      <c r="BR694" s="253"/>
      <c r="BS694" s="253"/>
      <c r="BT694" s="253"/>
      <c r="BU694" s="253">
        <v>1</v>
      </c>
      <c r="BV694" s="253">
        <v>1</v>
      </c>
      <c r="BW694" s="253"/>
      <c r="BX694" s="253"/>
      <c r="BY694" s="427"/>
      <c r="BZ694" s="427"/>
      <c r="CA694" s="427"/>
      <c r="CB694" s="427"/>
      <c r="CC694" s="427"/>
    </row>
    <row r="695" spans="1:81" ht="17.100000000000001" customHeight="1">
      <c r="A695" s="770">
        <v>614</v>
      </c>
      <c r="B695" s="78" t="s">
        <v>3336</v>
      </c>
      <c r="C695" s="78" t="s">
        <v>3414</v>
      </c>
      <c r="D695" s="78" t="s">
        <v>213</v>
      </c>
      <c r="E695" s="78" t="s">
        <v>20</v>
      </c>
      <c r="F695" s="78" t="s">
        <v>3415</v>
      </c>
      <c r="G695" s="101" t="s">
        <v>11403</v>
      </c>
      <c r="H695" s="330" t="s">
        <v>3416</v>
      </c>
      <c r="I695" s="91" t="s">
        <v>3417</v>
      </c>
      <c r="J695" s="330" t="s">
        <v>102</v>
      </c>
      <c r="K695" s="330" t="s">
        <v>3418</v>
      </c>
      <c r="L695" s="330" t="s">
        <v>3419</v>
      </c>
      <c r="M695" s="91" t="s">
        <v>7268</v>
      </c>
      <c r="N695" s="330" t="s">
        <v>30</v>
      </c>
      <c r="O695" s="330"/>
      <c r="P695" s="330" t="s">
        <v>30</v>
      </c>
      <c r="Q695" s="373">
        <v>34049</v>
      </c>
      <c r="R695" s="373">
        <v>4107</v>
      </c>
      <c r="S695" s="387">
        <v>1172</v>
      </c>
      <c r="T695" s="387">
        <v>987</v>
      </c>
      <c r="U695" s="253" t="s">
        <v>6352</v>
      </c>
      <c r="V695" s="252">
        <v>185</v>
      </c>
      <c r="W695" s="252">
        <v>181</v>
      </c>
      <c r="X695" s="330" t="s">
        <v>6337</v>
      </c>
      <c r="Y695" s="252">
        <v>113</v>
      </c>
      <c r="Z695" s="252">
        <v>54</v>
      </c>
      <c r="AA695" s="252">
        <v>3727</v>
      </c>
      <c r="AB695" s="252">
        <v>72</v>
      </c>
      <c r="AC695" s="252"/>
      <c r="AD695" s="252"/>
      <c r="AE695" s="307">
        <v>111</v>
      </c>
      <c r="AF695" s="91" t="s">
        <v>8946</v>
      </c>
      <c r="AG695" s="373">
        <v>1653</v>
      </c>
      <c r="AH695" s="373">
        <v>1719</v>
      </c>
      <c r="AI695" s="91"/>
      <c r="AJ695" s="91"/>
      <c r="AK695" s="91" t="s">
        <v>6369</v>
      </c>
      <c r="AL695" s="381">
        <v>9</v>
      </c>
      <c r="AM695" s="381">
        <v>1</v>
      </c>
      <c r="AN695" s="381">
        <v>7</v>
      </c>
      <c r="AO695" s="381">
        <v>1</v>
      </c>
      <c r="AP695" s="381"/>
      <c r="AQ695" s="381">
        <v>313</v>
      </c>
      <c r="AR695" s="91" t="s">
        <v>9140</v>
      </c>
      <c r="AS695" s="91" t="s">
        <v>9140</v>
      </c>
      <c r="AT695" s="91" t="s">
        <v>9176</v>
      </c>
      <c r="AU695" s="73">
        <v>140194</v>
      </c>
      <c r="AV695" s="73">
        <v>448</v>
      </c>
      <c r="AW695" s="335"/>
      <c r="AX695" s="335"/>
      <c r="AY695" s="335"/>
      <c r="AZ695" s="335"/>
      <c r="BA695" s="335"/>
      <c r="BB695" s="313"/>
      <c r="BC695" s="313"/>
      <c r="BD695" s="91"/>
      <c r="BE695" s="91" t="s">
        <v>6350</v>
      </c>
      <c r="BF695" s="313"/>
      <c r="BG695" s="335"/>
      <c r="BH695" s="313"/>
      <c r="BI695" s="313"/>
      <c r="BJ695" s="313"/>
      <c r="BK695" s="313"/>
      <c r="BL695" s="313"/>
      <c r="BM695" s="91"/>
      <c r="BN695" s="91" t="s">
        <v>6350</v>
      </c>
      <c r="BO695" s="253">
        <v>1</v>
      </c>
      <c r="BP695" s="253">
        <v>1</v>
      </c>
      <c r="BQ695" s="253">
        <v>1</v>
      </c>
      <c r="BR695" s="253">
        <v>1</v>
      </c>
      <c r="BS695" s="253"/>
      <c r="BT695" s="253">
        <v>3</v>
      </c>
      <c r="BU695" s="253"/>
      <c r="BV695" s="253"/>
      <c r="BW695" s="253"/>
      <c r="BX695" s="253">
        <v>2</v>
      </c>
      <c r="BY695" s="427"/>
      <c r="BZ695" s="427"/>
      <c r="CA695" s="427"/>
      <c r="CB695" s="427"/>
      <c r="CC695" s="427"/>
    </row>
    <row r="696" spans="1:81" ht="16.5" customHeight="1">
      <c r="A696" s="770">
        <v>615</v>
      </c>
      <c r="B696" s="78" t="s">
        <v>3335</v>
      </c>
      <c r="C696" s="78" t="s">
        <v>3420</v>
      </c>
      <c r="D696" s="78" t="s">
        <v>309</v>
      </c>
      <c r="E696" s="78" t="s">
        <v>20</v>
      </c>
      <c r="F696" s="78" t="s">
        <v>3421</v>
      </c>
      <c r="G696" s="101" t="s">
        <v>11404</v>
      </c>
      <c r="H696" s="330" t="s">
        <v>3423</v>
      </c>
      <c r="I696" s="91" t="s">
        <v>3424</v>
      </c>
      <c r="J696" s="330" t="s">
        <v>102</v>
      </c>
      <c r="K696" s="330" t="s">
        <v>3425</v>
      </c>
      <c r="L696" s="330" t="s">
        <v>3426</v>
      </c>
      <c r="M696" s="91" t="s">
        <v>10605</v>
      </c>
      <c r="N696" s="330" t="s">
        <v>30</v>
      </c>
      <c r="O696" s="330"/>
      <c r="P696" s="330" t="s">
        <v>30</v>
      </c>
      <c r="Q696" s="373">
        <v>188848</v>
      </c>
      <c r="R696" s="373">
        <v>2183</v>
      </c>
      <c r="S696" s="387">
        <v>1231</v>
      </c>
      <c r="T696" s="387">
        <v>1121</v>
      </c>
      <c r="U696" s="253" t="s">
        <v>8877</v>
      </c>
      <c r="V696" s="252">
        <v>110</v>
      </c>
      <c r="W696" s="252">
        <v>363</v>
      </c>
      <c r="X696" s="330" t="s">
        <v>6337</v>
      </c>
      <c r="Y696" s="252">
        <v>49</v>
      </c>
      <c r="Z696" s="252">
        <v>49</v>
      </c>
      <c r="AA696" s="252">
        <v>876</v>
      </c>
      <c r="AB696" s="252">
        <v>100</v>
      </c>
      <c r="AC696" s="252"/>
      <c r="AD696" s="252"/>
      <c r="AE696" s="307">
        <v>1700</v>
      </c>
      <c r="AF696" s="91" t="s">
        <v>8947</v>
      </c>
      <c r="AG696" s="373">
        <v>3467</v>
      </c>
      <c r="AH696" s="373">
        <v>3788</v>
      </c>
      <c r="AI696" s="91" t="s">
        <v>7648</v>
      </c>
      <c r="AJ696" s="91" t="s">
        <v>7649</v>
      </c>
      <c r="AK696" s="91" t="s">
        <v>11436</v>
      </c>
      <c r="AL696" s="381">
        <v>2</v>
      </c>
      <c r="AM696" s="381">
        <v>1</v>
      </c>
      <c r="AN696" s="381">
        <v>1</v>
      </c>
      <c r="AO696" s="381"/>
      <c r="AP696" s="381"/>
      <c r="AQ696" s="381">
        <v>312</v>
      </c>
      <c r="AR696" s="91" t="s">
        <v>8604</v>
      </c>
      <c r="AS696" s="91" t="s">
        <v>8604</v>
      </c>
      <c r="AT696" s="91" t="s">
        <v>6956</v>
      </c>
      <c r="AU696" s="73">
        <v>59471</v>
      </c>
      <c r="AV696" s="232">
        <v>191</v>
      </c>
      <c r="AW696" s="335"/>
      <c r="AX696" s="335"/>
      <c r="AY696" s="335"/>
      <c r="AZ696" s="335"/>
      <c r="BA696" s="335"/>
      <c r="BB696" s="313"/>
      <c r="BC696" s="313"/>
      <c r="BD696" s="91"/>
      <c r="BE696" s="91" t="s">
        <v>6350</v>
      </c>
      <c r="BF696" s="313"/>
      <c r="BG696" s="335"/>
      <c r="BH696" s="313"/>
      <c r="BI696" s="313"/>
      <c r="BJ696" s="313"/>
      <c r="BK696" s="313"/>
      <c r="BL696" s="313"/>
      <c r="BM696" s="91"/>
      <c r="BN696" s="91" t="s">
        <v>6350</v>
      </c>
      <c r="BO696" s="253"/>
      <c r="BP696" s="253">
        <v>1</v>
      </c>
      <c r="BQ696" s="253">
        <v>1</v>
      </c>
      <c r="BR696" s="253">
        <v>1</v>
      </c>
      <c r="BS696" s="253"/>
      <c r="BT696" s="253">
        <v>10</v>
      </c>
      <c r="BU696" s="253">
        <v>17</v>
      </c>
      <c r="BV696" s="253"/>
      <c r="BW696" s="253"/>
      <c r="BX696" s="253"/>
      <c r="BY696" s="427"/>
      <c r="BZ696" s="427"/>
      <c r="CA696" s="427"/>
      <c r="CB696" s="427"/>
      <c r="CC696" s="427"/>
    </row>
    <row r="697" spans="1:81" ht="17.100000000000001" customHeight="1">
      <c r="A697" s="770">
        <v>616</v>
      </c>
      <c r="B697" s="78" t="s">
        <v>3335</v>
      </c>
      <c r="C697" s="78" t="s">
        <v>3427</v>
      </c>
      <c r="D697" s="78" t="s">
        <v>309</v>
      </c>
      <c r="E697" s="78" t="s">
        <v>97</v>
      </c>
      <c r="F697" s="78" t="s">
        <v>3428</v>
      </c>
      <c r="G697" s="101" t="s">
        <v>11405</v>
      </c>
      <c r="H697" s="330" t="s">
        <v>3429</v>
      </c>
      <c r="I697" s="91" t="s">
        <v>3430</v>
      </c>
      <c r="J697" s="330" t="s">
        <v>102</v>
      </c>
      <c r="K697" s="330" t="s">
        <v>3431</v>
      </c>
      <c r="L697" s="330" t="s">
        <v>3432</v>
      </c>
      <c r="M697" s="91" t="s">
        <v>7265</v>
      </c>
      <c r="N697" s="330" t="s">
        <v>30</v>
      </c>
      <c r="O697" s="330"/>
      <c r="P697" s="330" t="s">
        <v>102</v>
      </c>
      <c r="Q697" s="373">
        <v>141990</v>
      </c>
      <c r="R697" s="373">
        <v>6214</v>
      </c>
      <c r="S697" s="387">
        <v>2616.36</v>
      </c>
      <c r="T697" s="387">
        <v>1793.46</v>
      </c>
      <c r="U697" s="253" t="s">
        <v>6361</v>
      </c>
      <c r="V697" s="252">
        <v>822.9</v>
      </c>
      <c r="W697" s="252">
        <v>364.23</v>
      </c>
      <c r="X697" s="330" t="s">
        <v>11511</v>
      </c>
      <c r="Y697" s="252">
        <v>172.14</v>
      </c>
      <c r="Z697" s="252">
        <v>31.26</v>
      </c>
      <c r="AA697" s="252"/>
      <c r="AB697" s="252">
        <v>35</v>
      </c>
      <c r="AC697" s="252">
        <v>41</v>
      </c>
      <c r="AD697" s="252">
        <v>412</v>
      </c>
      <c r="AE697" s="307">
        <v>270</v>
      </c>
      <c r="AF697" s="91" t="s">
        <v>7266</v>
      </c>
      <c r="AG697" s="373"/>
      <c r="AH697" s="373">
        <v>119399</v>
      </c>
      <c r="AI697" s="91"/>
      <c r="AJ697" s="91"/>
      <c r="AK697" s="91" t="s">
        <v>6845</v>
      </c>
      <c r="AL697" s="381">
        <v>6</v>
      </c>
      <c r="AM697" s="381">
        <v>1</v>
      </c>
      <c r="AN697" s="381">
        <v>5</v>
      </c>
      <c r="AO697" s="381"/>
      <c r="AP697" s="381"/>
      <c r="AQ697" s="381">
        <v>313</v>
      </c>
      <c r="AR697" s="91" t="s">
        <v>9141</v>
      </c>
      <c r="AS697" s="91" t="s">
        <v>6341</v>
      </c>
      <c r="AT697" s="91" t="s">
        <v>9178</v>
      </c>
      <c r="AU697" s="73">
        <v>174463</v>
      </c>
      <c r="AV697" s="73">
        <v>557</v>
      </c>
      <c r="AW697" s="335">
        <v>3000</v>
      </c>
      <c r="AX697" s="335">
        <v>0</v>
      </c>
      <c r="AY697" s="335">
        <v>1000</v>
      </c>
      <c r="AZ697" s="335">
        <v>2000</v>
      </c>
      <c r="BA697" s="335">
        <v>3000</v>
      </c>
      <c r="BB697" s="313">
        <v>33</v>
      </c>
      <c r="BC697" s="313">
        <v>50</v>
      </c>
      <c r="BD697" s="91" t="s">
        <v>9440</v>
      </c>
      <c r="BE697" s="91" t="s">
        <v>7267</v>
      </c>
      <c r="BF697" s="313"/>
      <c r="BG697" s="335"/>
      <c r="BH697" s="313"/>
      <c r="BI697" s="313"/>
      <c r="BJ697" s="313"/>
      <c r="BK697" s="313"/>
      <c r="BL697" s="313"/>
      <c r="BM697" s="91" t="s">
        <v>9639</v>
      </c>
      <c r="BN697" s="91" t="s">
        <v>7267</v>
      </c>
      <c r="BO697" s="253"/>
      <c r="BP697" s="253">
        <v>2</v>
      </c>
      <c r="BQ697" s="253"/>
      <c r="BR697" s="253">
        <v>1</v>
      </c>
      <c r="BS697" s="253">
        <v>1</v>
      </c>
      <c r="BT697" s="253">
        <v>9</v>
      </c>
      <c r="BU697" s="253">
        <v>3</v>
      </c>
      <c r="BV697" s="253"/>
      <c r="BW697" s="253"/>
      <c r="BX697" s="253"/>
      <c r="BY697" s="427"/>
      <c r="BZ697" s="427"/>
      <c r="CA697" s="427"/>
      <c r="CB697" s="427"/>
      <c r="CC697" s="427"/>
    </row>
    <row r="698" spans="1:81" ht="17.100000000000001" customHeight="1">
      <c r="A698" s="770">
        <v>617</v>
      </c>
      <c r="B698" s="78" t="s">
        <v>3335</v>
      </c>
      <c r="C698" s="78" t="s">
        <v>3362</v>
      </c>
      <c r="D698" s="78" t="s">
        <v>309</v>
      </c>
      <c r="E698" s="78" t="s">
        <v>97</v>
      </c>
      <c r="F698" s="78" t="s">
        <v>3433</v>
      </c>
      <c r="G698" s="101" t="s">
        <v>11406</v>
      </c>
      <c r="H698" s="330" t="s">
        <v>3434</v>
      </c>
      <c r="I698" s="207" t="s">
        <v>3435</v>
      </c>
      <c r="J698" s="330" t="s">
        <v>102</v>
      </c>
      <c r="K698" s="330" t="s">
        <v>3436</v>
      </c>
      <c r="L698" s="330" t="s">
        <v>3437</v>
      </c>
      <c r="M698" s="91" t="s">
        <v>10606</v>
      </c>
      <c r="N698" s="330" t="s">
        <v>102</v>
      </c>
      <c r="O698" s="776" t="s">
        <v>6435</v>
      </c>
      <c r="P698" s="330" t="s">
        <v>102</v>
      </c>
      <c r="Q698" s="373">
        <v>69452</v>
      </c>
      <c r="R698" s="373">
        <v>5821.5</v>
      </c>
      <c r="S698" s="387">
        <v>1291</v>
      </c>
      <c r="T698" s="387">
        <v>1169</v>
      </c>
      <c r="U698" s="253" t="s">
        <v>6352</v>
      </c>
      <c r="V698" s="252">
        <v>122</v>
      </c>
      <c r="W698" s="252">
        <v>331</v>
      </c>
      <c r="X698" s="330" t="s">
        <v>6337</v>
      </c>
      <c r="Y698" s="252">
        <v>273</v>
      </c>
      <c r="Z698" s="252"/>
      <c r="AA698" s="252">
        <v>425</v>
      </c>
      <c r="AB698" s="252">
        <v>214</v>
      </c>
      <c r="AC698" s="252">
        <v>157</v>
      </c>
      <c r="AD698" s="252">
        <v>45</v>
      </c>
      <c r="AE698" s="307" t="s">
        <v>11708</v>
      </c>
      <c r="AF698" s="91" t="s">
        <v>6465</v>
      </c>
      <c r="AG698" s="373">
        <v>941</v>
      </c>
      <c r="AH698" s="373">
        <v>1008</v>
      </c>
      <c r="AI698" s="91" t="s">
        <v>6466</v>
      </c>
      <c r="AJ698" s="91" t="s">
        <v>9038</v>
      </c>
      <c r="AK698" s="91" t="s">
        <v>6354</v>
      </c>
      <c r="AL698" s="381">
        <v>3</v>
      </c>
      <c r="AM698" s="381"/>
      <c r="AN698" s="381">
        <v>1</v>
      </c>
      <c r="AO698" s="381">
        <v>2</v>
      </c>
      <c r="AP698" s="381"/>
      <c r="AQ698" s="381">
        <v>302</v>
      </c>
      <c r="AR698" s="91" t="s">
        <v>12788</v>
      </c>
      <c r="AS698" s="91" t="s">
        <v>12788</v>
      </c>
      <c r="AT698" s="91" t="s">
        <v>9179</v>
      </c>
      <c r="AU698" s="73">
        <v>78176</v>
      </c>
      <c r="AV698" s="73">
        <v>259</v>
      </c>
      <c r="AW698" s="337">
        <v>3000</v>
      </c>
      <c r="AX698" s="337">
        <v>0</v>
      </c>
      <c r="AY698" s="337">
        <v>1000</v>
      </c>
      <c r="AZ698" s="337">
        <v>2000</v>
      </c>
      <c r="BA698" s="337">
        <v>2000</v>
      </c>
      <c r="BB698" s="313">
        <v>30</v>
      </c>
      <c r="BC698" s="313">
        <v>50</v>
      </c>
      <c r="BD698" s="91" t="s">
        <v>6467</v>
      </c>
      <c r="BE698" s="91" t="s">
        <v>9553</v>
      </c>
      <c r="BF698" s="313"/>
      <c r="BG698" s="335"/>
      <c r="BH698" s="313"/>
      <c r="BI698" s="313"/>
      <c r="BJ698" s="313"/>
      <c r="BK698" s="313"/>
      <c r="BL698" s="313"/>
      <c r="BM698" s="91"/>
      <c r="BN698" s="91" t="s">
        <v>6350</v>
      </c>
      <c r="BO698" s="253"/>
      <c r="BP698" s="253">
        <v>1</v>
      </c>
      <c r="BQ698" s="253"/>
      <c r="BR698" s="253"/>
      <c r="BS698" s="253"/>
      <c r="BT698" s="253">
        <v>3</v>
      </c>
      <c r="BU698" s="253">
        <v>10</v>
      </c>
      <c r="BV698" s="253">
        <v>4</v>
      </c>
      <c r="BW698" s="253"/>
      <c r="BX698" s="253">
        <v>1510</v>
      </c>
      <c r="BY698" s="427"/>
      <c r="BZ698" s="427"/>
      <c r="CA698" s="427"/>
      <c r="CB698" s="427"/>
      <c r="CC698" s="427"/>
    </row>
    <row r="699" spans="1:81" ht="17.100000000000001" customHeight="1">
      <c r="A699" s="770">
        <v>618</v>
      </c>
      <c r="B699" s="78" t="s">
        <v>3335</v>
      </c>
      <c r="C699" s="78" t="s">
        <v>3438</v>
      </c>
      <c r="D699" s="78" t="s">
        <v>309</v>
      </c>
      <c r="E699" s="78" t="s">
        <v>97</v>
      </c>
      <c r="F699" s="78" t="s">
        <v>3439</v>
      </c>
      <c r="G699" s="101" t="s">
        <v>11416</v>
      </c>
      <c r="H699" s="330" t="s">
        <v>3440</v>
      </c>
      <c r="I699" s="91" t="s">
        <v>3441</v>
      </c>
      <c r="J699" s="330" t="s">
        <v>102</v>
      </c>
      <c r="K699" s="330" t="s">
        <v>3442</v>
      </c>
      <c r="L699" s="329" t="s">
        <v>3443</v>
      </c>
      <c r="M699" s="91"/>
      <c r="N699" s="330" t="s">
        <v>30</v>
      </c>
      <c r="O699" s="330"/>
      <c r="P699" s="330" t="s">
        <v>30</v>
      </c>
      <c r="Q699" s="373">
        <v>8439</v>
      </c>
      <c r="R699" s="373">
        <v>1294</v>
      </c>
      <c r="S699" s="387">
        <v>648</v>
      </c>
      <c r="T699" s="387">
        <v>610</v>
      </c>
      <c r="U699" s="253"/>
      <c r="V699" s="252">
        <v>38</v>
      </c>
      <c r="W699" s="252">
        <v>75</v>
      </c>
      <c r="X699" s="330" t="s">
        <v>6337</v>
      </c>
      <c r="Y699" s="252">
        <v>36</v>
      </c>
      <c r="Z699" s="252">
        <v>18</v>
      </c>
      <c r="AA699" s="252"/>
      <c r="AB699" s="252">
        <v>38</v>
      </c>
      <c r="AC699" s="252"/>
      <c r="AD699" s="252"/>
      <c r="AE699" s="307" t="s">
        <v>9957</v>
      </c>
      <c r="AF699" s="91" t="s">
        <v>7650</v>
      </c>
      <c r="AG699" s="373">
        <v>414</v>
      </c>
      <c r="AH699" s="373">
        <v>1258</v>
      </c>
      <c r="AI699" s="91" t="s">
        <v>7651</v>
      </c>
      <c r="AJ699" s="91" t="s">
        <v>9969</v>
      </c>
      <c r="AK699" s="91"/>
      <c r="AL699" s="381"/>
      <c r="AM699" s="381"/>
      <c r="AN699" s="381"/>
      <c r="AO699" s="381"/>
      <c r="AP699" s="381"/>
      <c r="AQ699" s="470">
        <v>308</v>
      </c>
      <c r="AR699" s="471" t="s">
        <v>9771</v>
      </c>
      <c r="AS699" s="471" t="s">
        <v>9771</v>
      </c>
      <c r="AT699" s="91" t="s">
        <v>7652</v>
      </c>
      <c r="AU699" s="73">
        <v>14283</v>
      </c>
      <c r="AV699" s="73">
        <v>46</v>
      </c>
      <c r="AW699" s="335"/>
      <c r="AX699" s="335"/>
      <c r="AY699" s="335"/>
      <c r="AZ699" s="335"/>
      <c r="BA699" s="335"/>
      <c r="BB699" s="313"/>
      <c r="BC699" s="313"/>
      <c r="BD699" s="91"/>
      <c r="BE699" s="91" t="s">
        <v>7653</v>
      </c>
      <c r="BF699" s="313"/>
      <c r="BG699" s="335"/>
      <c r="BH699" s="313"/>
      <c r="BI699" s="313"/>
      <c r="BJ699" s="313"/>
      <c r="BK699" s="313"/>
      <c r="BL699" s="313"/>
      <c r="BM699" s="91"/>
      <c r="BN699" s="91" t="s">
        <v>7653</v>
      </c>
      <c r="BO699" s="253"/>
      <c r="BP699" s="253">
        <v>2</v>
      </c>
      <c r="BQ699" s="253"/>
      <c r="BR699" s="253"/>
      <c r="BS699" s="253"/>
      <c r="BT699" s="253"/>
      <c r="BU699" s="253">
        <v>1</v>
      </c>
      <c r="BV699" s="253"/>
      <c r="BW699" s="253"/>
      <c r="BX699" s="253"/>
      <c r="BY699" s="427"/>
      <c r="BZ699" s="427"/>
      <c r="CA699" s="427"/>
      <c r="CB699" s="427"/>
      <c r="CC699" s="427"/>
    </row>
    <row r="700" spans="1:81" ht="17.100000000000001" customHeight="1">
      <c r="A700" s="770">
        <v>619</v>
      </c>
      <c r="B700" s="116" t="s">
        <v>3335</v>
      </c>
      <c r="C700" s="116" t="s">
        <v>3444</v>
      </c>
      <c r="D700" s="116" t="s">
        <v>309</v>
      </c>
      <c r="E700" s="78" t="s">
        <v>896</v>
      </c>
      <c r="F700" s="116" t="s">
        <v>3445</v>
      </c>
      <c r="G700" s="101" t="s">
        <v>11407</v>
      </c>
      <c r="H700" s="330" t="s">
        <v>3446</v>
      </c>
      <c r="I700" s="91" t="s">
        <v>3447</v>
      </c>
      <c r="J700" s="330" t="s">
        <v>30</v>
      </c>
      <c r="K700" s="330" t="s">
        <v>113</v>
      </c>
      <c r="L700" s="330" t="s">
        <v>113</v>
      </c>
      <c r="M700" s="91"/>
      <c r="N700" s="330" t="s">
        <v>30</v>
      </c>
      <c r="O700" s="570"/>
      <c r="P700" s="330" t="s">
        <v>30</v>
      </c>
      <c r="Q700" s="373">
        <v>232</v>
      </c>
      <c r="R700" s="373">
        <v>410</v>
      </c>
      <c r="S700" s="387">
        <v>185</v>
      </c>
      <c r="T700" s="387">
        <v>185</v>
      </c>
      <c r="U700" s="253" t="s">
        <v>8877</v>
      </c>
      <c r="V700" s="252"/>
      <c r="W700" s="252">
        <v>100</v>
      </c>
      <c r="X700" s="330" t="s">
        <v>6337</v>
      </c>
      <c r="Y700" s="252"/>
      <c r="Z700" s="252"/>
      <c r="AA700" s="252"/>
      <c r="AB700" s="252"/>
      <c r="AC700" s="252"/>
      <c r="AD700" s="252"/>
      <c r="AE700" s="307">
        <v>10</v>
      </c>
      <c r="AF700" s="91" t="s">
        <v>7654</v>
      </c>
      <c r="AG700" s="373">
        <v>300</v>
      </c>
      <c r="AH700" s="373">
        <v>650</v>
      </c>
      <c r="AI700" s="91"/>
      <c r="AJ700" s="91"/>
      <c r="AK700" s="91"/>
      <c r="AL700" s="381"/>
      <c r="AM700" s="381"/>
      <c r="AN700" s="381"/>
      <c r="AO700" s="381"/>
      <c r="AP700" s="381"/>
      <c r="AQ700" s="381">
        <v>250</v>
      </c>
      <c r="AR700" s="91" t="s">
        <v>9140</v>
      </c>
      <c r="AS700" s="91" t="s">
        <v>6378</v>
      </c>
      <c r="AT700" s="91" t="s">
        <v>9180</v>
      </c>
      <c r="AU700" s="232">
        <v>220</v>
      </c>
      <c r="AV700" s="448">
        <v>1</v>
      </c>
      <c r="AW700" s="335"/>
      <c r="AX700" s="335"/>
      <c r="AY700" s="335"/>
      <c r="AZ700" s="335"/>
      <c r="BA700" s="335"/>
      <c r="BB700" s="313"/>
      <c r="BC700" s="313"/>
      <c r="BD700" s="91"/>
      <c r="BE700" s="91" t="s">
        <v>6350</v>
      </c>
      <c r="BF700" s="313"/>
      <c r="BG700" s="335"/>
      <c r="BH700" s="313"/>
      <c r="BI700" s="313"/>
      <c r="BJ700" s="313"/>
      <c r="BK700" s="313"/>
      <c r="BL700" s="313"/>
      <c r="BM700" s="91"/>
      <c r="BN700" s="91"/>
      <c r="BO700" s="253"/>
      <c r="BP700" s="253"/>
      <c r="BQ700" s="253"/>
      <c r="BR700" s="253"/>
      <c r="BS700" s="253"/>
      <c r="BT700" s="253">
        <v>2</v>
      </c>
      <c r="BU700" s="253"/>
      <c r="BV700" s="253"/>
      <c r="BW700" s="253"/>
      <c r="BX700" s="253"/>
      <c r="BY700" s="427"/>
      <c r="BZ700" s="427"/>
      <c r="CA700" s="427"/>
      <c r="CB700" s="427"/>
      <c r="CC700" s="427"/>
    </row>
    <row r="701" spans="1:81" ht="17.100000000000001" customHeight="1">
      <c r="A701" s="770">
        <v>620</v>
      </c>
      <c r="B701" s="78" t="s">
        <v>3335</v>
      </c>
      <c r="C701" s="78" t="s">
        <v>3348</v>
      </c>
      <c r="D701" s="78" t="s">
        <v>309</v>
      </c>
      <c r="E701" s="78" t="s">
        <v>97</v>
      </c>
      <c r="F701" s="88" t="s">
        <v>3448</v>
      </c>
      <c r="G701" s="101" t="s">
        <v>11408</v>
      </c>
      <c r="H701" s="330" t="s">
        <v>3449</v>
      </c>
      <c r="I701" s="91" t="s">
        <v>3450</v>
      </c>
      <c r="J701" s="330" t="s">
        <v>102</v>
      </c>
      <c r="K701" s="330" t="s">
        <v>3451</v>
      </c>
      <c r="L701" s="330" t="s">
        <v>3452</v>
      </c>
      <c r="M701" s="91" t="s">
        <v>6565</v>
      </c>
      <c r="N701" s="330" t="s">
        <v>30</v>
      </c>
      <c r="O701" s="570"/>
      <c r="P701" s="330" t="s">
        <v>30</v>
      </c>
      <c r="Q701" s="373">
        <v>49590</v>
      </c>
      <c r="R701" s="373">
        <v>1587.35</v>
      </c>
      <c r="S701" s="387">
        <v>724.87</v>
      </c>
      <c r="T701" s="387">
        <v>622.36</v>
      </c>
      <c r="U701" s="253" t="s">
        <v>8877</v>
      </c>
      <c r="V701" s="252">
        <v>102.51</v>
      </c>
      <c r="W701" s="252">
        <v>78.2</v>
      </c>
      <c r="X701" s="330" t="s">
        <v>6337</v>
      </c>
      <c r="Y701" s="252">
        <v>102.51</v>
      </c>
      <c r="Z701" s="252">
        <v>10.6</v>
      </c>
      <c r="AA701" s="252"/>
      <c r="AB701" s="252">
        <v>63.65</v>
      </c>
      <c r="AC701" s="252"/>
      <c r="AD701" s="252"/>
      <c r="AE701" s="307"/>
      <c r="AF701" s="91" t="s">
        <v>6566</v>
      </c>
      <c r="AG701" s="373">
        <v>185</v>
      </c>
      <c r="AH701" s="373">
        <v>1380</v>
      </c>
      <c r="AI701" s="91" t="s">
        <v>6567</v>
      </c>
      <c r="AJ701" s="91" t="s">
        <v>6568</v>
      </c>
      <c r="AK701" s="91" t="s">
        <v>6354</v>
      </c>
      <c r="AL701" s="381">
        <v>12</v>
      </c>
      <c r="AM701" s="381">
        <v>2</v>
      </c>
      <c r="AN701" s="381">
        <v>6</v>
      </c>
      <c r="AO701" s="381">
        <v>4</v>
      </c>
      <c r="AP701" s="381"/>
      <c r="AQ701" s="381">
        <v>122</v>
      </c>
      <c r="AR701" s="91" t="s">
        <v>9182</v>
      </c>
      <c r="AS701" s="91" t="s">
        <v>9182</v>
      </c>
      <c r="AT701" s="91" t="s">
        <v>9183</v>
      </c>
      <c r="AU701" s="73">
        <v>354396</v>
      </c>
      <c r="AV701" s="73">
        <v>2905</v>
      </c>
      <c r="AW701" s="335"/>
      <c r="AX701" s="335"/>
      <c r="AY701" s="335"/>
      <c r="AZ701" s="335"/>
      <c r="BA701" s="335"/>
      <c r="BB701" s="313"/>
      <c r="BC701" s="313"/>
      <c r="BD701" s="91"/>
      <c r="BE701" s="91" t="s">
        <v>6350</v>
      </c>
      <c r="BF701" s="313"/>
      <c r="BG701" s="335"/>
      <c r="BH701" s="313"/>
      <c r="BI701" s="313"/>
      <c r="BJ701" s="313"/>
      <c r="BK701" s="313"/>
      <c r="BL701" s="313"/>
      <c r="BM701" s="91"/>
      <c r="BN701" s="91"/>
      <c r="BO701" s="253"/>
      <c r="BP701" s="253"/>
      <c r="BQ701" s="253">
        <v>2</v>
      </c>
      <c r="BR701" s="253"/>
      <c r="BS701" s="253"/>
      <c r="BT701" s="253">
        <v>4</v>
      </c>
      <c r="BU701" s="253"/>
      <c r="BV701" s="253">
        <v>4</v>
      </c>
      <c r="BW701" s="253"/>
      <c r="BX701" s="253"/>
      <c r="BY701" s="427"/>
      <c r="BZ701" s="427"/>
      <c r="CA701" s="427"/>
      <c r="CB701" s="427"/>
      <c r="CC701" s="427"/>
    </row>
    <row r="702" spans="1:81" ht="17.100000000000001" customHeight="1">
      <c r="A702" s="770">
        <v>621</v>
      </c>
      <c r="B702" s="88" t="s">
        <v>3335</v>
      </c>
      <c r="C702" s="88" t="s">
        <v>3381</v>
      </c>
      <c r="D702" s="88" t="s">
        <v>309</v>
      </c>
      <c r="E702" s="88" t="s">
        <v>97</v>
      </c>
      <c r="F702" s="88" t="s">
        <v>3453</v>
      </c>
      <c r="G702" s="169" t="s">
        <v>11409</v>
      </c>
      <c r="H702" s="329" t="s">
        <v>3454</v>
      </c>
      <c r="I702" s="332" t="s">
        <v>3455</v>
      </c>
      <c r="J702" s="329" t="s">
        <v>102</v>
      </c>
      <c r="K702" s="329" t="s">
        <v>3456</v>
      </c>
      <c r="L702" s="329" t="s">
        <v>3457</v>
      </c>
      <c r="M702" s="91" t="s">
        <v>9716</v>
      </c>
      <c r="N702" s="330" t="s">
        <v>30</v>
      </c>
      <c r="O702" s="570"/>
      <c r="P702" s="330" t="s">
        <v>30</v>
      </c>
      <c r="Q702" s="373">
        <v>958</v>
      </c>
      <c r="R702" s="373">
        <v>1869</v>
      </c>
      <c r="S702" s="387">
        <v>1266</v>
      </c>
      <c r="T702" s="387">
        <v>644</v>
      </c>
      <c r="U702" s="253" t="s">
        <v>6352</v>
      </c>
      <c r="V702" s="252">
        <v>622</v>
      </c>
      <c r="W702" s="252">
        <v>156</v>
      </c>
      <c r="X702" s="330" t="s">
        <v>6337</v>
      </c>
      <c r="Y702" s="252">
        <v>31</v>
      </c>
      <c r="Z702" s="252"/>
      <c r="AA702" s="252"/>
      <c r="AB702" s="252">
        <v>45</v>
      </c>
      <c r="AC702" s="252"/>
      <c r="AD702" s="252"/>
      <c r="AE702" s="307">
        <v>23</v>
      </c>
      <c r="AF702" s="91" t="s">
        <v>9722</v>
      </c>
      <c r="AG702" s="373">
        <v>1382</v>
      </c>
      <c r="AH702" s="373">
        <v>1429</v>
      </c>
      <c r="AI702" s="91"/>
      <c r="AJ702" s="91"/>
      <c r="AK702" s="91" t="s">
        <v>6354</v>
      </c>
      <c r="AL702" s="381"/>
      <c r="AM702" s="381"/>
      <c r="AN702" s="381"/>
      <c r="AO702" s="381"/>
      <c r="AP702" s="381"/>
      <c r="AQ702" s="381">
        <v>312</v>
      </c>
      <c r="AR702" s="91" t="s">
        <v>9989</v>
      </c>
      <c r="AS702" s="91" t="s">
        <v>9989</v>
      </c>
      <c r="AT702" s="91" t="s">
        <v>10025</v>
      </c>
      <c r="AU702" s="73">
        <v>30832</v>
      </c>
      <c r="AV702" s="73">
        <v>99</v>
      </c>
      <c r="AW702" s="335">
        <v>1000</v>
      </c>
      <c r="AX702" s="335">
        <v>0</v>
      </c>
      <c r="AY702" s="335">
        <v>500</v>
      </c>
      <c r="AZ702" s="335">
        <v>700</v>
      </c>
      <c r="BA702" s="335">
        <v>1000</v>
      </c>
      <c r="BB702" s="313">
        <v>30</v>
      </c>
      <c r="BC702" s="313">
        <v>50</v>
      </c>
      <c r="BD702" s="91" t="s">
        <v>9720</v>
      </c>
      <c r="BE702" s="91" t="s">
        <v>9721</v>
      </c>
      <c r="BF702" s="313"/>
      <c r="BG702" s="335"/>
      <c r="BH702" s="313"/>
      <c r="BI702" s="313"/>
      <c r="BJ702" s="313"/>
      <c r="BK702" s="313"/>
      <c r="BL702" s="313"/>
      <c r="BM702" s="91"/>
      <c r="BN702" s="91"/>
      <c r="BO702" s="253">
        <v>1</v>
      </c>
      <c r="BP702" s="253">
        <v>2</v>
      </c>
      <c r="BQ702" s="253"/>
      <c r="BR702" s="253"/>
      <c r="BS702" s="253"/>
      <c r="BT702" s="253">
        <v>1</v>
      </c>
      <c r="BU702" s="253">
        <v>1</v>
      </c>
      <c r="BV702" s="253">
        <v>1</v>
      </c>
      <c r="BW702" s="253"/>
      <c r="BX702" s="253"/>
      <c r="BY702" s="427"/>
      <c r="BZ702" s="427"/>
      <c r="CA702" s="427"/>
      <c r="CB702" s="427"/>
      <c r="CC702" s="427"/>
    </row>
    <row r="703" spans="1:81" ht="16.5" customHeight="1">
      <c r="A703" s="770">
        <v>622</v>
      </c>
      <c r="B703" s="78" t="s">
        <v>3335</v>
      </c>
      <c r="C703" s="78" t="s">
        <v>3427</v>
      </c>
      <c r="D703" s="78" t="s">
        <v>309</v>
      </c>
      <c r="E703" s="78" t="s">
        <v>896</v>
      </c>
      <c r="F703" s="78" t="s">
        <v>3458</v>
      </c>
      <c r="G703" s="101" t="s">
        <v>11410</v>
      </c>
      <c r="H703" s="330" t="s">
        <v>3459</v>
      </c>
      <c r="I703" s="91" t="s">
        <v>3460</v>
      </c>
      <c r="J703" s="330" t="s">
        <v>30</v>
      </c>
      <c r="K703" s="330" t="s">
        <v>113</v>
      </c>
      <c r="L703" s="330" t="s">
        <v>113</v>
      </c>
      <c r="M703" s="91" t="s">
        <v>6526</v>
      </c>
      <c r="N703" s="330" t="s">
        <v>30</v>
      </c>
      <c r="O703" s="330"/>
      <c r="P703" s="330" t="s">
        <v>30</v>
      </c>
      <c r="Q703" s="373">
        <v>76056</v>
      </c>
      <c r="R703" s="373">
        <v>1224</v>
      </c>
      <c r="S703" s="387">
        <v>648</v>
      </c>
      <c r="T703" s="387">
        <v>648</v>
      </c>
      <c r="U703" s="253"/>
      <c r="V703" s="252"/>
      <c r="W703" s="252">
        <v>72</v>
      </c>
      <c r="X703" s="330" t="s">
        <v>6337</v>
      </c>
      <c r="Y703" s="252"/>
      <c r="Z703" s="252">
        <v>24</v>
      </c>
      <c r="AA703" s="252">
        <v>697</v>
      </c>
      <c r="AB703" s="252">
        <v>36</v>
      </c>
      <c r="AC703" s="252"/>
      <c r="AD703" s="252"/>
      <c r="AE703" s="307">
        <v>26</v>
      </c>
      <c r="AF703" s="91" t="s">
        <v>6527</v>
      </c>
      <c r="AG703" s="373">
        <v>89</v>
      </c>
      <c r="AH703" s="373">
        <v>89</v>
      </c>
      <c r="AI703" s="91"/>
      <c r="AJ703" s="91"/>
      <c r="AK703" s="91"/>
      <c r="AL703" s="381"/>
      <c r="AM703" s="381"/>
      <c r="AN703" s="381"/>
      <c r="AO703" s="381"/>
      <c r="AP703" s="381"/>
      <c r="AQ703" s="381">
        <v>312</v>
      </c>
      <c r="AR703" s="91" t="s">
        <v>8556</v>
      </c>
      <c r="AS703" s="91" t="s">
        <v>8556</v>
      </c>
      <c r="AT703" s="91" t="s">
        <v>9181</v>
      </c>
      <c r="AU703" s="232">
        <v>5150</v>
      </c>
      <c r="AV703" s="459">
        <v>17</v>
      </c>
      <c r="AW703" s="335"/>
      <c r="AX703" s="335"/>
      <c r="AY703" s="335"/>
      <c r="AZ703" s="335"/>
      <c r="BA703" s="335"/>
      <c r="BB703" s="313"/>
      <c r="BC703" s="313"/>
      <c r="BD703" s="91"/>
      <c r="BE703" s="91" t="s">
        <v>11086</v>
      </c>
      <c r="BF703" s="313"/>
      <c r="BG703" s="335"/>
      <c r="BH703" s="313"/>
      <c r="BI703" s="313"/>
      <c r="BJ703" s="313"/>
      <c r="BK703" s="313"/>
      <c r="BL703" s="313"/>
      <c r="BM703" s="91"/>
      <c r="BN703" s="91"/>
      <c r="BO703" s="253"/>
      <c r="BP703" s="253"/>
      <c r="BQ703" s="253"/>
      <c r="BR703" s="253"/>
      <c r="BS703" s="253"/>
      <c r="BT703" s="253">
        <v>2</v>
      </c>
      <c r="BU703" s="253"/>
      <c r="BV703" s="253"/>
      <c r="BW703" s="253"/>
      <c r="BX703" s="253"/>
      <c r="BY703" s="427"/>
      <c r="BZ703" s="427"/>
      <c r="CA703" s="427"/>
      <c r="CB703" s="427"/>
      <c r="CC703" s="427"/>
    </row>
    <row r="704" spans="1:81" ht="16.5" customHeight="1">
      <c r="A704" s="770">
        <v>623</v>
      </c>
      <c r="B704" s="78" t="s">
        <v>3336</v>
      </c>
      <c r="C704" s="78" t="s">
        <v>3461</v>
      </c>
      <c r="D704" s="78" t="s">
        <v>213</v>
      </c>
      <c r="E704" s="78" t="s">
        <v>20</v>
      </c>
      <c r="F704" s="78" t="s">
        <v>3462</v>
      </c>
      <c r="G704" s="101" t="s">
        <v>11411</v>
      </c>
      <c r="H704" s="330" t="s">
        <v>11828</v>
      </c>
      <c r="I704" s="91" t="s">
        <v>3463</v>
      </c>
      <c r="J704" s="330" t="s">
        <v>102</v>
      </c>
      <c r="K704" s="330" t="s">
        <v>3464</v>
      </c>
      <c r="L704" s="330" t="s">
        <v>3465</v>
      </c>
      <c r="M704" s="91" t="s">
        <v>10607</v>
      </c>
      <c r="N704" s="330" t="s">
        <v>30</v>
      </c>
      <c r="O704" s="330"/>
      <c r="P704" s="330" t="s">
        <v>30</v>
      </c>
      <c r="Q704" s="373">
        <v>104280</v>
      </c>
      <c r="R704" s="373">
        <v>6153</v>
      </c>
      <c r="S704" s="23">
        <v>3759</v>
      </c>
      <c r="T704" s="387">
        <v>3579</v>
      </c>
      <c r="U704" s="253" t="s">
        <v>8888</v>
      </c>
      <c r="V704" s="252">
        <v>180</v>
      </c>
      <c r="W704" s="252">
        <v>410</v>
      </c>
      <c r="X704" s="330" t="s">
        <v>6337</v>
      </c>
      <c r="Y704" s="252">
        <v>160</v>
      </c>
      <c r="Z704" s="252"/>
      <c r="AA704" s="252"/>
      <c r="AB704" s="252">
        <v>85</v>
      </c>
      <c r="AC704" s="252"/>
      <c r="AD704" s="252"/>
      <c r="AE704" s="307">
        <v>77</v>
      </c>
      <c r="AF704" s="91" t="s">
        <v>6528</v>
      </c>
      <c r="AG704" s="373">
        <v>8</v>
      </c>
      <c r="AH704" s="373">
        <v>2737</v>
      </c>
      <c r="AI704" s="91"/>
      <c r="AJ704" s="91"/>
      <c r="AK704" s="91" t="s">
        <v>6365</v>
      </c>
      <c r="AL704" s="381">
        <v>1</v>
      </c>
      <c r="AM704" s="381"/>
      <c r="AN704" s="381">
        <v>1</v>
      </c>
      <c r="AO704" s="381"/>
      <c r="AP704" s="381"/>
      <c r="AQ704" s="381">
        <v>301</v>
      </c>
      <c r="AR704" s="91" t="s">
        <v>9140</v>
      </c>
      <c r="AS704" s="91" t="s">
        <v>9140</v>
      </c>
      <c r="AT704" s="91" t="s">
        <v>6529</v>
      </c>
      <c r="AU704" s="73">
        <v>65345</v>
      </c>
      <c r="AV704" s="459">
        <v>217</v>
      </c>
      <c r="AW704" s="335"/>
      <c r="AX704" s="335"/>
      <c r="AY704" s="335"/>
      <c r="AZ704" s="335"/>
      <c r="BA704" s="335"/>
      <c r="BB704" s="313"/>
      <c r="BC704" s="313"/>
      <c r="BD704" s="91"/>
      <c r="BE704" s="91" t="s">
        <v>11086</v>
      </c>
      <c r="BF704" s="313"/>
      <c r="BG704" s="335"/>
      <c r="BH704" s="313"/>
      <c r="BI704" s="313"/>
      <c r="BJ704" s="313"/>
      <c r="BK704" s="313"/>
      <c r="BL704" s="313"/>
      <c r="BM704" s="91"/>
      <c r="BN704" s="91" t="s">
        <v>6350</v>
      </c>
      <c r="BO704" s="253"/>
      <c r="BP704" s="253">
        <v>1</v>
      </c>
      <c r="BQ704" s="253"/>
      <c r="BR704" s="253">
        <v>3</v>
      </c>
      <c r="BS704" s="253">
        <v>1</v>
      </c>
      <c r="BT704" s="253">
        <v>2</v>
      </c>
      <c r="BU704" s="253"/>
      <c r="BV704" s="253"/>
      <c r="BW704" s="253"/>
      <c r="BX704" s="253"/>
      <c r="BY704" s="427"/>
      <c r="BZ704" s="427"/>
      <c r="CA704" s="427"/>
      <c r="CB704" s="427"/>
      <c r="CC704" s="427"/>
    </row>
    <row r="705" spans="1:81" ht="17.100000000000001" customHeight="1">
      <c r="A705" s="770">
        <v>624</v>
      </c>
      <c r="B705" s="78" t="s">
        <v>3335</v>
      </c>
      <c r="C705" s="78" t="s">
        <v>3348</v>
      </c>
      <c r="D705" s="78" t="s">
        <v>309</v>
      </c>
      <c r="E705" s="78" t="s">
        <v>97</v>
      </c>
      <c r="F705" s="78" t="s">
        <v>3466</v>
      </c>
      <c r="G705" s="101" t="s">
        <v>11412</v>
      </c>
      <c r="H705" s="330" t="s">
        <v>3467</v>
      </c>
      <c r="I705" s="91" t="s">
        <v>1826</v>
      </c>
      <c r="J705" s="330" t="s">
        <v>102</v>
      </c>
      <c r="K705" s="330" t="s">
        <v>1421</v>
      </c>
      <c r="L705" s="330" t="s">
        <v>3468</v>
      </c>
      <c r="M705" s="91" t="s">
        <v>7271</v>
      </c>
      <c r="N705" s="330" t="s">
        <v>30</v>
      </c>
      <c r="O705" s="330"/>
      <c r="P705" s="330" t="s">
        <v>30</v>
      </c>
      <c r="Q705" s="373">
        <v>8532</v>
      </c>
      <c r="R705" s="373">
        <v>2242</v>
      </c>
      <c r="S705" s="387">
        <v>641</v>
      </c>
      <c r="T705" s="387">
        <v>443</v>
      </c>
      <c r="U705" s="253" t="s">
        <v>6361</v>
      </c>
      <c r="V705" s="252">
        <v>198</v>
      </c>
      <c r="W705" s="252">
        <v>113</v>
      </c>
      <c r="X705" s="330" t="s">
        <v>6337</v>
      </c>
      <c r="Y705" s="252">
        <v>281</v>
      </c>
      <c r="Z705" s="252">
        <v>74</v>
      </c>
      <c r="AA705" s="252">
        <v>6200</v>
      </c>
      <c r="AB705" s="252">
        <v>74</v>
      </c>
      <c r="AC705" s="252"/>
      <c r="AD705" s="252"/>
      <c r="AE705" s="307">
        <v>64</v>
      </c>
      <c r="AF705" s="91" t="s">
        <v>8948</v>
      </c>
      <c r="AG705" s="373">
        <v>5086</v>
      </c>
      <c r="AH705" s="373">
        <v>11963</v>
      </c>
      <c r="AI705" s="91" t="s">
        <v>7272</v>
      </c>
      <c r="AJ705" s="91" t="s">
        <v>9039</v>
      </c>
      <c r="AK705" s="91" t="s">
        <v>6372</v>
      </c>
      <c r="AL705" s="381">
        <v>22</v>
      </c>
      <c r="AM705" s="381">
        <v>7</v>
      </c>
      <c r="AN705" s="381">
        <v>12</v>
      </c>
      <c r="AO705" s="381">
        <v>3</v>
      </c>
      <c r="AP705" s="381"/>
      <c r="AQ705" s="381">
        <v>315</v>
      </c>
      <c r="AR705" s="91" t="s">
        <v>9140</v>
      </c>
      <c r="AS705" s="91" t="s">
        <v>9140</v>
      </c>
      <c r="AT705" s="91" t="s">
        <v>9184</v>
      </c>
      <c r="AU705" s="73">
        <v>64593</v>
      </c>
      <c r="AV705" s="459">
        <v>205</v>
      </c>
      <c r="AW705" s="335"/>
      <c r="AX705" s="335"/>
      <c r="AY705" s="335"/>
      <c r="AZ705" s="335"/>
      <c r="BA705" s="335"/>
      <c r="BB705" s="313"/>
      <c r="BC705" s="313"/>
      <c r="BD705" s="91"/>
      <c r="BE705" s="91" t="s">
        <v>6350</v>
      </c>
      <c r="BF705" s="313"/>
      <c r="BG705" s="335"/>
      <c r="BH705" s="313"/>
      <c r="BI705" s="313"/>
      <c r="BJ705" s="313"/>
      <c r="BK705" s="313"/>
      <c r="BL705" s="313"/>
      <c r="BM705" s="91"/>
      <c r="BN705" s="91"/>
      <c r="BO705" s="253"/>
      <c r="BP705" s="253"/>
      <c r="BQ705" s="253">
        <v>4</v>
      </c>
      <c r="BR705" s="253"/>
      <c r="BS705" s="253"/>
      <c r="BT705" s="253">
        <v>3</v>
      </c>
      <c r="BU705" s="253">
        <v>4</v>
      </c>
      <c r="BV705" s="253"/>
      <c r="BW705" s="253"/>
      <c r="BX705" s="253">
        <v>217</v>
      </c>
      <c r="BY705" s="427"/>
      <c r="BZ705" s="427"/>
      <c r="CA705" s="427"/>
      <c r="CB705" s="427"/>
      <c r="CC705" s="427"/>
    </row>
    <row r="706" spans="1:81" ht="17.100000000000001" customHeight="1">
      <c r="A706" s="770">
        <v>625</v>
      </c>
      <c r="B706" s="78" t="s">
        <v>3335</v>
      </c>
      <c r="C706" s="78" t="s">
        <v>3348</v>
      </c>
      <c r="D706" s="78" t="s">
        <v>309</v>
      </c>
      <c r="E706" s="78" t="s">
        <v>180</v>
      </c>
      <c r="F706" s="78" t="s">
        <v>3469</v>
      </c>
      <c r="G706" s="101" t="s">
        <v>11413</v>
      </c>
      <c r="H706" s="330" t="s">
        <v>3470</v>
      </c>
      <c r="I706" s="332" t="s">
        <v>3471</v>
      </c>
      <c r="J706" s="330" t="s">
        <v>102</v>
      </c>
      <c r="K706" s="330" t="s">
        <v>666</v>
      </c>
      <c r="L706" s="330" t="s">
        <v>3472</v>
      </c>
      <c r="M706" s="91" t="s">
        <v>7655</v>
      </c>
      <c r="N706" s="330" t="s">
        <v>30</v>
      </c>
      <c r="O706" s="330"/>
      <c r="P706" s="330" t="s">
        <v>30</v>
      </c>
      <c r="Q706" s="373">
        <v>769</v>
      </c>
      <c r="R706" s="373">
        <v>282</v>
      </c>
      <c r="S706" s="387">
        <v>238</v>
      </c>
      <c r="T706" s="387">
        <v>143</v>
      </c>
      <c r="U706" s="253" t="s">
        <v>6352</v>
      </c>
      <c r="V706" s="252">
        <v>95</v>
      </c>
      <c r="W706" s="252">
        <v>14</v>
      </c>
      <c r="X706" s="330" t="s">
        <v>6337</v>
      </c>
      <c r="Y706" s="252"/>
      <c r="Z706" s="252">
        <v>5</v>
      </c>
      <c r="AA706" s="252">
        <v>471</v>
      </c>
      <c r="AB706" s="252">
        <v>24</v>
      </c>
      <c r="AC706" s="252">
        <v>44</v>
      </c>
      <c r="AD706" s="252"/>
      <c r="AE706" s="307"/>
      <c r="AF706" s="91" t="s">
        <v>8903</v>
      </c>
      <c r="AG706" s="373">
        <v>212</v>
      </c>
      <c r="AH706" s="373">
        <v>212</v>
      </c>
      <c r="AI706" s="91"/>
      <c r="AJ706" s="91"/>
      <c r="AK706" s="91"/>
      <c r="AL706" s="91">
        <v>10</v>
      </c>
      <c r="AM706" s="381">
        <v>2</v>
      </c>
      <c r="AN706" s="381">
        <v>7</v>
      </c>
      <c r="AO706" s="381">
        <v>1</v>
      </c>
      <c r="AP706" s="381"/>
      <c r="AQ706" s="381">
        <v>313</v>
      </c>
      <c r="AR706" s="91" t="s">
        <v>6355</v>
      </c>
      <c r="AS706" s="91" t="s">
        <v>6355</v>
      </c>
      <c r="AT706" s="91" t="s">
        <v>9185</v>
      </c>
      <c r="AU706" s="73">
        <v>65828</v>
      </c>
      <c r="AV706" s="459">
        <v>210</v>
      </c>
      <c r="AW706" s="335"/>
      <c r="AX706" s="335"/>
      <c r="AY706" s="335"/>
      <c r="AZ706" s="335"/>
      <c r="BA706" s="335"/>
      <c r="BB706" s="313"/>
      <c r="BC706" s="313"/>
      <c r="BD706" s="91"/>
      <c r="BE706" s="91" t="s">
        <v>6350</v>
      </c>
      <c r="BF706" s="313"/>
      <c r="BG706" s="335"/>
      <c r="BH706" s="313"/>
      <c r="BI706" s="313"/>
      <c r="BJ706" s="313"/>
      <c r="BK706" s="313"/>
      <c r="BL706" s="313"/>
      <c r="BM706" s="91"/>
      <c r="BN706" s="91"/>
      <c r="BO706" s="253"/>
      <c r="BP706" s="253"/>
      <c r="BQ706" s="253"/>
      <c r="BR706" s="253"/>
      <c r="BS706" s="253"/>
      <c r="BT706" s="253"/>
      <c r="BU706" s="253"/>
      <c r="BV706" s="253">
        <v>3</v>
      </c>
      <c r="BW706" s="253"/>
      <c r="BX706" s="253">
        <v>45</v>
      </c>
      <c r="BY706" s="427"/>
      <c r="BZ706" s="427"/>
      <c r="CA706" s="427"/>
      <c r="CB706" s="427"/>
      <c r="CC706" s="427"/>
    </row>
    <row r="707" spans="1:81" ht="17.100000000000001" customHeight="1">
      <c r="A707" s="770">
        <v>626</v>
      </c>
      <c r="B707" s="78" t="s">
        <v>3335</v>
      </c>
      <c r="C707" s="78" t="s">
        <v>3366</v>
      </c>
      <c r="D707" s="78" t="s">
        <v>309</v>
      </c>
      <c r="E707" s="78" t="s">
        <v>97</v>
      </c>
      <c r="F707" s="78" t="s">
        <v>3473</v>
      </c>
      <c r="G707" s="101" t="s">
        <v>11414</v>
      </c>
      <c r="H707" s="330" t="s">
        <v>3474</v>
      </c>
      <c r="I707" s="91" t="s">
        <v>3475</v>
      </c>
      <c r="J707" s="330" t="s">
        <v>102</v>
      </c>
      <c r="K707" s="330" t="s">
        <v>3442</v>
      </c>
      <c r="L707" s="330" t="s">
        <v>3476</v>
      </c>
      <c r="M707" s="91" t="s">
        <v>10604</v>
      </c>
      <c r="N707" s="330" t="s">
        <v>30</v>
      </c>
      <c r="O707" s="330"/>
      <c r="P707" s="330" t="s">
        <v>30</v>
      </c>
      <c r="Q707" s="373">
        <v>19862</v>
      </c>
      <c r="R707" s="373">
        <v>1997.33</v>
      </c>
      <c r="S707" s="387">
        <v>682</v>
      </c>
      <c r="T707" s="387">
        <v>546</v>
      </c>
      <c r="U707" s="253" t="s">
        <v>8890</v>
      </c>
      <c r="V707" s="252">
        <v>136</v>
      </c>
      <c r="W707" s="252">
        <v>91</v>
      </c>
      <c r="X707" s="330" t="s">
        <v>6337</v>
      </c>
      <c r="Y707" s="252">
        <v>112</v>
      </c>
      <c r="Z707" s="252">
        <v>10</v>
      </c>
      <c r="AA707" s="252">
        <v>1046</v>
      </c>
      <c r="AB707" s="252">
        <v>26</v>
      </c>
      <c r="AC707" s="252">
        <v>20</v>
      </c>
      <c r="AD707" s="252"/>
      <c r="AE707" s="307">
        <v>35</v>
      </c>
      <c r="AF707" s="91" t="s">
        <v>7656</v>
      </c>
      <c r="AG707" s="373"/>
      <c r="AH707" s="373">
        <v>3929</v>
      </c>
      <c r="AI707" s="91" t="s">
        <v>7657</v>
      </c>
      <c r="AJ707" s="91" t="s">
        <v>7658</v>
      </c>
      <c r="AK707" s="91" t="s">
        <v>6354</v>
      </c>
      <c r="AL707" s="381">
        <v>11</v>
      </c>
      <c r="AM707" s="381">
        <v>1</v>
      </c>
      <c r="AN707" s="381">
        <v>5</v>
      </c>
      <c r="AO707" s="381">
        <v>5</v>
      </c>
      <c r="AP707" s="381"/>
      <c r="AQ707" s="381">
        <v>283</v>
      </c>
      <c r="AR707" s="91" t="s">
        <v>6355</v>
      </c>
      <c r="AS707" s="91" t="s">
        <v>6355</v>
      </c>
      <c r="AT707" s="91" t="s">
        <v>9186</v>
      </c>
      <c r="AU707" s="232">
        <v>42070</v>
      </c>
      <c r="AV707" s="448">
        <v>149</v>
      </c>
      <c r="AW707" s="335"/>
      <c r="AX707" s="335"/>
      <c r="AY707" s="335"/>
      <c r="AZ707" s="335"/>
      <c r="BA707" s="335"/>
      <c r="BB707" s="313"/>
      <c r="BC707" s="313"/>
      <c r="BD707" s="91"/>
      <c r="BE707" s="91" t="s">
        <v>6350</v>
      </c>
      <c r="BF707" s="313"/>
      <c r="BG707" s="335"/>
      <c r="BH707" s="313"/>
      <c r="BI707" s="313"/>
      <c r="BJ707" s="313"/>
      <c r="BK707" s="313"/>
      <c r="BL707" s="313"/>
      <c r="BM707" s="91"/>
      <c r="BN707" s="91"/>
      <c r="BO707" s="253"/>
      <c r="BP707" s="253">
        <v>1</v>
      </c>
      <c r="BQ707" s="253">
        <v>1</v>
      </c>
      <c r="BR707" s="253">
        <v>1</v>
      </c>
      <c r="BS707" s="253"/>
      <c r="BT707" s="253">
        <v>1</v>
      </c>
      <c r="BU707" s="253">
        <v>3</v>
      </c>
      <c r="BV707" s="253"/>
      <c r="BW707" s="253"/>
      <c r="BX707" s="253"/>
      <c r="BY707" s="427"/>
      <c r="BZ707" s="427"/>
      <c r="CA707" s="427"/>
      <c r="CB707" s="427"/>
      <c r="CC707" s="427"/>
    </row>
    <row r="708" spans="1:81" ht="17.100000000000001" customHeight="1">
      <c r="A708" s="770">
        <v>627</v>
      </c>
      <c r="B708" s="88" t="s">
        <v>3335</v>
      </c>
      <c r="C708" s="88" t="s">
        <v>3477</v>
      </c>
      <c r="D708" s="88" t="s">
        <v>309</v>
      </c>
      <c r="E708" s="88" t="s">
        <v>180</v>
      </c>
      <c r="F708" s="88" t="s">
        <v>3478</v>
      </c>
      <c r="G708" s="169" t="s">
        <v>11415</v>
      </c>
      <c r="H708" s="329" t="s">
        <v>3479</v>
      </c>
      <c r="I708" s="332" t="s">
        <v>3480</v>
      </c>
      <c r="J708" s="329" t="s">
        <v>102</v>
      </c>
      <c r="K708" s="329" t="s">
        <v>3481</v>
      </c>
      <c r="L708" s="329" t="s">
        <v>3482</v>
      </c>
      <c r="M708" s="91" t="s">
        <v>7663</v>
      </c>
      <c r="N708" s="330" t="s">
        <v>30</v>
      </c>
      <c r="O708" s="330"/>
      <c r="P708" s="330" t="s">
        <v>30</v>
      </c>
      <c r="Q708" s="373">
        <v>1858</v>
      </c>
      <c r="R708" s="373">
        <v>556.9</v>
      </c>
      <c r="S708" s="387">
        <v>261</v>
      </c>
      <c r="T708" s="387">
        <v>168</v>
      </c>
      <c r="U708" s="253"/>
      <c r="V708" s="252">
        <v>93</v>
      </c>
      <c r="W708" s="252">
        <v>21</v>
      </c>
      <c r="X708" s="330" t="s">
        <v>6337</v>
      </c>
      <c r="Y708" s="252">
        <v>62</v>
      </c>
      <c r="Z708" s="252"/>
      <c r="AA708" s="252"/>
      <c r="AB708" s="252">
        <v>57.9</v>
      </c>
      <c r="AC708" s="252"/>
      <c r="AD708" s="252"/>
      <c r="AE708" s="307">
        <v>15</v>
      </c>
      <c r="AF708" s="91" t="s">
        <v>7664</v>
      </c>
      <c r="AG708" s="373">
        <v>1561</v>
      </c>
      <c r="AH708" s="373">
        <v>2</v>
      </c>
      <c r="AI708" s="91"/>
      <c r="AJ708" s="91"/>
      <c r="AK708" s="91" t="s">
        <v>6372</v>
      </c>
      <c r="AL708" s="381">
        <v>4</v>
      </c>
      <c r="AM708" s="381"/>
      <c r="AN708" s="381">
        <v>3</v>
      </c>
      <c r="AO708" s="381">
        <v>1</v>
      </c>
      <c r="AP708" s="381"/>
      <c r="AQ708" s="381">
        <v>311</v>
      </c>
      <c r="AR708" s="91" t="s">
        <v>6355</v>
      </c>
      <c r="AS708" s="91" t="s">
        <v>6355</v>
      </c>
      <c r="AT708" s="91" t="s">
        <v>6948</v>
      </c>
      <c r="AU708" s="73">
        <v>20392</v>
      </c>
      <c r="AV708" s="448">
        <v>66</v>
      </c>
      <c r="AW708" s="335"/>
      <c r="AX708" s="335"/>
      <c r="AY708" s="335"/>
      <c r="AZ708" s="335"/>
      <c r="BA708" s="335"/>
      <c r="BB708" s="313"/>
      <c r="BC708" s="313"/>
      <c r="BD708" s="91"/>
      <c r="BE708" s="91" t="s">
        <v>6350</v>
      </c>
      <c r="BF708" s="313"/>
      <c r="BG708" s="335"/>
      <c r="BH708" s="313"/>
      <c r="BI708" s="313"/>
      <c r="BJ708" s="313"/>
      <c r="BK708" s="313"/>
      <c r="BL708" s="313"/>
      <c r="BM708" s="91"/>
      <c r="BN708" s="91"/>
      <c r="BO708" s="253"/>
      <c r="BP708" s="253">
        <v>1</v>
      </c>
      <c r="BQ708" s="253"/>
      <c r="BR708" s="253"/>
      <c r="BS708" s="253"/>
      <c r="BT708" s="253">
        <v>2</v>
      </c>
      <c r="BU708" s="253"/>
      <c r="BV708" s="253"/>
      <c r="BW708" s="253"/>
      <c r="BX708" s="253"/>
      <c r="BY708" s="427"/>
      <c r="BZ708" s="427"/>
      <c r="CA708" s="427"/>
      <c r="CB708" s="427"/>
      <c r="CC708" s="427"/>
    </row>
    <row r="709" spans="1:81" ht="17.100000000000001" customHeight="1">
      <c r="A709" s="770">
        <v>628</v>
      </c>
      <c r="B709" s="78" t="s">
        <v>3335</v>
      </c>
      <c r="C709" s="78" t="s">
        <v>3477</v>
      </c>
      <c r="D709" s="78" t="s">
        <v>309</v>
      </c>
      <c r="E709" s="78" t="s">
        <v>97</v>
      </c>
      <c r="F709" s="78" t="s">
        <v>3483</v>
      </c>
      <c r="G709" s="101" t="s">
        <v>11417</v>
      </c>
      <c r="H709" s="330" t="s">
        <v>3484</v>
      </c>
      <c r="I709" s="91" t="s">
        <v>3485</v>
      </c>
      <c r="J709" s="330" t="s">
        <v>102</v>
      </c>
      <c r="K709" s="330" t="s">
        <v>3486</v>
      </c>
      <c r="L709" s="330" t="s">
        <v>3487</v>
      </c>
      <c r="M709" s="91" t="s">
        <v>7659</v>
      </c>
      <c r="N709" s="330" t="s">
        <v>30</v>
      </c>
      <c r="O709" s="330"/>
      <c r="P709" s="330" t="s">
        <v>30</v>
      </c>
      <c r="Q709" s="373">
        <v>7198</v>
      </c>
      <c r="R709" s="373">
        <v>1483</v>
      </c>
      <c r="S709" s="23">
        <v>559</v>
      </c>
      <c r="T709" s="387">
        <v>424</v>
      </c>
      <c r="U709" s="253" t="s">
        <v>8888</v>
      </c>
      <c r="V709" s="252">
        <v>135</v>
      </c>
      <c r="W709" s="252">
        <v>83</v>
      </c>
      <c r="X709" s="330" t="s">
        <v>6337</v>
      </c>
      <c r="Y709" s="252">
        <v>76</v>
      </c>
      <c r="Z709" s="300"/>
      <c r="AA709" s="300"/>
      <c r="AB709" s="252">
        <v>93</v>
      </c>
      <c r="AC709" s="252"/>
      <c r="AD709" s="252"/>
      <c r="AE709" s="307" t="s">
        <v>9958</v>
      </c>
      <c r="AF709" s="91" t="s">
        <v>7660</v>
      </c>
      <c r="AG709" s="373">
        <v>1324</v>
      </c>
      <c r="AH709" s="373">
        <v>2956</v>
      </c>
      <c r="AI709" s="91" t="s">
        <v>7661</v>
      </c>
      <c r="AJ709" s="91" t="s">
        <v>7662</v>
      </c>
      <c r="AK709" s="91" t="s">
        <v>6354</v>
      </c>
      <c r="AL709" s="381">
        <v>6</v>
      </c>
      <c r="AM709" s="381">
        <v>2</v>
      </c>
      <c r="AN709" s="381">
        <v>1</v>
      </c>
      <c r="AO709" s="381">
        <v>1</v>
      </c>
      <c r="AP709" s="381">
        <v>2</v>
      </c>
      <c r="AQ709" s="381">
        <v>305</v>
      </c>
      <c r="AR709" s="91" t="s">
        <v>9140</v>
      </c>
      <c r="AS709" s="91" t="s">
        <v>9140</v>
      </c>
      <c r="AT709" s="91" t="s">
        <v>9187</v>
      </c>
      <c r="AU709" s="73">
        <v>12083</v>
      </c>
      <c r="AV709" s="232">
        <v>40</v>
      </c>
      <c r="AW709" s="335"/>
      <c r="AX709" s="335"/>
      <c r="AY709" s="335"/>
      <c r="AZ709" s="335"/>
      <c r="BA709" s="335"/>
      <c r="BB709" s="313"/>
      <c r="BC709" s="313"/>
      <c r="BD709" s="91"/>
      <c r="BE709" s="91" t="s">
        <v>6350</v>
      </c>
      <c r="BF709" s="313"/>
      <c r="BG709" s="335"/>
      <c r="BH709" s="313"/>
      <c r="BI709" s="313"/>
      <c r="BJ709" s="313"/>
      <c r="BK709" s="313"/>
      <c r="BL709" s="313"/>
      <c r="BM709" s="91"/>
      <c r="BN709" s="91" t="s">
        <v>6350</v>
      </c>
      <c r="BO709" s="253"/>
      <c r="BP709" s="253">
        <v>1</v>
      </c>
      <c r="BQ709" s="253"/>
      <c r="BR709" s="253"/>
      <c r="BS709" s="253"/>
      <c r="BT709" s="253"/>
      <c r="BU709" s="253">
        <v>4</v>
      </c>
      <c r="BV709" s="253"/>
      <c r="BW709" s="253"/>
      <c r="BX709" s="253"/>
      <c r="BY709" s="427"/>
      <c r="BZ709" s="427"/>
      <c r="CA709" s="427"/>
      <c r="CB709" s="427"/>
      <c r="CC709" s="427"/>
    </row>
    <row r="710" spans="1:81" ht="17.100000000000001" customHeight="1">
      <c r="A710" s="770">
        <v>629</v>
      </c>
      <c r="B710" s="78" t="s">
        <v>3335</v>
      </c>
      <c r="C710" s="78" t="s">
        <v>3488</v>
      </c>
      <c r="D710" s="78" t="s">
        <v>309</v>
      </c>
      <c r="E710" s="78" t="s">
        <v>180</v>
      </c>
      <c r="F710" s="78" t="s">
        <v>3489</v>
      </c>
      <c r="G710" s="101" t="s">
        <v>12501</v>
      </c>
      <c r="H710" s="330" t="s">
        <v>8460</v>
      </c>
      <c r="I710" s="91" t="s">
        <v>8843</v>
      </c>
      <c r="J710" s="330" t="s">
        <v>102</v>
      </c>
      <c r="K710" s="330" t="s">
        <v>8844</v>
      </c>
      <c r="L710" s="458" t="s">
        <v>8459</v>
      </c>
      <c r="M710" s="91" t="s">
        <v>12502</v>
      </c>
      <c r="N710" s="570" t="s">
        <v>30</v>
      </c>
      <c r="O710" s="330"/>
      <c r="P710" s="330" t="s">
        <v>30</v>
      </c>
      <c r="Q710" s="373">
        <v>1055</v>
      </c>
      <c r="R710" s="373">
        <v>1955</v>
      </c>
      <c r="S710" s="23">
        <v>668</v>
      </c>
      <c r="T710" s="387">
        <v>374</v>
      </c>
      <c r="U710" s="253" t="s">
        <v>12503</v>
      </c>
      <c r="V710" s="252">
        <v>294</v>
      </c>
      <c r="W710" s="252">
        <v>141</v>
      </c>
      <c r="X710" s="330" t="s">
        <v>6337</v>
      </c>
      <c r="Y710" s="252">
        <v>73</v>
      </c>
      <c r="Z710" s="252">
        <v>68</v>
      </c>
      <c r="AA710" s="252">
        <v>3000</v>
      </c>
      <c r="AB710" s="252">
        <v>45</v>
      </c>
      <c r="AC710" s="252"/>
      <c r="AD710" s="252"/>
      <c r="AE710" s="307">
        <v>19</v>
      </c>
      <c r="AF710" s="475" t="s">
        <v>12504</v>
      </c>
      <c r="AG710" s="375">
        <v>1150</v>
      </c>
      <c r="AH710" s="375">
        <v>1238</v>
      </c>
      <c r="AI710" s="91"/>
      <c r="AJ710" s="91"/>
      <c r="AK710" s="91" t="s">
        <v>12505</v>
      </c>
      <c r="AL710" s="381">
        <v>6</v>
      </c>
      <c r="AM710" s="381">
        <v>3</v>
      </c>
      <c r="AN710" s="381">
        <v>1</v>
      </c>
      <c r="AO710" s="381">
        <v>2</v>
      </c>
      <c r="AP710" s="381"/>
      <c r="AQ710" s="381">
        <v>315</v>
      </c>
      <c r="AR710" s="91" t="s">
        <v>9140</v>
      </c>
      <c r="AS710" s="91" t="s">
        <v>9140</v>
      </c>
      <c r="AT710" s="91" t="s">
        <v>6422</v>
      </c>
      <c r="AU710" s="232">
        <v>17838</v>
      </c>
      <c r="AV710" s="232">
        <v>57</v>
      </c>
      <c r="AW710" s="335"/>
      <c r="AX710" s="335"/>
      <c r="AY710" s="335"/>
      <c r="AZ710" s="335"/>
      <c r="BA710" s="335"/>
      <c r="BB710" s="313"/>
      <c r="BC710" s="313"/>
      <c r="BD710" s="91"/>
      <c r="BE710" s="91" t="s">
        <v>7199</v>
      </c>
      <c r="BF710" s="313"/>
      <c r="BG710" s="335"/>
      <c r="BH710" s="313"/>
      <c r="BI710" s="313"/>
      <c r="BJ710" s="313"/>
      <c r="BK710" s="313"/>
      <c r="BL710" s="313"/>
      <c r="BM710" s="91"/>
      <c r="BN710" s="91" t="s">
        <v>7199</v>
      </c>
      <c r="BO710" s="253"/>
      <c r="BP710" s="253">
        <v>1</v>
      </c>
      <c r="BQ710" s="253"/>
      <c r="BR710" s="253">
        <v>2</v>
      </c>
      <c r="BS710" s="253"/>
      <c r="BT710" s="253"/>
      <c r="BU710" s="253"/>
      <c r="BV710" s="253"/>
      <c r="BW710" s="253"/>
      <c r="BX710" s="253"/>
      <c r="BY710" s="427"/>
      <c r="BZ710" s="427"/>
      <c r="CA710" s="427"/>
      <c r="CB710" s="427"/>
      <c r="CC710" s="427"/>
    </row>
    <row r="711" spans="1:81" ht="17.100000000000001" customHeight="1">
      <c r="A711" s="208"/>
      <c r="B711" s="209" t="s">
        <v>3490</v>
      </c>
      <c r="C711" s="210"/>
      <c r="D711" s="210">
        <v>26</v>
      </c>
      <c r="E711" s="210"/>
      <c r="F711" s="210"/>
      <c r="G711" s="208"/>
      <c r="H711" s="208"/>
      <c r="I711" s="208"/>
      <c r="J711" s="208"/>
      <c r="K711" s="208"/>
      <c r="L711" s="208"/>
      <c r="M711" s="205"/>
      <c r="N711" s="112"/>
      <c r="O711" s="112"/>
      <c r="P711" s="112"/>
      <c r="Q711" s="374"/>
      <c r="R711" s="374"/>
      <c r="S711" s="188"/>
      <c r="T711" s="188"/>
      <c r="U711" s="285"/>
      <c r="V711" s="298"/>
      <c r="W711" s="298"/>
      <c r="X711" s="112"/>
      <c r="Y711" s="298"/>
      <c r="Z711" s="298"/>
      <c r="AA711" s="298"/>
      <c r="AB711" s="298"/>
      <c r="AC711" s="298"/>
      <c r="AD711" s="298"/>
      <c r="AE711" s="352"/>
      <c r="AF711" s="205"/>
      <c r="AG711" s="374"/>
      <c r="AH711" s="374"/>
      <c r="AI711" s="205"/>
      <c r="AJ711" s="205"/>
      <c r="AK711" s="205"/>
      <c r="AL711" s="112"/>
      <c r="AM711" s="112"/>
      <c r="AN711" s="112"/>
      <c r="AO711" s="112"/>
      <c r="AP711" s="112"/>
      <c r="AQ711" s="112"/>
      <c r="AR711" s="205"/>
      <c r="AS711" s="205"/>
      <c r="AT711" s="205"/>
      <c r="AU711" s="198"/>
      <c r="AV711" s="198"/>
      <c r="AW711" s="339"/>
      <c r="AX711" s="339"/>
      <c r="AY711" s="339"/>
      <c r="AZ711" s="339"/>
      <c r="BA711" s="339"/>
      <c r="BB711" s="310"/>
      <c r="BC711" s="310"/>
      <c r="BD711" s="205"/>
      <c r="BE711" s="205"/>
      <c r="BF711" s="310"/>
      <c r="BG711" s="339"/>
      <c r="BH711" s="310"/>
      <c r="BI711" s="310"/>
      <c r="BJ711" s="310"/>
      <c r="BK711" s="310"/>
      <c r="BL711" s="310"/>
      <c r="BM711" s="205"/>
      <c r="BN711" s="205"/>
      <c r="BO711" s="285"/>
      <c r="BP711" s="285"/>
      <c r="BQ711" s="285"/>
      <c r="BR711" s="285"/>
      <c r="BS711" s="285"/>
      <c r="BT711" s="285"/>
      <c r="BU711" s="285"/>
      <c r="BV711" s="285"/>
      <c r="BW711" s="285"/>
      <c r="BX711" s="285"/>
      <c r="BY711" s="112"/>
      <c r="BZ711" s="112"/>
      <c r="CA711" s="112"/>
      <c r="CB711" s="112"/>
      <c r="CC711" s="112"/>
    </row>
    <row r="712" spans="1:81" ht="17.100000000000001" customHeight="1">
      <c r="A712" s="88">
        <v>630</v>
      </c>
      <c r="B712" s="88" t="s">
        <v>3335</v>
      </c>
      <c r="C712" s="88" t="s">
        <v>3420</v>
      </c>
      <c r="D712" s="78" t="s">
        <v>702</v>
      </c>
      <c r="E712" s="87" t="s">
        <v>180</v>
      </c>
      <c r="F712" s="88" t="s">
        <v>12497</v>
      </c>
      <c r="G712" s="101" t="s">
        <v>11418</v>
      </c>
      <c r="H712" s="330" t="s">
        <v>3491</v>
      </c>
      <c r="I712" s="96" t="s">
        <v>3492</v>
      </c>
      <c r="J712" s="330" t="s">
        <v>102</v>
      </c>
      <c r="K712" s="330" t="s">
        <v>3493</v>
      </c>
      <c r="L712" s="330" t="s">
        <v>3494</v>
      </c>
      <c r="M712" s="91" t="s">
        <v>10342</v>
      </c>
      <c r="N712" s="330" t="s">
        <v>30</v>
      </c>
      <c r="O712" s="330" t="s">
        <v>7937</v>
      </c>
      <c r="P712" s="330" t="s">
        <v>30</v>
      </c>
      <c r="Q712" s="373">
        <v>3960</v>
      </c>
      <c r="R712" s="373">
        <v>758</v>
      </c>
      <c r="S712" s="387">
        <v>360</v>
      </c>
      <c r="T712" s="387">
        <v>360</v>
      </c>
      <c r="U712" s="253" t="s">
        <v>6352</v>
      </c>
      <c r="V712" s="252"/>
      <c r="W712" s="252">
        <v>398</v>
      </c>
      <c r="X712" s="330" t="s">
        <v>33</v>
      </c>
      <c r="Y712" s="252"/>
      <c r="Z712" s="252"/>
      <c r="AA712" s="252"/>
      <c r="AB712" s="252">
        <v>30</v>
      </c>
      <c r="AC712" s="252"/>
      <c r="AD712" s="252"/>
      <c r="AE712" s="307">
        <v>50</v>
      </c>
      <c r="AF712" s="91" t="s">
        <v>7845</v>
      </c>
      <c r="AG712" s="373">
        <v>1847</v>
      </c>
      <c r="AH712" s="373">
        <v>38693</v>
      </c>
      <c r="AI712" s="91" t="s">
        <v>10343</v>
      </c>
      <c r="AJ712" s="91" t="s">
        <v>10912</v>
      </c>
      <c r="AK712" s="91"/>
      <c r="AL712" s="381"/>
      <c r="AM712" s="381"/>
      <c r="AN712" s="381"/>
      <c r="AO712" s="381"/>
      <c r="AP712" s="381"/>
      <c r="AQ712" s="619">
        <v>0</v>
      </c>
      <c r="AR712" s="91"/>
      <c r="AS712" s="91"/>
      <c r="AT712" s="91" t="s">
        <v>9382</v>
      </c>
      <c r="AU712" s="232">
        <v>0</v>
      </c>
      <c r="AV712" s="232">
        <v>0</v>
      </c>
      <c r="AW712" s="335"/>
      <c r="AX712" s="335"/>
      <c r="AY712" s="335"/>
      <c r="AZ712" s="335"/>
      <c r="BA712" s="335"/>
      <c r="BB712" s="313"/>
      <c r="BC712" s="313"/>
      <c r="BD712" s="91"/>
      <c r="BE712" s="91" t="s">
        <v>6350</v>
      </c>
      <c r="BF712" s="313"/>
      <c r="BG712" s="335"/>
      <c r="BH712" s="313"/>
      <c r="BI712" s="313"/>
      <c r="BJ712" s="313"/>
      <c r="BK712" s="313"/>
      <c r="BL712" s="313"/>
      <c r="BM712" s="91"/>
      <c r="BN712" s="91" t="s">
        <v>6350</v>
      </c>
      <c r="BO712" s="253"/>
      <c r="BP712" s="253"/>
      <c r="BQ712" s="253"/>
      <c r="BR712" s="253"/>
      <c r="BS712" s="253"/>
      <c r="BT712" s="253"/>
      <c r="BU712" s="253"/>
      <c r="BV712" s="253"/>
      <c r="BW712" s="253"/>
      <c r="BX712" s="253"/>
      <c r="BY712" s="427"/>
      <c r="BZ712" s="427"/>
      <c r="CA712" s="427"/>
      <c r="CB712" s="427"/>
      <c r="CC712" s="427"/>
    </row>
    <row r="713" spans="1:81" ht="17.100000000000001" customHeight="1">
      <c r="A713" s="88">
        <v>631</v>
      </c>
      <c r="B713" s="88" t="s">
        <v>3336</v>
      </c>
      <c r="C713" s="88" t="s">
        <v>3343</v>
      </c>
      <c r="D713" s="78" t="s">
        <v>350</v>
      </c>
      <c r="E713" s="78" t="s">
        <v>11307</v>
      </c>
      <c r="F713" s="78" t="s">
        <v>11305</v>
      </c>
      <c r="G713" s="101" t="s">
        <v>12315</v>
      </c>
      <c r="H713" s="330" t="s">
        <v>3495</v>
      </c>
      <c r="I713" s="91" t="s">
        <v>12316</v>
      </c>
      <c r="J713" s="330" t="s">
        <v>102</v>
      </c>
      <c r="K713" s="330" t="s">
        <v>11330</v>
      </c>
      <c r="L713" s="330" t="s">
        <v>11306</v>
      </c>
      <c r="M713" s="91" t="s">
        <v>12317</v>
      </c>
      <c r="N713" s="330" t="s">
        <v>30</v>
      </c>
      <c r="O713" s="330"/>
      <c r="P713" s="330" t="s">
        <v>30</v>
      </c>
      <c r="Q713" s="373">
        <v>1045</v>
      </c>
      <c r="R713" s="373">
        <v>2631.4</v>
      </c>
      <c r="S713" s="387">
        <v>598.29999999999995</v>
      </c>
      <c r="T713" s="387">
        <v>346.2</v>
      </c>
      <c r="U713" s="253" t="s">
        <v>6352</v>
      </c>
      <c r="V713" s="252">
        <v>252.1</v>
      </c>
      <c r="W713" s="252">
        <v>139.9</v>
      </c>
      <c r="X713" s="330" t="s">
        <v>6337</v>
      </c>
      <c r="Y713" s="252">
        <v>103.2</v>
      </c>
      <c r="Z713" s="252"/>
      <c r="AA713" s="252"/>
      <c r="AB713" s="252">
        <v>76.400000000000006</v>
      </c>
      <c r="AC713" s="252"/>
      <c r="AD713" s="252"/>
      <c r="AE713" s="307" t="s">
        <v>12318</v>
      </c>
      <c r="AF713" s="91" t="s">
        <v>12319</v>
      </c>
      <c r="AG713" s="373">
        <v>523</v>
      </c>
      <c r="AH713" s="373">
        <v>11023</v>
      </c>
      <c r="AI713" s="91" t="s">
        <v>12320</v>
      </c>
      <c r="AJ713" s="91" t="s">
        <v>12321</v>
      </c>
      <c r="AK713" s="91" t="s">
        <v>12323</v>
      </c>
      <c r="AL713" s="381">
        <v>4</v>
      </c>
      <c r="AM713" s="381">
        <v>1</v>
      </c>
      <c r="AN713" s="381">
        <v>2</v>
      </c>
      <c r="AO713" s="381">
        <v>1</v>
      </c>
      <c r="AP713" s="381"/>
      <c r="AQ713" s="381">
        <v>309</v>
      </c>
      <c r="AR713" s="91" t="s">
        <v>12816</v>
      </c>
      <c r="AS713" s="91" t="s">
        <v>6378</v>
      </c>
      <c r="AT713" s="91" t="s">
        <v>12322</v>
      </c>
      <c r="AU713" s="73">
        <v>20853</v>
      </c>
      <c r="AV713" s="232">
        <v>67</v>
      </c>
      <c r="AW713" s="335"/>
      <c r="AX713" s="335"/>
      <c r="AY713" s="335"/>
      <c r="AZ713" s="335"/>
      <c r="BA713" s="335"/>
      <c r="BB713" s="313"/>
      <c r="BC713" s="313"/>
      <c r="BD713" s="91"/>
      <c r="BE713" s="91" t="s">
        <v>6350</v>
      </c>
      <c r="BF713" s="313"/>
      <c r="BG713" s="335"/>
      <c r="BH713" s="313"/>
      <c r="BI713" s="313"/>
      <c r="BJ713" s="313"/>
      <c r="BK713" s="313"/>
      <c r="BL713" s="313"/>
      <c r="BM713" s="91"/>
      <c r="BN713" s="91" t="s">
        <v>6350</v>
      </c>
      <c r="BO713" s="253"/>
      <c r="BP713" s="253"/>
      <c r="BQ713" s="253"/>
      <c r="BR713" s="253"/>
      <c r="BS713" s="253"/>
      <c r="BT713" s="253"/>
      <c r="BU713" s="253"/>
      <c r="BV713" s="253"/>
      <c r="BW713" s="253"/>
      <c r="BX713" s="597"/>
      <c r="BY713" s="427">
        <v>1</v>
      </c>
      <c r="BZ713" s="427">
        <v>1</v>
      </c>
      <c r="CA713" s="427"/>
      <c r="CB713" s="427"/>
      <c r="CC713" s="427"/>
    </row>
    <row r="714" spans="1:81" ht="17.100000000000001" customHeight="1">
      <c r="A714" s="88">
        <v>632</v>
      </c>
      <c r="B714" s="88" t="s">
        <v>3335</v>
      </c>
      <c r="C714" s="88" t="s">
        <v>3391</v>
      </c>
      <c r="D714" s="87" t="s">
        <v>702</v>
      </c>
      <c r="E714" s="87" t="s">
        <v>97</v>
      </c>
      <c r="F714" s="88" t="s">
        <v>11073</v>
      </c>
      <c r="G714" s="168" t="s">
        <v>11419</v>
      </c>
      <c r="H714" s="89" t="s">
        <v>3496</v>
      </c>
      <c r="I714" s="96" t="s">
        <v>3497</v>
      </c>
      <c r="J714" s="89" t="s">
        <v>102</v>
      </c>
      <c r="K714" s="89" t="s">
        <v>3498</v>
      </c>
      <c r="L714" s="89" t="s">
        <v>3499</v>
      </c>
      <c r="M714" s="91" t="s">
        <v>10371</v>
      </c>
      <c r="N714" s="330" t="s">
        <v>30</v>
      </c>
      <c r="O714" s="330" t="s">
        <v>7937</v>
      </c>
      <c r="P714" s="330" t="s">
        <v>30</v>
      </c>
      <c r="Q714" s="373">
        <v>245</v>
      </c>
      <c r="R714" s="373">
        <v>245</v>
      </c>
      <c r="S714" s="387">
        <v>125</v>
      </c>
      <c r="T714" s="387">
        <v>40</v>
      </c>
      <c r="U714" s="253" t="s">
        <v>7937</v>
      </c>
      <c r="V714" s="252">
        <v>85</v>
      </c>
      <c r="W714" s="252">
        <v>36</v>
      </c>
      <c r="X714" s="330" t="s">
        <v>6337</v>
      </c>
      <c r="Y714" s="252">
        <v>167</v>
      </c>
      <c r="Z714" s="252"/>
      <c r="AA714" s="252"/>
      <c r="AB714" s="252">
        <v>84</v>
      </c>
      <c r="AC714" s="252"/>
      <c r="AD714" s="252"/>
      <c r="AE714" s="307">
        <v>5</v>
      </c>
      <c r="AF714" s="91" t="s">
        <v>12572</v>
      </c>
      <c r="AG714" s="373"/>
      <c r="AH714" s="373">
        <v>20000</v>
      </c>
      <c r="AI714" s="91" t="s">
        <v>7937</v>
      </c>
      <c r="AJ714" s="91" t="s">
        <v>7937</v>
      </c>
      <c r="AK714" s="91"/>
      <c r="AL714" s="381"/>
      <c r="AM714" s="381"/>
      <c r="AN714" s="381"/>
      <c r="AO714" s="381"/>
      <c r="AP714" s="381"/>
      <c r="AQ714" s="623">
        <v>0</v>
      </c>
      <c r="AR714" s="625"/>
      <c r="AS714" s="625"/>
      <c r="AT714" s="625" t="s">
        <v>12582</v>
      </c>
      <c r="AU714" s="232">
        <v>0</v>
      </c>
      <c r="AV714" s="232">
        <v>0</v>
      </c>
      <c r="AW714" s="335">
        <v>2000</v>
      </c>
      <c r="AX714" s="335">
        <v>0</v>
      </c>
      <c r="AY714" s="335">
        <v>0</v>
      </c>
      <c r="AZ714" s="335">
        <v>1000</v>
      </c>
      <c r="BA714" s="335">
        <v>2000</v>
      </c>
      <c r="BB714" s="313"/>
      <c r="BC714" s="313"/>
      <c r="BD714" s="91"/>
      <c r="BE714" s="91" t="s">
        <v>10372</v>
      </c>
      <c r="BF714" s="313"/>
      <c r="BG714" s="335"/>
      <c r="BH714" s="313"/>
      <c r="BI714" s="313"/>
      <c r="BJ714" s="313"/>
      <c r="BK714" s="313"/>
      <c r="BL714" s="313"/>
      <c r="BM714" s="91"/>
      <c r="BN714" s="91"/>
      <c r="BO714" s="253"/>
      <c r="BP714" s="253"/>
      <c r="BQ714" s="253"/>
      <c r="BR714" s="253"/>
      <c r="BS714" s="253"/>
      <c r="BT714" s="253"/>
      <c r="BU714" s="253"/>
      <c r="BV714" s="253"/>
      <c r="BW714" s="253"/>
      <c r="BX714" s="253"/>
      <c r="BY714" s="427"/>
      <c r="BZ714" s="427"/>
      <c r="CA714" s="427"/>
      <c r="CB714" s="427"/>
      <c r="CC714" s="427"/>
    </row>
    <row r="715" spans="1:81" ht="17.100000000000001" customHeight="1">
      <c r="A715" s="88">
        <v>633</v>
      </c>
      <c r="B715" s="88" t="s">
        <v>3335</v>
      </c>
      <c r="C715" s="88" t="s">
        <v>3427</v>
      </c>
      <c r="D715" s="78" t="s">
        <v>702</v>
      </c>
      <c r="E715" s="78" t="s">
        <v>97</v>
      </c>
      <c r="F715" s="78" t="s">
        <v>3500</v>
      </c>
      <c r="G715" s="101" t="s">
        <v>11420</v>
      </c>
      <c r="H715" s="330" t="s">
        <v>3501</v>
      </c>
      <c r="I715" s="91" t="s">
        <v>3502</v>
      </c>
      <c r="J715" s="330" t="s">
        <v>102</v>
      </c>
      <c r="K715" s="330" t="s">
        <v>1619</v>
      </c>
      <c r="L715" s="330" t="s">
        <v>3503</v>
      </c>
      <c r="M715" s="91" t="s">
        <v>10608</v>
      </c>
      <c r="N715" s="330" t="s">
        <v>30</v>
      </c>
      <c r="O715" s="330"/>
      <c r="P715" s="330" t="s">
        <v>30</v>
      </c>
      <c r="Q715" s="373">
        <v>12540</v>
      </c>
      <c r="R715" s="373">
        <v>2570</v>
      </c>
      <c r="S715" s="387">
        <v>1610</v>
      </c>
      <c r="T715" s="387">
        <v>1530</v>
      </c>
      <c r="U715" s="253" t="s">
        <v>6352</v>
      </c>
      <c r="V715" s="252">
        <v>80</v>
      </c>
      <c r="W715" s="252">
        <v>156</v>
      </c>
      <c r="X715" s="330" t="s">
        <v>6337</v>
      </c>
      <c r="Y715" s="252">
        <v>170</v>
      </c>
      <c r="Z715" s="252">
        <v>36</v>
      </c>
      <c r="AA715" s="252">
        <v>3500</v>
      </c>
      <c r="AB715" s="252">
        <v>200</v>
      </c>
      <c r="AC715" s="252">
        <v>21</v>
      </c>
      <c r="AD715" s="252"/>
      <c r="AE715" s="307">
        <v>10</v>
      </c>
      <c r="AF715" s="91" t="s">
        <v>7261</v>
      </c>
      <c r="AG715" s="373">
        <v>7</v>
      </c>
      <c r="AH715" s="373">
        <v>7550</v>
      </c>
      <c r="AI715" s="91"/>
      <c r="AJ715" s="91"/>
      <c r="AK715" s="91" t="s">
        <v>11751</v>
      </c>
      <c r="AL715" s="381">
        <v>2</v>
      </c>
      <c r="AM715" s="381">
        <v>1</v>
      </c>
      <c r="AN715" s="381">
        <v>1</v>
      </c>
      <c r="AO715" s="381"/>
      <c r="AP715" s="381"/>
      <c r="AQ715" s="743">
        <v>315</v>
      </c>
      <c r="AR715" s="744" t="s">
        <v>9163</v>
      </c>
      <c r="AS715" s="744" t="s">
        <v>6378</v>
      </c>
      <c r="AT715" s="744" t="s">
        <v>7262</v>
      </c>
      <c r="AU715" s="232">
        <v>8100</v>
      </c>
      <c r="AV715" s="232">
        <v>26</v>
      </c>
      <c r="AW715" s="335"/>
      <c r="AX715" s="335"/>
      <c r="AY715" s="335"/>
      <c r="AZ715" s="335"/>
      <c r="BA715" s="335"/>
      <c r="BB715" s="313"/>
      <c r="BC715" s="313"/>
      <c r="BD715" s="91"/>
      <c r="BE715" s="91" t="s">
        <v>6350</v>
      </c>
      <c r="BF715" s="313"/>
      <c r="BG715" s="335"/>
      <c r="BH715" s="313"/>
      <c r="BI715" s="313"/>
      <c r="BJ715" s="313"/>
      <c r="BK715" s="313"/>
      <c r="BL715" s="313"/>
      <c r="BM715" s="91"/>
      <c r="BN715" s="91" t="s">
        <v>6350</v>
      </c>
      <c r="BO715" s="253"/>
      <c r="BP715" s="253"/>
      <c r="BQ715" s="253"/>
      <c r="BR715" s="253"/>
      <c r="BS715" s="253"/>
      <c r="BT715" s="253"/>
      <c r="BU715" s="253"/>
      <c r="BV715" s="253"/>
      <c r="BW715" s="253"/>
      <c r="BX715" s="253"/>
      <c r="BY715" s="743">
        <v>3</v>
      </c>
      <c r="BZ715" s="427"/>
      <c r="CA715" s="427"/>
      <c r="CB715" s="427"/>
      <c r="CC715" s="427"/>
    </row>
    <row r="716" spans="1:81" ht="17.100000000000001" customHeight="1">
      <c r="A716" s="88">
        <v>634</v>
      </c>
      <c r="B716" s="88" t="s">
        <v>3335</v>
      </c>
      <c r="C716" s="88" t="s">
        <v>3362</v>
      </c>
      <c r="D716" s="91" t="s">
        <v>702</v>
      </c>
      <c r="E716" s="91" t="s">
        <v>97</v>
      </c>
      <c r="F716" s="620" t="s">
        <v>3504</v>
      </c>
      <c r="G716" s="101" t="s">
        <v>11421</v>
      </c>
      <c r="H716" s="330" t="s">
        <v>3505</v>
      </c>
      <c r="I716" s="91" t="s">
        <v>3506</v>
      </c>
      <c r="J716" s="330" t="s">
        <v>102</v>
      </c>
      <c r="K716" s="330" t="s">
        <v>3507</v>
      </c>
      <c r="L716" s="330" t="s">
        <v>3508</v>
      </c>
      <c r="M716" s="91" t="s">
        <v>10344</v>
      </c>
      <c r="N716" s="330" t="s">
        <v>30</v>
      </c>
      <c r="O716" s="330" t="s">
        <v>7937</v>
      </c>
      <c r="P716" s="330" t="s">
        <v>30</v>
      </c>
      <c r="Q716" s="373">
        <v>31573</v>
      </c>
      <c r="R716" s="373">
        <v>4069</v>
      </c>
      <c r="S716" s="387">
        <v>1255</v>
      </c>
      <c r="T716" s="387">
        <v>1255</v>
      </c>
      <c r="U716" s="253" t="s">
        <v>7937</v>
      </c>
      <c r="V716" s="252"/>
      <c r="W716" s="252">
        <v>63</v>
      </c>
      <c r="X716" s="330" t="s">
        <v>11061</v>
      </c>
      <c r="Y716" s="252"/>
      <c r="Z716" s="252">
        <v>28</v>
      </c>
      <c r="AA716" s="252">
        <v>17</v>
      </c>
      <c r="AB716" s="252">
        <v>87</v>
      </c>
      <c r="AC716" s="252">
        <v>53</v>
      </c>
      <c r="AD716" s="252">
        <v>59</v>
      </c>
      <c r="AE716" s="307"/>
      <c r="AF716" s="91" t="s">
        <v>10913</v>
      </c>
      <c r="AG716" s="373">
        <v>1153</v>
      </c>
      <c r="AH716" s="373">
        <v>1153</v>
      </c>
      <c r="AI716" s="91" t="s">
        <v>7937</v>
      </c>
      <c r="AJ716" s="91"/>
      <c r="AK716" s="91"/>
      <c r="AL716" s="381"/>
      <c r="AM716" s="381"/>
      <c r="AN716" s="381"/>
      <c r="AO716" s="381"/>
      <c r="AP716" s="381"/>
      <c r="AQ716" s="381">
        <v>0</v>
      </c>
      <c r="AR716" s="91" t="s">
        <v>7937</v>
      </c>
      <c r="AS716" s="91" t="s">
        <v>7937</v>
      </c>
      <c r="AT716" s="91" t="s">
        <v>11062</v>
      </c>
      <c r="AU716" s="73">
        <v>0</v>
      </c>
      <c r="AV716" s="73">
        <v>0</v>
      </c>
      <c r="AW716" s="335"/>
      <c r="AX716" s="335"/>
      <c r="AY716" s="335"/>
      <c r="AZ716" s="335"/>
      <c r="BA716" s="335"/>
      <c r="BB716" s="313"/>
      <c r="BC716" s="313"/>
      <c r="BD716" s="91" t="s">
        <v>7937</v>
      </c>
      <c r="BE716" s="91"/>
      <c r="BF716" s="313"/>
      <c r="BG716" s="335"/>
      <c r="BH716" s="313"/>
      <c r="BI716" s="313"/>
      <c r="BJ716" s="313"/>
      <c r="BK716" s="313"/>
      <c r="BL716" s="313"/>
      <c r="BM716" s="91" t="s">
        <v>7937</v>
      </c>
      <c r="BN716" s="91" t="s">
        <v>7937</v>
      </c>
      <c r="BO716" s="253"/>
      <c r="BP716" s="253"/>
      <c r="BQ716" s="253"/>
      <c r="BR716" s="253"/>
      <c r="BS716" s="253"/>
      <c r="BT716" s="253"/>
      <c r="BU716" s="253"/>
      <c r="BV716" s="253"/>
      <c r="BW716" s="253"/>
      <c r="BX716" s="253"/>
      <c r="BY716" s="427"/>
      <c r="BZ716" s="427"/>
      <c r="CA716" s="427"/>
      <c r="CB716" s="427"/>
      <c r="CC716" s="427"/>
    </row>
    <row r="717" spans="1:81" ht="17.100000000000001" customHeight="1">
      <c r="A717" s="88">
        <v>635</v>
      </c>
      <c r="B717" s="88" t="s">
        <v>3335</v>
      </c>
      <c r="C717" s="88" t="s">
        <v>3348</v>
      </c>
      <c r="D717" s="78" t="s">
        <v>702</v>
      </c>
      <c r="E717" s="78" t="s">
        <v>97</v>
      </c>
      <c r="F717" s="78" t="s">
        <v>3509</v>
      </c>
      <c r="G717" s="101" t="s">
        <v>11422</v>
      </c>
      <c r="H717" s="330" t="s">
        <v>3510</v>
      </c>
      <c r="I717" s="91" t="s">
        <v>3511</v>
      </c>
      <c r="J717" s="330" t="s">
        <v>102</v>
      </c>
      <c r="K717" s="330" t="s">
        <v>3512</v>
      </c>
      <c r="L717" s="330" t="s">
        <v>3513</v>
      </c>
      <c r="M717" s="91" t="s">
        <v>7269</v>
      </c>
      <c r="N717" s="330" t="s">
        <v>30</v>
      </c>
      <c r="O717" s="330"/>
      <c r="P717" s="330" t="s">
        <v>30</v>
      </c>
      <c r="Q717" s="373">
        <v>2290</v>
      </c>
      <c r="R717" s="373">
        <v>1761</v>
      </c>
      <c r="S717" s="387">
        <v>1176</v>
      </c>
      <c r="T717" s="387">
        <v>1039</v>
      </c>
      <c r="U717" s="253" t="s">
        <v>6336</v>
      </c>
      <c r="V717" s="252">
        <v>137</v>
      </c>
      <c r="W717" s="252">
        <v>159</v>
      </c>
      <c r="X717" s="330" t="s">
        <v>6337</v>
      </c>
      <c r="Y717" s="252">
        <v>297</v>
      </c>
      <c r="Z717" s="252"/>
      <c r="AA717" s="252"/>
      <c r="AB717" s="252">
        <v>33</v>
      </c>
      <c r="AC717" s="252"/>
      <c r="AD717" s="252"/>
      <c r="AE717" s="307">
        <v>60</v>
      </c>
      <c r="AF717" s="91" t="s">
        <v>7270</v>
      </c>
      <c r="AG717" s="373">
        <v>268</v>
      </c>
      <c r="AH717" s="373">
        <v>552</v>
      </c>
      <c r="AI717" s="91"/>
      <c r="AJ717" s="91"/>
      <c r="AK717" s="91" t="s">
        <v>12354</v>
      </c>
      <c r="AL717" s="381">
        <v>1</v>
      </c>
      <c r="AM717" s="381"/>
      <c r="AN717" s="381">
        <v>1</v>
      </c>
      <c r="AO717" s="381"/>
      <c r="AP717" s="381"/>
      <c r="AQ717" s="381">
        <v>30</v>
      </c>
      <c r="AR717" s="91" t="s">
        <v>9145</v>
      </c>
      <c r="AS717" s="91" t="s">
        <v>9085</v>
      </c>
      <c r="AT717" s="91" t="s">
        <v>12817</v>
      </c>
      <c r="AU717" s="73">
        <v>1232</v>
      </c>
      <c r="AV717" s="73">
        <v>41</v>
      </c>
      <c r="AW717" s="335"/>
      <c r="AX717" s="335"/>
      <c r="AY717" s="335"/>
      <c r="AZ717" s="335"/>
      <c r="BA717" s="335"/>
      <c r="BB717" s="313"/>
      <c r="BC717" s="313"/>
      <c r="BD717" s="91"/>
      <c r="BE717" s="91"/>
      <c r="BF717" s="313"/>
      <c r="BG717" s="335"/>
      <c r="BH717" s="313"/>
      <c r="BI717" s="313"/>
      <c r="BJ717" s="313"/>
      <c r="BK717" s="313"/>
      <c r="BL717" s="313"/>
      <c r="BM717" s="91"/>
      <c r="BN717" s="91"/>
      <c r="BO717" s="253"/>
      <c r="BP717" s="253"/>
      <c r="BQ717" s="253"/>
      <c r="BR717" s="253"/>
      <c r="BS717" s="253"/>
      <c r="BT717" s="253"/>
      <c r="BU717" s="253"/>
      <c r="BV717" s="253"/>
      <c r="BW717" s="253"/>
      <c r="BX717" s="253"/>
      <c r="BY717" s="427">
        <v>1</v>
      </c>
      <c r="BZ717" s="427"/>
      <c r="CA717" s="427">
        <v>6</v>
      </c>
      <c r="CB717" s="427"/>
      <c r="CC717" s="427"/>
    </row>
    <row r="718" spans="1:81" ht="17.100000000000001" customHeight="1">
      <c r="A718" s="88">
        <v>636</v>
      </c>
      <c r="B718" s="88" t="s">
        <v>3335</v>
      </c>
      <c r="C718" s="88" t="s">
        <v>3391</v>
      </c>
      <c r="D718" s="88" t="s">
        <v>702</v>
      </c>
      <c r="E718" s="88" t="s">
        <v>896</v>
      </c>
      <c r="F718" s="88" t="s">
        <v>11089</v>
      </c>
      <c r="G718" s="169" t="s">
        <v>11423</v>
      </c>
      <c r="H718" s="329" t="s">
        <v>3514</v>
      </c>
      <c r="I718" s="332" t="s">
        <v>3515</v>
      </c>
      <c r="J718" s="329" t="s">
        <v>30</v>
      </c>
      <c r="K718" s="329" t="s">
        <v>113</v>
      </c>
      <c r="L718" s="329" t="s">
        <v>113</v>
      </c>
      <c r="M718" s="91" t="s">
        <v>10345</v>
      </c>
      <c r="N718" s="330" t="s">
        <v>30</v>
      </c>
      <c r="O718" s="330"/>
      <c r="P718" s="330" t="s">
        <v>30</v>
      </c>
      <c r="Q718" s="373">
        <v>2782</v>
      </c>
      <c r="R718" s="373">
        <v>983</v>
      </c>
      <c r="S718" s="387">
        <v>478</v>
      </c>
      <c r="T718" s="387">
        <v>424</v>
      </c>
      <c r="U718" s="253"/>
      <c r="V718" s="252">
        <v>54</v>
      </c>
      <c r="W718" s="252">
        <v>104</v>
      </c>
      <c r="X718" s="330" t="s">
        <v>6337</v>
      </c>
      <c r="Y718" s="252">
        <v>54</v>
      </c>
      <c r="Z718" s="252"/>
      <c r="AA718" s="252"/>
      <c r="AB718" s="252">
        <v>28</v>
      </c>
      <c r="AC718" s="252"/>
      <c r="AD718" s="252"/>
      <c r="AE718" s="307"/>
      <c r="AF718" s="91" t="s">
        <v>10346</v>
      </c>
      <c r="AG718" s="373"/>
      <c r="AH718" s="373">
        <v>1600</v>
      </c>
      <c r="AI718" s="91"/>
      <c r="AJ718" s="91"/>
      <c r="AK718" s="91"/>
      <c r="AL718" s="381"/>
      <c r="AM718" s="381"/>
      <c r="AN718" s="381"/>
      <c r="AO718" s="381"/>
      <c r="AP718" s="381"/>
      <c r="AQ718" s="628">
        <v>0</v>
      </c>
      <c r="AR718" s="631"/>
      <c r="AS718" s="631"/>
      <c r="AT718" s="631" t="s">
        <v>12582</v>
      </c>
      <c r="AU718" s="232">
        <v>0</v>
      </c>
      <c r="AV718" s="232">
        <v>0</v>
      </c>
      <c r="AW718" s="335"/>
      <c r="AX718" s="335"/>
      <c r="AY718" s="335"/>
      <c r="AZ718" s="335"/>
      <c r="BA718" s="335"/>
      <c r="BB718" s="313"/>
      <c r="BC718" s="313"/>
      <c r="BD718" s="91"/>
      <c r="BE718" s="91" t="s">
        <v>6350</v>
      </c>
      <c r="BF718" s="313"/>
      <c r="BG718" s="335"/>
      <c r="BH718" s="313"/>
      <c r="BI718" s="313"/>
      <c r="BJ718" s="313"/>
      <c r="BK718" s="313"/>
      <c r="BL718" s="313"/>
      <c r="BM718" s="91"/>
      <c r="BN718" s="91"/>
      <c r="BO718" s="253"/>
      <c r="BP718" s="253"/>
      <c r="BQ718" s="253"/>
      <c r="BR718" s="253"/>
      <c r="BS718" s="253"/>
      <c r="BT718" s="253"/>
      <c r="BU718" s="253"/>
      <c r="BV718" s="253"/>
      <c r="BW718" s="253"/>
      <c r="BX718" s="253"/>
      <c r="BY718" s="427"/>
      <c r="BZ718" s="427"/>
      <c r="CA718" s="427"/>
      <c r="CB718" s="427"/>
      <c r="CC718" s="427"/>
    </row>
    <row r="719" spans="1:81" ht="17.100000000000001" customHeight="1">
      <c r="A719" s="88">
        <v>637</v>
      </c>
      <c r="B719" s="100" t="s">
        <v>3336</v>
      </c>
      <c r="C719" s="100" t="s">
        <v>3337</v>
      </c>
      <c r="D719" s="90" t="s">
        <v>350</v>
      </c>
      <c r="E719" s="90" t="s">
        <v>278</v>
      </c>
      <c r="F719" s="90" t="s">
        <v>3516</v>
      </c>
      <c r="G719" s="101" t="s">
        <v>11424</v>
      </c>
      <c r="H719" s="330" t="s">
        <v>3517</v>
      </c>
      <c r="I719" s="91" t="s">
        <v>3518</v>
      </c>
      <c r="J719" s="330" t="s">
        <v>102</v>
      </c>
      <c r="K719" s="330" t="s">
        <v>3519</v>
      </c>
      <c r="L719" s="330" t="s">
        <v>3520</v>
      </c>
      <c r="M719" s="91"/>
      <c r="N719" s="330" t="s">
        <v>30</v>
      </c>
      <c r="O719" s="570"/>
      <c r="P719" s="330" t="s">
        <v>30</v>
      </c>
      <c r="Q719" s="373">
        <v>9146</v>
      </c>
      <c r="R719" s="373">
        <v>813</v>
      </c>
      <c r="S719" s="387">
        <v>331</v>
      </c>
      <c r="T719" s="387">
        <v>331</v>
      </c>
      <c r="U719" s="253" t="s">
        <v>11829</v>
      </c>
      <c r="V719" s="252">
        <v>0</v>
      </c>
      <c r="W719" s="252">
        <v>115</v>
      </c>
      <c r="X719" s="330" t="s">
        <v>33</v>
      </c>
      <c r="Y719" s="252">
        <v>67</v>
      </c>
      <c r="Z719" s="252"/>
      <c r="AA719" s="252"/>
      <c r="AB719" s="252">
        <v>54</v>
      </c>
      <c r="AC719" s="252"/>
      <c r="AD719" s="252"/>
      <c r="AE719" s="307">
        <v>13</v>
      </c>
      <c r="AF719" s="91" t="s">
        <v>8949</v>
      </c>
      <c r="AG719" s="373">
        <v>613</v>
      </c>
      <c r="AH719" s="373">
        <v>613</v>
      </c>
      <c r="AI719" s="91" t="s">
        <v>7665</v>
      </c>
      <c r="AJ719" s="91" t="s">
        <v>9040</v>
      </c>
      <c r="AK719" s="91" t="s">
        <v>11830</v>
      </c>
      <c r="AL719" s="381"/>
      <c r="AM719" s="381"/>
      <c r="AN719" s="381"/>
      <c r="AO719" s="381"/>
      <c r="AP719" s="381"/>
      <c r="AQ719" s="746">
        <v>288</v>
      </c>
      <c r="AR719" s="91" t="s">
        <v>8544</v>
      </c>
      <c r="AS719" s="91" t="s">
        <v>6378</v>
      </c>
      <c r="AT719" s="91" t="s">
        <v>9189</v>
      </c>
      <c r="AU719" s="73">
        <v>1426</v>
      </c>
      <c r="AV719" s="232">
        <v>5</v>
      </c>
      <c r="AW719" s="335"/>
      <c r="AX719" s="335"/>
      <c r="AY719" s="335"/>
      <c r="AZ719" s="335"/>
      <c r="BA719" s="335"/>
      <c r="BB719" s="313"/>
      <c r="BC719" s="313"/>
      <c r="BD719" s="91"/>
      <c r="BE719" s="91" t="s">
        <v>12403</v>
      </c>
      <c r="BF719" s="313"/>
      <c r="BG719" s="335"/>
      <c r="BH719" s="313"/>
      <c r="BI719" s="313"/>
      <c r="BJ719" s="313"/>
      <c r="BK719" s="313"/>
      <c r="BL719" s="313"/>
      <c r="BM719" s="91"/>
      <c r="BN719" s="91" t="s">
        <v>12403</v>
      </c>
      <c r="BO719" s="253"/>
      <c r="BP719" s="253"/>
      <c r="BQ719" s="253"/>
      <c r="BR719" s="253"/>
      <c r="BS719" s="253"/>
      <c r="BT719" s="253"/>
      <c r="BU719" s="253"/>
      <c r="BV719" s="253"/>
      <c r="BW719" s="253"/>
      <c r="BX719" s="253"/>
      <c r="BY719" s="681">
        <v>1</v>
      </c>
      <c r="BZ719" s="427"/>
      <c r="CA719" s="427">
        <v>1</v>
      </c>
      <c r="CB719" s="427"/>
      <c r="CC719" s="427">
        <v>4</v>
      </c>
    </row>
    <row r="720" spans="1:81" ht="17.100000000000001" customHeight="1">
      <c r="A720" s="88">
        <v>638</v>
      </c>
      <c r="B720" s="88" t="s">
        <v>3336</v>
      </c>
      <c r="C720" s="88" t="s">
        <v>3521</v>
      </c>
      <c r="D720" s="88" t="s">
        <v>350</v>
      </c>
      <c r="E720" s="88" t="s">
        <v>278</v>
      </c>
      <c r="F720" s="88" t="s">
        <v>11639</v>
      </c>
      <c r="G720" s="169" t="s">
        <v>11425</v>
      </c>
      <c r="H720" s="329" t="s">
        <v>3522</v>
      </c>
      <c r="I720" s="332" t="s">
        <v>3523</v>
      </c>
      <c r="J720" s="329" t="s">
        <v>102</v>
      </c>
      <c r="K720" s="329" t="s">
        <v>3523</v>
      </c>
      <c r="L720" s="329" t="s">
        <v>3524</v>
      </c>
      <c r="M720" s="91"/>
      <c r="N720" s="330" t="s">
        <v>30</v>
      </c>
      <c r="O720" s="330"/>
      <c r="P720" s="330" t="s">
        <v>30</v>
      </c>
      <c r="Q720" s="373">
        <v>165</v>
      </c>
      <c r="R720" s="373">
        <v>157.19999999999999</v>
      </c>
      <c r="S720" s="387">
        <v>157.19999999999999</v>
      </c>
      <c r="T720" s="387">
        <v>157.19999999999999</v>
      </c>
      <c r="U720" s="390" t="s">
        <v>11638</v>
      </c>
      <c r="V720" s="252"/>
      <c r="W720" s="300">
        <v>11</v>
      </c>
      <c r="X720" s="330" t="s">
        <v>6337</v>
      </c>
      <c r="Y720" s="252"/>
      <c r="Z720" s="252"/>
      <c r="AA720" s="252"/>
      <c r="AB720" s="252"/>
      <c r="AC720" s="252"/>
      <c r="AD720" s="252"/>
      <c r="AE720" s="307">
        <v>7</v>
      </c>
      <c r="AF720" s="91" t="s">
        <v>7666</v>
      </c>
      <c r="AG720" s="373"/>
      <c r="AH720" s="373">
        <v>21000</v>
      </c>
      <c r="AI720" s="91"/>
      <c r="AJ720" s="91"/>
      <c r="AK720" s="91"/>
      <c r="AL720" s="381"/>
      <c r="AM720" s="381"/>
      <c r="AN720" s="381"/>
      <c r="AO720" s="381"/>
      <c r="AP720" s="381"/>
      <c r="AQ720" s="381">
        <v>0</v>
      </c>
      <c r="AR720" s="91"/>
      <c r="AS720" s="91"/>
      <c r="AT720" s="625" t="s">
        <v>9382</v>
      </c>
      <c r="AU720" s="232">
        <v>0</v>
      </c>
      <c r="AV720" s="232">
        <v>0</v>
      </c>
      <c r="AW720" s="335">
        <v>3000</v>
      </c>
      <c r="AX720" s="335">
        <v>1000</v>
      </c>
      <c r="AY720" s="335">
        <v>2000</v>
      </c>
      <c r="AZ720" s="335">
        <v>3000</v>
      </c>
      <c r="BA720" s="335">
        <v>3000</v>
      </c>
      <c r="BB720" s="313"/>
      <c r="BC720" s="313"/>
      <c r="BD720" s="91"/>
      <c r="BE720" s="91" t="s">
        <v>7667</v>
      </c>
      <c r="BF720" s="313">
        <v>3000</v>
      </c>
      <c r="BG720" s="335">
        <v>1000</v>
      </c>
      <c r="BH720" s="313">
        <v>2000</v>
      </c>
      <c r="BI720" s="313">
        <v>3000</v>
      </c>
      <c r="BJ720" s="313">
        <v>3000</v>
      </c>
      <c r="BK720" s="313"/>
      <c r="BL720" s="313"/>
      <c r="BM720" s="91"/>
      <c r="BN720" s="91" t="s">
        <v>7667</v>
      </c>
      <c r="BO720" s="253"/>
      <c r="BP720" s="253"/>
      <c r="BQ720" s="253"/>
      <c r="BR720" s="253"/>
      <c r="BS720" s="253"/>
      <c r="BT720" s="253"/>
      <c r="BU720" s="253"/>
      <c r="BV720" s="253"/>
      <c r="BW720" s="253"/>
      <c r="BX720" s="253"/>
      <c r="BY720" s="427"/>
      <c r="BZ720" s="427"/>
      <c r="CA720" s="427"/>
      <c r="CB720" s="427"/>
      <c r="CC720" s="427"/>
    </row>
    <row r="721" spans="1:81" ht="17.100000000000001" customHeight="1">
      <c r="A721" s="208"/>
      <c r="B721" s="209" t="s">
        <v>3525</v>
      </c>
      <c r="C721" s="210"/>
      <c r="D721" s="210">
        <v>9</v>
      </c>
      <c r="E721" s="210"/>
      <c r="F721" s="210"/>
      <c r="G721" s="208"/>
      <c r="H721" s="208"/>
      <c r="I721" s="208"/>
      <c r="J721" s="208"/>
      <c r="K721" s="208"/>
      <c r="L721" s="208"/>
      <c r="M721" s="205"/>
      <c r="N721" s="112"/>
      <c r="O721" s="112"/>
      <c r="P721" s="112"/>
      <c r="Q721" s="374"/>
      <c r="R721" s="374"/>
      <c r="S721" s="188"/>
      <c r="T721" s="188"/>
      <c r="U721" s="285"/>
      <c r="V721" s="298"/>
      <c r="W721" s="298"/>
      <c r="X721" s="112"/>
      <c r="Y721" s="298"/>
      <c r="Z721" s="298"/>
      <c r="AA721" s="298"/>
      <c r="AB721" s="298"/>
      <c r="AC721" s="298"/>
      <c r="AD721" s="298"/>
      <c r="AE721" s="352"/>
      <c r="AF721" s="205"/>
      <c r="AG721" s="374"/>
      <c r="AH721" s="374"/>
      <c r="AI721" s="205"/>
      <c r="AJ721" s="205"/>
      <c r="AK721" s="205"/>
      <c r="AL721" s="112"/>
      <c r="AM721" s="112"/>
      <c r="AN721" s="112"/>
      <c r="AO721" s="112"/>
      <c r="AP721" s="112"/>
      <c r="AQ721" s="112"/>
      <c r="AR721" s="205"/>
      <c r="AS721" s="205"/>
      <c r="AT721" s="205"/>
      <c r="AU721" s="198"/>
      <c r="AV721" s="198"/>
      <c r="AW721" s="339"/>
      <c r="AX721" s="339"/>
      <c r="AY721" s="339"/>
      <c r="AZ721" s="339"/>
      <c r="BA721" s="339"/>
      <c r="BB721" s="310"/>
      <c r="BC721" s="310"/>
      <c r="BD721" s="205"/>
      <c r="BE721" s="205"/>
      <c r="BF721" s="310"/>
      <c r="BG721" s="339"/>
      <c r="BH721" s="310"/>
      <c r="BI721" s="310"/>
      <c r="BJ721" s="310"/>
      <c r="BK721" s="310"/>
      <c r="BL721" s="310"/>
      <c r="BM721" s="205"/>
      <c r="BN721" s="205"/>
      <c r="BO721" s="285"/>
      <c r="BP721" s="285"/>
      <c r="BQ721" s="285"/>
      <c r="BR721" s="285"/>
      <c r="BS721" s="285"/>
      <c r="BT721" s="285"/>
      <c r="BU721" s="285"/>
      <c r="BV721" s="285"/>
      <c r="BW721" s="285"/>
      <c r="BX721" s="285"/>
      <c r="BY721" s="112"/>
      <c r="BZ721" s="112"/>
      <c r="CA721" s="112"/>
      <c r="CB721" s="112"/>
      <c r="CC721" s="112"/>
    </row>
    <row r="722" spans="1:81" ht="17.100000000000001" customHeight="1">
      <c r="A722" s="78">
        <v>639</v>
      </c>
      <c r="B722" s="78" t="s">
        <v>3335</v>
      </c>
      <c r="C722" s="78" t="s">
        <v>3381</v>
      </c>
      <c r="D722" s="78" t="s">
        <v>987</v>
      </c>
      <c r="E722" s="78" t="s">
        <v>97</v>
      </c>
      <c r="F722" s="88" t="s">
        <v>3526</v>
      </c>
      <c r="G722" s="101" t="s">
        <v>11426</v>
      </c>
      <c r="H722" s="330" t="s">
        <v>3527</v>
      </c>
      <c r="I722" s="91" t="s">
        <v>3528</v>
      </c>
      <c r="J722" s="330" t="s">
        <v>102</v>
      </c>
      <c r="K722" s="330" t="s">
        <v>792</v>
      </c>
      <c r="L722" s="330" t="s">
        <v>3529</v>
      </c>
      <c r="M722" s="91" t="s">
        <v>10609</v>
      </c>
      <c r="N722" s="330" t="s">
        <v>30</v>
      </c>
      <c r="O722" s="330"/>
      <c r="P722" s="330" t="s">
        <v>30</v>
      </c>
      <c r="Q722" s="373">
        <v>1500</v>
      </c>
      <c r="R722" s="373">
        <v>1286</v>
      </c>
      <c r="S722" s="387">
        <v>998</v>
      </c>
      <c r="T722" s="387">
        <v>663</v>
      </c>
      <c r="U722" s="253" t="s">
        <v>6352</v>
      </c>
      <c r="V722" s="252">
        <v>335</v>
      </c>
      <c r="W722" s="252">
        <v>239</v>
      </c>
      <c r="X722" s="330" t="s">
        <v>6337</v>
      </c>
      <c r="Y722" s="252">
        <v>160</v>
      </c>
      <c r="Z722" s="252"/>
      <c r="AA722" s="252"/>
      <c r="AB722" s="252">
        <v>130</v>
      </c>
      <c r="AC722" s="252"/>
      <c r="AD722" s="252"/>
      <c r="AE722" s="307">
        <v>100</v>
      </c>
      <c r="AF722" s="91" t="s">
        <v>6384</v>
      </c>
      <c r="AG722" s="373">
        <v>4053</v>
      </c>
      <c r="AH722" s="373">
        <v>4510</v>
      </c>
      <c r="AI722" s="91"/>
      <c r="AJ722" s="91"/>
      <c r="AK722" s="91" t="s">
        <v>11830</v>
      </c>
      <c r="AL722" s="381">
        <v>2</v>
      </c>
      <c r="AM722" s="381">
        <v>1</v>
      </c>
      <c r="AN722" s="381"/>
      <c r="AO722" s="381"/>
      <c r="AP722" s="381">
        <v>1</v>
      </c>
      <c r="AQ722" s="381">
        <v>290</v>
      </c>
      <c r="AR722" s="91" t="s">
        <v>6340</v>
      </c>
      <c r="AS722" s="91" t="s">
        <v>9723</v>
      </c>
      <c r="AT722" s="91" t="s">
        <v>6399</v>
      </c>
      <c r="AU722" s="232">
        <v>7400</v>
      </c>
      <c r="AV722" s="73">
        <v>26</v>
      </c>
      <c r="AW722" s="335"/>
      <c r="AX722" s="335"/>
      <c r="AY722" s="335"/>
      <c r="AZ722" s="335"/>
      <c r="BA722" s="335"/>
      <c r="BB722" s="313"/>
      <c r="BC722" s="313"/>
      <c r="BD722" s="91"/>
      <c r="BE722" s="91" t="s">
        <v>6350</v>
      </c>
      <c r="BF722" s="313"/>
      <c r="BG722" s="335"/>
      <c r="BH722" s="313"/>
      <c r="BI722" s="313"/>
      <c r="BJ722" s="313"/>
      <c r="BK722" s="313"/>
      <c r="BL722" s="313"/>
      <c r="BM722" s="91"/>
      <c r="BN722" s="91" t="s">
        <v>6350</v>
      </c>
      <c r="BO722" s="253"/>
      <c r="BP722" s="253"/>
      <c r="BQ722" s="253">
        <v>1</v>
      </c>
      <c r="BR722" s="253"/>
      <c r="BS722" s="253">
        <v>4</v>
      </c>
      <c r="BT722" s="253"/>
      <c r="BU722" s="253"/>
      <c r="BV722" s="253"/>
      <c r="BW722" s="253"/>
      <c r="BX722" s="253">
        <v>10</v>
      </c>
      <c r="BY722" s="427"/>
      <c r="BZ722" s="427"/>
      <c r="CA722" s="427"/>
      <c r="CB722" s="427"/>
      <c r="CC722" s="427"/>
    </row>
    <row r="723" spans="1:81" ht="17.100000000000001" customHeight="1">
      <c r="A723" s="78">
        <v>640</v>
      </c>
      <c r="B723" s="78" t="s">
        <v>3335</v>
      </c>
      <c r="C723" s="78" t="s">
        <v>3427</v>
      </c>
      <c r="D723" s="78" t="s">
        <v>987</v>
      </c>
      <c r="E723" s="91" t="s">
        <v>97</v>
      </c>
      <c r="F723" s="78" t="s">
        <v>3530</v>
      </c>
      <c r="G723" s="101" t="s">
        <v>11427</v>
      </c>
      <c r="H723" s="330" t="s">
        <v>11640</v>
      </c>
      <c r="I723" s="91" t="s">
        <v>3531</v>
      </c>
      <c r="J723" s="330" t="s">
        <v>102</v>
      </c>
      <c r="K723" s="330" t="s">
        <v>792</v>
      </c>
      <c r="L723" s="330" t="s">
        <v>3532</v>
      </c>
      <c r="M723" s="91" t="s">
        <v>10610</v>
      </c>
      <c r="N723" s="330" t="s">
        <v>30</v>
      </c>
      <c r="O723" s="330"/>
      <c r="P723" s="330" t="s">
        <v>30</v>
      </c>
      <c r="Q723" s="373">
        <v>9914</v>
      </c>
      <c r="R723" s="373">
        <v>6047</v>
      </c>
      <c r="S723" s="387">
        <v>2514</v>
      </c>
      <c r="T723" s="387">
        <v>2514</v>
      </c>
      <c r="U723" s="253" t="s">
        <v>6352</v>
      </c>
      <c r="V723" s="252"/>
      <c r="W723" s="252">
        <v>541</v>
      </c>
      <c r="X723" s="330" t="s">
        <v>6337</v>
      </c>
      <c r="Y723" s="252">
        <v>160</v>
      </c>
      <c r="Z723" s="252">
        <v>65</v>
      </c>
      <c r="AA723" s="252">
        <v>15000</v>
      </c>
      <c r="AB723" s="252">
        <v>91</v>
      </c>
      <c r="AC723" s="252"/>
      <c r="AD723" s="252"/>
      <c r="AE723" s="307" t="s">
        <v>9959</v>
      </c>
      <c r="AF723" s="91" t="s">
        <v>7668</v>
      </c>
      <c r="AG723" s="373"/>
      <c r="AH723" s="373">
        <v>123437</v>
      </c>
      <c r="AI723" s="91" t="s">
        <v>7669</v>
      </c>
      <c r="AJ723" s="91" t="s">
        <v>9041</v>
      </c>
      <c r="AK723" s="91" t="s">
        <v>6354</v>
      </c>
      <c r="AL723" s="381">
        <v>2</v>
      </c>
      <c r="AM723" s="381"/>
      <c r="AN723" s="381">
        <v>2</v>
      </c>
      <c r="AO723" s="381"/>
      <c r="AP723" s="381"/>
      <c r="AQ723" s="381">
        <v>180</v>
      </c>
      <c r="AR723" s="91" t="s">
        <v>6340</v>
      </c>
      <c r="AS723" s="91" t="s">
        <v>6378</v>
      </c>
      <c r="AT723" s="91" t="s">
        <v>9190</v>
      </c>
      <c r="AU723" s="73">
        <v>3600</v>
      </c>
      <c r="AV723" s="232">
        <v>20</v>
      </c>
      <c r="AW723" s="337"/>
      <c r="AX723" s="337"/>
      <c r="AY723" s="337"/>
      <c r="AZ723" s="337"/>
      <c r="BA723" s="337"/>
      <c r="BB723" s="313"/>
      <c r="BC723" s="313"/>
      <c r="BD723" s="91"/>
      <c r="BE723" s="91" t="s">
        <v>6350</v>
      </c>
      <c r="BF723" s="313"/>
      <c r="BG723" s="335"/>
      <c r="BH723" s="313"/>
      <c r="BI723" s="313"/>
      <c r="BJ723" s="313"/>
      <c r="BK723" s="313"/>
      <c r="BL723" s="313"/>
      <c r="BM723" s="91"/>
      <c r="BN723" s="91" t="s">
        <v>6350</v>
      </c>
      <c r="BO723" s="253"/>
      <c r="BP723" s="253"/>
      <c r="BQ723" s="253"/>
      <c r="BR723" s="253"/>
      <c r="BS723" s="253"/>
      <c r="BT723" s="253"/>
      <c r="BU723" s="253"/>
      <c r="BV723" s="253"/>
      <c r="BW723" s="253"/>
      <c r="BX723" s="253"/>
      <c r="BY723" s="427">
        <v>3</v>
      </c>
      <c r="BZ723" s="427"/>
      <c r="CA723" s="427">
        <v>2</v>
      </c>
      <c r="CB723" s="427"/>
      <c r="CC723" s="427"/>
    </row>
    <row r="724" spans="1:81" ht="17.100000000000001" customHeight="1">
      <c r="A724" s="770">
        <v>641</v>
      </c>
      <c r="B724" s="78" t="s">
        <v>3335</v>
      </c>
      <c r="C724" s="116" t="s">
        <v>3348</v>
      </c>
      <c r="D724" s="78" t="s">
        <v>987</v>
      </c>
      <c r="E724" s="78" t="s">
        <v>97</v>
      </c>
      <c r="F724" s="78" t="s">
        <v>3533</v>
      </c>
      <c r="G724" s="101" t="s">
        <v>11428</v>
      </c>
      <c r="H724" s="330" t="s">
        <v>3534</v>
      </c>
      <c r="I724" s="91" t="s">
        <v>3535</v>
      </c>
      <c r="J724" s="330" t="s">
        <v>102</v>
      </c>
      <c r="K724" s="330" t="s">
        <v>501</v>
      </c>
      <c r="L724" s="442" t="s">
        <v>3536</v>
      </c>
      <c r="M724" s="91" t="s">
        <v>10611</v>
      </c>
      <c r="N724" s="330" t="s">
        <v>30</v>
      </c>
      <c r="O724" s="330"/>
      <c r="P724" s="330" t="s">
        <v>30</v>
      </c>
      <c r="Q724" s="373">
        <v>1320267</v>
      </c>
      <c r="R724" s="373">
        <v>6521</v>
      </c>
      <c r="S724" s="53">
        <v>1837</v>
      </c>
      <c r="T724" s="23">
        <v>1551</v>
      </c>
      <c r="U724" s="253" t="s">
        <v>6352</v>
      </c>
      <c r="V724" s="252">
        <v>286</v>
      </c>
      <c r="W724" s="252">
        <v>755</v>
      </c>
      <c r="X724" s="330" t="s">
        <v>33</v>
      </c>
      <c r="Y724" s="252">
        <v>274</v>
      </c>
      <c r="Z724" s="252">
        <v>65</v>
      </c>
      <c r="AA724" s="252">
        <v>5530</v>
      </c>
      <c r="AB724" s="252">
        <v>416</v>
      </c>
      <c r="AC724" s="252"/>
      <c r="AD724" s="252">
        <v>118</v>
      </c>
      <c r="AE724" s="307">
        <v>100</v>
      </c>
      <c r="AF724" s="91" t="s">
        <v>6468</v>
      </c>
      <c r="AG724" s="373"/>
      <c r="AH724" s="373">
        <v>31794</v>
      </c>
      <c r="AI724" s="91" t="s">
        <v>6469</v>
      </c>
      <c r="AJ724" s="311" t="s">
        <v>9983</v>
      </c>
      <c r="AK724" s="91" t="s">
        <v>6354</v>
      </c>
      <c r="AL724" s="381">
        <v>8</v>
      </c>
      <c r="AM724" s="381">
        <v>2</v>
      </c>
      <c r="AN724" s="381">
        <v>5</v>
      </c>
      <c r="AO724" s="381">
        <v>1</v>
      </c>
      <c r="AP724" s="381"/>
      <c r="AQ724" s="381">
        <v>300</v>
      </c>
      <c r="AR724" s="91" t="s">
        <v>9154</v>
      </c>
      <c r="AS724" s="91" t="s">
        <v>9154</v>
      </c>
      <c r="AT724" s="91" t="s">
        <v>9191</v>
      </c>
      <c r="AU724" s="73">
        <v>45230</v>
      </c>
      <c r="AV724" s="73">
        <v>151</v>
      </c>
      <c r="AW724" s="335"/>
      <c r="AX724" s="335"/>
      <c r="AY724" s="335"/>
      <c r="AZ724" s="335"/>
      <c r="BA724" s="335"/>
      <c r="BB724" s="313"/>
      <c r="BC724" s="313"/>
      <c r="BD724" s="91"/>
      <c r="BE724" s="91" t="s">
        <v>6350</v>
      </c>
      <c r="BF724" s="313"/>
      <c r="BG724" s="335"/>
      <c r="BH724" s="313"/>
      <c r="BI724" s="313"/>
      <c r="BJ724" s="313"/>
      <c r="BK724" s="313"/>
      <c r="BL724" s="313"/>
      <c r="BM724" s="91"/>
      <c r="BN724" s="91" t="s">
        <v>6350</v>
      </c>
      <c r="BO724" s="253"/>
      <c r="BP724" s="253">
        <v>1</v>
      </c>
      <c r="BQ724" s="253">
        <v>1</v>
      </c>
      <c r="BR724" s="253">
        <v>2</v>
      </c>
      <c r="BS724" s="253">
        <v>2</v>
      </c>
      <c r="BT724" s="253"/>
      <c r="BU724" s="253">
        <v>1</v>
      </c>
      <c r="BV724" s="253">
        <v>2</v>
      </c>
      <c r="BW724" s="253">
        <v>8</v>
      </c>
      <c r="BX724" s="253"/>
      <c r="BY724" s="427"/>
      <c r="BZ724" s="427"/>
      <c r="CA724" s="427"/>
      <c r="CB724" s="427"/>
      <c r="CC724" s="427"/>
    </row>
    <row r="725" spans="1:81" ht="17.100000000000001" customHeight="1">
      <c r="A725" s="770">
        <v>642</v>
      </c>
      <c r="B725" s="116" t="s">
        <v>3335</v>
      </c>
      <c r="C725" s="116" t="s">
        <v>3348</v>
      </c>
      <c r="D725" s="116" t="s">
        <v>987</v>
      </c>
      <c r="E725" s="78" t="s">
        <v>97</v>
      </c>
      <c r="F725" s="116" t="s">
        <v>3537</v>
      </c>
      <c r="G725" s="101" t="s">
        <v>11429</v>
      </c>
      <c r="H725" s="330" t="s">
        <v>3538</v>
      </c>
      <c r="I725" s="91" t="s">
        <v>3539</v>
      </c>
      <c r="J725" s="330" t="s">
        <v>102</v>
      </c>
      <c r="K725" s="330" t="s">
        <v>2773</v>
      </c>
      <c r="L725" s="330" t="s">
        <v>3540</v>
      </c>
      <c r="M725" s="91" t="s">
        <v>10713</v>
      </c>
      <c r="N725" s="570" t="s">
        <v>30</v>
      </c>
      <c r="O725" s="570"/>
      <c r="P725" s="570" t="s">
        <v>30</v>
      </c>
      <c r="Q725" s="373">
        <v>1877</v>
      </c>
      <c r="R725" s="373">
        <v>1877</v>
      </c>
      <c r="S725" s="387">
        <v>1077</v>
      </c>
      <c r="T725" s="387">
        <v>1077</v>
      </c>
      <c r="U725" s="253" t="s">
        <v>6352</v>
      </c>
      <c r="V725" s="252"/>
      <c r="W725" s="252">
        <v>188</v>
      </c>
      <c r="X725" s="330" t="s">
        <v>6337</v>
      </c>
      <c r="Y725" s="252"/>
      <c r="Z725" s="252">
        <v>32</v>
      </c>
      <c r="AA725" s="252">
        <v>6155</v>
      </c>
      <c r="AB725" s="252">
        <v>24</v>
      </c>
      <c r="AC725" s="252"/>
      <c r="AD725" s="252"/>
      <c r="AE725" s="307" t="s">
        <v>12565</v>
      </c>
      <c r="AF725" s="91" t="s">
        <v>8950</v>
      </c>
      <c r="AG725" s="373">
        <v>6212</v>
      </c>
      <c r="AH725" s="373">
        <v>8989</v>
      </c>
      <c r="AI725" s="91"/>
      <c r="AJ725" s="91"/>
      <c r="AK725" s="91" t="s">
        <v>6372</v>
      </c>
      <c r="AL725" s="583">
        <v>2</v>
      </c>
      <c r="AM725" s="381"/>
      <c r="AN725" s="381">
        <v>1</v>
      </c>
      <c r="AO725" s="381">
        <v>1</v>
      </c>
      <c r="AP725" s="381"/>
      <c r="AQ725" s="381">
        <v>243</v>
      </c>
      <c r="AR725" s="91" t="s">
        <v>9140</v>
      </c>
      <c r="AS725" s="91" t="s">
        <v>6505</v>
      </c>
      <c r="AT725" s="91" t="s">
        <v>10026</v>
      </c>
      <c r="AU725" s="73">
        <v>8922</v>
      </c>
      <c r="AV725" s="232">
        <v>37</v>
      </c>
      <c r="AW725" s="335"/>
      <c r="AX725" s="335"/>
      <c r="AY725" s="335"/>
      <c r="AZ725" s="335"/>
      <c r="BA725" s="335"/>
      <c r="BB725" s="313"/>
      <c r="BC725" s="313"/>
      <c r="BD725" s="91"/>
      <c r="BE725" s="91" t="s">
        <v>6350</v>
      </c>
      <c r="BF725" s="313"/>
      <c r="BG725" s="335"/>
      <c r="BH725" s="313"/>
      <c r="BI725" s="313"/>
      <c r="BJ725" s="313"/>
      <c r="BK725" s="313"/>
      <c r="BL725" s="313"/>
      <c r="BM725" s="91"/>
      <c r="BN725" s="91"/>
      <c r="BO725" s="253"/>
      <c r="BP725" s="253"/>
      <c r="BQ725" s="253"/>
      <c r="BR725" s="253"/>
      <c r="BS725" s="253"/>
      <c r="BT725" s="253"/>
      <c r="BU725" s="253"/>
      <c r="BV725" s="253"/>
      <c r="BW725" s="253"/>
      <c r="BX725" s="253"/>
      <c r="BY725" s="784">
        <v>5</v>
      </c>
      <c r="BZ725" s="427">
        <v>3</v>
      </c>
      <c r="CA725" s="427"/>
      <c r="CB725" s="427"/>
      <c r="CC725" s="427">
        <v>5</v>
      </c>
    </row>
    <row r="726" spans="1:81" ht="17.100000000000001" customHeight="1">
      <c r="A726" s="208"/>
      <c r="B726" s="209" t="s">
        <v>3541</v>
      </c>
      <c r="C726" s="210"/>
      <c r="D726" s="210">
        <v>4</v>
      </c>
      <c r="E726" s="210"/>
      <c r="F726" s="210"/>
      <c r="G726" s="208"/>
      <c r="H726" s="208"/>
      <c r="I726" s="208"/>
      <c r="J726" s="208"/>
      <c r="K726" s="208"/>
      <c r="L726" s="208"/>
      <c r="M726" s="205"/>
      <c r="N726" s="112"/>
      <c r="O726" s="112"/>
      <c r="P726" s="112"/>
      <c r="Q726" s="374"/>
      <c r="R726" s="374"/>
      <c r="S726" s="188"/>
      <c r="T726" s="188"/>
      <c r="U726" s="285"/>
      <c r="V726" s="298"/>
      <c r="W726" s="298"/>
      <c r="X726" s="112"/>
      <c r="Y726" s="298"/>
      <c r="Z726" s="298"/>
      <c r="AA726" s="298"/>
      <c r="AB726" s="298"/>
      <c r="AC726" s="298"/>
      <c r="AD726" s="298"/>
      <c r="AE726" s="352"/>
      <c r="AF726" s="205"/>
      <c r="AG726" s="374"/>
      <c r="AH726" s="374"/>
      <c r="AI726" s="205"/>
      <c r="AJ726" s="205"/>
      <c r="AK726" s="205"/>
      <c r="AL726" s="112"/>
      <c r="AM726" s="112"/>
      <c r="AN726" s="112"/>
      <c r="AO726" s="112"/>
      <c r="AP726" s="112"/>
      <c r="AQ726" s="112"/>
      <c r="AR726" s="205"/>
      <c r="AS726" s="205"/>
      <c r="AT726" s="205"/>
      <c r="AU726" s="198"/>
      <c r="AV726" s="198"/>
      <c r="AW726" s="339"/>
      <c r="AX726" s="339"/>
      <c r="AY726" s="339"/>
      <c r="AZ726" s="339"/>
      <c r="BA726" s="339"/>
      <c r="BB726" s="310"/>
      <c r="BC726" s="310"/>
      <c r="BD726" s="205"/>
      <c r="BE726" s="205"/>
      <c r="BF726" s="310"/>
      <c r="BG726" s="339"/>
      <c r="BH726" s="310"/>
      <c r="BI726" s="310"/>
      <c r="BJ726" s="310"/>
      <c r="BK726" s="310"/>
      <c r="BL726" s="310"/>
      <c r="BM726" s="205"/>
      <c r="BN726" s="205"/>
      <c r="BO726" s="285"/>
      <c r="BP726" s="285"/>
      <c r="BQ726" s="285"/>
      <c r="BR726" s="285"/>
      <c r="BS726" s="285"/>
      <c r="BT726" s="285"/>
      <c r="BU726" s="285"/>
      <c r="BV726" s="285"/>
      <c r="BW726" s="285"/>
      <c r="BX726" s="285"/>
      <c r="BY726" s="112"/>
      <c r="BZ726" s="112"/>
      <c r="CA726" s="112"/>
      <c r="CB726" s="112"/>
      <c r="CC726" s="112"/>
    </row>
    <row r="727" spans="1:81" ht="17.100000000000001" customHeight="1">
      <c r="A727" s="102"/>
      <c r="B727" s="157" t="s">
        <v>3542</v>
      </c>
      <c r="C727" s="158"/>
      <c r="D727" s="158">
        <v>45</v>
      </c>
      <c r="E727" s="158"/>
      <c r="F727" s="110"/>
      <c r="G727" s="170"/>
      <c r="H727" s="104"/>
      <c r="I727" s="204"/>
      <c r="J727" s="104"/>
      <c r="K727" s="104"/>
      <c r="L727" s="104"/>
      <c r="M727" s="204"/>
      <c r="N727" s="104"/>
      <c r="O727" s="104"/>
      <c r="P727" s="104"/>
      <c r="Q727" s="376"/>
      <c r="R727" s="376"/>
      <c r="S727" s="388"/>
      <c r="T727" s="388"/>
      <c r="U727" s="288"/>
      <c r="V727" s="299"/>
      <c r="W727" s="299"/>
      <c r="X727" s="104"/>
      <c r="Y727" s="299"/>
      <c r="Z727" s="299"/>
      <c r="AA727" s="299"/>
      <c r="AB727" s="299"/>
      <c r="AC727" s="299"/>
      <c r="AD727" s="299"/>
      <c r="AE727" s="353"/>
      <c r="AF727" s="204"/>
      <c r="AG727" s="376"/>
      <c r="AH727" s="376"/>
      <c r="AI727" s="204"/>
      <c r="AJ727" s="204"/>
      <c r="AK727" s="204"/>
      <c r="AL727" s="104"/>
      <c r="AM727" s="104"/>
      <c r="AN727" s="104"/>
      <c r="AO727" s="104"/>
      <c r="AP727" s="104"/>
      <c r="AQ727" s="104"/>
      <c r="AR727" s="204"/>
      <c r="AS727" s="204"/>
      <c r="AT727" s="204"/>
      <c r="AU727" s="199"/>
      <c r="AV727" s="199"/>
      <c r="AW727" s="360"/>
      <c r="AX727" s="360"/>
      <c r="AY727" s="360"/>
      <c r="AZ727" s="360"/>
      <c r="BA727" s="360"/>
      <c r="BB727" s="412"/>
      <c r="BC727" s="412"/>
      <c r="BD727" s="204"/>
      <c r="BE727" s="204"/>
      <c r="BF727" s="412"/>
      <c r="BG727" s="360"/>
      <c r="BH727" s="412"/>
      <c r="BI727" s="412"/>
      <c r="BJ727" s="412"/>
      <c r="BK727" s="412"/>
      <c r="BL727" s="412"/>
      <c r="BM727" s="204"/>
      <c r="BN727" s="204"/>
      <c r="BO727" s="288"/>
      <c r="BP727" s="288"/>
      <c r="BQ727" s="288"/>
      <c r="BR727" s="288"/>
      <c r="BS727" s="288"/>
      <c r="BT727" s="288"/>
      <c r="BU727" s="288"/>
      <c r="BV727" s="288"/>
      <c r="BW727" s="288"/>
      <c r="BX727" s="288"/>
      <c r="BY727" s="104"/>
      <c r="BZ727" s="104"/>
      <c r="CA727" s="104"/>
      <c r="CB727" s="104"/>
      <c r="CC727" s="104"/>
    </row>
    <row r="728" spans="1:81" ht="17.100000000000001" customHeight="1">
      <c r="A728" s="74"/>
      <c r="B728" s="74" t="s">
        <v>3543</v>
      </c>
      <c r="C728" s="74"/>
      <c r="D728" s="74"/>
      <c r="E728" s="74"/>
      <c r="F728" s="74"/>
      <c r="G728" s="101"/>
      <c r="H728" s="330"/>
      <c r="I728" s="91"/>
      <c r="J728" s="330"/>
      <c r="K728" s="330"/>
      <c r="L728" s="330"/>
      <c r="M728" s="91"/>
      <c r="N728" s="330"/>
      <c r="O728" s="330"/>
      <c r="P728" s="330"/>
      <c r="Q728" s="373"/>
      <c r="R728" s="373"/>
      <c r="S728" s="387"/>
      <c r="T728" s="387"/>
      <c r="U728" s="253"/>
      <c r="V728" s="252"/>
      <c r="W728" s="252"/>
      <c r="X728" s="330"/>
      <c r="Y728" s="252"/>
      <c r="Z728" s="252"/>
      <c r="AA728" s="252"/>
      <c r="AB728" s="252"/>
      <c r="AC728" s="252"/>
      <c r="AD728" s="252"/>
      <c r="AE728" s="307"/>
      <c r="AF728" s="91"/>
      <c r="AG728" s="373"/>
      <c r="AH728" s="373"/>
      <c r="AI728" s="91"/>
      <c r="AJ728" s="91"/>
      <c r="AK728" s="91"/>
      <c r="AL728" s="381"/>
      <c r="AM728" s="381"/>
      <c r="AN728" s="381"/>
      <c r="AO728" s="381"/>
      <c r="AP728" s="381"/>
      <c r="AQ728" s="381"/>
      <c r="AR728" s="91"/>
      <c r="AS728" s="91"/>
      <c r="AT728" s="91"/>
      <c r="AU728" s="73"/>
      <c r="AV728" s="73"/>
      <c r="AW728" s="335"/>
      <c r="AX728" s="335"/>
      <c r="AY728" s="335"/>
      <c r="AZ728" s="335"/>
      <c r="BA728" s="335"/>
      <c r="BB728" s="313"/>
      <c r="BC728" s="313"/>
      <c r="BD728" s="91"/>
      <c r="BE728" s="91"/>
      <c r="BF728" s="313"/>
      <c r="BG728" s="335"/>
      <c r="BH728" s="313"/>
      <c r="BI728" s="313"/>
      <c r="BJ728" s="313"/>
      <c r="BK728" s="313"/>
      <c r="BL728" s="313"/>
      <c r="BM728" s="91"/>
      <c r="BN728" s="91"/>
      <c r="BO728" s="253"/>
      <c r="BP728" s="253"/>
      <c r="BQ728" s="253"/>
      <c r="BR728" s="253"/>
      <c r="BS728" s="253"/>
      <c r="BT728" s="253"/>
      <c r="BU728" s="253"/>
      <c r="BV728" s="253"/>
      <c r="BW728" s="253"/>
      <c r="BX728" s="253"/>
      <c r="BY728" s="427"/>
      <c r="BZ728" s="427"/>
      <c r="CA728" s="427"/>
      <c r="CB728" s="427"/>
      <c r="CC728" s="427"/>
    </row>
    <row r="729" spans="1:81" ht="17.100000000000001" customHeight="1">
      <c r="A729" s="78">
        <v>643</v>
      </c>
      <c r="B729" s="78" t="s">
        <v>3544</v>
      </c>
      <c r="C729" s="78" t="s">
        <v>3545</v>
      </c>
      <c r="D729" s="78" t="s">
        <v>0</v>
      </c>
      <c r="E729" s="78" t="s">
        <v>20</v>
      </c>
      <c r="F729" s="88" t="s">
        <v>3546</v>
      </c>
      <c r="G729" s="101" t="s">
        <v>3547</v>
      </c>
      <c r="H729" s="330" t="s">
        <v>3548</v>
      </c>
      <c r="I729" s="91" t="s">
        <v>12266</v>
      </c>
      <c r="J729" s="330" t="s">
        <v>102</v>
      </c>
      <c r="K729" s="330" t="s">
        <v>130</v>
      </c>
      <c r="L729" s="330" t="s">
        <v>3549</v>
      </c>
      <c r="M729" s="91" t="s">
        <v>10612</v>
      </c>
      <c r="N729" s="330" t="s">
        <v>30</v>
      </c>
      <c r="O729" s="330"/>
      <c r="P729" s="330" t="s">
        <v>102</v>
      </c>
      <c r="Q729" s="373">
        <v>74272</v>
      </c>
      <c r="R729" s="373">
        <v>11358.8</v>
      </c>
      <c r="S729" s="387">
        <v>3223.05</v>
      </c>
      <c r="T729" s="387">
        <v>2863.07</v>
      </c>
      <c r="U729" s="253" t="s">
        <v>6361</v>
      </c>
      <c r="V729" s="252">
        <v>359.98</v>
      </c>
      <c r="W729" s="252">
        <v>2517.67</v>
      </c>
      <c r="X729" s="330" t="s">
        <v>33</v>
      </c>
      <c r="Y729" s="252">
        <v>213.1</v>
      </c>
      <c r="Z729" s="252">
        <v>83.48</v>
      </c>
      <c r="AA729" s="252">
        <v>10273</v>
      </c>
      <c r="AB729" s="252">
        <v>431.79</v>
      </c>
      <c r="AC729" s="252">
        <v>62.87</v>
      </c>
      <c r="AD729" s="252">
        <v>49.89</v>
      </c>
      <c r="AE729" s="307">
        <v>97</v>
      </c>
      <c r="AF729" s="91" t="s">
        <v>6702</v>
      </c>
      <c r="AG729" s="373">
        <v>33926</v>
      </c>
      <c r="AH729" s="373">
        <v>42642</v>
      </c>
      <c r="AI729" s="91" t="s">
        <v>8533</v>
      </c>
      <c r="AJ729" s="91" t="s">
        <v>8534</v>
      </c>
      <c r="AK729" s="91" t="s">
        <v>6354</v>
      </c>
      <c r="AL729" s="381">
        <v>20</v>
      </c>
      <c r="AM729" s="381">
        <v>1</v>
      </c>
      <c r="AN729" s="381">
        <v>18</v>
      </c>
      <c r="AO729" s="381">
        <v>1</v>
      </c>
      <c r="AP729" s="381"/>
      <c r="AQ729" s="381">
        <v>310</v>
      </c>
      <c r="AR729" s="91" t="s">
        <v>9140</v>
      </c>
      <c r="AS729" s="91" t="s">
        <v>9182</v>
      </c>
      <c r="AT729" s="91" t="s">
        <v>6749</v>
      </c>
      <c r="AU729" s="73">
        <v>332155</v>
      </c>
      <c r="AV729" s="448">
        <v>1072</v>
      </c>
      <c r="AW729" s="335"/>
      <c r="AX729" s="335"/>
      <c r="AY729" s="335"/>
      <c r="AZ729" s="335"/>
      <c r="BA729" s="335"/>
      <c r="BB729" s="313"/>
      <c r="BC729" s="313"/>
      <c r="BD729" s="91"/>
      <c r="BE729" s="91" t="s">
        <v>6350</v>
      </c>
      <c r="BF729" s="313"/>
      <c r="BG729" s="335"/>
      <c r="BH729" s="313"/>
      <c r="BI729" s="313"/>
      <c r="BJ729" s="313"/>
      <c r="BK729" s="313"/>
      <c r="BL729" s="313"/>
      <c r="BM729" s="91"/>
      <c r="BN729" s="91" t="s">
        <v>6350</v>
      </c>
      <c r="BO729" s="253">
        <v>2</v>
      </c>
      <c r="BP729" s="253">
        <v>6</v>
      </c>
      <c r="BQ729" s="253"/>
      <c r="BR729" s="253">
        <v>11</v>
      </c>
      <c r="BS729" s="253">
        <v>1</v>
      </c>
      <c r="BT729" s="253">
        <v>15</v>
      </c>
      <c r="BU729" s="253">
        <v>27</v>
      </c>
      <c r="BV729" s="253"/>
      <c r="BW729" s="253"/>
      <c r="BX729" s="253"/>
      <c r="BY729" s="427"/>
      <c r="BZ729" s="427"/>
      <c r="CA729" s="427"/>
      <c r="CB729" s="427"/>
      <c r="CC729" s="427"/>
    </row>
    <row r="730" spans="1:81" ht="17.100000000000001" customHeight="1">
      <c r="A730" s="78">
        <v>644</v>
      </c>
      <c r="B730" s="78" t="s">
        <v>3543</v>
      </c>
      <c r="C730" s="78" t="s">
        <v>3550</v>
      </c>
      <c r="D730" s="78" t="s">
        <v>96</v>
      </c>
      <c r="E730" s="78" t="s">
        <v>97</v>
      </c>
      <c r="F730" s="78" t="s">
        <v>11456</v>
      </c>
      <c r="G730" s="101" t="s">
        <v>3551</v>
      </c>
      <c r="H730" s="330" t="s">
        <v>3552</v>
      </c>
      <c r="I730" s="91" t="s">
        <v>3553</v>
      </c>
      <c r="J730" s="330" t="s">
        <v>102</v>
      </c>
      <c r="K730" s="330" t="s">
        <v>3554</v>
      </c>
      <c r="L730" s="330" t="s">
        <v>3555</v>
      </c>
      <c r="M730" s="91" t="s">
        <v>6769</v>
      </c>
      <c r="N730" s="330" t="s">
        <v>102</v>
      </c>
      <c r="O730" s="776" t="s">
        <v>6435</v>
      </c>
      <c r="P730" s="330" t="s">
        <v>30</v>
      </c>
      <c r="Q730" s="373">
        <v>21051</v>
      </c>
      <c r="R730" s="373">
        <v>3933</v>
      </c>
      <c r="S730" s="23">
        <v>1404.35</v>
      </c>
      <c r="T730" s="387">
        <v>1317</v>
      </c>
      <c r="U730" s="253" t="s">
        <v>6555</v>
      </c>
      <c r="V730" s="252">
        <v>87.35</v>
      </c>
      <c r="W730" s="252">
        <v>120</v>
      </c>
      <c r="X730" s="330" t="s">
        <v>33</v>
      </c>
      <c r="Y730" s="252">
        <v>77.5</v>
      </c>
      <c r="Z730" s="252"/>
      <c r="AA730" s="252"/>
      <c r="AB730" s="252">
        <v>53.71</v>
      </c>
      <c r="AC730" s="252"/>
      <c r="AD730" s="252">
        <v>114.5</v>
      </c>
      <c r="AE730" s="307">
        <v>50</v>
      </c>
      <c r="AF730" s="91" t="s">
        <v>6770</v>
      </c>
      <c r="AG730" s="373">
        <v>13762</v>
      </c>
      <c r="AH730" s="373">
        <v>14563</v>
      </c>
      <c r="AI730" s="91"/>
      <c r="AJ730" s="91"/>
      <c r="AK730" s="91" t="s">
        <v>11455</v>
      </c>
      <c r="AL730" s="381">
        <v>13</v>
      </c>
      <c r="AM730" s="381">
        <v>5</v>
      </c>
      <c r="AN730" s="381"/>
      <c r="AO730" s="381"/>
      <c r="AP730" s="381">
        <v>8</v>
      </c>
      <c r="AQ730" s="381">
        <v>278</v>
      </c>
      <c r="AR730" s="91" t="s">
        <v>9194</v>
      </c>
      <c r="AS730" s="91" t="s">
        <v>9195</v>
      </c>
      <c r="AT730" s="91" t="s">
        <v>9192</v>
      </c>
      <c r="AU730" s="73">
        <v>64292</v>
      </c>
      <c r="AV730" s="73">
        <v>231</v>
      </c>
      <c r="AW730" s="335"/>
      <c r="AX730" s="335"/>
      <c r="AY730" s="335"/>
      <c r="AZ730" s="335"/>
      <c r="BA730" s="335"/>
      <c r="BB730" s="313"/>
      <c r="BC730" s="313"/>
      <c r="BD730" s="91"/>
      <c r="BE730" s="91" t="s">
        <v>6350</v>
      </c>
      <c r="BF730" s="313"/>
      <c r="BG730" s="335"/>
      <c r="BH730" s="313"/>
      <c r="BI730" s="313"/>
      <c r="BJ730" s="313"/>
      <c r="BK730" s="313"/>
      <c r="BL730" s="313"/>
      <c r="BM730" s="91"/>
      <c r="BN730" s="91" t="s">
        <v>6350</v>
      </c>
      <c r="BO730" s="253"/>
      <c r="BP730" s="253">
        <v>1</v>
      </c>
      <c r="BQ730" s="253">
        <v>1</v>
      </c>
      <c r="BR730" s="253"/>
      <c r="BS730" s="253"/>
      <c r="BT730" s="253">
        <v>2</v>
      </c>
      <c r="BU730" s="253"/>
      <c r="BV730" s="253"/>
      <c r="BW730" s="253"/>
      <c r="BX730" s="253">
        <v>3</v>
      </c>
      <c r="BY730" s="427"/>
      <c r="BZ730" s="427"/>
      <c r="CA730" s="427"/>
      <c r="CB730" s="427"/>
      <c r="CC730" s="427"/>
    </row>
    <row r="731" spans="1:81" ht="17.100000000000001" customHeight="1">
      <c r="A731" s="1761">
        <v>645</v>
      </c>
      <c r="B731" s="78" t="s">
        <v>3544</v>
      </c>
      <c r="C731" s="78" t="s">
        <v>3556</v>
      </c>
      <c r="D731" s="78" t="s">
        <v>0</v>
      </c>
      <c r="E731" s="78" t="s">
        <v>2172</v>
      </c>
      <c r="F731" s="88" t="s">
        <v>11827</v>
      </c>
      <c r="G731" s="101" t="s">
        <v>3557</v>
      </c>
      <c r="H731" s="330" t="s">
        <v>3558</v>
      </c>
      <c r="I731" s="91" t="s">
        <v>3559</v>
      </c>
      <c r="J731" s="330" t="s">
        <v>102</v>
      </c>
      <c r="K731" s="330" t="s">
        <v>12454</v>
      </c>
      <c r="L731" s="91" t="s">
        <v>12452</v>
      </c>
      <c r="M731" s="91" t="s">
        <v>9855</v>
      </c>
      <c r="N731" s="330" t="s">
        <v>102</v>
      </c>
      <c r="O731" s="776" t="s">
        <v>6435</v>
      </c>
      <c r="P731" s="330" t="s">
        <v>30</v>
      </c>
      <c r="Q731" s="373">
        <v>18204</v>
      </c>
      <c r="R731" s="373">
        <v>8358</v>
      </c>
      <c r="S731" s="387">
        <v>3200</v>
      </c>
      <c r="T731" s="387">
        <v>2962</v>
      </c>
      <c r="U731" s="253"/>
      <c r="V731" s="252">
        <v>238</v>
      </c>
      <c r="W731" s="252">
        <v>542</v>
      </c>
      <c r="X731" s="330" t="s">
        <v>6337</v>
      </c>
      <c r="Y731" s="252">
        <v>615</v>
      </c>
      <c r="Z731" s="252">
        <v>235</v>
      </c>
      <c r="AA731" s="252">
        <v>38851</v>
      </c>
      <c r="AB731" s="252">
        <v>534</v>
      </c>
      <c r="AC731" s="252"/>
      <c r="AD731" s="252"/>
      <c r="AE731" s="307">
        <v>89</v>
      </c>
      <c r="AF731" s="91" t="s">
        <v>9856</v>
      </c>
      <c r="AG731" s="373">
        <v>19678</v>
      </c>
      <c r="AH731" s="373">
        <v>19701</v>
      </c>
      <c r="AI731" s="91" t="s">
        <v>11831</v>
      </c>
      <c r="AJ731" s="91" t="s">
        <v>11832</v>
      </c>
      <c r="AK731" s="91" t="s">
        <v>11833</v>
      </c>
      <c r="AL731" s="381">
        <v>5</v>
      </c>
      <c r="AM731" s="381">
        <v>5</v>
      </c>
      <c r="AN731" s="381"/>
      <c r="AO731" s="381"/>
      <c r="AP731" s="381"/>
      <c r="AQ731" s="381">
        <v>183</v>
      </c>
      <c r="AR731" s="91" t="s">
        <v>9989</v>
      </c>
      <c r="AS731" s="91" t="s">
        <v>9989</v>
      </c>
      <c r="AT731" s="91" t="s">
        <v>6425</v>
      </c>
      <c r="AU731" s="73">
        <v>53784</v>
      </c>
      <c r="AV731" s="232">
        <v>294</v>
      </c>
      <c r="AW731" s="335"/>
      <c r="AX731" s="335"/>
      <c r="AY731" s="335"/>
      <c r="AZ731" s="335"/>
      <c r="BA731" s="335"/>
      <c r="BB731" s="313"/>
      <c r="BC731" s="313"/>
      <c r="BD731" s="91"/>
      <c r="BE731" s="91" t="s">
        <v>6350</v>
      </c>
      <c r="BF731" s="313"/>
      <c r="BG731" s="335"/>
      <c r="BH731" s="313"/>
      <c r="BI731" s="313"/>
      <c r="BJ731" s="313"/>
      <c r="BK731" s="313"/>
      <c r="BL731" s="313"/>
      <c r="BM731" s="91"/>
      <c r="BN731" s="91" t="s">
        <v>6350</v>
      </c>
      <c r="BO731" s="390">
        <v>8</v>
      </c>
      <c r="BP731" s="390">
        <v>16</v>
      </c>
      <c r="BQ731" s="390">
        <v>9</v>
      </c>
      <c r="BR731" s="390">
        <v>17</v>
      </c>
      <c r="BS731" s="390">
        <v>3</v>
      </c>
      <c r="BT731" s="390">
        <v>34</v>
      </c>
      <c r="BU731" s="390">
        <v>34</v>
      </c>
      <c r="BV731" s="390">
        <v>11</v>
      </c>
      <c r="BW731" s="390"/>
      <c r="BX731" s="390">
        <v>15</v>
      </c>
      <c r="BY731" s="427"/>
      <c r="BZ731" s="427"/>
      <c r="CA731" s="427"/>
      <c r="CB731" s="427"/>
      <c r="CC731" s="427"/>
    </row>
    <row r="732" spans="1:81" ht="17.100000000000001" customHeight="1">
      <c r="A732" s="1761"/>
      <c r="B732" s="78" t="s">
        <v>2996</v>
      </c>
      <c r="C732" s="78" t="s">
        <v>3038</v>
      </c>
      <c r="D732" s="78" t="s">
        <v>0</v>
      </c>
      <c r="E732" s="78" t="s">
        <v>97</v>
      </c>
      <c r="F732" s="88" t="s">
        <v>11826</v>
      </c>
      <c r="G732" s="101" t="s">
        <v>3560</v>
      </c>
      <c r="H732" s="330" t="s">
        <v>3561</v>
      </c>
      <c r="I732" s="91" t="s">
        <v>3562</v>
      </c>
      <c r="J732" s="776" t="s">
        <v>102</v>
      </c>
      <c r="K732" s="330" t="s">
        <v>12455</v>
      </c>
      <c r="L732" s="330" t="s">
        <v>12453</v>
      </c>
      <c r="M732" s="91" t="s">
        <v>9855</v>
      </c>
      <c r="N732" s="330" t="s">
        <v>102</v>
      </c>
      <c r="O732" s="776" t="s">
        <v>6435</v>
      </c>
      <c r="P732" s="330" t="s">
        <v>30</v>
      </c>
      <c r="Q732" s="373">
        <v>34321</v>
      </c>
      <c r="R732" s="373">
        <v>9990</v>
      </c>
      <c r="S732" s="387">
        <v>1873</v>
      </c>
      <c r="T732" s="387">
        <v>1680</v>
      </c>
      <c r="U732" s="253" t="s">
        <v>6352</v>
      </c>
      <c r="V732" s="252">
        <v>193</v>
      </c>
      <c r="W732" s="252">
        <v>542</v>
      </c>
      <c r="X732" s="330" t="s">
        <v>33</v>
      </c>
      <c r="Y732" s="252">
        <v>248</v>
      </c>
      <c r="Z732" s="252"/>
      <c r="AA732" s="252"/>
      <c r="AB732" s="252">
        <v>357</v>
      </c>
      <c r="AC732" s="252"/>
      <c r="AD732" s="252"/>
      <c r="AE732" s="307">
        <v>67</v>
      </c>
      <c r="AF732" s="91" t="s">
        <v>10361</v>
      </c>
      <c r="AG732" s="373">
        <v>30823</v>
      </c>
      <c r="AH732" s="373">
        <v>32268</v>
      </c>
      <c r="AI732" s="91" t="s">
        <v>10363</v>
      </c>
      <c r="AJ732" s="91" t="s">
        <v>10362</v>
      </c>
      <c r="AK732" s="91" t="s">
        <v>6348</v>
      </c>
      <c r="AL732" s="381">
        <v>1</v>
      </c>
      <c r="AM732" s="381">
        <v>1</v>
      </c>
      <c r="AN732" s="381"/>
      <c r="AO732" s="381"/>
      <c r="AP732" s="381"/>
      <c r="AQ732" s="381">
        <v>313</v>
      </c>
      <c r="AR732" s="91" t="s">
        <v>12774</v>
      </c>
      <c r="AS732" s="91" t="s">
        <v>12774</v>
      </c>
      <c r="AT732" s="91"/>
      <c r="AU732" s="73">
        <v>55729</v>
      </c>
      <c r="AV732" s="232">
        <v>178</v>
      </c>
      <c r="AW732" s="335"/>
      <c r="AX732" s="335"/>
      <c r="AY732" s="335"/>
      <c r="AZ732" s="335"/>
      <c r="BA732" s="335"/>
      <c r="BB732" s="313"/>
      <c r="BC732" s="313"/>
      <c r="BD732" s="91"/>
      <c r="BE732" s="91" t="s">
        <v>6350</v>
      </c>
      <c r="BF732" s="313"/>
      <c r="BG732" s="335"/>
      <c r="BH732" s="313"/>
      <c r="BI732" s="313"/>
      <c r="BJ732" s="313"/>
      <c r="BK732" s="313"/>
      <c r="BL732" s="313"/>
      <c r="BM732" s="91"/>
      <c r="BN732" s="91" t="s">
        <v>6350</v>
      </c>
      <c r="BO732" s="253">
        <v>2</v>
      </c>
      <c r="BP732" s="253">
        <v>5</v>
      </c>
      <c r="BQ732" s="253"/>
      <c r="BR732" s="253">
        <v>8</v>
      </c>
      <c r="BS732" s="253"/>
      <c r="BT732" s="253">
        <v>5</v>
      </c>
      <c r="BU732" s="253">
        <v>24</v>
      </c>
      <c r="BV732" s="253">
        <v>2</v>
      </c>
      <c r="BW732" s="253"/>
      <c r="BX732" s="253"/>
      <c r="BY732" s="427"/>
      <c r="BZ732" s="427"/>
      <c r="CA732" s="427"/>
      <c r="CB732" s="427"/>
      <c r="CC732" s="427"/>
    </row>
    <row r="733" spans="1:81" ht="17.100000000000001" customHeight="1">
      <c r="A733" s="208"/>
      <c r="B733" s="209" t="s">
        <v>3563</v>
      </c>
      <c r="C733" s="210"/>
      <c r="D733" s="210">
        <v>3</v>
      </c>
      <c r="E733" s="210"/>
      <c r="F733" s="210"/>
      <c r="G733" s="208"/>
      <c r="H733" s="208"/>
      <c r="I733" s="208"/>
      <c r="J733" s="208"/>
      <c r="K733" s="208"/>
      <c r="L733" s="208"/>
      <c r="M733" s="205"/>
      <c r="N733" s="112"/>
      <c r="O733" s="112"/>
      <c r="P733" s="112"/>
      <c r="Q733" s="374"/>
      <c r="R733" s="374"/>
      <c r="S733" s="188"/>
      <c r="T733" s="188"/>
      <c r="U733" s="285"/>
      <c r="V733" s="298"/>
      <c r="W733" s="298"/>
      <c r="X733" s="112"/>
      <c r="Y733" s="298"/>
      <c r="Z733" s="298"/>
      <c r="AA733" s="298"/>
      <c r="AB733" s="298"/>
      <c r="AC733" s="298"/>
      <c r="AD733" s="298"/>
      <c r="AE733" s="352"/>
      <c r="AF733" s="205"/>
      <c r="AG733" s="374"/>
      <c r="AH733" s="374"/>
      <c r="AI733" s="205"/>
      <c r="AJ733" s="205"/>
      <c r="AK733" s="205"/>
      <c r="AL733" s="112"/>
      <c r="AM733" s="112"/>
      <c r="AN733" s="112"/>
      <c r="AO733" s="112"/>
      <c r="AP733" s="112"/>
      <c r="AQ733" s="112"/>
      <c r="AR733" s="205"/>
      <c r="AS733" s="205"/>
      <c r="AT733" s="205"/>
      <c r="AU733" s="198"/>
      <c r="AV733" s="198"/>
      <c r="AW733" s="339"/>
      <c r="AX733" s="339"/>
      <c r="AY733" s="339"/>
      <c r="AZ733" s="339"/>
      <c r="BA733" s="339"/>
      <c r="BB733" s="310"/>
      <c r="BC733" s="310"/>
      <c r="BD733" s="205"/>
      <c r="BE733" s="205"/>
      <c r="BF733" s="310"/>
      <c r="BG733" s="339"/>
      <c r="BH733" s="310"/>
      <c r="BI733" s="310"/>
      <c r="BJ733" s="310"/>
      <c r="BK733" s="310"/>
      <c r="BL733" s="310"/>
      <c r="BM733" s="205"/>
      <c r="BN733" s="205"/>
      <c r="BO733" s="285"/>
      <c r="BP733" s="285"/>
      <c r="BQ733" s="285"/>
      <c r="BR733" s="285"/>
      <c r="BS733" s="285"/>
      <c r="BT733" s="285"/>
      <c r="BU733" s="285"/>
      <c r="BV733" s="285"/>
      <c r="BW733" s="285"/>
      <c r="BX733" s="285"/>
      <c r="BY733" s="112"/>
      <c r="BZ733" s="112"/>
      <c r="CA733" s="112"/>
      <c r="CB733" s="112"/>
      <c r="CC733" s="112"/>
    </row>
    <row r="734" spans="1:81" ht="17.100000000000001" customHeight="1">
      <c r="A734" s="88">
        <v>646</v>
      </c>
      <c r="B734" s="88" t="s">
        <v>3543</v>
      </c>
      <c r="C734" s="88" t="s">
        <v>3564</v>
      </c>
      <c r="D734" s="88" t="s">
        <v>309</v>
      </c>
      <c r="E734" s="78" t="s">
        <v>97</v>
      </c>
      <c r="F734" s="78" t="s">
        <v>3565</v>
      </c>
      <c r="G734" s="101" t="s">
        <v>3566</v>
      </c>
      <c r="H734" s="330" t="s">
        <v>3567</v>
      </c>
      <c r="I734" s="91" t="s">
        <v>3568</v>
      </c>
      <c r="J734" s="330" t="s">
        <v>102</v>
      </c>
      <c r="K734" s="330" t="s">
        <v>3569</v>
      </c>
      <c r="L734" s="330" t="s">
        <v>3570</v>
      </c>
      <c r="M734" s="91" t="s">
        <v>7670</v>
      </c>
      <c r="N734" s="330" t="s">
        <v>30</v>
      </c>
      <c r="O734" s="570"/>
      <c r="P734" s="330" t="s">
        <v>30</v>
      </c>
      <c r="Q734" s="373">
        <v>117157</v>
      </c>
      <c r="R734" s="373">
        <v>2429</v>
      </c>
      <c r="S734" s="387">
        <v>828</v>
      </c>
      <c r="T734" s="387">
        <v>642</v>
      </c>
      <c r="U734" s="253" t="s">
        <v>6405</v>
      </c>
      <c r="V734" s="252">
        <v>186</v>
      </c>
      <c r="W734" s="252">
        <v>272</v>
      </c>
      <c r="X734" s="330" t="s">
        <v>6337</v>
      </c>
      <c r="Y734" s="252">
        <v>156</v>
      </c>
      <c r="Z734" s="252">
        <v>13</v>
      </c>
      <c r="AA734" s="252">
        <v>2378</v>
      </c>
      <c r="AB734" s="252">
        <v>451</v>
      </c>
      <c r="AC734" s="252">
        <v>479</v>
      </c>
      <c r="AD734" s="252"/>
      <c r="AE734" s="307">
        <v>100</v>
      </c>
      <c r="AF734" s="91" t="s">
        <v>7671</v>
      </c>
      <c r="AG734" s="373">
        <v>11493</v>
      </c>
      <c r="AH734" s="373">
        <v>11493</v>
      </c>
      <c r="AI734" s="91" t="s">
        <v>7672</v>
      </c>
      <c r="AJ734" s="91" t="s">
        <v>9042</v>
      </c>
      <c r="AK734" s="91" t="s">
        <v>6348</v>
      </c>
      <c r="AL734" s="381">
        <v>4</v>
      </c>
      <c r="AM734" s="381">
        <v>1</v>
      </c>
      <c r="AN734" s="381">
        <v>1</v>
      </c>
      <c r="AO734" s="381">
        <v>2</v>
      </c>
      <c r="AP734" s="381"/>
      <c r="AQ734" s="381">
        <v>314</v>
      </c>
      <c r="AR734" s="91" t="s">
        <v>9140</v>
      </c>
      <c r="AS734" s="91" t="s">
        <v>9140</v>
      </c>
      <c r="AT734" s="91" t="s">
        <v>6356</v>
      </c>
      <c r="AU734" s="73">
        <v>86761</v>
      </c>
      <c r="AV734" s="232">
        <v>276</v>
      </c>
      <c r="AW734" s="335">
        <v>2000</v>
      </c>
      <c r="AX734" s="335">
        <v>0</v>
      </c>
      <c r="AY734" s="335">
        <v>1000</v>
      </c>
      <c r="AZ734" s="335">
        <v>1500</v>
      </c>
      <c r="BA734" s="335">
        <v>2000</v>
      </c>
      <c r="BB734" s="313">
        <v>25</v>
      </c>
      <c r="BC734" s="313"/>
      <c r="BD734" s="91"/>
      <c r="BE734" s="91" t="s">
        <v>7673</v>
      </c>
      <c r="BF734" s="313"/>
      <c r="BG734" s="335"/>
      <c r="BH734" s="313"/>
      <c r="BI734" s="313"/>
      <c r="BJ734" s="313"/>
      <c r="BK734" s="313"/>
      <c r="BL734" s="313"/>
      <c r="BM734" s="91"/>
      <c r="BN734" s="91" t="s">
        <v>6350</v>
      </c>
      <c r="BO734" s="253"/>
      <c r="BP734" s="253">
        <v>3</v>
      </c>
      <c r="BQ734" s="253"/>
      <c r="BR734" s="253"/>
      <c r="BS734" s="253"/>
      <c r="BT734" s="253">
        <v>7</v>
      </c>
      <c r="BU734" s="253">
        <v>13</v>
      </c>
      <c r="BV734" s="253">
        <v>5</v>
      </c>
      <c r="BW734" s="253"/>
      <c r="BX734" s="253"/>
      <c r="BY734" s="427"/>
      <c r="BZ734" s="427"/>
      <c r="CA734" s="427"/>
      <c r="CB734" s="427"/>
      <c r="CC734" s="427"/>
    </row>
    <row r="735" spans="1:81" ht="17.100000000000001" customHeight="1">
      <c r="A735" s="88">
        <v>647</v>
      </c>
      <c r="B735" s="88" t="s">
        <v>3543</v>
      </c>
      <c r="C735" s="88" t="s">
        <v>3571</v>
      </c>
      <c r="D735" s="88" t="s">
        <v>309</v>
      </c>
      <c r="E735" s="88" t="s">
        <v>20</v>
      </c>
      <c r="F735" s="88" t="s">
        <v>12074</v>
      </c>
      <c r="G735" s="169" t="s">
        <v>3572</v>
      </c>
      <c r="H735" s="329" t="s">
        <v>3573</v>
      </c>
      <c r="I735" s="332" t="s">
        <v>3574</v>
      </c>
      <c r="J735" s="329" t="s">
        <v>102</v>
      </c>
      <c r="K735" s="772" t="s">
        <v>3575</v>
      </c>
      <c r="L735" s="329" t="s">
        <v>3576</v>
      </c>
      <c r="M735" s="91" t="s">
        <v>10613</v>
      </c>
      <c r="N735" s="330" t="s">
        <v>30</v>
      </c>
      <c r="O735" s="330"/>
      <c r="P735" s="330" t="s">
        <v>30</v>
      </c>
      <c r="Q735" s="373">
        <v>8612</v>
      </c>
      <c r="R735" s="373">
        <v>1830.68</v>
      </c>
      <c r="S735" s="387">
        <v>1533</v>
      </c>
      <c r="T735" s="387">
        <v>1488</v>
      </c>
      <c r="U735" s="253" t="s">
        <v>6336</v>
      </c>
      <c r="V735" s="252">
        <v>45</v>
      </c>
      <c r="W735" s="252">
        <v>106</v>
      </c>
      <c r="X735" s="330" t="s">
        <v>6337</v>
      </c>
      <c r="Y735" s="252">
        <v>90</v>
      </c>
      <c r="Z735" s="252">
        <v>138</v>
      </c>
      <c r="AA735" s="252">
        <v>286</v>
      </c>
      <c r="AB735" s="252">
        <v>115</v>
      </c>
      <c r="AC735" s="252"/>
      <c r="AD735" s="252"/>
      <c r="AE735" s="307">
        <v>34</v>
      </c>
      <c r="AF735" s="91" t="s">
        <v>7274</v>
      </c>
      <c r="AG735" s="373">
        <v>336</v>
      </c>
      <c r="AH735" s="373">
        <v>1774</v>
      </c>
      <c r="AI735" s="91" t="s">
        <v>7275</v>
      </c>
      <c r="AJ735" s="91" t="s">
        <v>12075</v>
      </c>
      <c r="AK735" s="91"/>
      <c r="AL735" s="458">
        <v>2</v>
      </c>
      <c r="AM735" s="381">
        <v>1</v>
      </c>
      <c r="AN735" s="381">
        <v>1</v>
      </c>
      <c r="AO735" s="381"/>
      <c r="AP735" s="381"/>
      <c r="AQ735" s="381">
        <v>313</v>
      </c>
      <c r="AR735" s="91" t="s">
        <v>6355</v>
      </c>
      <c r="AS735" s="91" t="s">
        <v>6355</v>
      </c>
      <c r="AT735" s="91" t="s">
        <v>6422</v>
      </c>
      <c r="AU735" s="73">
        <v>102283</v>
      </c>
      <c r="AV735" s="232">
        <v>327</v>
      </c>
      <c r="AW735" s="335"/>
      <c r="AX735" s="335"/>
      <c r="AY735" s="335"/>
      <c r="AZ735" s="335"/>
      <c r="BA735" s="335"/>
      <c r="BB735" s="313"/>
      <c r="BC735" s="313"/>
      <c r="BD735" s="91"/>
      <c r="BE735" s="91" t="s">
        <v>7250</v>
      </c>
      <c r="BF735" s="313"/>
      <c r="BG735" s="335"/>
      <c r="BH735" s="313"/>
      <c r="BI735" s="313"/>
      <c r="BJ735" s="313"/>
      <c r="BK735" s="313"/>
      <c r="BL735" s="313"/>
      <c r="BM735" s="91"/>
      <c r="BN735" s="91" t="s">
        <v>7250</v>
      </c>
      <c r="BO735" s="253"/>
      <c r="BP735" s="253"/>
      <c r="BQ735" s="253"/>
      <c r="BR735" s="253"/>
      <c r="BS735" s="253"/>
      <c r="BT735" s="253">
        <v>3</v>
      </c>
      <c r="BU735" s="253">
        <v>3</v>
      </c>
      <c r="BV735" s="253">
        <v>4</v>
      </c>
      <c r="BW735" s="253"/>
      <c r="BX735" s="253"/>
      <c r="BY735" s="427"/>
      <c r="BZ735" s="427"/>
      <c r="CA735" s="427"/>
      <c r="CB735" s="427"/>
      <c r="CC735" s="427"/>
    </row>
    <row r="736" spans="1:81" ht="17.100000000000001" customHeight="1">
      <c r="A736" s="88">
        <v>648</v>
      </c>
      <c r="B736" s="88" t="s">
        <v>3543</v>
      </c>
      <c r="C736" s="88" t="s">
        <v>3550</v>
      </c>
      <c r="D736" s="88" t="s">
        <v>309</v>
      </c>
      <c r="E736" s="78" t="s">
        <v>180</v>
      </c>
      <c r="F736" s="88" t="s">
        <v>3577</v>
      </c>
      <c r="G736" s="101" t="s">
        <v>3578</v>
      </c>
      <c r="H736" s="330" t="s">
        <v>3579</v>
      </c>
      <c r="I736" s="91" t="s">
        <v>3580</v>
      </c>
      <c r="J736" s="330" t="s">
        <v>102</v>
      </c>
      <c r="K736" s="330" t="s">
        <v>3581</v>
      </c>
      <c r="L736" s="330" t="s">
        <v>3582</v>
      </c>
      <c r="M736" s="91" t="s">
        <v>10614</v>
      </c>
      <c r="N736" s="330" t="s">
        <v>30</v>
      </c>
      <c r="O736" s="330"/>
      <c r="P736" s="330" t="s">
        <v>30</v>
      </c>
      <c r="Q736" s="373">
        <v>13903</v>
      </c>
      <c r="R736" s="373">
        <v>728</v>
      </c>
      <c r="S736" s="387">
        <v>390</v>
      </c>
      <c r="T736" s="387">
        <v>298</v>
      </c>
      <c r="U736" s="253"/>
      <c r="V736" s="252">
        <v>92</v>
      </c>
      <c r="W736" s="252">
        <v>74</v>
      </c>
      <c r="X736" s="330" t="s">
        <v>6337</v>
      </c>
      <c r="Y736" s="252"/>
      <c r="Z736" s="252"/>
      <c r="AA736" s="252"/>
      <c r="AB736" s="252">
        <v>74</v>
      </c>
      <c r="AC736" s="252"/>
      <c r="AD736" s="252"/>
      <c r="AE736" s="307">
        <v>20</v>
      </c>
      <c r="AF736" s="91" t="s">
        <v>9774</v>
      </c>
      <c r="AG736" s="373">
        <v>2773</v>
      </c>
      <c r="AH736" s="373">
        <v>2773</v>
      </c>
      <c r="AI736" s="91"/>
      <c r="AJ736" s="91"/>
      <c r="AK736" s="91"/>
      <c r="AL736" s="381"/>
      <c r="AM736" s="381"/>
      <c r="AN736" s="381"/>
      <c r="AO736" s="381"/>
      <c r="AP736" s="381"/>
      <c r="AQ736" s="381">
        <v>315</v>
      </c>
      <c r="AR736" s="91" t="s">
        <v>6355</v>
      </c>
      <c r="AS736" s="91" t="s">
        <v>6355</v>
      </c>
      <c r="AT736" s="91" t="s">
        <v>7038</v>
      </c>
      <c r="AU736" s="73">
        <v>4862</v>
      </c>
      <c r="AV736" s="232">
        <v>15</v>
      </c>
      <c r="AW736" s="335">
        <v>2000</v>
      </c>
      <c r="AX736" s="335">
        <v>0</v>
      </c>
      <c r="AY736" s="335">
        <v>1000</v>
      </c>
      <c r="AZ736" s="335">
        <v>1500</v>
      </c>
      <c r="BA736" s="335">
        <v>2000</v>
      </c>
      <c r="BB736" s="313">
        <v>50</v>
      </c>
      <c r="BC736" s="313">
        <v>50</v>
      </c>
      <c r="BD736" s="91" t="s">
        <v>9772</v>
      </c>
      <c r="BE736" s="91" t="s">
        <v>10979</v>
      </c>
      <c r="BF736" s="313">
        <v>2000</v>
      </c>
      <c r="BG736" s="335">
        <v>0</v>
      </c>
      <c r="BH736" s="313">
        <v>1000</v>
      </c>
      <c r="BI736" s="313">
        <v>1500</v>
      </c>
      <c r="BJ736" s="313">
        <v>2000</v>
      </c>
      <c r="BK736" s="313">
        <v>50</v>
      </c>
      <c r="BL736" s="313">
        <v>50</v>
      </c>
      <c r="BM736" s="91" t="s">
        <v>9772</v>
      </c>
      <c r="BN736" s="91" t="s">
        <v>9773</v>
      </c>
      <c r="BO736" s="253"/>
      <c r="BP736" s="253"/>
      <c r="BQ736" s="253"/>
      <c r="BR736" s="253"/>
      <c r="BS736" s="253"/>
      <c r="BT736" s="253"/>
      <c r="BU736" s="253">
        <v>1</v>
      </c>
      <c r="BV736" s="253">
        <v>1</v>
      </c>
      <c r="BW736" s="253"/>
      <c r="BX736" s="253"/>
      <c r="BY736" s="427"/>
      <c r="BZ736" s="427"/>
      <c r="CA736" s="427"/>
      <c r="CB736" s="427"/>
      <c r="CC736" s="427"/>
    </row>
    <row r="737" spans="1:81" ht="17.100000000000001" customHeight="1">
      <c r="A737" s="88">
        <v>649</v>
      </c>
      <c r="B737" s="88" t="s">
        <v>3543</v>
      </c>
      <c r="C737" s="88" t="s">
        <v>3550</v>
      </c>
      <c r="D737" s="88" t="s">
        <v>309</v>
      </c>
      <c r="E737" s="78" t="s">
        <v>97</v>
      </c>
      <c r="F737" s="78" t="s">
        <v>3583</v>
      </c>
      <c r="G737" s="101" t="s">
        <v>3584</v>
      </c>
      <c r="H737" s="330" t="s">
        <v>3579</v>
      </c>
      <c r="I737" s="91" t="s">
        <v>3585</v>
      </c>
      <c r="J737" s="330" t="s">
        <v>102</v>
      </c>
      <c r="K737" s="330" t="s">
        <v>3586</v>
      </c>
      <c r="L737" s="330" t="s">
        <v>3587</v>
      </c>
      <c r="M737" s="91" t="s">
        <v>10614</v>
      </c>
      <c r="N737" s="330" t="s">
        <v>102</v>
      </c>
      <c r="O737" s="776" t="s">
        <v>6435</v>
      </c>
      <c r="P737" s="330" t="s">
        <v>30</v>
      </c>
      <c r="Q737" s="373">
        <v>99885</v>
      </c>
      <c r="R737" s="373">
        <v>9723</v>
      </c>
      <c r="S737" s="387">
        <v>2891</v>
      </c>
      <c r="T737" s="387">
        <v>2503</v>
      </c>
      <c r="U737" s="253" t="s">
        <v>6405</v>
      </c>
      <c r="V737" s="252">
        <v>388</v>
      </c>
      <c r="W737" s="252">
        <v>719</v>
      </c>
      <c r="X737" s="330" t="s">
        <v>6337</v>
      </c>
      <c r="Y737" s="252">
        <v>302</v>
      </c>
      <c r="Z737" s="252">
        <v>61</v>
      </c>
      <c r="AA737" s="252">
        <v>80000</v>
      </c>
      <c r="AB737" s="252">
        <v>894</v>
      </c>
      <c r="AC737" s="252">
        <v>105</v>
      </c>
      <c r="AD737" s="252">
        <v>71</v>
      </c>
      <c r="AE737" s="307">
        <v>266</v>
      </c>
      <c r="AF737" s="91" t="s">
        <v>8951</v>
      </c>
      <c r="AG737" s="373">
        <v>7553</v>
      </c>
      <c r="AH737" s="373">
        <v>7553</v>
      </c>
      <c r="AI737" s="91"/>
      <c r="AJ737" s="91"/>
      <c r="AK737" s="91" t="s">
        <v>11641</v>
      </c>
      <c r="AL737" s="381">
        <v>11</v>
      </c>
      <c r="AM737" s="381">
        <v>3</v>
      </c>
      <c r="AN737" s="381">
        <v>3</v>
      </c>
      <c r="AO737" s="381">
        <v>5</v>
      </c>
      <c r="AP737" s="381"/>
      <c r="AQ737" s="381">
        <v>315</v>
      </c>
      <c r="AR737" s="91" t="s">
        <v>6355</v>
      </c>
      <c r="AS737" s="91" t="s">
        <v>6355</v>
      </c>
      <c r="AT737" s="91" t="s">
        <v>7038</v>
      </c>
      <c r="AU737" s="73">
        <v>184700</v>
      </c>
      <c r="AV737" s="232">
        <v>586</v>
      </c>
      <c r="AW737" s="335">
        <v>2000</v>
      </c>
      <c r="AX737" s="335">
        <v>0</v>
      </c>
      <c r="AY737" s="335">
        <v>1000</v>
      </c>
      <c r="AZ737" s="335">
        <v>1500</v>
      </c>
      <c r="BA737" s="335">
        <v>2000</v>
      </c>
      <c r="BB737" s="313">
        <v>50</v>
      </c>
      <c r="BC737" s="313">
        <v>50</v>
      </c>
      <c r="BD737" s="91" t="s">
        <v>9555</v>
      </c>
      <c r="BE737" s="91" t="s">
        <v>9554</v>
      </c>
      <c r="BF737" s="313">
        <v>2000</v>
      </c>
      <c r="BG737" s="335">
        <v>0</v>
      </c>
      <c r="BH737" s="313">
        <v>1000</v>
      </c>
      <c r="BI737" s="313">
        <v>1500</v>
      </c>
      <c r="BJ737" s="313">
        <v>2000</v>
      </c>
      <c r="BK737" s="313">
        <v>50</v>
      </c>
      <c r="BL737" s="313">
        <v>50</v>
      </c>
      <c r="BM737" s="91" t="s">
        <v>9640</v>
      </c>
      <c r="BN737" s="91" t="s">
        <v>9641</v>
      </c>
      <c r="BO737" s="253"/>
      <c r="BP737" s="253">
        <v>4</v>
      </c>
      <c r="BQ737" s="253">
        <v>1</v>
      </c>
      <c r="BR737" s="253"/>
      <c r="BS737" s="253">
        <v>1</v>
      </c>
      <c r="BT737" s="253">
        <v>7</v>
      </c>
      <c r="BU737" s="253">
        <v>9</v>
      </c>
      <c r="BV737" s="253">
        <v>10</v>
      </c>
      <c r="BW737" s="253"/>
      <c r="BX737" s="253"/>
      <c r="BY737" s="427"/>
      <c r="BZ737" s="427"/>
      <c r="CA737" s="427"/>
      <c r="CB737" s="427"/>
      <c r="CC737" s="427"/>
    </row>
    <row r="738" spans="1:81" ht="17.100000000000001" customHeight="1">
      <c r="A738" s="88">
        <v>650</v>
      </c>
      <c r="B738" s="88" t="s">
        <v>3543</v>
      </c>
      <c r="C738" s="88" t="s">
        <v>3588</v>
      </c>
      <c r="D738" s="88" t="s">
        <v>309</v>
      </c>
      <c r="E738" s="78" t="s">
        <v>97</v>
      </c>
      <c r="F738" s="78" t="s">
        <v>3589</v>
      </c>
      <c r="G738" s="101" t="s">
        <v>3590</v>
      </c>
      <c r="H738" s="330" t="s">
        <v>3591</v>
      </c>
      <c r="I738" s="91" t="s">
        <v>1330</v>
      </c>
      <c r="J738" s="330" t="s">
        <v>102</v>
      </c>
      <c r="K738" s="330" t="s">
        <v>3592</v>
      </c>
      <c r="L738" s="330" t="s">
        <v>3593</v>
      </c>
      <c r="M738" s="91" t="s">
        <v>10615</v>
      </c>
      <c r="N738" s="330" t="s">
        <v>30</v>
      </c>
      <c r="O738" s="330"/>
      <c r="P738" s="330" t="s">
        <v>30</v>
      </c>
      <c r="Q738" s="373">
        <v>1447</v>
      </c>
      <c r="R738" s="373">
        <v>866.42</v>
      </c>
      <c r="S738" s="387">
        <v>356</v>
      </c>
      <c r="T738" s="387">
        <v>356</v>
      </c>
      <c r="U738" s="253"/>
      <c r="V738" s="252"/>
      <c r="W738" s="252">
        <v>58.5</v>
      </c>
      <c r="X738" s="330" t="s">
        <v>6337</v>
      </c>
      <c r="Y738" s="252"/>
      <c r="Z738" s="252"/>
      <c r="AA738" s="252"/>
      <c r="AB738" s="252">
        <v>42</v>
      </c>
      <c r="AC738" s="252"/>
      <c r="AD738" s="252"/>
      <c r="AE738" s="307">
        <v>5</v>
      </c>
      <c r="AF738" s="91" t="s">
        <v>7682</v>
      </c>
      <c r="AG738" s="373">
        <v>580</v>
      </c>
      <c r="AH738" s="373">
        <v>791</v>
      </c>
      <c r="AI738" s="91"/>
      <c r="AJ738" s="91"/>
      <c r="AK738" s="91"/>
      <c r="AL738" s="381">
        <v>4</v>
      </c>
      <c r="AM738" s="381"/>
      <c r="AN738" s="381">
        <v>3</v>
      </c>
      <c r="AO738" s="381">
        <v>1</v>
      </c>
      <c r="AP738" s="381"/>
      <c r="AQ738" s="381">
        <v>310</v>
      </c>
      <c r="AR738" s="91" t="s">
        <v>9140</v>
      </c>
      <c r="AS738" s="91" t="s">
        <v>9140</v>
      </c>
      <c r="AT738" s="91" t="s">
        <v>9193</v>
      </c>
      <c r="AU738" s="73">
        <v>15520</v>
      </c>
      <c r="AV738" s="232">
        <v>50</v>
      </c>
      <c r="AW738" s="335"/>
      <c r="AX738" s="335"/>
      <c r="AY738" s="335"/>
      <c r="AZ738" s="335"/>
      <c r="BA738" s="335"/>
      <c r="BB738" s="313"/>
      <c r="BC738" s="313"/>
      <c r="BD738" s="91"/>
      <c r="BE738" s="91" t="s">
        <v>6350</v>
      </c>
      <c r="BF738" s="313"/>
      <c r="BG738" s="335"/>
      <c r="BH738" s="313"/>
      <c r="BI738" s="313"/>
      <c r="BJ738" s="313"/>
      <c r="BK738" s="313"/>
      <c r="BL738" s="313"/>
      <c r="BM738" s="91"/>
      <c r="BN738" s="91"/>
      <c r="BO738" s="253"/>
      <c r="BP738" s="253"/>
      <c r="BQ738" s="253">
        <v>1</v>
      </c>
      <c r="BR738" s="253"/>
      <c r="BS738" s="253"/>
      <c r="BT738" s="253">
        <v>3</v>
      </c>
      <c r="BU738" s="253">
        <v>2</v>
      </c>
      <c r="BV738" s="253"/>
      <c r="BW738" s="253"/>
      <c r="BX738" s="253"/>
      <c r="BY738" s="427"/>
      <c r="BZ738" s="427"/>
      <c r="CA738" s="427"/>
      <c r="CB738" s="427"/>
      <c r="CC738" s="427"/>
    </row>
    <row r="739" spans="1:81" ht="17.100000000000001" customHeight="1">
      <c r="A739" s="88">
        <v>651</v>
      </c>
      <c r="B739" s="128" t="s">
        <v>3543</v>
      </c>
      <c r="C739" s="128" t="s">
        <v>3594</v>
      </c>
      <c r="D739" s="128" t="s">
        <v>309</v>
      </c>
      <c r="E739" s="128" t="s">
        <v>97</v>
      </c>
      <c r="F739" s="128" t="s">
        <v>3595</v>
      </c>
      <c r="G739" s="169" t="s">
        <v>3596</v>
      </c>
      <c r="H739" s="329" t="s">
        <v>3597</v>
      </c>
      <c r="I739" s="332" t="s">
        <v>3598</v>
      </c>
      <c r="J739" s="329" t="s">
        <v>102</v>
      </c>
      <c r="K739" s="329" t="s">
        <v>3599</v>
      </c>
      <c r="L739" s="329" t="s">
        <v>3600</v>
      </c>
      <c r="M739" s="91" t="s">
        <v>10616</v>
      </c>
      <c r="N739" s="330" t="s">
        <v>30</v>
      </c>
      <c r="O739" s="330"/>
      <c r="P739" s="330" t="s">
        <v>30</v>
      </c>
      <c r="Q739" s="373">
        <v>15606</v>
      </c>
      <c r="R739" s="373">
        <v>4677</v>
      </c>
      <c r="S739" s="387">
        <v>2273</v>
      </c>
      <c r="T739" s="387">
        <v>1630</v>
      </c>
      <c r="U739" s="253" t="s">
        <v>12090</v>
      </c>
      <c r="V739" s="252">
        <v>643</v>
      </c>
      <c r="W739" s="252">
        <v>81</v>
      </c>
      <c r="X739" s="330" t="s">
        <v>6337</v>
      </c>
      <c r="Y739" s="252">
        <v>327</v>
      </c>
      <c r="Z739" s="252"/>
      <c r="AA739" s="252"/>
      <c r="AB739" s="252">
        <v>120</v>
      </c>
      <c r="AC739" s="252">
        <v>27.85</v>
      </c>
      <c r="AD739" s="252">
        <v>105.75</v>
      </c>
      <c r="AE739" s="307">
        <v>14</v>
      </c>
      <c r="AF739" s="91" t="s">
        <v>8952</v>
      </c>
      <c r="AG739" s="373">
        <v>5714</v>
      </c>
      <c r="AH739" s="373">
        <v>5714</v>
      </c>
      <c r="AI739" s="91"/>
      <c r="AJ739" s="91"/>
      <c r="AK739" s="91" t="s">
        <v>6369</v>
      </c>
      <c r="AL739" s="381">
        <v>7</v>
      </c>
      <c r="AM739" s="381">
        <v>3</v>
      </c>
      <c r="AN739" s="381"/>
      <c r="AO739" s="381">
        <v>4</v>
      </c>
      <c r="AP739" s="381"/>
      <c r="AQ739" s="381">
        <v>312</v>
      </c>
      <c r="AR739" s="91" t="s">
        <v>6355</v>
      </c>
      <c r="AS739" s="91" t="s">
        <v>6355</v>
      </c>
      <c r="AT739" s="91" t="s">
        <v>6956</v>
      </c>
      <c r="AU739" s="73">
        <v>156806</v>
      </c>
      <c r="AV739" s="73">
        <v>502</v>
      </c>
      <c r="AW739" s="335"/>
      <c r="AX739" s="335"/>
      <c r="AY739" s="335"/>
      <c r="AZ739" s="335"/>
      <c r="BA739" s="335"/>
      <c r="BB739" s="313"/>
      <c r="BC739" s="313"/>
      <c r="BD739" s="91"/>
      <c r="BE739" s="91" t="s">
        <v>6350</v>
      </c>
      <c r="BF739" s="313"/>
      <c r="BG739" s="335"/>
      <c r="BH739" s="313"/>
      <c r="BI739" s="313"/>
      <c r="BJ739" s="313"/>
      <c r="BK739" s="313"/>
      <c r="BL739" s="313"/>
      <c r="BM739" s="91"/>
      <c r="BN739" s="91" t="s">
        <v>6350</v>
      </c>
      <c r="BO739" s="253"/>
      <c r="BP739" s="253"/>
      <c r="BQ739" s="253"/>
      <c r="BR739" s="253">
        <v>1</v>
      </c>
      <c r="BS739" s="253"/>
      <c r="BT739" s="253"/>
      <c r="BU739" s="253">
        <v>4</v>
      </c>
      <c r="BV739" s="253">
        <v>6</v>
      </c>
      <c r="BW739" s="253"/>
      <c r="BX739" s="253"/>
      <c r="BY739" s="427"/>
      <c r="BZ739" s="427"/>
      <c r="CA739" s="427"/>
      <c r="CB739" s="427"/>
      <c r="CC739" s="427"/>
    </row>
    <row r="740" spans="1:81" ht="17.100000000000001" customHeight="1">
      <c r="A740" s="88">
        <v>652</v>
      </c>
      <c r="B740" s="88" t="s">
        <v>3543</v>
      </c>
      <c r="C740" s="88" t="s">
        <v>3601</v>
      </c>
      <c r="D740" s="88" t="s">
        <v>309</v>
      </c>
      <c r="E740" s="78" t="s">
        <v>97</v>
      </c>
      <c r="F740" s="78" t="s">
        <v>3602</v>
      </c>
      <c r="G740" s="101" t="s">
        <v>10941</v>
      </c>
      <c r="H740" s="330" t="s">
        <v>11642</v>
      </c>
      <c r="I740" s="91" t="s">
        <v>3603</v>
      </c>
      <c r="J740" s="330" t="s">
        <v>102</v>
      </c>
      <c r="K740" s="330" t="s">
        <v>3604</v>
      </c>
      <c r="L740" s="330" t="s">
        <v>3605</v>
      </c>
      <c r="M740" s="91" t="s">
        <v>10617</v>
      </c>
      <c r="N740" s="330" t="s">
        <v>30</v>
      </c>
      <c r="O740" s="330"/>
      <c r="P740" s="330" t="s">
        <v>30</v>
      </c>
      <c r="Q740" s="373">
        <v>3887</v>
      </c>
      <c r="R740" s="373">
        <v>1108</v>
      </c>
      <c r="S740" s="387">
        <v>444</v>
      </c>
      <c r="T740" s="387">
        <v>444</v>
      </c>
      <c r="U740" s="253"/>
      <c r="V740" s="252"/>
      <c r="W740" s="252">
        <v>81</v>
      </c>
      <c r="X740" s="330" t="s">
        <v>6337</v>
      </c>
      <c r="Y740" s="252">
        <v>39</v>
      </c>
      <c r="Z740" s="252">
        <v>92</v>
      </c>
      <c r="AA740" s="252">
        <v>510</v>
      </c>
      <c r="AB740" s="252">
        <v>39</v>
      </c>
      <c r="AC740" s="252"/>
      <c r="AD740" s="252"/>
      <c r="AE740" s="307">
        <v>26</v>
      </c>
      <c r="AF740" s="91" t="s">
        <v>7674</v>
      </c>
      <c r="AG740" s="373">
        <v>320</v>
      </c>
      <c r="AH740" s="373">
        <v>555</v>
      </c>
      <c r="AI740" s="91"/>
      <c r="AJ740" s="91"/>
      <c r="AK740" s="91" t="s">
        <v>6348</v>
      </c>
      <c r="AL740" s="381">
        <v>3</v>
      </c>
      <c r="AM740" s="381"/>
      <c r="AN740" s="381">
        <v>3</v>
      </c>
      <c r="AO740" s="381"/>
      <c r="AP740" s="381"/>
      <c r="AQ740" s="381">
        <v>358</v>
      </c>
      <c r="AR740" s="91" t="s">
        <v>9220</v>
      </c>
      <c r="AS740" s="91" t="s">
        <v>9221</v>
      </c>
      <c r="AT740" s="91" t="s">
        <v>9359</v>
      </c>
      <c r="AU740" s="73">
        <v>17005</v>
      </c>
      <c r="AV740" s="232">
        <v>48</v>
      </c>
      <c r="AW740" s="335"/>
      <c r="AX740" s="335"/>
      <c r="AY740" s="335"/>
      <c r="AZ740" s="335"/>
      <c r="BA740" s="335"/>
      <c r="BB740" s="313"/>
      <c r="BC740" s="313"/>
      <c r="BD740" s="91"/>
      <c r="BE740" s="91" t="s">
        <v>6350</v>
      </c>
      <c r="BF740" s="313"/>
      <c r="BG740" s="335"/>
      <c r="BH740" s="313"/>
      <c r="BI740" s="313"/>
      <c r="BJ740" s="313"/>
      <c r="BK740" s="313"/>
      <c r="BL740" s="313"/>
      <c r="BM740" s="91"/>
      <c r="BN740" s="91" t="s">
        <v>6350</v>
      </c>
      <c r="BO740" s="253"/>
      <c r="BP740" s="253">
        <v>1</v>
      </c>
      <c r="BQ740" s="253"/>
      <c r="BR740" s="253"/>
      <c r="BS740" s="253"/>
      <c r="BT740" s="253"/>
      <c r="BU740" s="253">
        <v>1</v>
      </c>
      <c r="BV740" s="253"/>
      <c r="BW740" s="253"/>
      <c r="BX740" s="253"/>
      <c r="BY740" s="427"/>
      <c r="BZ740" s="427"/>
      <c r="CA740" s="427"/>
      <c r="CB740" s="427"/>
      <c r="CC740" s="427"/>
    </row>
    <row r="741" spans="1:81" ht="17.100000000000001" customHeight="1">
      <c r="A741" s="88">
        <v>653</v>
      </c>
      <c r="B741" s="88" t="s">
        <v>3543</v>
      </c>
      <c r="C741" s="88" t="s">
        <v>3601</v>
      </c>
      <c r="D741" s="88" t="s">
        <v>309</v>
      </c>
      <c r="E741" s="78" t="s">
        <v>97</v>
      </c>
      <c r="F741" s="78" t="s">
        <v>3606</v>
      </c>
      <c r="G741" s="101" t="s">
        <v>3607</v>
      </c>
      <c r="H741" s="330" t="s">
        <v>3608</v>
      </c>
      <c r="I741" s="91" t="s">
        <v>3609</v>
      </c>
      <c r="J741" s="330" t="s">
        <v>102</v>
      </c>
      <c r="K741" s="330" t="s">
        <v>3610</v>
      </c>
      <c r="L741" s="330" t="s">
        <v>3611</v>
      </c>
      <c r="M741" s="91" t="s">
        <v>10618</v>
      </c>
      <c r="N741" s="330" t="s">
        <v>30</v>
      </c>
      <c r="O741" s="330"/>
      <c r="P741" s="330" t="s">
        <v>30</v>
      </c>
      <c r="Q741" s="373">
        <v>42211</v>
      </c>
      <c r="R741" s="373">
        <v>4030.65</v>
      </c>
      <c r="S741" s="387">
        <v>2584.3000000000002</v>
      </c>
      <c r="T741" s="387">
        <v>2374.98</v>
      </c>
      <c r="U741" s="253" t="s">
        <v>6336</v>
      </c>
      <c r="V741" s="252">
        <v>209.32</v>
      </c>
      <c r="W741" s="252">
        <v>125.21</v>
      </c>
      <c r="X741" s="330" t="s">
        <v>6337</v>
      </c>
      <c r="Y741" s="252">
        <v>178.13</v>
      </c>
      <c r="Z741" s="252">
        <v>153.65</v>
      </c>
      <c r="AA741" s="252">
        <v>1230</v>
      </c>
      <c r="AB741" s="252">
        <v>112.2</v>
      </c>
      <c r="AC741" s="252"/>
      <c r="AD741" s="252"/>
      <c r="AE741" s="307">
        <v>56</v>
      </c>
      <c r="AF741" s="91" t="s">
        <v>7273</v>
      </c>
      <c r="AG741" s="373">
        <v>277</v>
      </c>
      <c r="AH741" s="373">
        <v>277</v>
      </c>
      <c r="AI741" s="91"/>
      <c r="AJ741" s="91"/>
      <c r="AK741" s="91" t="s">
        <v>6348</v>
      </c>
      <c r="AL741" s="381">
        <v>20</v>
      </c>
      <c r="AM741" s="381">
        <v>9</v>
      </c>
      <c r="AN741" s="381">
        <v>8</v>
      </c>
      <c r="AO741" s="381">
        <v>2</v>
      </c>
      <c r="AP741" s="381">
        <v>1</v>
      </c>
      <c r="AQ741" s="381">
        <v>296</v>
      </c>
      <c r="AR741" s="91" t="s">
        <v>9141</v>
      </c>
      <c r="AS741" s="91" t="s">
        <v>9141</v>
      </c>
      <c r="AT741" s="91" t="s">
        <v>9360</v>
      </c>
      <c r="AU741" s="232">
        <v>15414</v>
      </c>
      <c r="AV741" s="232">
        <v>52</v>
      </c>
      <c r="AW741" s="335"/>
      <c r="AX741" s="335"/>
      <c r="AY741" s="335"/>
      <c r="AZ741" s="335"/>
      <c r="BA741" s="335"/>
      <c r="BB741" s="313"/>
      <c r="BC741" s="313"/>
      <c r="BD741" s="91"/>
      <c r="BE741" s="91" t="s">
        <v>7250</v>
      </c>
      <c r="BF741" s="313"/>
      <c r="BG741" s="335"/>
      <c r="BH741" s="313"/>
      <c r="BI741" s="313"/>
      <c r="BJ741" s="313"/>
      <c r="BK741" s="313"/>
      <c r="BL741" s="313"/>
      <c r="BM741" s="91"/>
      <c r="BN741" s="91" t="s">
        <v>7250</v>
      </c>
      <c r="BO741" s="253"/>
      <c r="BP741" s="253"/>
      <c r="BQ741" s="253"/>
      <c r="BR741" s="253">
        <v>7</v>
      </c>
      <c r="BS741" s="253"/>
      <c r="BT741" s="253"/>
      <c r="BU741" s="253"/>
      <c r="BV741" s="253">
        <v>2</v>
      </c>
      <c r="BW741" s="253"/>
      <c r="BX741" s="253">
        <v>172</v>
      </c>
      <c r="BY741" s="483"/>
      <c r="BZ741" s="427"/>
      <c r="CA741" s="427"/>
      <c r="CB741" s="427"/>
      <c r="CC741" s="427"/>
    </row>
    <row r="742" spans="1:81" ht="17.100000000000001" customHeight="1">
      <c r="A742" s="88">
        <v>654</v>
      </c>
      <c r="B742" s="88" t="s">
        <v>3543</v>
      </c>
      <c r="C742" s="88" t="s">
        <v>3564</v>
      </c>
      <c r="D742" s="88" t="s">
        <v>309</v>
      </c>
      <c r="E742" s="78" t="s">
        <v>97</v>
      </c>
      <c r="F742" s="78" t="s">
        <v>3612</v>
      </c>
      <c r="G742" s="101" t="s">
        <v>3613</v>
      </c>
      <c r="H742" s="330" t="s">
        <v>3614</v>
      </c>
      <c r="I742" s="91" t="s">
        <v>3615</v>
      </c>
      <c r="J742" s="330" t="s">
        <v>102</v>
      </c>
      <c r="K742" s="330" t="s">
        <v>3616</v>
      </c>
      <c r="L742" s="330" t="s">
        <v>3617</v>
      </c>
      <c r="M742" s="91" t="s">
        <v>10619</v>
      </c>
      <c r="N742" s="330" t="s">
        <v>30</v>
      </c>
      <c r="O742" s="330"/>
      <c r="P742" s="330" t="s">
        <v>30</v>
      </c>
      <c r="Q742" s="373">
        <v>25501</v>
      </c>
      <c r="R742" s="373">
        <v>2794</v>
      </c>
      <c r="S742" s="387">
        <v>1039</v>
      </c>
      <c r="T742" s="387">
        <v>871</v>
      </c>
      <c r="U742" s="253" t="s">
        <v>6352</v>
      </c>
      <c r="V742" s="252">
        <v>168</v>
      </c>
      <c r="W742" s="252">
        <v>156</v>
      </c>
      <c r="X742" s="330" t="s">
        <v>6337</v>
      </c>
      <c r="Y742" s="252">
        <v>142</v>
      </c>
      <c r="Z742" s="252">
        <v>59</v>
      </c>
      <c r="AA742" s="252">
        <v>987</v>
      </c>
      <c r="AB742" s="252">
        <v>84</v>
      </c>
      <c r="AC742" s="252">
        <v>142</v>
      </c>
      <c r="AD742" s="252"/>
      <c r="AE742" s="307">
        <v>40</v>
      </c>
      <c r="AF742" s="91" t="s">
        <v>6570</v>
      </c>
      <c r="AG742" s="373">
        <v>200</v>
      </c>
      <c r="AH742" s="373">
        <v>417</v>
      </c>
      <c r="AI742" s="91"/>
      <c r="AJ742" s="91"/>
      <c r="AK742" s="91" t="s">
        <v>6348</v>
      </c>
      <c r="AL742" s="381">
        <v>5</v>
      </c>
      <c r="AM742" s="381"/>
      <c r="AN742" s="381">
        <v>5</v>
      </c>
      <c r="AO742" s="381"/>
      <c r="AP742" s="381"/>
      <c r="AQ742" s="381">
        <v>317</v>
      </c>
      <c r="AR742" s="91" t="s">
        <v>9140</v>
      </c>
      <c r="AS742" s="91" t="s">
        <v>9140</v>
      </c>
      <c r="AT742" s="91" t="s">
        <v>6356</v>
      </c>
      <c r="AU742" s="232">
        <v>64105</v>
      </c>
      <c r="AV742" s="232">
        <v>202</v>
      </c>
      <c r="AW742" s="335">
        <v>2000</v>
      </c>
      <c r="AX742" s="335">
        <v>0</v>
      </c>
      <c r="AY742" s="335">
        <v>500</v>
      </c>
      <c r="AZ742" s="335">
        <v>1000</v>
      </c>
      <c r="BA742" s="335">
        <v>2000</v>
      </c>
      <c r="BB742" s="313">
        <v>50</v>
      </c>
      <c r="BC742" s="313"/>
      <c r="BD742" s="91"/>
      <c r="BE742" s="91" t="s">
        <v>9556</v>
      </c>
      <c r="BF742" s="313">
        <v>2000</v>
      </c>
      <c r="BG742" s="335">
        <v>0</v>
      </c>
      <c r="BH742" s="313">
        <v>500</v>
      </c>
      <c r="BI742" s="313">
        <v>1000</v>
      </c>
      <c r="BJ742" s="313">
        <v>2000</v>
      </c>
      <c r="BK742" s="313">
        <v>50</v>
      </c>
      <c r="BL742" s="313"/>
      <c r="BM742" s="91"/>
      <c r="BN742" s="91" t="s">
        <v>9662</v>
      </c>
      <c r="BO742" s="253"/>
      <c r="BP742" s="253">
        <v>1</v>
      </c>
      <c r="BQ742" s="253"/>
      <c r="BR742" s="253"/>
      <c r="BS742" s="253"/>
      <c r="BT742" s="253">
        <v>9</v>
      </c>
      <c r="BU742" s="253">
        <v>2</v>
      </c>
      <c r="BV742" s="253">
        <v>2</v>
      </c>
      <c r="BW742" s="253"/>
      <c r="BX742" s="253"/>
      <c r="BY742" s="427"/>
      <c r="BZ742" s="427"/>
      <c r="CA742" s="427"/>
      <c r="CB742" s="427"/>
      <c r="CC742" s="427"/>
    </row>
    <row r="743" spans="1:81" ht="17.100000000000001" customHeight="1">
      <c r="A743" s="88">
        <v>655</v>
      </c>
      <c r="B743" s="88" t="s">
        <v>3543</v>
      </c>
      <c r="C743" s="86" t="s">
        <v>3618</v>
      </c>
      <c r="D743" s="86" t="s">
        <v>309</v>
      </c>
      <c r="E743" s="78" t="s">
        <v>20</v>
      </c>
      <c r="F743" s="86" t="s">
        <v>8388</v>
      </c>
      <c r="G743" s="101" t="s">
        <v>3619</v>
      </c>
      <c r="H743" s="330" t="s">
        <v>3620</v>
      </c>
      <c r="I743" s="91" t="s">
        <v>3621</v>
      </c>
      <c r="J743" s="330" t="s">
        <v>102</v>
      </c>
      <c r="K743" s="330" t="s">
        <v>3622</v>
      </c>
      <c r="L743" s="330" t="s">
        <v>3623</v>
      </c>
      <c r="M743" s="91" t="s">
        <v>6412</v>
      </c>
      <c r="N743" s="330" t="s">
        <v>30</v>
      </c>
      <c r="O743" s="330"/>
      <c r="P743" s="330" t="s">
        <v>30</v>
      </c>
      <c r="Q743" s="373">
        <v>28771</v>
      </c>
      <c r="R743" s="373">
        <v>2194</v>
      </c>
      <c r="S743" s="387">
        <v>237</v>
      </c>
      <c r="T743" s="387">
        <v>237</v>
      </c>
      <c r="U743" s="253" t="s">
        <v>6352</v>
      </c>
      <c r="V743" s="252"/>
      <c r="W743" s="252">
        <v>88</v>
      </c>
      <c r="X743" s="330" t="s">
        <v>6337</v>
      </c>
      <c r="Y743" s="252">
        <v>206</v>
      </c>
      <c r="Z743" s="252">
        <v>128</v>
      </c>
      <c r="AA743" s="252">
        <v>400</v>
      </c>
      <c r="AB743" s="252">
        <v>71</v>
      </c>
      <c r="AC743" s="252"/>
      <c r="AD743" s="252"/>
      <c r="AE743" s="307">
        <v>33</v>
      </c>
      <c r="AF743" s="91" t="s">
        <v>6413</v>
      </c>
      <c r="AG743" s="373">
        <v>59</v>
      </c>
      <c r="AH743" s="373">
        <v>136</v>
      </c>
      <c r="AI743" s="91"/>
      <c r="AJ743" s="91"/>
      <c r="AK743" s="91"/>
      <c r="AL743" s="381">
        <v>1</v>
      </c>
      <c r="AM743" s="381"/>
      <c r="AN743" s="381"/>
      <c r="AO743" s="381">
        <v>1</v>
      </c>
      <c r="AP743" s="381"/>
      <c r="AQ743" s="381">
        <v>310</v>
      </c>
      <c r="AR743" s="91" t="s">
        <v>9140</v>
      </c>
      <c r="AS743" s="91" t="s">
        <v>9140</v>
      </c>
      <c r="AT743" s="91" t="s">
        <v>6414</v>
      </c>
      <c r="AU743" s="232">
        <v>16497</v>
      </c>
      <c r="AV743" s="232">
        <v>53</v>
      </c>
      <c r="AW743" s="335"/>
      <c r="AX743" s="335"/>
      <c r="AY743" s="335"/>
      <c r="AZ743" s="335"/>
      <c r="BA743" s="335"/>
      <c r="BB743" s="313"/>
      <c r="BC743" s="313"/>
      <c r="BD743" s="91"/>
      <c r="BE743" s="91" t="s">
        <v>6350</v>
      </c>
      <c r="BF743" s="313"/>
      <c r="BG743" s="335"/>
      <c r="BH743" s="313"/>
      <c r="BI743" s="313"/>
      <c r="BJ743" s="313"/>
      <c r="BK743" s="313"/>
      <c r="BL743" s="313"/>
      <c r="BM743" s="91"/>
      <c r="BN743" s="91" t="s">
        <v>6350</v>
      </c>
      <c r="BO743" s="253"/>
      <c r="BP743" s="253">
        <v>1</v>
      </c>
      <c r="BQ743" s="253"/>
      <c r="BR743" s="253">
        <v>2</v>
      </c>
      <c r="BS743" s="253"/>
      <c r="BT743" s="253"/>
      <c r="BU743" s="253"/>
      <c r="BV743" s="253"/>
      <c r="BW743" s="253"/>
      <c r="BX743" s="253"/>
      <c r="BY743" s="427"/>
      <c r="BZ743" s="427"/>
      <c r="CA743" s="427"/>
      <c r="CB743" s="427"/>
      <c r="CC743" s="427"/>
    </row>
    <row r="744" spans="1:81" ht="17.100000000000001" customHeight="1">
      <c r="A744" s="1761">
        <v>656</v>
      </c>
      <c r="B744" s="78" t="s">
        <v>3543</v>
      </c>
      <c r="C744" s="78" t="s">
        <v>3594</v>
      </c>
      <c r="D744" s="78" t="s">
        <v>309</v>
      </c>
      <c r="E744" s="78" t="s">
        <v>97</v>
      </c>
      <c r="F744" s="78" t="s">
        <v>3624</v>
      </c>
      <c r="G744" s="101" t="s">
        <v>3625</v>
      </c>
      <c r="H744" s="330" t="s">
        <v>3626</v>
      </c>
      <c r="I744" s="91" t="s">
        <v>3627</v>
      </c>
      <c r="J744" s="1760" t="s">
        <v>102</v>
      </c>
      <c r="K744" s="1760" t="s">
        <v>3628</v>
      </c>
      <c r="L744" s="1760" t="s">
        <v>3629</v>
      </c>
      <c r="M744" s="91" t="s">
        <v>10620</v>
      </c>
      <c r="N744" s="330" t="s">
        <v>30</v>
      </c>
      <c r="O744" s="330"/>
      <c r="P744" s="330" t="s">
        <v>30</v>
      </c>
      <c r="Q744" s="373">
        <v>6575</v>
      </c>
      <c r="R744" s="373">
        <v>714</v>
      </c>
      <c r="S744" s="387">
        <v>598</v>
      </c>
      <c r="T744" s="387">
        <v>598</v>
      </c>
      <c r="U744" s="253" t="s">
        <v>6352</v>
      </c>
      <c r="V744" s="252"/>
      <c r="W744" s="252">
        <v>116</v>
      </c>
      <c r="X744" s="330" t="s">
        <v>11013</v>
      </c>
      <c r="Y744" s="252"/>
      <c r="Z744" s="252"/>
      <c r="AA744" s="252"/>
      <c r="AB744" s="252"/>
      <c r="AC744" s="252"/>
      <c r="AD744" s="252"/>
      <c r="AE744" s="307"/>
      <c r="AF744" s="1733" t="s">
        <v>7675</v>
      </c>
      <c r="AG744" s="1735">
        <v>698</v>
      </c>
      <c r="AH744" s="1735">
        <v>816</v>
      </c>
      <c r="AI744" s="91" t="s">
        <v>7676</v>
      </c>
      <c r="AJ744" s="91" t="s">
        <v>7677</v>
      </c>
      <c r="AK744" s="91"/>
      <c r="AL744" s="381"/>
      <c r="AM744" s="381"/>
      <c r="AN744" s="381"/>
      <c r="AO744" s="381"/>
      <c r="AP744" s="381"/>
      <c r="AQ744" s="1741">
        <v>310</v>
      </c>
      <c r="AR744" s="1733" t="s">
        <v>9140</v>
      </c>
      <c r="AS744" s="1733" t="s">
        <v>9140</v>
      </c>
      <c r="AT744" s="1733" t="s">
        <v>9361</v>
      </c>
      <c r="AU744" s="1743">
        <v>251243</v>
      </c>
      <c r="AV744" s="1745">
        <v>810</v>
      </c>
      <c r="AW744" s="1737">
        <v>2000</v>
      </c>
      <c r="AX744" s="1737">
        <v>0</v>
      </c>
      <c r="AY744" s="1737">
        <v>500</v>
      </c>
      <c r="AZ744" s="1737">
        <v>1000</v>
      </c>
      <c r="BA744" s="1737">
        <v>2000</v>
      </c>
      <c r="BB744" s="1739">
        <v>25</v>
      </c>
      <c r="BC744" s="1739"/>
      <c r="BD744" s="1733" t="s">
        <v>7678</v>
      </c>
      <c r="BE744" s="1733" t="s">
        <v>7679</v>
      </c>
      <c r="BF744" s="313"/>
      <c r="BG744" s="335"/>
      <c r="BH744" s="313"/>
      <c r="BI744" s="313"/>
      <c r="BJ744" s="313"/>
      <c r="BK744" s="313"/>
      <c r="BL744" s="313"/>
      <c r="BM744" s="91"/>
      <c r="BN744" s="91"/>
      <c r="BO744" s="1741"/>
      <c r="BP744" s="1749">
        <v>1</v>
      </c>
      <c r="BQ744" s="1741"/>
      <c r="BR744" s="1741"/>
      <c r="BS744" s="1741"/>
      <c r="BT744" s="1749">
        <v>5</v>
      </c>
      <c r="BU744" s="1749">
        <v>4</v>
      </c>
      <c r="BV744" s="1741">
        <v>1</v>
      </c>
      <c r="BW744" s="1741"/>
      <c r="BX744" s="1741"/>
      <c r="BY744" s="427"/>
      <c r="BZ744" s="427"/>
      <c r="CA744" s="427"/>
      <c r="CB744" s="427"/>
      <c r="CC744" s="427"/>
    </row>
    <row r="745" spans="1:81" ht="17.100000000000001" customHeight="1">
      <c r="A745" s="1761"/>
      <c r="B745" s="78" t="s">
        <v>3543</v>
      </c>
      <c r="C745" s="78" t="s">
        <v>3594</v>
      </c>
      <c r="D745" s="78" t="s">
        <v>309</v>
      </c>
      <c r="E745" s="78" t="s">
        <v>97</v>
      </c>
      <c r="F745" s="88" t="s">
        <v>3630</v>
      </c>
      <c r="G745" s="101" t="s">
        <v>10936</v>
      </c>
      <c r="H745" s="330" t="s">
        <v>3631</v>
      </c>
      <c r="I745" s="91" t="s">
        <v>10937</v>
      </c>
      <c r="J745" s="1760"/>
      <c r="K745" s="1760"/>
      <c r="L745" s="1760"/>
      <c r="M745" s="91" t="s">
        <v>10620</v>
      </c>
      <c r="N745" s="330" t="s">
        <v>30</v>
      </c>
      <c r="O745" s="330"/>
      <c r="P745" s="330" t="s">
        <v>30</v>
      </c>
      <c r="Q745" s="373">
        <v>1448</v>
      </c>
      <c r="R745" s="373">
        <v>595</v>
      </c>
      <c r="S745" s="387">
        <v>595</v>
      </c>
      <c r="T745" s="387">
        <v>595</v>
      </c>
      <c r="U745" s="253" t="s">
        <v>6352</v>
      </c>
      <c r="V745" s="252"/>
      <c r="W745" s="252"/>
      <c r="X745" s="330"/>
      <c r="Y745" s="252"/>
      <c r="Z745" s="252"/>
      <c r="AA745" s="252"/>
      <c r="AB745" s="252"/>
      <c r="AC745" s="252"/>
      <c r="AD745" s="252"/>
      <c r="AE745" s="307">
        <v>21</v>
      </c>
      <c r="AF745" s="1734"/>
      <c r="AG745" s="1736"/>
      <c r="AH745" s="1736"/>
      <c r="AI745" s="91" t="s">
        <v>7680</v>
      </c>
      <c r="AJ745" s="91" t="s">
        <v>7681</v>
      </c>
      <c r="AK745" s="91"/>
      <c r="AL745" s="381"/>
      <c r="AM745" s="381"/>
      <c r="AN745" s="381"/>
      <c r="AO745" s="381"/>
      <c r="AP745" s="381"/>
      <c r="AQ745" s="1742"/>
      <c r="AR745" s="1734"/>
      <c r="AS745" s="1734"/>
      <c r="AT745" s="1734"/>
      <c r="AU745" s="1744"/>
      <c r="AV745" s="1746"/>
      <c r="AW745" s="1738"/>
      <c r="AX745" s="1738"/>
      <c r="AY745" s="1738"/>
      <c r="AZ745" s="1738"/>
      <c r="BA745" s="1738"/>
      <c r="BB745" s="1740"/>
      <c r="BC745" s="1740"/>
      <c r="BD745" s="1734"/>
      <c r="BE745" s="1734"/>
      <c r="BF745" s="313"/>
      <c r="BG745" s="335"/>
      <c r="BH745" s="313"/>
      <c r="BI745" s="313"/>
      <c r="BJ745" s="313"/>
      <c r="BK745" s="313"/>
      <c r="BL745" s="313"/>
      <c r="BM745" s="91"/>
      <c r="BN745" s="91"/>
      <c r="BO745" s="1742"/>
      <c r="BP745" s="1750"/>
      <c r="BQ745" s="1742"/>
      <c r="BR745" s="1742"/>
      <c r="BS745" s="1742"/>
      <c r="BT745" s="1750"/>
      <c r="BU745" s="1750"/>
      <c r="BV745" s="1742"/>
      <c r="BW745" s="1742"/>
      <c r="BX745" s="1742"/>
      <c r="BY745" s="427"/>
      <c r="BZ745" s="427"/>
      <c r="CA745" s="427"/>
      <c r="CB745" s="427"/>
      <c r="CC745" s="427"/>
    </row>
    <row r="746" spans="1:81" ht="17.100000000000001" customHeight="1">
      <c r="A746" s="88">
        <v>657</v>
      </c>
      <c r="B746" s="88" t="s">
        <v>3543</v>
      </c>
      <c r="C746" s="88" t="s">
        <v>3594</v>
      </c>
      <c r="D746" s="78" t="s">
        <v>309</v>
      </c>
      <c r="E746" s="78" t="s">
        <v>97</v>
      </c>
      <c r="F746" s="88" t="s">
        <v>3632</v>
      </c>
      <c r="G746" s="101" t="s">
        <v>3633</v>
      </c>
      <c r="H746" s="330" t="s">
        <v>3634</v>
      </c>
      <c r="I746" s="91" t="s">
        <v>3635</v>
      </c>
      <c r="J746" s="330" t="s">
        <v>102</v>
      </c>
      <c r="K746" s="330" t="s">
        <v>3635</v>
      </c>
      <c r="L746" s="330" t="s">
        <v>3636</v>
      </c>
      <c r="M746" s="91" t="s">
        <v>10621</v>
      </c>
      <c r="N746" s="330" t="s">
        <v>30</v>
      </c>
      <c r="O746" s="330"/>
      <c r="P746" s="330" t="s">
        <v>30</v>
      </c>
      <c r="Q746" s="373">
        <v>10941</v>
      </c>
      <c r="R746" s="373">
        <v>2094</v>
      </c>
      <c r="S746" s="387">
        <v>796</v>
      </c>
      <c r="T746" s="387">
        <v>664</v>
      </c>
      <c r="U746" s="253" t="s">
        <v>6352</v>
      </c>
      <c r="V746" s="252">
        <v>132</v>
      </c>
      <c r="W746" s="252">
        <v>81</v>
      </c>
      <c r="X746" s="330" t="s">
        <v>6337</v>
      </c>
      <c r="Y746" s="252">
        <v>285</v>
      </c>
      <c r="Z746" s="252"/>
      <c r="AA746" s="252"/>
      <c r="AB746" s="252">
        <v>43</v>
      </c>
      <c r="AC746" s="252"/>
      <c r="AD746" s="252"/>
      <c r="AE746" s="307">
        <v>60</v>
      </c>
      <c r="AF746" s="91" t="s">
        <v>7610</v>
      </c>
      <c r="AG746" s="373">
        <v>758</v>
      </c>
      <c r="AH746" s="373">
        <v>8591</v>
      </c>
      <c r="AI746" s="91"/>
      <c r="AJ746" s="91"/>
      <c r="AK746" s="91" t="s">
        <v>6354</v>
      </c>
      <c r="AL746" s="381">
        <v>12</v>
      </c>
      <c r="AM746" s="381"/>
      <c r="AN746" s="381">
        <v>6</v>
      </c>
      <c r="AO746" s="381">
        <v>6</v>
      </c>
      <c r="AP746" s="381"/>
      <c r="AQ746" s="381">
        <v>310</v>
      </c>
      <c r="AR746" s="91" t="s">
        <v>9989</v>
      </c>
      <c r="AS746" s="91" t="s">
        <v>9989</v>
      </c>
      <c r="AT746" s="91" t="s">
        <v>10027</v>
      </c>
      <c r="AU746" s="232">
        <v>202060</v>
      </c>
      <c r="AV746" s="232">
        <v>652</v>
      </c>
      <c r="AW746" s="335">
        <v>3000</v>
      </c>
      <c r="AX746" s="335">
        <v>500</v>
      </c>
      <c r="AY746" s="335">
        <v>1000</v>
      </c>
      <c r="AZ746" s="335">
        <v>2000</v>
      </c>
      <c r="BA746" s="335">
        <v>2000</v>
      </c>
      <c r="BB746" s="313">
        <v>25</v>
      </c>
      <c r="BC746" s="313">
        <v>50</v>
      </c>
      <c r="BD746" s="91" t="s">
        <v>9727</v>
      </c>
      <c r="BE746" s="91" t="s">
        <v>9728</v>
      </c>
      <c r="BF746" s="313"/>
      <c r="BG746" s="335"/>
      <c r="BH746" s="313"/>
      <c r="BI746" s="313"/>
      <c r="BJ746" s="313"/>
      <c r="BK746" s="313"/>
      <c r="BL746" s="313"/>
      <c r="BM746" s="91"/>
      <c r="BN746" s="91"/>
      <c r="BO746" s="253"/>
      <c r="BP746" s="253"/>
      <c r="BQ746" s="253">
        <v>2</v>
      </c>
      <c r="BR746" s="253"/>
      <c r="BS746" s="253"/>
      <c r="BT746" s="253">
        <v>2</v>
      </c>
      <c r="BU746" s="253">
        <v>3</v>
      </c>
      <c r="BV746" s="253"/>
      <c r="BW746" s="253"/>
      <c r="BX746" s="253">
        <v>3</v>
      </c>
      <c r="BY746" s="427"/>
      <c r="BZ746" s="427"/>
      <c r="CA746" s="427"/>
      <c r="CB746" s="427"/>
      <c r="CC746" s="427"/>
    </row>
    <row r="747" spans="1:81" ht="17.100000000000001" customHeight="1">
      <c r="A747" s="88">
        <v>658</v>
      </c>
      <c r="B747" s="88" t="s">
        <v>3543</v>
      </c>
      <c r="C747" s="88" t="s">
        <v>3594</v>
      </c>
      <c r="D747" s="78" t="s">
        <v>309</v>
      </c>
      <c r="E747" s="78" t="s">
        <v>97</v>
      </c>
      <c r="F747" s="88" t="s">
        <v>3637</v>
      </c>
      <c r="G747" s="101" t="s">
        <v>10935</v>
      </c>
      <c r="H747" s="330" t="s">
        <v>3638</v>
      </c>
      <c r="I747" s="91" t="s">
        <v>3639</v>
      </c>
      <c r="J747" s="330" t="s">
        <v>102</v>
      </c>
      <c r="K747" s="330" t="s">
        <v>3640</v>
      </c>
      <c r="L747" s="330" t="s">
        <v>3641</v>
      </c>
      <c r="M747" s="91" t="s">
        <v>10622</v>
      </c>
      <c r="N747" s="330" t="s">
        <v>30</v>
      </c>
      <c r="O747" s="330"/>
      <c r="P747" s="330" t="s">
        <v>30</v>
      </c>
      <c r="Q747" s="373">
        <v>29226</v>
      </c>
      <c r="R747" s="373">
        <v>9177</v>
      </c>
      <c r="S747" s="387">
        <v>4376</v>
      </c>
      <c r="T747" s="387">
        <v>4250</v>
      </c>
      <c r="U747" s="253" t="s">
        <v>6361</v>
      </c>
      <c r="V747" s="252">
        <v>126</v>
      </c>
      <c r="W747" s="252">
        <v>365</v>
      </c>
      <c r="X747" s="330" t="s">
        <v>33</v>
      </c>
      <c r="Y747" s="252">
        <v>190</v>
      </c>
      <c r="Z747" s="252"/>
      <c r="AA747" s="252"/>
      <c r="AB747" s="252">
        <v>124</v>
      </c>
      <c r="AC747" s="252"/>
      <c r="AD747" s="252">
        <v>32</v>
      </c>
      <c r="AE747" s="307">
        <v>60</v>
      </c>
      <c r="AF747" s="91" t="s">
        <v>9724</v>
      </c>
      <c r="AG747" s="373">
        <v>10068</v>
      </c>
      <c r="AH747" s="373">
        <v>39907</v>
      </c>
      <c r="AI747" s="91" t="s">
        <v>9725</v>
      </c>
      <c r="AJ747" s="91" t="s">
        <v>9726</v>
      </c>
      <c r="AK747" s="91" t="s">
        <v>6354</v>
      </c>
      <c r="AL747" s="381">
        <v>8</v>
      </c>
      <c r="AM747" s="381"/>
      <c r="AN747" s="381">
        <v>5</v>
      </c>
      <c r="AO747" s="381">
        <v>3</v>
      </c>
      <c r="AP747" s="381"/>
      <c r="AQ747" s="381">
        <v>313</v>
      </c>
      <c r="AR747" s="91" t="s">
        <v>9989</v>
      </c>
      <c r="AS747" s="91" t="s">
        <v>9989</v>
      </c>
      <c r="AT747" s="91" t="s">
        <v>10027</v>
      </c>
      <c r="AU747" s="73">
        <v>236229</v>
      </c>
      <c r="AV747" s="232">
        <v>755</v>
      </c>
      <c r="AW747" s="335">
        <v>3000</v>
      </c>
      <c r="AX747" s="335">
        <v>500</v>
      </c>
      <c r="AY747" s="335">
        <v>1000</v>
      </c>
      <c r="AZ747" s="335">
        <v>2000</v>
      </c>
      <c r="BA747" s="335">
        <v>2000</v>
      </c>
      <c r="BB747" s="313">
        <v>25</v>
      </c>
      <c r="BC747" s="313">
        <v>50</v>
      </c>
      <c r="BD747" s="91" t="s">
        <v>9727</v>
      </c>
      <c r="BE747" s="91" t="s">
        <v>9728</v>
      </c>
      <c r="BF747" s="313"/>
      <c r="BG747" s="335"/>
      <c r="BH747" s="313"/>
      <c r="BI747" s="313"/>
      <c r="BJ747" s="313"/>
      <c r="BK747" s="313"/>
      <c r="BL747" s="313"/>
      <c r="BM747" s="91"/>
      <c r="BN747" s="91"/>
      <c r="BO747" s="253"/>
      <c r="BP747" s="253">
        <v>4</v>
      </c>
      <c r="BQ747" s="253"/>
      <c r="BR747" s="253"/>
      <c r="BS747" s="253"/>
      <c r="BT747" s="253">
        <v>11</v>
      </c>
      <c r="BU747" s="253">
        <v>8</v>
      </c>
      <c r="BV747" s="253">
        <v>3</v>
      </c>
      <c r="BW747" s="253"/>
      <c r="BX747" s="253">
        <v>19</v>
      </c>
      <c r="BY747" s="427"/>
      <c r="BZ747" s="427"/>
      <c r="CA747" s="427"/>
      <c r="CB747" s="427"/>
      <c r="CC747" s="427"/>
    </row>
    <row r="748" spans="1:81" ht="17.100000000000001" customHeight="1">
      <c r="A748" s="88">
        <v>659</v>
      </c>
      <c r="B748" s="88" t="s">
        <v>3543</v>
      </c>
      <c r="C748" s="86" t="s">
        <v>3618</v>
      </c>
      <c r="D748" s="91" t="s">
        <v>309</v>
      </c>
      <c r="E748" s="78" t="s">
        <v>20</v>
      </c>
      <c r="F748" s="86" t="s">
        <v>3642</v>
      </c>
      <c r="G748" s="101" t="s">
        <v>3643</v>
      </c>
      <c r="H748" s="330" t="s">
        <v>3644</v>
      </c>
      <c r="I748" s="91" t="s">
        <v>3645</v>
      </c>
      <c r="J748" s="330" t="s">
        <v>102</v>
      </c>
      <c r="K748" s="330" t="s">
        <v>3622</v>
      </c>
      <c r="L748" s="330" t="s">
        <v>3646</v>
      </c>
      <c r="M748" s="91" t="s">
        <v>6412</v>
      </c>
      <c r="N748" s="330" t="s">
        <v>30</v>
      </c>
      <c r="O748" s="330"/>
      <c r="P748" s="330" t="s">
        <v>30</v>
      </c>
      <c r="Q748" s="373">
        <v>7554</v>
      </c>
      <c r="R748" s="373">
        <v>721</v>
      </c>
      <c r="S748" s="387">
        <v>430</v>
      </c>
      <c r="T748" s="387">
        <v>430</v>
      </c>
      <c r="U748" s="253" t="s">
        <v>6352</v>
      </c>
      <c r="V748" s="252"/>
      <c r="W748" s="252">
        <v>39</v>
      </c>
      <c r="X748" s="330" t="s">
        <v>6337</v>
      </c>
      <c r="Y748" s="252"/>
      <c r="Z748" s="252">
        <v>66</v>
      </c>
      <c r="AA748" s="252">
        <v>350</v>
      </c>
      <c r="AB748" s="252">
        <v>131</v>
      </c>
      <c r="AC748" s="252"/>
      <c r="AD748" s="252"/>
      <c r="AE748" s="307">
        <v>25</v>
      </c>
      <c r="AF748" s="91" t="s">
        <v>6415</v>
      </c>
      <c r="AG748" s="373">
        <v>1012</v>
      </c>
      <c r="AH748" s="373">
        <v>1012</v>
      </c>
      <c r="AI748" s="91" t="s">
        <v>6416</v>
      </c>
      <c r="AJ748" s="91" t="s">
        <v>6417</v>
      </c>
      <c r="AK748" s="91"/>
      <c r="AL748" s="381">
        <v>1</v>
      </c>
      <c r="AM748" s="381"/>
      <c r="AN748" s="381"/>
      <c r="AO748" s="381">
        <v>1</v>
      </c>
      <c r="AP748" s="381"/>
      <c r="AQ748" s="381">
        <v>310</v>
      </c>
      <c r="AR748" s="91" t="s">
        <v>9140</v>
      </c>
      <c r="AS748" s="91" t="s">
        <v>9140</v>
      </c>
      <c r="AT748" s="91" t="s">
        <v>6414</v>
      </c>
      <c r="AU748" s="232">
        <v>3241</v>
      </c>
      <c r="AV748" s="232">
        <v>10</v>
      </c>
      <c r="AW748" s="335"/>
      <c r="AX748" s="335"/>
      <c r="AY748" s="335"/>
      <c r="AZ748" s="335"/>
      <c r="BA748" s="335"/>
      <c r="BB748" s="313"/>
      <c r="BC748" s="313"/>
      <c r="BD748" s="91"/>
      <c r="BE748" s="91" t="s">
        <v>6350</v>
      </c>
      <c r="BF748" s="313"/>
      <c r="BG748" s="335"/>
      <c r="BH748" s="313"/>
      <c r="BI748" s="313"/>
      <c r="BJ748" s="313"/>
      <c r="BK748" s="313"/>
      <c r="BL748" s="313"/>
      <c r="BM748" s="91"/>
      <c r="BN748" s="91" t="s">
        <v>6350</v>
      </c>
      <c r="BO748" s="253"/>
      <c r="BP748" s="253">
        <v>1</v>
      </c>
      <c r="BQ748" s="253">
        <v>1</v>
      </c>
      <c r="BR748" s="253"/>
      <c r="BS748" s="253"/>
      <c r="BT748" s="253"/>
      <c r="BU748" s="253"/>
      <c r="BV748" s="253"/>
      <c r="BW748" s="253"/>
      <c r="BX748" s="253"/>
      <c r="BY748" s="427"/>
      <c r="BZ748" s="427"/>
      <c r="CA748" s="427"/>
      <c r="CB748" s="427"/>
      <c r="CC748" s="427"/>
    </row>
    <row r="749" spans="1:81" ht="17.100000000000001" customHeight="1">
      <c r="A749" s="88">
        <v>660</v>
      </c>
      <c r="B749" s="88" t="s">
        <v>3647</v>
      </c>
      <c r="C749" s="88" t="s">
        <v>3588</v>
      </c>
      <c r="D749" s="88" t="s">
        <v>309</v>
      </c>
      <c r="E749" s="88" t="s">
        <v>97</v>
      </c>
      <c r="F749" s="88" t="s">
        <v>11461</v>
      </c>
      <c r="G749" s="169" t="s">
        <v>3648</v>
      </c>
      <c r="H749" s="329" t="s">
        <v>3649</v>
      </c>
      <c r="I749" s="332" t="s">
        <v>3650</v>
      </c>
      <c r="J749" s="329" t="s">
        <v>102</v>
      </c>
      <c r="K749" s="329" t="s">
        <v>3651</v>
      </c>
      <c r="L749" s="329" t="s">
        <v>3652</v>
      </c>
      <c r="M749" s="91" t="s">
        <v>10623</v>
      </c>
      <c r="N749" s="330" t="s">
        <v>30</v>
      </c>
      <c r="O749" s="330"/>
      <c r="P749" s="330" t="s">
        <v>102</v>
      </c>
      <c r="Q749" s="373">
        <v>12302</v>
      </c>
      <c r="R749" s="373">
        <v>1736.46</v>
      </c>
      <c r="S749" s="387">
        <v>552</v>
      </c>
      <c r="T749" s="387">
        <v>408.35</v>
      </c>
      <c r="U749" s="253" t="s">
        <v>6352</v>
      </c>
      <c r="V749" s="252">
        <v>144</v>
      </c>
      <c r="W749" s="252">
        <v>109.18</v>
      </c>
      <c r="X749" s="330" t="s">
        <v>6337</v>
      </c>
      <c r="Y749" s="252">
        <v>67.5</v>
      </c>
      <c r="Z749" s="252"/>
      <c r="AA749" s="252"/>
      <c r="AB749" s="252">
        <v>87.29</v>
      </c>
      <c r="AC749" s="252"/>
      <c r="AD749" s="252"/>
      <c r="AE749" s="307">
        <v>20</v>
      </c>
      <c r="AF749" s="91" t="s">
        <v>6384</v>
      </c>
      <c r="AG749" s="373">
        <v>4377</v>
      </c>
      <c r="AH749" s="373">
        <v>6461</v>
      </c>
      <c r="AI749" s="91" t="s">
        <v>6661</v>
      </c>
      <c r="AJ749" s="91" t="s">
        <v>6662</v>
      </c>
      <c r="AK749" s="91" t="s">
        <v>6348</v>
      </c>
      <c r="AL749" s="381">
        <v>5</v>
      </c>
      <c r="AM749" s="381"/>
      <c r="AN749" s="381">
        <v>3</v>
      </c>
      <c r="AO749" s="381">
        <v>2</v>
      </c>
      <c r="AP749" s="381"/>
      <c r="AQ749" s="381">
        <v>310</v>
      </c>
      <c r="AR749" s="91" t="s">
        <v>9140</v>
      </c>
      <c r="AS749" s="91" t="s">
        <v>9140</v>
      </c>
      <c r="AT749" s="91" t="s">
        <v>10003</v>
      </c>
      <c r="AU749" s="73">
        <v>35201</v>
      </c>
      <c r="AV749" s="232">
        <v>114</v>
      </c>
      <c r="AW749" s="335">
        <v>1000</v>
      </c>
      <c r="AX749" s="335">
        <v>0</v>
      </c>
      <c r="AY749" s="335">
        <v>500</v>
      </c>
      <c r="AZ749" s="335">
        <v>800</v>
      </c>
      <c r="BA749" s="335">
        <v>1000</v>
      </c>
      <c r="BB749" s="313">
        <v>20</v>
      </c>
      <c r="BC749" s="313">
        <v>50</v>
      </c>
      <c r="BD749" s="91" t="s">
        <v>6664</v>
      </c>
      <c r="BE749" s="91" t="s">
        <v>9557</v>
      </c>
      <c r="BF749" s="313"/>
      <c r="BG749" s="335"/>
      <c r="BH749" s="313"/>
      <c r="BI749" s="313"/>
      <c r="BJ749" s="313"/>
      <c r="BK749" s="313"/>
      <c r="BL749" s="313"/>
      <c r="BM749" s="91"/>
      <c r="BN749" s="91"/>
      <c r="BO749" s="253"/>
      <c r="BP749" s="253">
        <v>1</v>
      </c>
      <c r="BQ749" s="253"/>
      <c r="BR749" s="253"/>
      <c r="BS749" s="253"/>
      <c r="BT749" s="253">
        <v>1</v>
      </c>
      <c r="BU749" s="253">
        <v>1</v>
      </c>
      <c r="BV749" s="253">
        <v>1</v>
      </c>
      <c r="BW749" s="253">
        <v>1</v>
      </c>
      <c r="BX749" s="253"/>
      <c r="BY749" s="427"/>
      <c r="BZ749" s="427"/>
      <c r="CA749" s="427"/>
      <c r="CB749" s="427"/>
      <c r="CC749" s="427"/>
    </row>
    <row r="750" spans="1:81" ht="17.100000000000001" customHeight="1">
      <c r="A750" s="88">
        <v>661</v>
      </c>
      <c r="B750" s="88" t="s">
        <v>3543</v>
      </c>
      <c r="C750" s="88" t="s">
        <v>3653</v>
      </c>
      <c r="D750" s="88" t="s">
        <v>309</v>
      </c>
      <c r="E750" s="88" t="s">
        <v>97</v>
      </c>
      <c r="F750" s="88" t="s">
        <v>3654</v>
      </c>
      <c r="G750" s="169" t="s">
        <v>3655</v>
      </c>
      <c r="H750" s="329" t="s">
        <v>5921</v>
      </c>
      <c r="I750" s="332" t="s">
        <v>8845</v>
      </c>
      <c r="J750" s="329" t="s">
        <v>102</v>
      </c>
      <c r="K750" s="329" t="s">
        <v>3656</v>
      </c>
      <c r="L750" s="329" t="s">
        <v>3657</v>
      </c>
      <c r="M750" s="91"/>
      <c r="N750" s="330" t="s">
        <v>30</v>
      </c>
      <c r="O750" s="570"/>
      <c r="P750" s="330" t="s">
        <v>30</v>
      </c>
      <c r="Q750" s="373">
        <v>5776.9</v>
      </c>
      <c r="R750" s="373">
        <v>1021.25</v>
      </c>
      <c r="S750" s="387">
        <v>880</v>
      </c>
      <c r="T750" s="387">
        <v>880</v>
      </c>
      <c r="U750" s="253" t="s">
        <v>8877</v>
      </c>
      <c r="V750" s="252"/>
      <c r="W750" s="252">
        <v>46.06</v>
      </c>
      <c r="X750" s="330" t="s">
        <v>6337</v>
      </c>
      <c r="Y750" s="252"/>
      <c r="Z750" s="252"/>
      <c r="AA750" s="252"/>
      <c r="AB750" s="252">
        <v>38.61</v>
      </c>
      <c r="AC750" s="252"/>
      <c r="AD750" s="252">
        <v>95.02</v>
      </c>
      <c r="AE750" s="307">
        <v>100</v>
      </c>
      <c r="AF750" s="91" t="s">
        <v>7698</v>
      </c>
      <c r="AG750" s="373">
        <v>3000</v>
      </c>
      <c r="AH750" s="373">
        <v>7000</v>
      </c>
      <c r="AI750" s="91"/>
      <c r="AJ750" s="91"/>
      <c r="AK750" s="91"/>
      <c r="AL750" s="381"/>
      <c r="AM750" s="381"/>
      <c r="AN750" s="381"/>
      <c r="AO750" s="381"/>
      <c r="AP750" s="381"/>
      <c r="AQ750" s="381">
        <v>310</v>
      </c>
      <c r="AR750" s="91" t="s">
        <v>9196</v>
      </c>
      <c r="AS750" s="91" t="s">
        <v>9196</v>
      </c>
      <c r="AT750" s="91" t="s">
        <v>9362</v>
      </c>
      <c r="AU750" s="73">
        <v>24000</v>
      </c>
      <c r="AV750" s="232">
        <v>77</v>
      </c>
      <c r="AW750" s="335">
        <v>10000</v>
      </c>
      <c r="AX750" s="335">
        <v>0</v>
      </c>
      <c r="AY750" s="335">
        <v>3000</v>
      </c>
      <c r="AZ750" s="335">
        <v>5000</v>
      </c>
      <c r="BA750" s="335">
        <v>10000</v>
      </c>
      <c r="BB750" s="313">
        <v>20</v>
      </c>
      <c r="BC750" s="313" t="s">
        <v>12054</v>
      </c>
      <c r="BD750" s="91" t="s">
        <v>12056</v>
      </c>
      <c r="BE750" s="91" t="s">
        <v>12055</v>
      </c>
      <c r="BF750" s="313"/>
      <c r="BG750" s="335"/>
      <c r="BH750" s="313"/>
      <c r="BI750" s="313"/>
      <c r="BJ750" s="313"/>
      <c r="BK750" s="313"/>
      <c r="BL750" s="313"/>
      <c r="BM750" s="91"/>
      <c r="BN750" s="91"/>
      <c r="BO750" s="253"/>
      <c r="BP750" s="253"/>
      <c r="BQ750" s="253">
        <v>1</v>
      </c>
      <c r="BR750" s="253"/>
      <c r="BS750" s="253"/>
      <c r="BT750" s="253">
        <v>2</v>
      </c>
      <c r="BU750" s="253"/>
      <c r="BV750" s="253">
        <v>1</v>
      </c>
      <c r="BW750" s="253"/>
      <c r="BX750" s="253"/>
      <c r="BY750" s="427"/>
      <c r="BZ750" s="427"/>
      <c r="CA750" s="427"/>
      <c r="CB750" s="427"/>
      <c r="CC750" s="427"/>
    </row>
    <row r="751" spans="1:81" ht="17.100000000000001" customHeight="1">
      <c r="A751" s="88">
        <v>662</v>
      </c>
      <c r="B751" s="88" t="s">
        <v>3543</v>
      </c>
      <c r="C751" s="88" t="s">
        <v>3653</v>
      </c>
      <c r="D751" s="88" t="s">
        <v>309</v>
      </c>
      <c r="E751" s="88" t="s">
        <v>896</v>
      </c>
      <c r="F751" s="88" t="s">
        <v>3658</v>
      </c>
      <c r="G751" s="169" t="s">
        <v>3659</v>
      </c>
      <c r="H751" s="329" t="s">
        <v>3660</v>
      </c>
      <c r="I751" s="332" t="s">
        <v>8846</v>
      </c>
      <c r="J751" s="329" t="s">
        <v>30</v>
      </c>
      <c r="K751" s="330" t="s">
        <v>113</v>
      </c>
      <c r="L751" s="329" t="s">
        <v>113</v>
      </c>
      <c r="M751" s="91"/>
      <c r="N751" s="330" t="s">
        <v>30</v>
      </c>
      <c r="O751" s="570"/>
      <c r="P751" s="330" t="s">
        <v>30</v>
      </c>
      <c r="Q751" s="373">
        <v>16475</v>
      </c>
      <c r="R751" s="373">
        <v>2190</v>
      </c>
      <c r="S751" s="387">
        <v>1728</v>
      </c>
      <c r="T751" s="387">
        <v>1728</v>
      </c>
      <c r="U751" s="253" t="s">
        <v>8877</v>
      </c>
      <c r="V751" s="252"/>
      <c r="W751" s="252">
        <v>27</v>
      </c>
      <c r="X751" s="330" t="s">
        <v>6337</v>
      </c>
      <c r="Y751" s="252"/>
      <c r="Z751" s="252"/>
      <c r="AA751" s="252"/>
      <c r="AB751" s="252"/>
      <c r="AC751" s="252"/>
      <c r="AD751" s="252"/>
      <c r="AE751" s="307">
        <v>15</v>
      </c>
      <c r="AF751" s="91" t="s">
        <v>7697</v>
      </c>
      <c r="AG751" s="373">
        <v>4031</v>
      </c>
      <c r="AH751" s="373">
        <v>4031</v>
      </c>
      <c r="AI751" s="91"/>
      <c r="AJ751" s="91"/>
      <c r="AK751" s="91"/>
      <c r="AL751" s="381"/>
      <c r="AM751" s="381"/>
      <c r="AN751" s="381"/>
      <c r="AO751" s="381"/>
      <c r="AP751" s="381"/>
      <c r="AQ751" s="381">
        <v>312</v>
      </c>
      <c r="AR751" s="91" t="s">
        <v>9140</v>
      </c>
      <c r="AS751" s="91" t="s">
        <v>9140</v>
      </c>
      <c r="AT751" s="91" t="s">
        <v>6425</v>
      </c>
      <c r="AU751" s="73">
        <v>9946</v>
      </c>
      <c r="AV751" s="232">
        <v>32</v>
      </c>
      <c r="AW751" s="335">
        <v>5000</v>
      </c>
      <c r="AX751" s="335">
        <v>0</v>
      </c>
      <c r="AY751" s="335">
        <v>1000</v>
      </c>
      <c r="AZ751" s="335">
        <v>3000</v>
      </c>
      <c r="BA751" s="335">
        <v>5000</v>
      </c>
      <c r="BB751" s="313">
        <v>20</v>
      </c>
      <c r="BC751" s="313"/>
      <c r="BD751" s="91" t="s">
        <v>7696</v>
      </c>
      <c r="BE751" s="91"/>
      <c r="BF751" s="313"/>
      <c r="BG751" s="335"/>
      <c r="BH751" s="313"/>
      <c r="BI751" s="313"/>
      <c r="BJ751" s="313"/>
      <c r="BK751" s="313"/>
      <c r="BL751" s="313"/>
      <c r="BM751" s="91"/>
      <c r="BN751" s="91"/>
      <c r="BO751" s="390"/>
      <c r="BP751" s="390"/>
      <c r="BQ751" s="390"/>
      <c r="BR751" s="390"/>
      <c r="BS751" s="390">
        <v>1</v>
      </c>
      <c r="BT751" s="253"/>
      <c r="BU751" s="253">
        <v>3</v>
      </c>
      <c r="BV751" s="253"/>
      <c r="BW751" s="253"/>
      <c r="BX751" s="253"/>
      <c r="BY751" s="427"/>
      <c r="BZ751" s="427"/>
      <c r="CA751" s="427"/>
      <c r="CB751" s="427"/>
      <c r="CC751" s="427"/>
    </row>
    <row r="752" spans="1:81" ht="17.100000000000001" customHeight="1">
      <c r="A752" s="88">
        <v>663</v>
      </c>
      <c r="B752" s="88" t="s">
        <v>3543</v>
      </c>
      <c r="C752" s="88" t="s">
        <v>3653</v>
      </c>
      <c r="D752" s="78" t="s">
        <v>309</v>
      </c>
      <c r="E752" s="78" t="s">
        <v>896</v>
      </c>
      <c r="F752" s="78" t="s">
        <v>3661</v>
      </c>
      <c r="G752" s="101" t="s">
        <v>3662</v>
      </c>
      <c r="H752" s="330" t="s">
        <v>3663</v>
      </c>
      <c r="I752" s="91" t="s">
        <v>8847</v>
      </c>
      <c r="J752" s="330" t="s">
        <v>30</v>
      </c>
      <c r="K752" s="330" t="s">
        <v>113</v>
      </c>
      <c r="L752" s="330" t="s">
        <v>113</v>
      </c>
      <c r="M752" s="91"/>
      <c r="N752" s="330" t="s">
        <v>30</v>
      </c>
      <c r="O752" s="570"/>
      <c r="P752" s="330" t="s">
        <v>30</v>
      </c>
      <c r="Q752" s="373">
        <v>24005</v>
      </c>
      <c r="R752" s="373">
        <v>4269</v>
      </c>
      <c r="S752" s="387">
        <v>4132</v>
      </c>
      <c r="T752" s="387">
        <v>4132</v>
      </c>
      <c r="U752" s="253" t="s">
        <v>6336</v>
      </c>
      <c r="V752" s="252"/>
      <c r="W752" s="252">
        <v>62</v>
      </c>
      <c r="X752" s="330" t="s">
        <v>6337</v>
      </c>
      <c r="Y752" s="252">
        <v>483</v>
      </c>
      <c r="Z752" s="252"/>
      <c r="AA752" s="252"/>
      <c r="AB752" s="252"/>
      <c r="AC752" s="252"/>
      <c r="AD752" s="252"/>
      <c r="AE752" s="307">
        <v>99</v>
      </c>
      <c r="AF752" s="91" t="s">
        <v>7688</v>
      </c>
      <c r="AG752" s="373">
        <v>500</v>
      </c>
      <c r="AH752" s="373">
        <v>500</v>
      </c>
      <c r="AI752" s="91"/>
      <c r="AJ752" s="91"/>
      <c r="AK752" s="91"/>
      <c r="AL752" s="381"/>
      <c r="AM752" s="381"/>
      <c r="AN752" s="381"/>
      <c r="AO752" s="381"/>
      <c r="AP752" s="381"/>
      <c r="AQ752" s="381">
        <v>250</v>
      </c>
      <c r="AR752" s="91" t="s">
        <v>9140</v>
      </c>
      <c r="AS752" s="91" t="s">
        <v>9140</v>
      </c>
      <c r="AT752" s="91" t="s">
        <v>6425</v>
      </c>
      <c r="AU752" s="73">
        <v>1200</v>
      </c>
      <c r="AV752" s="232">
        <v>5</v>
      </c>
      <c r="AW752" s="335"/>
      <c r="AX752" s="335"/>
      <c r="AY752" s="335"/>
      <c r="AZ752" s="335"/>
      <c r="BA752" s="335"/>
      <c r="BB752" s="313"/>
      <c r="BC752" s="313"/>
      <c r="BD752" s="91"/>
      <c r="BE752" s="91" t="s">
        <v>6350</v>
      </c>
      <c r="BF752" s="313"/>
      <c r="BG752" s="335"/>
      <c r="BH752" s="313"/>
      <c r="BI752" s="313"/>
      <c r="BJ752" s="313"/>
      <c r="BK752" s="313"/>
      <c r="BL752" s="313"/>
      <c r="BM752" s="91"/>
      <c r="BN752" s="91"/>
      <c r="BO752" s="253"/>
      <c r="BP752" s="253"/>
      <c r="BQ752" s="253"/>
      <c r="BR752" s="253"/>
      <c r="BS752" s="253"/>
      <c r="BT752" s="253"/>
      <c r="BU752" s="253"/>
      <c r="BV752" s="253"/>
      <c r="BW752" s="253"/>
      <c r="BX752" s="253"/>
      <c r="BY752" s="427"/>
      <c r="BZ752" s="427"/>
      <c r="CA752" s="427"/>
      <c r="CB752" s="427"/>
      <c r="CC752" s="427"/>
    </row>
    <row r="753" spans="1:81" ht="17.100000000000001" customHeight="1">
      <c r="A753" s="88">
        <v>664</v>
      </c>
      <c r="B753" s="88" t="s">
        <v>3543</v>
      </c>
      <c r="C753" s="88" t="s">
        <v>3653</v>
      </c>
      <c r="D753" s="78" t="s">
        <v>309</v>
      </c>
      <c r="E753" s="78" t="s">
        <v>896</v>
      </c>
      <c r="F753" s="78" t="s">
        <v>3664</v>
      </c>
      <c r="G753" s="101" t="s">
        <v>3665</v>
      </c>
      <c r="H753" s="330" t="s">
        <v>3666</v>
      </c>
      <c r="I753" s="91" t="s">
        <v>8848</v>
      </c>
      <c r="J753" s="330" t="s">
        <v>30</v>
      </c>
      <c r="K753" s="330" t="s">
        <v>113</v>
      </c>
      <c r="L753" s="330" t="s">
        <v>113</v>
      </c>
      <c r="M753" s="91"/>
      <c r="N753" s="330" t="s">
        <v>30</v>
      </c>
      <c r="O753" s="570"/>
      <c r="P753" s="330" t="s">
        <v>30</v>
      </c>
      <c r="Q753" s="373">
        <v>1244</v>
      </c>
      <c r="R753" s="373">
        <v>1015</v>
      </c>
      <c r="S753" s="23">
        <v>447</v>
      </c>
      <c r="T753" s="387">
        <v>396</v>
      </c>
      <c r="U753" s="253" t="s">
        <v>6352</v>
      </c>
      <c r="V753" s="300">
        <v>51</v>
      </c>
      <c r="W753" s="252">
        <v>77</v>
      </c>
      <c r="X753" s="330" t="s">
        <v>6337</v>
      </c>
      <c r="Y753" s="252">
        <v>134</v>
      </c>
      <c r="Z753" s="252"/>
      <c r="AA753" s="252"/>
      <c r="AB753" s="252">
        <v>47</v>
      </c>
      <c r="AC753" s="252">
        <v>10</v>
      </c>
      <c r="AD753" s="252"/>
      <c r="AE753" s="307">
        <v>11</v>
      </c>
      <c r="AF753" s="91" t="s">
        <v>7699</v>
      </c>
      <c r="AG753" s="373">
        <v>620</v>
      </c>
      <c r="AH753" s="373">
        <v>620</v>
      </c>
      <c r="AI753" s="91"/>
      <c r="AJ753" s="91"/>
      <c r="AK753" s="91"/>
      <c r="AL753" s="381"/>
      <c r="AM753" s="381"/>
      <c r="AN753" s="381"/>
      <c r="AO753" s="381"/>
      <c r="AP753" s="381"/>
      <c r="AQ753" s="381">
        <v>310</v>
      </c>
      <c r="AR753" s="91" t="s">
        <v>9080</v>
      </c>
      <c r="AS753" s="91" t="s">
        <v>9080</v>
      </c>
      <c r="AT753" s="91" t="s">
        <v>6356</v>
      </c>
      <c r="AU753" s="232">
        <v>4720</v>
      </c>
      <c r="AV753" s="232">
        <v>15</v>
      </c>
      <c r="AW753" s="335">
        <v>5000</v>
      </c>
      <c r="AX753" s="335">
        <v>0</v>
      </c>
      <c r="AY753" s="335">
        <v>3000</v>
      </c>
      <c r="AZ753" s="335">
        <v>3000</v>
      </c>
      <c r="BA753" s="335">
        <v>5000</v>
      </c>
      <c r="BB753" s="309">
        <v>20</v>
      </c>
      <c r="BC753" s="309">
        <v>20</v>
      </c>
      <c r="BD753" s="91" t="s">
        <v>7696</v>
      </c>
      <c r="BE753" s="91"/>
      <c r="BF753" s="313"/>
      <c r="BG753" s="335"/>
      <c r="BH753" s="313"/>
      <c r="BI753" s="313"/>
      <c r="BJ753" s="313"/>
      <c r="BK753" s="313"/>
      <c r="BL753" s="313"/>
      <c r="BM753" s="91"/>
      <c r="BN753" s="91"/>
      <c r="BO753" s="253"/>
      <c r="BP753" s="253"/>
      <c r="BQ753" s="253"/>
      <c r="BR753" s="253"/>
      <c r="BS753" s="253"/>
      <c r="BT753" s="253"/>
      <c r="BU753" s="253"/>
      <c r="BV753" s="253">
        <v>2</v>
      </c>
      <c r="BW753" s="253"/>
      <c r="BX753" s="253"/>
      <c r="BY753" s="427"/>
      <c r="BZ753" s="427"/>
      <c r="CA753" s="427"/>
      <c r="CB753" s="427"/>
      <c r="CC753" s="427"/>
    </row>
    <row r="754" spans="1:81" ht="17.100000000000001" customHeight="1">
      <c r="A754" s="88">
        <v>665</v>
      </c>
      <c r="B754" s="88" t="s">
        <v>3543</v>
      </c>
      <c r="C754" s="88" t="s">
        <v>3653</v>
      </c>
      <c r="D754" s="78" t="s">
        <v>309</v>
      </c>
      <c r="E754" s="78" t="s">
        <v>896</v>
      </c>
      <c r="F754" s="78" t="s">
        <v>3667</v>
      </c>
      <c r="G754" s="101" t="s">
        <v>3668</v>
      </c>
      <c r="H754" s="330" t="s">
        <v>3669</v>
      </c>
      <c r="I754" s="91" t="s">
        <v>8849</v>
      </c>
      <c r="J754" s="330" t="s">
        <v>30</v>
      </c>
      <c r="K754" s="330" t="s">
        <v>113</v>
      </c>
      <c r="L754" s="330" t="s">
        <v>113</v>
      </c>
      <c r="M754" s="91"/>
      <c r="N754" s="330" t="s">
        <v>30</v>
      </c>
      <c r="O754" s="570"/>
      <c r="P754" s="330" t="s">
        <v>30</v>
      </c>
      <c r="Q754" s="373">
        <v>9691</v>
      </c>
      <c r="R754" s="373">
        <v>1764.34</v>
      </c>
      <c r="S754" s="387">
        <v>1565</v>
      </c>
      <c r="T754" s="387">
        <v>1565</v>
      </c>
      <c r="U754" s="253" t="s">
        <v>8877</v>
      </c>
      <c r="V754" s="252"/>
      <c r="W754" s="252">
        <v>37.19</v>
      </c>
      <c r="X754" s="330" t="s">
        <v>6337</v>
      </c>
      <c r="Y754" s="252"/>
      <c r="Z754" s="252"/>
      <c r="AA754" s="252"/>
      <c r="AB754" s="252"/>
      <c r="AC754" s="252"/>
      <c r="AD754" s="252"/>
      <c r="AE754" s="307">
        <v>80</v>
      </c>
      <c r="AF754" s="91" t="s">
        <v>7694</v>
      </c>
      <c r="AG754" s="373">
        <v>382</v>
      </c>
      <c r="AH754" s="373">
        <v>382</v>
      </c>
      <c r="AI754" s="91"/>
      <c r="AJ754" s="91"/>
      <c r="AK754" s="91"/>
      <c r="AL754" s="381"/>
      <c r="AM754" s="381"/>
      <c r="AN754" s="381"/>
      <c r="AO754" s="381"/>
      <c r="AP754" s="381"/>
      <c r="AQ754" s="381">
        <v>312</v>
      </c>
      <c r="AR754" s="91" t="s">
        <v>9140</v>
      </c>
      <c r="AS754" s="91" t="s">
        <v>9140</v>
      </c>
      <c r="AT754" s="91" t="s">
        <v>6425</v>
      </c>
      <c r="AU754" s="73">
        <v>18287</v>
      </c>
      <c r="AV754" s="232">
        <v>59</v>
      </c>
      <c r="AW754" s="335">
        <v>5000</v>
      </c>
      <c r="AX754" s="335" t="s">
        <v>11646</v>
      </c>
      <c r="AY754" s="335" t="s">
        <v>12641</v>
      </c>
      <c r="AZ754" s="335" t="s">
        <v>12641</v>
      </c>
      <c r="BA754" s="335">
        <v>5000</v>
      </c>
      <c r="BB754" s="313">
        <v>20</v>
      </c>
      <c r="BC754" s="313"/>
      <c r="BD754" s="91" t="s">
        <v>7696</v>
      </c>
      <c r="BE754" s="91"/>
      <c r="BF754" s="313"/>
      <c r="BG754" s="335"/>
      <c r="BH754" s="313"/>
      <c r="BI754" s="313"/>
      <c r="BJ754" s="313"/>
      <c r="BK754" s="313"/>
      <c r="BL754" s="313"/>
      <c r="BM754" s="91"/>
      <c r="BN754" s="91"/>
      <c r="BO754" s="253"/>
      <c r="BP754" s="253"/>
      <c r="BQ754" s="253"/>
      <c r="BR754" s="253"/>
      <c r="BS754" s="390">
        <v>1</v>
      </c>
      <c r="BT754" s="253"/>
      <c r="BU754" s="253">
        <v>3</v>
      </c>
      <c r="BV754" s="253"/>
      <c r="BW754" s="253"/>
      <c r="BX754" s="253"/>
      <c r="BY754" s="427"/>
      <c r="BZ754" s="427"/>
      <c r="CA754" s="427"/>
      <c r="CB754" s="427"/>
      <c r="CC754" s="427"/>
    </row>
    <row r="755" spans="1:81" ht="17.100000000000001" customHeight="1">
      <c r="A755" s="88">
        <v>666</v>
      </c>
      <c r="B755" s="88" t="s">
        <v>3543</v>
      </c>
      <c r="C755" s="88" t="s">
        <v>3670</v>
      </c>
      <c r="D755" s="78" t="s">
        <v>309</v>
      </c>
      <c r="E755" s="78" t="s">
        <v>180</v>
      </c>
      <c r="F755" s="78" t="s">
        <v>3671</v>
      </c>
      <c r="G755" s="101" t="s">
        <v>3672</v>
      </c>
      <c r="H755" s="330" t="s">
        <v>3673</v>
      </c>
      <c r="I755" s="91" t="s">
        <v>3674</v>
      </c>
      <c r="J755" s="330" t="s">
        <v>102</v>
      </c>
      <c r="K755" s="330" t="s">
        <v>3083</v>
      </c>
      <c r="L755" s="330" t="s">
        <v>3675</v>
      </c>
      <c r="M755" s="91" t="s">
        <v>7683</v>
      </c>
      <c r="N755" s="330" t="s">
        <v>30</v>
      </c>
      <c r="O755" s="330"/>
      <c r="P755" s="330" t="s">
        <v>30</v>
      </c>
      <c r="Q755" s="373">
        <v>9538</v>
      </c>
      <c r="R755" s="373">
        <v>562.5</v>
      </c>
      <c r="S755" s="387">
        <v>333</v>
      </c>
      <c r="T755" s="387">
        <v>242</v>
      </c>
      <c r="U755" s="253" t="s">
        <v>6352</v>
      </c>
      <c r="V755" s="252">
        <v>91</v>
      </c>
      <c r="W755" s="252">
        <v>49</v>
      </c>
      <c r="X755" s="330" t="s">
        <v>6337</v>
      </c>
      <c r="Y755" s="252"/>
      <c r="Z755" s="252"/>
      <c r="AA755" s="252"/>
      <c r="AB755" s="252">
        <v>14</v>
      </c>
      <c r="AC755" s="252"/>
      <c r="AD755" s="252"/>
      <c r="AE755" s="307">
        <v>50</v>
      </c>
      <c r="AF755" s="91" t="s">
        <v>7684</v>
      </c>
      <c r="AG755" s="373">
        <v>481</v>
      </c>
      <c r="AH755" s="373">
        <v>825</v>
      </c>
      <c r="AI755" s="91"/>
      <c r="AJ755" s="91"/>
      <c r="AK755" s="91" t="s">
        <v>6348</v>
      </c>
      <c r="AL755" s="381">
        <v>17</v>
      </c>
      <c r="AM755" s="381"/>
      <c r="AN755" s="381">
        <v>10</v>
      </c>
      <c r="AO755" s="381">
        <v>7</v>
      </c>
      <c r="AP755" s="381"/>
      <c r="AQ755" s="381">
        <v>308</v>
      </c>
      <c r="AR755" s="91" t="s">
        <v>9222</v>
      </c>
      <c r="AS755" s="91" t="s">
        <v>9140</v>
      </c>
      <c r="AT755" s="91" t="s">
        <v>11643</v>
      </c>
      <c r="AU755" s="73">
        <v>9482</v>
      </c>
      <c r="AV755" s="232">
        <v>31</v>
      </c>
      <c r="AW755" s="335"/>
      <c r="AX755" s="335"/>
      <c r="AY755" s="335"/>
      <c r="AZ755" s="335"/>
      <c r="BA755" s="335"/>
      <c r="BB755" s="313"/>
      <c r="BC755" s="313"/>
      <c r="BD755" s="91"/>
      <c r="BE755" s="91" t="s">
        <v>6350</v>
      </c>
      <c r="BF755" s="313"/>
      <c r="BG755" s="335"/>
      <c r="BH755" s="313"/>
      <c r="BI755" s="313"/>
      <c r="BJ755" s="313"/>
      <c r="BK755" s="313"/>
      <c r="BL755" s="313"/>
      <c r="BM755" s="91"/>
      <c r="BN755" s="91" t="s">
        <v>6350</v>
      </c>
      <c r="BO755" s="253"/>
      <c r="BP755" s="253">
        <v>2</v>
      </c>
      <c r="BQ755" s="253"/>
      <c r="BR755" s="253"/>
      <c r="BS755" s="253">
        <v>1</v>
      </c>
      <c r="BT755" s="253">
        <v>2</v>
      </c>
      <c r="BU755" s="253"/>
      <c r="BV755" s="253">
        <v>2</v>
      </c>
      <c r="BW755" s="253"/>
      <c r="BX755" s="253"/>
      <c r="BY755" s="427"/>
      <c r="BZ755" s="427"/>
      <c r="CA755" s="427"/>
      <c r="CB755" s="427"/>
      <c r="CC755" s="427"/>
    </row>
    <row r="756" spans="1:81" ht="17.100000000000001" customHeight="1">
      <c r="A756" s="88">
        <v>667</v>
      </c>
      <c r="B756" s="88" t="s">
        <v>3544</v>
      </c>
      <c r="C756" s="88" t="s">
        <v>3676</v>
      </c>
      <c r="D756" s="78" t="s">
        <v>213</v>
      </c>
      <c r="E756" s="78" t="s">
        <v>20</v>
      </c>
      <c r="F756" s="88" t="s">
        <v>3677</v>
      </c>
      <c r="G756" s="101" t="s">
        <v>3678</v>
      </c>
      <c r="H756" s="329" t="s">
        <v>3679</v>
      </c>
      <c r="I756" s="91" t="s">
        <v>3680</v>
      </c>
      <c r="J756" s="330" t="s">
        <v>102</v>
      </c>
      <c r="K756" s="330" t="s">
        <v>3680</v>
      </c>
      <c r="L756" s="330" t="s">
        <v>3681</v>
      </c>
      <c r="M756" s="91" t="s">
        <v>9824</v>
      </c>
      <c r="N756" s="330" t="s">
        <v>30</v>
      </c>
      <c r="O756" s="330"/>
      <c r="P756" s="330" t="s">
        <v>30</v>
      </c>
      <c r="Q756" s="373">
        <v>16987</v>
      </c>
      <c r="R756" s="373">
        <v>3027</v>
      </c>
      <c r="S756" s="387">
        <v>1001</v>
      </c>
      <c r="T756" s="387">
        <v>351</v>
      </c>
      <c r="U756" s="253" t="s">
        <v>6657</v>
      </c>
      <c r="V756" s="252">
        <v>650</v>
      </c>
      <c r="W756" s="252">
        <v>69</v>
      </c>
      <c r="X756" s="330" t="s">
        <v>6337</v>
      </c>
      <c r="Y756" s="252">
        <v>898</v>
      </c>
      <c r="Z756" s="252">
        <v>36</v>
      </c>
      <c r="AA756" s="252">
        <v>3725</v>
      </c>
      <c r="AB756" s="252">
        <v>107</v>
      </c>
      <c r="AC756" s="252">
        <v>18</v>
      </c>
      <c r="AD756" s="252"/>
      <c r="AE756" s="307">
        <v>12</v>
      </c>
      <c r="AF756" s="91" t="s">
        <v>7457</v>
      </c>
      <c r="AG756" s="373">
        <v>983</v>
      </c>
      <c r="AH756" s="373">
        <v>1292</v>
      </c>
      <c r="AI756" s="91"/>
      <c r="AJ756" s="91"/>
      <c r="AK756" s="91" t="s">
        <v>6369</v>
      </c>
      <c r="AL756" s="381">
        <v>6</v>
      </c>
      <c r="AM756" s="381">
        <v>3</v>
      </c>
      <c r="AN756" s="381">
        <v>3</v>
      </c>
      <c r="AO756" s="381"/>
      <c r="AP756" s="381"/>
      <c r="AQ756" s="381">
        <v>365</v>
      </c>
      <c r="AR756" s="91" t="s">
        <v>6355</v>
      </c>
      <c r="AS756" s="91" t="s">
        <v>6355</v>
      </c>
      <c r="AT756" s="91" t="s">
        <v>10028</v>
      </c>
      <c r="AU756" s="73">
        <v>30935</v>
      </c>
      <c r="AV756" s="232">
        <v>85</v>
      </c>
      <c r="AW756" s="335"/>
      <c r="AX756" s="335"/>
      <c r="AY756" s="335"/>
      <c r="AZ756" s="335"/>
      <c r="BA756" s="335"/>
      <c r="BB756" s="313"/>
      <c r="BC756" s="313"/>
      <c r="BD756" s="91"/>
      <c r="BE756" s="91" t="s">
        <v>6350</v>
      </c>
      <c r="BF756" s="313"/>
      <c r="BG756" s="335"/>
      <c r="BH756" s="313"/>
      <c r="BI756" s="313"/>
      <c r="BJ756" s="313"/>
      <c r="BK756" s="313"/>
      <c r="BL756" s="313"/>
      <c r="BM756" s="91"/>
      <c r="BN756" s="91"/>
      <c r="BO756" s="253"/>
      <c r="BP756" s="253">
        <v>1</v>
      </c>
      <c r="BQ756" s="253">
        <v>1</v>
      </c>
      <c r="BR756" s="253"/>
      <c r="BS756" s="253"/>
      <c r="BT756" s="253">
        <v>5</v>
      </c>
      <c r="BU756" s="253">
        <v>4</v>
      </c>
      <c r="BV756" s="253">
        <v>4</v>
      </c>
      <c r="BW756" s="253"/>
      <c r="BX756" s="253"/>
      <c r="BY756" s="427"/>
      <c r="BZ756" s="427"/>
      <c r="CA756" s="427"/>
      <c r="CB756" s="427"/>
      <c r="CC756" s="427"/>
    </row>
    <row r="757" spans="1:81" ht="17.100000000000001" customHeight="1">
      <c r="A757" s="88">
        <v>668</v>
      </c>
      <c r="B757" s="88" t="s">
        <v>3544</v>
      </c>
      <c r="C757" s="88" t="s">
        <v>3676</v>
      </c>
      <c r="D757" s="78" t="s">
        <v>213</v>
      </c>
      <c r="E757" s="78" t="s">
        <v>113</v>
      </c>
      <c r="F757" s="88" t="s">
        <v>3682</v>
      </c>
      <c r="G757" s="101" t="s">
        <v>3683</v>
      </c>
      <c r="H757" s="329" t="s">
        <v>3684</v>
      </c>
      <c r="I757" s="91" t="s">
        <v>3685</v>
      </c>
      <c r="J757" s="330" t="s">
        <v>30</v>
      </c>
      <c r="K757" s="776" t="s">
        <v>113</v>
      </c>
      <c r="L757" s="330" t="s">
        <v>113</v>
      </c>
      <c r="M757" s="91"/>
      <c r="N757" s="330" t="s">
        <v>30</v>
      </c>
      <c r="O757" s="330"/>
      <c r="P757" s="330" t="s">
        <v>30</v>
      </c>
      <c r="Q757" s="373"/>
      <c r="R757" s="373">
        <v>695</v>
      </c>
      <c r="S757" s="387">
        <v>450</v>
      </c>
      <c r="T757" s="387">
        <v>450</v>
      </c>
      <c r="U757" s="253"/>
      <c r="V757" s="252"/>
      <c r="W757" s="252"/>
      <c r="X757" s="330"/>
      <c r="Y757" s="252"/>
      <c r="Z757" s="252"/>
      <c r="AA757" s="252"/>
      <c r="AB757" s="252"/>
      <c r="AC757" s="252"/>
      <c r="AD757" s="252"/>
      <c r="AE757" s="307"/>
      <c r="AF757" s="578"/>
      <c r="AG757" s="375"/>
      <c r="AH757" s="375"/>
      <c r="AI757" s="91"/>
      <c r="AJ757" s="91"/>
      <c r="AK757" s="91"/>
      <c r="AL757" s="381"/>
      <c r="AM757" s="381"/>
      <c r="AN757" s="381"/>
      <c r="AO757" s="381"/>
      <c r="AP757" s="381"/>
      <c r="AQ757" s="381">
        <v>365</v>
      </c>
      <c r="AR757" s="91" t="s">
        <v>6355</v>
      </c>
      <c r="AS757" s="91" t="s">
        <v>6355</v>
      </c>
      <c r="AT757" s="91" t="s">
        <v>6437</v>
      </c>
      <c r="AU757" s="232">
        <v>19701</v>
      </c>
      <c r="AV757" s="232">
        <v>54</v>
      </c>
      <c r="AW757" s="335"/>
      <c r="AX757" s="335"/>
      <c r="AY757" s="335"/>
      <c r="AZ757" s="335"/>
      <c r="BA757" s="335"/>
      <c r="BB757" s="313"/>
      <c r="BC757" s="313"/>
      <c r="BD757" s="91"/>
      <c r="BE757" s="91" t="s">
        <v>6350</v>
      </c>
      <c r="BF757" s="313"/>
      <c r="BG757" s="335"/>
      <c r="BH757" s="313"/>
      <c r="BI757" s="313"/>
      <c r="BJ757" s="313"/>
      <c r="BK757" s="313"/>
      <c r="BL757" s="313"/>
      <c r="BM757" s="91"/>
      <c r="BN757" s="91"/>
      <c r="BO757" s="253"/>
      <c r="BP757" s="253"/>
      <c r="BQ757" s="253"/>
      <c r="BR757" s="253"/>
      <c r="BS757" s="253"/>
      <c r="BT757" s="253"/>
      <c r="BU757" s="253">
        <v>4</v>
      </c>
      <c r="BV757" s="253"/>
      <c r="BW757" s="253"/>
      <c r="BX757" s="253"/>
      <c r="BY757" s="427"/>
      <c r="BZ757" s="427"/>
      <c r="CA757" s="427"/>
      <c r="CB757" s="427"/>
      <c r="CC757" s="427"/>
    </row>
    <row r="758" spans="1:81" ht="17.100000000000001" customHeight="1">
      <c r="A758" s="88">
        <v>669</v>
      </c>
      <c r="B758" s="88" t="s">
        <v>3543</v>
      </c>
      <c r="C758" s="88" t="s">
        <v>3686</v>
      </c>
      <c r="D758" s="88" t="s">
        <v>309</v>
      </c>
      <c r="E758" s="88" t="s">
        <v>97</v>
      </c>
      <c r="F758" s="88" t="s">
        <v>3687</v>
      </c>
      <c r="G758" s="169" t="s">
        <v>10942</v>
      </c>
      <c r="H758" s="329" t="s">
        <v>3688</v>
      </c>
      <c r="I758" s="332" t="s">
        <v>10369</v>
      </c>
      <c r="J758" s="329" t="s">
        <v>102</v>
      </c>
      <c r="K758" s="329" t="s">
        <v>3690</v>
      </c>
      <c r="L758" s="329" t="s">
        <v>7685</v>
      </c>
      <c r="M758" s="91" t="s">
        <v>10624</v>
      </c>
      <c r="N758" s="330" t="s">
        <v>30</v>
      </c>
      <c r="O758" s="330"/>
      <c r="P758" s="330" t="s">
        <v>30</v>
      </c>
      <c r="Q758" s="373">
        <v>14472</v>
      </c>
      <c r="R758" s="373">
        <v>2497.6</v>
      </c>
      <c r="S758" s="387">
        <v>730</v>
      </c>
      <c r="T758" s="387">
        <v>667.6</v>
      </c>
      <c r="U758" s="253" t="s">
        <v>8877</v>
      </c>
      <c r="V758" s="252">
        <v>62.4</v>
      </c>
      <c r="W758" s="252">
        <v>62.2</v>
      </c>
      <c r="X758" s="330" t="s">
        <v>6337</v>
      </c>
      <c r="Y758" s="252">
        <v>204.8</v>
      </c>
      <c r="Z758" s="252"/>
      <c r="AA758" s="252"/>
      <c r="AB758" s="252">
        <v>102</v>
      </c>
      <c r="AC758" s="252"/>
      <c r="AD758" s="252"/>
      <c r="AE758" s="307">
        <v>17</v>
      </c>
      <c r="AF758" s="91" t="s">
        <v>7686</v>
      </c>
      <c r="AG758" s="373"/>
      <c r="AH758" s="373">
        <v>600</v>
      </c>
      <c r="AI758" s="91"/>
      <c r="AJ758" s="91"/>
      <c r="AK758" s="91"/>
      <c r="AL758" s="381"/>
      <c r="AM758" s="381"/>
      <c r="AN758" s="381"/>
      <c r="AO758" s="381"/>
      <c r="AP758" s="381"/>
      <c r="AQ758" s="489">
        <v>314</v>
      </c>
      <c r="AR758" s="91" t="s">
        <v>9140</v>
      </c>
      <c r="AS758" s="91" t="s">
        <v>9140</v>
      </c>
      <c r="AT758" s="91" t="s">
        <v>10029</v>
      </c>
      <c r="AU758" s="73">
        <v>12354</v>
      </c>
      <c r="AV758" s="232">
        <v>39</v>
      </c>
      <c r="AW758" s="335">
        <v>2000</v>
      </c>
      <c r="AX758" s="335">
        <v>0</v>
      </c>
      <c r="AY758" s="335">
        <v>100</v>
      </c>
      <c r="AZ758" s="335">
        <v>1500</v>
      </c>
      <c r="BA758" s="335">
        <v>2000</v>
      </c>
      <c r="BB758" s="313">
        <v>20</v>
      </c>
      <c r="BC758" s="313"/>
      <c r="BD758" s="91"/>
      <c r="BE758" s="91" t="s">
        <v>7687</v>
      </c>
      <c r="BF758" s="313"/>
      <c r="BG758" s="335"/>
      <c r="BH758" s="313"/>
      <c r="BI758" s="313"/>
      <c r="BJ758" s="313"/>
      <c r="BK758" s="313"/>
      <c r="BL758" s="313"/>
      <c r="BM758" s="91"/>
      <c r="BN758" s="91"/>
      <c r="BO758" s="253"/>
      <c r="BP758" s="253"/>
      <c r="BQ758" s="253"/>
      <c r="BR758" s="253"/>
      <c r="BS758" s="253"/>
      <c r="BT758" s="253">
        <v>1</v>
      </c>
      <c r="BU758" s="253">
        <v>3</v>
      </c>
      <c r="BV758" s="253"/>
      <c r="BW758" s="253"/>
      <c r="BX758" s="253"/>
      <c r="BY758" s="427"/>
      <c r="BZ758" s="427"/>
      <c r="CA758" s="427"/>
      <c r="CB758" s="427"/>
      <c r="CC758" s="427"/>
    </row>
    <row r="759" spans="1:81" ht="17.100000000000001" customHeight="1">
      <c r="A759" s="88">
        <v>670</v>
      </c>
      <c r="B759" s="88" t="s">
        <v>3544</v>
      </c>
      <c r="C759" s="88" t="s">
        <v>3676</v>
      </c>
      <c r="D759" s="88" t="s">
        <v>213</v>
      </c>
      <c r="E759" s="88" t="s">
        <v>20</v>
      </c>
      <c r="F759" s="88" t="s">
        <v>3691</v>
      </c>
      <c r="G759" s="169" t="s">
        <v>3692</v>
      </c>
      <c r="H759" s="329" t="s">
        <v>3693</v>
      </c>
      <c r="I759" s="332" t="s">
        <v>3694</v>
      </c>
      <c r="J759" s="329" t="s">
        <v>102</v>
      </c>
      <c r="K759" s="329" t="s">
        <v>3695</v>
      </c>
      <c r="L759" s="329" t="s">
        <v>3696</v>
      </c>
      <c r="M759" s="91" t="s">
        <v>7076</v>
      </c>
      <c r="N759" s="330" t="s">
        <v>30</v>
      </c>
      <c r="O759" s="330"/>
      <c r="P759" s="330" t="s">
        <v>102</v>
      </c>
      <c r="Q759" s="373">
        <v>36922</v>
      </c>
      <c r="R759" s="373">
        <v>32391</v>
      </c>
      <c r="S759" s="387">
        <v>2691</v>
      </c>
      <c r="T759" s="387">
        <v>2544</v>
      </c>
      <c r="U759" s="253" t="s">
        <v>7077</v>
      </c>
      <c r="V759" s="252">
        <v>147</v>
      </c>
      <c r="W759" s="252">
        <v>578</v>
      </c>
      <c r="X759" s="330" t="s">
        <v>6337</v>
      </c>
      <c r="Y759" s="252">
        <v>108</v>
      </c>
      <c r="Z759" s="252">
        <v>209</v>
      </c>
      <c r="AA759" s="252">
        <v>11555</v>
      </c>
      <c r="AB759" s="252">
        <v>316</v>
      </c>
      <c r="AC759" s="252"/>
      <c r="AD759" s="252">
        <v>114</v>
      </c>
      <c r="AE759" s="307">
        <v>494</v>
      </c>
      <c r="AF759" s="91" t="s">
        <v>7078</v>
      </c>
      <c r="AG759" s="373">
        <v>10504</v>
      </c>
      <c r="AH759" s="373">
        <v>10504</v>
      </c>
      <c r="AI759" s="91"/>
      <c r="AJ759" s="91"/>
      <c r="AK759" s="91"/>
      <c r="AL759" s="381">
        <v>18</v>
      </c>
      <c r="AM759" s="381"/>
      <c r="AN759" s="381">
        <v>18</v>
      </c>
      <c r="AO759" s="381"/>
      <c r="AP759" s="381"/>
      <c r="AQ759" s="381">
        <v>310</v>
      </c>
      <c r="AR759" s="91" t="s">
        <v>9140</v>
      </c>
      <c r="AS759" s="91" t="s">
        <v>9140</v>
      </c>
      <c r="AT759" s="91" t="s">
        <v>9363</v>
      </c>
      <c r="AU759" s="232">
        <v>313652</v>
      </c>
      <c r="AV759" s="232">
        <v>1012</v>
      </c>
      <c r="AW759" s="335"/>
      <c r="AX759" s="335"/>
      <c r="AY759" s="335"/>
      <c r="AZ759" s="335"/>
      <c r="BA759" s="335"/>
      <c r="BB759" s="313"/>
      <c r="BC759" s="313"/>
      <c r="BD759" s="91"/>
      <c r="BE759" s="91" t="s">
        <v>6350</v>
      </c>
      <c r="BF759" s="313"/>
      <c r="BG759" s="335"/>
      <c r="BH759" s="313"/>
      <c r="BI759" s="313"/>
      <c r="BJ759" s="313"/>
      <c r="BK759" s="313"/>
      <c r="BL759" s="313"/>
      <c r="BM759" s="91"/>
      <c r="BN759" s="91" t="s">
        <v>6350</v>
      </c>
      <c r="BO759" s="253"/>
      <c r="BP759" s="253">
        <v>2</v>
      </c>
      <c r="BQ759" s="253">
        <v>1</v>
      </c>
      <c r="BR759" s="253"/>
      <c r="BS759" s="253"/>
      <c r="BT759" s="253">
        <v>7</v>
      </c>
      <c r="BU759" s="253">
        <v>7</v>
      </c>
      <c r="BV759" s="253">
        <v>4</v>
      </c>
      <c r="BW759" s="253"/>
      <c r="BX759" s="253"/>
      <c r="BY759" s="427"/>
      <c r="BZ759" s="427"/>
      <c r="CA759" s="427"/>
      <c r="CB759" s="427"/>
      <c r="CC759" s="427"/>
    </row>
    <row r="760" spans="1:81" ht="17.100000000000001" customHeight="1">
      <c r="A760" s="88">
        <v>671</v>
      </c>
      <c r="B760" s="109" t="s">
        <v>3543</v>
      </c>
      <c r="C760" s="109" t="s">
        <v>3686</v>
      </c>
      <c r="D760" s="116" t="s">
        <v>309</v>
      </c>
      <c r="E760" s="78" t="s">
        <v>97</v>
      </c>
      <c r="F760" s="78" t="s">
        <v>3697</v>
      </c>
      <c r="G760" s="101" t="s">
        <v>3698</v>
      </c>
      <c r="H760" s="330" t="s">
        <v>3699</v>
      </c>
      <c r="I760" s="91" t="s">
        <v>3700</v>
      </c>
      <c r="J760" s="330" t="s">
        <v>102</v>
      </c>
      <c r="K760" s="330" t="s">
        <v>3701</v>
      </c>
      <c r="L760" s="330" t="s">
        <v>3702</v>
      </c>
      <c r="M760" s="91" t="s">
        <v>11834</v>
      </c>
      <c r="N760" s="330" t="s">
        <v>30</v>
      </c>
      <c r="O760" s="330"/>
      <c r="P760" s="330" t="s">
        <v>30</v>
      </c>
      <c r="Q760" s="375">
        <v>2059</v>
      </c>
      <c r="R760" s="375">
        <v>2059</v>
      </c>
      <c r="S760" s="23">
        <v>1157</v>
      </c>
      <c r="T760" s="387">
        <v>1007</v>
      </c>
      <c r="U760" s="253" t="s">
        <v>6352</v>
      </c>
      <c r="V760" s="252">
        <v>150</v>
      </c>
      <c r="W760" s="252">
        <v>250</v>
      </c>
      <c r="X760" s="330" t="s">
        <v>6337</v>
      </c>
      <c r="Y760" s="252"/>
      <c r="Z760" s="252">
        <v>150</v>
      </c>
      <c r="AA760" s="252">
        <v>2070</v>
      </c>
      <c r="AB760" s="252">
        <v>150</v>
      </c>
      <c r="AC760" s="252"/>
      <c r="AD760" s="252"/>
      <c r="AE760" s="307"/>
      <c r="AF760" s="91" t="s">
        <v>6470</v>
      </c>
      <c r="AG760" s="373">
        <v>10679</v>
      </c>
      <c r="AH760" s="373">
        <v>10679</v>
      </c>
      <c r="AI760" s="91"/>
      <c r="AJ760" s="91"/>
      <c r="AK760" s="91" t="s">
        <v>6365</v>
      </c>
      <c r="AL760" s="381">
        <v>1</v>
      </c>
      <c r="AM760" s="381"/>
      <c r="AN760" s="381"/>
      <c r="AO760" s="381">
        <v>1</v>
      </c>
      <c r="AP760" s="381"/>
      <c r="AQ760" s="381">
        <v>350</v>
      </c>
      <c r="AR760" s="91" t="s">
        <v>9140</v>
      </c>
      <c r="AS760" s="91" t="s">
        <v>9080</v>
      </c>
      <c r="AT760" s="91" t="s">
        <v>6471</v>
      </c>
      <c r="AU760" s="73">
        <v>57507</v>
      </c>
      <c r="AV760" s="232">
        <v>164</v>
      </c>
      <c r="AW760" s="335"/>
      <c r="AX760" s="335"/>
      <c r="AY760" s="335"/>
      <c r="AZ760" s="335"/>
      <c r="BA760" s="335"/>
      <c r="BB760" s="313"/>
      <c r="BC760" s="313"/>
      <c r="BD760" s="91"/>
      <c r="BE760" s="91" t="s">
        <v>6350</v>
      </c>
      <c r="BF760" s="313"/>
      <c r="BG760" s="335"/>
      <c r="BH760" s="313"/>
      <c r="BI760" s="313"/>
      <c r="BJ760" s="313"/>
      <c r="BK760" s="313"/>
      <c r="BL760" s="313"/>
      <c r="BM760" s="91"/>
      <c r="BN760" s="91"/>
      <c r="BO760" s="253"/>
      <c r="BP760" s="253">
        <v>1</v>
      </c>
      <c r="BQ760" s="253"/>
      <c r="BR760" s="253"/>
      <c r="BS760" s="253"/>
      <c r="BT760" s="253"/>
      <c r="BU760" s="253"/>
      <c r="BV760" s="253">
        <v>1</v>
      </c>
      <c r="BW760" s="253"/>
      <c r="BX760" s="253"/>
      <c r="BY760" s="427"/>
      <c r="BZ760" s="427"/>
      <c r="CA760" s="427"/>
      <c r="CB760" s="427"/>
      <c r="CC760" s="427"/>
    </row>
    <row r="761" spans="1:81" ht="17.100000000000001" customHeight="1">
      <c r="A761" s="88">
        <v>672</v>
      </c>
      <c r="B761" s="88" t="s">
        <v>3544</v>
      </c>
      <c r="C761" s="88" t="s">
        <v>3703</v>
      </c>
      <c r="D761" s="88" t="s">
        <v>213</v>
      </c>
      <c r="E761" s="88" t="s">
        <v>20</v>
      </c>
      <c r="F761" s="88" t="s">
        <v>3704</v>
      </c>
      <c r="G761" s="169" t="s">
        <v>3705</v>
      </c>
      <c r="H761" s="329" t="s">
        <v>3706</v>
      </c>
      <c r="I761" s="332" t="s">
        <v>3707</v>
      </c>
      <c r="J761" s="329" t="s">
        <v>102</v>
      </c>
      <c r="K761" s="329" t="s">
        <v>3708</v>
      </c>
      <c r="L761" s="329" t="s">
        <v>3709</v>
      </c>
      <c r="M761" s="91" t="s">
        <v>12091</v>
      </c>
      <c r="N761" s="330" t="s">
        <v>30</v>
      </c>
      <c r="O761" s="330"/>
      <c r="P761" s="330" t="s">
        <v>30</v>
      </c>
      <c r="Q761" s="373">
        <v>1710</v>
      </c>
      <c r="R761" s="373">
        <v>1710</v>
      </c>
      <c r="S761" s="387">
        <v>900</v>
      </c>
      <c r="T761" s="387">
        <v>720</v>
      </c>
      <c r="U761" s="253" t="s">
        <v>12092</v>
      </c>
      <c r="V761" s="252">
        <v>180</v>
      </c>
      <c r="W761" s="252">
        <v>94</v>
      </c>
      <c r="X761" s="330" t="s">
        <v>6337</v>
      </c>
      <c r="Y761" s="252"/>
      <c r="Z761" s="252"/>
      <c r="AA761" s="252"/>
      <c r="AB761" s="252">
        <v>58</v>
      </c>
      <c r="AC761" s="252"/>
      <c r="AD761" s="252"/>
      <c r="AE761" s="307">
        <v>83</v>
      </c>
      <c r="AF761" s="91" t="s">
        <v>7689</v>
      </c>
      <c r="AG761" s="373">
        <v>280</v>
      </c>
      <c r="AH761" s="373">
        <v>380</v>
      </c>
      <c r="AI761" s="91"/>
      <c r="AJ761" s="91"/>
      <c r="AK761" s="91" t="s">
        <v>6348</v>
      </c>
      <c r="AL761" s="381"/>
      <c r="AM761" s="381"/>
      <c r="AN761" s="381"/>
      <c r="AO761" s="381"/>
      <c r="AP761" s="381"/>
      <c r="AQ761" s="489">
        <v>365</v>
      </c>
      <c r="AR761" s="490" t="s">
        <v>9857</v>
      </c>
      <c r="AS761" s="490" t="s">
        <v>9857</v>
      </c>
      <c r="AT761" s="490" t="s">
        <v>9858</v>
      </c>
      <c r="AU761" s="232">
        <v>166171</v>
      </c>
      <c r="AV761" s="232">
        <v>455</v>
      </c>
      <c r="AW761" s="335">
        <v>2000</v>
      </c>
      <c r="AX761" s="335">
        <v>0</v>
      </c>
      <c r="AY761" s="335">
        <v>800</v>
      </c>
      <c r="AZ761" s="335">
        <v>1000</v>
      </c>
      <c r="BA761" s="335">
        <v>2000</v>
      </c>
      <c r="BB761" s="313">
        <v>25</v>
      </c>
      <c r="BC761" s="313"/>
      <c r="BD761" s="91" t="s">
        <v>9467</v>
      </c>
      <c r="BE761" s="91" t="s">
        <v>7690</v>
      </c>
      <c r="BF761" s="313"/>
      <c r="BG761" s="335"/>
      <c r="BH761" s="313"/>
      <c r="BI761" s="313"/>
      <c r="BJ761" s="313"/>
      <c r="BK761" s="313"/>
      <c r="BL761" s="313"/>
      <c r="BM761" s="91"/>
      <c r="BN761" s="91"/>
      <c r="BO761" s="390"/>
      <c r="BP761" s="390">
        <v>1</v>
      </c>
      <c r="BQ761" s="253"/>
      <c r="BR761" s="253"/>
      <c r="BS761" s="390"/>
      <c r="BT761" s="253"/>
      <c r="BU761" s="253">
        <v>2</v>
      </c>
      <c r="BV761" s="253">
        <v>4</v>
      </c>
      <c r="BW761" s="253"/>
      <c r="BX761" s="253"/>
      <c r="BY761" s="427"/>
      <c r="BZ761" s="427"/>
      <c r="CA761" s="427"/>
      <c r="CB761" s="427"/>
      <c r="CC761" s="427"/>
    </row>
    <row r="762" spans="1:81" ht="17.100000000000001" customHeight="1">
      <c r="A762" s="88">
        <v>673</v>
      </c>
      <c r="B762" s="98" t="s">
        <v>3544</v>
      </c>
      <c r="C762" s="98" t="s">
        <v>3710</v>
      </c>
      <c r="D762" s="95" t="s">
        <v>213</v>
      </c>
      <c r="E762" s="95" t="s">
        <v>113</v>
      </c>
      <c r="F762" s="98" t="s">
        <v>3711</v>
      </c>
      <c r="G762" s="101" t="s">
        <v>3712</v>
      </c>
      <c r="H762" s="330" t="s">
        <v>3713</v>
      </c>
      <c r="I762" s="91" t="s">
        <v>3714</v>
      </c>
      <c r="J762" s="330" t="s">
        <v>30</v>
      </c>
      <c r="K762" s="330" t="s">
        <v>113</v>
      </c>
      <c r="L762" s="330" t="s">
        <v>113</v>
      </c>
      <c r="M762" s="91"/>
      <c r="N762" s="330" t="s">
        <v>30</v>
      </c>
      <c r="O762" s="570"/>
      <c r="P762" s="330" t="s">
        <v>30</v>
      </c>
      <c r="Q762" s="373">
        <v>1750</v>
      </c>
      <c r="R762" s="373">
        <v>538.20000000000005</v>
      </c>
      <c r="S762" s="387">
        <v>513</v>
      </c>
      <c r="T762" s="387">
        <v>513</v>
      </c>
      <c r="U762" s="253"/>
      <c r="V762" s="252"/>
      <c r="W762" s="252">
        <v>41</v>
      </c>
      <c r="X762" s="330" t="s">
        <v>6337</v>
      </c>
      <c r="Y762" s="252"/>
      <c r="Z762" s="252"/>
      <c r="AA762" s="252"/>
      <c r="AB762" s="252"/>
      <c r="AC762" s="252"/>
      <c r="AD762" s="252"/>
      <c r="AE762" s="307" t="s">
        <v>6665</v>
      </c>
      <c r="AF762" s="91" t="s">
        <v>6666</v>
      </c>
      <c r="AG762" s="373"/>
      <c r="AH762" s="373">
        <v>4450</v>
      </c>
      <c r="AI762" s="91" t="s">
        <v>6667</v>
      </c>
      <c r="AJ762" s="91" t="s">
        <v>6668</v>
      </c>
      <c r="AK762" s="91"/>
      <c r="AL762" s="381"/>
      <c r="AM762" s="381"/>
      <c r="AN762" s="381"/>
      <c r="AO762" s="381"/>
      <c r="AP762" s="381"/>
      <c r="AQ762" s="381">
        <v>362</v>
      </c>
      <c r="AR762" s="91" t="s">
        <v>9140</v>
      </c>
      <c r="AS762" s="91" t="s">
        <v>8556</v>
      </c>
      <c r="AT762" s="91" t="s">
        <v>6521</v>
      </c>
      <c r="AU762" s="73">
        <v>17622</v>
      </c>
      <c r="AV762" s="232">
        <v>49</v>
      </c>
      <c r="AW762" s="335"/>
      <c r="AX762" s="335"/>
      <c r="AY762" s="335"/>
      <c r="AZ762" s="335"/>
      <c r="BA762" s="335"/>
      <c r="BB762" s="313"/>
      <c r="BC762" s="313"/>
      <c r="BD762" s="91"/>
      <c r="BE762" s="91" t="s">
        <v>6350</v>
      </c>
      <c r="BF762" s="313"/>
      <c r="BG762" s="335"/>
      <c r="BH762" s="313"/>
      <c r="BI762" s="313"/>
      <c r="BJ762" s="313"/>
      <c r="BK762" s="313"/>
      <c r="BL762" s="313"/>
      <c r="BM762" s="91"/>
      <c r="BN762" s="91" t="s">
        <v>6350</v>
      </c>
      <c r="BO762" s="253"/>
      <c r="BP762" s="253"/>
      <c r="BQ762" s="253">
        <v>1</v>
      </c>
      <c r="BR762" s="253"/>
      <c r="BS762" s="253"/>
      <c r="BT762" s="253"/>
      <c r="BU762" s="253"/>
      <c r="BV762" s="253"/>
      <c r="BW762" s="253"/>
      <c r="BX762" s="253"/>
      <c r="BY762" s="427"/>
      <c r="BZ762" s="427"/>
      <c r="CA762" s="427"/>
      <c r="CB762" s="427"/>
      <c r="CC762" s="427"/>
    </row>
    <row r="763" spans="1:81" ht="17.100000000000001" customHeight="1">
      <c r="A763" s="88">
        <v>674</v>
      </c>
      <c r="B763" s="88" t="s">
        <v>3543</v>
      </c>
      <c r="C763" s="88" t="s">
        <v>3653</v>
      </c>
      <c r="D763" s="78" t="s">
        <v>309</v>
      </c>
      <c r="E763" s="78" t="s">
        <v>896</v>
      </c>
      <c r="F763" s="78" t="s">
        <v>3715</v>
      </c>
      <c r="G763" s="101" t="s">
        <v>3716</v>
      </c>
      <c r="H763" s="330" t="s">
        <v>3717</v>
      </c>
      <c r="I763" s="91" t="s">
        <v>299</v>
      </c>
      <c r="J763" s="330" t="s">
        <v>30</v>
      </c>
      <c r="K763" s="330" t="s">
        <v>113</v>
      </c>
      <c r="L763" s="330" t="s">
        <v>113</v>
      </c>
      <c r="M763" s="91"/>
      <c r="N763" s="330" t="s">
        <v>30</v>
      </c>
      <c r="O763" s="570"/>
      <c r="P763" s="330" t="s">
        <v>30</v>
      </c>
      <c r="Q763" s="373">
        <v>16231</v>
      </c>
      <c r="R763" s="373">
        <v>612</v>
      </c>
      <c r="S763" s="387">
        <v>612</v>
      </c>
      <c r="T763" s="387">
        <v>612</v>
      </c>
      <c r="U763" s="253" t="s">
        <v>8877</v>
      </c>
      <c r="V763" s="252"/>
      <c r="W763" s="300"/>
      <c r="X763" s="691"/>
      <c r="Y763" s="252"/>
      <c r="Z763" s="252"/>
      <c r="AA763" s="252"/>
      <c r="AB763" s="252"/>
      <c r="AC763" s="252"/>
      <c r="AD763" s="252"/>
      <c r="AE763" s="307">
        <v>4</v>
      </c>
      <c r="AF763" s="91" t="s">
        <v>6370</v>
      </c>
      <c r="AG763" s="373">
        <v>100</v>
      </c>
      <c r="AH763" s="373">
        <v>100</v>
      </c>
      <c r="AI763" s="91"/>
      <c r="AJ763" s="91"/>
      <c r="AK763" s="91"/>
      <c r="AL763" s="381"/>
      <c r="AM763" s="381"/>
      <c r="AN763" s="381"/>
      <c r="AO763" s="381"/>
      <c r="AP763" s="381"/>
      <c r="AQ763" s="381">
        <v>312</v>
      </c>
      <c r="AR763" s="91" t="s">
        <v>9140</v>
      </c>
      <c r="AS763" s="91" t="s">
        <v>9140</v>
      </c>
      <c r="AT763" s="91" t="s">
        <v>6425</v>
      </c>
      <c r="AU763" s="73">
        <v>2203</v>
      </c>
      <c r="AV763" s="232">
        <v>7</v>
      </c>
      <c r="AW763" s="335"/>
      <c r="AX763" s="335"/>
      <c r="AY763" s="335"/>
      <c r="AZ763" s="335"/>
      <c r="BA763" s="335"/>
      <c r="BB763" s="313"/>
      <c r="BC763" s="313"/>
      <c r="BD763" s="91"/>
      <c r="BE763" s="91" t="s">
        <v>6350</v>
      </c>
      <c r="BF763" s="313"/>
      <c r="BG763" s="335"/>
      <c r="BH763" s="313"/>
      <c r="BI763" s="313"/>
      <c r="BJ763" s="313"/>
      <c r="BK763" s="313"/>
      <c r="BL763" s="313"/>
      <c r="BM763" s="91"/>
      <c r="BN763" s="91"/>
      <c r="BO763" s="253"/>
      <c r="BP763" s="253"/>
      <c r="BQ763" s="253"/>
      <c r="BR763" s="253"/>
      <c r="BS763" s="253"/>
      <c r="BT763" s="253"/>
      <c r="BU763" s="253">
        <v>1</v>
      </c>
      <c r="BV763" s="253"/>
      <c r="BW763" s="253"/>
      <c r="BX763" s="253"/>
      <c r="BY763" s="427"/>
      <c r="BZ763" s="427"/>
      <c r="CA763" s="427"/>
      <c r="CB763" s="427"/>
      <c r="CC763" s="427"/>
    </row>
    <row r="764" spans="1:81" ht="17.100000000000001" customHeight="1">
      <c r="A764" s="88">
        <v>675</v>
      </c>
      <c r="B764" s="88" t="s">
        <v>3543</v>
      </c>
      <c r="C764" s="88" t="s">
        <v>3718</v>
      </c>
      <c r="D764" s="78" t="s">
        <v>309</v>
      </c>
      <c r="E764" s="78" t="s">
        <v>97</v>
      </c>
      <c r="F764" s="78" t="s">
        <v>3719</v>
      </c>
      <c r="G764" s="101" t="s">
        <v>8762</v>
      </c>
      <c r="H764" s="330" t="s">
        <v>3720</v>
      </c>
      <c r="I764" s="91" t="s">
        <v>3721</v>
      </c>
      <c r="J764" s="330" t="s">
        <v>102</v>
      </c>
      <c r="K764" s="330" t="s">
        <v>3722</v>
      </c>
      <c r="L764" s="330" t="s">
        <v>9914</v>
      </c>
      <c r="M764" s="91" t="s">
        <v>7691</v>
      </c>
      <c r="N764" s="330" t="s">
        <v>102</v>
      </c>
      <c r="O764" s="776" t="s">
        <v>6435</v>
      </c>
      <c r="P764" s="330" t="s">
        <v>30</v>
      </c>
      <c r="Q764" s="373">
        <v>46650</v>
      </c>
      <c r="R764" s="373">
        <v>3848</v>
      </c>
      <c r="S764" s="23">
        <v>1501</v>
      </c>
      <c r="T764" s="387">
        <v>1319</v>
      </c>
      <c r="U764" s="253" t="s">
        <v>6357</v>
      </c>
      <c r="V764" s="252">
        <v>182</v>
      </c>
      <c r="W764" s="252">
        <v>196</v>
      </c>
      <c r="X764" s="330" t="s">
        <v>6337</v>
      </c>
      <c r="Y764" s="252">
        <v>180</v>
      </c>
      <c r="Z764" s="252">
        <v>90</v>
      </c>
      <c r="AA764" s="252">
        <v>1020</v>
      </c>
      <c r="AB764" s="252">
        <v>432</v>
      </c>
      <c r="AC764" s="252"/>
      <c r="AD764" s="252"/>
      <c r="AE764" s="307" t="s">
        <v>11644</v>
      </c>
      <c r="AF764" s="91" t="s">
        <v>7692</v>
      </c>
      <c r="AG764" s="373">
        <v>2189</v>
      </c>
      <c r="AH764" s="373">
        <v>5294</v>
      </c>
      <c r="AI764" s="91"/>
      <c r="AJ764" s="91"/>
      <c r="AK764" s="91" t="s">
        <v>6372</v>
      </c>
      <c r="AL764" s="381">
        <v>7</v>
      </c>
      <c r="AM764" s="381">
        <v>1</v>
      </c>
      <c r="AN764" s="381">
        <v>5</v>
      </c>
      <c r="AO764" s="381"/>
      <c r="AP764" s="381">
        <v>1</v>
      </c>
      <c r="AQ764" s="691">
        <v>342</v>
      </c>
      <c r="AR764" s="693" t="s">
        <v>9140</v>
      </c>
      <c r="AS764" s="693" t="s">
        <v>9140</v>
      </c>
      <c r="AT764" s="693" t="s">
        <v>11645</v>
      </c>
      <c r="AU764" s="232">
        <v>40006</v>
      </c>
      <c r="AV764" s="232">
        <v>117</v>
      </c>
      <c r="AW764" s="335">
        <v>2000</v>
      </c>
      <c r="AX764" s="335">
        <v>0</v>
      </c>
      <c r="AY764" s="335">
        <v>700</v>
      </c>
      <c r="AZ764" s="335">
        <v>1000</v>
      </c>
      <c r="BA764" s="335">
        <v>2000</v>
      </c>
      <c r="BB764" s="313">
        <v>30</v>
      </c>
      <c r="BC764" s="313"/>
      <c r="BD764" s="91"/>
      <c r="BE764" s="91" t="s">
        <v>9558</v>
      </c>
      <c r="BF764" s="313"/>
      <c r="BG764" s="335"/>
      <c r="BH764" s="313"/>
      <c r="BI764" s="313"/>
      <c r="BJ764" s="313"/>
      <c r="BK764" s="313"/>
      <c r="BL764" s="313"/>
      <c r="BM764" s="91"/>
      <c r="BN764" s="91"/>
      <c r="BO764" s="390"/>
      <c r="BP764" s="390">
        <v>1</v>
      </c>
      <c r="BQ764" s="390"/>
      <c r="BR764" s="390"/>
      <c r="BS764" s="390"/>
      <c r="BT764" s="390">
        <v>4</v>
      </c>
      <c r="BU764" s="390"/>
      <c r="BV764" s="390"/>
      <c r="BW764" s="390"/>
      <c r="BX764" s="390"/>
      <c r="BY764" s="427"/>
      <c r="BZ764" s="427"/>
      <c r="CA764" s="427"/>
      <c r="CB764" s="427"/>
      <c r="CC764" s="427"/>
    </row>
    <row r="765" spans="1:81" ht="17.100000000000001" customHeight="1">
      <c r="A765" s="88">
        <v>676</v>
      </c>
      <c r="B765" s="88" t="s">
        <v>3543</v>
      </c>
      <c r="C765" s="88" t="s">
        <v>3564</v>
      </c>
      <c r="D765" s="129" t="s">
        <v>213</v>
      </c>
      <c r="E765" s="88" t="s">
        <v>97</v>
      </c>
      <c r="F765" s="129" t="s">
        <v>3723</v>
      </c>
      <c r="G765" s="169" t="s">
        <v>3724</v>
      </c>
      <c r="H765" s="329" t="s">
        <v>3725</v>
      </c>
      <c r="I765" s="332" t="s">
        <v>3726</v>
      </c>
      <c r="J765" s="329" t="s">
        <v>102</v>
      </c>
      <c r="K765" s="329" t="s">
        <v>3727</v>
      </c>
      <c r="L765" s="329" t="s">
        <v>3728</v>
      </c>
      <c r="M765" s="91" t="s">
        <v>7276</v>
      </c>
      <c r="N765" s="330" t="s">
        <v>30</v>
      </c>
      <c r="O765" s="330"/>
      <c r="P765" s="330" t="s">
        <v>30</v>
      </c>
      <c r="Q765" s="373">
        <v>2879</v>
      </c>
      <c r="R765" s="373">
        <v>1859</v>
      </c>
      <c r="S765" s="387">
        <v>867</v>
      </c>
      <c r="T765" s="387">
        <v>391</v>
      </c>
      <c r="U765" s="253" t="s">
        <v>7277</v>
      </c>
      <c r="V765" s="252">
        <v>476</v>
      </c>
      <c r="W765" s="252">
        <v>70</v>
      </c>
      <c r="X765" s="330" t="s">
        <v>6337</v>
      </c>
      <c r="Y765" s="252">
        <v>119</v>
      </c>
      <c r="Z765" s="252">
        <v>100</v>
      </c>
      <c r="AA765" s="252">
        <v>820</v>
      </c>
      <c r="AB765" s="252">
        <v>30</v>
      </c>
      <c r="AC765" s="252">
        <v>26</v>
      </c>
      <c r="AD765" s="252">
        <v>2</v>
      </c>
      <c r="AE765" s="307">
        <v>94</v>
      </c>
      <c r="AF765" s="91" t="s">
        <v>7278</v>
      </c>
      <c r="AG765" s="373">
        <v>1286</v>
      </c>
      <c r="AH765" s="373">
        <v>2710</v>
      </c>
      <c r="AI765" s="91"/>
      <c r="AJ765" s="91"/>
      <c r="AK765" s="91" t="s">
        <v>11755</v>
      </c>
      <c r="AL765" s="381">
        <v>8</v>
      </c>
      <c r="AM765" s="381">
        <v>2</v>
      </c>
      <c r="AN765" s="381">
        <v>3</v>
      </c>
      <c r="AO765" s="381">
        <v>3</v>
      </c>
      <c r="AP765" s="381"/>
      <c r="AQ765" s="616">
        <v>304</v>
      </c>
      <c r="AR765" s="618" t="s">
        <v>7279</v>
      </c>
      <c r="AS765" s="618" t="s">
        <v>7279</v>
      </c>
      <c r="AT765" s="618" t="s">
        <v>7280</v>
      </c>
      <c r="AU765" s="232">
        <v>27463</v>
      </c>
      <c r="AV765" s="232">
        <v>90</v>
      </c>
      <c r="AW765" s="335">
        <v>6000</v>
      </c>
      <c r="AX765" s="335">
        <v>4000</v>
      </c>
      <c r="AY765" s="335">
        <v>5000</v>
      </c>
      <c r="AZ765" s="335">
        <v>5000</v>
      </c>
      <c r="BA765" s="335">
        <v>6000</v>
      </c>
      <c r="BB765" s="313">
        <v>20</v>
      </c>
      <c r="BC765" s="313">
        <v>50</v>
      </c>
      <c r="BD765" s="91" t="s">
        <v>7281</v>
      </c>
      <c r="BE765" s="91" t="s">
        <v>7282</v>
      </c>
      <c r="BF765" s="313">
        <v>6000</v>
      </c>
      <c r="BG765" s="313">
        <v>4000</v>
      </c>
      <c r="BH765" s="313" t="s">
        <v>12052</v>
      </c>
      <c r="BI765" s="313">
        <v>5000</v>
      </c>
      <c r="BJ765" s="313">
        <v>6000</v>
      </c>
      <c r="BK765" s="313">
        <v>20</v>
      </c>
      <c r="BL765" s="313">
        <v>50</v>
      </c>
      <c r="BM765" s="91" t="s">
        <v>7283</v>
      </c>
      <c r="BN765" s="91" t="s">
        <v>7284</v>
      </c>
      <c r="BO765" s="253">
        <v>1</v>
      </c>
      <c r="BP765" s="253">
        <v>1</v>
      </c>
      <c r="BQ765" s="253"/>
      <c r="BR765" s="253"/>
      <c r="BS765" s="253">
        <v>1</v>
      </c>
      <c r="BT765" s="253"/>
      <c r="BU765" s="253">
        <v>5</v>
      </c>
      <c r="BV765" s="253">
        <v>4</v>
      </c>
      <c r="BW765" s="253"/>
      <c r="BX765" s="253"/>
      <c r="BY765" s="427"/>
      <c r="BZ765" s="427"/>
      <c r="CA765" s="427"/>
      <c r="CB765" s="427"/>
      <c r="CC765" s="427"/>
    </row>
    <row r="766" spans="1:81" ht="17.100000000000001" customHeight="1">
      <c r="A766" s="88">
        <v>677</v>
      </c>
      <c r="B766" s="78" t="s">
        <v>3543</v>
      </c>
      <c r="C766" s="78" t="s">
        <v>3729</v>
      </c>
      <c r="D766" s="78" t="s">
        <v>309</v>
      </c>
      <c r="E766" s="78" t="s">
        <v>97</v>
      </c>
      <c r="F766" s="78" t="s">
        <v>3730</v>
      </c>
      <c r="G766" s="101" t="s">
        <v>3731</v>
      </c>
      <c r="H766" s="330" t="s">
        <v>3732</v>
      </c>
      <c r="I766" s="91" t="s">
        <v>3733</v>
      </c>
      <c r="J766" s="330" t="s">
        <v>102</v>
      </c>
      <c r="K766" s="330" t="s">
        <v>3734</v>
      </c>
      <c r="L766" s="330" t="s">
        <v>3735</v>
      </c>
      <c r="M766" s="91" t="s">
        <v>10625</v>
      </c>
      <c r="N766" s="330" t="s">
        <v>30</v>
      </c>
      <c r="O766" s="570"/>
      <c r="P766" s="330" t="s">
        <v>30</v>
      </c>
      <c r="Q766" s="373">
        <v>2975</v>
      </c>
      <c r="R766" s="373">
        <v>1812</v>
      </c>
      <c r="S766" s="387">
        <v>887</v>
      </c>
      <c r="T766" s="387">
        <v>887</v>
      </c>
      <c r="U766" s="253" t="s">
        <v>6352</v>
      </c>
      <c r="V766" s="252"/>
      <c r="W766" s="252">
        <v>19</v>
      </c>
      <c r="X766" s="330" t="s">
        <v>6337</v>
      </c>
      <c r="Y766" s="252">
        <v>182</v>
      </c>
      <c r="Z766" s="252">
        <v>19</v>
      </c>
      <c r="AA766" s="252"/>
      <c r="AB766" s="252">
        <v>10</v>
      </c>
      <c r="AC766" s="252">
        <v>34</v>
      </c>
      <c r="AD766" s="252"/>
      <c r="AE766" s="307">
        <v>20</v>
      </c>
      <c r="AF766" s="91" t="s">
        <v>8953</v>
      </c>
      <c r="AG766" s="373">
        <v>2079</v>
      </c>
      <c r="AH766" s="373">
        <v>2079</v>
      </c>
      <c r="AI766" s="91"/>
      <c r="AJ766" s="91"/>
      <c r="AK766" s="91" t="s">
        <v>6369</v>
      </c>
      <c r="AL766" s="381">
        <v>6</v>
      </c>
      <c r="AM766" s="381">
        <v>2</v>
      </c>
      <c r="AN766" s="381"/>
      <c r="AO766" s="381">
        <v>4</v>
      </c>
      <c r="AP766" s="381"/>
      <c r="AQ766" s="381">
        <v>343</v>
      </c>
      <c r="AR766" s="91" t="s">
        <v>6340</v>
      </c>
      <c r="AS766" s="91" t="s">
        <v>6340</v>
      </c>
      <c r="AT766" s="91" t="s">
        <v>9364</v>
      </c>
      <c r="AU766" s="73">
        <v>100000</v>
      </c>
      <c r="AV766" s="232">
        <v>292</v>
      </c>
      <c r="AW766" s="335">
        <v>2000</v>
      </c>
      <c r="AX766" s="335">
        <v>0</v>
      </c>
      <c r="AY766" s="335">
        <v>1000</v>
      </c>
      <c r="AZ766" s="335">
        <v>1000</v>
      </c>
      <c r="BA766" s="335">
        <v>2000</v>
      </c>
      <c r="BB766" s="313" t="s">
        <v>9441</v>
      </c>
      <c r="BC766" s="313" t="s">
        <v>6563</v>
      </c>
      <c r="BD766" s="91" t="s">
        <v>8386</v>
      </c>
      <c r="BE766" s="91" t="s">
        <v>8387</v>
      </c>
      <c r="BF766" s="313"/>
      <c r="BG766" s="335"/>
      <c r="BH766" s="313"/>
      <c r="BI766" s="313"/>
      <c r="BJ766" s="313"/>
      <c r="BK766" s="313"/>
      <c r="BL766" s="313"/>
      <c r="BM766" s="91"/>
      <c r="BN766" s="91" t="s">
        <v>6350</v>
      </c>
      <c r="BO766" s="253"/>
      <c r="BP766" s="253"/>
      <c r="BQ766" s="253"/>
      <c r="BR766" s="253">
        <v>1</v>
      </c>
      <c r="BS766" s="253"/>
      <c r="BT766" s="253">
        <v>1</v>
      </c>
      <c r="BU766" s="253">
        <v>1</v>
      </c>
      <c r="BV766" s="253">
        <v>1</v>
      </c>
      <c r="BW766" s="253"/>
      <c r="BX766" s="253"/>
      <c r="BY766" s="427"/>
      <c r="BZ766" s="427"/>
      <c r="CA766" s="427"/>
      <c r="CB766" s="427"/>
      <c r="CC766" s="427"/>
    </row>
    <row r="767" spans="1:81" ht="17.100000000000001" customHeight="1">
      <c r="A767" s="88">
        <v>678</v>
      </c>
      <c r="B767" s="78" t="s">
        <v>3543</v>
      </c>
      <c r="C767" s="78" t="s">
        <v>3736</v>
      </c>
      <c r="D767" s="78" t="s">
        <v>309</v>
      </c>
      <c r="E767" s="78" t="s">
        <v>3382</v>
      </c>
      <c r="F767" s="78" t="s">
        <v>3737</v>
      </c>
      <c r="G767" s="101" t="s">
        <v>10938</v>
      </c>
      <c r="H767" s="330" t="s">
        <v>3738</v>
      </c>
      <c r="I767" s="91" t="s">
        <v>3739</v>
      </c>
      <c r="J767" s="330" t="s">
        <v>102</v>
      </c>
      <c r="K767" s="330" t="s">
        <v>3740</v>
      </c>
      <c r="L767" s="330" t="s">
        <v>3741</v>
      </c>
      <c r="M767" s="91" t="s">
        <v>10626</v>
      </c>
      <c r="N767" s="330" t="s">
        <v>30</v>
      </c>
      <c r="O767" s="330"/>
      <c r="P767" s="330" t="s">
        <v>30</v>
      </c>
      <c r="Q767" s="373">
        <v>6911</v>
      </c>
      <c r="R767" s="373">
        <v>4598</v>
      </c>
      <c r="S767" s="387">
        <v>1542</v>
      </c>
      <c r="T767" s="387">
        <v>1452</v>
      </c>
      <c r="U767" s="253" t="s">
        <v>6352</v>
      </c>
      <c r="V767" s="252">
        <v>90</v>
      </c>
      <c r="W767" s="252">
        <v>254</v>
      </c>
      <c r="X767" s="330" t="s">
        <v>6337</v>
      </c>
      <c r="Y767" s="252">
        <v>242</v>
      </c>
      <c r="Z767" s="252"/>
      <c r="AA767" s="252"/>
      <c r="AB767" s="252">
        <v>68</v>
      </c>
      <c r="AC767" s="252"/>
      <c r="AD767" s="252"/>
      <c r="AE767" s="307">
        <v>30</v>
      </c>
      <c r="AF767" s="91" t="s">
        <v>6411</v>
      </c>
      <c r="AG767" s="373">
        <v>1446</v>
      </c>
      <c r="AH767" s="373">
        <v>2265</v>
      </c>
      <c r="AI767" s="91"/>
      <c r="AJ767" s="91"/>
      <c r="AK767" s="91" t="s">
        <v>7050</v>
      </c>
      <c r="AL767" s="381">
        <v>8</v>
      </c>
      <c r="AM767" s="381"/>
      <c r="AN767" s="381">
        <v>2</v>
      </c>
      <c r="AO767" s="381">
        <v>6</v>
      </c>
      <c r="AP767" s="381"/>
      <c r="AQ767" s="381">
        <v>290</v>
      </c>
      <c r="AR767" s="91" t="s">
        <v>9163</v>
      </c>
      <c r="AS767" s="91" t="s">
        <v>9083</v>
      </c>
      <c r="AT767" s="91" t="s">
        <v>8548</v>
      </c>
      <c r="AU767" s="73">
        <v>121278</v>
      </c>
      <c r="AV767" s="73">
        <v>418</v>
      </c>
      <c r="AW767" s="335">
        <v>1000</v>
      </c>
      <c r="AX767" s="335">
        <v>500</v>
      </c>
      <c r="AY767" s="335">
        <v>500</v>
      </c>
      <c r="AZ767" s="335">
        <v>700</v>
      </c>
      <c r="BA767" s="335">
        <v>1000</v>
      </c>
      <c r="BB767" s="313">
        <v>30</v>
      </c>
      <c r="BC767" s="313">
        <v>30</v>
      </c>
      <c r="BD767" s="91" t="s">
        <v>9559</v>
      </c>
      <c r="BE767" s="91" t="s">
        <v>9560</v>
      </c>
      <c r="BF767" s="313">
        <v>1000</v>
      </c>
      <c r="BG767" s="335">
        <v>500</v>
      </c>
      <c r="BH767" s="313">
        <v>500</v>
      </c>
      <c r="BI767" s="313">
        <v>700</v>
      </c>
      <c r="BJ767" s="313">
        <v>1000</v>
      </c>
      <c r="BK767" s="313">
        <v>30</v>
      </c>
      <c r="BL767" s="313">
        <v>30</v>
      </c>
      <c r="BM767" s="91" t="s">
        <v>9642</v>
      </c>
      <c r="BN767" s="91" t="s">
        <v>9663</v>
      </c>
      <c r="BO767" s="253"/>
      <c r="BP767" s="253">
        <v>1</v>
      </c>
      <c r="BQ767" s="253"/>
      <c r="BR767" s="253"/>
      <c r="BS767" s="253"/>
      <c r="BT767" s="253">
        <v>1</v>
      </c>
      <c r="BU767" s="253">
        <v>3</v>
      </c>
      <c r="BV767" s="253">
        <v>1</v>
      </c>
      <c r="BW767" s="253"/>
      <c r="BX767" s="253"/>
      <c r="BY767" s="427"/>
      <c r="BZ767" s="427"/>
      <c r="CA767" s="427"/>
      <c r="CB767" s="427"/>
      <c r="CC767" s="427"/>
    </row>
    <row r="768" spans="1:81" ht="16.5" customHeight="1">
      <c r="A768" s="88">
        <v>679</v>
      </c>
      <c r="B768" s="78" t="s">
        <v>3543</v>
      </c>
      <c r="C768" s="78" t="s">
        <v>3601</v>
      </c>
      <c r="D768" s="78" t="s">
        <v>309</v>
      </c>
      <c r="E768" s="78" t="s">
        <v>97</v>
      </c>
      <c r="F768" s="88" t="s">
        <v>3742</v>
      </c>
      <c r="G768" s="101" t="s">
        <v>3743</v>
      </c>
      <c r="H768" s="330" t="s">
        <v>3744</v>
      </c>
      <c r="I768" s="91" t="s">
        <v>3745</v>
      </c>
      <c r="J768" s="330" t="s">
        <v>102</v>
      </c>
      <c r="K768" s="330" t="s">
        <v>3746</v>
      </c>
      <c r="L768" s="330" t="s">
        <v>3747</v>
      </c>
      <c r="M768" s="91" t="s">
        <v>7693</v>
      </c>
      <c r="N768" s="330" t="s">
        <v>30</v>
      </c>
      <c r="O768" s="330"/>
      <c r="P768" s="330" t="s">
        <v>30</v>
      </c>
      <c r="Q768" s="373">
        <v>6233</v>
      </c>
      <c r="R768" s="373">
        <v>3337</v>
      </c>
      <c r="S768" s="387">
        <v>713</v>
      </c>
      <c r="T768" s="387">
        <v>400</v>
      </c>
      <c r="U768" s="253" t="s">
        <v>6352</v>
      </c>
      <c r="V768" s="252">
        <v>313</v>
      </c>
      <c r="W768" s="252">
        <v>55</v>
      </c>
      <c r="X768" s="330" t="s">
        <v>6337</v>
      </c>
      <c r="Y768" s="252">
        <v>500</v>
      </c>
      <c r="Z768" s="252"/>
      <c r="AA768" s="252"/>
      <c r="AB768" s="252">
        <v>70</v>
      </c>
      <c r="AC768" s="252">
        <v>160</v>
      </c>
      <c r="AD768" s="252"/>
      <c r="AE768" s="307">
        <v>80</v>
      </c>
      <c r="AF768" s="91" t="s">
        <v>10999</v>
      </c>
      <c r="AG768" s="373">
        <v>627</v>
      </c>
      <c r="AH768" s="373">
        <v>627</v>
      </c>
      <c r="AI768" s="91"/>
      <c r="AJ768" s="91"/>
      <c r="AK768" s="91" t="s">
        <v>11835</v>
      </c>
      <c r="AL768" s="381">
        <v>6</v>
      </c>
      <c r="AM768" s="381">
        <v>3</v>
      </c>
      <c r="AN768" s="381">
        <v>2</v>
      </c>
      <c r="AO768" s="381">
        <v>1</v>
      </c>
      <c r="AP768" s="381"/>
      <c r="AQ768" s="381">
        <v>364</v>
      </c>
      <c r="AR768" s="91" t="s">
        <v>9140</v>
      </c>
      <c r="AS768" s="91" t="s">
        <v>9140</v>
      </c>
      <c r="AT768" s="91" t="s">
        <v>10030</v>
      </c>
      <c r="AU768" s="73">
        <v>137185</v>
      </c>
      <c r="AV768" s="232">
        <v>377</v>
      </c>
      <c r="AW768" s="335"/>
      <c r="AX768" s="335"/>
      <c r="AY768" s="335"/>
      <c r="AZ768" s="335"/>
      <c r="BA768" s="335"/>
      <c r="BB768" s="313"/>
      <c r="BC768" s="313"/>
      <c r="BD768" s="91"/>
      <c r="BE768" s="91" t="s">
        <v>6350</v>
      </c>
      <c r="BF768" s="313"/>
      <c r="BG768" s="335"/>
      <c r="BH768" s="313"/>
      <c r="BI768" s="313"/>
      <c r="BJ768" s="313"/>
      <c r="BK768" s="313"/>
      <c r="BL768" s="313"/>
      <c r="BM768" s="91"/>
      <c r="BN768" s="91" t="s">
        <v>6350</v>
      </c>
      <c r="BO768" s="253"/>
      <c r="BP768" s="253"/>
      <c r="BQ768" s="253"/>
      <c r="BR768" s="253">
        <v>4</v>
      </c>
      <c r="BS768" s="253"/>
      <c r="BT768" s="253"/>
      <c r="BU768" s="253">
        <v>2</v>
      </c>
      <c r="BV768" s="253">
        <v>8</v>
      </c>
      <c r="BW768" s="253">
        <v>1</v>
      </c>
      <c r="BX768" s="253">
        <v>107</v>
      </c>
      <c r="BY768" s="427"/>
      <c r="BZ768" s="427"/>
      <c r="CA768" s="427"/>
      <c r="CB768" s="427"/>
      <c r="CC768" s="427"/>
    </row>
    <row r="769" spans="1:81" ht="17.100000000000001" customHeight="1">
      <c r="A769" s="88">
        <v>680</v>
      </c>
      <c r="B769" s="91" t="s">
        <v>3544</v>
      </c>
      <c r="C769" s="91" t="s">
        <v>3748</v>
      </c>
      <c r="D769" s="91" t="s">
        <v>213</v>
      </c>
      <c r="E769" s="91" t="s">
        <v>20</v>
      </c>
      <c r="F769" s="91" t="s">
        <v>3749</v>
      </c>
      <c r="G769" s="101" t="s">
        <v>3750</v>
      </c>
      <c r="H769" s="330" t="s">
        <v>3751</v>
      </c>
      <c r="I769" s="91" t="s">
        <v>3752</v>
      </c>
      <c r="J769" s="330" t="s">
        <v>102</v>
      </c>
      <c r="K769" s="330" t="s">
        <v>3753</v>
      </c>
      <c r="L769" s="330" t="s">
        <v>3754</v>
      </c>
      <c r="M769" s="91" t="s">
        <v>10627</v>
      </c>
      <c r="N769" s="330" t="s">
        <v>102</v>
      </c>
      <c r="O769" s="776" t="s">
        <v>6435</v>
      </c>
      <c r="P769" s="330" t="s">
        <v>30</v>
      </c>
      <c r="Q769" s="373">
        <v>748243</v>
      </c>
      <c r="R769" s="373">
        <v>7966</v>
      </c>
      <c r="S769" s="53">
        <v>3202</v>
      </c>
      <c r="T769" s="387">
        <v>2959</v>
      </c>
      <c r="U769" s="253" t="s">
        <v>8877</v>
      </c>
      <c r="V769" s="252">
        <v>243</v>
      </c>
      <c r="W769" s="252">
        <v>236</v>
      </c>
      <c r="X769" s="330" t="s">
        <v>33</v>
      </c>
      <c r="Y769" s="252">
        <v>161</v>
      </c>
      <c r="Z769" s="252">
        <v>268</v>
      </c>
      <c r="AA769" s="252">
        <v>500</v>
      </c>
      <c r="AB769" s="252">
        <v>266</v>
      </c>
      <c r="AC769" s="252">
        <v>119</v>
      </c>
      <c r="AD769" s="252">
        <v>246</v>
      </c>
      <c r="AE769" s="307">
        <v>801</v>
      </c>
      <c r="AF769" s="91" t="s">
        <v>12571</v>
      </c>
      <c r="AG769" s="373">
        <v>447</v>
      </c>
      <c r="AH769" s="373">
        <v>525</v>
      </c>
      <c r="AI769" s="91" t="s">
        <v>6438</v>
      </c>
      <c r="AJ769" s="91" t="s">
        <v>6439</v>
      </c>
      <c r="AK769" s="91" t="s">
        <v>6845</v>
      </c>
      <c r="AL769" s="381">
        <v>13</v>
      </c>
      <c r="AM769" s="381">
        <v>1</v>
      </c>
      <c r="AN769" s="381">
        <v>7</v>
      </c>
      <c r="AO769" s="381">
        <v>5</v>
      </c>
      <c r="AP769" s="381"/>
      <c r="AQ769" s="381">
        <v>314</v>
      </c>
      <c r="AR769" s="91" t="s">
        <v>6355</v>
      </c>
      <c r="AS769" s="91" t="s">
        <v>6355</v>
      </c>
      <c r="AT769" s="91" t="s">
        <v>6422</v>
      </c>
      <c r="AU769" s="73">
        <v>269399</v>
      </c>
      <c r="AV769" s="73">
        <v>858</v>
      </c>
      <c r="AW769" s="335">
        <v>5000</v>
      </c>
      <c r="AX769" s="335">
        <v>3000</v>
      </c>
      <c r="AY769" s="335">
        <v>3000</v>
      </c>
      <c r="AZ769" s="335">
        <v>4000</v>
      </c>
      <c r="BA769" s="335">
        <v>5000</v>
      </c>
      <c r="BB769" s="313">
        <v>30</v>
      </c>
      <c r="BC769" s="313">
        <v>30</v>
      </c>
      <c r="BD769" s="91" t="s">
        <v>6440</v>
      </c>
      <c r="BE769" s="91" t="s">
        <v>9561</v>
      </c>
      <c r="BF769" s="313"/>
      <c r="BG769" s="335"/>
      <c r="BH769" s="313"/>
      <c r="BI769" s="313"/>
      <c r="BJ769" s="313"/>
      <c r="BK769" s="313"/>
      <c r="BL769" s="313"/>
      <c r="BM769" s="91"/>
      <c r="BN769" s="91" t="s">
        <v>6350</v>
      </c>
      <c r="BO769" s="390"/>
      <c r="BP769" s="253">
        <v>2</v>
      </c>
      <c r="BQ769" s="253"/>
      <c r="BR769" s="253"/>
      <c r="BS769" s="253"/>
      <c r="BT769" s="253">
        <v>9</v>
      </c>
      <c r="BU769" s="253">
        <v>9</v>
      </c>
      <c r="BV769" s="253">
        <v>3</v>
      </c>
      <c r="BW769" s="253"/>
      <c r="BX769" s="253"/>
      <c r="BY769" s="427"/>
      <c r="BZ769" s="427"/>
      <c r="CA769" s="427"/>
      <c r="CB769" s="427"/>
      <c r="CC769" s="427"/>
    </row>
    <row r="770" spans="1:81" ht="17.100000000000001" customHeight="1">
      <c r="A770" s="88">
        <v>681</v>
      </c>
      <c r="B770" s="95" t="s">
        <v>3544</v>
      </c>
      <c r="C770" s="95" t="s">
        <v>3710</v>
      </c>
      <c r="D770" s="95" t="s">
        <v>213</v>
      </c>
      <c r="E770" s="95" t="s">
        <v>113</v>
      </c>
      <c r="F770" s="95" t="s">
        <v>3755</v>
      </c>
      <c r="G770" s="101" t="s">
        <v>3756</v>
      </c>
      <c r="H770" s="330" t="s">
        <v>3757</v>
      </c>
      <c r="I770" s="91" t="s">
        <v>3758</v>
      </c>
      <c r="J770" s="330" t="s">
        <v>30</v>
      </c>
      <c r="K770" s="330" t="s">
        <v>896</v>
      </c>
      <c r="L770" s="330" t="s">
        <v>896</v>
      </c>
      <c r="M770" s="91" t="s">
        <v>10628</v>
      </c>
      <c r="N770" s="330" t="s">
        <v>30</v>
      </c>
      <c r="O770" s="570"/>
      <c r="P770" s="330" t="s">
        <v>30</v>
      </c>
      <c r="Q770" s="373">
        <v>6558</v>
      </c>
      <c r="R770" s="373">
        <v>602.1</v>
      </c>
      <c r="S770" s="387">
        <v>108</v>
      </c>
      <c r="T770" s="387">
        <v>108</v>
      </c>
      <c r="U770" s="253"/>
      <c r="V770" s="252"/>
      <c r="W770" s="300">
        <v>12</v>
      </c>
      <c r="X770" s="330" t="s">
        <v>6337</v>
      </c>
      <c r="Y770" s="252"/>
      <c r="Z770" s="252"/>
      <c r="AA770" s="252"/>
      <c r="AB770" s="252"/>
      <c r="AC770" s="252"/>
      <c r="AD770" s="252"/>
      <c r="AE770" s="307" t="s">
        <v>6669</v>
      </c>
      <c r="AF770" s="91" t="s">
        <v>6670</v>
      </c>
      <c r="AG770" s="373">
        <v>1291</v>
      </c>
      <c r="AH770" s="373">
        <v>1291</v>
      </c>
      <c r="AI770" s="91"/>
      <c r="AJ770" s="91"/>
      <c r="AK770" s="91"/>
      <c r="AL770" s="381"/>
      <c r="AM770" s="381"/>
      <c r="AN770" s="381"/>
      <c r="AO770" s="381"/>
      <c r="AP770" s="381"/>
      <c r="AQ770" s="381">
        <v>362</v>
      </c>
      <c r="AR770" s="91" t="s">
        <v>9140</v>
      </c>
      <c r="AS770" s="91" t="s">
        <v>9140</v>
      </c>
      <c r="AT770" s="91" t="s">
        <v>6521</v>
      </c>
      <c r="AU770" s="73">
        <v>127128</v>
      </c>
      <c r="AV770" s="232">
        <v>351</v>
      </c>
      <c r="AW770" s="335"/>
      <c r="AX770" s="335"/>
      <c r="AY770" s="335"/>
      <c r="AZ770" s="335"/>
      <c r="BA770" s="335"/>
      <c r="BB770" s="313"/>
      <c r="BC770" s="313"/>
      <c r="BD770" s="91"/>
      <c r="BE770" s="91" t="s">
        <v>6350</v>
      </c>
      <c r="BF770" s="313"/>
      <c r="BG770" s="335"/>
      <c r="BH770" s="313"/>
      <c r="BI770" s="313"/>
      <c r="BJ770" s="313"/>
      <c r="BK770" s="313"/>
      <c r="BL770" s="313"/>
      <c r="BM770" s="91"/>
      <c r="BN770" s="91" t="s">
        <v>6350</v>
      </c>
      <c r="BO770" s="253"/>
      <c r="BP770" s="253"/>
      <c r="BQ770" s="253"/>
      <c r="BR770" s="253">
        <v>1</v>
      </c>
      <c r="BS770" s="253">
        <v>2</v>
      </c>
      <c r="BT770" s="253"/>
      <c r="BU770" s="253"/>
      <c r="BV770" s="253"/>
      <c r="BW770" s="253"/>
      <c r="BX770" s="253"/>
      <c r="BY770" s="427"/>
      <c r="BZ770" s="427"/>
      <c r="CA770" s="427"/>
      <c r="CB770" s="427"/>
      <c r="CC770" s="427"/>
    </row>
    <row r="771" spans="1:81" ht="17.100000000000001" customHeight="1">
      <c r="A771" s="208"/>
      <c r="B771" s="209" t="s">
        <v>3759</v>
      </c>
      <c r="C771" s="210"/>
      <c r="D771" s="210">
        <v>36</v>
      </c>
      <c r="E771" s="210"/>
      <c r="F771" s="210"/>
      <c r="G771" s="208"/>
      <c r="H771" s="208"/>
      <c r="I771" s="208"/>
      <c r="J771" s="208"/>
      <c r="K771" s="208"/>
      <c r="L771" s="208"/>
      <c r="M771" s="205"/>
      <c r="N771" s="112"/>
      <c r="O771" s="112"/>
      <c r="P771" s="112"/>
      <c r="Q771" s="374"/>
      <c r="R771" s="374"/>
      <c r="S771" s="188"/>
      <c r="T771" s="188"/>
      <c r="U771" s="285"/>
      <c r="V771" s="298"/>
      <c r="W771" s="298"/>
      <c r="X771" s="112"/>
      <c r="Y771" s="298"/>
      <c r="Z771" s="298"/>
      <c r="AA771" s="298"/>
      <c r="AB771" s="298"/>
      <c r="AC771" s="298"/>
      <c r="AD771" s="298"/>
      <c r="AE771" s="352"/>
      <c r="AF771" s="205"/>
      <c r="AG771" s="374"/>
      <c r="AH771" s="374"/>
      <c r="AI771" s="205"/>
      <c r="AJ771" s="205"/>
      <c r="AK771" s="205"/>
      <c r="AL771" s="112"/>
      <c r="AM771" s="112"/>
      <c r="AN771" s="112"/>
      <c r="AO771" s="112"/>
      <c r="AP771" s="112"/>
      <c r="AQ771" s="112"/>
      <c r="AR771" s="205"/>
      <c r="AS771" s="205"/>
      <c r="AT771" s="205"/>
      <c r="AU771" s="198"/>
      <c r="AV771" s="198"/>
      <c r="AW771" s="339"/>
      <c r="AX771" s="339"/>
      <c r="AY771" s="339"/>
      <c r="AZ771" s="339"/>
      <c r="BA771" s="339"/>
      <c r="BB771" s="310"/>
      <c r="BC771" s="310"/>
      <c r="BD771" s="205"/>
      <c r="BE771" s="205"/>
      <c r="BF771" s="310"/>
      <c r="BG771" s="339"/>
      <c r="BH771" s="310"/>
      <c r="BI771" s="310"/>
      <c r="BJ771" s="310"/>
      <c r="BK771" s="310"/>
      <c r="BL771" s="310"/>
      <c r="BM771" s="205"/>
      <c r="BN771" s="205"/>
      <c r="BO771" s="285"/>
      <c r="BP771" s="285"/>
      <c r="BQ771" s="285"/>
      <c r="BR771" s="285"/>
      <c r="BS771" s="285"/>
      <c r="BT771" s="285"/>
      <c r="BU771" s="285"/>
      <c r="BV771" s="285"/>
      <c r="BW771" s="285"/>
      <c r="BX771" s="285"/>
      <c r="BY771" s="112"/>
      <c r="BZ771" s="112"/>
      <c r="CA771" s="112"/>
      <c r="CB771" s="112"/>
      <c r="CC771" s="112"/>
    </row>
    <row r="772" spans="1:81" ht="16.5" customHeight="1">
      <c r="A772" s="88">
        <v>682</v>
      </c>
      <c r="B772" s="78" t="s">
        <v>3544</v>
      </c>
      <c r="C772" s="91" t="s">
        <v>3760</v>
      </c>
      <c r="D772" s="78" t="s">
        <v>350</v>
      </c>
      <c r="E772" s="78" t="s">
        <v>20</v>
      </c>
      <c r="F772" s="88" t="s">
        <v>12589</v>
      </c>
      <c r="G772" s="101" t="s">
        <v>3761</v>
      </c>
      <c r="H772" s="330" t="s">
        <v>3762</v>
      </c>
      <c r="I772" s="91" t="s">
        <v>3763</v>
      </c>
      <c r="J772" s="330" t="s">
        <v>102</v>
      </c>
      <c r="K772" s="330" t="s">
        <v>3764</v>
      </c>
      <c r="L772" s="330" t="s">
        <v>3765</v>
      </c>
      <c r="M772" s="91" t="s">
        <v>6418</v>
      </c>
      <c r="N772" s="330" t="s">
        <v>30</v>
      </c>
      <c r="O772" s="330"/>
      <c r="P772" s="330" t="s">
        <v>30</v>
      </c>
      <c r="Q772" s="373">
        <v>10000</v>
      </c>
      <c r="R772" s="373">
        <v>330</v>
      </c>
      <c r="S772" s="387">
        <v>330</v>
      </c>
      <c r="T772" s="387">
        <v>200</v>
      </c>
      <c r="U772" s="253" t="s">
        <v>6419</v>
      </c>
      <c r="V772" s="252">
        <v>130</v>
      </c>
      <c r="W772" s="252">
        <v>15</v>
      </c>
      <c r="X772" s="330" t="s">
        <v>33</v>
      </c>
      <c r="Y772" s="252">
        <v>165</v>
      </c>
      <c r="Z772" s="252">
        <v>132</v>
      </c>
      <c r="AA772" s="252">
        <v>5000</v>
      </c>
      <c r="AB772" s="252">
        <v>23</v>
      </c>
      <c r="AC772" s="252">
        <v>5</v>
      </c>
      <c r="AD772" s="252"/>
      <c r="AE772" s="307">
        <v>30</v>
      </c>
      <c r="AF772" s="91" t="s">
        <v>6420</v>
      </c>
      <c r="AG772" s="373">
        <v>2100</v>
      </c>
      <c r="AH772" s="373">
        <v>2100</v>
      </c>
      <c r="AI772" s="91" t="s">
        <v>6416</v>
      </c>
      <c r="AJ772" s="91" t="s">
        <v>6421</v>
      </c>
      <c r="AK772" s="91" t="s">
        <v>6845</v>
      </c>
      <c r="AL772" s="381">
        <v>5</v>
      </c>
      <c r="AM772" s="381">
        <v>1</v>
      </c>
      <c r="AN772" s="381">
        <v>2</v>
      </c>
      <c r="AO772" s="381">
        <v>1</v>
      </c>
      <c r="AP772" s="381">
        <v>1</v>
      </c>
      <c r="AQ772" s="381">
        <v>310</v>
      </c>
      <c r="AR772" s="91" t="s">
        <v>6340</v>
      </c>
      <c r="AS772" s="91" t="s">
        <v>6340</v>
      </c>
      <c r="AT772" s="91" t="s">
        <v>6422</v>
      </c>
      <c r="AU772" s="232">
        <v>38500</v>
      </c>
      <c r="AV772" s="232">
        <v>124</v>
      </c>
      <c r="AW772" s="335"/>
      <c r="AX772" s="335"/>
      <c r="AY772" s="335"/>
      <c r="AZ772" s="335"/>
      <c r="BA772" s="335"/>
      <c r="BB772" s="313"/>
      <c r="BC772" s="313"/>
      <c r="BD772" s="91"/>
      <c r="BE772" s="91" t="s">
        <v>6350</v>
      </c>
      <c r="BF772" s="313"/>
      <c r="BG772" s="335"/>
      <c r="BH772" s="313"/>
      <c r="BI772" s="313"/>
      <c r="BJ772" s="313"/>
      <c r="BK772" s="313"/>
      <c r="BL772" s="313"/>
      <c r="BM772" s="91"/>
      <c r="BN772" s="91" t="s">
        <v>6350</v>
      </c>
      <c r="BO772" s="253"/>
      <c r="BP772" s="253"/>
      <c r="BQ772" s="253"/>
      <c r="BR772" s="253"/>
      <c r="BS772" s="253"/>
      <c r="BT772" s="253"/>
      <c r="BU772" s="253"/>
      <c r="BV772" s="253"/>
      <c r="BW772" s="253"/>
      <c r="BX772" s="253"/>
      <c r="BY772" s="427"/>
      <c r="BZ772" s="427"/>
      <c r="CA772" s="427"/>
      <c r="CB772" s="427"/>
      <c r="CC772" s="427"/>
    </row>
    <row r="773" spans="1:81" ht="17.100000000000001" customHeight="1">
      <c r="A773" s="88">
        <v>683</v>
      </c>
      <c r="B773" s="95" t="s">
        <v>3544</v>
      </c>
      <c r="C773" s="95" t="s">
        <v>3766</v>
      </c>
      <c r="D773" s="95" t="s">
        <v>350</v>
      </c>
      <c r="E773" s="95" t="s">
        <v>20</v>
      </c>
      <c r="F773" s="95" t="s">
        <v>3767</v>
      </c>
      <c r="G773" s="101" t="s">
        <v>3768</v>
      </c>
      <c r="H773" s="330" t="s">
        <v>3769</v>
      </c>
      <c r="I773" s="91" t="s">
        <v>3770</v>
      </c>
      <c r="J773" s="330" t="s">
        <v>102</v>
      </c>
      <c r="K773" s="330" t="s">
        <v>3771</v>
      </c>
      <c r="L773" s="330" t="s">
        <v>3772</v>
      </c>
      <c r="M773" s="91" t="s">
        <v>7700</v>
      </c>
      <c r="N773" s="330" t="s">
        <v>30</v>
      </c>
      <c r="O773" s="330"/>
      <c r="P773" s="330" t="s">
        <v>30</v>
      </c>
      <c r="Q773" s="373">
        <v>2562</v>
      </c>
      <c r="R773" s="373">
        <v>736.6</v>
      </c>
      <c r="S773" s="387">
        <v>510</v>
      </c>
      <c r="T773" s="387">
        <v>340</v>
      </c>
      <c r="U773" s="253" t="s">
        <v>6352</v>
      </c>
      <c r="V773" s="252">
        <v>170</v>
      </c>
      <c r="W773" s="252">
        <v>17</v>
      </c>
      <c r="X773" s="330" t="s">
        <v>6337</v>
      </c>
      <c r="Y773" s="252"/>
      <c r="Z773" s="252">
        <v>66</v>
      </c>
      <c r="AA773" s="252">
        <v>800</v>
      </c>
      <c r="AB773" s="252">
        <v>51</v>
      </c>
      <c r="AC773" s="252"/>
      <c r="AD773" s="252"/>
      <c r="AE773" s="307" t="s">
        <v>7701</v>
      </c>
      <c r="AF773" s="91" t="s">
        <v>12093</v>
      </c>
      <c r="AG773" s="373">
        <v>950</v>
      </c>
      <c r="AH773" s="373">
        <v>1100</v>
      </c>
      <c r="AI773" s="91" t="s">
        <v>7702</v>
      </c>
      <c r="AJ773" s="91" t="s">
        <v>7703</v>
      </c>
      <c r="AK773" s="91" t="s">
        <v>6348</v>
      </c>
      <c r="AL773" s="381">
        <v>2</v>
      </c>
      <c r="AM773" s="381"/>
      <c r="AN773" s="381"/>
      <c r="AO773" s="381"/>
      <c r="AP773" s="381">
        <v>2</v>
      </c>
      <c r="AQ773" s="381">
        <v>110</v>
      </c>
      <c r="AR773" s="91" t="s">
        <v>7023</v>
      </c>
      <c r="AS773" s="91" t="s">
        <v>7023</v>
      </c>
      <c r="AT773" s="91" t="s">
        <v>12094</v>
      </c>
      <c r="AU773" s="73">
        <v>3300</v>
      </c>
      <c r="AV773" s="232">
        <v>30</v>
      </c>
      <c r="AW773" s="335"/>
      <c r="AX773" s="335"/>
      <c r="AY773" s="335"/>
      <c r="AZ773" s="335"/>
      <c r="BA773" s="335"/>
      <c r="BB773" s="313"/>
      <c r="BC773" s="313"/>
      <c r="BD773" s="91"/>
      <c r="BE773" s="91" t="s">
        <v>6350</v>
      </c>
      <c r="BF773" s="313"/>
      <c r="BG773" s="335"/>
      <c r="BH773" s="313"/>
      <c r="BI773" s="313"/>
      <c r="BJ773" s="313"/>
      <c r="BK773" s="313"/>
      <c r="BL773" s="313"/>
      <c r="BM773" s="91"/>
      <c r="BN773" s="91" t="s">
        <v>6350</v>
      </c>
      <c r="BO773" s="253"/>
      <c r="BP773" s="253"/>
      <c r="BQ773" s="253"/>
      <c r="BR773" s="253"/>
      <c r="BS773" s="253"/>
      <c r="BT773" s="253"/>
      <c r="BU773" s="253"/>
      <c r="BV773" s="253"/>
      <c r="BW773" s="253"/>
      <c r="BX773" s="253"/>
      <c r="BY773" s="427">
        <v>1</v>
      </c>
      <c r="BZ773" s="427"/>
      <c r="CA773" s="427">
        <v>1</v>
      </c>
      <c r="CB773" s="427"/>
      <c r="CC773" s="427"/>
    </row>
    <row r="774" spans="1:81" ht="17.100000000000001" customHeight="1">
      <c r="A774" s="88">
        <v>684</v>
      </c>
      <c r="B774" s="78" t="s">
        <v>3543</v>
      </c>
      <c r="C774" s="78" t="s">
        <v>3718</v>
      </c>
      <c r="D774" s="78" t="s">
        <v>702</v>
      </c>
      <c r="E774" s="78" t="s">
        <v>97</v>
      </c>
      <c r="F774" s="78" t="s">
        <v>12737</v>
      </c>
      <c r="G774" s="101" t="s">
        <v>3773</v>
      </c>
      <c r="H774" s="330" t="s">
        <v>3774</v>
      </c>
      <c r="I774" s="91" t="s">
        <v>3775</v>
      </c>
      <c r="J774" s="330" t="s">
        <v>102</v>
      </c>
      <c r="K774" s="330" t="s">
        <v>3776</v>
      </c>
      <c r="L774" s="330" t="s">
        <v>3777</v>
      </c>
      <c r="M774" s="91" t="s">
        <v>7704</v>
      </c>
      <c r="N774" s="330" t="s">
        <v>30</v>
      </c>
      <c r="O774" s="330"/>
      <c r="P774" s="330" t="s">
        <v>30</v>
      </c>
      <c r="Q774" s="373">
        <v>1164</v>
      </c>
      <c r="R774" s="373">
        <v>450</v>
      </c>
      <c r="S774" s="387">
        <v>231</v>
      </c>
      <c r="T774" s="387">
        <v>72</v>
      </c>
      <c r="U774" s="253" t="s">
        <v>6352</v>
      </c>
      <c r="V774" s="252">
        <v>159</v>
      </c>
      <c r="W774" s="252">
        <v>24</v>
      </c>
      <c r="X774" s="330" t="s">
        <v>33</v>
      </c>
      <c r="Y774" s="252">
        <v>72</v>
      </c>
      <c r="Z774" s="252">
        <v>10</v>
      </c>
      <c r="AA774" s="252">
        <v>500</v>
      </c>
      <c r="AB774" s="252">
        <v>24</v>
      </c>
      <c r="AC774" s="252"/>
      <c r="AD774" s="252"/>
      <c r="AE774" s="307">
        <v>6</v>
      </c>
      <c r="AF774" s="91" t="s">
        <v>7705</v>
      </c>
      <c r="AG774" s="373">
        <v>657</v>
      </c>
      <c r="AH774" s="373">
        <v>657</v>
      </c>
      <c r="AI774" s="91"/>
      <c r="AJ774" s="91"/>
      <c r="AK774" s="91" t="s">
        <v>6348</v>
      </c>
      <c r="AL774" s="381"/>
      <c r="AM774" s="381"/>
      <c r="AN774" s="381"/>
      <c r="AO774" s="381"/>
      <c r="AP774" s="381"/>
      <c r="AQ774" s="381">
        <v>0</v>
      </c>
      <c r="AR774" s="91"/>
      <c r="AS774" s="91"/>
      <c r="AT774" s="91" t="s">
        <v>12729</v>
      </c>
      <c r="AU774" s="232">
        <v>0</v>
      </c>
      <c r="AV774" s="232">
        <v>0</v>
      </c>
      <c r="AW774" s="335"/>
      <c r="AX774" s="335"/>
      <c r="AY774" s="335"/>
      <c r="AZ774" s="335"/>
      <c r="BA774" s="335"/>
      <c r="BB774" s="313"/>
      <c r="BC774" s="313"/>
      <c r="BD774" s="91"/>
      <c r="BE774" s="91" t="s">
        <v>6350</v>
      </c>
      <c r="BF774" s="313"/>
      <c r="BG774" s="335"/>
      <c r="BH774" s="313"/>
      <c r="BI774" s="313"/>
      <c r="BJ774" s="313"/>
      <c r="BK774" s="313"/>
      <c r="BL774" s="313"/>
      <c r="BM774" s="91"/>
      <c r="BN774" s="91" t="s">
        <v>6350</v>
      </c>
      <c r="BO774" s="253"/>
      <c r="BP774" s="253"/>
      <c r="BQ774" s="253"/>
      <c r="BR774" s="253"/>
      <c r="BS774" s="253"/>
      <c r="BT774" s="253"/>
      <c r="BU774" s="253"/>
      <c r="BV774" s="253"/>
      <c r="BW774" s="253"/>
      <c r="BX774" s="253"/>
      <c r="BY774" s="427">
        <v>1</v>
      </c>
      <c r="BZ774" s="427"/>
      <c r="CA774" s="427"/>
      <c r="CB774" s="427"/>
      <c r="CC774" s="427"/>
    </row>
    <row r="775" spans="1:81" ht="17.100000000000001" customHeight="1">
      <c r="A775" s="88">
        <v>685</v>
      </c>
      <c r="B775" s="78" t="s">
        <v>3543</v>
      </c>
      <c r="C775" s="78" t="s">
        <v>3718</v>
      </c>
      <c r="D775" s="78" t="s">
        <v>702</v>
      </c>
      <c r="E775" s="78" t="s">
        <v>20</v>
      </c>
      <c r="F775" s="78" t="s">
        <v>3778</v>
      </c>
      <c r="G775" s="101" t="s">
        <v>3779</v>
      </c>
      <c r="H775" s="330" t="s">
        <v>3780</v>
      </c>
      <c r="I775" s="91" t="s">
        <v>3781</v>
      </c>
      <c r="J775" s="330" t="s">
        <v>102</v>
      </c>
      <c r="K775" s="330" t="s">
        <v>3782</v>
      </c>
      <c r="L775" s="330" t="s">
        <v>3783</v>
      </c>
      <c r="M775" s="91" t="s">
        <v>7706</v>
      </c>
      <c r="N775" s="330" t="s">
        <v>102</v>
      </c>
      <c r="O775" s="776" t="s">
        <v>6435</v>
      </c>
      <c r="P775" s="330" t="s">
        <v>102</v>
      </c>
      <c r="Q775" s="373">
        <v>994</v>
      </c>
      <c r="R775" s="373">
        <v>206.8</v>
      </c>
      <c r="S775" s="387">
        <v>101</v>
      </c>
      <c r="T775" s="387">
        <v>101</v>
      </c>
      <c r="U775" s="253" t="s">
        <v>6361</v>
      </c>
      <c r="V775" s="300"/>
      <c r="W775" s="252">
        <v>6.75</v>
      </c>
      <c r="X775" s="330" t="s">
        <v>33</v>
      </c>
      <c r="Y775" s="252">
        <v>66</v>
      </c>
      <c r="Z775" s="252">
        <v>3</v>
      </c>
      <c r="AA775" s="252">
        <v>2000</v>
      </c>
      <c r="AB775" s="252">
        <v>20</v>
      </c>
      <c r="AC775" s="252"/>
      <c r="AD775" s="252">
        <v>30</v>
      </c>
      <c r="AE775" s="307">
        <v>16</v>
      </c>
      <c r="AF775" s="91" t="s">
        <v>7707</v>
      </c>
      <c r="AG775" s="373">
        <v>100000</v>
      </c>
      <c r="AH775" s="373">
        <v>200000</v>
      </c>
      <c r="AI775" s="91"/>
      <c r="AJ775" s="91"/>
      <c r="AK775" s="91" t="s">
        <v>6348</v>
      </c>
      <c r="AL775" s="381">
        <v>12</v>
      </c>
      <c r="AM775" s="381">
        <v>5</v>
      </c>
      <c r="AN775" s="381"/>
      <c r="AO775" s="381">
        <v>5</v>
      </c>
      <c r="AP775" s="381">
        <v>2</v>
      </c>
      <c r="AQ775" s="381">
        <v>301</v>
      </c>
      <c r="AR775" s="91" t="s">
        <v>6340</v>
      </c>
      <c r="AS775" s="91" t="s">
        <v>8083</v>
      </c>
      <c r="AT775" s="91" t="s">
        <v>10347</v>
      </c>
      <c r="AU775" s="232">
        <v>4000</v>
      </c>
      <c r="AV775" s="232">
        <v>13</v>
      </c>
      <c r="AW775" s="337">
        <v>2000</v>
      </c>
      <c r="AX775" s="337">
        <v>1000</v>
      </c>
      <c r="AY775" s="337">
        <v>1000</v>
      </c>
      <c r="AZ775" s="337">
        <v>1500</v>
      </c>
      <c r="BA775" s="337">
        <v>2000</v>
      </c>
      <c r="BB775" s="309">
        <v>10</v>
      </c>
      <c r="BC775" s="309"/>
      <c r="BD775" s="91"/>
      <c r="BE775" s="91" t="s">
        <v>11063</v>
      </c>
      <c r="BF775" s="309"/>
      <c r="BG775" s="337"/>
      <c r="BH775" s="309"/>
      <c r="BI775" s="309"/>
      <c r="BJ775" s="309"/>
      <c r="BK775" s="309"/>
      <c r="BL775" s="309"/>
      <c r="BM775" s="91"/>
      <c r="BN775" s="91"/>
      <c r="BO775" s="390"/>
      <c r="BP775" s="253"/>
      <c r="BQ775" s="253"/>
      <c r="BR775" s="253"/>
      <c r="BS775" s="253"/>
      <c r="BT775" s="253"/>
      <c r="BU775" s="253"/>
      <c r="BV775" s="253"/>
      <c r="BW775" s="253"/>
      <c r="BX775" s="253"/>
      <c r="BY775" s="427">
        <v>1</v>
      </c>
      <c r="BZ775" s="427"/>
      <c r="CA775" s="427">
        <v>1</v>
      </c>
      <c r="CB775" s="427"/>
      <c r="CC775" s="427"/>
    </row>
    <row r="776" spans="1:81" ht="17.100000000000001" customHeight="1">
      <c r="A776" s="88">
        <v>686</v>
      </c>
      <c r="B776" s="119" t="s">
        <v>3544</v>
      </c>
      <c r="C776" s="119" t="s">
        <v>3784</v>
      </c>
      <c r="D776" s="119" t="s">
        <v>350</v>
      </c>
      <c r="E776" s="119" t="s">
        <v>20</v>
      </c>
      <c r="F776" s="130" t="s">
        <v>3785</v>
      </c>
      <c r="G776" s="169" t="s">
        <v>3786</v>
      </c>
      <c r="H776" s="329" t="s">
        <v>3787</v>
      </c>
      <c r="I776" s="332" t="s">
        <v>3788</v>
      </c>
      <c r="J776" s="329" t="s">
        <v>102</v>
      </c>
      <c r="K776" s="329" t="s">
        <v>501</v>
      </c>
      <c r="L776" s="329" t="s">
        <v>3789</v>
      </c>
      <c r="M776" s="91" t="s">
        <v>10629</v>
      </c>
      <c r="N776" s="330" t="s">
        <v>30</v>
      </c>
      <c r="O776" s="330"/>
      <c r="P776" s="330" t="s">
        <v>30</v>
      </c>
      <c r="Q776" s="373">
        <v>797</v>
      </c>
      <c r="R776" s="373">
        <v>736.56</v>
      </c>
      <c r="S776" s="387">
        <v>510</v>
      </c>
      <c r="T776" s="387">
        <v>340</v>
      </c>
      <c r="U776" s="253" t="s">
        <v>6361</v>
      </c>
      <c r="V776" s="252">
        <v>170</v>
      </c>
      <c r="W776" s="252">
        <v>17</v>
      </c>
      <c r="X776" s="621" t="s">
        <v>11064</v>
      </c>
      <c r="Y776" s="252">
        <v>165</v>
      </c>
      <c r="Z776" s="252">
        <v>17</v>
      </c>
      <c r="AA776" s="252">
        <v>2000</v>
      </c>
      <c r="AB776" s="252">
        <v>46</v>
      </c>
      <c r="AC776" s="252"/>
      <c r="AD776" s="252">
        <v>17</v>
      </c>
      <c r="AE776" s="307">
        <v>10</v>
      </c>
      <c r="AF776" s="709" t="s">
        <v>12228</v>
      </c>
      <c r="AG776" s="375"/>
      <c r="AH776" s="375">
        <v>2000</v>
      </c>
      <c r="AI776" s="91"/>
      <c r="AJ776" s="91"/>
      <c r="AK776" s="91" t="s">
        <v>6372</v>
      </c>
      <c r="AL776" s="381">
        <v>2</v>
      </c>
      <c r="AM776" s="381"/>
      <c r="AN776" s="381">
        <v>1</v>
      </c>
      <c r="AO776" s="381">
        <v>1</v>
      </c>
      <c r="AP776" s="381"/>
      <c r="AQ776" s="583">
        <v>300</v>
      </c>
      <c r="AR776" s="585" t="s">
        <v>6355</v>
      </c>
      <c r="AS776" s="585" t="s">
        <v>6355</v>
      </c>
      <c r="AT776" s="585" t="s">
        <v>6422</v>
      </c>
      <c r="AU776" s="232">
        <v>4000</v>
      </c>
      <c r="AV776" s="232">
        <v>13</v>
      </c>
      <c r="AW776" s="335">
        <v>3000</v>
      </c>
      <c r="AX776" s="335">
        <v>0</v>
      </c>
      <c r="AY776" s="335">
        <v>2000</v>
      </c>
      <c r="AZ776" s="335">
        <v>2000</v>
      </c>
      <c r="BA776" s="335">
        <v>3000</v>
      </c>
      <c r="BB776" s="313"/>
      <c r="BC776" s="313"/>
      <c r="BD776" s="91" t="s">
        <v>7711</v>
      </c>
      <c r="BE776" s="91"/>
      <c r="BF776" s="313">
        <v>3000</v>
      </c>
      <c r="BG776" s="335">
        <v>0</v>
      </c>
      <c r="BH776" s="313">
        <v>2000</v>
      </c>
      <c r="BI776" s="313">
        <v>2000</v>
      </c>
      <c r="BJ776" s="313">
        <v>3000</v>
      </c>
      <c r="BK776" s="313"/>
      <c r="BL776" s="313"/>
      <c r="BM776" s="91"/>
      <c r="BN776" s="91"/>
      <c r="BO776" s="253"/>
      <c r="BP776" s="253"/>
      <c r="BQ776" s="253"/>
      <c r="BR776" s="253"/>
      <c r="BS776" s="253"/>
      <c r="BT776" s="253"/>
      <c r="BU776" s="253"/>
      <c r="BV776" s="253"/>
      <c r="BW776" s="253"/>
      <c r="BX776" s="253"/>
      <c r="BY776" s="427">
        <v>1</v>
      </c>
      <c r="BZ776" s="427"/>
      <c r="CA776" s="427">
        <v>1</v>
      </c>
      <c r="CB776" s="427"/>
      <c r="CC776" s="427"/>
    </row>
    <row r="777" spans="1:81" ht="17.100000000000001" customHeight="1">
      <c r="A777" s="88">
        <v>687</v>
      </c>
      <c r="B777" s="78" t="s">
        <v>3544</v>
      </c>
      <c r="C777" s="78" t="s">
        <v>3748</v>
      </c>
      <c r="D777" s="78" t="s">
        <v>350</v>
      </c>
      <c r="E777" s="78" t="s">
        <v>20</v>
      </c>
      <c r="F777" s="78" t="s">
        <v>3790</v>
      </c>
      <c r="G777" s="101" t="s">
        <v>3791</v>
      </c>
      <c r="H777" s="330" t="s">
        <v>7712</v>
      </c>
      <c r="I777" s="91" t="s">
        <v>12095</v>
      </c>
      <c r="J777" s="330" t="s">
        <v>102</v>
      </c>
      <c r="K777" s="329" t="s">
        <v>3792</v>
      </c>
      <c r="L777" s="329" t="s">
        <v>3793</v>
      </c>
      <c r="M777" s="91" t="s">
        <v>7713</v>
      </c>
      <c r="N777" s="330" t="s">
        <v>30</v>
      </c>
      <c r="O777" s="330"/>
      <c r="P777" s="330" t="s">
        <v>30</v>
      </c>
      <c r="Q777" s="373">
        <v>25881</v>
      </c>
      <c r="R777" s="373">
        <v>1386</v>
      </c>
      <c r="S777" s="23">
        <v>718</v>
      </c>
      <c r="T777" s="387">
        <v>645</v>
      </c>
      <c r="U777" s="253" t="s">
        <v>8877</v>
      </c>
      <c r="V777" s="252">
        <v>73</v>
      </c>
      <c r="W777" s="252">
        <v>429</v>
      </c>
      <c r="X777" s="330" t="s">
        <v>6337</v>
      </c>
      <c r="Y777" s="252">
        <v>56</v>
      </c>
      <c r="Z777" s="252">
        <v>48</v>
      </c>
      <c r="AA777" s="252">
        <v>1500</v>
      </c>
      <c r="AB777" s="252">
        <v>135</v>
      </c>
      <c r="AC777" s="252"/>
      <c r="AD777" s="252"/>
      <c r="AE777" s="307">
        <v>170</v>
      </c>
      <c r="AF777" s="91" t="s">
        <v>7714</v>
      </c>
      <c r="AG777" s="373">
        <v>366</v>
      </c>
      <c r="AH777" s="373">
        <v>1558</v>
      </c>
      <c r="AI777" s="91" t="s">
        <v>7715</v>
      </c>
      <c r="AJ777" s="91" t="s">
        <v>7716</v>
      </c>
      <c r="AK777" s="91"/>
      <c r="AL777" s="381"/>
      <c r="AM777" s="381"/>
      <c r="AN777" s="381"/>
      <c r="AO777" s="381"/>
      <c r="AP777" s="381"/>
      <c r="AQ777" s="381">
        <v>265</v>
      </c>
      <c r="AR777" s="91" t="s">
        <v>6341</v>
      </c>
      <c r="AS777" s="91" t="s">
        <v>6341</v>
      </c>
      <c r="AT777" s="91" t="s">
        <v>6422</v>
      </c>
      <c r="AU777" s="73">
        <v>7719</v>
      </c>
      <c r="AV777" s="73">
        <v>29</v>
      </c>
      <c r="AW777" s="335"/>
      <c r="AX777" s="335"/>
      <c r="AY777" s="335"/>
      <c r="AZ777" s="335"/>
      <c r="BA777" s="335"/>
      <c r="BB777" s="313"/>
      <c r="BC777" s="313"/>
      <c r="BD777" s="91"/>
      <c r="BE777" s="91" t="s">
        <v>7717</v>
      </c>
      <c r="BF777" s="313"/>
      <c r="BG777" s="335"/>
      <c r="BH777" s="313"/>
      <c r="BI777" s="313"/>
      <c r="BJ777" s="313"/>
      <c r="BK777" s="313"/>
      <c r="BL777" s="313"/>
      <c r="BM777" s="91"/>
      <c r="BN777" s="91"/>
      <c r="BO777" s="253"/>
      <c r="BP777" s="253"/>
      <c r="BQ777" s="253"/>
      <c r="BR777" s="253"/>
      <c r="BS777" s="253"/>
      <c r="BT777" s="253"/>
      <c r="BU777" s="253"/>
      <c r="BV777" s="253"/>
      <c r="BW777" s="253"/>
      <c r="BX777" s="253"/>
      <c r="BY777" s="427"/>
      <c r="BZ777" s="427"/>
      <c r="CA777" s="427">
        <v>1</v>
      </c>
      <c r="CB777" s="427"/>
      <c r="CC777" s="427"/>
    </row>
    <row r="778" spans="1:81" ht="17.100000000000001" customHeight="1">
      <c r="A778" s="88">
        <v>688</v>
      </c>
      <c r="B778" s="78" t="s">
        <v>3544</v>
      </c>
      <c r="C778" s="78" t="s">
        <v>3676</v>
      </c>
      <c r="D778" s="78" t="s">
        <v>350</v>
      </c>
      <c r="E778" s="78" t="s">
        <v>278</v>
      </c>
      <c r="F778" s="88" t="s">
        <v>12590</v>
      </c>
      <c r="G778" s="101" t="s">
        <v>3794</v>
      </c>
      <c r="H778" s="330" t="s">
        <v>3795</v>
      </c>
      <c r="I778" s="91" t="s">
        <v>1943</v>
      </c>
      <c r="J778" s="330" t="s">
        <v>102</v>
      </c>
      <c r="K778" s="330" t="s">
        <v>1943</v>
      </c>
      <c r="L778" s="330" t="s">
        <v>3796</v>
      </c>
      <c r="M778" s="91" t="s">
        <v>9859</v>
      </c>
      <c r="N778" s="330" t="s">
        <v>30</v>
      </c>
      <c r="O778" s="330"/>
      <c r="P778" s="330" t="s">
        <v>30</v>
      </c>
      <c r="Q778" s="373">
        <v>307</v>
      </c>
      <c r="R778" s="373">
        <v>446</v>
      </c>
      <c r="S778" s="387">
        <v>198</v>
      </c>
      <c r="T778" s="387">
        <v>198</v>
      </c>
      <c r="U778" s="253" t="s">
        <v>6336</v>
      </c>
      <c r="V778" s="252"/>
      <c r="W778" s="252">
        <v>71</v>
      </c>
      <c r="X778" s="330" t="s">
        <v>6337</v>
      </c>
      <c r="Y778" s="252"/>
      <c r="Z778" s="252"/>
      <c r="AA778" s="252"/>
      <c r="AB778" s="252"/>
      <c r="AC778" s="252"/>
      <c r="AD778" s="252"/>
      <c r="AE778" s="307">
        <v>20</v>
      </c>
      <c r="AF778" s="91" t="s">
        <v>9860</v>
      </c>
      <c r="AG778" s="373">
        <v>131</v>
      </c>
      <c r="AH778" s="373">
        <v>164</v>
      </c>
      <c r="AI778" s="91" t="s">
        <v>9861</v>
      </c>
      <c r="AJ778" s="91" t="s">
        <v>9984</v>
      </c>
      <c r="AK778" s="91"/>
      <c r="AL778" s="381"/>
      <c r="AM778" s="381"/>
      <c r="AN778" s="381"/>
      <c r="AO778" s="381"/>
      <c r="AP778" s="381"/>
      <c r="AQ778" s="381">
        <v>310</v>
      </c>
      <c r="AR778" s="91" t="s">
        <v>7023</v>
      </c>
      <c r="AS778" s="91" t="s">
        <v>7023</v>
      </c>
      <c r="AT778" s="91" t="s">
        <v>9862</v>
      </c>
      <c r="AU778" s="232">
        <v>14148</v>
      </c>
      <c r="AV778" s="73">
        <v>46</v>
      </c>
      <c r="AW778" s="335"/>
      <c r="AX778" s="335"/>
      <c r="AY778" s="335"/>
      <c r="AZ778" s="335"/>
      <c r="BA778" s="335"/>
      <c r="BB778" s="313"/>
      <c r="BC778" s="313"/>
      <c r="BD778" s="91"/>
      <c r="BE778" s="91" t="s">
        <v>6350</v>
      </c>
      <c r="BF778" s="313"/>
      <c r="BG778" s="335"/>
      <c r="BH778" s="313"/>
      <c r="BI778" s="313"/>
      <c r="BJ778" s="313"/>
      <c r="BK778" s="313"/>
      <c r="BL778" s="313"/>
      <c r="BM778" s="91"/>
      <c r="BN778" s="91"/>
      <c r="BO778" s="253"/>
      <c r="BP778" s="253"/>
      <c r="BQ778" s="253"/>
      <c r="BR778" s="253"/>
      <c r="BS778" s="253"/>
      <c r="BT778" s="253"/>
      <c r="BU778" s="253"/>
      <c r="BV778" s="253"/>
      <c r="BW778" s="253"/>
      <c r="BX778" s="253"/>
      <c r="BY778" s="427"/>
      <c r="BZ778" s="427"/>
      <c r="CA778" s="427">
        <v>1</v>
      </c>
      <c r="CB778" s="427"/>
      <c r="CC778" s="427"/>
    </row>
    <row r="779" spans="1:81" ht="16.5" customHeight="1">
      <c r="A779" s="88">
        <v>689</v>
      </c>
      <c r="B779" s="88" t="s">
        <v>3543</v>
      </c>
      <c r="C779" s="88" t="s">
        <v>3571</v>
      </c>
      <c r="D779" s="88" t="s">
        <v>702</v>
      </c>
      <c r="E779" s="88" t="s">
        <v>97</v>
      </c>
      <c r="F779" s="88" t="s">
        <v>3797</v>
      </c>
      <c r="G779" s="169" t="s">
        <v>3798</v>
      </c>
      <c r="H779" s="329" t="s">
        <v>3799</v>
      </c>
      <c r="I779" s="332" t="s">
        <v>3800</v>
      </c>
      <c r="J779" s="329" t="s">
        <v>102</v>
      </c>
      <c r="K779" s="329" t="s">
        <v>3801</v>
      </c>
      <c r="L779" s="329" t="s">
        <v>3802</v>
      </c>
      <c r="M779" s="91" t="s">
        <v>12551</v>
      </c>
      <c r="N779" s="330" t="s">
        <v>30</v>
      </c>
      <c r="O779" s="330"/>
      <c r="P779" s="330" t="s">
        <v>30</v>
      </c>
      <c r="Q779" s="373">
        <v>9292</v>
      </c>
      <c r="R779" s="373">
        <v>2462.14</v>
      </c>
      <c r="S779" s="23">
        <v>1112</v>
      </c>
      <c r="T779" s="387">
        <v>1018</v>
      </c>
      <c r="U779" s="253" t="s">
        <v>8877</v>
      </c>
      <c r="V779" s="252">
        <v>94</v>
      </c>
      <c r="W779" s="252">
        <v>113</v>
      </c>
      <c r="X779" s="330" t="s">
        <v>6337</v>
      </c>
      <c r="Y779" s="252">
        <v>93</v>
      </c>
      <c r="Z779" s="252">
        <v>20</v>
      </c>
      <c r="AA779" s="252">
        <v>320</v>
      </c>
      <c r="AB779" s="252">
        <v>135</v>
      </c>
      <c r="AC779" s="252">
        <v>190</v>
      </c>
      <c r="AD779" s="252"/>
      <c r="AE779" s="307">
        <v>50</v>
      </c>
      <c r="AF779" s="91" t="s">
        <v>6936</v>
      </c>
      <c r="AG779" s="373">
        <v>1552</v>
      </c>
      <c r="AH779" s="373">
        <v>50000</v>
      </c>
      <c r="AI779" s="91"/>
      <c r="AJ779" s="91"/>
      <c r="AK779" s="91"/>
      <c r="AL779" s="381">
        <v>13</v>
      </c>
      <c r="AM779" s="381">
        <v>2</v>
      </c>
      <c r="AN779" s="381">
        <v>5</v>
      </c>
      <c r="AO779" s="381">
        <v>5</v>
      </c>
      <c r="AP779" s="381">
        <v>1</v>
      </c>
      <c r="AQ779" s="489">
        <v>313</v>
      </c>
      <c r="AR779" s="91" t="s">
        <v>9140</v>
      </c>
      <c r="AS779" s="91" t="s">
        <v>9140</v>
      </c>
      <c r="AT779" s="91" t="s">
        <v>6422</v>
      </c>
      <c r="AU779" s="73">
        <v>39125</v>
      </c>
      <c r="AV779" s="73">
        <v>125</v>
      </c>
      <c r="AW779" s="335">
        <v>5000</v>
      </c>
      <c r="AX779" s="335">
        <v>3000</v>
      </c>
      <c r="AY779" s="335">
        <v>3000</v>
      </c>
      <c r="AZ779" s="335">
        <v>4000</v>
      </c>
      <c r="BA779" s="335">
        <v>5000</v>
      </c>
      <c r="BB779" s="313">
        <v>20</v>
      </c>
      <c r="BC779" s="313">
        <v>20</v>
      </c>
      <c r="BD779" s="91" t="s">
        <v>7709</v>
      </c>
      <c r="BE779" s="91" t="s">
        <v>7710</v>
      </c>
      <c r="BF779" s="313"/>
      <c r="BG779" s="335"/>
      <c r="BH779" s="313"/>
      <c r="BI779" s="313"/>
      <c r="BJ779" s="313"/>
      <c r="BK779" s="313"/>
      <c r="BL779" s="313"/>
      <c r="BM779" s="91"/>
      <c r="BN779" s="91" t="s">
        <v>6350</v>
      </c>
      <c r="BO779" s="253"/>
      <c r="BP779" s="253"/>
      <c r="BQ779" s="253"/>
      <c r="BR779" s="253"/>
      <c r="BS779" s="253"/>
      <c r="BT779" s="253"/>
      <c r="BU779" s="253"/>
      <c r="BV779" s="253"/>
      <c r="BW779" s="253"/>
      <c r="BX779" s="253"/>
      <c r="BY779" s="427">
        <v>2</v>
      </c>
      <c r="BZ779" s="427"/>
      <c r="CA779" s="427">
        <v>2</v>
      </c>
      <c r="CB779" s="427"/>
      <c r="CC779" s="427"/>
    </row>
    <row r="780" spans="1:81" ht="17.100000000000001" customHeight="1">
      <c r="A780" s="88">
        <v>690</v>
      </c>
      <c r="B780" s="78" t="s">
        <v>3543</v>
      </c>
      <c r="C780" s="78" t="s">
        <v>3718</v>
      </c>
      <c r="D780" s="78" t="s">
        <v>702</v>
      </c>
      <c r="E780" s="78" t="s">
        <v>97</v>
      </c>
      <c r="F780" s="88" t="s">
        <v>12736</v>
      </c>
      <c r="G780" s="101" t="s">
        <v>3803</v>
      </c>
      <c r="H780" s="330" t="s">
        <v>3804</v>
      </c>
      <c r="I780" s="91" t="s">
        <v>3805</v>
      </c>
      <c r="J780" s="330" t="s">
        <v>102</v>
      </c>
      <c r="K780" s="330" t="s">
        <v>3604</v>
      </c>
      <c r="L780" s="330" t="s">
        <v>3806</v>
      </c>
      <c r="M780" s="91" t="s">
        <v>7937</v>
      </c>
      <c r="N780" s="330" t="s">
        <v>30</v>
      </c>
      <c r="O780" s="330" t="s">
        <v>7937</v>
      </c>
      <c r="P780" s="330" t="s">
        <v>30</v>
      </c>
      <c r="Q780" s="373">
        <v>4452</v>
      </c>
      <c r="R780" s="373">
        <v>653</v>
      </c>
      <c r="S780" s="387">
        <v>324</v>
      </c>
      <c r="T780" s="387">
        <v>324</v>
      </c>
      <c r="U780" s="253" t="s">
        <v>6352</v>
      </c>
      <c r="V780" s="252"/>
      <c r="W780" s="252">
        <v>14</v>
      </c>
      <c r="X780" s="330" t="s">
        <v>6337</v>
      </c>
      <c r="Y780" s="252">
        <v>49</v>
      </c>
      <c r="Z780" s="252">
        <v>25</v>
      </c>
      <c r="AA780" s="252">
        <v>2000</v>
      </c>
      <c r="AB780" s="252">
        <v>32</v>
      </c>
      <c r="AC780" s="252"/>
      <c r="AD780" s="252"/>
      <c r="AE780" s="307">
        <v>40</v>
      </c>
      <c r="AF780" s="91" t="s">
        <v>11065</v>
      </c>
      <c r="AG780" s="373">
        <v>500</v>
      </c>
      <c r="AH780" s="373">
        <v>1000</v>
      </c>
      <c r="AI780" s="91" t="s">
        <v>11067</v>
      </c>
      <c r="AJ780" s="91" t="s">
        <v>11066</v>
      </c>
      <c r="AK780" s="91"/>
      <c r="AL780" s="381"/>
      <c r="AM780" s="381"/>
      <c r="AN780" s="381"/>
      <c r="AO780" s="381"/>
      <c r="AP780" s="381"/>
      <c r="AQ780" s="621">
        <v>0</v>
      </c>
      <c r="AR780" s="622"/>
      <c r="AS780" s="622"/>
      <c r="AT780" s="622" t="s">
        <v>12729</v>
      </c>
      <c r="AU780" s="232">
        <v>0</v>
      </c>
      <c r="AV780" s="232">
        <v>0</v>
      </c>
      <c r="AW780" s="335"/>
      <c r="AX780" s="335"/>
      <c r="AY780" s="335"/>
      <c r="AZ780" s="335"/>
      <c r="BA780" s="335"/>
      <c r="BB780" s="313"/>
      <c r="BC780" s="313"/>
      <c r="BD780" s="91" t="s">
        <v>7937</v>
      </c>
      <c r="BE780" s="91" t="s">
        <v>6350</v>
      </c>
      <c r="BF780" s="313"/>
      <c r="BG780" s="335"/>
      <c r="BH780" s="313"/>
      <c r="BI780" s="313"/>
      <c r="BJ780" s="313"/>
      <c r="BK780" s="313"/>
      <c r="BL780" s="313"/>
      <c r="BM780" s="91" t="s">
        <v>7937</v>
      </c>
      <c r="BN780" s="91" t="s">
        <v>7937</v>
      </c>
      <c r="BO780" s="253"/>
      <c r="BP780" s="253"/>
      <c r="BQ780" s="253"/>
      <c r="BR780" s="253"/>
      <c r="BS780" s="253"/>
      <c r="BT780" s="253"/>
      <c r="BU780" s="253"/>
      <c r="BV780" s="253"/>
      <c r="BW780" s="253"/>
      <c r="BX780" s="253"/>
      <c r="BY780" s="427"/>
      <c r="BZ780" s="427"/>
      <c r="CA780" s="427"/>
      <c r="CB780" s="427"/>
      <c r="CC780" s="427"/>
    </row>
    <row r="781" spans="1:81" ht="17.100000000000001" customHeight="1">
      <c r="A781" s="88">
        <v>691</v>
      </c>
      <c r="B781" s="78" t="s">
        <v>3543</v>
      </c>
      <c r="C781" s="78" t="s">
        <v>3588</v>
      </c>
      <c r="D781" s="78" t="s">
        <v>702</v>
      </c>
      <c r="E781" s="78" t="s">
        <v>97</v>
      </c>
      <c r="F781" s="88" t="s">
        <v>3807</v>
      </c>
      <c r="G781" s="101" t="s">
        <v>3808</v>
      </c>
      <c r="H781" s="330" t="s">
        <v>3809</v>
      </c>
      <c r="I781" s="91" t="s">
        <v>3810</v>
      </c>
      <c r="J781" s="330" t="s">
        <v>102</v>
      </c>
      <c r="K781" s="330" t="s">
        <v>189</v>
      </c>
      <c r="L781" s="330" t="s">
        <v>3811</v>
      </c>
      <c r="M781" s="91" t="s">
        <v>10630</v>
      </c>
      <c r="N781" s="330" t="s">
        <v>30</v>
      </c>
      <c r="O781" s="330"/>
      <c r="P781" s="330" t="s">
        <v>30</v>
      </c>
      <c r="Q781" s="373"/>
      <c r="R781" s="373">
        <v>275.33999999999997</v>
      </c>
      <c r="S781" s="387">
        <v>119</v>
      </c>
      <c r="T781" s="387">
        <v>118.8</v>
      </c>
      <c r="U781" s="253"/>
      <c r="V781" s="252"/>
      <c r="W781" s="252">
        <v>84.08</v>
      </c>
      <c r="X781" s="330" t="s">
        <v>6337</v>
      </c>
      <c r="Y781" s="252"/>
      <c r="Z781" s="252">
        <v>43.2</v>
      </c>
      <c r="AA781" s="252">
        <v>2000</v>
      </c>
      <c r="AB781" s="252">
        <v>11.88</v>
      </c>
      <c r="AC781" s="252"/>
      <c r="AD781" s="252"/>
      <c r="AE781" s="307">
        <v>20</v>
      </c>
      <c r="AF781" s="91" t="s">
        <v>9867</v>
      </c>
      <c r="AG781" s="373">
        <v>2</v>
      </c>
      <c r="AH781" s="373">
        <v>2307</v>
      </c>
      <c r="AI781" s="91"/>
      <c r="AJ781" s="91"/>
      <c r="AK781" s="91"/>
      <c r="AL781" s="381"/>
      <c r="AM781" s="381"/>
      <c r="AN781" s="381"/>
      <c r="AO781" s="381"/>
      <c r="AP781" s="381"/>
      <c r="AQ781" s="381">
        <v>0</v>
      </c>
      <c r="AR781" s="91"/>
      <c r="AS781" s="91"/>
      <c r="AT781" s="91" t="s">
        <v>11072</v>
      </c>
      <c r="AU781" s="73">
        <v>0</v>
      </c>
      <c r="AV781" s="73">
        <v>0</v>
      </c>
      <c r="AW781" s="335"/>
      <c r="AX781" s="335"/>
      <c r="AY781" s="335"/>
      <c r="AZ781" s="335"/>
      <c r="BA781" s="335"/>
      <c r="BB781" s="313"/>
      <c r="BC781" s="313"/>
      <c r="BD781" s="91"/>
      <c r="BE781" s="91"/>
      <c r="BF781" s="313"/>
      <c r="BG781" s="335"/>
      <c r="BH781" s="313"/>
      <c r="BI781" s="313"/>
      <c r="BJ781" s="313"/>
      <c r="BK781" s="313"/>
      <c r="BL781" s="313"/>
      <c r="BM781" s="91"/>
      <c r="BN781" s="91"/>
      <c r="BO781" s="253"/>
      <c r="BP781" s="253"/>
      <c r="BQ781" s="253"/>
      <c r="BR781" s="253"/>
      <c r="BS781" s="253"/>
      <c r="BT781" s="253"/>
      <c r="BU781" s="253"/>
      <c r="BV781" s="253"/>
      <c r="BW781" s="253"/>
      <c r="BX781" s="253"/>
      <c r="BY781" s="427"/>
      <c r="BZ781" s="427"/>
      <c r="CA781" s="427"/>
      <c r="CB781" s="427"/>
      <c r="CC781" s="427"/>
    </row>
    <row r="782" spans="1:81" ht="17.100000000000001" customHeight="1">
      <c r="A782" s="88">
        <v>692</v>
      </c>
      <c r="B782" s="78" t="s">
        <v>3543</v>
      </c>
      <c r="C782" s="78" t="s">
        <v>3588</v>
      </c>
      <c r="D782" s="78" t="s">
        <v>702</v>
      </c>
      <c r="E782" s="78" t="s">
        <v>97</v>
      </c>
      <c r="F782" s="88" t="s">
        <v>3812</v>
      </c>
      <c r="G782" s="101" t="s">
        <v>3813</v>
      </c>
      <c r="H782" s="330" t="s">
        <v>3814</v>
      </c>
      <c r="I782" s="91" t="s">
        <v>3815</v>
      </c>
      <c r="J782" s="330" t="s">
        <v>102</v>
      </c>
      <c r="K782" s="330" t="s">
        <v>752</v>
      </c>
      <c r="L782" s="330" t="s">
        <v>3816</v>
      </c>
      <c r="M782" s="91" t="s">
        <v>9863</v>
      </c>
      <c r="N782" s="330" t="s">
        <v>30</v>
      </c>
      <c r="O782" s="570"/>
      <c r="P782" s="330" t="s">
        <v>30</v>
      </c>
      <c r="Q782" s="373">
        <v>8000</v>
      </c>
      <c r="R782" s="373">
        <v>3046</v>
      </c>
      <c r="S782" s="387">
        <v>846</v>
      </c>
      <c r="T782" s="387">
        <v>488</v>
      </c>
      <c r="U782" s="253" t="s">
        <v>6361</v>
      </c>
      <c r="V782" s="252">
        <v>358</v>
      </c>
      <c r="W782" s="252">
        <v>701</v>
      </c>
      <c r="X782" s="330" t="s">
        <v>6337</v>
      </c>
      <c r="Y782" s="252">
        <v>161</v>
      </c>
      <c r="Z782" s="252">
        <v>61</v>
      </c>
      <c r="AA782" s="252">
        <v>0</v>
      </c>
      <c r="AB782" s="252">
        <v>89</v>
      </c>
      <c r="AC782" s="252"/>
      <c r="AD782" s="252"/>
      <c r="AE782" s="307">
        <v>25</v>
      </c>
      <c r="AF782" s="91" t="s">
        <v>9864</v>
      </c>
      <c r="AG782" s="373">
        <v>5000</v>
      </c>
      <c r="AH782" s="373">
        <v>20000</v>
      </c>
      <c r="AI782" s="91" t="s">
        <v>9865</v>
      </c>
      <c r="AJ782" s="91" t="s">
        <v>11647</v>
      </c>
      <c r="AK782" s="91" t="s">
        <v>6365</v>
      </c>
      <c r="AL782" s="381"/>
      <c r="AM782" s="381"/>
      <c r="AN782" s="381"/>
      <c r="AO782" s="381"/>
      <c r="AP782" s="381"/>
      <c r="AQ782" s="381">
        <v>310</v>
      </c>
      <c r="AR782" s="91" t="s">
        <v>9866</v>
      </c>
      <c r="AS782" s="91" t="s">
        <v>9866</v>
      </c>
      <c r="AT782" s="91" t="s">
        <v>10031</v>
      </c>
      <c r="AU782" s="232">
        <v>29523</v>
      </c>
      <c r="AV782" s="73">
        <v>95</v>
      </c>
      <c r="AW782" s="335"/>
      <c r="AX782" s="335"/>
      <c r="AY782" s="335"/>
      <c r="AZ782" s="335"/>
      <c r="BA782" s="335"/>
      <c r="BB782" s="313"/>
      <c r="BC782" s="313"/>
      <c r="BD782" s="91"/>
      <c r="BE782" s="91" t="s">
        <v>6350</v>
      </c>
      <c r="BF782" s="313"/>
      <c r="BG782" s="335"/>
      <c r="BH782" s="313"/>
      <c r="BI782" s="313"/>
      <c r="BJ782" s="313"/>
      <c r="BK782" s="313"/>
      <c r="BL782" s="313"/>
      <c r="BM782" s="91"/>
      <c r="BN782" s="91" t="s">
        <v>6350</v>
      </c>
      <c r="BO782" s="253"/>
      <c r="BP782" s="253"/>
      <c r="BQ782" s="253"/>
      <c r="BR782" s="253"/>
      <c r="BS782" s="253"/>
      <c r="BT782" s="253"/>
      <c r="BU782" s="253"/>
      <c r="BV782" s="253"/>
      <c r="BW782" s="253"/>
      <c r="BX782" s="253"/>
      <c r="BY782" s="427">
        <v>4</v>
      </c>
      <c r="BZ782" s="427"/>
      <c r="CA782" s="427">
        <v>1</v>
      </c>
      <c r="CB782" s="427"/>
      <c r="CC782" s="427"/>
    </row>
    <row r="783" spans="1:81" ht="17.100000000000001" customHeight="1">
      <c r="A783" s="88">
        <v>693</v>
      </c>
      <c r="B783" s="78" t="s">
        <v>3543</v>
      </c>
      <c r="C783" s="78" t="s">
        <v>3817</v>
      </c>
      <c r="D783" s="78" t="s">
        <v>702</v>
      </c>
      <c r="E783" s="78" t="s">
        <v>97</v>
      </c>
      <c r="F783" s="88" t="s">
        <v>3818</v>
      </c>
      <c r="G783" s="101" t="s">
        <v>11430</v>
      </c>
      <c r="H783" s="330" t="s">
        <v>3819</v>
      </c>
      <c r="I783" s="91" t="s">
        <v>3820</v>
      </c>
      <c r="J783" s="330" t="s">
        <v>102</v>
      </c>
      <c r="K783" s="330" t="s">
        <v>3821</v>
      </c>
      <c r="L783" s="330" t="s">
        <v>3822</v>
      </c>
      <c r="M783" s="91" t="s">
        <v>7718</v>
      </c>
      <c r="N783" s="330" t="s">
        <v>30</v>
      </c>
      <c r="O783" s="330"/>
      <c r="P783" s="330" t="s">
        <v>30</v>
      </c>
      <c r="Q783" s="373">
        <v>398</v>
      </c>
      <c r="R783" s="373">
        <v>798</v>
      </c>
      <c r="S783" s="387">
        <v>339</v>
      </c>
      <c r="T783" s="387">
        <v>339</v>
      </c>
      <c r="U783" s="253" t="s">
        <v>6357</v>
      </c>
      <c r="V783" s="252"/>
      <c r="W783" s="252">
        <v>214</v>
      </c>
      <c r="X783" s="330" t="s">
        <v>6337</v>
      </c>
      <c r="Y783" s="252">
        <v>62</v>
      </c>
      <c r="Z783" s="252">
        <v>123</v>
      </c>
      <c r="AA783" s="252">
        <v>86</v>
      </c>
      <c r="AB783" s="252"/>
      <c r="AC783" s="252"/>
      <c r="AD783" s="252"/>
      <c r="AE783" s="307"/>
      <c r="AF783" s="91" t="s">
        <v>7719</v>
      </c>
      <c r="AG783" s="373">
        <v>7</v>
      </c>
      <c r="AH783" s="373">
        <v>418</v>
      </c>
      <c r="AI783" s="91" t="s">
        <v>7720</v>
      </c>
      <c r="AJ783" s="91" t="s">
        <v>7721</v>
      </c>
      <c r="AK783" s="91" t="s">
        <v>6348</v>
      </c>
      <c r="AL783" s="381"/>
      <c r="AM783" s="381"/>
      <c r="AN783" s="381"/>
      <c r="AO783" s="381"/>
      <c r="AP783" s="381"/>
      <c r="AQ783" s="598">
        <v>310</v>
      </c>
      <c r="AR783" s="599" t="s">
        <v>6355</v>
      </c>
      <c r="AS783" s="599" t="s">
        <v>6355</v>
      </c>
      <c r="AT783" s="599"/>
      <c r="AU783" s="232">
        <v>29002</v>
      </c>
      <c r="AV783" s="232">
        <v>94</v>
      </c>
      <c r="AW783" s="335"/>
      <c r="AX783" s="335"/>
      <c r="AY783" s="335"/>
      <c r="AZ783" s="335"/>
      <c r="BA783" s="335"/>
      <c r="BB783" s="313"/>
      <c r="BC783" s="313"/>
      <c r="BD783" s="91"/>
      <c r="BE783" s="91" t="s">
        <v>6350</v>
      </c>
      <c r="BF783" s="313"/>
      <c r="BG783" s="335"/>
      <c r="BH783" s="313"/>
      <c r="BI783" s="313"/>
      <c r="BJ783" s="313"/>
      <c r="BK783" s="313"/>
      <c r="BL783" s="313"/>
      <c r="BM783" s="91"/>
      <c r="BN783" s="91"/>
      <c r="BO783" s="253"/>
      <c r="BP783" s="253"/>
      <c r="BQ783" s="253"/>
      <c r="BR783" s="253"/>
      <c r="BS783" s="253"/>
      <c r="BT783" s="253"/>
      <c r="BU783" s="253"/>
      <c r="BV783" s="253"/>
      <c r="BW783" s="253"/>
      <c r="BX783" s="253"/>
      <c r="BY783" s="427"/>
      <c r="BZ783" s="427"/>
      <c r="CA783" s="427">
        <v>1</v>
      </c>
      <c r="CB783" s="427"/>
      <c r="CC783" s="427"/>
    </row>
    <row r="784" spans="1:81" ht="17.100000000000001" customHeight="1">
      <c r="A784" s="88">
        <v>694</v>
      </c>
      <c r="B784" s="78" t="s">
        <v>3543</v>
      </c>
      <c r="C784" s="78" t="s">
        <v>3703</v>
      </c>
      <c r="D784" s="78" t="s">
        <v>702</v>
      </c>
      <c r="E784" s="78" t="s">
        <v>97</v>
      </c>
      <c r="F784" s="78" t="s">
        <v>3823</v>
      </c>
      <c r="G784" s="101" t="s">
        <v>3824</v>
      </c>
      <c r="H784" s="330" t="s">
        <v>6056</v>
      </c>
      <c r="I784" s="332" t="s">
        <v>12233</v>
      </c>
      <c r="J784" s="330" t="s">
        <v>102</v>
      </c>
      <c r="K784" s="330" t="s">
        <v>3826</v>
      </c>
      <c r="L784" s="330" t="s">
        <v>3827</v>
      </c>
      <c r="M784" s="91" t="s">
        <v>7900</v>
      </c>
      <c r="N784" s="330" t="s">
        <v>30</v>
      </c>
      <c r="O784" s="570"/>
      <c r="P784" s="330" t="s">
        <v>30</v>
      </c>
      <c r="Q784" s="373">
        <v>1038</v>
      </c>
      <c r="R784" s="373">
        <v>762.9</v>
      </c>
      <c r="S784" s="53">
        <v>450</v>
      </c>
      <c r="T784" s="387">
        <v>360</v>
      </c>
      <c r="U784" s="253" t="s">
        <v>8885</v>
      </c>
      <c r="V784" s="252">
        <v>90</v>
      </c>
      <c r="W784" s="252">
        <v>50.8</v>
      </c>
      <c r="X784" s="330" t="s">
        <v>6337</v>
      </c>
      <c r="Y784" s="252">
        <v>90</v>
      </c>
      <c r="Z784" s="252">
        <v>45</v>
      </c>
      <c r="AA784" s="252">
        <v>500</v>
      </c>
      <c r="AB784" s="252">
        <v>50</v>
      </c>
      <c r="AC784" s="252">
        <v>45</v>
      </c>
      <c r="AD784" s="252">
        <v>45</v>
      </c>
      <c r="AE784" s="307" t="s">
        <v>11602</v>
      </c>
      <c r="AF784" s="91" t="s">
        <v>12130</v>
      </c>
      <c r="AG784" s="373">
        <v>1500</v>
      </c>
      <c r="AH784" s="373">
        <v>1500</v>
      </c>
      <c r="AI784" s="91"/>
      <c r="AJ784" s="91"/>
      <c r="AK784" s="91" t="s">
        <v>6369</v>
      </c>
      <c r="AL784" s="381">
        <v>9</v>
      </c>
      <c r="AM784" s="381">
        <v>3</v>
      </c>
      <c r="AN784" s="381">
        <v>3</v>
      </c>
      <c r="AO784" s="381">
        <v>3</v>
      </c>
      <c r="AP784" s="381"/>
      <c r="AQ784" s="494">
        <v>311</v>
      </c>
      <c r="AR784" s="91" t="s">
        <v>9140</v>
      </c>
      <c r="AS784" s="91" t="s">
        <v>9140</v>
      </c>
      <c r="AT784" s="91" t="s">
        <v>6422</v>
      </c>
      <c r="AU784" s="232">
        <v>13000</v>
      </c>
      <c r="AV784" s="459">
        <v>42</v>
      </c>
      <c r="AW784" s="335">
        <v>5000</v>
      </c>
      <c r="AX784" s="335">
        <v>0</v>
      </c>
      <c r="AY784" s="335">
        <v>0</v>
      </c>
      <c r="AZ784" s="337">
        <v>1000</v>
      </c>
      <c r="BA784" s="337">
        <v>1000</v>
      </c>
      <c r="BB784" s="309">
        <v>50</v>
      </c>
      <c r="BC784" s="313"/>
      <c r="BD784" s="91"/>
      <c r="BE784" s="91" t="s">
        <v>9873</v>
      </c>
      <c r="BF784" s="309">
        <v>5000</v>
      </c>
      <c r="BG784" s="337">
        <v>0</v>
      </c>
      <c r="BH784" s="337">
        <v>0</v>
      </c>
      <c r="BI784" s="309">
        <v>1000</v>
      </c>
      <c r="BJ784" s="309">
        <v>1000</v>
      </c>
      <c r="BK784" s="313">
        <v>50</v>
      </c>
      <c r="BL784" s="313"/>
      <c r="BM784" s="91"/>
      <c r="BN784" s="91" t="s">
        <v>9597</v>
      </c>
      <c r="BO784" s="253"/>
      <c r="BP784" s="253"/>
      <c r="BQ784" s="253"/>
      <c r="BR784" s="253"/>
      <c r="BS784" s="253"/>
      <c r="BT784" s="253"/>
      <c r="BU784" s="253"/>
      <c r="BV784" s="253"/>
      <c r="BW784" s="253"/>
      <c r="BX784" s="253"/>
      <c r="BY784" s="494">
        <v>1</v>
      </c>
      <c r="BZ784" s="427">
        <v>2</v>
      </c>
      <c r="CA784" s="427">
        <v>2</v>
      </c>
      <c r="CB784" s="427"/>
      <c r="CC784" s="427"/>
    </row>
    <row r="785" spans="1:81" ht="17.100000000000001" customHeight="1">
      <c r="A785" s="88">
        <v>695</v>
      </c>
      <c r="B785" s="78" t="s">
        <v>3544</v>
      </c>
      <c r="C785" s="78" t="s">
        <v>3676</v>
      </c>
      <c r="D785" s="78" t="s">
        <v>350</v>
      </c>
      <c r="E785" s="78" t="s">
        <v>20</v>
      </c>
      <c r="F785" s="78" t="s">
        <v>3828</v>
      </c>
      <c r="G785" s="101" t="s">
        <v>3829</v>
      </c>
      <c r="H785" s="329" t="s">
        <v>3830</v>
      </c>
      <c r="I785" s="91" t="s">
        <v>3831</v>
      </c>
      <c r="J785" s="330" t="s">
        <v>102</v>
      </c>
      <c r="K785" s="330" t="s">
        <v>3832</v>
      </c>
      <c r="L785" s="330" t="s">
        <v>3833</v>
      </c>
      <c r="M785" s="91" t="s">
        <v>8394</v>
      </c>
      <c r="N785" s="330" t="s">
        <v>30</v>
      </c>
      <c r="O785" s="570"/>
      <c r="P785" s="330" t="s">
        <v>30</v>
      </c>
      <c r="Q785" s="373">
        <v>2861</v>
      </c>
      <c r="R785" s="373">
        <v>631</v>
      </c>
      <c r="S785" s="387">
        <v>413</v>
      </c>
      <c r="T785" s="387">
        <v>413</v>
      </c>
      <c r="U785" s="253"/>
      <c r="V785" s="252"/>
      <c r="W785" s="252">
        <v>11.2</v>
      </c>
      <c r="X785" s="330" t="s">
        <v>6337</v>
      </c>
      <c r="Y785" s="252">
        <v>55</v>
      </c>
      <c r="Z785" s="252">
        <v>4</v>
      </c>
      <c r="AA785" s="252">
        <v>76</v>
      </c>
      <c r="AB785" s="252">
        <v>18.600000000000001</v>
      </c>
      <c r="AC785" s="252">
        <v>57</v>
      </c>
      <c r="AD785" s="252">
        <v>20</v>
      </c>
      <c r="AE785" s="307">
        <v>6</v>
      </c>
      <c r="AF785" s="91" t="s">
        <v>8954</v>
      </c>
      <c r="AG785" s="373">
        <v>481</v>
      </c>
      <c r="AH785" s="373">
        <v>1405</v>
      </c>
      <c r="AI785" s="91"/>
      <c r="AJ785" s="91"/>
      <c r="AK785" s="91" t="s">
        <v>6354</v>
      </c>
      <c r="AL785" s="381">
        <v>10</v>
      </c>
      <c r="AM785" s="381">
        <v>3</v>
      </c>
      <c r="AN785" s="381">
        <v>4</v>
      </c>
      <c r="AO785" s="381">
        <v>1</v>
      </c>
      <c r="AP785" s="381">
        <v>2</v>
      </c>
      <c r="AQ785" s="381">
        <v>309</v>
      </c>
      <c r="AR785" s="91" t="s">
        <v>6341</v>
      </c>
      <c r="AS785" s="91" t="s">
        <v>6341</v>
      </c>
      <c r="AT785" s="91" t="s">
        <v>6422</v>
      </c>
      <c r="AU785" s="73">
        <v>39669</v>
      </c>
      <c r="AV785" s="73">
        <v>128</v>
      </c>
      <c r="AW785" s="335">
        <v>8000</v>
      </c>
      <c r="AX785" s="335">
        <v>8000</v>
      </c>
      <c r="AY785" s="335">
        <v>8000</v>
      </c>
      <c r="AZ785" s="335">
        <v>8000</v>
      </c>
      <c r="BA785" s="335">
        <v>8000</v>
      </c>
      <c r="BB785" s="313"/>
      <c r="BC785" s="313"/>
      <c r="BD785" s="91" t="s">
        <v>9466</v>
      </c>
      <c r="BE785" s="91" t="s">
        <v>8395</v>
      </c>
      <c r="BF785" s="313">
        <v>8000</v>
      </c>
      <c r="BG785" s="335">
        <v>8000</v>
      </c>
      <c r="BH785" s="313">
        <v>8000</v>
      </c>
      <c r="BI785" s="313">
        <v>8000</v>
      </c>
      <c r="BJ785" s="313">
        <v>8000</v>
      </c>
      <c r="BK785" s="313"/>
      <c r="BL785" s="313"/>
      <c r="BM785" s="91" t="s">
        <v>9643</v>
      </c>
      <c r="BN785" s="91" t="s">
        <v>8396</v>
      </c>
      <c r="BO785" s="253"/>
      <c r="BP785" s="253"/>
      <c r="BQ785" s="253"/>
      <c r="BR785" s="253"/>
      <c r="BS785" s="253"/>
      <c r="BT785" s="253"/>
      <c r="BU785" s="253"/>
      <c r="BV785" s="253"/>
      <c r="BW785" s="253"/>
      <c r="BX785" s="253"/>
      <c r="BY785" s="427">
        <v>3</v>
      </c>
      <c r="BZ785" s="427">
        <v>2</v>
      </c>
      <c r="CA785" s="427">
        <v>1</v>
      </c>
      <c r="CB785" s="427"/>
      <c r="CC785" s="427"/>
    </row>
    <row r="786" spans="1:81" ht="17.100000000000001" customHeight="1">
      <c r="A786" s="88">
        <v>696</v>
      </c>
      <c r="B786" s="78" t="s">
        <v>3543</v>
      </c>
      <c r="C786" s="78" t="s">
        <v>3564</v>
      </c>
      <c r="D786" s="78" t="s">
        <v>702</v>
      </c>
      <c r="E786" s="78" t="s">
        <v>97</v>
      </c>
      <c r="F786" s="107" t="s">
        <v>3834</v>
      </c>
      <c r="G786" s="101" t="s">
        <v>3835</v>
      </c>
      <c r="H786" s="330" t="s">
        <v>3836</v>
      </c>
      <c r="I786" s="91" t="s">
        <v>3235</v>
      </c>
      <c r="J786" s="330" t="s">
        <v>102</v>
      </c>
      <c r="K786" s="330" t="s">
        <v>1081</v>
      </c>
      <c r="L786" s="330" t="s">
        <v>3837</v>
      </c>
      <c r="M786" s="91" t="s">
        <v>7722</v>
      </c>
      <c r="N786" s="330" t="s">
        <v>102</v>
      </c>
      <c r="O786" s="776" t="s">
        <v>6435</v>
      </c>
      <c r="P786" s="330" t="s">
        <v>102</v>
      </c>
      <c r="Q786" s="373">
        <v>4715</v>
      </c>
      <c r="R786" s="373">
        <v>348</v>
      </c>
      <c r="S786" s="387">
        <v>254</v>
      </c>
      <c r="T786" s="387">
        <v>254</v>
      </c>
      <c r="U786" s="253" t="s">
        <v>6352</v>
      </c>
      <c r="V786" s="252"/>
      <c r="W786" s="252">
        <v>18</v>
      </c>
      <c r="X786" s="330" t="s">
        <v>6337</v>
      </c>
      <c r="Y786" s="252"/>
      <c r="Z786" s="252">
        <v>33</v>
      </c>
      <c r="AA786" s="252">
        <v>4000</v>
      </c>
      <c r="AB786" s="252">
        <v>10</v>
      </c>
      <c r="AC786" s="252"/>
      <c r="AD786" s="252">
        <v>33</v>
      </c>
      <c r="AE786" s="307">
        <v>15</v>
      </c>
      <c r="AF786" s="91" t="s">
        <v>7723</v>
      </c>
      <c r="AG786" s="373">
        <v>1003</v>
      </c>
      <c r="AH786" s="373">
        <v>3200</v>
      </c>
      <c r="AI786" s="91"/>
      <c r="AJ786" s="91"/>
      <c r="AK786" s="91" t="s">
        <v>6348</v>
      </c>
      <c r="AL786" s="381"/>
      <c r="AM786" s="381"/>
      <c r="AN786" s="381"/>
      <c r="AO786" s="381"/>
      <c r="AP786" s="381"/>
      <c r="AQ786" s="621">
        <v>365</v>
      </c>
      <c r="AR786" s="622" t="s">
        <v>6340</v>
      </c>
      <c r="AS786" s="622" t="s">
        <v>6340</v>
      </c>
      <c r="AT786" s="622" t="s">
        <v>6437</v>
      </c>
      <c r="AU786" s="232">
        <v>4652</v>
      </c>
      <c r="AV786" s="232">
        <v>13</v>
      </c>
      <c r="AW786" s="335">
        <v>2000</v>
      </c>
      <c r="AX786" s="335">
        <v>1000</v>
      </c>
      <c r="AY786" s="335">
        <v>1000</v>
      </c>
      <c r="AZ786" s="335">
        <v>1500</v>
      </c>
      <c r="BA786" s="335">
        <v>2000</v>
      </c>
      <c r="BB786" s="313">
        <v>30</v>
      </c>
      <c r="BC786" s="313">
        <v>50</v>
      </c>
      <c r="BD786" s="91" t="s">
        <v>9562</v>
      </c>
      <c r="BE786" s="91" t="s">
        <v>7724</v>
      </c>
      <c r="BF786" s="313">
        <v>2000</v>
      </c>
      <c r="BG786" s="335">
        <v>1000</v>
      </c>
      <c r="BH786" s="313">
        <v>1000</v>
      </c>
      <c r="BI786" s="313">
        <v>1500</v>
      </c>
      <c r="BJ786" s="313">
        <v>2000</v>
      </c>
      <c r="BK786" s="313">
        <v>30</v>
      </c>
      <c r="BL786" s="313"/>
      <c r="BM786" s="91" t="s">
        <v>9644</v>
      </c>
      <c r="BN786" s="91" t="s">
        <v>7725</v>
      </c>
      <c r="BO786" s="253"/>
      <c r="BP786" s="253"/>
      <c r="BQ786" s="253"/>
      <c r="BR786" s="253"/>
      <c r="BS786" s="253"/>
      <c r="BT786" s="253"/>
      <c r="BU786" s="253"/>
      <c r="BV786" s="253"/>
      <c r="BW786" s="253"/>
      <c r="BX786" s="253"/>
      <c r="BY786" s="427">
        <v>1</v>
      </c>
      <c r="BZ786" s="427"/>
      <c r="CA786" s="427"/>
      <c r="CB786" s="427"/>
      <c r="CC786" s="427"/>
    </row>
    <row r="787" spans="1:81" ht="17.100000000000001" customHeight="1">
      <c r="A787" s="88">
        <v>697</v>
      </c>
      <c r="B787" s="90" t="s">
        <v>3544</v>
      </c>
      <c r="C787" s="90" t="s">
        <v>3838</v>
      </c>
      <c r="D787" s="90" t="s">
        <v>350</v>
      </c>
      <c r="E787" s="90" t="s">
        <v>97</v>
      </c>
      <c r="F787" s="90" t="s">
        <v>3839</v>
      </c>
      <c r="G787" s="101" t="s">
        <v>3840</v>
      </c>
      <c r="H787" s="330" t="s">
        <v>3841</v>
      </c>
      <c r="I787" s="91" t="s">
        <v>3842</v>
      </c>
      <c r="J787" s="330" t="s">
        <v>102</v>
      </c>
      <c r="K787" s="330" t="s">
        <v>2225</v>
      </c>
      <c r="L787" s="330" t="s">
        <v>3843</v>
      </c>
      <c r="M787" s="91" t="s">
        <v>7287</v>
      </c>
      <c r="N787" s="330" t="s">
        <v>30</v>
      </c>
      <c r="O787" s="330"/>
      <c r="P787" s="330" t="s">
        <v>30</v>
      </c>
      <c r="Q787" s="373">
        <v>10475</v>
      </c>
      <c r="R787" s="373">
        <v>894.41</v>
      </c>
      <c r="S787" s="387">
        <v>283</v>
      </c>
      <c r="T787" s="387">
        <v>283</v>
      </c>
      <c r="U787" s="253" t="s">
        <v>11512</v>
      </c>
      <c r="V787" s="252"/>
      <c r="W787" s="252">
        <v>84</v>
      </c>
      <c r="X787" s="330" t="s">
        <v>6337</v>
      </c>
      <c r="Y787" s="252"/>
      <c r="Z787" s="252">
        <v>53</v>
      </c>
      <c r="AA787" s="252">
        <v>1561</v>
      </c>
      <c r="AB787" s="252">
        <v>35</v>
      </c>
      <c r="AC787" s="252"/>
      <c r="AD787" s="252"/>
      <c r="AE787" s="307"/>
      <c r="AF787" s="91" t="s">
        <v>12570</v>
      </c>
      <c r="AG787" s="373">
        <v>1514</v>
      </c>
      <c r="AH787" s="373">
        <v>1514</v>
      </c>
      <c r="AI787" s="91"/>
      <c r="AJ787" s="91"/>
      <c r="AK787" s="91" t="s">
        <v>6348</v>
      </c>
      <c r="AL787" s="381">
        <v>8</v>
      </c>
      <c r="AM787" s="381"/>
      <c r="AN787" s="381"/>
      <c r="AO787" s="381">
        <v>7</v>
      </c>
      <c r="AP787" s="381">
        <v>1</v>
      </c>
      <c r="AQ787" s="381">
        <v>310</v>
      </c>
      <c r="AR787" s="91" t="s">
        <v>6410</v>
      </c>
      <c r="AS787" s="91" t="s">
        <v>6410</v>
      </c>
      <c r="AT787" s="91" t="s">
        <v>6422</v>
      </c>
      <c r="AU787" s="73">
        <v>3846</v>
      </c>
      <c r="AV787" s="73">
        <v>12</v>
      </c>
      <c r="AW787" s="335"/>
      <c r="AX787" s="335"/>
      <c r="AY787" s="335"/>
      <c r="AZ787" s="335"/>
      <c r="BA787" s="335"/>
      <c r="BB787" s="313"/>
      <c r="BC787" s="313"/>
      <c r="BD787" s="91"/>
      <c r="BE787" s="91" t="s">
        <v>6350</v>
      </c>
      <c r="BF787" s="313"/>
      <c r="BG787" s="335"/>
      <c r="BH787" s="313"/>
      <c r="BI787" s="313"/>
      <c r="BJ787" s="313"/>
      <c r="BK787" s="313"/>
      <c r="BL787" s="313"/>
      <c r="BM787" s="91"/>
      <c r="BN787" s="91" t="s">
        <v>6350</v>
      </c>
      <c r="BO787" s="253"/>
      <c r="BP787" s="253"/>
      <c r="BQ787" s="253"/>
      <c r="BR787" s="253"/>
      <c r="BS787" s="253"/>
      <c r="BT787" s="253"/>
      <c r="BU787" s="253"/>
      <c r="BV787" s="253"/>
      <c r="BW787" s="253"/>
      <c r="BX787" s="253"/>
      <c r="BY787" s="427">
        <v>2</v>
      </c>
      <c r="BZ787" s="427"/>
      <c r="CA787" s="427"/>
      <c r="CB787" s="427"/>
      <c r="CC787" s="427"/>
    </row>
    <row r="788" spans="1:81" ht="17.100000000000001" customHeight="1">
      <c r="A788" s="88">
        <v>698</v>
      </c>
      <c r="B788" s="78" t="s">
        <v>3543</v>
      </c>
      <c r="C788" s="78" t="s">
        <v>3564</v>
      </c>
      <c r="D788" s="91" t="s">
        <v>702</v>
      </c>
      <c r="E788" s="78" t="s">
        <v>97</v>
      </c>
      <c r="F788" s="107" t="s">
        <v>3844</v>
      </c>
      <c r="G788" s="101" t="s">
        <v>3845</v>
      </c>
      <c r="H788" s="330" t="s">
        <v>3846</v>
      </c>
      <c r="I788" s="91" t="s">
        <v>3847</v>
      </c>
      <c r="J788" s="330" t="s">
        <v>102</v>
      </c>
      <c r="K788" s="330" t="s">
        <v>3847</v>
      </c>
      <c r="L788" s="330" t="s">
        <v>3848</v>
      </c>
      <c r="M788" s="91"/>
      <c r="N788" s="330" t="s">
        <v>30</v>
      </c>
      <c r="O788" s="330"/>
      <c r="P788" s="330" t="s">
        <v>30</v>
      </c>
      <c r="Q788" s="373">
        <v>1499</v>
      </c>
      <c r="R788" s="373">
        <v>324</v>
      </c>
      <c r="S788" s="387">
        <v>143</v>
      </c>
      <c r="T788" s="387">
        <v>143</v>
      </c>
      <c r="U788" s="253" t="s">
        <v>7726</v>
      </c>
      <c r="V788" s="252"/>
      <c r="W788" s="252">
        <v>16</v>
      </c>
      <c r="X788" s="330" t="s">
        <v>6337</v>
      </c>
      <c r="Y788" s="252"/>
      <c r="Z788" s="252">
        <v>16</v>
      </c>
      <c r="AA788" s="252">
        <v>116</v>
      </c>
      <c r="AB788" s="252">
        <v>33</v>
      </c>
      <c r="AC788" s="252"/>
      <c r="AD788" s="252"/>
      <c r="AE788" s="307">
        <v>10</v>
      </c>
      <c r="AF788" s="91" t="s">
        <v>7727</v>
      </c>
      <c r="AG788" s="373">
        <v>116</v>
      </c>
      <c r="AH788" s="373">
        <v>116</v>
      </c>
      <c r="AI788" s="91"/>
      <c r="AJ788" s="91"/>
      <c r="AK788" s="91" t="s">
        <v>6348</v>
      </c>
      <c r="AL788" s="381"/>
      <c r="AM788" s="381"/>
      <c r="AN788" s="381"/>
      <c r="AO788" s="381"/>
      <c r="AP788" s="381"/>
      <c r="AQ788" s="621">
        <v>310</v>
      </c>
      <c r="AR788" s="622" t="s">
        <v>6340</v>
      </c>
      <c r="AS788" s="622" t="s">
        <v>6340</v>
      </c>
      <c r="AT788" s="622" t="s">
        <v>6422</v>
      </c>
      <c r="AU788" s="232">
        <v>2000</v>
      </c>
      <c r="AV788" s="232">
        <v>6</v>
      </c>
      <c r="AW788" s="335"/>
      <c r="AX788" s="335"/>
      <c r="AY788" s="335"/>
      <c r="AZ788" s="335"/>
      <c r="BA788" s="335"/>
      <c r="BB788" s="313"/>
      <c r="BC788" s="313"/>
      <c r="BD788" s="91"/>
      <c r="BE788" s="91" t="s">
        <v>6350</v>
      </c>
      <c r="BF788" s="313"/>
      <c r="BG788" s="335"/>
      <c r="BH788" s="313"/>
      <c r="BI788" s="313"/>
      <c r="BJ788" s="313"/>
      <c r="BK788" s="313"/>
      <c r="BL788" s="313"/>
      <c r="BM788" s="91"/>
      <c r="BN788" s="91" t="s">
        <v>6350</v>
      </c>
      <c r="BO788" s="253"/>
      <c r="BP788" s="253"/>
      <c r="BQ788" s="253"/>
      <c r="BR788" s="253"/>
      <c r="BS788" s="253"/>
      <c r="BT788" s="253"/>
      <c r="BU788" s="253"/>
      <c r="BV788" s="253"/>
      <c r="BW788" s="253"/>
      <c r="BX788" s="253"/>
      <c r="BY788" s="427">
        <v>1</v>
      </c>
      <c r="BZ788" s="427"/>
      <c r="CA788" s="427"/>
      <c r="CB788" s="427"/>
      <c r="CC788" s="427"/>
    </row>
    <row r="789" spans="1:81" ht="17.100000000000001" customHeight="1">
      <c r="A789" s="88">
        <v>699</v>
      </c>
      <c r="B789" s="78" t="s">
        <v>3543</v>
      </c>
      <c r="C789" s="78" t="s">
        <v>3588</v>
      </c>
      <c r="D789" s="78" t="s">
        <v>702</v>
      </c>
      <c r="E789" s="78" t="s">
        <v>97</v>
      </c>
      <c r="F789" s="88" t="s">
        <v>3849</v>
      </c>
      <c r="G789" s="101" t="s">
        <v>8763</v>
      </c>
      <c r="H789" s="330" t="s">
        <v>3850</v>
      </c>
      <c r="I789" s="91" t="s">
        <v>3851</v>
      </c>
      <c r="J789" s="330" t="s">
        <v>102</v>
      </c>
      <c r="K789" s="330" t="s">
        <v>3852</v>
      </c>
      <c r="L789" s="330" t="s">
        <v>3853</v>
      </c>
      <c r="M789" s="91" t="s">
        <v>9869</v>
      </c>
      <c r="N789" s="330" t="s">
        <v>30</v>
      </c>
      <c r="O789" s="330"/>
      <c r="P789" s="330" t="s">
        <v>102</v>
      </c>
      <c r="Q789" s="373">
        <v>9539</v>
      </c>
      <c r="R789" s="373">
        <v>4898</v>
      </c>
      <c r="S789" s="387">
        <v>1182</v>
      </c>
      <c r="T789" s="387">
        <v>1009</v>
      </c>
      <c r="U789" s="253" t="s">
        <v>6352</v>
      </c>
      <c r="V789" s="252">
        <v>173</v>
      </c>
      <c r="W789" s="252">
        <v>95</v>
      </c>
      <c r="X789" s="330" t="s">
        <v>33</v>
      </c>
      <c r="Y789" s="252">
        <v>410</v>
      </c>
      <c r="Z789" s="252">
        <v>30</v>
      </c>
      <c r="AA789" s="252">
        <v>5872</v>
      </c>
      <c r="AB789" s="252">
        <v>130</v>
      </c>
      <c r="AC789" s="252">
        <v>9</v>
      </c>
      <c r="AD789" s="252">
        <v>32</v>
      </c>
      <c r="AE789" s="307">
        <v>43</v>
      </c>
      <c r="AF789" s="91" t="s">
        <v>9870</v>
      </c>
      <c r="AG789" s="373">
        <v>504</v>
      </c>
      <c r="AH789" s="373">
        <v>668</v>
      </c>
      <c r="AI789" s="91"/>
      <c r="AJ789" s="91"/>
      <c r="AK789" s="91" t="s">
        <v>6369</v>
      </c>
      <c r="AL789" s="381">
        <v>16</v>
      </c>
      <c r="AM789" s="381">
        <v>1</v>
      </c>
      <c r="AN789" s="381">
        <v>6</v>
      </c>
      <c r="AO789" s="381">
        <v>8</v>
      </c>
      <c r="AP789" s="381">
        <v>1</v>
      </c>
      <c r="AQ789" s="381">
        <v>311</v>
      </c>
      <c r="AR789" s="91" t="s">
        <v>9990</v>
      </c>
      <c r="AS789" s="91" t="s">
        <v>9991</v>
      </c>
      <c r="AT789" s="91" t="s">
        <v>9871</v>
      </c>
      <c r="AU789" s="73">
        <v>56623</v>
      </c>
      <c r="AV789" s="73">
        <v>182</v>
      </c>
      <c r="AW789" s="335"/>
      <c r="AX789" s="335"/>
      <c r="AY789" s="335"/>
      <c r="AZ789" s="335"/>
      <c r="BA789" s="335"/>
      <c r="BB789" s="313"/>
      <c r="BC789" s="313"/>
      <c r="BD789" s="91"/>
      <c r="BE789" s="91" t="s">
        <v>6350</v>
      </c>
      <c r="BF789" s="313"/>
      <c r="BG789" s="335"/>
      <c r="BH789" s="313"/>
      <c r="BI789" s="313"/>
      <c r="BJ789" s="313"/>
      <c r="BK789" s="313"/>
      <c r="BL789" s="313"/>
      <c r="BM789" s="91"/>
      <c r="BN789" s="91"/>
      <c r="BO789" s="253"/>
      <c r="BP789" s="253"/>
      <c r="BQ789" s="253"/>
      <c r="BR789" s="253"/>
      <c r="BS789" s="253"/>
      <c r="BT789" s="253"/>
      <c r="BU789" s="253"/>
      <c r="BV789" s="253"/>
      <c r="BW789" s="253"/>
      <c r="BX789" s="253"/>
      <c r="BY789" s="784">
        <v>1</v>
      </c>
      <c r="BZ789" s="427"/>
      <c r="CA789" s="427">
        <v>6</v>
      </c>
      <c r="CB789" s="427"/>
      <c r="CC789" s="427">
        <v>12</v>
      </c>
    </row>
    <row r="790" spans="1:81" ht="17.100000000000001" customHeight="1">
      <c r="A790" s="88">
        <v>700</v>
      </c>
      <c r="B790" s="78" t="s">
        <v>3543</v>
      </c>
      <c r="C790" s="78" t="s">
        <v>3729</v>
      </c>
      <c r="D790" s="78" t="s">
        <v>702</v>
      </c>
      <c r="E790" s="78" t="s">
        <v>97</v>
      </c>
      <c r="F790" s="78" t="s">
        <v>3854</v>
      </c>
      <c r="G790" s="101" t="s">
        <v>3855</v>
      </c>
      <c r="H790" s="330" t="s">
        <v>3856</v>
      </c>
      <c r="I790" s="91" t="s">
        <v>1651</v>
      </c>
      <c r="J790" s="330" t="s">
        <v>102</v>
      </c>
      <c r="K790" s="330" t="s">
        <v>3857</v>
      </c>
      <c r="L790" s="330" t="s">
        <v>3858</v>
      </c>
      <c r="M790" s="91" t="s">
        <v>8390</v>
      </c>
      <c r="N790" s="330" t="s">
        <v>30</v>
      </c>
      <c r="O790" s="330"/>
      <c r="P790" s="330" t="s">
        <v>30</v>
      </c>
      <c r="Q790" s="373">
        <v>22899</v>
      </c>
      <c r="R790" s="373">
        <v>772</v>
      </c>
      <c r="S790" s="387">
        <v>349</v>
      </c>
      <c r="T790" s="387">
        <v>234</v>
      </c>
      <c r="U790" s="253" t="s">
        <v>8885</v>
      </c>
      <c r="V790" s="252">
        <v>115</v>
      </c>
      <c r="W790" s="252">
        <v>200</v>
      </c>
      <c r="X790" s="330" t="s">
        <v>6337</v>
      </c>
      <c r="Y790" s="252">
        <v>66</v>
      </c>
      <c r="Z790" s="252">
        <v>33.5</v>
      </c>
      <c r="AA790" s="252">
        <v>10000</v>
      </c>
      <c r="AB790" s="252">
        <v>14.4</v>
      </c>
      <c r="AC790" s="252"/>
      <c r="AD790" s="252"/>
      <c r="AE790" s="307">
        <v>400</v>
      </c>
      <c r="AF790" s="91" t="s">
        <v>8955</v>
      </c>
      <c r="AG790" s="373">
        <v>107</v>
      </c>
      <c r="AH790" s="373">
        <v>13663</v>
      </c>
      <c r="AI790" s="91" t="s">
        <v>8391</v>
      </c>
      <c r="AJ790" s="91" t="s">
        <v>8392</v>
      </c>
      <c r="AK790" s="91" t="s">
        <v>6845</v>
      </c>
      <c r="AL790" s="381">
        <v>4</v>
      </c>
      <c r="AM790" s="381">
        <v>3</v>
      </c>
      <c r="AN790" s="381"/>
      <c r="AO790" s="381">
        <v>1</v>
      </c>
      <c r="AP790" s="381"/>
      <c r="AQ790" s="381">
        <v>310</v>
      </c>
      <c r="AR790" s="91" t="s">
        <v>9194</v>
      </c>
      <c r="AS790" s="91" t="s">
        <v>9194</v>
      </c>
      <c r="AT790" s="91" t="s">
        <v>8393</v>
      </c>
      <c r="AU790" s="232">
        <v>42001</v>
      </c>
      <c r="AV790" s="73">
        <v>135</v>
      </c>
      <c r="AW790" s="335"/>
      <c r="AX790" s="335"/>
      <c r="AY790" s="335"/>
      <c r="AZ790" s="335"/>
      <c r="BA790" s="335"/>
      <c r="BB790" s="313"/>
      <c r="BC790" s="313"/>
      <c r="BD790" s="91"/>
      <c r="BE790" s="91" t="s">
        <v>6350</v>
      </c>
      <c r="BF790" s="313"/>
      <c r="BG790" s="335"/>
      <c r="BH790" s="313"/>
      <c r="BI790" s="313"/>
      <c r="BJ790" s="313"/>
      <c r="BK790" s="313"/>
      <c r="BL790" s="313"/>
      <c r="BM790" s="91"/>
      <c r="BN790" s="91" t="s">
        <v>6350</v>
      </c>
      <c r="BO790" s="253"/>
      <c r="BP790" s="253"/>
      <c r="BQ790" s="253"/>
      <c r="BR790" s="253"/>
      <c r="BS790" s="253"/>
      <c r="BT790" s="253"/>
      <c r="BU790" s="253"/>
      <c r="BV790" s="253"/>
      <c r="BW790" s="253"/>
      <c r="BX790" s="253"/>
      <c r="BY790" s="427">
        <v>3</v>
      </c>
      <c r="BZ790" s="427"/>
      <c r="CA790" s="427"/>
      <c r="CB790" s="427"/>
      <c r="CC790" s="427"/>
    </row>
    <row r="791" spans="1:81" ht="17.100000000000001" customHeight="1">
      <c r="A791" s="88">
        <v>701</v>
      </c>
      <c r="B791" s="88" t="s">
        <v>3543</v>
      </c>
      <c r="C791" s="88" t="s">
        <v>3718</v>
      </c>
      <c r="D791" s="88" t="s">
        <v>702</v>
      </c>
      <c r="E791" s="86" t="s">
        <v>180</v>
      </c>
      <c r="F791" s="88" t="s">
        <v>3859</v>
      </c>
      <c r="G791" s="169" t="s">
        <v>3860</v>
      </c>
      <c r="H791" s="623"/>
      <c r="I791" s="332" t="s">
        <v>3861</v>
      </c>
      <c r="J791" s="329" t="s">
        <v>102</v>
      </c>
      <c r="K791" s="329" t="s">
        <v>2326</v>
      </c>
      <c r="L791" s="329" t="s">
        <v>3862</v>
      </c>
      <c r="M791" s="91"/>
      <c r="N791" s="330"/>
      <c r="O791" s="330"/>
      <c r="P791" s="330"/>
      <c r="Q791" s="373"/>
      <c r="R791" s="373"/>
      <c r="S791" s="387"/>
      <c r="T791" s="387"/>
      <c r="U791" s="253"/>
      <c r="V791" s="252"/>
      <c r="W791" s="252"/>
      <c r="X791" s="330"/>
      <c r="Y791" s="252"/>
      <c r="Z791" s="252"/>
      <c r="AA791" s="252"/>
      <c r="AB791" s="252"/>
      <c r="AC791" s="252"/>
      <c r="AD791" s="252"/>
      <c r="AE791" s="307"/>
      <c r="AF791" s="91"/>
      <c r="AG791" s="373"/>
      <c r="AH791" s="373"/>
      <c r="AI791" s="91"/>
      <c r="AJ791" s="91"/>
      <c r="AK791" s="91"/>
      <c r="AL791" s="381"/>
      <c r="AM791" s="381"/>
      <c r="AN791" s="381"/>
      <c r="AO791" s="381"/>
      <c r="AP791" s="381"/>
      <c r="AQ791" s="381">
        <v>0</v>
      </c>
      <c r="AR791" s="91"/>
      <c r="AS791" s="91"/>
      <c r="AT791" s="91" t="s">
        <v>11072</v>
      </c>
      <c r="AU791" s="73">
        <v>0</v>
      </c>
      <c r="AV791" s="73">
        <v>0</v>
      </c>
      <c r="AW791" s="335"/>
      <c r="AX791" s="335"/>
      <c r="AY791" s="335"/>
      <c r="AZ791" s="335"/>
      <c r="BA791" s="335"/>
      <c r="BB791" s="313"/>
      <c r="BC791" s="313"/>
      <c r="BD791" s="91"/>
      <c r="BE791" s="91"/>
      <c r="BF791" s="313"/>
      <c r="BG791" s="335"/>
      <c r="BH791" s="313"/>
      <c r="BI791" s="313"/>
      <c r="BJ791" s="313"/>
      <c r="BK791" s="313"/>
      <c r="BL791" s="313"/>
      <c r="BM791" s="91"/>
      <c r="BN791" s="91"/>
      <c r="BO791" s="253"/>
      <c r="BP791" s="253"/>
      <c r="BQ791" s="253"/>
      <c r="BR791" s="253"/>
      <c r="BS791" s="253"/>
      <c r="BT791" s="253"/>
      <c r="BU791" s="253"/>
      <c r="BV791" s="253"/>
      <c r="BW791" s="253"/>
      <c r="BX791" s="253"/>
      <c r="BY791" s="427"/>
      <c r="BZ791" s="427"/>
      <c r="CA791" s="427"/>
      <c r="CB791" s="427"/>
      <c r="CC791" s="427"/>
    </row>
    <row r="792" spans="1:81" ht="17.100000000000001" customHeight="1">
      <c r="A792" s="88">
        <v>702</v>
      </c>
      <c r="B792" s="88" t="s">
        <v>3543</v>
      </c>
      <c r="C792" s="88" t="s">
        <v>3588</v>
      </c>
      <c r="D792" s="88" t="s">
        <v>702</v>
      </c>
      <c r="E792" s="86" t="s">
        <v>97</v>
      </c>
      <c r="F792" s="88" t="s">
        <v>3863</v>
      </c>
      <c r="G792" s="169" t="s">
        <v>3864</v>
      </c>
      <c r="H792" s="329" t="s">
        <v>9875</v>
      </c>
      <c r="I792" s="332" t="s">
        <v>9876</v>
      </c>
      <c r="J792" s="329" t="s">
        <v>102</v>
      </c>
      <c r="K792" s="329" t="s">
        <v>9877</v>
      </c>
      <c r="L792" s="329" t="s">
        <v>3865</v>
      </c>
      <c r="M792" s="91" t="s">
        <v>9878</v>
      </c>
      <c r="N792" s="330" t="s">
        <v>30</v>
      </c>
      <c r="O792" s="330"/>
      <c r="P792" s="330" t="s">
        <v>30</v>
      </c>
      <c r="Q792" s="373">
        <v>57141</v>
      </c>
      <c r="R792" s="373">
        <v>1486</v>
      </c>
      <c r="S792" s="387">
        <v>2057</v>
      </c>
      <c r="T792" s="387">
        <v>1094</v>
      </c>
      <c r="U792" s="253">
        <v>0</v>
      </c>
      <c r="V792" s="252">
        <v>963</v>
      </c>
      <c r="W792" s="252">
        <v>193.2</v>
      </c>
      <c r="X792" s="577" t="s">
        <v>6337</v>
      </c>
      <c r="Y792" s="300"/>
      <c r="Z792" s="300">
        <v>40</v>
      </c>
      <c r="AA792" s="252">
        <v>8000</v>
      </c>
      <c r="AB792" s="252">
        <v>19.8</v>
      </c>
      <c r="AC792" s="252"/>
      <c r="AD792" s="252"/>
      <c r="AE792" s="307">
        <v>100</v>
      </c>
      <c r="AF792" s="91" t="s">
        <v>9879</v>
      </c>
      <c r="AG792" s="373"/>
      <c r="AH792" s="373">
        <v>8000</v>
      </c>
      <c r="AI792" s="91"/>
      <c r="AJ792" s="91"/>
      <c r="AK792" s="91" t="s">
        <v>6354</v>
      </c>
      <c r="AL792" s="381"/>
      <c r="AM792" s="381"/>
      <c r="AN792" s="381"/>
      <c r="AO792" s="381"/>
      <c r="AP792" s="381"/>
      <c r="AQ792" s="381">
        <v>365</v>
      </c>
      <c r="AR792" s="91" t="s">
        <v>9992</v>
      </c>
      <c r="AS792" s="91" t="s">
        <v>9992</v>
      </c>
      <c r="AT792" s="91" t="s">
        <v>9881</v>
      </c>
      <c r="AU792" s="73">
        <v>20546</v>
      </c>
      <c r="AV792" s="232">
        <v>56</v>
      </c>
      <c r="AW792" s="335">
        <v>12000</v>
      </c>
      <c r="AX792" s="335">
        <v>0</v>
      </c>
      <c r="AY792" s="335">
        <v>7000</v>
      </c>
      <c r="AZ792" s="335">
        <v>7000</v>
      </c>
      <c r="BA792" s="335">
        <v>12000</v>
      </c>
      <c r="BB792" s="313"/>
      <c r="BC792" s="313"/>
      <c r="BD792" s="91" t="s">
        <v>9880</v>
      </c>
      <c r="BE792" s="91"/>
      <c r="BF792" s="313"/>
      <c r="BG792" s="335"/>
      <c r="BH792" s="313"/>
      <c r="BI792" s="313"/>
      <c r="BJ792" s="313"/>
      <c r="BK792" s="313"/>
      <c r="BL792" s="313"/>
      <c r="BM792" s="91"/>
      <c r="BN792" s="91"/>
      <c r="BO792" s="253"/>
      <c r="BP792" s="253"/>
      <c r="BQ792" s="253"/>
      <c r="BR792" s="253"/>
      <c r="BS792" s="253"/>
      <c r="BT792" s="253"/>
      <c r="BU792" s="253"/>
      <c r="BV792" s="253"/>
      <c r="BW792" s="253"/>
      <c r="BX792" s="253"/>
      <c r="BY792" s="692">
        <v>2</v>
      </c>
      <c r="BZ792" s="427"/>
      <c r="CA792" s="427">
        <v>1</v>
      </c>
      <c r="CB792" s="427"/>
      <c r="CC792" s="427"/>
    </row>
    <row r="793" spans="1:81" ht="17.100000000000001" customHeight="1">
      <c r="A793" s="88">
        <v>703</v>
      </c>
      <c r="B793" s="88" t="s">
        <v>3543</v>
      </c>
      <c r="C793" s="88" t="s">
        <v>3571</v>
      </c>
      <c r="D793" s="88" t="s">
        <v>702</v>
      </c>
      <c r="E793" s="644" t="s">
        <v>20</v>
      </c>
      <c r="F793" s="88" t="s">
        <v>11281</v>
      </c>
      <c r="G793" s="169" t="s">
        <v>11282</v>
      </c>
      <c r="H793" s="640" t="s">
        <v>12132</v>
      </c>
      <c r="I793" s="207" t="s">
        <v>12133</v>
      </c>
      <c r="J793" s="640" t="s">
        <v>102</v>
      </c>
      <c r="K793" s="640" t="s">
        <v>11283</v>
      </c>
      <c r="L793" s="640" t="s">
        <v>11284</v>
      </c>
      <c r="M793" s="91" t="s">
        <v>12134</v>
      </c>
      <c r="N793" s="641" t="s">
        <v>30</v>
      </c>
      <c r="O793" s="641"/>
      <c r="P793" s="641" t="s">
        <v>30</v>
      </c>
      <c r="Q793" s="373">
        <v>165480</v>
      </c>
      <c r="R793" s="375"/>
      <c r="S793" s="387">
        <v>104834</v>
      </c>
      <c r="T793" s="387">
        <v>104834</v>
      </c>
      <c r="U793" s="253" t="s">
        <v>6376</v>
      </c>
      <c r="V793" s="252"/>
      <c r="W793" s="252"/>
      <c r="X793" s="640"/>
      <c r="Y793" s="300"/>
      <c r="Z793" s="300"/>
      <c r="AA793" s="252"/>
      <c r="AB793" s="252">
        <v>36.200000000000003</v>
      </c>
      <c r="AC793" s="252"/>
      <c r="AD793" s="252"/>
      <c r="AE793" s="307"/>
      <c r="AF793" s="91" t="s">
        <v>7201</v>
      </c>
      <c r="AG793" s="375"/>
      <c r="AH793" s="375"/>
      <c r="AI793" s="91"/>
      <c r="AJ793" s="91"/>
      <c r="AK793" s="91"/>
      <c r="AL793" s="641"/>
      <c r="AM793" s="641"/>
      <c r="AN793" s="641"/>
      <c r="AO793" s="641"/>
      <c r="AP793" s="641"/>
      <c r="AQ793" s="641">
        <v>241</v>
      </c>
      <c r="AR793" s="91" t="s">
        <v>6355</v>
      </c>
      <c r="AS793" s="91" t="s">
        <v>6355</v>
      </c>
      <c r="AT793" s="91" t="s">
        <v>6437</v>
      </c>
      <c r="AU793" s="73">
        <v>55430</v>
      </c>
      <c r="AV793" s="232">
        <v>230</v>
      </c>
      <c r="AW793" s="335" t="s">
        <v>12136</v>
      </c>
      <c r="AX793" s="335">
        <v>5000</v>
      </c>
      <c r="AY793" s="335">
        <v>5000</v>
      </c>
      <c r="AZ793" s="335">
        <v>9000</v>
      </c>
      <c r="BA793" s="335">
        <v>12000</v>
      </c>
      <c r="BB793" s="701">
        <v>10</v>
      </c>
      <c r="BC793" s="701">
        <v>40</v>
      </c>
      <c r="BD793" s="91" t="s">
        <v>12135</v>
      </c>
      <c r="BE793" s="91"/>
      <c r="BF793" s="313"/>
      <c r="BG793" s="335"/>
      <c r="BH793" s="313"/>
      <c r="BI793" s="313"/>
      <c r="BJ793" s="313"/>
      <c r="BK793" s="313"/>
      <c r="BL793" s="313"/>
      <c r="BM793" s="91"/>
      <c r="BN793" s="91"/>
      <c r="BO793" s="253"/>
      <c r="BP793" s="253"/>
      <c r="BQ793" s="253"/>
      <c r="BR793" s="253"/>
      <c r="BS793" s="253"/>
      <c r="BT793" s="253"/>
      <c r="BU793" s="253"/>
      <c r="BV793" s="253"/>
      <c r="BW793" s="253"/>
      <c r="BX793" s="253"/>
      <c r="BY793" s="641">
        <v>1</v>
      </c>
      <c r="BZ793" s="641"/>
      <c r="CA793" s="641">
        <v>18</v>
      </c>
      <c r="CB793" s="641"/>
      <c r="CC793" s="641"/>
    </row>
    <row r="794" spans="1:81" ht="17.100000000000001" customHeight="1">
      <c r="A794" s="88">
        <v>704</v>
      </c>
      <c r="B794" s="88" t="s">
        <v>11328</v>
      </c>
      <c r="C794" s="88" t="s">
        <v>11329</v>
      </c>
      <c r="D794" s="88" t="s">
        <v>702</v>
      </c>
      <c r="E794" s="659" t="s">
        <v>20</v>
      </c>
      <c r="F794" s="88" t="s">
        <v>11324</v>
      </c>
      <c r="G794" s="169" t="s">
        <v>11325</v>
      </c>
      <c r="H794" s="656" t="s">
        <v>24869</v>
      </c>
      <c r="I794" s="659" t="s">
        <v>12057</v>
      </c>
      <c r="J794" s="656" t="s">
        <v>102</v>
      </c>
      <c r="K794" s="656" t="s">
        <v>11327</v>
      </c>
      <c r="L794" s="656" t="s">
        <v>11326</v>
      </c>
      <c r="M794" s="91" t="s">
        <v>12058</v>
      </c>
      <c r="N794" s="657" t="s">
        <v>30</v>
      </c>
      <c r="O794" s="657"/>
      <c r="P794" s="657" t="s">
        <v>30</v>
      </c>
      <c r="Q794" s="373"/>
      <c r="R794" s="373">
        <v>345.9</v>
      </c>
      <c r="S794" s="387">
        <v>205.2</v>
      </c>
      <c r="T794" s="387">
        <v>205.2</v>
      </c>
      <c r="U794" s="710" t="s">
        <v>6352</v>
      </c>
      <c r="V794" s="252"/>
      <c r="W794" s="300">
        <v>129.6</v>
      </c>
      <c r="X794" s="656" t="s">
        <v>6337</v>
      </c>
      <c r="Y794" s="300"/>
      <c r="Z794" s="300"/>
      <c r="AA794" s="252"/>
      <c r="AB794" s="252">
        <v>70.400000000000006</v>
      </c>
      <c r="AC794" s="252"/>
      <c r="AD794" s="252"/>
      <c r="AE794" s="307"/>
      <c r="AF794" s="709" t="s">
        <v>12234</v>
      </c>
      <c r="AG794" s="373">
        <v>40</v>
      </c>
      <c r="AH794" s="373">
        <v>120</v>
      </c>
      <c r="AI794" s="91"/>
      <c r="AJ794" s="91"/>
      <c r="AK794" s="91" t="s">
        <v>6348</v>
      </c>
      <c r="AL794" s="708"/>
      <c r="AM794" s="657"/>
      <c r="AN794" s="657"/>
      <c r="AO794" s="657"/>
      <c r="AP794" s="657"/>
      <c r="AQ794" s="708">
        <v>365</v>
      </c>
      <c r="AR794" s="91" t="s">
        <v>12789</v>
      </c>
      <c r="AS794" s="91" t="s">
        <v>12789</v>
      </c>
      <c r="AT794" s="709" t="s">
        <v>6437</v>
      </c>
      <c r="AU794" s="232">
        <v>3560</v>
      </c>
      <c r="AV794" s="232">
        <v>10</v>
      </c>
      <c r="AW794" s="335"/>
      <c r="AX794" s="335"/>
      <c r="AY794" s="335"/>
      <c r="AZ794" s="335"/>
      <c r="BA794" s="335"/>
      <c r="BB794" s="313"/>
      <c r="BC794" s="313"/>
      <c r="BD794" s="91"/>
      <c r="BE794" s="91"/>
      <c r="BF794" s="313"/>
      <c r="BG794" s="335"/>
      <c r="BH794" s="313"/>
      <c r="BI794" s="313"/>
      <c r="BJ794" s="313"/>
      <c r="BK794" s="313"/>
      <c r="BL794" s="313"/>
      <c r="BM794" s="91"/>
      <c r="BN794" s="91"/>
      <c r="BO794" s="253"/>
      <c r="BP794" s="694"/>
      <c r="BQ794" s="253"/>
      <c r="BR794" s="253"/>
      <c r="BS794" s="253"/>
      <c r="BT794" s="253"/>
      <c r="BU794" s="253"/>
      <c r="BV794" s="253"/>
      <c r="BW794" s="253"/>
      <c r="BX794" s="253"/>
      <c r="BY794" s="708">
        <v>1</v>
      </c>
      <c r="BZ794" s="657"/>
      <c r="CA794" s="657">
        <v>1</v>
      </c>
      <c r="CB794" s="657"/>
      <c r="CC794" s="657"/>
    </row>
    <row r="795" spans="1:81" ht="17.100000000000001" customHeight="1">
      <c r="A795" s="208"/>
      <c r="B795" s="209" t="s">
        <v>3866</v>
      </c>
      <c r="C795" s="210"/>
      <c r="D795" s="210">
        <v>23</v>
      </c>
      <c r="E795" s="210"/>
      <c r="F795" s="210"/>
      <c r="G795" s="208"/>
      <c r="H795" s="208"/>
      <c r="I795" s="208"/>
      <c r="J795" s="208"/>
      <c r="K795" s="208"/>
      <c r="L795" s="208"/>
      <c r="M795" s="205"/>
      <c r="N795" s="112"/>
      <c r="O795" s="112"/>
      <c r="P795" s="112"/>
      <c r="Q795" s="374"/>
      <c r="R795" s="374"/>
      <c r="S795" s="188"/>
      <c r="T795" s="188"/>
      <c r="U795" s="285"/>
      <c r="V795" s="298"/>
      <c r="W795" s="298"/>
      <c r="X795" s="112"/>
      <c r="Y795" s="298"/>
      <c r="Z795" s="298"/>
      <c r="AA795" s="298"/>
      <c r="AB795" s="298"/>
      <c r="AC795" s="298"/>
      <c r="AD795" s="298"/>
      <c r="AE795" s="352"/>
      <c r="AF795" s="205"/>
      <c r="AG795" s="374"/>
      <c r="AH795" s="374"/>
      <c r="AI795" s="205"/>
      <c r="AJ795" s="205"/>
      <c r="AK795" s="205"/>
      <c r="AL795" s="112"/>
      <c r="AM795" s="112"/>
      <c r="AN795" s="112"/>
      <c r="AO795" s="112"/>
      <c r="AP795" s="112"/>
      <c r="AQ795" s="112"/>
      <c r="AR795" s="205"/>
      <c r="AS795" s="205"/>
      <c r="AT795" s="205"/>
      <c r="AU795" s="198"/>
      <c r="AV795" s="198"/>
      <c r="AW795" s="339"/>
      <c r="AX795" s="339"/>
      <c r="AY795" s="339"/>
      <c r="AZ795" s="339"/>
      <c r="BA795" s="339"/>
      <c r="BB795" s="310"/>
      <c r="BC795" s="310"/>
      <c r="BD795" s="205"/>
      <c r="BE795" s="205"/>
      <c r="BF795" s="310"/>
      <c r="BG795" s="339"/>
      <c r="BH795" s="310"/>
      <c r="BI795" s="310"/>
      <c r="BJ795" s="310"/>
      <c r="BK795" s="310"/>
      <c r="BL795" s="310"/>
      <c r="BM795" s="205"/>
      <c r="BN795" s="205"/>
      <c r="BO795" s="285"/>
      <c r="BP795" s="285"/>
      <c r="BQ795" s="285"/>
      <c r="BR795" s="285"/>
      <c r="BS795" s="285"/>
      <c r="BT795" s="285"/>
      <c r="BU795" s="285"/>
      <c r="BV795" s="285"/>
      <c r="BW795" s="285"/>
      <c r="BX795" s="285"/>
      <c r="BY795" s="112"/>
      <c r="BZ795" s="112"/>
      <c r="CA795" s="112"/>
      <c r="CB795" s="112"/>
      <c r="CC795" s="112"/>
    </row>
    <row r="796" spans="1:81" ht="17.100000000000001" customHeight="1">
      <c r="A796" s="88">
        <v>705</v>
      </c>
      <c r="B796" s="78" t="s">
        <v>3543</v>
      </c>
      <c r="C796" s="78" t="s">
        <v>3601</v>
      </c>
      <c r="D796" s="78" t="s">
        <v>987</v>
      </c>
      <c r="E796" s="78" t="s">
        <v>97</v>
      </c>
      <c r="F796" s="78" t="s">
        <v>6673</v>
      </c>
      <c r="G796" s="101" t="s">
        <v>3867</v>
      </c>
      <c r="H796" s="330" t="s">
        <v>3868</v>
      </c>
      <c r="I796" s="91" t="s">
        <v>3869</v>
      </c>
      <c r="J796" s="330" t="s">
        <v>102</v>
      </c>
      <c r="K796" s="330" t="s">
        <v>3870</v>
      </c>
      <c r="L796" s="330" t="s">
        <v>3871</v>
      </c>
      <c r="M796" s="91" t="s">
        <v>6671</v>
      </c>
      <c r="N796" s="330" t="s">
        <v>30</v>
      </c>
      <c r="O796" s="570"/>
      <c r="P796" s="330" t="s">
        <v>30</v>
      </c>
      <c r="Q796" s="373">
        <v>2815</v>
      </c>
      <c r="R796" s="373">
        <v>850</v>
      </c>
      <c r="S796" s="387">
        <v>526</v>
      </c>
      <c r="T796" s="387">
        <v>329</v>
      </c>
      <c r="U796" s="253" t="s">
        <v>6361</v>
      </c>
      <c r="V796" s="252">
        <v>197</v>
      </c>
      <c r="W796" s="252">
        <v>219</v>
      </c>
      <c r="X796" s="330" t="s">
        <v>33</v>
      </c>
      <c r="Y796" s="252"/>
      <c r="Z796" s="252"/>
      <c r="AA796" s="252"/>
      <c r="AB796" s="252">
        <v>15</v>
      </c>
      <c r="AC796" s="252"/>
      <c r="AD796" s="252"/>
      <c r="AE796" s="307">
        <v>118</v>
      </c>
      <c r="AF796" s="91" t="s">
        <v>6672</v>
      </c>
      <c r="AG796" s="373"/>
      <c r="AH796" s="373">
        <v>500</v>
      </c>
      <c r="AI796" s="91"/>
      <c r="AJ796" s="91"/>
      <c r="AK796" s="91" t="s">
        <v>6348</v>
      </c>
      <c r="AL796" s="381"/>
      <c r="AM796" s="381"/>
      <c r="AN796" s="381"/>
      <c r="AO796" s="381"/>
      <c r="AP796" s="381"/>
      <c r="AQ796" s="381">
        <v>310</v>
      </c>
      <c r="AR796" s="91" t="s">
        <v>6340</v>
      </c>
      <c r="AS796" s="91" t="s">
        <v>9227</v>
      </c>
      <c r="AT796" s="91" t="s">
        <v>6604</v>
      </c>
      <c r="AU796" s="232">
        <v>212</v>
      </c>
      <c r="AV796" s="73">
        <v>1</v>
      </c>
      <c r="AW796" s="335"/>
      <c r="AX796" s="335"/>
      <c r="AY796" s="335"/>
      <c r="AZ796" s="335"/>
      <c r="BA796" s="335"/>
      <c r="BB796" s="313"/>
      <c r="BC796" s="313"/>
      <c r="BD796" s="91"/>
      <c r="BE796" s="91" t="s">
        <v>6350</v>
      </c>
      <c r="BF796" s="313"/>
      <c r="BG796" s="335"/>
      <c r="BH796" s="313"/>
      <c r="BI796" s="313"/>
      <c r="BJ796" s="313"/>
      <c r="BK796" s="313"/>
      <c r="BL796" s="313"/>
      <c r="BM796" s="91"/>
      <c r="BN796" s="91"/>
      <c r="BO796" s="253"/>
      <c r="BP796" s="253"/>
      <c r="BQ796" s="253"/>
      <c r="BR796" s="253"/>
      <c r="BS796" s="253"/>
      <c r="BT796" s="253"/>
      <c r="BU796" s="253"/>
      <c r="BV796" s="253"/>
      <c r="BW796" s="253"/>
      <c r="BX796" s="253"/>
      <c r="BY796" s="426"/>
      <c r="BZ796" s="427"/>
      <c r="CA796" s="427">
        <v>1</v>
      </c>
      <c r="CB796" s="427"/>
      <c r="CC796" s="427"/>
    </row>
    <row r="797" spans="1:81" ht="17.100000000000001" customHeight="1">
      <c r="A797" s="88">
        <v>706</v>
      </c>
      <c r="B797" s="129" t="s">
        <v>3544</v>
      </c>
      <c r="C797" s="129" t="s">
        <v>3872</v>
      </c>
      <c r="D797" s="129" t="s">
        <v>708</v>
      </c>
      <c r="E797" s="129" t="s">
        <v>97</v>
      </c>
      <c r="F797" s="129" t="s">
        <v>12509</v>
      </c>
      <c r="G797" s="169" t="s">
        <v>10994</v>
      </c>
      <c r="H797" s="329" t="s">
        <v>3873</v>
      </c>
      <c r="I797" s="332" t="s">
        <v>3874</v>
      </c>
      <c r="J797" s="329" t="s">
        <v>102</v>
      </c>
      <c r="K797" s="329" t="s">
        <v>792</v>
      </c>
      <c r="L797" s="329" t="s">
        <v>10995</v>
      </c>
      <c r="M797" s="91" t="s">
        <v>10631</v>
      </c>
      <c r="N797" s="330" t="s">
        <v>30</v>
      </c>
      <c r="O797" s="330"/>
      <c r="P797" s="330" t="s">
        <v>102</v>
      </c>
      <c r="Q797" s="373">
        <v>1759.73</v>
      </c>
      <c r="R797" s="373">
        <v>5869.59</v>
      </c>
      <c r="S797" s="387">
        <v>6131</v>
      </c>
      <c r="T797" s="387">
        <v>5870</v>
      </c>
      <c r="U797" s="253" t="s">
        <v>6343</v>
      </c>
      <c r="V797" s="252">
        <v>261</v>
      </c>
      <c r="W797" s="252">
        <v>440</v>
      </c>
      <c r="X797" s="330" t="s">
        <v>6337</v>
      </c>
      <c r="Y797" s="252">
        <v>681.01</v>
      </c>
      <c r="Z797" s="252">
        <v>185.13</v>
      </c>
      <c r="AA797" s="252">
        <v>30000</v>
      </c>
      <c r="AB797" s="252">
        <v>288.83</v>
      </c>
      <c r="AC797" s="252"/>
      <c r="AD797" s="252"/>
      <c r="AE797" s="307">
        <v>100</v>
      </c>
      <c r="AF797" s="91" t="s">
        <v>9697</v>
      </c>
      <c r="AG797" s="373"/>
      <c r="AH797" s="373">
        <v>27038</v>
      </c>
      <c r="AI797" s="91"/>
      <c r="AJ797" s="91"/>
      <c r="AK797" s="91"/>
      <c r="AL797" s="381">
        <v>5</v>
      </c>
      <c r="AM797" s="381">
        <v>2</v>
      </c>
      <c r="AN797" s="381">
        <v>1</v>
      </c>
      <c r="AO797" s="381">
        <v>1</v>
      </c>
      <c r="AP797" s="381">
        <v>1</v>
      </c>
      <c r="AQ797" s="381">
        <v>310</v>
      </c>
      <c r="AR797" s="91" t="s">
        <v>6340</v>
      </c>
      <c r="AS797" s="91" t="s">
        <v>6378</v>
      </c>
      <c r="AT797" s="91" t="s">
        <v>6514</v>
      </c>
      <c r="AU797" s="232">
        <v>11669</v>
      </c>
      <c r="AV797" s="232">
        <v>38</v>
      </c>
      <c r="AW797" s="335"/>
      <c r="AX797" s="335"/>
      <c r="AY797" s="335"/>
      <c r="AZ797" s="335"/>
      <c r="BA797" s="335"/>
      <c r="BB797" s="313"/>
      <c r="BC797" s="313"/>
      <c r="BD797" s="91"/>
      <c r="BE797" s="91" t="s">
        <v>6350</v>
      </c>
      <c r="BF797" s="313"/>
      <c r="BG797" s="335"/>
      <c r="BH797" s="313"/>
      <c r="BI797" s="313"/>
      <c r="BJ797" s="313"/>
      <c r="BK797" s="313"/>
      <c r="BL797" s="313"/>
      <c r="BM797" s="91"/>
      <c r="BN797" s="91" t="s">
        <v>6350</v>
      </c>
      <c r="BO797" s="253"/>
      <c r="BP797" s="253">
        <v>2</v>
      </c>
      <c r="BQ797" s="253">
        <v>1</v>
      </c>
      <c r="BR797" s="253"/>
      <c r="BS797" s="253">
        <v>1</v>
      </c>
      <c r="BT797" s="253"/>
      <c r="BU797" s="253">
        <v>1</v>
      </c>
      <c r="BV797" s="253">
        <v>6</v>
      </c>
      <c r="BW797" s="253"/>
      <c r="BX797" s="253"/>
      <c r="BY797" s="427"/>
      <c r="BZ797" s="427"/>
      <c r="CA797" s="427"/>
      <c r="CB797" s="427"/>
      <c r="CC797" s="427"/>
    </row>
    <row r="798" spans="1:81" ht="17.100000000000001" customHeight="1">
      <c r="A798" s="88">
        <v>707</v>
      </c>
      <c r="B798" s="116" t="s">
        <v>3543</v>
      </c>
      <c r="C798" s="116" t="s">
        <v>3588</v>
      </c>
      <c r="D798" s="116" t="s">
        <v>987</v>
      </c>
      <c r="E798" s="91" t="s">
        <v>97</v>
      </c>
      <c r="F798" s="116" t="s">
        <v>3875</v>
      </c>
      <c r="G798" s="101" t="s">
        <v>3876</v>
      </c>
      <c r="H798" s="330" t="s">
        <v>3877</v>
      </c>
      <c r="I798" s="91" t="s">
        <v>3878</v>
      </c>
      <c r="J798" s="330" t="s">
        <v>102</v>
      </c>
      <c r="K798" s="330" t="s">
        <v>1017</v>
      </c>
      <c r="L798" s="330" t="s">
        <v>3879</v>
      </c>
      <c r="M798" s="91" t="s">
        <v>10632</v>
      </c>
      <c r="N798" s="330" t="s">
        <v>30</v>
      </c>
      <c r="O798" s="330"/>
      <c r="P798" s="330" t="s">
        <v>30</v>
      </c>
      <c r="Q798" s="373">
        <v>2364</v>
      </c>
      <c r="R798" s="373">
        <v>5882</v>
      </c>
      <c r="S798" s="387">
        <v>1644</v>
      </c>
      <c r="T798" s="387">
        <v>1444</v>
      </c>
      <c r="U798" s="253" t="s">
        <v>6352</v>
      </c>
      <c r="V798" s="252">
        <v>200</v>
      </c>
      <c r="W798" s="252">
        <v>711</v>
      </c>
      <c r="X798" s="330" t="s">
        <v>6337</v>
      </c>
      <c r="Y798" s="252">
        <v>370</v>
      </c>
      <c r="Z798" s="252">
        <v>320</v>
      </c>
      <c r="AA798" s="252">
        <v>33000</v>
      </c>
      <c r="AB798" s="252">
        <v>671</v>
      </c>
      <c r="AC798" s="252"/>
      <c r="AD798" s="252"/>
      <c r="AE798" s="307" t="s">
        <v>11610</v>
      </c>
      <c r="AF798" s="91" t="s">
        <v>8956</v>
      </c>
      <c r="AG798" s="373"/>
      <c r="AH798" s="373">
        <v>12311</v>
      </c>
      <c r="AI798" s="91"/>
      <c r="AJ798" s="91"/>
      <c r="AK798" s="91" t="s">
        <v>11648</v>
      </c>
      <c r="AL798" s="381">
        <v>5</v>
      </c>
      <c r="AM798" s="381"/>
      <c r="AN798" s="381">
        <v>4</v>
      </c>
      <c r="AO798" s="381"/>
      <c r="AP798" s="381">
        <v>1</v>
      </c>
      <c r="AQ798" s="381">
        <v>325</v>
      </c>
      <c r="AR798" s="91" t="s">
        <v>6340</v>
      </c>
      <c r="AS798" s="91" t="s">
        <v>9227</v>
      </c>
      <c r="AT798" s="91" t="s">
        <v>12790</v>
      </c>
      <c r="AU798" s="73">
        <v>16134</v>
      </c>
      <c r="AV798" s="73">
        <v>50</v>
      </c>
      <c r="AW798" s="335"/>
      <c r="AX798" s="335"/>
      <c r="AY798" s="335"/>
      <c r="AZ798" s="335"/>
      <c r="BA798" s="335"/>
      <c r="BB798" s="313"/>
      <c r="BC798" s="313"/>
      <c r="BD798" s="91"/>
      <c r="BE798" s="91" t="s">
        <v>6350</v>
      </c>
      <c r="BF798" s="313"/>
      <c r="BG798" s="335"/>
      <c r="BH798" s="313"/>
      <c r="BI798" s="313"/>
      <c r="BJ798" s="313"/>
      <c r="BK798" s="313"/>
      <c r="BL798" s="313"/>
      <c r="BM798" s="91"/>
      <c r="BN798" s="91" t="s">
        <v>6350</v>
      </c>
      <c r="BO798" s="253"/>
      <c r="BP798" s="253">
        <v>2</v>
      </c>
      <c r="BQ798" s="253">
        <v>1</v>
      </c>
      <c r="BR798" s="253">
        <v>1</v>
      </c>
      <c r="BS798" s="253"/>
      <c r="BT798" s="253">
        <v>1</v>
      </c>
      <c r="BU798" s="253"/>
      <c r="BV798" s="253"/>
      <c r="BW798" s="253"/>
      <c r="BX798" s="253"/>
      <c r="BY798" s="427"/>
      <c r="BZ798" s="427"/>
      <c r="CA798" s="427"/>
      <c r="CB798" s="427"/>
      <c r="CC798" s="427"/>
    </row>
    <row r="799" spans="1:81" ht="17.100000000000001" customHeight="1">
      <c r="A799" s="208"/>
      <c r="B799" s="209" t="s">
        <v>3880</v>
      </c>
      <c r="C799" s="210"/>
      <c r="D799" s="210">
        <v>3</v>
      </c>
      <c r="E799" s="210"/>
      <c r="F799" s="210"/>
      <c r="G799" s="208"/>
      <c r="H799" s="208"/>
      <c r="I799" s="208"/>
      <c r="J799" s="208"/>
      <c r="K799" s="208"/>
      <c r="L799" s="208"/>
      <c r="M799" s="205"/>
      <c r="N799" s="112"/>
      <c r="O799" s="112"/>
      <c r="P799" s="112"/>
      <c r="Q799" s="374"/>
      <c r="R799" s="374"/>
      <c r="S799" s="188"/>
      <c r="T799" s="188"/>
      <c r="U799" s="285"/>
      <c r="V799" s="298"/>
      <c r="W799" s="298"/>
      <c r="X799" s="112"/>
      <c r="Y799" s="298"/>
      <c r="Z799" s="298"/>
      <c r="AA799" s="298"/>
      <c r="AB799" s="298"/>
      <c r="AC799" s="298"/>
      <c r="AD799" s="298"/>
      <c r="AE799" s="352"/>
      <c r="AF799" s="205"/>
      <c r="AG799" s="374"/>
      <c r="AH799" s="374"/>
      <c r="AI799" s="205"/>
      <c r="AJ799" s="205"/>
      <c r="AK799" s="205"/>
      <c r="AL799" s="112"/>
      <c r="AM799" s="112"/>
      <c r="AN799" s="112"/>
      <c r="AO799" s="112"/>
      <c r="AP799" s="112"/>
      <c r="AQ799" s="112"/>
      <c r="AR799" s="205"/>
      <c r="AS799" s="205"/>
      <c r="AT799" s="205"/>
      <c r="AU799" s="198"/>
      <c r="AV799" s="198"/>
      <c r="AW799" s="339"/>
      <c r="AX799" s="339"/>
      <c r="AY799" s="339"/>
      <c r="AZ799" s="339"/>
      <c r="BA799" s="339"/>
      <c r="BB799" s="310"/>
      <c r="BC799" s="310"/>
      <c r="BD799" s="205"/>
      <c r="BE799" s="205"/>
      <c r="BF799" s="310"/>
      <c r="BG799" s="339"/>
      <c r="BH799" s="310"/>
      <c r="BI799" s="310"/>
      <c r="BJ799" s="310"/>
      <c r="BK799" s="310"/>
      <c r="BL799" s="310"/>
      <c r="BM799" s="205"/>
      <c r="BN799" s="205"/>
      <c r="BO799" s="285"/>
      <c r="BP799" s="285"/>
      <c r="BQ799" s="285"/>
      <c r="BR799" s="285"/>
      <c r="BS799" s="285"/>
      <c r="BT799" s="285"/>
      <c r="BU799" s="285"/>
      <c r="BV799" s="285"/>
      <c r="BW799" s="285"/>
      <c r="BX799" s="285"/>
      <c r="BY799" s="112"/>
      <c r="BZ799" s="112"/>
      <c r="CA799" s="112"/>
      <c r="CB799" s="112"/>
      <c r="CC799" s="112"/>
    </row>
    <row r="800" spans="1:81" ht="17.100000000000001" customHeight="1">
      <c r="A800" s="102"/>
      <c r="B800" s="157" t="s">
        <v>3881</v>
      </c>
      <c r="C800" s="158"/>
      <c r="D800" s="158">
        <v>65</v>
      </c>
      <c r="E800" s="158"/>
      <c r="F800" s="110"/>
      <c r="G800" s="170"/>
      <c r="H800" s="104"/>
      <c r="I800" s="204"/>
      <c r="J800" s="104"/>
      <c r="K800" s="104"/>
      <c r="L800" s="104"/>
      <c r="M800" s="204"/>
      <c r="N800" s="104"/>
      <c r="O800" s="104"/>
      <c r="P800" s="104"/>
      <c r="Q800" s="376"/>
      <c r="R800" s="376"/>
      <c r="S800" s="388"/>
      <c r="T800" s="388"/>
      <c r="U800" s="288"/>
      <c r="V800" s="299"/>
      <c r="W800" s="299"/>
      <c r="X800" s="104"/>
      <c r="Y800" s="299"/>
      <c r="Z800" s="299"/>
      <c r="AA800" s="299"/>
      <c r="AB800" s="299"/>
      <c r="AC800" s="299"/>
      <c r="AD800" s="299"/>
      <c r="AE800" s="353"/>
      <c r="AF800" s="204"/>
      <c r="AG800" s="376"/>
      <c r="AH800" s="376"/>
      <c r="AI800" s="204"/>
      <c r="AJ800" s="204"/>
      <c r="AK800" s="204"/>
      <c r="AL800" s="104"/>
      <c r="AM800" s="104"/>
      <c r="AN800" s="104"/>
      <c r="AO800" s="104"/>
      <c r="AP800" s="104"/>
      <c r="AQ800" s="104"/>
      <c r="AR800" s="204"/>
      <c r="AS800" s="204"/>
      <c r="AT800" s="204"/>
      <c r="AU800" s="199"/>
      <c r="AV800" s="199"/>
      <c r="AW800" s="360"/>
      <c r="AX800" s="360"/>
      <c r="AY800" s="360"/>
      <c r="AZ800" s="360"/>
      <c r="BA800" s="360"/>
      <c r="BB800" s="412"/>
      <c r="BC800" s="412"/>
      <c r="BD800" s="204"/>
      <c r="BE800" s="204"/>
      <c r="BF800" s="412"/>
      <c r="BG800" s="360"/>
      <c r="BH800" s="412"/>
      <c r="BI800" s="412"/>
      <c r="BJ800" s="412"/>
      <c r="BK800" s="412"/>
      <c r="BL800" s="412"/>
      <c r="BM800" s="204"/>
      <c r="BN800" s="204"/>
      <c r="BO800" s="288"/>
      <c r="BP800" s="288"/>
      <c r="BQ800" s="288"/>
      <c r="BR800" s="288"/>
      <c r="BS800" s="288"/>
      <c r="BT800" s="288"/>
      <c r="BU800" s="288"/>
      <c r="BV800" s="288"/>
      <c r="BW800" s="288"/>
      <c r="BX800" s="288"/>
      <c r="BY800" s="104"/>
      <c r="BZ800" s="104"/>
      <c r="CA800" s="104"/>
      <c r="CB800" s="104"/>
      <c r="CC800" s="104"/>
    </row>
    <row r="801" spans="1:81" ht="17.100000000000001" customHeight="1">
      <c r="A801" s="74"/>
      <c r="B801" s="74" t="s">
        <v>3882</v>
      </c>
      <c r="C801" s="74"/>
      <c r="D801" s="74"/>
      <c r="E801" s="74"/>
      <c r="F801" s="74"/>
      <c r="G801" s="101"/>
      <c r="H801" s="330"/>
      <c r="I801" s="91"/>
      <c r="J801" s="330"/>
      <c r="K801" s="330"/>
      <c r="L801" s="330"/>
      <c r="M801" s="91"/>
      <c r="N801" s="330"/>
      <c r="O801" s="330"/>
      <c r="P801" s="330"/>
      <c r="Q801" s="373"/>
      <c r="R801" s="373"/>
      <c r="S801" s="387"/>
      <c r="T801" s="387"/>
      <c r="U801" s="253"/>
      <c r="V801" s="252"/>
      <c r="W801" s="252"/>
      <c r="X801" s="330"/>
      <c r="Y801" s="252"/>
      <c r="Z801" s="252"/>
      <c r="AA801" s="252"/>
      <c r="AB801" s="252"/>
      <c r="AC801" s="252"/>
      <c r="AD801" s="252"/>
      <c r="AE801" s="307"/>
      <c r="AF801" s="91"/>
      <c r="AG801" s="373"/>
      <c r="AH801" s="373"/>
      <c r="AI801" s="91"/>
      <c r="AJ801" s="91"/>
      <c r="AK801" s="91"/>
      <c r="AL801" s="381"/>
      <c r="AM801" s="381"/>
      <c r="AN801" s="381"/>
      <c r="AO801" s="381"/>
      <c r="AP801" s="381"/>
      <c r="AQ801" s="381"/>
      <c r="AR801" s="91"/>
      <c r="AS801" s="91"/>
      <c r="AT801" s="91"/>
      <c r="AU801" s="73"/>
      <c r="AV801" s="73"/>
      <c r="AW801" s="335"/>
      <c r="AX801" s="335"/>
      <c r="AY801" s="335"/>
      <c r="AZ801" s="335"/>
      <c r="BA801" s="335"/>
      <c r="BB801" s="313"/>
      <c r="BC801" s="313"/>
      <c r="BD801" s="91"/>
      <c r="BE801" s="91"/>
      <c r="BF801" s="313"/>
      <c r="BG801" s="335"/>
      <c r="BH801" s="313"/>
      <c r="BI801" s="313"/>
      <c r="BJ801" s="313"/>
      <c r="BK801" s="313"/>
      <c r="BL801" s="313"/>
      <c r="BM801" s="91"/>
      <c r="BN801" s="91"/>
      <c r="BO801" s="253"/>
      <c r="BP801" s="253"/>
      <c r="BQ801" s="253"/>
      <c r="BR801" s="253"/>
      <c r="BS801" s="253"/>
      <c r="BT801" s="253"/>
      <c r="BU801" s="253"/>
      <c r="BV801" s="253"/>
      <c r="BW801" s="253"/>
      <c r="BX801" s="253"/>
      <c r="BY801" s="427"/>
      <c r="BZ801" s="427"/>
      <c r="CA801" s="427"/>
      <c r="CB801" s="427"/>
      <c r="CC801" s="427"/>
    </row>
    <row r="802" spans="1:81" ht="17.100000000000001" customHeight="1">
      <c r="A802" s="78">
        <v>708</v>
      </c>
      <c r="B802" s="91" t="s">
        <v>3883</v>
      </c>
      <c r="C802" s="91" t="s">
        <v>3884</v>
      </c>
      <c r="D802" s="91" t="s">
        <v>0</v>
      </c>
      <c r="E802" s="91" t="s">
        <v>20</v>
      </c>
      <c r="F802" s="398" t="s">
        <v>3885</v>
      </c>
      <c r="G802" s="101" t="s">
        <v>3886</v>
      </c>
      <c r="H802" s="330" t="s">
        <v>3887</v>
      </c>
      <c r="I802" s="91" t="s">
        <v>3888</v>
      </c>
      <c r="J802" s="330" t="s">
        <v>102</v>
      </c>
      <c r="K802" s="330" t="s">
        <v>130</v>
      </c>
      <c r="L802" s="330" t="s">
        <v>3889</v>
      </c>
      <c r="M802" s="91" t="s">
        <v>10633</v>
      </c>
      <c r="N802" s="330" t="s">
        <v>30</v>
      </c>
      <c r="O802" s="330"/>
      <c r="P802" s="330" t="s">
        <v>102</v>
      </c>
      <c r="Q802" s="373">
        <v>135627</v>
      </c>
      <c r="R802" s="373">
        <v>28126.53</v>
      </c>
      <c r="S802" s="387">
        <v>6673</v>
      </c>
      <c r="T802" s="387">
        <v>5871</v>
      </c>
      <c r="U802" s="253" t="s">
        <v>11513</v>
      </c>
      <c r="V802" s="252">
        <v>802</v>
      </c>
      <c r="W802" s="252">
        <v>7324</v>
      </c>
      <c r="X802" s="330" t="s">
        <v>6337</v>
      </c>
      <c r="Y802" s="252">
        <v>482</v>
      </c>
      <c r="Z802" s="252">
        <v>670</v>
      </c>
      <c r="AA802" s="252">
        <v>73361</v>
      </c>
      <c r="AB802" s="252">
        <v>3232</v>
      </c>
      <c r="AC802" s="252">
        <v>120.01</v>
      </c>
      <c r="AD802" s="252">
        <v>298</v>
      </c>
      <c r="AE802" s="307">
        <v>208</v>
      </c>
      <c r="AF802" s="91" t="s">
        <v>9061</v>
      </c>
      <c r="AG802" s="373">
        <v>196922</v>
      </c>
      <c r="AH802" s="373">
        <v>294620</v>
      </c>
      <c r="AI802" s="91" t="s">
        <v>9062</v>
      </c>
      <c r="AJ802" s="91" t="s">
        <v>9063</v>
      </c>
      <c r="AK802" s="91" t="s">
        <v>6372</v>
      </c>
      <c r="AL802" s="381">
        <v>18</v>
      </c>
      <c r="AM802" s="381">
        <v>2</v>
      </c>
      <c r="AN802" s="381">
        <v>8</v>
      </c>
      <c r="AO802" s="381">
        <v>7</v>
      </c>
      <c r="AP802" s="381">
        <v>1</v>
      </c>
      <c r="AQ802" s="381">
        <v>360</v>
      </c>
      <c r="AR802" s="91" t="s">
        <v>6355</v>
      </c>
      <c r="AS802" s="91" t="s">
        <v>9064</v>
      </c>
      <c r="AT802" s="91" t="s">
        <v>11514</v>
      </c>
      <c r="AU802" s="73">
        <v>1357552</v>
      </c>
      <c r="AV802" s="73">
        <v>3771</v>
      </c>
      <c r="AW802" s="335"/>
      <c r="AX802" s="335"/>
      <c r="AY802" s="335"/>
      <c r="AZ802" s="335"/>
      <c r="BA802" s="335"/>
      <c r="BB802" s="313"/>
      <c r="BC802" s="313"/>
      <c r="BD802" s="91"/>
      <c r="BE802" s="91" t="s">
        <v>6350</v>
      </c>
      <c r="BF802" s="313"/>
      <c r="BG802" s="335"/>
      <c r="BH802" s="313"/>
      <c r="BI802" s="313"/>
      <c r="BJ802" s="313"/>
      <c r="BK802" s="313"/>
      <c r="BL802" s="313"/>
      <c r="BM802" s="91"/>
      <c r="BN802" s="91" t="s">
        <v>6350</v>
      </c>
      <c r="BO802" s="253">
        <v>4</v>
      </c>
      <c r="BP802" s="253">
        <v>12</v>
      </c>
      <c r="BQ802" s="253"/>
      <c r="BR802" s="253">
        <v>31</v>
      </c>
      <c r="BS802" s="253">
        <v>2</v>
      </c>
      <c r="BT802" s="253">
        <v>27</v>
      </c>
      <c r="BU802" s="253">
        <v>61</v>
      </c>
      <c r="BV802" s="253">
        <v>2</v>
      </c>
      <c r="BW802" s="253"/>
      <c r="BX802" s="253"/>
      <c r="BY802" s="427"/>
      <c r="BZ802" s="427"/>
      <c r="CA802" s="427"/>
      <c r="CB802" s="427"/>
      <c r="CC802" s="427"/>
    </row>
    <row r="803" spans="1:81" ht="17.100000000000001" customHeight="1">
      <c r="A803" s="78">
        <v>709</v>
      </c>
      <c r="B803" s="78" t="s">
        <v>3882</v>
      </c>
      <c r="C803" s="78" t="s">
        <v>3890</v>
      </c>
      <c r="D803" s="78" t="s">
        <v>96</v>
      </c>
      <c r="E803" s="78" t="s">
        <v>97</v>
      </c>
      <c r="F803" s="78" t="s">
        <v>3891</v>
      </c>
      <c r="G803" s="101" t="s">
        <v>3892</v>
      </c>
      <c r="H803" s="330" t="s">
        <v>3893</v>
      </c>
      <c r="I803" s="91" t="s">
        <v>3894</v>
      </c>
      <c r="J803" s="330" t="s">
        <v>102</v>
      </c>
      <c r="K803" s="330" t="s">
        <v>861</v>
      </c>
      <c r="L803" s="330" t="s">
        <v>3895</v>
      </c>
      <c r="M803" s="91" t="s">
        <v>6840</v>
      </c>
      <c r="N803" s="330" t="s">
        <v>102</v>
      </c>
      <c r="O803" s="776" t="s">
        <v>6435</v>
      </c>
      <c r="P803" s="330" t="s">
        <v>102</v>
      </c>
      <c r="Q803" s="373">
        <v>123592</v>
      </c>
      <c r="R803" s="373">
        <v>7703</v>
      </c>
      <c r="S803" s="387">
        <v>2495</v>
      </c>
      <c r="T803" s="387">
        <v>2363</v>
      </c>
      <c r="U803" s="253" t="s">
        <v>6841</v>
      </c>
      <c r="V803" s="252">
        <v>132</v>
      </c>
      <c r="W803" s="252">
        <v>160</v>
      </c>
      <c r="X803" s="330" t="s">
        <v>6337</v>
      </c>
      <c r="Y803" s="252">
        <v>370</v>
      </c>
      <c r="Z803" s="252">
        <v>69</v>
      </c>
      <c r="AA803" s="252">
        <v>19</v>
      </c>
      <c r="AB803" s="252">
        <v>12154</v>
      </c>
      <c r="AC803" s="252">
        <v>48</v>
      </c>
      <c r="AD803" s="252">
        <v>432</v>
      </c>
      <c r="AE803" s="307">
        <v>218</v>
      </c>
      <c r="AF803" s="91" t="s">
        <v>6842</v>
      </c>
      <c r="AG803" s="373">
        <v>3778</v>
      </c>
      <c r="AH803" s="373">
        <v>19980</v>
      </c>
      <c r="AI803" s="91"/>
      <c r="AJ803" s="91"/>
      <c r="AK803" s="91" t="s">
        <v>6369</v>
      </c>
      <c r="AL803" s="381">
        <v>21</v>
      </c>
      <c r="AM803" s="381"/>
      <c r="AN803" s="381">
        <v>7</v>
      </c>
      <c r="AO803" s="381">
        <v>14</v>
      </c>
      <c r="AP803" s="381"/>
      <c r="AQ803" s="381">
        <v>305</v>
      </c>
      <c r="AR803" s="91" t="s">
        <v>9154</v>
      </c>
      <c r="AS803" s="91" t="s">
        <v>9154</v>
      </c>
      <c r="AT803" s="91" t="s">
        <v>9365</v>
      </c>
      <c r="AU803" s="73">
        <v>134991</v>
      </c>
      <c r="AV803" s="73">
        <v>443</v>
      </c>
      <c r="AW803" s="335">
        <v>3000</v>
      </c>
      <c r="AX803" s="335">
        <v>2000</v>
      </c>
      <c r="AY803" s="335">
        <v>2000</v>
      </c>
      <c r="AZ803" s="335">
        <v>2000</v>
      </c>
      <c r="BA803" s="335">
        <v>3000</v>
      </c>
      <c r="BB803" s="309">
        <v>33</v>
      </c>
      <c r="BC803" s="309" t="s">
        <v>9460</v>
      </c>
      <c r="BD803" s="91" t="s">
        <v>11836</v>
      </c>
      <c r="BE803" s="91" t="s">
        <v>11837</v>
      </c>
      <c r="BF803" s="313"/>
      <c r="BG803" s="335"/>
      <c r="BH803" s="313"/>
      <c r="BI803" s="313"/>
      <c r="BJ803" s="313"/>
      <c r="BK803" s="313"/>
      <c r="BL803" s="313"/>
      <c r="BM803" s="91"/>
      <c r="BN803" s="91" t="s">
        <v>6588</v>
      </c>
      <c r="BO803" s="253"/>
      <c r="BP803" s="253"/>
      <c r="BQ803" s="253"/>
      <c r="BR803" s="253">
        <v>27</v>
      </c>
      <c r="BS803" s="253">
        <v>1</v>
      </c>
      <c r="BT803" s="253"/>
      <c r="BU803" s="253">
        <v>154</v>
      </c>
      <c r="BV803" s="253">
        <v>25</v>
      </c>
      <c r="BW803" s="253">
        <v>3</v>
      </c>
      <c r="BX803" s="253">
        <v>215</v>
      </c>
      <c r="BY803" s="427"/>
      <c r="BZ803" s="427"/>
      <c r="CA803" s="427"/>
      <c r="CB803" s="427"/>
      <c r="CC803" s="427"/>
    </row>
    <row r="804" spans="1:81" ht="17.100000000000001" customHeight="1">
      <c r="A804" s="78">
        <v>710</v>
      </c>
      <c r="B804" s="78" t="s">
        <v>3882</v>
      </c>
      <c r="C804" s="78" t="s">
        <v>3896</v>
      </c>
      <c r="D804" s="78" t="s">
        <v>0</v>
      </c>
      <c r="E804" s="78" t="s">
        <v>20</v>
      </c>
      <c r="F804" s="78" t="s">
        <v>3897</v>
      </c>
      <c r="G804" s="101" t="s">
        <v>3898</v>
      </c>
      <c r="H804" s="330" t="s">
        <v>3899</v>
      </c>
      <c r="I804" s="91" t="s">
        <v>3900</v>
      </c>
      <c r="J804" s="330" t="s">
        <v>102</v>
      </c>
      <c r="K804" s="330" t="s">
        <v>418</v>
      </c>
      <c r="L804" s="330" t="s">
        <v>3901</v>
      </c>
      <c r="M804" s="91" t="s">
        <v>6744</v>
      </c>
      <c r="N804" s="330" t="s">
        <v>30</v>
      </c>
      <c r="O804" s="330"/>
      <c r="P804" s="330" t="s">
        <v>11746</v>
      </c>
      <c r="Q804" s="373">
        <v>23975</v>
      </c>
      <c r="R804" s="373">
        <v>9086</v>
      </c>
      <c r="S804" s="387">
        <v>3860</v>
      </c>
      <c r="T804" s="387">
        <v>3712</v>
      </c>
      <c r="U804" s="253"/>
      <c r="V804" s="252">
        <v>148</v>
      </c>
      <c r="W804" s="252">
        <v>730</v>
      </c>
      <c r="X804" s="330" t="s">
        <v>6337</v>
      </c>
      <c r="Y804" s="252">
        <v>180</v>
      </c>
      <c r="Z804" s="252"/>
      <c r="AA804" s="252"/>
      <c r="AB804" s="252">
        <v>277</v>
      </c>
      <c r="AC804" s="252"/>
      <c r="AD804" s="252"/>
      <c r="AE804" s="307">
        <v>109</v>
      </c>
      <c r="AF804" s="91" t="s">
        <v>11749</v>
      </c>
      <c r="AG804" s="373">
        <v>20320</v>
      </c>
      <c r="AH804" s="373">
        <v>20320</v>
      </c>
      <c r="AI804" s="91"/>
      <c r="AJ804" s="91"/>
      <c r="AK804" s="91" t="s">
        <v>11750</v>
      </c>
      <c r="AL804" s="381">
        <v>15</v>
      </c>
      <c r="AM804" s="381"/>
      <c r="AN804" s="381"/>
      <c r="AO804" s="381">
        <v>15</v>
      </c>
      <c r="AP804" s="381"/>
      <c r="AQ804" s="381">
        <v>319</v>
      </c>
      <c r="AR804" s="91" t="s">
        <v>9140</v>
      </c>
      <c r="AS804" s="91" t="s">
        <v>9140</v>
      </c>
      <c r="AT804" s="91" t="s">
        <v>9366</v>
      </c>
      <c r="AU804" s="73">
        <v>269043</v>
      </c>
      <c r="AV804" s="232">
        <v>843</v>
      </c>
      <c r="AW804" s="335"/>
      <c r="AX804" s="335"/>
      <c r="AY804" s="335"/>
      <c r="AZ804" s="335"/>
      <c r="BA804" s="335"/>
      <c r="BB804" s="313"/>
      <c r="BC804" s="313"/>
      <c r="BD804" s="91"/>
      <c r="BE804" s="91" t="s">
        <v>6350</v>
      </c>
      <c r="BF804" s="313"/>
      <c r="BG804" s="335"/>
      <c r="BH804" s="313"/>
      <c r="BI804" s="313"/>
      <c r="BJ804" s="313"/>
      <c r="BK804" s="313"/>
      <c r="BL804" s="313"/>
      <c r="BM804" s="91"/>
      <c r="BN804" s="91"/>
      <c r="BO804" s="390"/>
      <c r="BP804" s="390"/>
      <c r="BQ804" s="390"/>
      <c r="BR804" s="390">
        <v>6</v>
      </c>
      <c r="BS804" s="390"/>
      <c r="BT804" s="390"/>
      <c r="BU804" s="390">
        <v>13</v>
      </c>
      <c r="BV804" s="390"/>
      <c r="BW804" s="390"/>
      <c r="BX804" s="390"/>
      <c r="BY804" s="427"/>
      <c r="BZ804" s="427"/>
      <c r="CA804" s="427"/>
      <c r="CB804" s="427"/>
      <c r="CC804" s="427"/>
    </row>
    <row r="805" spans="1:81" ht="17.100000000000001" customHeight="1">
      <c r="A805" s="208"/>
      <c r="B805" s="209" t="s">
        <v>3902</v>
      </c>
      <c r="C805" s="210"/>
      <c r="D805" s="210">
        <v>3</v>
      </c>
      <c r="E805" s="210"/>
      <c r="F805" s="210"/>
      <c r="G805" s="208"/>
      <c r="H805" s="208"/>
      <c r="I805" s="208"/>
      <c r="J805" s="208"/>
      <c r="K805" s="208"/>
      <c r="L805" s="208"/>
      <c r="M805" s="205"/>
      <c r="N805" s="112"/>
      <c r="O805" s="112"/>
      <c r="P805" s="112"/>
      <c r="Q805" s="374"/>
      <c r="R805" s="374"/>
      <c r="S805" s="188"/>
      <c r="T805" s="188"/>
      <c r="U805" s="285"/>
      <c r="V805" s="298"/>
      <c r="W805" s="298"/>
      <c r="X805" s="112"/>
      <c r="Y805" s="298"/>
      <c r="Z805" s="298"/>
      <c r="AA805" s="298"/>
      <c r="AB805" s="298"/>
      <c r="AC805" s="298"/>
      <c r="AD805" s="298"/>
      <c r="AE805" s="352"/>
      <c r="AF805" s="205"/>
      <c r="AG805" s="374"/>
      <c r="AH805" s="374"/>
      <c r="AI805" s="205"/>
      <c r="AJ805" s="205"/>
      <c r="AK805" s="205"/>
      <c r="AL805" s="112"/>
      <c r="AM805" s="112"/>
      <c r="AN805" s="112"/>
      <c r="AO805" s="112"/>
      <c r="AP805" s="112"/>
      <c r="AQ805" s="112"/>
      <c r="AR805" s="205"/>
      <c r="AS805" s="205"/>
      <c r="AT805" s="205"/>
      <c r="AU805" s="198"/>
      <c r="AV805" s="198"/>
      <c r="AW805" s="339"/>
      <c r="AX805" s="339"/>
      <c r="AY805" s="339"/>
      <c r="AZ805" s="339"/>
      <c r="BA805" s="339"/>
      <c r="BB805" s="310"/>
      <c r="BC805" s="310"/>
      <c r="BD805" s="205"/>
      <c r="BE805" s="205"/>
      <c r="BF805" s="310"/>
      <c r="BG805" s="339"/>
      <c r="BH805" s="310"/>
      <c r="BI805" s="310"/>
      <c r="BJ805" s="310"/>
      <c r="BK805" s="310"/>
      <c r="BL805" s="310"/>
      <c r="BM805" s="205"/>
      <c r="BN805" s="205"/>
      <c r="BO805" s="285"/>
      <c r="BP805" s="285"/>
      <c r="BQ805" s="285"/>
      <c r="BR805" s="285"/>
      <c r="BS805" s="285"/>
      <c r="BT805" s="285"/>
      <c r="BU805" s="285"/>
      <c r="BV805" s="285"/>
      <c r="BW805" s="285"/>
      <c r="BX805" s="285"/>
      <c r="BY805" s="112"/>
      <c r="BZ805" s="112"/>
      <c r="CA805" s="112"/>
      <c r="CB805" s="112"/>
      <c r="CC805" s="112"/>
    </row>
    <row r="806" spans="1:81" ht="17.100000000000001" customHeight="1">
      <c r="A806" s="78">
        <v>711</v>
      </c>
      <c r="B806" s="78" t="s">
        <v>3883</v>
      </c>
      <c r="C806" s="78" t="s">
        <v>3903</v>
      </c>
      <c r="D806" s="78" t="s">
        <v>213</v>
      </c>
      <c r="E806" s="78" t="s">
        <v>20</v>
      </c>
      <c r="F806" s="78" t="s">
        <v>10932</v>
      </c>
      <c r="G806" s="101" t="s">
        <v>8764</v>
      </c>
      <c r="H806" s="330" t="s">
        <v>3904</v>
      </c>
      <c r="I806" s="91" t="s">
        <v>3905</v>
      </c>
      <c r="J806" s="330" t="s">
        <v>102</v>
      </c>
      <c r="K806" s="330" t="s">
        <v>3906</v>
      </c>
      <c r="L806" s="330" t="s">
        <v>3907</v>
      </c>
      <c r="M806" s="91" t="s">
        <v>10634</v>
      </c>
      <c r="N806" s="330" t="s">
        <v>30</v>
      </c>
      <c r="O806" s="330"/>
      <c r="P806" s="330" t="s">
        <v>30</v>
      </c>
      <c r="Q806" s="373">
        <v>11809</v>
      </c>
      <c r="R806" s="373">
        <v>4940</v>
      </c>
      <c r="S806" s="387">
        <v>1546</v>
      </c>
      <c r="T806" s="387">
        <v>1339</v>
      </c>
      <c r="U806" s="253" t="s">
        <v>6352</v>
      </c>
      <c r="V806" s="252">
        <v>207</v>
      </c>
      <c r="W806" s="252">
        <v>495</v>
      </c>
      <c r="X806" s="330" t="s">
        <v>6337</v>
      </c>
      <c r="Y806" s="252">
        <v>439</v>
      </c>
      <c r="Z806" s="252">
        <v>72</v>
      </c>
      <c r="AA806" s="252">
        <v>9688</v>
      </c>
      <c r="AB806" s="252">
        <v>158</v>
      </c>
      <c r="AC806" s="252"/>
      <c r="AD806" s="252"/>
      <c r="AE806" s="307">
        <v>43</v>
      </c>
      <c r="AF806" s="91" t="s">
        <v>6674</v>
      </c>
      <c r="AG806" s="373">
        <v>12043</v>
      </c>
      <c r="AH806" s="373">
        <v>18288</v>
      </c>
      <c r="AI806" s="91" t="s">
        <v>6676</v>
      </c>
      <c r="AJ806" s="91" t="s">
        <v>6675</v>
      </c>
      <c r="AK806" s="91" t="s">
        <v>6348</v>
      </c>
      <c r="AL806" s="381">
        <v>7</v>
      </c>
      <c r="AM806" s="381">
        <v>5</v>
      </c>
      <c r="AN806" s="381">
        <v>2</v>
      </c>
      <c r="AO806" s="381"/>
      <c r="AP806" s="381"/>
      <c r="AQ806" s="381">
        <v>310</v>
      </c>
      <c r="AR806" s="91" t="s">
        <v>9213</v>
      </c>
      <c r="AS806" s="91" t="s">
        <v>9213</v>
      </c>
      <c r="AT806" s="91" t="s">
        <v>9367</v>
      </c>
      <c r="AU806" s="73">
        <v>212160</v>
      </c>
      <c r="AV806" s="232">
        <v>684</v>
      </c>
      <c r="AW806" s="335"/>
      <c r="AX806" s="335"/>
      <c r="AY806" s="335"/>
      <c r="AZ806" s="335"/>
      <c r="BA806" s="335"/>
      <c r="BB806" s="313"/>
      <c r="BC806" s="313"/>
      <c r="BD806" s="91"/>
      <c r="BE806" s="91" t="s">
        <v>6350</v>
      </c>
      <c r="BF806" s="313"/>
      <c r="BG806" s="335"/>
      <c r="BH806" s="313"/>
      <c r="BI806" s="313"/>
      <c r="BJ806" s="313"/>
      <c r="BK806" s="313"/>
      <c r="BL806" s="313"/>
      <c r="BM806" s="91"/>
      <c r="BN806" s="91" t="s">
        <v>6350</v>
      </c>
      <c r="BO806" s="253"/>
      <c r="BP806" s="253">
        <v>2</v>
      </c>
      <c r="BQ806" s="253">
        <v>1</v>
      </c>
      <c r="BR806" s="253"/>
      <c r="BS806" s="253">
        <v>4</v>
      </c>
      <c r="BT806" s="253">
        <v>2</v>
      </c>
      <c r="BU806" s="253">
        <v>1</v>
      </c>
      <c r="BV806" s="253">
        <v>2</v>
      </c>
      <c r="BW806" s="253"/>
      <c r="BX806" s="253"/>
      <c r="BY806" s="427"/>
      <c r="BZ806" s="427"/>
      <c r="CA806" s="427"/>
      <c r="CB806" s="427"/>
      <c r="CC806" s="427"/>
    </row>
    <row r="807" spans="1:81" ht="17.100000000000001" customHeight="1">
      <c r="A807" s="78">
        <v>712</v>
      </c>
      <c r="B807" s="78" t="s">
        <v>3883</v>
      </c>
      <c r="C807" s="78" t="s">
        <v>3908</v>
      </c>
      <c r="D807" s="78" t="s">
        <v>213</v>
      </c>
      <c r="E807" s="78" t="s">
        <v>20</v>
      </c>
      <c r="F807" s="78" t="s">
        <v>11840</v>
      </c>
      <c r="G807" s="101" t="s">
        <v>3909</v>
      </c>
      <c r="H807" s="330" t="s">
        <v>11838</v>
      </c>
      <c r="I807" s="91" t="s">
        <v>3910</v>
      </c>
      <c r="J807" s="330" t="s">
        <v>102</v>
      </c>
      <c r="K807" s="330" t="s">
        <v>3911</v>
      </c>
      <c r="L807" s="330" t="s">
        <v>3912</v>
      </c>
      <c r="M807" s="776" t="s">
        <v>12552</v>
      </c>
      <c r="N807" s="330" t="s">
        <v>30</v>
      </c>
      <c r="O807" s="330"/>
      <c r="P807" s="330" t="s">
        <v>30</v>
      </c>
      <c r="Q807" s="373">
        <v>40039</v>
      </c>
      <c r="R807" s="373">
        <v>5307</v>
      </c>
      <c r="S807" s="387">
        <v>3843</v>
      </c>
      <c r="T807" s="387">
        <v>3642</v>
      </c>
      <c r="U807" s="253" t="s">
        <v>6357</v>
      </c>
      <c r="V807" s="252">
        <v>201</v>
      </c>
      <c r="W807" s="252">
        <v>318</v>
      </c>
      <c r="X807" s="330" t="s">
        <v>6337</v>
      </c>
      <c r="Y807" s="252">
        <v>348</v>
      </c>
      <c r="Z807" s="252">
        <v>216</v>
      </c>
      <c r="AA807" s="252">
        <v>2546</v>
      </c>
      <c r="AB807" s="252">
        <v>36</v>
      </c>
      <c r="AC807" s="252"/>
      <c r="AD807" s="252">
        <v>141</v>
      </c>
      <c r="AE807" s="307" t="s">
        <v>11839</v>
      </c>
      <c r="AF807" s="91" t="s">
        <v>6677</v>
      </c>
      <c r="AG807" s="373">
        <v>1849</v>
      </c>
      <c r="AH807" s="373">
        <v>4618</v>
      </c>
      <c r="AI807" s="91"/>
      <c r="AJ807" s="91"/>
      <c r="AK807" s="91" t="s">
        <v>6348</v>
      </c>
      <c r="AL807" s="381">
        <v>1</v>
      </c>
      <c r="AM807" s="381"/>
      <c r="AN807" s="381"/>
      <c r="AO807" s="381">
        <v>1</v>
      </c>
      <c r="AP807" s="381"/>
      <c r="AQ807" s="381">
        <v>68</v>
      </c>
      <c r="AR807" s="91" t="s">
        <v>6355</v>
      </c>
      <c r="AS807" s="91" t="s">
        <v>6355</v>
      </c>
      <c r="AT807" s="91" t="s">
        <v>11841</v>
      </c>
      <c r="AU807" s="73">
        <v>9312</v>
      </c>
      <c r="AV807" s="232">
        <v>137</v>
      </c>
      <c r="AW807" s="335"/>
      <c r="AX807" s="335"/>
      <c r="AY807" s="335"/>
      <c r="AZ807" s="335"/>
      <c r="BA807" s="335"/>
      <c r="BB807" s="313"/>
      <c r="BC807" s="313"/>
      <c r="BD807" s="91"/>
      <c r="BE807" s="91"/>
      <c r="BF807" s="313"/>
      <c r="BG807" s="335"/>
      <c r="BH807" s="313"/>
      <c r="BI807" s="313"/>
      <c r="BJ807" s="313"/>
      <c r="BK807" s="313"/>
      <c r="BL807" s="313"/>
      <c r="BM807" s="91"/>
      <c r="BN807" s="91"/>
      <c r="BO807" s="253"/>
      <c r="BP807" s="253">
        <v>1</v>
      </c>
      <c r="BQ807" s="253"/>
      <c r="BR807" s="253">
        <v>1</v>
      </c>
      <c r="BS807" s="253"/>
      <c r="BT807" s="253">
        <v>2</v>
      </c>
      <c r="BU807" s="253"/>
      <c r="BV807" s="253">
        <v>2</v>
      </c>
      <c r="BW807" s="253"/>
      <c r="BX807" s="253"/>
      <c r="BY807" s="427"/>
      <c r="BZ807" s="427"/>
      <c r="CA807" s="427"/>
      <c r="CB807" s="427"/>
      <c r="CC807" s="427"/>
    </row>
    <row r="808" spans="1:81" ht="17.100000000000001" customHeight="1">
      <c r="A808" s="770">
        <v>713</v>
      </c>
      <c r="B808" s="86" t="s">
        <v>3883</v>
      </c>
      <c r="C808" s="86" t="s">
        <v>3913</v>
      </c>
      <c r="D808" s="91" t="s">
        <v>213</v>
      </c>
      <c r="E808" s="91" t="s">
        <v>20</v>
      </c>
      <c r="F808" s="86" t="s">
        <v>3914</v>
      </c>
      <c r="G808" s="101" t="s">
        <v>3915</v>
      </c>
      <c r="H808" s="330" t="s">
        <v>3916</v>
      </c>
      <c r="I808" s="91" t="s">
        <v>3917</v>
      </c>
      <c r="J808" s="330" t="s">
        <v>102</v>
      </c>
      <c r="K808" s="330" t="s">
        <v>3918</v>
      </c>
      <c r="L808" s="330" t="s">
        <v>3919</v>
      </c>
      <c r="M808" s="776" t="s">
        <v>12553</v>
      </c>
      <c r="N808" s="330" t="s">
        <v>30</v>
      </c>
      <c r="O808" s="330"/>
      <c r="P808" s="330" t="s">
        <v>102</v>
      </c>
      <c r="Q808" s="373">
        <v>84285</v>
      </c>
      <c r="R808" s="373">
        <v>2627</v>
      </c>
      <c r="S808" s="387">
        <v>132032</v>
      </c>
      <c r="T808" s="387">
        <v>131924</v>
      </c>
      <c r="U808" s="253" t="s">
        <v>6405</v>
      </c>
      <c r="V808" s="252">
        <v>108</v>
      </c>
      <c r="W808" s="252">
        <v>131</v>
      </c>
      <c r="X808" s="330" t="s">
        <v>6337</v>
      </c>
      <c r="Y808" s="252">
        <v>558.72</v>
      </c>
      <c r="Z808" s="252">
        <v>72</v>
      </c>
      <c r="AA808" s="252">
        <v>203</v>
      </c>
      <c r="AB808" s="252">
        <v>108</v>
      </c>
      <c r="AC808" s="252"/>
      <c r="AD808" s="252">
        <v>180</v>
      </c>
      <c r="AE808" s="307">
        <v>29</v>
      </c>
      <c r="AF808" s="91" t="s">
        <v>7248</v>
      </c>
      <c r="AG808" s="373">
        <v>792</v>
      </c>
      <c r="AH808" s="373">
        <v>1093</v>
      </c>
      <c r="AI808" s="91"/>
      <c r="AJ808" s="91"/>
      <c r="AK808" s="91" t="s">
        <v>6354</v>
      </c>
      <c r="AL808" s="381">
        <v>9</v>
      </c>
      <c r="AM808" s="381">
        <v>2</v>
      </c>
      <c r="AN808" s="381">
        <v>4</v>
      </c>
      <c r="AO808" s="381">
        <v>3</v>
      </c>
      <c r="AP808" s="381"/>
      <c r="AQ808" s="381">
        <v>290</v>
      </c>
      <c r="AR808" s="91" t="s">
        <v>6355</v>
      </c>
      <c r="AS808" s="91" t="s">
        <v>6355</v>
      </c>
      <c r="AT808" s="91" t="s">
        <v>6356</v>
      </c>
      <c r="AU808" s="73">
        <v>137595</v>
      </c>
      <c r="AV808" s="232">
        <v>474</v>
      </c>
      <c r="AW808" s="335"/>
      <c r="AX808" s="335"/>
      <c r="AY808" s="335"/>
      <c r="AZ808" s="335"/>
      <c r="BA808" s="335"/>
      <c r="BB808" s="313"/>
      <c r="BC808" s="313"/>
      <c r="BD808" s="91"/>
      <c r="BE808" s="91" t="s">
        <v>6350</v>
      </c>
      <c r="BF808" s="313"/>
      <c r="BG808" s="335"/>
      <c r="BH808" s="313"/>
      <c r="BI808" s="313"/>
      <c r="BJ808" s="313"/>
      <c r="BK808" s="313"/>
      <c r="BL808" s="313"/>
      <c r="BM808" s="91"/>
      <c r="BN808" s="91" t="s">
        <v>6350</v>
      </c>
      <c r="BO808" s="253"/>
      <c r="BP808" s="253">
        <v>1</v>
      </c>
      <c r="BQ808" s="253">
        <v>3</v>
      </c>
      <c r="BR808" s="253"/>
      <c r="BS808" s="253"/>
      <c r="BT808" s="253">
        <v>4</v>
      </c>
      <c r="BU808" s="253">
        <v>2</v>
      </c>
      <c r="BV808" s="253">
        <v>8</v>
      </c>
      <c r="BW808" s="253"/>
      <c r="BX808" s="253">
        <v>8</v>
      </c>
      <c r="BY808" s="427"/>
      <c r="BZ808" s="427"/>
      <c r="CA808" s="427"/>
      <c r="CB808" s="427"/>
      <c r="CC808" s="427"/>
    </row>
    <row r="809" spans="1:81" ht="17.100000000000001" customHeight="1">
      <c r="A809" s="770">
        <v>714</v>
      </c>
      <c r="B809" s="88" t="s">
        <v>3883</v>
      </c>
      <c r="C809" s="88" t="s">
        <v>3913</v>
      </c>
      <c r="D809" s="78" t="s">
        <v>213</v>
      </c>
      <c r="E809" s="78" t="s">
        <v>113</v>
      </c>
      <c r="F809" s="78" t="s">
        <v>3920</v>
      </c>
      <c r="G809" s="101" t="s">
        <v>3921</v>
      </c>
      <c r="H809" s="330" t="s">
        <v>11650</v>
      </c>
      <c r="I809" s="91" t="s">
        <v>3922</v>
      </c>
      <c r="J809" s="330" t="s">
        <v>30</v>
      </c>
      <c r="K809" s="330" t="s">
        <v>896</v>
      </c>
      <c r="L809" s="330" t="s">
        <v>113</v>
      </c>
      <c r="M809" s="91"/>
      <c r="N809" s="330" t="s">
        <v>30</v>
      </c>
      <c r="O809" s="330"/>
      <c r="P809" s="330" t="s">
        <v>30</v>
      </c>
      <c r="Q809" s="373">
        <v>476</v>
      </c>
      <c r="R809" s="373">
        <v>404</v>
      </c>
      <c r="S809" s="387">
        <v>338.5</v>
      </c>
      <c r="T809" s="387">
        <v>338.5</v>
      </c>
      <c r="U809" s="253" t="s">
        <v>6336</v>
      </c>
      <c r="V809" s="252"/>
      <c r="W809" s="300">
        <v>65</v>
      </c>
      <c r="X809" s="623"/>
      <c r="Y809" s="252"/>
      <c r="Z809" s="252"/>
      <c r="AA809" s="252"/>
      <c r="AB809" s="252">
        <v>72.7</v>
      </c>
      <c r="AC809" s="252"/>
      <c r="AD809" s="252"/>
      <c r="AE809" s="307"/>
      <c r="AF809" s="91" t="s">
        <v>11649</v>
      </c>
      <c r="AG809" s="373">
        <v>1258</v>
      </c>
      <c r="AH809" s="373">
        <v>1338</v>
      </c>
      <c r="AI809" s="91"/>
      <c r="AJ809" s="91"/>
      <c r="AK809" s="91"/>
      <c r="AL809" s="381"/>
      <c r="AM809" s="381"/>
      <c r="AN809" s="381"/>
      <c r="AO809" s="381"/>
      <c r="AP809" s="381"/>
      <c r="AQ809" s="381">
        <v>0</v>
      </c>
      <c r="AR809" s="91"/>
      <c r="AS809" s="91"/>
      <c r="AT809" s="91" t="s">
        <v>11072</v>
      </c>
      <c r="AU809" s="73">
        <v>0</v>
      </c>
      <c r="AV809" s="73">
        <v>0</v>
      </c>
      <c r="AW809" s="335"/>
      <c r="AX809" s="335"/>
      <c r="AY809" s="335"/>
      <c r="AZ809" s="335"/>
      <c r="BA809" s="335"/>
      <c r="BB809" s="313"/>
      <c r="BC809" s="313"/>
      <c r="BD809" s="91"/>
      <c r="BE809" s="91" t="s">
        <v>6350</v>
      </c>
      <c r="BF809" s="313"/>
      <c r="BG809" s="335"/>
      <c r="BH809" s="313"/>
      <c r="BI809" s="313"/>
      <c r="BJ809" s="313"/>
      <c r="BK809" s="313"/>
      <c r="BL809" s="313"/>
      <c r="BM809" s="91"/>
      <c r="BN809" s="91"/>
      <c r="BO809" s="253"/>
      <c r="BP809" s="253">
        <v>1</v>
      </c>
      <c r="BQ809" s="253">
        <v>1</v>
      </c>
      <c r="BR809" s="253"/>
      <c r="BS809" s="253"/>
      <c r="BT809" s="253"/>
      <c r="BU809" s="253"/>
      <c r="BV809" s="253"/>
      <c r="BW809" s="253"/>
      <c r="BX809" s="253"/>
      <c r="BY809" s="427"/>
      <c r="BZ809" s="427"/>
      <c r="CA809" s="427"/>
      <c r="CB809" s="427"/>
      <c r="CC809" s="427"/>
    </row>
    <row r="810" spans="1:81" ht="17.100000000000001" customHeight="1">
      <c r="A810" s="770">
        <v>715</v>
      </c>
      <c r="B810" s="86" t="s">
        <v>3883</v>
      </c>
      <c r="C810" s="86" t="s">
        <v>3926</v>
      </c>
      <c r="D810" s="86" t="s">
        <v>309</v>
      </c>
      <c r="E810" s="86" t="s">
        <v>97</v>
      </c>
      <c r="F810" s="86" t="s">
        <v>3927</v>
      </c>
      <c r="G810" s="169" t="s">
        <v>12129</v>
      </c>
      <c r="H810" s="329" t="s">
        <v>3928</v>
      </c>
      <c r="I810" s="332" t="s">
        <v>3929</v>
      </c>
      <c r="J810" s="329" t="s">
        <v>102</v>
      </c>
      <c r="K810" s="329" t="s">
        <v>3930</v>
      </c>
      <c r="L810" s="329" t="s">
        <v>3931</v>
      </c>
      <c r="M810" s="91" t="s">
        <v>10635</v>
      </c>
      <c r="N810" s="330" t="s">
        <v>30</v>
      </c>
      <c r="O810" s="330"/>
      <c r="P810" s="330" t="s">
        <v>30</v>
      </c>
      <c r="Q810" s="373">
        <v>20660</v>
      </c>
      <c r="R810" s="373">
        <v>1691</v>
      </c>
      <c r="S810" s="387">
        <v>486</v>
      </c>
      <c r="T810" s="387">
        <v>344</v>
      </c>
      <c r="U810" s="253"/>
      <c r="V810" s="252">
        <v>142</v>
      </c>
      <c r="W810" s="252">
        <v>75</v>
      </c>
      <c r="X810" s="330" t="s">
        <v>6337</v>
      </c>
      <c r="Y810" s="252">
        <v>63</v>
      </c>
      <c r="Z810" s="252"/>
      <c r="AA810" s="252"/>
      <c r="AB810" s="252">
        <v>85</v>
      </c>
      <c r="AC810" s="252"/>
      <c r="AD810" s="252"/>
      <c r="AE810" s="307">
        <v>49</v>
      </c>
      <c r="AF810" s="91" t="s">
        <v>8454</v>
      </c>
      <c r="AG810" s="373">
        <v>165</v>
      </c>
      <c r="AH810" s="375">
        <v>751</v>
      </c>
      <c r="AI810" s="91"/>
      <c r="AJ810" s="91"/>
      <c r="AK810" s="91" t="s">
        <v>11858</v>
      </c>
      <c r="AL810" s="381">
        <v>10</v>
      </c>
      <c r="AM810" s="381"/>
      <c r="AN810" s="381"/>
      <c r="AO810" s="381">
        <v>10</v>
      </c>
      <c r="AP810" s="381"/>
      <c r="AQ810" s="474">
        <v>310</v>
      </c>
      <c r="AR810" s="475" t="s">
        <v>9781</v>
      </c>
      <c r="AS810" s="475" t="s">
        <v>9781</v>
      </c>
      <c r="AT810" s="475" t="s">
        <v>9780</v>
      </c>
      <c r="AU810" s="232">
        <v>7392</v>
      </c>
      <c r="AV810" s="232">
        <v>24</v>
      </c>
      <c r="AW810" s="335">
        <v>1000</v>
      </c>
      <c r="AX810" s="335">
        <v>0</v>
      </c>
      <c r="AY810" s="335">
        <v>500</v>
      </c>
      <c r="AZ810" s="335">
        <v>500</v>
      </c>
      <c r="BA810" s="335">
        <v>1000</v>
      </c>
      <c r="BB810" s="313">
        <v>30</v>
      </c>
      <c r="BC810" s="313"/>
      <c r="BD810" s="91" t="s">
        <v>9564</v>
      </c>
      <c r="BE810" s="91" t="s">
        <v>9563</v>
      </c>
      <c r="BF810" s="313">
        <v>1000</v>
      </c>
      <c r="BG810" s="335">
        <v>0</v>
      </c>
      <c r="BH810" s="313">
        <v>500</v>
      </c>
      <c r="BI810" s="313">
        <v>500</v>
      </c>
      <c r="BJ810" s="313">
        <v>1000</v>
      </c>
      <c r="BK810" s="313">
        <v>30</v>
      </c>
      <c r="BL810" s="313">
        <v>50</v>
      </c>
      <c r="BM810" s="91" t="s">
        <v>11861</v>
      </c>
      <c r="BN810" s="91" t="s">
        <v>11860</v>
      </c>
      <c r="BO810" s="253"/>
      <c r="BP810" s="253"/>
      <c r="BQ810" s="253"/>
      <c r="BR810" s="390">
        <v>1</v>
      </c>
      <c r="BS810" s="253"/>
      <c r="BT810" s="253"/>
      <c r="BU810" s="253">
        <v>1</v>
      </c>
      <c r="BV810" s="253"/>
      <c r="BW810" s="253"/>
      <c r="BX810" s="253"/>
      <c r="BY810" s="427"/>
      <c r="BZ810" s="427"/>
      <c r="CA810" s="427"/>
      <c r="CB810" s="427"/>
      <c r="CC810" s="427"/>
    </row>
    <row r="811" spans="1:81" ht="16.5" customHeight="1">
      <c r="A811" s="770">
        <v>716</v>
      </c>
      <c r="B811" s="86" t="s">
        <v>3883</v>
      </c>
      <c r="C811" s="86" t="s">
        <v>3926</v>
      </c>
      <c r="D811" s="91" t="s">
        <v>213</v>
      </c>
      <c r="E811" s="91" t="s">
        <v>20</v>
      </c>
      <c r="F811" s="86" t="s">
        <v>12591</v>
      </c>
      <c r="G811" s="101" t="s">
        <v>3932</v>
      </c>
      <c r="H811" s="330" t="s">
        <v>6725</v>
      </c>
      <c r="I811" s="91" t="s">
        <v>3933</v>
      </c>
      <c r="J811" s="330" t="s">
        <v>102</v>
      </c>
      <c r="K811" s="330" t="s">
        <v>3934</v>
      </c>
      <c r="L811" s="330" t="s">
        <v>3935</v>
      </c>
      <c r="M811" s="91" t="s">
        <v>10636</v>
      </c>
      <c r="N811" s="330" t="s">
        <v>102</v>
      </c>
      <c r="O811" s="776" t="s">
        <v>6435</v>
      </c>
      <c r="P811" s="330" t="s">
        <v>102</v>
      </c>
      <c r="Q811" s="373">
        <v>20636</v>
      </c>
      <c r="R811" s="373">
        <v>5895</v>
      </c>
      <c r="S811" s="387">
        <v>1447</v>
      </c>
      <c r="T811" s="387">
        <v>1107</v>
      </c>
      <c r="U811" s="253" t="s">
        <v>6336</v>
      </c>
      <c r="V811" s="252">
        <v>340</v>
      </c>
      <c r="W811" s="252">
        <v>340</v>
      </c>
      <c r="X811" s="330" t="s">
        <v>6337</v>
      </c>
      <c r="Y811" s="252">
        <v>317</v>
      </c>
      <c r="Z811" s="252"/>
      <c r="AA811" s="252"/>
      <c r="AB811" s="252">
        <v>148</v>
      </c>
      <c r="AC811" s="252"/>
      <c r="AD811" s="252"/>
      <c r="AE811" s="307">
        <v>78</v>
      </c>
      <c r="AF811" s="91" t="s">
        <v>6726</v>
      </c>
      <c r="AG811" s="373">
        <v>434</v>
      </c>
      <c r="AH811" s="373">
        <v>1170</v>
      </c>
      <c r="AI811" s="91"/>
      <c r="AJ811" s="91"/>
      <c r="AK811" s="91" t="s">
        <v>6354</v>
      </c>
      <c r="AL811" s="381">
        <v>3</v>
      </c>
      <c r="AM811" s="381">
        <v>2</v>
      </c>
      <c r="AN811" s="381"/>
      <c r="AO811" s="381">
        <v>1</v>
      </c>
      <c r="AP811" s="381"/>
      <c r="AQ811" s="381">
        <v>311</v>
      </c>
      <c r="AR811" s="91" t="s">
        <v>6355</v>
      </c>
      <c r="AS811" s="91" t="s">
        <v>6355</v>
      </c>
      <c r="AT811" s="91" t="s">
        <v>9368</v>
      </c>
      <c r="AU811" s="232">
        <v>50595</v>
      </c>
      <c r="AV811" s="73">
        <v>163</v>
      </c>
      <c r="AW811" s="335">
        <v>1000</v>
      </c>
      <c r="AX811" s="335">
        <v>0</v>
      </c>
      <c r="AY811" s="335">
        <v>500</v>
      </c>
      <c r="AZ811" s="335">
        <v>500</v>
      </c>
      <c r="BA811" s="335">
        <v>1000</v>
      </c>
      <c r="BB811" s="451">
        <v>30</v>
      </c>
      <c r="BC811" s="451">
        <v>50</v>
      </c>
      <c r="BD811" s="91" t="s">
        <v>6727</v>
      </c>
      <c r="BE811" s="91" t="s">
        <v>6728</v>
      </c>
      <c r="BF811" s="313">
        <v>1000</v>
      </c>
      <c r="BG811" s="335">
        <v>0</v>
      </c>
      <c r="BH811" s="313">
        <v>500</v>
      </c>
      <c r="BI811" s="313">
        <v>500</v>
      </c>
      <c r="BJ811" s="313">
        <v>1000</v>
      </c>
      <c r="BK811" s="309">
        <v>30</v>
      </c>
      <c r="BL811" s="309">
        <v>50</v>
      </c>
      <c r="BM811" s="91" t="s">
        <v>6727</v>
      </c>
      <c r="BN811" s="91" t="s">
        <v>9645</v>
      </c>
      <c r="BO811" s="253"/>
      <c r="BP811" s="253">
        <v>1</v>
      </c>
      <c r="BQ811" s="253"/>
      <c r="BR811" s="253">
        <v>1</v>
      </c>
      <c r="BS811" s="253"/>
      <c r="BT811" s="253"/>
      <c r="BU811" s="253"/>
      <c r="BV811" s="253">
        <v>4</v>
      </c>
      <c r="BW811" s="253"/>
      <c r="BX811" s="253"/>
      <c r="BY811" s="427"/>
      <c r="BZ811" s="427"/>
      <c r="CA811" s="427"/>
      <c r="CB811" s="427"/>
      <c r="CC811" s="427"/>
    </row>
    <row r="812" spans="1:81" ht="17.100000000000001" customHeight="1">
      <c r="A812" s="770">
        <v>717</v>
      </c>
      <c r="B812" s="88" t="s">
        <v>3883</v>
      </c>
      <c r="C812" s="88" t="s">
        <v>3936</v>
      </c>
      <c r="D812" s="78" t="s">
        <v>213</v>
      </c>
      <c r="E812" s="78" t="s">
        <v>20</v>
      </c>
      <c r="F812" s="78" t="s">
        <v>10922</v>
      </c>
      <c r="G812" s="101" t="s">
        <v>8765</v>
      </c>
      <c r="H812" s="330" t="s">
        <v>8816</v>
      </c>
      <c r="I812" s="91" t="s">
        <v>3937</v>
      </c>
      <c r="J812" s="330" t="s">
        <v>102</v>
      </c>
      <c r="K812" s="330" t="s">
        <v>431</v>
      </c>
      <c r="L812" s="330" t="s">
        <v>3938</v>
      </c>
      <c r="M812" s="91" t="s">
        <v>10828</v>
      </c>
      <c r="N812" s="330" t="s">
        <v>102</v>
      </c>
      <c r="O812" s="776" t="s">
        <v>6435</v>
      </c>
      <c r="P812" s="330" t="s">
        <v>102</v>
      </c>
      <c r="Q812" s="373">
        <v>21534</v>
      </c>
      <c r="R812" s="373">
        <v>5024</v>
      </c>
      <c r="S812" s="387">
        <v>2183</v>
      </c>
      <c r="T812" s="387">
        <v>1900</v>
      </c>
      <c r="U812" s="253" t="s">
        <v>6678</v>
      </c>
      <c r="V812" s="252">
        <v>283</v>
      </c>
      <c r="W812" s="252">
        <v>377</v>
      </c>
      <c r="X812" s="330" t="s">
        <v>33</v>
      </c>
      <c r="Y812" s="252">
        <v>321</v>
      </c>
      <c r="Z812" s="252">
        <v>108</v>
      </c>
      <c r="AA812" s="252">
        <v>20530</v>
      </c>
      <c r="AB812" s="252">
        <v>117</v>
      </c>
      <c r="AC812" s="252"/>
      <c r="AD812" s="252"/>
      <c r="AE812" s="307">
        <v>32</v>
      </c>
      <c r="AF812" s="91" t="s">
        <v>6384</v>
      </c>
      <c r="AG812" s="373">
        <v>12898</v>
      </c>
      <c r="AH812" s="373">
        <v>15844</v>
      </c>
      <c r="AI812" s="91" t="s">
        <v>6679</v>
      </c>
      <c r="AJ812" s="91" t="s">
        <v>6680</v>
      </c>
      <c r="AK812" s="91" t="s">
        <v>6354</v>
      </c>
      <c r="AL812" s="381">
        <v>4</v>
      </c>
      <c r="AM812" s="381">
        <v>1</v>
      </c>
      <c r="AN812" s="381">
        <v>3</v>
      </c>
      <c r="AO812" s="381"/>
      <c r="AP812" s="381"/>
      <c r="AQ812" s="381">
        <v>310</v>
      </c>
      <c r="AR812" s="91" t="s">
        <v>9223</v>
      </c>
      <c r="AS812" s="91" t="s">
        <v>9223</v>
      </c>
      <c r="AT812" s="91" t="s">
        <v>6356</v>
      </c>
      <c r="AU812" s="232">
        <v>186647</v>
      </c>
      <c r="AV812" s="232">
        <v>602</v>
      </c>
      <c r="AW812" s="337"/>
      <c r="AX812" s="337"/>
      <c r="AY812" s="337"/>
      <c r="AZ812" s="337"/>
      <c r="BA812" s="337"/>
      <c r="BB812" s="309"/>
      <c r="BC812" s="309"/>
      <c r="BD812" s="91"/>
      <c r="BE812" s="91" t="s">
        <v>12301</v>
      </c>
      <c r="BF812" s="313"/>
      <c r="BG812" s="335"/>
      <c r="BH812" s="313"/>
      <c r="BI812" s="313"/>
      <c r="BJ812" s="313"/>
      <c r="BK812" s="313"/>
      <c r="BL812" s="313"/>
      <c r="BM812" s="91"/>
      <c r="BN812" s="91" t="s">
        <v>12301</v>
      </c>
      <c r="BO812" s="390"/>
      <c r="BP812" s="253">
        <v>1</v>
      </c>
      <c r="BQ812" s="390">
        <v>1</v>
      </c>
      <c r="BR812" s="253"/>
      <c r="BS812" s="253"/>
      <c r="BT812" s="253">
        <v>6</v>
      </c>
      <c r="BU812" s="253">
        <v>4</v>
      </c>
      <c r="BV812" s="253">
        <v>2</v>
      </c>
      <c r="BW812" s="253"/>
      <c r="BX812" s="253"/>
      <c r="BY812" s="427"/>
      <c r="BZ812" s="427"/>
      <c r="CA812" s="427"/>
      <c r="CB812" s="427"/>
      <c r="CC812" s="427"/>
    </row>
    <row r="813" spans="1:81" ht="17.100000000000001" customHeight="1">
      <c r="A813" s="770">
        <v>718</v>
      </c>
      <c r="B813" s="86" t="s">
        <v>3883</v>
      </c>
      <c r="C813" s="86" t="s">
        <v>3939</v>
      </c>
      <c r="D813" s="91" t="s">
        <v>213</v>
      </c>
      <c r="E813" s="91" t="s">
        <v>20</v>
      </c>
      <c r="F813" s="91" t="s">
        <v>3940</v>
      </c>
      <c r="G813" s="101" t="s">
        <v>3941</v>
      </c>
      <c r="H813" s="330" t="s">
        <v>3942</v>
      </c>
      <c r="I813" s="91" t="s">
        <v>3943</v>
      </c>
      <c r="J813" s="330" t="s">
        <v>102</v>
      </c>
      <c r="K813" s="330" t="s">
        <v>2938</v>
      </c>
      <c r="L813" s="330" t="s">
        <v>3944</v>
      </c>
      <c r="M813" s="91" t="s">
        <v>10829</v>
      </c>
      <c r="N813" s="330" t="s">
        <v>30</v>
      </c>
      <c r="O813" s="330"/>
      <c r="P813" s="330" t="s">
        <v>30</v>
      </c>
      <c r="Q813" s="373">
        <v>8068</v>
      </c>
      <c r="R813" s="373">
        <v>1600</v>
      </c>
      <c r="S813" s="387">
        <v>744</v>
      </c>
      <c r="T813" s="387">
        <v>519</v>
      </c>
      <c r="U813" s="253" t="s">
        <v>6352</v>
      </c>
      <c r="V813" s="252">
        <v>225</v>
      </c>
      <c r="W813" s="252">
        <v>87</v>
      </c>
      <c r="X813" s="330" t="s">
        <v>6337</v>
      </c>
      <c r="Y813" s="252">
        <v>14.57</v>
      </c>
      <c r="Z813" s="252">
        <v>39</v>
      </c>
      <c r="AA813" s="252">
        <v>4251</v>
      </c>
      <c r="AB813" s="252">
        <v>93</v>
      </c>
      <c r="AC813" s="252"/>
      <c r="AD813" s="252"/>
      <c r="AE813" s="307">
        <v>12</v>
      </c>
      <c r="AF813" s="91" t="s">
        <v>6682</v>
      </c>
      <c r="AG813" s="373">
        <v>1508</v>
      </c>
      <c r="AH813" s="373">
        <v>2249</v>
      </c>
      <c r="AI813" s="91"/>
      <c r="AJ813" s="91"/>
      <c r="AK813" s="91" t="s">
        <v>11842</v>
      </c>
      <c r="AL813" s="381">
        <v>4</v>
      </c>
      <c r="AM813" s="381">
        <v>2</v>
      </c>
      <c r="AN813" s="381">
        <v>1</v>
      </c>
      <c r="AO813" s="381"/>
      <c r="AP813" s="381">
        <v>1</v>
      </c>
      <c r="AQ813" s="381">
        <v>365</v>
      </c>
      <c r="AR813" s="91" t="s">
        <v>9140</v>
      </c>
      <c r="AS813" s="91" t="s">
        <v>9140</v>
      </c>
      <c r="AT813" s="91" t="s">
        <v>6437</v>
      </c>
      <c r="AU813" s="73">
        <v>127479</v>
      </c>
      <c r="AV813" s="73">
        <v>349</v>
      </c>
      <c r="AW813" s="335"/>
      <c r="AX813" s="335"/>
      <c r="AY813" s="335"/>
      <c r="AZ813" s="335"/>
      <c r="BA813" s="335"/>
      <c r="BB813" s="313"/>
      <c r="BC813" s="313"/>
      <c r="BD813" s="91"/>
      <c r="BE813" s="91" t="s">
        <v>6350</v>
      </c>
      <c r="BF813" s="313"/>
      <c r="BG813" s="335"/>
      <c r="BH813" s="313"/>
      <c r="BI813" s="313"/>
      <c r="BJ813" s="313"/>
      <c r="BK813" s="313"/>
      <c r="BL813" s="313"/>
      <c r="BM813" s="91"/>
      <c r="BN813" s="91" t="s">
        <v>6350</v>
      </c>
      <c r="BO813" s="253"/>
      <c r="BP813" s="253">
        <v>3</v>
      </c>
      <c r="BQ813" s="253"/>
      <c r="BR813" s="253"/>
      <c r="BS813" s="253"/>
      <c r="BT813" s="253">
        <v>8</v>
      </c>
      <c r="BU813" s="253"/>
      <c r="BV813" s="253">
        <v>14</v>
      </c>
      <c r="BW813" s="253"/>
      <c r="BX813" s="253"/>
      <c r="BY813" s="427"/>
      <c r="BZ813" s="427"/>
      <c r="CA813" s="427"/>
      <c r="CB813" s="427"/>
      <c r="CC813" s="427"/>
    </row>
    <row r="814" spans="1:81" ht="17.100000000000001" customHeight="1">
      <c r="A814" s="770">
        <v>719</v>
      </c>
      <c r="B814" s="86" t="s">
        <v>3883</v>
      </c>
      <c r="C814" s="86" t="s">
        <v>3945</v>
      </c>
      <c r="D814" s="91" t="s">
        <v>213</v>
      </c>
      <c r="E814" s="91" t="s">
        <v>20</v>
      </c>
      <c r="F814" s="91" t="s">
        <v>3946</v>
      </c>
      <c r="G814" s="101" t="s">
        <v>3947</v>
      </c>
      <c r="H814" s="330" t="s">
        <v>3948</v>
      </c>
      <c r="I814" s="91" t="s">
        <v>11437</v>
      </c>
      <c r="J814" s="330" t="s">
        <v>102</v>
      </c>
      <c r="K814" s="330" t="s">
        <v>3949</v>
      </c>
      <c r="L814" s="330" t="s">
        <v>3950</v>
      </c>
      <c r="M814" s="91" t="s">
        <v>10637</v>
      </c>
      <c r="N814" s="330" t="s">
        <v>30</v>
      </c>
      <c r="O814" s="330"/>
      <c r="P814" s="330" t="s">
        <v>30</v>
      </c>
      <c r="Q814" s="373">
        <v>11108</v>
      </c>
      <c r="R814" s="373">
        <v>1055</v>
      </c>
      <c r="S814" s="387">
        <v>493</v>
      </c>
      <c r="T814" s="387">
        <v>437</v>
      </c>
      <c r="U814" s="253"/>
      <c r="V814" s="252">
        <v>56</v>
      </c>
      <c r="W814" s="252">
        <v>46</v>
      </c>
      <c r="X814" s="330" t="s">
        <v>6337</v>
      </c>
      <c r="Y814" s="252">
        <v>135</v>
      </c>
      <c r="Z814" s="252">
        <v>23</v>
      </c>
      <c r="AA814" s="252">
        <v>451</v>
      </c>
      <c r="AB814" s="252">
        <v>42</v>
      </c>
      <c r="AC814" s="252"/>
      <c r="AD814" s="252"/>
      <c r="AE814" s="307">
        <v>300</v>
      </c>
      <c r="AF814" s="91" t="s">
        <v>11438</v>
      </c>
      <c r="AG814" s="373">
        <v>1076</v>
      </c>
      <c r="AH814" s="373">
        <v>1077</v>
      </c>
      <c r="AI814" s="91"/>
      <c r="AJ814" s="91"/>
      <c r="AK814" s="91"/>
      <c r="AL814" s="381">
        <v>2</v>
      </c>
      <c r="AM814" s="381"/>
      <c r="AN814" s="381">
        <v>2</v>
      </c>
      <c r="AO814" s="381"/>
      <c r="AP814" s="381"/>
      <c r="AQ814" s="381">
        <v>313</v>
      </c>
      <c r="AR814" s="91" t="s">
        <v>9140</v>
      </c>
      <c r="AS814" s="91" t="s">
        <v>9140</v>
      </c>
      <c r="AT814" s="91" t="s">
        <v>9369</v>
      </c>
      <c r="AU814" s="73">
        <v>47861</v>
      </c>
      <c r="AV814" s="73">
        <v>153</v>
      </c>
      <c r="AW814" s="335"/>
      <c r="AX814" s="335"/>
      <c r="AY814" s="335"/>
      <c r="AZ814" s="335"/>
      <c r="BA814" s="335"/>
      <c r="BB814" s="313"/>
      <c r="BC814" s="313"/>
      <c r="BD814" s="91"/>
      <c r="BE814" s="91" t="s">
        <v>6350</v>
      </c>
      <c r="BF814" s="313"/>
      <c r="BG814" s="335"/>
      <c r="BH814" s="313"/>
      <c r="BI814" s="313"/>
      <c r="BJ814" s="313"/>
      <c r="BK814" s="313"/>
      <c r="BL814" s="313"/>
      <c r="BM814" s="91"/>
      <c r="BN814" s="91"/>
      <c r="BO814" s="390"/>
      <c r="BP814" s="390">
        <v>1</v>
      </c>
      <c r="BQ814" s="390"/>
      <c r="BR814" s="390"/>
      <c r="BS814" s="390"/>
      <c r="BT814" s="390">
        <v>2</v>
      </c>
      <c r="BU814" s="390">
        <v>1</v>
      </c>
      <c r="BV814" s="390">
        <v>4</v>
      </c>
      <c r="BW814" s="390"/>
      <c r="BX814" s="390"/>
      <c r="BY814" s="427"/>
      <c r="BZ814" s="427"/>
      <c r="CA814" s="427"/>
      <c r="CB814" s="427"/>
      <c r="CC814" s="427"/>
    </row>
    <row r="815" spans="1:81" ht="17.100000000000001" customHeight="1">
      <c r="A815" s="770">
        <v>720</v>
      </c>
      <c r="B815" s="86" t="s">
        <v>3883</v>
      </c>
      <c r="C815" s="86" t="s">
        <v>3945</v>
      </c>
      <c r="D815" s="91" t="s">
        <v>213</v>
      </c>
      <c r="E815" s="91" t="s">
        <v>20</v>
      </c>
      <c r="F815" s="91" t="s">
        <v>10943</v>
      </c>
      <c r="G815" s="101" t="s">
        <v>10944</v>
      </c>
      <c r="H815" s="330" t="s">
        <v>3951</v>
      </c>
      <c r="I815" s="91" t="s">
        <v>3952</v>
      </c>
      <c r="J815" s="330" t="s">
        <v>102</v>
      </c>
      <c r="K815" s="330" t="s">
        <v>2938</v>
      </c>
      <c r="L815" s="330" t="s">
        <v>3953</v>
      </c>
      <c r="M815" s="91" t="s">
        <v>11652</v>
      </c>
      <c r="N815" s="330" t="s">
        <v>30</v>
      </c>
      <c r="O815" s="330"/>
      <c r="P815" s="330" t="s">
        <v>30</v>
      </c>
      <c r="Q815" s="373">
        <v>37086</v>
      </c>
      <c r="R815" s="373">
        <v>5998.41</v>
      </c>
      <c r="S815" s="387">
        <v>1805.44</v>
      </c>
      <c r="T815" s="387">
        <v>1805.44</v>
      </c>
      <c r="U815" s="253" t="s">
        <v>6352</v>
      </c>
      <c r="V815" s="252"/>
      <c r="W815" s="252">
        <v>136</v>
      </c>
      <c r="X815" s="330" t="s">
        <v>6337</v>
      </c>
      <c r="Y815" s="252"/>
      <c r="Z815" s="252"/>
      <c r="AA815" s="252"/>
      <c r="AB815" s="252">
        <v>84.2</v>
      </c>
      <c r="AC815" s="252"/>
      <c r="AD815" s="252"/>
      <c r="AE815" s="307">
        <v>427</v>
      </c>
      <c r="AF815" s="91" t="s">
        <v>8957</v>
      </c>
      <c r="AG815" s="373">
        <v>4960</v>
      </c>
      <c r="AH815" s="373">
        <v>6859</v>
      </c>
      <c r="AI815" s="91" t="s">
        <v>6683</v>
      </c>
      <c r="AJ815" s="91" t="s">
        <v>9985</v>
      </c>
      <c r="AK815" s="91" t="s">
        <v>6354</v>
      </c>
      <c r="AL815" s="381"/>
      <c r="AM815" s="381"/>
      <c r="AN815" s="381"/>
      <c r="AO815" s="381"/>
      <c r="AP815" s="381"/>
      <c r="AQ815" s="381">
        <v>365</v>
      </c>
      <c r="AR815" s="91" t="s">
        <v>9140</v>
      </c>
      <c r="AS815" s="91" t="s">
        <v>9140</v>
      </c>
      <c r="AT815" s="91" t="s">
        <v>12818</v>
      </c>
      <c r="AU815" s="73">
        <v>211460</v>
      </c>
      <c r="AV815" s="232">
        <v>579</v>
      </c>
      <c r="AW815" s="335">
        <v>10000</v>
      </c>
      <c r="AX815" s="335">
        <v>9000</v>
      </c>
      <c r="AY815" s="335">
        <v>9000</v>
      </c>
      <c r="AZ815" s="335">
        <v>9000</v>
      </c>
      <c r="BA815" s="335">
        <v>10000</v>
      </c>
      <c r="BB815" s="313">
        <v>10</v>
      </c>
      <c r="BC815" s="313">
        <v>50</v>
      </c>
      <c r="BD815" s="91" t="s">
        <v>9565</v>
      </c>
      <c r="BE815" s="91" t="s">
        <v>6684</v>
      </c>
      <c r="BF815" s="313"/>
      <c r="BG815" s="335"/>
      <c r="BH815" s="313"/>
      <c r="BI815" s="313"/>
      <c r="BJ815" s="313"/>
      <c r="BK815" s="313"/>
      <c r="BL815" s="313"/>
      <c r="BM815" s="91"/>
      <c r="BN815" s="493" t="s">
        <v>6685</v>
      </c>
      <c r="BO815" s="253"/>
      <c r="BP815" s="253"/>
      <c r="BQ815" s="253"/>
      <c r="BR815" s="253"/>
      <c r="BS815" s="253">
        <v>1</v>
      </c>
      <c r="BT815" s="253">
        <v>4</v>
      </c>
      <c r="BU815" s="253">
        <v>12</v>
      </c>
      <c r="BV815" s="253">
        <v>31</v>
      </c>
      <c r="BW815" s="253"/>
      <c r="BX815" s="253">
        <v>2</v>
      </c>
      <c r="BY815" s="427"/>
      <c r="BZ815" s="427"/>
      <c r="CA815" s="427"/>
      <c r="CB815" s="427"/>
      <c r="CC815" s="427"/>
    </row>
    <row r="816" spans="1:81" ht="17.100000000000001" customHeight="1">
      <c r="A816" s="770">
        <v>721</v>
      </c>
      <c r="B816" s="86" t="s">
        <v>3883</v>
      </c>
      <c r="C816" s="86" t="s">
        <v>3945</v>
      </c>
      <c r="D816" s="91" t="s">
        <v>213</v>
      </c>
      <c r="E816" s="91" t="s">
        <v>20</v>
      </c>
      <c r="F816" s="86" t="s">
        <v>3954</v>
      </c>
      <c r="G816" s="101" t="s">
        <v>3955</v>
      </c>
      <c r="H816" s="330" t="s">
        <v>11843</v>
      </c>
      <c r="I816" s="91" t="s">
        <v>413</v>
      </c>
      <c r="J816" s="330" t="s">
        <v>102</v>
      </c>
      <c r="K816" s="330" t="s">
        <v>3956</v>
      </c>
      <c r="L816" s="330" t="s">
        <v>3957</v>
      </c>
      <c r="M816" s="91" t="s">
        <v>10638</v>
      </c>
      <c r="N816" s="330" t="s">
        <v>30</v>
      </c>
      <c r="O816" s="330"/>
      <c r="P816" s="330" t="s">
        <v>30</v>
      </c>
      <c r="Q816" s="373">
        <v>63057</v>
      </c>
      <c r="R816" s="373">
        <v>3643</v>
      </c>
      <c r="S816" s="387">
        <v>2302</v>
      </c>
      <c r="T816" s="387">
        <v>2046</v>
      </c>
      <c r="U816" s="253" t="s">
        <v>6352</v>
      </c>
      <c r="V816" s="252">
        <v>256</v>
      </c>
      <c r="W816" s="252">
        <v>146</v>
      </c>
      <c r="X816" s="330" t="s">
        <v>6337</v>
      </c>
      <c r="Y816" s="252">
        <v>434</v>
      </c>
      <c r="Z816" s="252">
        <v>35</v>
      </c>
      <c r="AA816" s="252">
        <v>128</v>
      </c>
      <c r="AB816" s="252">
        <v>1017</v>
      </c>
      <c r="AC816" s="252"/>
      <c r="AD816" s="252"/>
      <c r="AE816" s="307">
        <v>20</v>
      </c>
      <c r="AF816" s="91" t="s">
        <v>11439</v>
      </c>
      <c r="AG816" s="373">
        <v>231</v>
      </c>
      <c r="AH816" s="373">
        <v>1776</v>
      </c>
      <c r="AI816" s="91" t="s">
        <v>6389</v>
      </c>
      <c r="AJ816" s="91" t="s">
        <v>9986</v>
      </c>
      <c r="AK816" s="91"/>
      <c r="AL816" s="381">
        <v>1</v>
      </c>
      <c r="AM816" s="381"/>
      <c r="AN816" s="381">
        <v>1</v>
      </c>
      <c r="AO816" s="381"/>
      <c r="AP816" s="381"/>
      <c r="AQ816" s="381">
        <v>362</v>
      </c>
      <c r="AR816" s="91" t="s">
        <v>9140</v>
      </c>
      <c r="AS816" s="91" t="s">
        <v>9140</v>
      </c>
      <c r="AT816" s="91" t="s">
        <v>11440</v>
      </c>
      <c r="AU816" s="73">
        <v>86457</v>
      </c>
      <c r="AV816" s="232">
        <v>239</v>
      </c>
      <c r="AW816" s="335"/>
      <c r="AX816" s="335"/>
      <c r="AY816" s="335"/>
      <c r="AZ816" s="335"/>
      <c r="BA816" s="335"/>
      <c r="BB816" s="313"/>
      <c r="BC816" s="313"/>
      <c r="BD816" s="91"/>
      <c r="BE816" s="91" t="s">
        <v>9442</v>
      </c>
      <c r="BF816" s="313"/>
      <c r="BG816" s="335"/>
      <c r="BH816" s="313"/>
      <c r="BI816" s="313"/>
      <c r="BJ816" s="313"/>
      <c r="BK816" s="313"/>
      <c r="BL816" s="313"/>
      <c r="BM816" s="91"/>
      <c r="BN816" s="91" t="s">
        <v>9646</v>
      </c>
      <c r="BO816" s="253"/>
      <c r="BP816" s="253"/>
      <c r="BQ816" s="253">
        <v>1</v>
      </c>
      <c r="BR816" s="253">
        <v>1</v>
      </c>
      <c r="BS816" s="253"/>
      <c r="BT816" s="253">
        <v>3</v>
      </c>
      <c r="BU816" s="253"/>
      <c r="BV816" s="253"/>
      <c r="BW816" s="253"/>
      <c r="BX816" s="253">
        <v>6</v>
      </c>
      <c r="BY816" s="427"/>
      <c r="BZ816" s="427"/>
      <c r="CA816" s="427"/>
      <c r="CB816" s="427"/>
      <c r="CC816" s="427"/>
    </row>
    <row r="817" spans="1:83" ht="17.100000000000001" customHeight="1">
      <c r="A817" s="770">
        <v>722</v>
      </c>
      <c r="B817" s="86" t="s">
        <v>3883</v>
      </c>
      <c r="C817" s="86" t="s">
        <v>3945</v>
      </c>
      <c r="D817" s="91" t="s">
        <v>213</v>
      </c>
      <c r="E817" s="91" t="s">
        <v>113</v>
      </c>
      <c r="F817" s="91" t="s">
        <v>12592</v>
      </c>
      <c r="G817" s="101" t="s">
        <v>3958</v>
      </c>
      <c r="H817" s="330" t="s">
        <v>3959</v>
      </c>
      <c r="I817" s="91" t="s">
        <v>3960</v>
      </c>
      <c r="J817" s="330" t="s">
        <v>30</v>
      </c>
      <c r="K817" s="330" t="s">
        <v>113</v>
      </c>
      <c r="L817" s="330" t="s">
        <v>113</v>
      </c>
      <c r="M817" s="91" t="s">
        <v>10830</v>
      </c>
      <c r="N817" s="330" t="s">
        <v>30</v>
      </c>
      <c r="O817" s="330"/>
      <c r="P817" s="330" t="s">
        <v>30</v>
      </c>
      <c r="Q817" s="373">
        <v>14455</v>
      </c>
      <c r="R817" s="373">
        <v>1603</v>
      </c>
      <c r="S817" s="387">
        <v>545</v>
      </c>
      <c r="T817" s="387">
        <v>545</v>
      </c>
      <c r="U817" s="253" t="s">
        <v>6336</v>
      </c>
      <c r="V817" s="252"/>
      <c r="W817" s="252">
        <v>21.6</v>
      </c>
      <c r="X817" s="330" t="s">
        <v>33</v>
      </c>
      <c r="Y817" s="252">
        <v>72</v>
      </c>
      <c r="Z817" s="252"/>
      <c r="AA817" s="252"/>
      <c r="AB817" s="252">
        <v>72</v>
      </c>
      <c r="AC817" s="252"/>
      <c r="AD817" s="252"/>
      <c r="AE817" s="307">
        <v>31</v>
      </c>
      <c r="AF817" s="91" t="s">
        <v>7739</v>
      </c>
      <c r="AG817" s="373"/>
      <c r="AH817" s="373">
        <v>533</v>
      </c>
      <c r="AI817" s="91"/>
      <c r="AJ817" s="91"/>
      <c r="AK817" s="91"/>
      <c r="AL817" s="381">
        <v>3</v>
      </c>
      <c r="AM817" s="381"/>
      <c r="AN817" s="381">
        <v>3</v>
      </c>
      <c r="AO817" s="381"/>
      <c r="AP817" s="381"/>
      <c r="AQ817" s="381">
        <v>308</v>
      </c>
      <c r="AR817" s="91" t="s">
        <v>6355</v>
      </c>
      <c r="AS817" s="91" t="s">
        <v>6355</v>
      </c>
      <c r="AT817" s="91" t="s">
        <v>10032</v>
      </c>
      <c r="AU817" s="232">
        <v>13949</v>
      </c>
      <c r="AV817" s="73">
        <v>45</v>
      </c>
      <c r="AW817" s="335"/>
      <c r="AX817" s="335"/>
      <c r="AY817" s="335"/>
      <c r="AZ817" s="335"/>
      <c r="BA817" s="335"/>
      <c r="BB817" s="313"/>
      <c r="BC817" s="313"/>
      <c r="BD817" s="91"/>
      <c r="BE817" s="91" t="s">
        <v>6350</v>
      </c>
      <c r="BF817" s="313"/>
      <c r="BG817" s="335"/>
      <c r="BH817" s="313"/>
      <c r="BI817" s="313"/>
      <c r="BJ817" s="313"/>
      <c r="BK817" s="313"/>
      <c r="BL817" s="313"/>
      <c r="BM817" s="91"/>
      <c r="BN817" s="91" t="s">
        <v>6350</v>
      </c>
      <c r="BO817" s="253"/>
      <c r="BP817" s="253"/>
      <c r="BQ817" s="253"/>
      <c r="BR817" s="253"/>
      <c r="BS817" s="253">
        <v>1</v>
      </c>
      <c r="BT817" s="253"/>
      <c r="BU817" s="253">
        <v>1</v>
      </c>
      <c r="BV817" s="253">
        <v>1</v>
      </c>
      <c r="BW817" s="253"/>
      <c r="BX817" s="253"/>
      <c r="BY817" s="427"/>
      <c r="BZ817" s="427"/>
      <c r="CA817" s="427"/>
      <c r="CB817" s="427"/>
      <c r="CC817" s="427"/>
    </row>
    <row r="818" spans="1:83" ht="17.100000000000001" customHeight="1">
      <c r="A818" s="770">
        <v>723</v>
      </c>
      <c r="B818" s="86" t="s">
        <v>3882</v>
      </c>
      <c r="C818" s="86" t="s">
        <v>3961</v>
      </c>
      <c r="D818" s="91" t="s">
        <v>309</v>
      </c>
      <c r="E818" s="91" t="s">
        <v>97</v>
      </c>
      <c r="F818" s="86" t="s">
        <v>3962</v>
      </c>
      <c r="G818" s="101" t="s">
        <v>10919</v>
      </c>
      <c r="H818" s="330" t="s">
        <v>3963</v>
      </c>
      <c r="I818" s="91" t="s">
        <v>3964</v>
      </c>
      <c r="J818" s="330" t="s">
        <v>102</v>
      </c>
      <c r="K818" s="330" t="s">
        <v>3965</v>
      </c>
      <c r="L818" s="330" t="s">
        <v>3966</v>
      </c>
      <c r="M818" s="91" t="s">
        <v>10831</v>
      </c>
      <c r="N818" s="330" t="s">
        <v>30</v>
      </c>
      <c r="O818" s="330"/>
      <c r="P818" s="330" t="s">
        <v>30</v>
      </c>
      <c r="Q818" s="373">
        <v>6164</v>
      </c>
      <c r="R818" s="373">
        <v>4358.9799999999996</v>
      </c>
      <c r="S818" s="387">
        <v>982</v>
      </c>
      <c r="T818" s="387">
        <v>801</v>
      </c>
      <c r="U818" s="253" t="s">
        <v>11703</v>
      </c>
      <c r="V818" s="252">
        <v>181</v>
      </c>
      <c r="W818" s="252">
        <v>480</v>
      </c>
      <c r="X818" s="330" t="s">
        <v>6337</v>
      </c>
      <c r="Y818" s="252">
        <v>226</v>
      </c>
      <c r="Z818" s="252">
        <v>155</v>
      </c>
      <c r="AA818" s="252">
        <v>1131</v>
      </c>
      <c r="AB818" s="252">
        <v>198.57</v>
      </c>
      <c r="AC818" s="252"/>
      <c r="AD818" s="252">
        <v>41</v>
      </c>
      <c r="AE818" s="307">
        <v>213</v>
      </c>
      <c r="AF818" s="91" t="s">
        <v>7901</v>
      </c>
      <c r="AG818" s="373">
        <v>320</v>
      </c>
      <c r="AH818" s="373">
        <v>2327</v>
      </c>
      <c r="AI818" s="91"/>
      <c r="AJ818" s="91"/>
      <c r="AK818" s="91" t="s">
        <v>6354</v>
      </c>
      <c r="AL818" s="381">
        <v>7</v>
      </c>
      <c r="AM818" s="381">
        <v>3</v>
      </c>
      <c r="AN818" s="381">
        <v>3</v>
      </c>
      <c r="AO818" s="381"/>
      <c r="AP818" s="381">
        <v>1</v>
      </c>
      <c r="AQ818" s="381">
        <v>311</v>
      </c>
      <c r="AR818" s="91" t="s">
        <v>6355</v>
      </c>
      <c r="AS818" s="91" t="s">
        <v>6355</v>
      </c>
      <c r="AT818" s="91" t="s">
        <v>9371</v>
      </c>
      <c r="AU818" s="73">
        <v>120299</v>
      </c>
      <c r="AV818" s="232">
        <v>387</v>
      </c>
      <c r="AW818" s="335"/>
      <c r="AX818" s="335"/>
      <c r="AY818" s="335"/>
      <c r="AZ818" s="335"/>
      <c r="BA818" s="335"/>
      <c r="BB818" s="313"/>
      <c r="BC818" s="313"/>
      <c r="BD818" s="91"/>
      <c r="BE818" s="91" t="s">
        <v>7902</v>
      </c>
      <c r="BF818" s="313"/>
      <c r="BG818" s="335"/>
      <c r="BH818" s="313"/>
      <c r="BI818" s="313"/>
      <c r="BJ818" s="313"/>
      <c r="BK818" s="313"/>
      <c r="BL818" s="313"/>
      <c r="BM818" s="91"/>
      <c r="BN818" s="91" t="s">
        <v>7902</v>
      </c>
      <c r="BO818" s="253"/>
      <c r="BP818" s="253">
        <v>1</v>
      </c>
      <c r="BQ818" s="253">
        <v>1</v>
      </c>
      <c r="BR818" s="253"/>
      <c r="BS818" s="253"/>
      <c r="BT818" s="253">
        <v>6</v>
      </c>
      <c r="BU818" s="253">
        <v>1</v>
      </c>
      <c r="BV818" s="253"/>
      <c r="BW818" s="253"/>
      <c r="BX818" s="253">
        <v>11</v>
      </c>
      <c r="BY818" s="427"/>
      <c r="BZ818" s="427"/>
      <c r="CA818" s="427"/>
      <c r="CB818" s="427"/>
      <c r="CC818" s="427"/>
    </row>
    <row r="819" spans="1:83" ht="17.100000000000001" customHeight="1">
      <c r="A819" s="770">
        <v>724</v>
      </c>
      <c r="B819" s="86" t="s">
        <v>3883</v>
      </c>
      <c r="C819" s="86" t="s">
        <v>3967</v>
      </c>
      <c r="D819" s="91" t="s">
        <v>213</v>
      </c>
      <c r="E819" s="91" t="s">
        <v>113</v>
      </c>
      <c r="F819" s="91" t="s">
        <v>3968</v>
      </c>
      <c r="G819" s="101" t="s">
        <v>3969</v>
      </c>
      <c r="H819" s="330" t="s">
        <v>11844</v>
      </c>
      <c r="I819" s="91" t="s">
        <v>3685</v>
      </c>
      <c r="J819" s="330" t="s">
        <v>30</v>
      </c>
      <c r="K819" s="330" t="s">
        <v>113</v>
      </c>
      <c r="L819" s="330" t="s">
        <v>113</v>
      </c>
      <c r="M819" s="91"/>
      <c r="N819" s="330" t="s">
        <v>30</v>
      </c>
      <c r="O819" s="330"/>
      <c r="P819" s="330" t="s">
        <v>30</v>
      </c>
      <c r="Q819" s="373">
        <v>574.29</v>
      </c>
      <c r="R819" s="373">
        <v>249</v>
      </c>
      <c r="S819" s="387">
        <v>94</v>
      </c>
      <c r="T819" s="387">
        <v>94</v>
      </c>
      <c r="U819" s="253"/>
      <c r="V819" s="252"/>
      <c r="W819" s="252">
        <v>13</v>
      </c>
      <c r="X819" s="330" t="s">
        <v>11078</v>
      </c>
      <c r="Y819" s="252"/>
      <c r="Z819" s="252"/>
      <c r="AA819" s="252"/>
      <c r="AB819" s="252">
        <v>36</v>
      </c>
      <c r="AC819" s="252"/>
      <c r="AD819" s="252"/>
      <c r="AE819" s="307" t="s">
        <v>11612</v>
      </c>
      <c r="AF819" s="91" t="s">
        <v>7728</v>
      </c>
      <c r="AG819" s="373">
        <v>96</v>
      </c>
      <c r="AH819" s="373">
        <v>96</v>
      </c>
      <c r="AI819" s="91"/>
      <c r="AJ819" s="91"/>
      <c r="AK819" s="91"/>
      <c r="AL819" s="381"/>
      <c r="AM819" s="381"/>
      <c r="AN819" s="381"/>
      <c r="AO819" s="381"/>
      <c r="AP819" s="381"/>
      <c r="AQ819" s="381">
        <v>120</v>
      </c>
      <c r="AR819" s="91" t="s">
        <v>9140</v>
      </c>
      <c r="AS819" s="91" t="s">
        <v>9140</v>
      </c>
      <c r="AT819" s="91" t="s">
        <v>7708</v>
      </c>
      <c r="AU819" s="73">
        <v>500</v>
      </c>
      <c r="AV819" s="232">
        <v>4</v>
      </c>
      <c r="AW819" s="335"/>
      <c r="AX819" s="335"/>
      <c r="AY819" s="335"/>
      <c r="AZ819" s="335"/>
      <c r="BA819" s="335"/>
      <c r="BB819" s="313"/>
      <c r="BC819" s="313"/>
      <c r="BD819" s="91"/>
      <c r="BE819" s="91" t="s">
        <v>6350</v>
      </c>
      <c r="BF819" s="313"/>
      <c r="BG819" s="335"/>
      <c r="BH819" s="313"/>
      <c r="BI819" s="313"/>
      <c r="BJ819" s="313"/>
      <c r="BK819" s="313"/>
      <c r="BL819" s="313"/>
      <c r="BM819" s="91"/>
      <c r="BN819" s="91"/>
      <c r="BO819" s="253"/>
      <c r="BP819" s="253"/>
      <c r="BQ819" s="253"/>
      <c r="BR819" s="253"/>
      <c r="BS819" s="253"/>
      <c r="BT819" s="253"/>
      <c r="BU819" s="253"/>
      <c r="BV819" s="253">
        <v>1</v>
      </c>
      <c r="BW819" s="253"/>
      <c r="BX819" s="253"/>
      <c r="BY819" s="427"/>
      <c r="BZ819" s="427"/>
      <c r="CA819" s="427"/>
      <c r="CB819" s="427"/>
      <c r="CC819" s="427"/>
    </row>
    <row r="820" spans="1:83" ht="17.100000000000001" customHeight="1">
      <c r="A820" s="770">
        <v>725</v>
      </c>
      <c r="B820" s="86" t="s">
        <v>3883</v>
      </c>
      <c r="C820" s="86" t="s">
        <v>3903</v>
      </c>
      <c r="D820" s="91" t="s">
        <v>213</v>
      </c>
      <c r="E820" s="91" t="s">
        <v>20</v>
      </c>
      <c r="F820" s="91" t="s">
        <v>3970</v>
      </c>
      <c r="G820" s="101" t="s">
        <v>8766</v>
      </c>
      <c r="H820" s="330" t="s">
        <v>3971</v>
      </c>
      <c r="I820" s="91" t="s">
        <v>649</v>
      </c>
      <c r="J820" s="330" t="s">
        <v>102</v>
      </c>
      <c r="K820" s="330" t="s">
        <v>3972</v>
      </c>
      <c r="L820" s="330" t="s">
        <v>3973</v>
      </c>
      <c r="M820" s="91" t="s">
        <v>10639</v>
      </c>
      <c r="N820" s="330" t="s">
        <v>30</v>
      </c>
      <c r="O820" s="330"/>
      <c r="P820" s="330" t="s">
        <v>102</v>
      </c>
      <c r="Q820" s="373">
        <v>262774</v>
      </c>
      <c r="R820" s="373">
        <v>4981</v>
      </c>
      <c r="S820" s="387">
        <v>1574</v>
      </c>
      <c r="T820" s="387">
        <v>1413</v>
      </c>
      <c r="U820" s="253" t="s">
        <v>6654</v>
      </c>
      <c r="V820" s="252">
        <v>161</v>
      </c>
      <c r="W820" s="252">
        <v>342</v>
      </c>
      <c r="X820" s="330" t="s">
        <v>33</v>
      </c>
      <c r="Y820" s="252">
        <v>3595</v>
      </c>
      <c r="Z820" s="252">
        <v>53</v>
      </c>
      <c r="AA820" s="252">
        <v>3358</v>
      </c>
      <c r="AB820" s="252">
        <v>150</v>
      </c>
      <c r="AC820" s="252"/>
      <c r="AD820" s="252"/>
      <c r="AE820" s="307">
        <v>463</v>
      </c>
      <c r="AF820" s="91" t="s">
        <v>7729</v>
      </c>
      <c r="AG820" s="373">
        <v>391</v>
      </c>
      <c r="AH820" s="373">
        <v>1374</v>
      </c>
      <c r="AI820" s="91"/>
      <c r="AJ820" s="91"/>
      <c r="AK820" s="91" t="s">
        <v>6348</v>
      </c>
      <c r="AL820" s="381">
        <v>4</v>
      </c>
      <c r="AM820" s="381">
        <v>1</v>
      </c>
      <c r="AN820" s="381">
        <v>3</v>
      </c>
      <c r="AO820" s="381"/>
      <c r="AP820" s="381"/>
      <c r="AQ820" s="381">
        <v>310</v>
      </c>
      <c r="AR820" s="91" t="s">
        <v>9140</v>
      </c>
      <c r="AS820" s="91" t="s">
        <v>9140</v>
      </c>
      <c r="AT820" s="91" t="s">
        <v>9376</v>
      </c>
      <c r="AU820" s="73">
        <v>132538</v>
      </c>
      <c r="AV820" s="73">
        <v>428</v>
      </c>
      <c r="AW820" s="335"/>
      <c r="AX820" s="335"/>
      <c r="AY820" s="335"/>
      <c r="AZ820" s="335"/>
      <c r="BA820" s="335"/>
      <c r="BB820" s="313"/>
      <c r="BC820" s="313"/>
      <c r="BD820" s="91"/>
      <c r="BE820" s="91" t="s">
        <v>6350</v>
      </c>
      <c r="BF820" s="313"/>
      <c r="BG820" s="335"/>
      <c r="BH820" s="313"/>
      <c r="BI820" s="313"/>
      <c r="BJ820" s="313"/>
      <c r="BK820" s="313"/>
      <c r="BL820" s="313"/>
      <c r="BM820" s="91"/>
      <c r="BN820" s="91" t="s">
        <v>6350</v>
      </c>
      <c r="BO820" s="390"/>
      <c r="BP820" s="390">
        <v>1</v>
      </c>
      <c r="BQ820" s="390">
        <v>2</v>
      </c>
      <c r="BR820" s="390"/>
      <c r="BS820" s="390">
        <v>5</v>
      </c>
      <c r="BT820" s="390">
        <v>9</v>
      </c>
      <c r="BU820" s="390">
        <v>2</v>
      </c>
      <c r="BV820" s="390">
        <v>2</v>
      </c>
      <c r="BW820" s="390"/>
      <c r="BX820" s="390">
        <v>200</v>
      </c>
      <c r="BY820" s="427"/>
      <c r="BZ820" s="427"/>
      <c r="CA820" s="427"/>
      <c r="CB820" s="427"/>
      <c r="CC820" s="427"/>
    </row>
    <row r="821" spans="1:83" ht="17.100000000000001" customHeight="1">
      <c r="A821" s="770">
        <v>726</v>
      </c>
      <c r="B821" s="86" t="s">
        <v>3883</v>
      </c>
      <c r="C821" s="86" t="s">
        <v>3974</v>
      </c>
      <c r="D821" s="91" t="s">
        <v>213</v>
      </c>
      <c r="E821" s="91" t="s">
        <v>113</v>
      </c>
      <c r="F821" s="91" t="s">
        <v>3975</v>
      </c>
      <c r="G821" s="101" t="s">
        <v>3976</v>
      </c>
      <c r="H821" s="330" t="s">
        <v>3977</v>
      </c>
      <c r="I821" s="91" t="s">
        <v>2481</v>
      </c>
      <c r="J821" s="330" t="s">
        <v>30</v>
      </c>
      <c r="K821" s="330" t="s">
        <v>113</v>
      </c>
      <c r="L821" s="330" t="s">
        <v>113</v>
      </c>
      <c r="M821" s="91"/>
      <c r="N821" s="330" t="s">
        <v>30</v>
      </c>
      <c r="O821" s="330"/>
      <c r="P821" s="330" t="s">
        <v>30</v>
      </c>
      <c r="Q821" s="373">
        <v>6565</v>
      </c>
      <c r="R821" s="373">
        <v>926</v>
      </c>
      <c r="S821" s="387">
        <v>602</v>
      </c>
      <c r="T821" s="387">
        <v>602</v>
      </c>
      <c r="U821" s="253" t="s">
        <v>6336</v>
      </c>
      <c r="V821" s="252"/>
      <c r="W821" s="252">
        <v>43</v>
      </c>
      <c r="X821" s="330" t="s">
        <v>6337</v>
      </c>
      <c r="Y821" s="252"/>
      <c r="Z821" s="252"/>
      <c r="AA821" s="252"/>
      <c r="AB821" s="252"/>
      <c r="AC821" s="252"/>
      <c r="AD821" s="252"/>
      <c r="AE821" s="307">
        <v>30</v>
      </c>
      <c r="AF821" s="91" t="s">
        <v>6686</v>
      </c>
      <c r="AG821" s="373">
        <v>289</v>
      </c>
      <c r="AH821" s="373">
        <v>1425</v>
      </c>
      <c r="AI821" s="91" t="s">
        <v>6687</v>
      </c>
      <c r="AJ821" s="91" t="s">
        <v>9043</v>
      </c>
      <c r="AK821" s="91"/>
      <c r="AL821" s="381"/>
      <c r="AM821" s="381"/>
      <c r="AN821" s="381"/>
      <c r="AO821" s="381"/>
      <c r="AP821" s="381"/>
      <c r="AQ821" s="381">
        <v>357</v>
      </c>
      <c r="AR821" s="91" t="s">
        <v>9140</v>
      </c>
      <c r="AS821" s="91" t="s">
        <v>9140</v>
      </c>
      <c r="AT821" s="91" t="s">
        <v>6688</v>
      </c>
      <c r="AU821" s="73">
        <v>5000</v>
      </c>
      <c r="AV821" s="73">
        <v>14</v>
      </c>
      <c r="AW821" s="335"/>
      <c r="AX821" s="335"/>
      <c r="AY821" s="335"/>
      <c r="AZ821" s="335"/>
      <c r="BA821" s="335"/>
      <c r="BB821" s="313"/>
      <c r="BC821" s="313"/>
      <c r="BD821" s="91"/>
      <c r="BE821" s="91" t="s">
        <v>6350</v>
      </c>
      <c r="BF821" s="313"/>
      <c r="BG821" s="335"/>
      <c r="BH821" s="313"/>
      <c r="BI821" s="313"/>
      <c r="BJ821" s="313"/>
      <c r="BK821" s="313"/>
      <c r="BL821" s="313"/>
      <c r="BM821" s="91"/>
      <c r="BN821" s="91" t="s">
        <v>6350</v>
      </c>
      <c r="BO821" s="253"/>
      <c r="BP821" s="253"/>
      <c r="BQ821" s="253"/>
      <c r="BR821" s="253"/>
      <c r="BS821" s="253"/>
      <c r="BT821" s="253"/>
      <c r="BU821" s="253"/>
      <c r="BV821" s="253"/>
      <c r="BW821" s="253"/>
      <c r="BX821" s="253"/>
      <c r="BY821" s="427"/>
      <c r="BZ821" s="427"/>
      <c r="CA821" s="427"/>
      <c r="CB821" s="427"/>
      <c r="CC821" s="427"/>
    </row>
    <row r="822" spans="1:83" ht="16.5" customHeight="1">
      <c r="A822" s="770">
        <v>727</v>
      </c>
      <c r="B822" s="86" t="s">
        <v>3883</v>
      </c>
      <c r="C822" s="86" t="s">
        <v>3974</v>
      </c>
      <c r="D822" s="91" t="s">
        <v>213</v>
      </c>
      <c r="E822" s="91" t="s">
        <v>20</v>
      </c>
      <c r="F822" s="91" t="s">
        <v>3978</v>
      </c>
      <c r="G822" s="101" t="s">
        <v>3979</v>
      </c>
      <c r="H822" s="330" t="s">
        <v>3980</v>
      </c>
      <c r="I822" s="91" t="s">
        <v>3981</v>
      </c>
      <c r="J822" s="330" t="s">
        <v>102</v>
      </c>
      <c r="K822" s="330" t="s">
        <v>3982</v>
      </c>
      <c r="L822" s="330" t="s">
        <v>3983</v>
      </c>
      <c r="M822" s="91" t="s">
        <v>10640</v>
      </c>
      <c r="N822" s="330" t="s">
        <v>30</v>
      </c>
      <c r="O822" s="330"/>
      <c r="P822" s="330" t="s">
        <v>30</v>
      </c>
      <c r="Q822" s="373">
        <v>39523</v>
      </c>
      <c r="R822" s="373">
        <v>5697</v>
      </c>
      <c r="S822" s="387">
        <v>1910</v>
      </c>
      <c r="T822" s="387">
        <v>1742</v>
      </c>
      <c r="U822" s="253" t="s">
        <v>6352</v>
      </c>
      <c r="V822" s="252">
        <v>168</v>
      </c>
      <c r="W822" s="252">
        <v>1378</v>
      </c>
      <c r="X822" s="330" t="s">
        <v>6337</v>
      </c>
      <c r="Y822" s="252">
        <v>599</v>
      </c>
      <c r="Z822" s="252">
        <v>58</v>
      </c>
      <c r="AA822" s="252">
        <v>16389</v>
      </c>
      <c r="AB822" s="252">
        <v>134</v>
      </c>
      <c r="AC822" s="252"/>
      <c r="AD822" s="252">
        <v>16</v>
      </c>
      <c r="AE822" s="307">
        <v>84</v>
      </c>
      <c r="AF822" s="91" t="s">
        <v>6559</v>
      </c>
      <c r="AG822" s="373">
        <v>20918</v>
      </c>
      <c r="AH822" s="373">
        <v>32701</v>
      </c>
      <c r="AI822" s="91" t="s">
        <v>6560</v>
      </c>
      <c r="AJ822" s="91" t="s">
        <v>11504</v>
      </c>
      <c r="AK822" s="91" t="s">
        <v>6369</v>
      </c>
      <c r="AL822" s="381">
        <v>14</v>
      </c>
      <c r="AM822" s="381">
        <v>5</v>
      </c>
      <c r="AN822" s="381">
        <v>5</v>
      </c>
      <c r="AO822" s="381">
        <v>3</v>
      </c>
      <c r="AP822" s="381">
        <v>1</v>
      </c>
      <c r="AQ822" s="381">
        <v>311</v>
      </c>
      <c r="AR822" s="91" t="s">
        <v>9154</v>
      </c>
      <c r="AS822" s="91" t="s">
        <v>9154</v>
      </c>
      <c r="AT822" s="91" t="s">
        <v>6356</v>
      </c>
      <c r="AU822" s="73">
        <v>35312</v>
      </c>
      <c r="AV822" s="448">
        <v>113</v>
      </c>
      <c r="AW822" s="335"/>
      <c r="AX822" s="335"/>
      <c r="AY822" s="335"/>
      <c r="AZ822" s="335"/>
      <c r="BA822" s="335"/>
      <c r="BB822" s="313"/>
      <c r="BC822" s="313"/>
      <c r="BD822" s="91"/>
      <c r="BE822" s="91" t="s">
        <v>6350</v>
      </c>
      <c r="BF822" s="313"/>
      <c r="BG822" s="335"/>
      <c r="BH822" s="313"/>
      <c r="BI822" s="313"/>
      <c r="BJ822" s="313"/>
      <c r="BK822" s="313"/>
      <c r="BL822" s="313"/>
      <c r="BM822" s="91"/>
      <c r="BN822" s="91" t="s">
        <v>6350</v>
      </c>
      <c r="BO822" s="253"/>
      <c r="BP822" s="253">
        <v>1</v>
      </c>
      <c r="BQ822" s="253">
        <v>3</v>
      </c>
      <c r="BR822" s="253"/>
      <c r="BS822" s="253">
        <v>8</v>
      </c>
      <c r="BT822" s="253">
        <v>3</v>
      </c>
      <c r="BU822" s="253">
        <v>1</v>
      </c>
      <c r="BV822" s="253">
        <v>5</v>
      </c>
      <c r="BW822" s="253"/>
      <c r="BX822" s="253">
        <v>27</v>
      </c>
      <c r="BY822" s="427"/>
      <c r="BZ822" s="427"/>
      <c r="CA822" s="427"/>
      <c r="CB822" s="427"/>
      <c r="CC822" s="427"/>
    </row>
    <row r="823" spans="1:83" ht="17.100000000000001" customHeight="1">
      <c r="A823" s="770">
        <v>728</v>
      </c>
      <c r="B823" s="86" t="s">
        <v>3883</v>
      </c>
      <c r="C823" s="86" t="s">
        <v>3974</v>
      </c>
      <c r="D823" s="91" t="s">
        <v>213</v>
      </c>
      <c r="E823" s="91" t="s">
        <v>20</v>
      </c>
      <c r="F823" s="91" t="s">
        <v>3984</v>
      </c>
      <c r="G823" s="101" t="s">
        <v>3985</v>
      </c>
      <c r="H823" s="330" t="s">
        <v>11653</v>
      </c>
      <c r="I823" s="91" t="s">
        <v>3986</v>
      </c>
      <c r="J823" s="330" t="s">
        <v>102</v>
      </c>
      <c r="K823" s="682" t="s">
        <v>11845</v>
      </c>
      <c r="L823" s="330" t="s">
        <v>3987</v>
      </c>
      <c r="M823" s="91" t="s">
        <v>10641</v>
      </c>
      <c r="N823" s="330" t="s">
        <v>30</v>
      </c>
      <c r="O823" s="330"/>
      <c r="P823" s="330" t="s">
        <v>30</v>
      </c>
      <c r="Q823" s="373">
        <v>28779</v>
      </c>
      <c r="R823" s="373">
        <v>3051</v>
      </c>
      <c r="S823" s="387">
        <v>590</v>
      </c>
      <c r="T823" s="387">
        <v>506</v>
      </c>
      <c r="U823" s="253" t="s">
        <v>6336</v>
      </c>
      <c r="V823" s="252">
        <v>84</v>
      </c>
      <c r="W823" s="252">
        <v>127</v>
      </c>
      <c r="X823" s="330" t="s">
        <v>6337</v>
      </c>
      <c r="Y823" s="252">
        <v>161</v>
      </c>
      <c r="Z823" s="252"/>
      <c r="AA823" s="252"/>
      <c r="AB823" s="252">
        <v>51</v>
      </c>
      <c r="AC823" s="252"/>
      <c r="AD823" s="252"/>
      <c r="AE823" s="307">
        <v>74</v>
      </c>
      <c r="AF823" s="91" t="s">
        <v>8958</v>
      </c>
      <c r="AG823" s="373">
        <v>4</v>
      </c>
      <c r="AH823" s="373">
        <v>1978</v>
      </c>
      <c r="AI823" s="91"/>
      <c r="AJ823" s="91"/>
      <c r="AK823" s="91" t="s">
        <v>11654</v>
      </c>
      <c r="AL823" s="381">
        <v>4</v>
      </c>
      <c r="AM823" s="381">
        <v>1</v>
      </c>
      <c r="AN823" s="381">
        <v>3</v>
      </c>
      <c r="AO823" s="381"/>
      <c r="AP823" s="381"/>
      <c r="AQ823" s="381">
        <v>310</v>
      </c>
      <c r="AR823" s="91" t="s">
        <v>9154</v>
      </c>
      <c r="AS823" s="91" t="s">
        <v>9154</v>
      </c>
      <c r="AT823" s="91" t="s">
        <v>6356</v>
      </c>
      <c r="AU823" s="73">
        <v>69839</v>
      </c>
      <c r="AV823" s="73">
        <v>225</v>
      </c>
      <c r="AW823" s="335"/>
      <c r="AX823" s="335"/>
      <c r="AY823" s="335"/>
      <c r="AZ823" s="335"/>
      <c r="BA823" s="335"/>
      <c r="BB823" s="313"/>
      <c r="BC823" s="313"/>
      <c r="BD823" s="91"/>
      <c r="BE823" s="91" t="s">
        <v>6350</v>
      </c>
      <c r="BF823" s="313"/>
      <c r="BG823" s="335"/>
      <c r="BH823" s="313"/>
      <c r="BI823" s="313"/>
      <c r="BJ823" s="313"/>
      <c r="BK823" s="313"/>
      <c r="BL823" s="313"/>
      <c r="BM823" s="91"/>
      <c r="BN823" s="91" t="s">
        <v>6350</v>
      </c>
      <c r="BO823" s="253"/>
      <c r="BP823" s="253">
        <v>1</v>
      </c>
      <c r="BQ823" s="253"/>
      <c r="BR823" s="253"/>
      <c r="BS823" s="253">
        <v>3</v>
      </c>
      <c r="BT823" s="253">
        <v>2</v>
      </c>
      <c r="BU823" s="253"/>
      <c r="BV823" s="253">
        <v>6</v>
      </c>
      <c r="BW823" s="253"/>
      <c r="BX823" s="253"/>
      <c r="BY823" s="427"/>
      <c r="BZ823" s="427"/>
      <c r="CA823" s="427"/>
      <c r="CB823" s="427"/>
      <c r="CC823" s="427"/>
    </row>
    <row r="824" spans="1:83" ht="17.100000000000001" customHeight="1">
      <c r="A824" s="770">
        <v>729</v>
      </c>
      <c r="B824" s="86" t="s">
        <v>3883</v>
      </c>
      <c r="C824" s="86" t="s">
        <v>3988</v>
      </c>
      <c r="D824" s="91" t="s">
        <v>213</v>
      </c>
      <c r="E824" s="91" t="s">
        <v>20</v>
      </c>
      <c r="F824" s="91" t="s">
        <v>3989</v>
      </c>
      <c r="G824" s="101" t="s">
        <v>8767</v>
      </c>
      <c r="H824" s="330" t="s">
        <v>3990</v>
      </c>
      <c r="I824" s="91" t="s">
        <v>3991</v>
      </c>
      <c r="J824" s="330" t="s">
        <v>102</v>
      </c>
      <c r="K824" s="330" t="s">
        <v>3992</v>
      </c>
      <c r="L824" s="330" t="s">
        <v>3993</v>
      </c>
      <c r="M824" s="91" t="s">
        <v>10832</v>
      </c>
      <c r="N824" s="330" t="s">
        <v>30</v>
      </c>
      <c r="O824" s="330"/>
      <c r="P824" s="330" t="s">
        <v>30</v>
      </c>
      <c r="Q824" s="373">
        <v>46188</v>
      </c>
      <c r="R824" s="373">
        <v>2895</v>
      </c>
      <c r="S824" s="387">
        <v>756</v>
      </c>
      <c r="T824" s="387">
        <v>756</v>
      </c>
      <c r="U824" s="253" t="s">
        <v>6657</v>
      </c>
      <c r="V824" s="252"/>
      <c r="W824" s="252">
        <v>239</v>
      </c>
      <c r="X824" s="330" t="s">
        <v>6337</v>
      </c>
      <c r="Y824" s="252">
        <v>150</v>
      </c>
      <c r="Z824" s="252"/>
      <c r="AA824" s="252">
        <v>4300</v>
      </c>
      <c r="AB824" s="252">
        <v>106.43</v>
      </c>
      <c r="AC824" s="252"/>
      <c r="AD824" s="252">
        <v>6</v>
      </c>
      <c r="AE824" s="307">
        <v>78</v>
      </c>
      <c r="AF824" s="91" t="s">
        <v>6702</v>
      </c>
      <c r="AG824" s="373">
        <v>1170</v>
      </c>
      <c r="AH824" s="373">
        <v>1730</v>
      </c>
      <c r="AI824" s="91"/>
      <c r="AJ824" s="91"/>
      <c r="AK824" s="91" t="s">
        <v>6348</v>
      </c>
      <c r="AL824" s="381">
        <v>3</v>
      </c>
      <c r="AM824" s="381">
        <v>1</v>
      </c>
      <c r="AN824" s="381">
        <v>1</v>
      </c>
      <c r="AO824" s="381"/>
      <c r="AP824" s="381">
        <v>1</v>
      </c>
      <c r="AQ824" s="381">
        <v>311</v>
      </c>
      <c r="AR824" s="91" t="s">
        <v>9140</v>
      </c>
      <c r="AS824" s="91" t="s">
        <v>9140</v>
      </c>
      <c r="AT824" s="91" t="s">
        <v>9377</v>
      </c>
      <c r="AU824" s="73">
        <v>48610</v>
      </c>
      <c r="AV824" s="73">
        <v>156</v>
      </c>
      <c r="AW824" s="335"/>
      <c r="AX824" s="335"/>
      <c r="AY824" s="335"/>
      <c r="AZ824" s="335"/>
      <c r="BA824" s="335"/>
      <c r="BB824" s="313"/>
      <c r="BC824" s="313"/>
      <c r="BD824" s="91"/>
      <c r="BE824" s="91" t="s">
        <v>6350</v>
      </c>
      <c r="BF824" s="313"/>
      <c r="BG824" s="335"/>
      <c r="BH824" s="313"/>
      <c r="BI824" s="313"/>
      <c r="BJ824" s="313"/>
      <c r="BK824" s="313"/>
      <c r="BL824" s="313"/>
      <c r="BM824" s="91"/>
      <c r="BN824" s="91" t="s">
        <v>6685</v>
      </c>
      <c r="BO824" s="390"/>
      <c r="BP824" s="390">
        <v>5</v>
      </c>
      <c r="BQ824" s="390"/>
      <c r="BR824" s="390"/>
      <c r="BS824" s="390">
        <v>1</v>
      </c>
      <c r="BT824" s="390">
        <v>1</v>
      </c>
      <c r="BU824" s="390"/>
      <c r="BV824" s="390">
        <v>2</v>
      </c>
      <c r="BW824" s="390"/>
      <c r="BX824" s="390">
        <v>1</v>
      </c>
      <c r="BY824" s="427"/>
      <c r="BZ824" s="427"/>
      <c r="CA824" s="427"/>
      <c r="CB824" s="427"/>
      <c r="CC824" s="427"/>
    </row>
    <row r="825" spans="1:83" ht="17.100000000000001" customHeight="1">
      <c r="A825" s="770">
        <v>730</v>
      </c>
      <c r="B825" s="86" t="s">
        <v>3882</v>
      </c>
      <c r="C825" s="86" t="s">
        <v>3994</v>
      </c>
      <c r="D825" s="91" t="s">
        <v>309</v>
      </c>
      <c r="E825" s="91" t="s">
        <v>97</v>
      </c>
      <c r="F825" s="86" t="s">
        <v>3995</v>
      </c>
      <c r="G825" s="101" t="s">
        <v>3996</v>
      </c>
      <c r="H825" s="330" t="s">
        <v>11704</v>
      </c>
      <c r="I825" s="91" t="s">
        <v>3997</v>
      </c>
      <c r="J825" s="330" t="s">
        <v>102</v>
      </c>
      <c r="K825" s="330" t="s">
        <v>3998</v>
      </c>
      <c r="L825" s="330" t="s">
        <v>3999</v>
      </c>
      <c r="M825" s="91" t="s">
        <v>10833</v>
      </c>
      <c r="N825" s="330" t="s">
        <v>30</v>
      </c>
      <c r="O825" s="330"/>
      <c r="P825" s="330" t="s">
        <v>30</v>
      </c>
      <c r="Q825" s="373">
        <v>29583</v>
      </c>
      <c r="R825" s="373">
        <v>4886.3999999999996</v>
      </c>
      <c r="S825" s="387">
        <v>3730.4</v>
      </c>
      <c r="T825" s="387">
        <v>3462.3</v>
      </c>
      <c r="U825" s="253" t="s">
        <v>6336</v>
      </c>
      <c r="V825" s="252">
        <v>268.10000000000002</v>
      </c>
      <c r="W825" s="252">
        <v>221.6</v>
      </c>
      <c r="X825" s="330" t="s">
        <v>6337</v>
      </c>
      <c r="Y825" s="252">
        <v>235.1</v>
      </c>
      <c r="Z825" s="252">
        <v>279.3</v>
      </c>
      <c r="AA825" s="252">
        <v>6201</v>
      </c>
      <c r="AB825" s="252">
        <v>23.4</v>
      </c>
      <c r="AC825" s="252"/>
      <c r="AD825" s="252">
        <v>105.5</v>
      </c>
      <c r="AE825" s="307" t="s">
        <v>7903</v>
      </c>
      <c r="AF825" s="91" t="s">
        <v>7904</v>
      </c>
      <c r="AG825" s="373">
        <v>4093</v>
      </c>
      <c r="AH825" s="373">
        <v>8121</v>
      </c>
      <c r="AI825" s="91"/>
      <c r="AJ825" s="91"/>
      <c r="AK825" s="91" t="s">
        <v>6348</v>
      </c>
      <c r="AL825" s="381">
        <v>1</v>
      </c>
      <c r="AM825" s="381">
        <v>1</v>
      </c>
      <c r="AN825" s="381"/>
      <c r="AO825" s="381"/>
      <c r="AP825" s="381"/>
      <c r="AQ825" s="381">
        <v>362</v>
      </c>
      <c r="AR825" s="91" t="s">
        <v>6355</v>
      </c>
      <c r="AS825" s="91" t="s">
        <v>6355</v>
      </c>
      <c r="AT825" s="91" t="s">
        <v>9372</v>
      </c>
      <c r="AU825" s="73">
        <v>39917</v>
      </c>
      <c r="AV825" s="232">
        <v>110</v>
      </c>
      <c r="AW825" s="335">
        <v>3000</v>
      </c>
      <c r="AX825" s="335">
        <v>0</v>
      </c>
      <c r="AY825" s="335">
        <v>2000</v>
      </c>
      <c r="AZ825" s="335">
        <v>2000</v>
      </c>
      <c r="BA825" s="335">
        <v>3000</v>
      </c>
      <c r="BB825" s="313">
        <v>25</v>
      </c>
      <c r="BC825" s="313">
        <v>50</v>
      </c>
      <c r="BD825" s="91" t="s">
        <v>7905</v>
      </c>
      <c r="BE825" s="91" t="s">
        <v>7906</v>
      </c>
      <c r="BF825" s="313"/>
      <c r="BG825" s="335"/>
      <c r="BH825" s="313"/>
      <c r="BI825" s="313"/>
      <c r="BJ825" s="313"/>
      <c r="BK825" s="313"/>
      <c r="BL825" s="313"/>
      <c r="BM825" s="91"/>
      <c r="BN825" s="91" t="s">
        <v>7899</v>
      </c>
      <c r="BO825" s="390"/>
      <c r="BP825" s="390">
        <v>1</v>
      </c>
      <c r="BQ825" s="253"/>
      <c r="BR825" s="253"/>
      <c r="BS825" s="253">
        <v>1</v>
      </c>
      <c r="BT825" s="253"/>
      <c r="BU825" s="253"/>
      <c r="BV825" s="253"/>
      <c r="BW825" s="253"/>
      <c r="BX825" s="253"/>
      <c r="BY825" s="427"/>
      <c r="BZ825" s="427"/>
      <c r="CA825" s="427"/>
      <c r="CB825" s="427"/>
      <c r="CC825" s="427"/>
    </row>
    <row r="826" spans="1:83" ht="17.100000000000001" customHeight="1">
      <c r="A826" s="770">
        <v>731</v>
      </c>
      <c r="B826" s="86" t="s">
        <v>3883</v>
      </c>
      <c r="C826" s="86" t="s">
        <v>4000</v>
      </c>
      <c r="D826" s="91" t="s">
        <v>213</v>
      </c>
      <c r="E826" s="91" t="s">
        <v>20</v>
      </c>
      <c r="F826" s="91" t="s">
        <v>10945</v>
      </c>
      <c r="G826" s="101" t="s">
        <v>4001</v>
      </c>
      <c r="H826" s="330" t="s">
        <v>11441</v>
      </c>
      <c r="I826" s="91" t="s">
        <v>4002</v>
      </c>
      <c r="J826" s="330" t="s">
        <v>102</v>
      </c>
      <c r="K826" s="330" t="s">
        <v>4003</v>
      </c>
      <c r="L826" s="330" t="s">
        <v>4004</v>
      </c>
      <c r="M826" s="91" t="s">
        <v>10834</v>
      </c>
      <c r="N826" s="330" t="s">
        <v>30</v>
      </c>
      <c r="O826" s="330"/>
      <c r="P826" s="330" t="s">
        <v>30</v>
      </c>
      <c r="Q826" s="373">
        <v>14143</v>
      </c>
      <c r="R826" s="373">
        <v>4359</v>
      </c>
      <c r="S826" s="387">
        <v>1884</v>
      </c>
      <c r="T826" s="387">
        <v>1668</v>
      </c>
      <c r="U826" s="253" t="s">
        <v>6513</v>
      </c>
      <c r="V826" s="252">
        <v>216</v>
      </c>
      <c r="W826" s="252">
        <v>396</v>
      </c>
      <c r="X826" s="330" t="s">
        <v>6337</v>
      </c>
      <c r="Y826" s="252">
        <v>299</v>
      </c>
      <c r="Z826" s="252">
        <v>53</v>
      </c>
      <c r="AA826" s="252">
        <v>2775</v>
      </c>
      <c r="AB826" s="252">
        <v>531</v>
      </c>
      <c r="AC826" s="252"/>
      <c r="AD826" s="252"/>
      <c r="AE826" s="307">
        <v>26</v>
      </c>
      <c r="AF826" s="91" t="s">
        <v>6484</v>
      </c>
      <c r="AG826" s="373">
        <v>16393</v>
      </c>
      <c r="AH826" s="373">
        <v>27670</v>
      </c>
      <c r="AI826" s="91" t="s">
        <v>6689</v>
      </c>
      <c r="AJ826" s="91" t="s">
        <v>12096</v>
      </c>
      <c r="AK826" s="91" t="s">
        <v>6354</v>
      </c>
      <c r="AL826" s="381">
        <v>4</v>
      </c>
      <c r="AM826" s="381"/>
      <c r="AN826" s="381">
        <v>2</v>
      </c>
      <c r="AO826" s="381">
        <v>2</v>
      </c>
      <c r="AP826" s="381"/>
      <c r="AQ826" s="381">
        <v>365</v>
      </c>
      <c r="AR826" s="91" t="s">
        <v>9140</v>
      </c>
      <c r="AS826" s="91" t="s">
        <v>9140</v>
      </c>
      <c r="AT826" s="91" t="s">
        <v>6437</v>
      </c>
      <c r="AU826" s="73">
        <v>203179</v>
      </c>
      <c r="AV826" s="73">
        <v>556.6</v>
      </c>
      <c r="AW826" s="335">
        <v>3000</v>
      </c>
      <c r="AX826" s="335">
        <v>0</v>
      </c>
      <c r="AY826" s="335">
        <v>1000</v>
      </c>
      <c r="AZ826" s="335">
        <v>2000</v>
      </c>
      <c r="BA826" s="335">
        <v>3000</v>
      </c>
      <c r="BB826" s="313" t="s">
        <v>11442</v>
      </c>
      <c r="BC826" s="313">
        <v>50</v>
      </c>
      <c r="BD826" s="91" t="s">
        <v>11443</v>
      </c>
      <c r="BE826" s="91" t="s">
        <v>11444</v>
      </c>
      <c r="BF826" s="313">
        <v>3000</v>
      </c>
      <c r="BG826" s="335">
        <v>0</v>
      </c>
      <c r="BH826" s="313">
        <v>1000</v>
      </c>
      <c r="BI826" s="313">
        <v>2000</v>
      </c>
      <c r="BJ826" s="313">
        <v>3000</v>
      </c>
      <c r="BK826" s="313" t="s">
        <v>11442</v>
      </c>
      <c r="BL826" s="313">
        <v>50</v>
      </c>
      <c r="BM826" s="91" t="s">
        <v>6690</v>
      </c>
      <c r="BN826" s="91" t="s">
        <v>11445</v>
      </c>
      <c r="BO826" s="390"/>
      <c r="BP826" s="390">
        <v>2</v>
      </c>
      <c r="BQ826" s="253">
        <v>1</v>
      </c>
      <c r="BR826" s="253"/>
      <c r="BS826" s="253"/>
      <c r="BT826" s="253">
        <v>1</v>
      </c>
      <c r="BU826" s="253">
        <v>1</v>
      </c>
      <c r="BV826" s="253">
        <v>1</v>
      </c>
      <c r="BW826" s="253"/>
      <c r="BX826" s="253"/>
      <c r="BY826" s="427"/>
      <c r="BZ826" s="427"/>
      <c r="CA826" s="427"/>
      <c r="CB826" s="427"/>
      <c r="CC826" s="427"/>
    </row>
    <row r="827" spans="1:83" ht="17.100000000000001" customHeight="1">
      <c r="A827" s="770">
        <v>732</v>
      </c>
      <c r="B827" s="86" t="s">
        <v>3883</v>
      </c>
      <c r="C827" s="86" t="s">
        <v>3908</v>
      </c>
      <c r="D827" s="86" t="s">
        <v>213</v>
      </c>
      <c r="E827" s="86" t="s">
        <v>20</v>
      </c>
      <c r="F827" s="86" t="s">
        <v>9073</v>
      </c>
      <c r="G827" s="169" t="s">
        <v>4005</v>
      </c>
      <c r="H827" s="329" t="s">
        <v>4006</v>
      </c>
      <c r="I827" s="332" t="s">
        <v>4007</v>
      </c>
      <c r="J827" s="329" t="s">
        <v>102</v>
      </c>
      <c r="K827" s="329" t="s">
        <v>11655</v>
      </c>
      <c r="L827" s="329" t="s">
        <v>4008</v>
      </c>
      <c r="M827" s="91" t="s">
        <v>10642</v>
      </c>
      <c r="N827" s="330" t="s">
        <v>11656</v>
      </c>
      <c r="O827" s="330"/>
      <c r="P827" s="330" t="s">
        <v>102</v>
      </c>
      <c r="Q827" s="373">
        <v>211050</v>
      </c>
      <c r="R827" s="373">
        <v>3090</v>
      </c>
      <c r="S827" s="387">
        <v>1487</v>
      </c>
      <c r="T827" s="387">
        <v>1244</v>
      </c>
      <c r="U827" s="253" t="s">
        <v>6361</v>
      </c>
      <c r="V827" s="252">
        <v>243</v>
      </c>
      <c r="W827" s="252">
        <v>248</v>
      </c>
      <c r="X827" s="330" t="s">
        <v>6337</v>
      </c>
      <c r="Y827" s="252">
        <v>204</v>
      </c>
      <c r="Z827" s="252">
        <v>46</v>
      </c>
      <c r="AA827" s="252">
        <v>5465</v>
      </c>
      <c r="AB827" s="252">
        <v>89</v>
      </c>
      <c r="AC827" s="252">
        <v>16</v>
      </c>
      <c r="AD827" s="252">
        <v>178</v>
      </c>
      <c r="AE827" s="307">
        <v>275</v>
      </c>
      <c r="AF827" s="91" t="s">
        <v>11657</v>
      </c>
      <c r="AG827" s="373">
        <v>5272</v>
      </c>
      <c r="AH827" s="373">
        <v>7409</v>
      </c>
      <c r="AI827" s="91" t="s">
        <v>6472</v>
      </c>
      <c r="AJ827" s="91" t="s">
        <v>6473</v>
      </c>
      <c r="AK827" s="91" t="s">
        <v>6354</v>
      </c>
      <c r="AL827" s="381">
        <v>7</v>
      </c>
      <c r="AM827" s="381">
        <v>1</v>
      </c>
      <c r="AN827" s="381">
        <v>4</v>
      </c>
      <c r="AO827" s="381">
        <v>1</v>
      </c>
      <c r="AP827" s="381">
        <v>1</v>
      </c>
      <c r="AQ827" s="381">
        <v>362</v>
      </c>
      <c r="AR827" s="91" t="s">
        <v>9140</v>
      </c>
      <c r="AS827" s="91" t="s">
        <v>9140</v>
      </c>
      <c r="AT827" s="91" t="s">
        <v>9373</v>
      </c>
      <c r="AU827" s="232">
        <v>84802</v>
      </c>
      <c r="AV827" s="232">
        <v>234</v>
      </c>
      <c r="AW827" s="335"/>
      <c r="AX827" s="335"/>
      <c r="AY827" s="335"/>
      <c r="AZ827" s="335"/>
      <c r="BA827" s="335"/>
      <c r="BB827" s="313"/>
      <c r="BC827" s="313"/>
      <c r="BD827" s="91"/>
      <c r="BE827" s="91" t="s">
        <v>6474</v>
      </c>
      <c r="BF827" s="313"/>
      <c r="BG827" s="335"/>
      <c r="BH827" s="313"/>
      <c r="BI827" s="313"/>
      <c r="BJ827" s="313"/>
      <c r="BK827" s="313"/>
      <c r="BL827" s="313"/>
      <c r="BM827" s="91"/>
      <c r="BN827" s="91" t="s">
        <v>6350</v>
      </c>
      <c r="BO827" s="253"/>
      <c r="BP827" s="253">
        <v>3</v>
      </c>
      <c r="BQ827" s="253">
        <v>1</v>
      </c>
      <c r="BR827" s="253"/>
      <c r="BS827" s="253">
        <v>2</v>
      </c>
      <c r="BT827" s="253">
        <v>10</v>
      </c>
      <c r="BU827" s="253">
        <v>1</v>
      </c>
      <c r="BV827" s="253">
        <v>5</v>
      </c>
      <c r="BW827" s="253"/>
      <c r="BX827" s="253"/>
      <c r="BY827" s="427"/>
      <c r="BZ827" s="427"/>
      <c r="CA827" s="427"/>
      <c r="CB827" s="427"/>
      <c r="CC827" s="427"/>
    </row>
    <row r="828" spans="1:83" ht="17.100000000000001" customHeight="1">
      <c r="A828" s="770">
        <v>733</v>
      </c>
      <c r="B828" s="86" t="s">
        <v>3883</v>
      </c>
      <c r="C828" s="86" t="s">
        <v>4009</v>
      </c>
      <c r="D828" s="91" t="s">
        <v>213</v>
      </c>
      <c r="E828" s="91" t="s">
        <v>20</v>
      </c>
      <c r="F828" s="91" t="s">
        <v>4010</v>
      </c>
      <c r="G828" s="101" t="s">
        <v>9729</v>
      </c>
      <c r="H828" s="330" t="s">
        <v>12304</v>
      </c>
      <c r="I828" s="91" t="s">
        <v>12305</v>
      </c>
      <c r="J828" s="330" t="s">
        <v>102</v>
      </c>
      <c r="K828" s="330" t="s">
        <v>3906</v>
      </c>
      <c r="L828" s="330" t="s">
        <v>4011</v>
      </c>
      <c r="M828" s="91" t="s">
        <v>10835</v>
      </c>
      <c r="N828" s="330" t="s">
        <v>30</v>
      </c>
      <c r="O828" s="330"/>
      <c r="P828" s="330" t="s">
        <v>30</v>
      </c>
      <c r="Q828" s="373">
        <v>20694</v>
      </c>
      <c r="R828" s="373">
        <v>1927</v>
      </c>
      <c r="S828" s="23">
        <v>1608</v>
      </c>
      <c r="T828" s="23">
        <v>1533</v>
      </c>
      <c r="U828" s="253" t="s">
        <v>12310</v>
      </c>
      <c r="V828" s="300">
        <v>75</v>
      </c>
      <c r="W828" s="252">
        <v>136</v>
      </c>
      <c r="X828" s="330" t="s">
        <v>6337</v>
      </c>
      <c r="Y828" s="252">
        <v>75</v>
      </c>
      <c r="Z828" s="252"/>
      <c r="AA828" s="252"/>
      <c r="AB828" s="252">
        <v>108</v>
      </c>
      <c r="AC828" s="252"/>
      <c r="AD828" s="252"/>
      <c r="AE828" s="307" t="s">
        <v>11810</v>
      </c>
      <c r="AF828" s="91" t="s">
        <v>12306</v>
      </c>
      <c r="AG828" s="373">
        <v>1129</v>
      </c>
      <c r="AH828" s="373">
        <v>1656</v>
      </c>
      <c r="AI828" s="91" t="s">
        <v>6390</v>
      </c>
      <c r="AJ828" s="91" t="s">
        <v>9044</v>
      </c>
      <c r="AK828" s="91"/>
      <c r="AL828" s="381"/>
      <c r="AM828" s="381"/>
      <c r="AN828" s="381"/>
      <c r="AO828" s="381"/>
      <c r="AP828" s="381"/>
      <c r="AQ828" s="381">
        <v>310</v>
      </c>
      <c r="AR828" s="91" t="s">
        <v>9197</v>
      </c>
      <c r="AS828" s="91" t="s">
        <v>9197</v>
      </c>
      <c r="AT828" s="91" t="s">
        <v>6356</v>
      </c>
      <c r="AU828" s="73">
        <v>16063</v>
      </c>
      <c r="AV828" s="232">
        <v>52</v>
      </c>
      <c r="AW828" s="335"/>
      <c r="AX828" s="335"/>
      <c r="AY828" s="335"/>
      <c r="AZ828" s="335"/>
      <c r="BA828" s="335"/>
      <c r="BB828" s="313"/>
      <c r="BC828" s="313"/>
      <c r="BD828" s="91"/>
      <c r="BE828" s="91" t="s">
        <v>6350</v>
      </c>
      <c r="BF828" s="313"/>
      <c r="BG828" s="335"/>
      <c r="BH828" s="313"/>
      <c r="BI828" s="313"/>
      <c r="BJ828" s="313"/>
      <c r="BK828" s="313"/>
      <c r="BL828" s="313"/>
      <c r="BM828" s="91"/>
      <c r="BN828" s="91"/>
      <c r="BO828" s="253"/>
      <c r="BP828" s="253">
        <v>1</v>
      </c>
      <c r="BQ828" s="253">
        <v>5</v>
      </c>
      <c r="BR828" s="253"/>
      <c r="BS828" s="253"/>
      <c r="BT828" s="253"/>
      <c r="BU828" s="253"/>
      <c r="BV828" s="253"/>
      <c r="BW828" s="253"/>
      <c r="BX828" s="253"/>
      <c r="BY828" s="427"/>
      <c r="BZ828" s="427"/>
      <c r="CA828" s="427"/>
      <c r="CB828" s="427"/>
      <c r="CC828" s="427"/>
    </row>
    <row r="829" spans="1:83" ht="17.100000000000001" customHeight="1">
      <c r="A829" s="770">
        <v>734</v>
      </c>
      <c r="B829" s="86" t="s">
        <v>3883</v>
      </c>
      <c r="C829" s="86" t="s">
        <v>4012</v>
      </c>
      <c r="D829" s="91" t="s">
        <v>213</v>
      </c>
      <c r="E829" s="91" t="s">
        <v>20</v>
      </c>
      <c r="F829" s="86" t="s">
        <v>4013</v>
      </c>
      <c r="G829" s="101" t="s">
        <v>4014</v>
      </c>
      <c r="H829" s="330" t="s">
        <v>4015</v>
      </c>
      <c r="I829" s="91" t="s">
        <v>4016</v>
      </c>
      <c r="J829" s="330" t="s">
        <v>102</v>
      </c>
      <c r="K829" s="330" t="s">
        <v>4017</v>
      </c>
      <c r="L829" s="330" t="s">
        <v>4018</v>
      </c>
      <c r="M829" s="91" t="s">
        <v>10836</v>
      </c>
      <c r="N829" s="330" t="s">
        <v>30</v>
      </c>
      <c r="O829" s="330"/>
      <c r="P829" s="330" t="s">
        <v>30</v>
      </c>
      <c r="Q829" s="373">
        <v>4767</v>
      </c>
      <c r="R829" s="373">
        <v>420</v>
      </c>
      <c r="S829" s="387">
        <v>295</v>
      </c>
      <c r="T829" s="387">
        <v>295</v>
      </c>
      <c r="U829" s="253" t="s">
        <v>6336</v>
      </c>
      <c r="V829" s="252"/>
      <c r="W829" s="300">
        <v>120</v>
      </c>
      <c r="X829" s="472" t="s">
        <v>6337</v>
      </c>
      <c r="Y829" s="252"/>
      <c r="Z829" s="252"/>
      <c r="AA829" s="252"/>
      <c r="AB829" s="252">
        <v>42</v>
      </c>
      <c r="AC829" s="252"/>
      <c r="AD829" s="252"/>
      <c r="AE829" s="307">
        <v>15</v>
      </c>
      <c r="AF829" s="91" t="s">
        <v>6384</v>
      </c>
      <c r="AG829" s="373">
        <v>4604</v>
      </c>
      <c r="AH829" s="373">
        <v>4604</v>
      </c>
      <c r="AI829" s="91"/>
      <c r="AJ829" s="91"/>
      <c r="AK829" s="91" t="s">
        <v>6348</v>
      </c>
      <c r="AL829" s="381"/>
      <c r="AM829" s="381"/>
      <c r="AN829" s="381"/>
      <c r="AO829" s="381"/>
      <c r="AP829" s="381"/>
      <c r="AQ829" s="381">
        <v>330</v>
      </c>
      <c r="AR829" s="91" t="s">
        <v>9140</v>
      </c>
      <c r="AS829" s="91" t="s">
        <v>9140</v>
      </c>
      <c r="AT829" s="91" t="s">
        <v>9378</v>
      </c>
      <c r="AU829" s="73">
        <v>10359</v>
      </c>
      <c r="AV829" s="73">
        <v>31</v>
      </c>
      <c r="AW829" s="335"/>
      <c r="AX829" s="335"/>
      <c r="AY829" s="335"/>
      <c r="AZ829" s="335"/>
      <c r="BA829" s="335"/>
      <c r="BB829" s="313"/>
      <c r="BC829" s="313"/>
      <c r="BD829" s="91"/>
      <c r="BE829" s="91" t="s">
        <v>6350</v>
      </c>
      <c r="BF829" s="313"/>
      <c r="BG829" s="335"/>
      <c r="BH829" s="313"/>
      <c r="BI829" s="313"/>
      <c r="BJ829" s="313"/>
      <c r="BK829" s="313"/>
      <c r="BL829" s="313"/>
      <c r="BM829" s="91"/>
      <c r="BN829" s="91"/>
      <c r="BO829" s="253"/>
      <c r="BP829" s="253">
        <v>1</v>
      </c>
      <c r="BQ829" s="253"/>
      <c r="BR829" s="253"/>
      <c r="BS829" s="253"/>
      <c r="BT829" s="253">
        <v>1</v>
      </c>
      <c r="BU829" s="253"/>
      <c r="BV829" s="253">
        <v>6</v>
      </c>
      <c r="BW829" s="253"/>
      <c r="BX829" s="253"/>
      <c r="BY829" s="427"/>
      <c r="BZ829" s="427"/>
      <c r="CA829" s="427"/>
      <c r="CB829" s="427"/>
      <c r="CC829" s="427"/>
    </row>
    <row r="830" spans="1:83" s="9" customFormat="1" ht="17.100000000000001" customHeight="1">
      <c r="A830" s="770">
        <v>735</v>
      </c>
      <c r="B830" s="493" t="s">
        <v>3883</v>
      </c>
      <c r="C830" s="493" t="s">
        <v>4019</v>
      </c>
      <c r="D830" s="493" t="s">
        <v>213</v>
      </c>
      <c r="E830" s="493" t="s">
        <v>20</v>
      </c>
      <c r="F830" s="493" t="s">
        <v>10920</v>
      </c>
      <c r="G830" s="169" t="s">
        <v>10921</v>
      </c>
      <c r="H830" s="492" t="s">
        <v>4020</v>
      </c>
      <c r="I830" s="493" t="s">
        <v>4021</v>
      </c>
      <c r="J830" s="492" t="s">
        <v>102</v>
      </c>
      <c r="K830" s="492" t="s">
        <v>3956</v>
      </c>
      <c r="L830" s="492" t="s">
        <v>4022</v>
      </c>
      <c r="M830" s="91" t="s">
        <v>10648</v>
      </c>
      <c r="N830" s="492" t="s">
        <v>30</v>
      </c>
      <c r="O830" s="492"/>
      <c r="P830" s="492" t="s">
        <v>30</v>
      </c>
      <c r="Q830" s="375">
        <v>210241</v>
      </c>
      <c r="R830" s="375">
        <v>2949</v>
      </c>
      <c r="S830" s="23">
        <v>937</v>
      </c>
      <c r="T830" s="23">
        <v>733</v>
      </c>
      <c r="U830" s="390" t="s">
        <v>12097</v>
      </c>
      <c r="V830" s="300">
        <v>204</v>
      </c>
      <c r="W830" s="300">
        <v>257</v>
      </c>
      <c r="X830" s="492" t="s">
        <v>6337</v>
      </c>
      <c r="Y830" s="300">
        <v>242</v>
      </c>
      <c r="Z830" s="300">
        <v>64</v>
      </c>
      <c r="AA830" s="300">
        <v>9793</v>
      </c>
      <c r="AB830" s="300">
        <v>54</v>
      </c>
      <c r="AC830" s="300"/>
      <c r="AD830" s="300"/>
      <c r="AE830" s="400">
        <v>261</v>
      </c>
      <c r="AF830" s="493" t="s">
        <v>11658</v>
      </c>
      <c r="AG830" s="375">
        <v>21243</v>
      </c>
      <c r="AH830" s="375">
        <v>28158</v>
      </c>
      <c r="AI830" s="493" t="s">
        <v>6692</v>
      </c>
      <c r="AJ830" s="493" t="s">
        <v>11659</v>
      </c>
      <c r="AK830" s="493" t="s">
        <v>6354</v>
      </c>
      <c r="AL830" s="492">
        <v>4</v>
      </c>
      <c r="AM830" s="492">
        <v>4</v>
      </c>
      <c r="AN830" s="492"/>
      <c r="AO830" s="492"/>
      <c r="AP830" s="492"/>
      <c r="AQ830" s="492">
        <v>310</v>
      </c>
      <c r="AR830" s="493" t="s">
        <v>9140</v>
      </c>
      <c r="AS830" s="493" t="s">
        <v>9140</v>
      </c>
      <c r="AT830" s="493" t="s">
        <v>6461</v>
      </c>
      <c r="AU830" s="232">
        <v>31002</v>
      </c>
      <c r="AV830" s="232">
        <v>100</v>
      </c>
      <c r="AW830" s="337"/>
      <c r="AX830" s="337"/>
      <c r="AY830" s="337"/>
      <c r="AZ830" s="337"/>
      <c r="BA830" s="337"/>
      <c r="BB830" s="309"/>
      <c r="BC830" s="309"/>
      <c r="BD830" s="493"/>
      <c r="BE830" s="503" t="s">
        <v>9899</v>
      </c>
      <c r="BF830" s="309"/>
      <c r="BG830" s="337"/>
      <c r="BH830" s="309"/>
      <c r="BI830" s="309"/>
      <c r="BJ830" s="309"/>
      <c r="BK830" s="309"/>
      <c r="BL830" s="309"/>
      <c r="BM830" s="493"/>
      <c r="BN830" s="493" t="s">
        <v>6350</v>
      </c>
      <c r="BO830" s="390"/>
      <c r="BP830" s="390">
        <v>4</v>
      </c>
      <c r="BQ830" s="390"/>
      <c r="BR830" s="390"/>
      <c r="BS830" s="390">
        <v>8</v>
      </c>
      <c r="BT830" s="390"/>
      <c r="BU830" s="390"/>
      <c r="BV830" s="390"/>
      <c r="BW830" s="390"/>
      <c r="BX830" s="390">
        <v>5</v>
      </c>
      <c r="BY830" s="492"/>
      <c r="BZ830" s="492"/>
      <c r="CA830" s="492"/>
      <c r="CB830" s="492"/>
      <c r="CC830" s="492"/>
      <c r="CD830" s="29"/>
      <c r="CE830" s="25"/>
    </row>
    <row r="831" spans="1:83" ht="17.100000000000001" customHeight="1">
      <c r="A831" s="770">
        <v>736</v>
      </c>
      <c r="B831" s="86" t="s">
        <v>3883</v>
      </c>
      <c r="C831" s="86" t="s">
        <v>3945</v>
      </c>
      <c r="D831" s="91" t="s">
        <v>213</v>
      </c>
      <c r="E831" s="91" t="s">
        <v>20</v>
      </c>
      <c r="F831" s="86" t="s">
        <v>4023</v>
      </c>
      <c r="G831" s="101" t="s">
        <v>4024</v>
      </c>
      <c r="H831" s="330" t="s">
        <v>4025</v>
      </c>
      <c r="I831" s="91" t="s">
        <v>4026</v>
      </c>
      <c r="J831" s="330" t="s">
        <v>102</v>
      </c>
      <c r="K831" s="330" t="s">
        <v>2488</v>
      </c>
      <c r="L831" s="330" t="s">
        <v>4027</v>
      </c>
      <c r="M831" s="91" t="s">
        <v>10643</v>
      </c>
      <c r="N831" s="330" t="s">
        <v>30</v>
      </c>
      <c r="O831" s="330"/>
      <c r="P831" s="330" t="s">
        <v>30</v>
      </c>
      <c r="Q831" s="373">
        <v>9910</v>
      </c>
      <c r="R831" s="373">
        <v>1964</v>
      </c>
      <c r="S831" s="387">
        <v>1330</v>
      </c>
      <c r="T831" s="387">
        <v>1180</v>
      </c>
      <c r="U831" s="253" t="s">
        <v>6352</v>
      </c>
      <c r="V831" s="252">
        <v>150</v>
      </c>
      <c r="W831" s="252">
        <v>120</v>
      </c>
      <c r="X831" s="330" t="s">
        <v>6337</v>
      </c>
      <c r="Y831" s="252">
        <v>94</v>
      </c>
      <c r="Z831" s="252">
        <v>30</v>
      </c>
      <c r="AA831" s="252">
        <v>5198</v>
      </c>
      <c r="AB831" s="252">
        <v>79</v>
      </c>
      <c r="AC831" s="252">
        <v>3</v>
      </c>
      <c r="AD831" s="252"/>
      <c r="AE831" s="307">
        <v>4</v>
      </c>
      <c r="AF831" s="91" t="s">
        <v>7730</v>
      </c>
      <c r="AG831" s="373">
        <v>3782</v>
      </c>
      <c r="AH831" s="373">
        <v>8615</v>
      </c>
      <c r="AI831" s="91" t="s">
        <v>9046</v>
      </c>
      <c r="AJ831" s="91" t="s">
        <v>9045</v>
      </c>
      <c r="AK831" s="91" t="s">
        <v>6348</v>
      </c>
      <c r="AL831" s="381">
        <v>1</v>
      </c>
      <c r="AM831" s="381">
        <v>1</v>
      </c>
      <c r="AN831" s="381"/>
      <c r="AO831" s="381"/>
      <c r="AP831" s="381"/>
      <c r="AQ831" s="381">
        <v>362</v>
      </c>
      <c r="AR831" s="91" t="s">
        <v>9140</v>
      </c>
      <c r="AS831" s="91" t="s">
        <v>9140</v>
      </c>
      <c r="AT831" s="91" t="s">
        <v>9374</v>
      </c>
      <c r="AU831" s="73">
        <v>80077</v>
      </c>
      <c r="AV831" s="232">
        <v>221</v>
      </c>
      <c r="AW831" s="335"/>
      <c r="AX831" s="335"/>
      <c r="AY831" s="335"/>
      <c r="AZ831" s="335"/>
      <c r="BA831" s="335"/>
      <c r="BB831" s="313"/>
      <c r="BC831" s="313"/>
      <c r="BD831" s="91"/>
      <c r="BE831" s="91" t="s">
        <v>6350</v>
      </c>
      <c r="BF831" s="313"/>
      <c r="BG831" s="335"/>
      <c r="BH831" s="313"/>
      <c r="BI831" s="313"/>
      <c r="BJ831" s="313"/>
      <c r="BK831" s="313"/>
      <c r="BL831" s="313"/>
      <c r="BM831" s="91"/>
      <c r="BN831" s="91" t="s">
        <v>6350</v>
      </c>
      <c r="BO831" s="253"/>
      <c r="BP831" s="390">
        <v>1</v>
      </c>
      <c r="BQ831" s="253"/>
      <c r="BR831" s="253"/>
      <c r="BS831" s="253">
        <v>1</v>
      </c>
      <c r="BT831" s="253">
        <v>1</v>
      </c>
      <c r="BU831" s="253"/>
      <c r="BV831" s="253"/>
      <c r="BW831" s="253"/>
      <c r="BX831" s="253"/>
      <c r="BY831" s="427"/>
      <c r="BZ831" s="427"/>
      <c r="CA831" s="427"/>
      <c r="CB831" s="427"/>
      <c r="CC831" s="427"/>
    </row>
    <row r="832" spans="1:83" ht="17.100000000000001" customHeight="1">
      <c r="A832" s="770">
        <v>737</v>
      </c>
      <c r="B832" s="86" t="s">
        <v>3883</v>
      </c>
      <c r="C832" s="86" t="s">
        <v>3908</v>
      </c>
      <c r="D832" s="91" t="s">
        <v>213</v>
      </c>
      <c r="E832" s="91" t="s">
        <v>113</v>
      </c>
      <c r="F832" s="91" t="s">
        <v>12593</v>
      </c>
      <c r="G832" s="101" t="s">
        <v>4028</v>
      </c>
      <c r="H832" s="330" t="s">
        <v>4029</v>
      </c>
      <c r="I832" s="91" t="s">
        <v>4030</v>
      </c>
      <c r="J832" s="330" t="s">
        <v>30</v>
      </c>
      <c r="K832" s="330" t="s">
        <v>113</v>
      </c>
      <c r="L832" s="330" t="s">
        <v>113</v>
      </c>
      <c r="M832" s="91" t="s">
        <v>10644</v>
      </c>
      <c r="N832" s="330" t="s">
        <v>30</v>
      </c>
      <c r="O832" s="330"/>
      <c r="P832" s="330" t="s">
        <v>30</v>
      </c>
      <c r="Q832" s="373">
        <v>1024</v>
      </c>
      <c r="R832" s="373">
        <v>232</v>
      </c>
      <c r="S832" s="387">
        <v>232</v>
      </c>
      <c r="T832" s="387">
        <v>232</v>
      </c>
      <c r="U832" s="253" t="s">
        <v>6336</v>
      </c>
      <c r="V832" s="252"/>
      <c r="W832" s="252"/>
      <c r="X832" s="330"/>
      <c r="Y832" s="252"/>
      <c r="Z832" s="252"/>
      <c r="AA832" s="252"/>
      <c r="AB832" s="252">
        <v>416</v>
      </c>
      <c r="AC832" s="252"/>
      <c r="AD832" s="252">
        <v>148</v>
      </c>
      <c r="AE832" s="307">
        <v>189</v>
      </c>
      <c r="AF832" s="91" t="s">
        <v>7731</v>
      </c>
      <c r="AG832" s="373">
        <v>61</v>
      </c>
      <c r="AH832" s="373">
        <v>61</v>
      </c>
      <c r="AI832" s="91"/>
      <c r="AJ832" s="91"/>
      <c r="AK832" s="91"/>
      <c r="AL832" s="381"/>
      <c r="AM832" s="381"/>
      <c r="AN832" s="381"/>
      <c r="AO832" s="381"/>
      <c r="AP832" s="381"/>
      <c r="AQ832" s="381">
        <v>365</v>
      </c>
      <c r="AR832" s="91" t="s">
        <v>9140</v>
      </c>
      <c r="AS832" s="91" t="s">
        <v>9140</v>
      </c>
      <c r="AT832" s="91" t="s">
        <v>6437</v>
      </c>
      <c r="AU832" s="232">
        <v>247448</v>
      </c>
      <c r="AV832" s="73">
        <v>678</v>
      </c>
      <c r="AW832" s="335">
        <v>2000</v>
      </c>
      <c r="AX832" s="335">
        <v>0</v>
      </c>
      <c r="AY832" s="335">
        <v>1000</v>
      </c>
      <c r="AZ832" s="335">
        <v>1000</v>
      </c>
      <c r="BA832" s="335">
        <v>2000</v>
      </c>
      <c r="BB832" s="313">
        <v>25</v>
      </c>
      <c r="BC832" s="313">
        <v>50</v>
      </c>
      <c r="BD832" s="91" t="s">
        <v>7732</v>
      </c>
      <c r="BE832" s="91" t="s">
        <v>9566</v>
      </c>
      <c r="BF832" s="313">
        <v>2000</v>
      </c>
      <c r="BG832" s="335">
        <v>0</v>
      </c>
      <c r="BH832" s="313">
        <v>1000</v>
      </c>
      <c r="BI832" s="313">
        <v>1000</v>
      </c>
      <c r="BJ832" s="313">
        <v>2000</v>
      </c>
      <c r="BK832" s="313">
        <v>25</v>
      </c>
      <c r="BL832" s="313">
        <v>50</v>
      </c>
      <c r="BM832" s="91" t="s">
        <v>11846</v>
      </c>
      <c r="BN832" s="91"/>
      <c r="BO832" s="253"/>
      <c r="BP832" s="253"/>
      <c r="BQ832" s="253">
        <v>17</v>
      </c>
      <c r="BR832" s="253">
        <v>15</v>
      </c>
      <c r="BS832" s="253">
        <v>2</v>
      </c>
      <c r="BT832" s="253">
        <v>8</v>
      </c>
      <c r="BU832" s="253">
        <v>7</v>
      </c>
      <c r="BV832" s="253">
        <v>2</v>
      </c>
      <c r="BW832" s="253"/>
      <c r="BX832" s="253"/>
      <c r="BY832" s="427"/>
      <c r="BZ832" s="427"/>
      <c r="CA832" s="427"/>
      <c r="CB832" s="427"/>
      <c r="CC832" s="427"/>
    </row>
    <row r="833" spans="1:81" ht="17.100000000000001" customHeight="1">
      <c r="A833" s="770">
        <v>738</v>
      </c>
      <c r="B833" s="86" t="s">
        <v>3883</v>
      </c>
      <c r="C833" s="86" t="s">
        <v>3936</v>
      </c>
      <c r="D833" s="91" t="s">
        <v>213</v>
      </c>
      <c r="E833" s="91" t="s">
        <v>20</v>
      </c>
      <c r="F833" s="91" t="s">
        <v>12594</v>
      </c>
      <c r="G833" s="101" t="s">
        <v>8768</v>
      </c>
      <c r="H833" s="330" t="s">
        <v>4031</v>
      </c>
      <c r="I833" s="91" t="s">
        <v>4032</v>
      </c>
      <c r="J833" s="330" t="s">
        <v>102</v>
      </c>
      <c r="K833" s="330" t="s">
        <v>4033</v>
      </c>
      <c r="L833" s="330" t="s">
        <v>4034</v>
      </c>
      <c r="M833" s="91" t="s">
        <v>10645</v>
      </c>
      <c r="N833" s="330" t="s">
        <v>102</v>
      </c>
      <c r="O833" s="776" t="s">
        <v>6435</v>
      </c>
      <c r="P833" s="330" t="s">
        <v>30</v>
      </c>
      <c r="Q833" s="373">
        <v>9098</v>
      </c>
      <c r="R833" s="373">
        <v>1374.1</v>
      </c>
      <c r="S833" s="387">
        <v>331.2</v>
      </c>
      <c r="T833" s="387">
        <v>331.2</v>
      </c>
      <c r="U833" s="253" t="s">
        <v>6352</v>
      </c>
      <c r="V833" s="252"/>
      <c r="W833" s="252">
        <v>27.23</v>
      </c>
      <c r="X833" s="330" t="s">
        <v>6337</v>
      </c>
      <c r="Y833" s="252">
        <v>68.400000000000006</v>
      </c>
      <c r="Z833" s="252"/>
      <c r="AA833" s="252"/>
      <c r="AB833" s="252">
        <v>48</v>
      </c>
      <c r="AC833" s="252"/>
      <c r="AD833" s="252"/>
      <c r="AE833" s="307">
        <v>49</v>
      </c>
      <c r="AF833" s="91" t="s">
        <v>6681</v>
      </c>
      <c r="AG833" s="373">
        <v>178</v>
      </c>
      <c r="AH833" s="373">
        <v>189</v>
      </c>
      <c r="AI833" s="91"/>
      <c r="AJ833" s="91"/>
      <c r="AK833" s="91"/>
      <c r="AL833" s="381">
        <v>4</v>
      </c>
      <c r="AM833" s="381"/>
      <c r="AN833" s="381">
        <v>4</v>
      </c>
      <c r="AO833" s="381"/>
      <c r="AP833" s="381"/>
      <c r="AQ833" s="381">
        <v>310</v>
      </c>
      <c r="AR833" s="91" t="s">
        <v>8604</v>
      </c>
      <c r="AS833" s="91" t="s">
        <v>8604</v>
      </c>
      <c r="AT833" s="91" t="s">
        <v>9379</v>
      </c>
      <c r="AU833" s="232">
        <v>15605</v>
      </c>
      <c r="AV833" s="73">
        <v>50</v>
      </c>
      <c r="AW833" s="335"/>
      <c r="AX833" s="335"/>
      <c r="AY833" s="335"/>
      <c r="AZ833" s="335"/>
      <c r="BA833" s="335"/>
      <c r="BB833" s="313"/>
      <c r="BC833" s="313"/>
      <c r="BD833" s="91"/>
      <c r="BE833" s="91" t="s">
        <v>6350</v>
      </c>
      <c r="BF833" s="313"/>
      <c r="BG833" s="335"/>
      <c r="BH833" s="313"/>
      <c r="BI833" s="313"/>
      <c r="BJ833" s="313"/>
      <c r="BK833" s="313"/>
      <c r="BL833" s="313"/>
      <c r="BM833" s="91"/>
      <c r="BN833" s="91"/>
      <c r="BO833" s="390"/>
      <c r="BP833" s="390">
        <v>1</v>
      </c>
      <c r="BQ833" s="390">
        <v>1</v>
      </c>
      <c r="BR833" s="390"/>
      <c r="BS833" s="390"/>
      <c r="BT833" s="390">
        <v>1</v>
      </c>
      <c r="BU833" s="390"/>
      <c r="BV833" s="390">
        <v>1</v>
      </c>
      <c r="BW833" s="390"/>
      <c r="BX833" s="390">
        <v>23</v>
      </c>
      <c r="BY833" s="427"/>
      <c r="BZ833" s="427"/>
      <c r="CA833" s="427"/>
      <c r="CB833" s="427"/>
      <c r="CC833" s="427"/>
    </row>
    <row r="834" spans="1:81" ht="17.100000000000001" customHeight="1">
      <c r="A834" s="770">
        <v>739</v>
      </c>
      <c r="B834" s="86" t="s">
        <v>3883</v>
      </c>
      <c r="C834" s="86" t="s">
        <v>3945</v>
      </c>
      <c r="D834" s="91" t="s">
        <v>213</v>
      </c>
      <c r="E834" s="91" t="s">
        <v>113</v>
      </c>
      <c r="F834" s="91" t="s">
        <v>4035</v>
      </c>
      <c r="G834" s="101" t="s">
        <v>4036</v>
      </c>
      <c r="H834" s="330" t="s">
        <v>4037</v>
      </c>
      <c r="I834" s="91" t="s">
        <v>4038</v>
      </c>
      <c r="J834" s="330" t="s">
        <v>30</v>
      </c>
      <c r="K834" s="330" t="s">
        <v>113</v>
      </c>
      <c r="L834" s="330" t="s">
        <v>113</v>
      </c>
      <c r="M834" s="91" t="s">
        <v>10646</v>
      </c>
      <c r="N834" s="330" t="s">
        <v>30</v>
      </c>
      <c r="O834" s="330"/>
      <c r="P834" s="330" t="s">
        <v>30</v>
      </c>
      <c r="Q834" s="373">
        <v>26446</v>
      </c>
      <c r="R834" s="373">
        <v>209</v>
      </c>
      <c r="S834" s="387">
        <v>209</v>
      </c>
      <c r="T834" s="387">
        <v>209</v>
      </c>
      <c r="U834" s="253"/>
      <c r="V834" s="252"/>
      <c r="W834" s="252"/>
      <c r="X834" s="330"/>
      <c r="Y834" s="252"/>
      <c r="Z834" s="252"/>
      <c r="AA834" s="252"/>
      <c r="AB834" s="252">
        <v>54</v>
      </c>
      <c r="AC834" s="252"/>
      <c r="AD834" s="252"/>
      <c r="AE834" s="307">
        <v>10</v>
      </c>
      <c r="AF834" s="91" t="s">
        <v>7733</v>
      </c>
      <c r="AG834" s="373">
        <v>93</v>
      </c>
      <c r="AH834" s="373">
        <v>98</v>
      </c>
      <c r="AI834" s="91"/>
      <c r="AJ834" s="91"/>
      <c r="AK834" s="91"/>
      <c r="AL834" s="381">
        <v>25</v>
      </c>
      <c r="AM834" s="381"/>
      <c r="AN834" s="381">
        <v>4</v>
      </c>
      <c r="AO834" s="381">
        <v>1</v>
      </c>
      <c r="AP834" s="381">
        <v>20</v>
      </c>
      <c r="AQ834" s="381">
        <v>310</v>
      </c>
      <c r="AR834" s="91" t="s">
        <v>6355</v>
      </c>
      <c r="AS834" s="91" t="s">
        <v>6355</v>
      </c>
      <c r="AT834" s="91" t="s">
        <v>7734</v>
      </c>
      <c r="AU834" s="73">
        <v>6360</v>
      </c>
      <c r="AV834" s="73">
        <v>20</v>
      </c>
      <c r="AW834" s="335"/>
      <c r="AX834" s="335"/>
      <c r="AY834" s="335"/>
      <c r="AZ834" s="335"/>
      <c r="BA834" s="335"/>
      <c r="BB834" s="313"/>
      <c r="BC834" s="313"/>
      <c r="BD834" s="91"/>
      <c r="BE834" s="91" t="s">
        <v>6350</v>
      </c>
      <c r="BF834" s="313"/>
      <c r="BG834" s="335"/>
      <c r="BH834" s="313"/>
      <c r="BI834" s="313"/>
      <c r="BJ834" s="313"/>
      <c r="BK834" s="313"/>
      <c r="BL834" s="313"/>
      <c r="BM834" s="91"/>
      <c r="BN834" s="91" t="s">
        <v>6350</v>
      </c>
      <c r="BO834" s="253"/>
      <c r="BP834" s="253"/>
      <c r="BQ834" s="253"/>
      <c r="BR834" s="253"/>
      <c r="BS834" s="253"/>
      <c r="BT834" s="253"/>
      <c r="BU834" s="253">
        <v>1</v>
      </c>
      <c r="BV834" s="253">
        <v>1</v>
      </c>
      <c r="BW834" s="253"/>
      <c r="BX834" s="253"/>
      <c r="BY834" s="427"/>
      <c r="BZ834" s="427"/>
      <c r="CA834" s="427"/>
      <c r="CB834" s="427"/>
      <c r="CC834" s="427"/>
    </row>
    <row r="835" spans="1:81" ht="17.100000000000001" customHeight="1">
      <c r="A835" s="770">
        <v>740</v>
      </c>
      <c r="B835" s="86" t="s">
        <v>3883</v>
      </c>
      <c r="C835" s="86" t="s">
        <v>4039</v>
      </c>
      <c r="D835" s="91" t="s">
        <v>213</v>
      </c>
      <c r="E835" s="91" t="s">
        <v>113</v>
      </c>
      <c r="F835" s="91" t="s">
        <v>4040</v>
      </c>
      <c r="G835" s="101" t="s">
        <v>4041</v>
      </c>
      <c r="H835" s="330" t="s">
        <v>4042</v>
      </c>
      <c r="I835" s="91" t="s">
        <v>4043</v>
      </c>
      <c r="J835" s="330" t="s">
        <v>30</v>
      </c>
      <c r="K835" s="330" t="s">
        <v>113</v>
      </c>
      <c r="L835" s="330" t="s">
        <v>113</v>
      </c>
      <c r="M835" s="91"/>
      <c r="N835" s="330" t="s">
        <v>30</v>
      </c>
      <c r="O835" s="330"/>
      <c r="P835" s="330" t="s">
        <v>30</v>
      </c>
      <c r="Q835" s="373">
        <v>41732</v>
      </c>
      <c r="R835" s="373">
        <v>2393</v>
      </c>
      <c r="S835" s="387">
        <v>668</v>
      </c>
      <c r="T835" s="387">
        <v>570</v>
      </c>
      <c r="U835" s="253" t="s">
        <v>6336</v>
      </c>
      <c r="V835" s="252">
        <v>98</v>
      </c>
      <c r="W835" s="252">
        <v>38</v>
      </c>
      <c r="X835" s="330" t="s">
        <v>6337</v>
      </c>
      <c r="Y835" s="252">
        <v>68</v>
      </c>
      <c r="Z835" s="252"/>
      <c r="AA835" s="252"/>
      <c r="AB835" s="252">
        <v>67</v>
      </c>
      <c r="AC835" s="252"/>
      <c r="AD835" s="252"/>
      <c r="AE835" s="307">
        <v>114</v>
      </c>
      <c r="AF835" s="91" t="s">
        <v>7735</v>
      </c>
      <c r="AG835" s="373">
        <v>1</v>
      </c>
      <c r="AH835" s="373">
        <v>1</v>
      </c>
      <c r="AI835" s="91" t="s">
        <v>7736</v>
      </c>
      <c r="AJ835" s="493" t="s">
        <v>9969</v>
      </c>
      <c r="AK835" s="91"/>
      <c r="AL835" s="381"/>
      <c r="AM835" s="381"/>
      <c r="AN835" s="381"/>
      <c r="AO835" s="381"/>
      <c r="AP835" s="381"/>
      <c r="AQ835" s="700">
        <v>308</v>
      </c>
      <c r="AR835" s="91" t="s">
        <v>9141</v>
      </c>
      <c r="AS835" s="91" t="s">
        <v>9141</v>
      </c>
      <c r="AT835" s="91" t="s">
        <v>9375</v>
      </c>
      <c r="AU835" s="73">
        <v>13599</v>
      </c>
      <c r="AV835" s="232">
        <v>44</v>
      </c>
      <c r="AW835" s="335"/>
      <c r="AX835" s="335"/>
      <c r="AY835" s="335"/>
      <c r="AZ835" s="335"/>
      <c r="BA835" s="335"/>
      <c r="BB835" s="313"/>
      <c r="BC835" s="313"/>
      <c r="BD835" s="91"/>
      <c r="BE835" s="91" t="s">
        <v>6350</v>
      </c>
      <c r="BF835" s="313"/>
      <c r="BG835" s="335"/>
      <c r="BH835" s="313"/>
      <c r="BI835" s="313"/>
      <c r="BJ835" s="313"/>
      <c r="BK835" s="313"/>
      <c r="BL835" s="313"/>
      <c r="BM835" s="91"/>
      <c r="BN835" s="91" t="s">
        <v>6350</v>
      </c>
      <c r="BO835" s="390"/>
      <c r="BP835" s="390">
        <v>1</v>
      </c>
      <c r="BQ835" s="253"/>
      <c r="BR835" s="253"/>
      <c r="BS835" s="253"/>
      <c r="BT835" s="253"/>
      <c r="BU835" s="253"/>
      <c r="BV835" s="253">
        <v>2</v>
      </c>
      <c r="BW835" s="253"/>
      <c r="BX835" s="253"/>
      <c r="BY835" s="427"/>
      <c r="BZ835" s="427"/>
      <c r="CA835" s="427"/>
      <c r="CB835" s="427"/>
      <c r="CC835" s="427"/>
    </row>
    <row r="836" spans="1:81" ht="17.100000000000001" customHeight="1">
      <c r="A836" s="770">
        <v>741</v>
      </c>
      <c r="B836" s="86" t="s">
        <v>3883</v>
      </c>
      <c r="C836" s="86" t="s">
        <v>3967</v>
      </c>
      <c r="D836" s="91" t="s">
        <v>213</v>
      </c>
      <c r="E836" s="91" t="s">
        <v>20</v>
      </c>
      <c r="F836" s="91" t="s">
        <v>4044</v>
      </c>
      <c r="G836" s="101" t="s">
        <v>4045</v>
      </c>
      <c r="H836" s="330" t="s">
        <v>4046</v>
      </c>
      <c r="I836" s="91" t="s">
        <v>4047</v>
      </c>
      <c r="J836" s="330" t="s">
        <v>102</v>
      </c>
      <c r="K836" s="330" t="s">
        <v>4048</v>
      </c>
      <c r="L836" s="330" t="s">
        <v>4049</v>
      </c>
      <c r="M836" s="91" t="s">
        <v>10647</v>
      </c>
      <c r="N836" s="330" t="s">
        <v>30</v>
      </c>
      <c r="O836" s="330"/>
      <c r="P836" s="330" t="s">
        <v>102</v>
      </c>
      <c r="Q836" s="373">
        <v>18695</v>
      </c>
      <c r="R836" s="373">
        <v>3980</v>
      </c>
      <c r="S836" s="387">
        <v>1080</v>
      </c>
      <c r="T836" s="387">
        <v>818</v>
      </c>
      <c r="U836" s="253" t="s">
        <v>6352</v>
      </c>
      <c r="V836" s="252">
        <v>262</v>
      </c>
      <c r="W836" s="252">
        <v>359</v>
      </c>
      <c r="X836" s="330" t="s">
        <v>6337</v>
      </c>
      <c r="Y836" s="252">
        <v>286</v>
      </c>
      <c r="Z836" s="252">
        <v>39</v>
      </c>
      <c r="AA836" s="252">
        <v>6272</v>
      </c>
      <c r="AB836" s="252">
        <v>151</v>
      </c>
      <c r="AC836" s="252">
        <v>41</v>
      </c>
      <c r="AD836" s="252"/>
      <c r="AE836" s="307">
        <v>235</v>
      </c>
      <c r="AF836" s="91" t="s">
        <v>7737</v>
      </c>
      <c r="AG836" s="373">
        <v>10653</v>
      </c>
      <c r="AH836" s="373">
        <v>12520</v>
      </c>
      <c r="AI836" s="91" t="s">
        <v>7738</v>
      </c>
      <c r="AJ836" s="91" t="s">
        <v>9047</v>
      </c>
      <c r="AK836" s="91" t="s">
        <v>6348</v>
      </c>
      <c r="AL836" s="381">
        <v>4</v>
      </c>
      <c r="AM836" s="381">
        <v>1</v>
      </c>
      <c r="AN836" s="381">
        <v>3</v>
      </c>
      <c r="AO836" s="381"/>
      <c r="AP836" s="381"/>
      <c r="AQ836" s="381">
        <v>238</v>
      </c>
      <c r="AR836" s="91" t="s">
        <v>6355</v>
      </c>
      <c r="AS836" s="91" t="s">
        <v>6355</v>
      </c>
      <c r="AT836" s="91" t="s">
        <v>8553</v>
      </c>
      <c r="AU836" s="232">
        <v>94363</v>
      </c>
      <c r="AV836" s="73">
        <v>396</v>
      </c>
      <c r="AW836" s="335"/>
      <c r="AX836" s="335"/>
      <c r="AY836" s="335"/>
      <c r="AZ836" s="335"/>
      <c r="BA836" s="335"/>
      <c r="BB836" s="313"/>
      <c r="BC836" s="313"/>
      <c r="BD836" s="91"/>
      <c r="BE836" s="91" t="s">
        <v>6350</v>
      </c>
      <c r="BF836" s="313"/>
      <c r="BG836" s="335"/>
      <c r="BH836" s="313"/>
      <c r="BI836" s="313"/>
      <c r="BJ836" s="313"/>
      <c r="BK836" s="313"/>
      <c r="BL836" s="313"/>
      <c r="BM836" s="91"/>
      <c r="BN836" s="91" t="s">
        <v>6350</v>
      </c>
      <c r="BO836" s="253"/>
      <c r="BP836" s="253">
        <v>2</v>
      </c>
      <c r="BQ836" s="253"/>
      <c r="BR836" s="253">
        <v>2</v>
      </c>
      <c r="BS836" s="253">
        <v>7</v>
      </c>
      <c r="BT836" s="253">
        <v>16</v>
      </c>
      <c r="BU836" s="253"/>
      <c r="BV836" s="253"/>
      <c r="BW836" s="253"/>
      <c r="BX836" s="253"/>
      <c r="BY836" s="427"/>
      <c r="BZ836" s="427"/>
      <c r="CA836" s="427"/>
      <c r="CB836" s="427"/>
      <c r="CC836" s="427"/>
    </row>
    <row r="837" spans="1:81" ht="17.100000000000001" customHeight="1">
      <c r="A837" s="770">
        <v>742</v>
      </c>
      <c r="B837" s="86" t="s">
        <v>3883</v>
      </c>
      <c r="C837" s="86" t="s">
        <v>4050</v>
      </c>
      <c r="D837" s="86" t="s">
        <v>213</v>
      </c>
      <c r="E837" s="86" t="s">
        <v>20</v>
      </c>
      <c r="F837" s="86" t="s">
        <v>4051</v>
      </c>
      <c r="G837" s="169" t="s">
        <v>4052</v>
      </c>
      <c r="H837" s="329" t="s">
        <v>4053</v>
      </c>
      <c r="I837" s="332" t="s">
        <v>4054</v>
      </c>
      <c r="J837" s="329" t="s">
        <v>102</v>
      </c>
      <c r="K837" s="329" t="s">
        <v>4055</v>
      </c>
      <c r="L837" s="329" t="s">
        <v>4056</v>
      </c>
      <c r="M837" s="663" t="s">
        <v>12554</v>
      </c>
      <c r="N837" s="330" t="s">
        <v>11433</v>
      </c>
      <c r="O837" s="776" t="s">
        <v>6435</v>
      </c>
      <c r="P837" s="330" t="s">
        <v>30</v>
      </c>
      <c r="Q837" s="373">
        <v>6245</v>
      </c>
      <c r="R837" s="373">
        <v>1374</v>
      </c>
      <c r="S837" s="387">
        <v>698</v>
      </c>
      <c r="T837" s="387">
        <v>552</v>
      </c>
      <c r="U837" s="253" t="s">
        <v>6352</v>
      </c>
      <c r="V837" s="252">
        <v>146</v>
      </c>
      <c r="W837" s="252">
        <v>138</v>
      </c>
      <c r="X837" s="330" t="s">
        <v>33</v>
      </c>
      <c r="Y837" s="252">
        <v>354</v>
      </c>
      <c r="Z837" s="252">
        <v>27</v>
      </c>
      <c r="AA837" s="252">
        <v>200</v>
      </c>
      <c r="AB837" s="252">
        <v>47</v>
      </c>
      <c r="AC837" s="252"/>
      <c r="AD837" s="252"/>
      <c r="AE837" s="307">
        <v>98</v>
      </c>
      <c r="AF837" s="91" t="s">
        <v>11446</v>
      </c>
      <c r="AG837" s="373">
        <v>1059</v>
      </c>
      <c r="AH837" s="373">
        <v>3255</v>
      </c>
      <c r="AI837" s="91"/>
      <c r="AJ837" s="91"/>
      <c r="AK837" s="91" t="s">
        <v>6348</v>
      </c>
      <c r="AL837" s="381">
        <v>18</v>
      </c>
      <c r="AM837" s="381">
        <v>4</v>
      </c>
      <c r="AN837" s="381">
        <v>6</v>
      </c>
      <c r="AO837" s="381">
        <v>8</v>
      </c>
      <c r="AP837" s="381"/>
      <c r="AQ837" s="381">
        <v>313</v>
      </c>
      <c r="AR837" s="91" t="s">
        <v>6355</v>
      </c>
      <c r="AS837" s="91" t="s">
        <v>6355</v>
      </c>
      <c r="AT837" s="91" t="s">
        <v>9380</v>
      </c>
      <c r="AU837" s="73">
        <v>12600</v>
      </c>
      <c r="AV837" s="73">
        <v>40</v>
      </c>
      <c r="AW837" s="335"/>
      <c r="AX837" s="335"/>
      <c r="AY837" s="335"/>
      <c r="AZ837" s="335"/>
      <c r="BA837" s="335"/>
      <c r="BB837" s="313"/>
      <c r="BC837" s="313"/>
      <c r="BD837" s="91"/>
      <c r="BE837" s="91" t="s">
        <v>6350</v>
      </c>
      <c r="BF837" s="313"/>
      <c r="BG837" s="335"/>
      <c r="BH837" s="313"/>
      <c r="BI837" s="313"/>
      <c r="BJ837" s="313"/>
      <c r="BK837" s="313"/>
      <c r="BL837" s="313"/>
      <c r="BM837" s="91"/>
      <c r="BN837" s="91" t="s">
        <v>11447</v>
      </c>
      <c r="BO837" s="253"/>
      <c r="BP837" s="253">
        <v>1</v>
      </c>
      <c r="BQ837" s="253">
        <v>2</v>
      </c>
      <c r="BR837" s="253">
        <v>1</v>
      </c>
      <c r="BS837" s="253">
        <v>1</v>
      </c>
      <c r="BT837" s="253">
        <v>2</v>
      </c>
      <c r="BU837" s="253"/>
      <c r="BV837" s="253">
        <v>1</v>
      </c>
      <c r="BW837" s="253"/>
      <c r="BX837" s="253"/>
      <c r="BY837" s="427"/>
      <c r="BZ837" s="427"/>
      <c r="CA837" s="427"/>
      <c r="CB837" s="427"/>
      <c r="CC837" s="427"/>
    </row>
    <row r="838" spans="1:81" ht="17.100000000000001" customHeight="1">
      <c r="A838" s="770">
        <v>743</v>
      </c>
      <c r="B838" s="86" t="s">
        <v>3883</v>
      </c>
      <c r="C838" s="86" t="s">
        <v>3908</v>
      </c>
      <c r="D838" s="91" t="s">
        <v>213</v>
      </c>
      <c r="E838" s="91" t="s">
        <v>20</v>
      </c>
      <c r="F838" s="91" t="s">
        <v>4057</v>
      </c>
      <c r="G838" s="101" t="s">
        <v>4058</v>
      </c>
      <c r="H838" s="330" t="s">
        <v>4059</v>
      </c>
      <c r="I838" s="91" t="s">
        <v>4060</v>
      </c>
      <c r="J838" s="330" t="s">
        <v>102</v>
      </c>
      <c r="K838" s="330" t="s">
        <v>4061</v>
      </c>
      <c r="L838" s="330" t="s">
        <v>4062</v>
      </c>
      <c r="M838" s="91" t="s">
        <v>10837</v>
      </c>
      <c r="N838" s="330" t="s">
        <v>30</v>
      </c>
      <c r="O838" s="330"/>
      <c r="P838" s="330" t="s">
        <v>30</v>
      </c>
      <c r="Q838" s="373">
        <v>5957</v>
      </c>
      <c r="R838" s="373">
        <v>1698</v>
      </c>
      <c r="S838" s="387">
        <v>1018</v>
      </c>
      <c r="T838" s="387">
        <v>934</v>
      </c>
      <c r="U838" s="253" t="s">
        <v>6336</v>
      </c>
      <c r="V838" s="252">
        <v>84</v>
      </c>
      <c r="W838" s="252">
        <v>26</v>
      </c>
      <c r="X838" s="330" t="s">
        <v>33</v>
      </c>
      <c r="Y838" s="252">
        <v>150</v>
      </c>
      <c r="Z838" s="252">
        <v>12</v>
      </c>
      <c r="AA838" s="252">
        <v>200</v>
      </c>
      <c r="AB838" s="252">
        <v>84</v>
      </c>
      <c r="AC838" s="252"/>
      <c r="AD838" s="252"/>
      <c r="AE838" s="307">
        <v>21</v>
      </c>
      <c r="AF838" s="91" t="s">
        <v>6391</v>
      </c>
      <c r="AG838" s="373">
        <v>147</v>
      </c>
      <c r="AH838" s="373">
        <v>147</v>
      </c>
      <c r="AI838" s="91"/>
      <c r="AJ838" s="91"/>
      <c r="AK838" s="91"/>
      <c r="AL838" s="381"/>
      <c r="AM838" s="381"/>
      <c r="AN838" s="381"/>
      <c r="AO838" s="381"/>
      <c r="AP838" s="381"/>
      <c r="AQ838" s="381">
        <v>311</v>
      </c>
      <c r="AR838" s="91" t="s">
        <v>6355</v>
      </c>
      <c r="AS838" s="91" t="s">
        <v>6355</v>
      </c>
      <c r="AT838" s="91" t="s">
        <v>10033</v>
      </c>
      <c r="AU838" s="73">
        <v>26687</v>
      </c>
      <c r="AV838" s="73">
        <v>86</v>
      </c>
      <c r="AW838" s="335"/>
      <c r="AX838" s="335"/>
      <c r="AY838" s="335"/>
      <c r="AZ838" s="335"/>
      <c r="BA838" s="335"/>
      <c r="BB838" s="313"/>
      <c r="BC838" s="313"/>
      <c r="BD838" s="91"/>
      <c r="BE838" s="91" t="s">
        <v>6350</v>
      </c>
      <c r="BF838" s="313"/>
      <c r="BG838" s="335"/>
      <c r="BH838" s="313"/>
      <c r="BI838" s="313"/>
      <c r="BJ838" s="313"/>
      <c r="BK838" s="313"/>
      <c r="BL838" s="313"/>
      <c r="BM838" s="91"/>
      <c r="BN838" s="91" t="s">
        <v>6350</v>
      </c>
      <c r="BO838" s="253"/>
      <c r="BP838" s="253">
        <v>1</v>
      </c>
      <c r="BQ838" s="253"/>
      <c r="BR838" s="253">
        <v>1</v>
      </c>
      <c r="BS838" s="253">
        <v>1</v>
      </c>
      <c r="BT838" s="253">
        <v>3</v>
      </c>
      <c r="BU838" s="253">
        <v>4</v>
      </c>
      <c r="BV838" s="253">
        <v>5</v>
      </c>
      <c r="BW838" s="253"/>
      <c r="BX838" s="253"/>
      <c r="BY838" s="427"/>
      <c r="BZ838" s="427"/>
      <c r="CA838" s="427"/>
      <c r="CB838" s="427"/>
      <c r="CC838" s="427"/>
    </row>
    <row r="839" spans="1:81" ht="17.100000000000001" customHeight="1">
      <c r="A839" s="770">
        <v>744</v>
      </c>
      <c r="B839" s="86" t="s">
        <v>3883</v>
      </c>
      <c r="C839" s="86" t="s">
        <v>3974</v>
      </c>
      <c r="D839" s="91" t="s">
        <v>213</v>
      </c>
      <c r="E839" s="91" t="s">
        <v>113</v>
      </c>
      <c r="F839" s="91" t="s">
        <v>4063</v>
      </c>
      <c r="G839" s="101" t="s">
        <v>4064</v>
      </c>
      <c r="H839" s="330" t="s">
        <v>11660</v>
      </c>
      <c r="I839" s="91">
        <v>1980.05</v>
      </c>
      <c r="J839" s="330" t="s">
        <v>30</v>
      </c>
      <c r="K839" s="330" t="s">
        <v>113</v>
      </c>
      <c r="L839" s="330" t="s">
        <v>113</v>
      </c>
      <c r="M839" s="91"/>
      <c r="N839" s="330" t="s">
        <v>30</v>
      </c>
      <c r="O839" s="330"/>
      <c r="P839" s="330" t="s">
        <v>30</v>
      </c>
      <c r="Q839" s="373">
        <v>13232</v>
      </c>
      <c r="R839" s="373">
        <v>225</v>
      </c>
      <c r="S839" s="387">
        <v>66</v>
      </c>
      <c r="T839" s="387">
        <v>66</v>
      </c>
      <c r="U839" s="253" t="s">
        <v>6336</v>
      </c>
      <c r="V839" s="252"/>
      <c r="W839" s="252"/>
      <c r="X839" s="330"/>
      <c r="Y839" s="252"/>
      <c r="Z839" s="252"/>
      <c r="AA839" s="252"/>
      <c r="AB839" s="252"/>
      <c r="AC839" s="252"/>
      <c r="AD839" s="252"/>
      <c r="AE839" s="307">
        <v>30</v>
      </c>
      <c r="AF839" s="91" t="s">
        <v>6693</v>
      </c>
      <c r="AG839" s="373">
        <v>6</v>
      </c>
      <c r="AH839" s="373">
        <v>20</v>
      </c>
      <c r="AI839" s="91" t="s">
        <v>6694</v>
      </c>
      <c r="AJ839" s="91"/>
      <c r="AK839" s="91"/>
      <c r="AL839" s="381"/>
      <c r="AM839" s="381"/>
      <c r="AN839" s="381"/>
      <c r="AO839" s="381"/>
      <c r="AP839" s="381"/>
      <c r="AQ839" s="381">
        <v>363</v>
      </c>
      <c r="AR839" s="91" t="s">
        <v>6355</v>
      </c>
      <c r="AS839" s="91" t="s">
        <v>6355</v>
      </c>
      <c r="AT839" s="91" t="s">
        <v>6695</v>
      </c>
      <c r="AU839" s="73">
        <v>9000</v>
      </c>
      <c r="AV839" s="73">
        <v>25</v>
      </c>
      <c r="AW839" s="335"/>
      <c r="AX839" s="335"/>
      <c r="AY839" s="335"/>
      <c r="AZ839" s="335"/>
      <c r="BA839" s="335"/>
      <c r="BB839" s="313"/>
      <c r="BC839" s="313"/>
      <c r="BD839" s="91"/>
      <c r="BE839" s="91" t="s">
        <v>6350</v>
      </c>
      <c r="BF839" s="313"/>
      <c r="BG839" s="335"/>
      <c r="BH839" s="313"/>
      <c r="BI839" s="313"/>
      <c r="BJ839" s="313"/>
      <c r="BK839" s="313"/>
      <c r="BL839" s="313"/>
      <c r="BM839" s="91"/>
      <c r="BN839" s="91" t="s">
        <v>6350</v>
      </c>
      <c r="BO839" s="253"/>
      <c r="BP839" s="253"/>
      <c r="BQ839" s="253"/>
      <c r="BR839" s="253"/>
      <c r="BS839" s="253"/>
      <c r="BT839" s="253">
        <v>1</v>
      </c>
      <c r="BU839" s="253"/>
      <c r="BV839" s="253"/>
      <c r="BW839" s="253"/>
      <c r="BX839" s="253"/>
      <c r="BY839" s="427"/>
      <c r="BZ839" s="427"/>
      <c r="CA839" s="427"/>
      <c r="CB839" s="427"/>
      <c r="CC839" s="427"/>
    </row>
    <row r="840" spans="1:81" ht="17.100000000000001" customHeight="1">
      <c r="A840" s="770">
        <v>745</v>
      </c>
      <c r="B840" s="91" t="s">
        <v>3883</v>
      </c>
      <c r="C840" s="91" t="s">
        <v>4065</v>
      </c>
      <c r="D840" s="91" t="s">
        <v>213</v>
      </c>
      <c r="E840" s="91" t="s">
        <v>20</v>
      </c>
      <c r="F840" s="91" t="s">
        <v>4066</v>
      </c>
      <c r="G840" s="101" t="s">
        <v>4067</v>
      </c>
      <c r="H840" s="330" t="s">
        <v>4068</v>
      </c>
      <c r="I840" s="91" t="s">
        <v>3515</v>
      </c>
      <c r="J840" s="330" t="s">
        <v>102</v>
      </c>
      <c r="K840" s="330" t="s">
        <v>4069</v>
      </c>
      <c r="L840" s="330" t="s">
        <v>4070</v>
      </c>
      <c r="M840" s="91" t="s">
        <v>10649</v>
      </c>
      <c r="N840" s="330" t="s">
        <v>30</v>
      </c>
      <c r="O840" s="330"/>
      <c r="P840" s="330" t="s">
        <v>30</v>
      </c>
      <c r="Q840" s="373">
        <v>11017</v>
      </c>
      <c r="R840" s="373">
        <v>1941</v>
      </c>
      <c r="S840" s="387">
        <v>816.45</v>
      </c>
      <c r="T840" s="387">
        <v>710.05</v>
      </c>
      <c r="U840" s="253" t="s">
        <v>6352</v>
      </c>
      <c r="V840" s="252">
        <v>106.4</v>
      </c>
      <c r="W840" s="252">
        <v>244.42</v>
      </c>
      <c r="X840" s="330" t="s">
        <v>6337</v>
      </c>
      <c r="Y840" s="252">
        <v>64.8</v>
      </c>
      <c r="Z840" s="252">
        <v>32.4</v>
      </c>
      <c r="AA840" s="252"/>
      <c r="AB840" s="252">
        <v>27.3</v>
      </c>
      <c r="AC840" s="252"/>
      <c r="AD840" s="252"/>
      <c r="AE840" s="307">
        <v>32</v>
      </c>
      <c r="AF840" s="91" t="s">
        <v>6696</v>
      </c>
      <c r="AG840" s="373">
        <v>304</v>
      </c>
      <c r="AH840" s="373">
        <v>668</v>
      </c>
      <c r="AI840" s="91"/>
      <c r="AJ840" s="91"/>
      <c r="AK840" s="91" t="s">
        <v>6348</v>
      </c>
      <c r="AL840" s="381">
        <v>4</v>
      </c>
      <c r="AM840" s="381"/>
      <c r="AN840" s="381">
        <v>1</v>
      </c>
      <c r="AO840" s="381">
        <v>3</v>
      </c>
      <c r="AP840" s="381"/>
      <c r="AQ840" s="381">
        <v>320</v>
      </c>
      <c r="AR840" s="91" t="s">
        <v>6355</v>
      </c>
      <c r="AS840" s="91" t="s">
        <v>6355</v>
      </c>
      <c r="AT840" s="91" t="s">
        <v>6697</v>
      </c>
      <c r="AU840" s="73">
        <v>36700</v>
      </c>
      <c r="AV840" s="232">
        <v>115</v>
      </c>
      <c r="AW840" s="335"/>
      <c r="AX840" s="335"/>
      <c r="AY840" s="335"/>
      <c r="AZ840" s="335"/>
      <c r="BA840" s="335"/>
      <c r="BB840" s="313"/>
      <c r="BC840" s="313"/>
      <c r="BD840" s="91"/>
      <c r="BE840" s="91" t="s">
        <v>6350</v>
      </c>
      <c r="BF840" s="313"/>
      <c r="BG840" s="335"/>
      <c r="BH840" s="313"/>
      <c r="BI840" s="313"/>
      <c r="BJ840" s="313"/>
      <c r="BK840" s="313"/>
      <c r="BL840" s="313"/>
      <c r="BM840" s="91"/>
      <c r="BN840" s="91" t="s">
        <v>6350</v>
      </c>
      <c r="BO840" s="253"/>
      <c r="BP840" s="253"/>
      <c r="BQ840" s="253"/>
      <c r="BR840" s="253"/>
      <c r="BS840" s="253"/>
      <c r="BT840" s="253">
        <v>3</v>
      </c>
      <c r="BU840" s="253"/>
      <c r="BV840" s="253">
        <v>5</v>
      </c>
      <c r="BW840" s="253"/>
      <c r="BX840" s="253"/>
      <c r="BY840" s="427"/>
      <c r="BZ840" s="427"/>
      <c r="CA840" s="427"/>
      <c r="CB840" s="427"/>
      <c r="CC840" s="427"/>
    </row>
    <row r="841" spans="1:81" ht="17.100000000000001" customHeight="1">
      <c r="A841" s="770">
        <v>746</v>
      </c>
      <c r="B841" s="91" t="s">
        <v>3883</v>
      </c>
      <c r="C841" s="91" t="s">
        <v>4071</v>
      </c>
      <c r="D841" s="91" t="s">
        <v>213</v>
      </c>
      <c r="E841" s="91" t="s">
        <v>20</v>
      </c>
      <c r="F841" s="91" t="s">
        <v>10933</v>
      </c>
      <c r="G841" s="101" t="s">
        <v>10934</v>
      </c>
      <c r="H841" s="330" t="s">
        <v>11848</v>
      </c>
      <c r="I841" s="91" t="s">
        <v>4072</v>
      </c>
      <c r="J841" s="330" t="s">
        <v>102</v>
      </c>
      <c r="K841" s="330" t="s">
        <v>4073</v>
      </c>
      <c r="L841" s="330" t="s">
        <v>4074</v>
      </c>
      <c r="M841" s="91" t="s">
        <v>10650</v>
      </c>
      <c r="N841" s="330" t="s">
        <v>30</v>
      </c>
      <c r="O841" s="330"/>
      <c r="P841" s="330" t="s">
        <v>30</v>
      </c>
      <c r="Q841" s="373">
        <v>3720</v>
      </c>
      <c r="R841" s="373">
        <v>3061</v>
      </c>
      <c r="S841" s="387">
        <v>1457</v>
      </c>
      <c r="T841" s="387">
        <v>1319</v>
      </c>
      <c r="U841" s="253" t="s">
        <v>11849</v>
      </c>
      <c r="V841" s="252">
        <v>138</v>
      </c>
      <c r="W841" s="252">
        <v>159.5</v>
      </c>
      <c r="X841" s="330" t="s">
        <v>6337</v>
      </c>
      <c r="Y841" s="252">
        <v>74</v>
      </c>
      <c r="Z841" s="252">
        <v>30</v>
      </c>
      <c r="AA841" s="252"/>
      <c r="AB841" s="252">
        <v>55</v>
      </c>
      <c r="AC841" s="252"/>
      <c r="AD841" s="252"/>
      <c r="AE841" s="307">
        <v>10</v>
      </c>
      <c r="AF841" s="91" t="s">
        <v>8398</v>
      </c>
      <c r="AG841" s="373">
        <v>2104</v>
      </c>
      <c r="AH841" s="373">
        <v>3355</v>
      </c>
      <c r="AI841" s="91" t="s">
        <v>8399</v>
      </c>
      <c r="AJ841" s="91" t="s">
        <v>8400</v>
      </c>
      <c r="AK841" s="91" t="s">
        <v>6348</v>
      </c>
      <c r="AL841" s="381">
        <v>9</v>
      </c>
      <c r="AM841" s="381">
        <v>1</v>
      </c>
      <c r="AN841" s="381"/>
      <c r="AO841" s="381">
        <v>7</v>
      </c>
      <c r="AP841" s="381">
        <v>1</v>
      </c>
      <c r="AQ841" s="381">
        <v>312</v>
      </c>
      <c r="AR841" s="91" t="s">
        <v>6355</v>
      </c>
      <c r="AS841" s="91" t="s">
        <v>6355</v>
      </c>
      <c r="AT841" s="91" t="s">
        <v>12819</v>
      </c>
      <c r="AU841" s="73">
        <v>63798</v>
      </c>
      <c r="AV841" s="73">
        <v>204</v>
      </c>
      <c r="AW841" s="335"/>
      <c r="AX841" s="335"/>
      <c r="AY841" s="335"/>
      <c r="AZ841" s="335"/>
      <c r="BA841" s="335"/>
      <c r="BB841" s="313"/>
      <c r="BC841" s="313"/>
      <c r="BD841" s="91"/>
      <c r="BE841" s="91" t="s">
        <v>6350</v>
      </c>
      <c r="BF841" s="313"/>
      <c r="BG841" s="335"/>
      <c r="BH841" s="313"/>
      <c r="BI841" s="313"/>
      <c r="BJ841" s="313"/>
      <c r="BK841" s="313"/>
      <c r="BL841" s="313"/>
      <c r="BM841" s="91"/>
      <c r="BN841" s="91" t="s">
        <v>11850</v>
      </c>
      <c r="BO841" s="253"/>
      <c r="BP841" s="253">
        <v>2</v>
      </c>
      <c r="BQ841" s="253"/>
      <c r="BR841" s="253">
        <v>1</v>
      </c>
      <c r="BS841" s="253"/>
      <c r="BT841" s="253"/>
      <c r="BU841" s="253"/>
      <c r="BV841" s="253">
        <v>2</v>
      </c>
      <c r="BW841" s="253"/>
      <c r="BX841" s="253"/>
      <c r="BY841" s="427"/>
      <c r="BZ841" s="427"/>
      <c r="CA841" s="427"/>
      <c r="CB841" s="427"/>
      <c r="CC841" s="427"/>
    </row>
    <row r="842" spans="1:81" ht="17.100000000000001" customHeight="1">
      <c r="A842" s="770">
        <v>747</v>
      </c>
      <c r="B842" s="91" t="s">
        <v>3883</v>
      </c>
      <c r="C842" s="91" t="s">
        <v>4075</v>
      </c>
      <c r="D842" s="91" t="s">
        <v>213</v>
      </c>
      <c r="E842" s="91" t="s">
        <v>113</v>
      </c>
      <c r="F842" s="86" t="s">
        <v>4076</v>
      </c>
      <c r="G842" s="101" t="s">
        <v>8769</v>
      </c>
      <c r="H842" s="330" t="s">
        <v>11847</v>
      </c>
      <c r="I842" s="91" t="s">
        <v>4077</v>
      </c>
      <c r="J842" s="330" t="s">
        <v>30</v>
      </c>
      <c r="K842" s="330" t="s">
        <v>113</v>
      </c>
      <c r="L842" s="330" t="s">
        <v>113</v>
      </c>
      <c r="M842" s="91" t="s">
        <v>10838</v>
      </c>
      <c r="N842" s="330" t="s">
        <v>30</v>
      </c>
      <c r="O842" s="330"/>
      <c r="P842" s="330" t="s">
        <v>30</v>
      </c>
      <c r="Q842" s="373">
        <v>36664</v>
      </c>
      <c r="R842" s="373">
        <v>963.06</v>
      </c>
      <c r="S842" s="387">
        <v>385</v>
      </c>
      <c r="T842" s="387">
        <v>348</v>
      </c>
      <c r="U842" s="253" t="s">
        <v>6352</v>
      </c>
      <c r="V842" s="252">
        <v>37</v>
      </c>
      <c r="W842" s="252">
        <v>168</v>
      </c>
      <c r="X842" s="330" t="s">
        <v>6337</v>
      </c>
      <c r="Y842" s="252"/>
      <c r="Z842" s="252"/>
      <c r="AA842" s="252"/>
      <c r="AB842" s="252"/>
      <c r="AC842" s="252"/>
      <c r="AD842" s="252"/>
      <c r="AE842" s="307">
        <v>40</v>
      </c>
      <c r="AF842" s="91" t="s">
        <v>8959</v>
      </c>
      <c r="AG842" s="375">
        <v>918</v>
      </c>
      <c r="AH842" s="375">
        <v>934</v>
      </c>
      <c r="AI842" s="91"/>
      <c r="AJ842" s="91"/>
      <c r="AK842" s="91"/>
      <c r="AL842" s="381"/>
      <c r="AM842" s="381"/>
      <c r="AN842" s="381"/>
      <c r="AO842" s="381"/>
      <c r="AP842" s="381"/>
      <c r="AQ842" s="381">
        <v>310</v>
      </c>
      <c r="AR842" s="91" t="s">
        <v>6355</v>
      </c>
      <c r="AS842" s="91" t="s">
        <v>9139</v>
      </c>
      <c r="AT842" s="91" t="s">
        <v>6356</v>
      </c>
      <c r="AU842" s="232">
        <v>28923</v>
      </c>
      <c r="AV842" s="232">
        <v>93</v>
      </c>
      <c r="AW842" s="335"/>
      <c r="AX842" s="335"/>
      <c r="AY842" s="335"/>
      <c r="AZ842" s="335"/>
      <c r="BA842" s="335"/>
      <c r="BB842" s="313"/>
      <c r="BC842" s="313"/>
      <c r="BD842" s="91"/>
      <c r="BE842" s="91" t="s">
        <v>6685</v>
      </c>
      <c r="BF842" s="313"/>
      <c r="BG842" s="335"/>
      <c r="BH842" s="313"/>
      <c r="BI842" s="313"/>
      <c r="BJ842" s="313"/>
      <c r="BK842" s="313"/>
      <c r="BL842" s="313"/>
      <c r="BM842" s="91"/>
      <c r="BN842" s="91"/>
      <c r="BO842" s="253"/>
      <c r="BP842" s="253"/>
      <c r="BQ842" s="390"/>
      <c r="BR842" s="390">
        <v>1</v>
      </c>
      <c r="BS842" s="390"/>
      <c r="BT842" s="253">
        <v>1</v>
      </c>
      <c r="BU842" s="253"/>
      <c r="BV842" s="253"/>
      <c r="BW842" s="253"/>
      <c r="BX842" s="253"/>
      <c r="BY842" s="427"/>
      <c r="BZ842" s="427"/>
      <c r="CA842" s="427"/>
      <c r="CB842" s="427"/>
      <c r="CC842" s="427"/>
    </row>
    <row r="843" spans="1:81" ht="17.100000000000001" customHeight="1">
      <c r="A843" s="770">
        <v>748</v>
      </c>
      <c r="B843" s="91" t="s">
        <v>3883</v>
      </c>
      <c r="C843" s="91" t="s">
        <v>4071</v>
      </c>
      <c r="D843" s="91" t="s">
        <v>213</v>
      </c>
      <c r="E843" s="91" t="s">
        <v>113</v>
      </c>
      <c r="F843" s="91" t="s">
        <v>4078</v>
      </c>
      <c r="G843" s="101" t="s">
        <v>4079</v>
      </c>
      <c r="H843" s="330" t="s">
        <v>4080</v>
      </c>
      <c r="I843" s="91" t="s">
        <v>4081</v>
      </c>
      <c r="J843" s="330" t="s">
        <v>30</v>
      </c>
      <c r="K843" s="330" t="s">
        <v>113</v>
      </c>
      <c r="L843" s="330" t="s">
        <v>113</v>
      </c>
      <c r="M843" s="91"/>
      <c r="N843" s="330" t="s">
        <v>30</v>
      </c>
      <c r="O843" s="330"/>
      <c r="P843" s="330" t="s">
        <v>30</v>
      </c>
      <c r="Q843" s="373">
        <v>1884</v>
      </c>
      <c r="R843" s="373">
        <v>536</v>
      </c>
      <c r="S843" s="387">
        <v>240</v>
      </c>
      <c r="T843" s="387">
        <v>240</v>
      </c>
      <c r="U843" s="253" t="s">
        <v>6555</v>
      </c>
      <c r="V843" s="252"/>
      <c r="W843" s="252">
        <v>96</v>
      </c>
      <c r="X843" s="330" t="s">
        <v>6337</v>
      </c>
      <c r="Y843" s="252"/>
      <c r="Z843" s="252"/>
      <c r="AA843" s="252"/>
      <c r="AB843" s="252">
        <v>73</v>
      </c>
      <c r="AC843" s="252"/>
      <c r="AD843" s="252"/>
      <c r="AE843" s="307">
        <v>15</v>
      </c>
      <c r="AF843" s="91" t="s">
        <v>8401</v>
      </c>
      <c r="AG843" s="373">
        <v>2816</v>
      </c>
      <c r="AH843" s="373">
        <v>8266</v>
      </c>
      <c r="AI843" s="91" t="s">
        <v>12098</v>
      </c>
      <c r="AJ843" s="91" t="s">
        <v>8402</v>
      </c>
      <c r="AK843" s="91"/>
      <c r="AL843" s="381"/>
      <c r="AM843" s="381"/>
      <c r="AN843" s="381"/>
      <c r="AO843" s="381"/>
      <c r="AP843" s="381"/>
      <c r="AQ843" s="381">
        <v>302</v>
      </c>
      <c r="AR843" s="91" t="s">
        <v>6340</v>
      </c>
      <c r="AS843" s="91" t="s">
        <v>6340</v>
      </c>
      <c r="AT843" s="473" t="s">
        <v>9775</v>
      </c>
      <c r="AU843" s="73">
        <v>4050</v>
      </c>
      <c r="AV843" s="232">
        <v>13</v>
      </c>
      <c r="AW843" s="335"/>
      <c r="AX843" s="335"/>
      <c r="AY843" s="335"/>
      <c r="AZ843" s="335"/>
      <c r="BA843" s="335"/>
      <c r="BB843" s="313"/>
      <c r="BC843" s="313"/>
      <c r="BD843" s="91"/>
      <c r="BE843" s="91" t="s">
        <v>6350</v>
      </c>
      <c r="BF843" s="313"/>
      <c r="BG843" s="335"/>
      <c r="BH843" s="313"/>
      <c r="BI843" s="313"/>
      <c r="BJ843" s="313"/>
      <c r="BK843" s="313"/>
      <c r="BL843" s="313"/>
      <c r="BM843" s="91"/>
      <c r="BN843" s="91"/>
      <c r="BO843" s="253"/>
      <c r="BP843" s="253"/>
      <c r="BQ843" s="253"/>
      <c r="BR843" s="253"/>
      <c r="BS843" s="253"/>
      <c r="BT843" s="253"/>
      <c r="BU843" s="253"/>
      <c r="BV843" s="253"/>
      <c r="BW843" s="253"/>
      <c r="BX843" s="253">
        <v>1</v>
      </c>
      <c r="BY843" s="427"/>
      <c r="BZ843" s="427"/>
      <c r="CA843" s="427"/>
      <c r="CB843" s="427"/>
      <c r="CC843" s="427"/>
    </row>
    <row r="844" spans="1:81" ht="17.100000000000001" customHeight="1">
      <c r="A844" s="770">
        <v>749</v>
      </c>
      <c r="B844" s="91" t="s">
        <v>3883</v>
      </c>
      <c r="C844" s="91" t="s">
        <v>4082</v>
      </c>
      <c r="D844" s="91" t="s">
        <v>213</v>
      </c>
      <c r="E844" s="91" t="s">
        <v>11347</v>
      </c>
      <c r="F844" s="91" t="s">
        <v>4083</v>
      </c>
      <c r="G844" s="101" t="s">
        <v>4084</v>
      </c>
      <c r="H844" s="330" t="s">
        <v>4085</v>
      </c>
      <c r="I844" s="91" t="s">
        <v>3394</v>
      </c>
      <c r="J844" s="330" t="s">
        <v>102</v>
      </c>
      <c r="K844" s="330" t="s">
        <v>11345</v>
      </c>
      <c r="L844" s="330" t="s">
        <v>11344</v>
      </c>
      <c r="M844" s="91" t="s">
        <v>10651</v>
      </c>
      <c r="N844" s="330" t="s">
        <v>102</v>
      </c>
      <c r="O844" s="776" t="s">
        <v>6435</v>
      </c>
      <c r="P844" s="330" t="s">
        <v>102</v>
      </c>
      <c r="Q844" s="373">
        <v>232020</v>
      </c>
      <c r="R844" s="373">
        <v>9514.1</v>
      </c>
      <c r="S844" s="387">
        <v>1009</v>
      </c>
      <c r="T844" s="387">
        <v>1009</v>
      </c>
      <c r="U844" s="253" t="s">
        <v>6352</v>
      </c>
      <c r="V844" s="252"/>
      <c r="W844" s="252">
        <v>325</v>
      </c>
      <c r="X844" s="330" t="s">
        <v>6337</v>
      </c>
      <c r="Y844" s="252">
        <v>264.10000000000002</v>
      </c>
      <c r="Z844" s="252">
        <v>78.2</v>
      </c>
      <c r="AA844" s="252">
        <v>339</v>
      </c>
      <c r="AB844" s="252">
        <v>186</v>
      </c>
      <c r="AC844" s="252"/>
      <c r="AD844" s="252">
        <v>73.3</v>
      </c>
      <c r="AE844" s="307">
        <v>325</v>
      </c>
      <c r="AF844" s="91" t="s">
        <v>6698</v>
      </c>
      <c r="AG844" s="373">
        <v>116</v>
      </c>
      <c r="AH844" s="373">
        <v>128</v>
      </c>
      <c r="AI844" s="91"/>
      <c r="AJ844" s="91"/>
      <c r="AK844" s="91" t="s">
        <v>11346</v>
      </c>
      <c r="AL844" s="381">
        <v>4</v>
      </c>
      <c r="AM844" s="381">
        <v>1</v>
      </c>
      <c r="AN844" s="381">
        <v>2</v>
      </c>
      <c r="AO844" s="381">
        <v>1</v>
      </c>
      <c r="AP844" s="381"/>
      <c r="AQ844" s="381">
        <v>311</v>
      </c>
      <c r="AR844" s="91" t="s">
        <v>9224</v>
      </c>
      <c r="AS844" s="91" t="s">
        <v>9225</v>
      </c>
      <c r="AT844" s="91" t="s">
        <v>6699</v>
      </c>
      <c r="AU844" s="73">
        <v>150874</v>
      </c>
      <c r="AV844" s="232">
        <v>485</v>
      </c>
      <c r="AW844" s="335"/>
      <c r="AX844" s="335"/>
      <c r="AY844" s="335"/>
      <c r="AZ844" s="335"/>
      <c r="BA844" s="335"/>
      <c r="BB844" s="313"/>
      <c r="BC844" s="313"/>
      <c r="BD844" s="91"/>
      <c r="BE844" s="91" t="s">
        <v>6350</v>
      </c>
      <c r="BF844" s="313"/>
      <c r="BG844" s="335"/>
      <c r="BH844" s="313"/>
      <c r="BI844" s="313"/>
      <c r="BJ844" s="313"/>
      <c r="BK844" s="313"/>
      <c r="BL844" s="313"/>
      <c r="BM844" s="91"/>
      <c r="BN844" s="91" t="s">
        <v>6350</v>
      </c>
      <c r="BO844" s="253"/>
      <c r="BP844" s="253">
        <v>1</v>
      </c>
      <c r="BQ844" s="253"/>
      <c r="BR844" s="253"/>
      <c r="BS844" s="253"/>
      <c r="BT844" s="253">
        <v>14</v>
      </c>
      <c r="BU844" s="253">
        <v>3</v>
      </c>
      <c r="BV844" s="253">
        <v>5</v>
      </c>
      <c r="BW844" s="253">
        <v>1</v>
      </c>
      <c r="BX844" s="253"/>
      <c r="BY844" s="427"/>
      <c r="BZ844" s="427"/>
      <c r="CA844" s="427"/>
      <c r="CB844" s="427"/>
      <c r="CC844" s="427"/>
    </row>
    <row r="845" spans="1:81" ht="17.100000000000001" customHeight="1">
      <c r="A845" s="770">
        <v>750</v>
      </c>
      <c r="B845" s="91" t="s">
        <v>3883</v>
      </c>
      <c r="C845" s="91" t="s">
        <v>3974</v>
      </c>
      <c r="D845" s="91" t="s">
        <v>213</v>
      </c>
      <c r="E845" s="91" t="s">
        <v>113</v>
      </c>
      <c r="F845" s="91" t="s">
        <v>4086</v>
      </c>
      <c r="G845" s="101" t="s">
        <v>4087</v>
      </c>
      <c r="H845" s="330" t="s">
        <v>4088</v>
      </c>
      <c r="I845" s="91" t="s">
        <v>4089</v>
      </c>
      <c r="J845" s="330" t="s">
        <v>30</v>
      </c>
      <c r="K845" s="330" t="s">
        <v>113</v>
      </c>
      <c r="L845" s="330" t="s">
        <v>113</v>
      </c>
      <c r="M845" s="91" t="s">
        <v>10652</v>
      </c>
      <c r="N845" s="330" t="s">
        <v>30</v>
      </c>
      <c r="O845" s="330"/>
      <c r="P845" s="330" t="s">
        <v>30</v>
      </c>
      <c r="Q845" s="373">
        <v>28311</v>
      </c>
      <c r="R845" s="373">
        <v>792</v>
      </c>
      <c r="S845" s="387">
        <v>360</v>
      </c>
      <c r="T845" s="387">
        <v>288</v>
      </c>
      <c r="U845" s="253" t="s">
        <v>6336</v>
      </c>
      <c r="V845" s="252">
        <v>72</v>
      </c>
      <c r="W845" s="252"/>
      <c r="X845" s="330"/>
      <c r="Y845" s="252"/>
      <c r="Z845" s="252"/>
      <c r="AA845" s="252"/>
      <c r="AB845" s="252">
        <v>36</v>
      </c>
      <c r="AC845" s="252"/>
      <c r="AD845" s="252"/>
      <c r="AE845" s="307">
        <v>25</v>
      </c>
      <c r="AF845" s="91" t="s">
        <v>6700</v>
      </c>
      <c r="AG845" s="373"/>
      <c r="AH845" s="373">
        <v>188</v>
      </c>
      <c r="AI845" s="91"/>
      <c r="AJ845" s="91"/>
      <c r="AK845" s="91"/>
      <c r="AL845" s="381"/>
      <c r="AM845" s="381"/>
      <c r="AN845" s="381"/>
      <c r="AO845" s="381"/>
      <c r="AP845" s="381"/>
      <c r="AQ845" s="381">
        <v>359</v>
      </c>
      <c r="AR845" s="91" t="s">
        <v>9140</v>
      </c>
      <c r="AS845" s="91" t="s">
        <v>9140</v>
      </c>
      <c r="AT845" s="91" t="s">
        <v>6701</v>
      </c>
      <c r="AU845" s="73">
        <v>10800</v>
      </c>
      <c r="AV845" s="73">
        <v>30</v>
      </c>
      <c r="AW845" s="335"/>
      <c r="AX845" s="335"/>
      <c r="AY845" s="335"/>
      <c r="AZ845" s="335"/>
      <c r="BA845" s="335"/>
      <c r="BB845" s="313"/>
      <c r="BC845" s="313"/>
      <c r="BD845" s="91"/>
      <c r="BE845" s="91" t="s">
        <v>6350</v>
      </c>
      <c r="BF845" s="313"/>
      <c r="BG845" s="335"/>
      <c r="BH845" s="313"/>
      <c r="BI845" s="313"/>
      <c r="BJ845" s="313"/>
      <c r="BK845" s="313"/>
      <c r="BL845" s="313"/>
      <c r="BM845" s="91"/>
      <c r="BN845" s="91" t="s">
        <v>6350</v>
      </c>
      <c r="BO845" s="253"/>
      <c r="BP845" s="253"/>
      <c r="BQ845" s="253"/>
      <c r="BR845" s="253"/>
      <c r="BS845" s="253"/>
      <c r="BT845" s="253"/>
      <c r="BU845" s="253">
        <v>1</v>
      </c>
      <c r="BV845" s="253"/>
      <c r="BW845" s="253"/>
      <c r="BX845" s="253"/>
      <c r="BY845" s="427"/>
      <c r="BZ845" s="427"/>
      <c r="CA845" s="427"/>
      <c r="CB845" s="427"/>
      <c r="CC845" s="427"/>
    </row>
    <row r="846" spans="1:81" ht="17.100000000000001" customHeight="1">
      <c r="A846" s="208"/>
      <c r="B846" s="209" t="s">
        <v>4090</v>
      </c>
      <c r="C846" s="210"/>
      <c r="D846" s="210">
        <v>40</v>
      </c>
      <c r="E846" s="210"/>
      <c r="F846" s="210"/>
      <c r="G846" s="208"/>
      <c r="H846" s="208"/>
      <c r="I846" s="208"/>
      <c r="J846" s="208"/>
      <c r="K846" s="208"/>
      <c r="L846" s="208"/>
      <c r="M846" s="205"/>
      <c r="N846" s="112"/>
      <c r="O846" s="112"/>
      <c r="P846" s="112"/>
      <c r="Q846" s="374"/>
      <c r="R846" s="374"/>
      <c r="S846" s="188"/>
      <c r="T846" s="188"/>
      <c r="U846" s="285"/>
      <c r="V846" s="298"/>
      <c r="W846" s="298"/>
      <c r="X846" s="112"/>
      <c r="Y846" s="298"/>
      <c r="Z846" s="298"/>
      <c r="AA846" s="298"/>
      <c r="AB846" s="298"/>
      <c r="AC846" s="298"/>
      <c r="AD846" s="298"/>
      <c r="AE846" s="352"/>
      <c r="AF846" s="205"/>
      <c r="AG846" s="374"/>
      <c r="AH846" s="374"/>
      <c r="AI846" s="205"/>
      <c r="AJ846" s="205"/>
      <c r="AK846" s="205"/>
      <c r="AL846" s="112"/>
      <c r="AM846" s="112"/>
      <c r="AN846" s="112"/>
      <c r="AO846" s="112"/>
      <c r="AP846" s="112"/>
      <c r="AQ846" s="112"/>
      <c r="AR846" s="205"/>
      <c r="AS846" s="205"/>
      <c r="AT846" s="205"/>
      <c r="AU846" s="198"/>
      <c r="AV846" s="198"/>
      <c r="AW846" s="339"/>
      <c r="AX846" s="339"/>
      <c r="AY846" s="339"/>
      <c r="AZ846" s="339"/>
      <c r="BA846" s="339"/>
      <c r="BB846" s="310"/>
      <c r="BC846" s="310"/>
      <c r="BD846" s="205"/>
      <c r="BE846" s="205"/>
      <c r="BF846" s="310"/>
      <c r="BG846" s="339"/>
      <c r="BH846" s="310"/>
      <c r="BI846" s="310"/>
      <c r="BJ846" s="310"/>
      <c r="BK846" s="310"/>
      <c r="BL846" s="310"/>
      <c r="BM846" s="205"/>
      <c r="BN846" s="205"/>
      <c r="BO846" s="285"/>
      <c r="BP846" s="285"/>
      <c r="BQ846" s="285"/>
      <c r="BR846" s="285"/>
      <c r="BS846" s="285"/>
      <c r="BT846" s="285"/>
      <c r="BU846" s="285"/>
      <c r="BV846" s="285"/>
      <c r="BW846" s="285"/>
      <c r="BX846" s="285"/>
      <c r="BY846" s="112"/>
      <c r="BZ846" s="112"/>
      <c r="CA846" s="112"/>
      <c r="CB846" s="112"/>
      <c r="CC846" s="112"/>
    </row>
    <row r="847" spans="1:81" ht="17.100000000000001" customHeight="1">
      <c r="A847" s="91">
        <v>751</v>
      </c>
      <c r="B847" s="91" t="s">
        <v>3883</v>
      </c>
      <c r="C847" s="91" t="s">
        <v>3908</v>
      </c>
      <c r="D847" s="91" t="s">
        <v>350</v>
      </c>
      <c r="E847" s="91" t="s">
        <v>20</v>
      </c>
      <c r="F847" s="91" t="s">
        <v>4091</v>
      </c>
      <c r="G847" s="101" t="s">
        <v>4092</v>
      </c>
      <c r="H847" s="330" t="s">
        <v>4093</v>
      </c>
      <c r="I847" s="91" t="s">
        <v>4094</v>
      </c>
      <c r="J847" s="330" t="s">
        <v>102</v>
      </c>
      <c r="K847" s="330" t="s">
        <v>3911</v>
      </c>
      <c r="L847" s="330" t="s">
        <v>4095</v>
      </c>
      <c r="M847" s="91" t="s">
        <v>6703</v>
      </c>
      <c r="N847" s="330" t="s">
        <v>102</v>
      </c>
      <c r="O847" s="776" t="s">
        <v>6435</v>
      </c>
      <c r="P847" s="330" t="s">
        <v>30</v>
      </c>
      <c r="Q847" s="373">
        <v>58061</v>
      </c>
      <c r="R847" s="373">
        <v>7442</v>
      </c>
      <c r="S847" s="387">
        <v>2641</v>
      </c>
      <c r="T847" s="387">
        <v>2463</v>
      </c>
      <c r="U847" s="253" t="s">
        <v>6704</v>
      </c>
      <c r="V847" s="252">
        <v>178</v>
      </c>
      <c r="W847" s="252">
        <v>202</v>
      </c>
      <c r="X847" s="330" t="s">
        <v>6337</v>
      </c>
      <c r="Y847" s="252">
        <v>1033</v>
      </c>
      <c r="Z847" s="252">
        <v>84</v>
      </c>
      <c r="AA847" s="252">
        <v>11598</v>
      </c>
      <c r="AB847" s="252">
        <v>258</v>
      </c>
      <c r="AC847" s="252">
        <v>22</v>
      </c>
      <c r="AD847" s="252"/>
      <c r="AE847" s="307">
        <v>76</v>
      </c>
      <c r="AF847" s="91" t="s">
        <v>6705</v>
      </c>
      <c r="AG847" s="373">
        <v>5092</v>
      </c>
      <c r="AH847" s="373">
        <v>6453</v>
      </c>
      <c r="AI847" s="91"/>
      <c r="AJ847" s="91"/>
      <c r="AK847" s="91" t="s">
        <v>11434</v>
      </c>
      <c r="AL847" s="381">
        <v>36</v>
      </c>
      <c r="AM847" s="381">
        <v>13</v>
      </c>
      <c r="AN847" s="381">
        <v>15</v>
      </c>
      <c r="AO847" s="381"/>
      <c r="AP847" s="381">
        <v>8</v>
      </c>
      <c r="AQ847" s="381">
        <v>315</v>
      </c>
      <c r="AR847" s="91" t="s">
        <v>9140</v>
      </c>
      <c r="AS847" s="91" t="s">
        <v>9140</v>
      </c>
      <c r="AT847" s="91" t="s">
        <v>6706</v>
      </c>
      <c r="AU847" s="73">
        <v>30269</v>
      </c>
      <c r="AV847" s="73">
        <v>96</v>
      </c>
      <c r="AW847" s="335"/>
      <c r="AX847" s="335"/>
      <c r="AY847" s="335"/>
      <c r="AZ847" s="335"/>
      <c r="BA847" s="335"/>
      <c r="BB847" s="313"/>
      <c r="BC847" s="313"/>
      <c r="BD847" s="91"/>
      <c r="BE847" s="91" t="s">
        <v>6350</v>
      </c>
      <c r="BF847" s="313"/>
      <c r="BG847" s="335"/>
      <c r="BH847" s="313"/>
      <c r="BI847" s="313"/>
      <c r="BJ847" s="313"/>
      <c r="BK847" s="313"/>
      <c r="BL847" s="313"/>
      <c r="BM847" s="91"/>
      <c r="BN847" s="91" t="s">
        <v>6350</v>
      </c>
      <c r="BO847" s="253"/>
      <c r="BP847" s="253"/>
      <c r="BQ847" s="253"/>
      <c r="BR847" s="253"/>
      <c r="BS847" s="253"/>
      <c r="BT847" s="253"/>
      <c r="BU847" s="253"/>
      <c r="BV847" s="253"/>
      <c r="BW847" s="253"/>
      <c r="BX847" s="253"/>
      <c r="BY847" s="427">
        <v>11</v>
      </c>
      <c r="BZ847" s="427"/>
      <c r="CA847" s="427">
        <v>21</v>
      </c>
      <c r="CB847" s="427"/>
      <c r="CC847" s="427">
        <v>14</v>
      </c>
    </row>
    <row r="848" spans="1:81" ht="17.100000000000001" customHeight="1">
      <c r="A848" s="86">
        <v>752</v>
      </c>
      <c r="B848" s="91" t="s">
        <v>3883</v>
      </c>
      <c r="C848" s="91" t="s">
        <v>4096</v>
      </c>
      <c r="D848" s="91" t="s">
        <v>350</v>
      </c>
      <c r="E848" s="91" t="s">
        <v>20</v>
      </c>
      <c r="F848" s="91" t="s">
        <v>4097</v>
      </c>
      <c r="G848" s="101" t="s">
        <v>4098</v>
      </c>
      <c r="H848" s="330" t="s">
        <v>4099</v>
      </c>
      <c r="I848" s="91" t="s">
        <v>4100</v>
      </c>
      <c r="J848" s="330" t="s">
        <v>102</v>
      </c>
      <c r="K848" s="330" t="s">
        <v>4101</v>
      </c>
      <c r="L848" s="330" t="s">
        <v>4102</v>
      </c>
      <c r="M848" s="91" t="s">
        <v>6475</v>
      </c>
      <c r="N848" s="330" t="s">
        <v>30</v>
      </c>
      <c r="O848" s="330"/>
      <c r="P848" s="330" t="s">
        <v>30</v>
      </c>
      <c r="Q848" s="373">
        <v>11958</v>
      </c>
      <c r="R848" s="373">
        <v>1707</v>
      </c>
      <c r="S848" s="387">
        <v>173</v>
      </c>
      <c r="T848" s="387"/>
      <c r="U848" s="253"/>
      <c r="V848" s="252">
        <v>173</v>
      </c>
      <c r="W848" s="252">
        <v>297</v>
      </c>
      <c r="X848" s="330" t="s">
        <v>6337</v>
      </c>
      <c r="Y848" s="252">
        <v>440</v>
      </c>
      <c r="Z848" s="252">
        <v>297</v>
      </c>
      <c r="AA848" s="300">
        <v>100</v>
      </c>
      <c r="AB848" s="252">
        <v>116</v>
      </c>
      <c r="AC848" s="252"/>
      <c r="AD848" s="252"/>
      <c r="AE848" s="307">
        <v>52</v>
      </c>
      <c r="AF848" s="91" t="s">
        <v>6476</v>
      </c>
      <c r="AG848" s="373">
        <v>115</v>
      </c>
      <c r="AH848" s="373">
        <v>143</v>
      </c>
      <c r="AI848" s="91"/>
      <c r="AJ848" s="91"/>
      <c r="AK848" s="91" t="s">
        <v>11661</v>
      </c>
      <c r="AL848" s="381">
        <v>5</v>
      </c>
      <c r="AM848" s="381"/>
      <c r="AN848" s="381">
        <v>4</v>
      </c>
      <c r="AO848" s="381"/>
      <c r="AP848" s="381">
        <v>1</v>
      </c>
      <c r="AQ848" s="683">
        <v>120</v>
      </c>
      <c r="AR848" s="91" t="s">
        <v>6340</v>
      </c>
      <c r="AS848" s="91" t="s">
        <v>9227</v>
      </c>
      <c r="AT848" s="91" t="s">
        <v>6399</v>
      </c>
      <c r="AU848" s="232">
        <v>400</v>
      </c>
      <c r="AV848" s="232">
        <v>3</v>
      </c>
      <c r="AW848" s="335"/>
      <c r="AX848" s="335"/>
      <c r="AY848" s="335"/>
      <c r="AZ848" s="335"/>
      <c r="BA848" s="335"/>
      <c r="BB848" s="313"/>
      <c r="BC848" s="313"/>
      <c r="BD848" s="91"/>
      <c r="BE848" s="91" t="s">
        <v>6350</v>
      </c>
      <c r="BF848" s="313"/>
      <c r="BG848" s="335"/>
      <c r="BH848" s="313"/>
      <c r="BI848" s="313"/>
      <c r="BJ848" s="313"/>
      <c r="BK848" s="313"/>
      <c r="BL848" s="313"/>
      <c r="BM848" s="91"/>
      <c r="BN848" s="91" t="s">
        <v>6350</v>
      </c>
      <c r="BO848" s="253"/>
      <c r="BP848" s="253"/>
      <c r="BQ848" s="253"/>
      <c r="BR848" s="253"/>
      <c r="BS848" s="253"/>
      <c r="BT848" s="253"/>
      <c r="BU848" s="253"/>
      <c r="BV848" s="253"/>
      <c r="BW848" s="253"/>
      <c r="BX848" s="253"/>
      <c r="BY848" s="427">
        <v>6</v>
      </c>
      <c r="BZ848" s="427"/>
      <c r="CA848" s="427">
        <v>2</v>
      </c>
      <c r="CB848" s="427"/>
      <c r="CC848" s="427"/>
    </row>
    <row r="849" spans="1:81" ht="17.100000000000001" customHeight="1">
      <c r="A849" s="91">
        <v>753</v>
      </c>
      <c r="B849" s="86" t="s">
        <v>3883</v>
      </c>
      <c r="C849" s="86" t="s">
        <v>3884</v>
      </c>
      <c r="D849" s="86" t="s">
        <v>350</v>
      </c>
      <c r="E849" s="91" t="s">
        <v>20</v>
      </c>
      <c r="F849" s="86" t="s">
        <v>4103</v>
      </c>
      <c r="G849" s="101" t="s">
        <v>4104</v>
      </c>
      <c r="H849" s="330" t="s">
        <v>4105</v>
      </c>
      <c r="I849" s="91" t="s">
        <v>4106</v>
      </c>
      <c r="J849" s="330" t="s">
        <v>102</v>
      </c>
      <c r="K849" s="330" t="s">
        <v>4107</v>
      </c>
      <c r="L849" s="330" t="s">
        <v>4108</v>
      </c>
      <c r="M849" s="91" t="s">
        <v>10653</v>
      </c>
      <c r="N849" s="330" t="s">
        <v>30</v>
      </c>
      <c r="O849" s="330"/>
      <c r="P849" s="330" t="s">
        <v>30</v>
      </c>
      <c r="Q849" s="373">
        <v>6537</v>
      </c>
      <c r="R849" s="373">
        <v>3357.8</v>
      </c>
      <c r="S849" s="387">
        <v>1319.8</v>
      </c>
      <c r="T849" s="387">
        <v>1319.8</v>
      </c>
      <c r="U849" s="253" t="s">
        <v>12231</v>
      </c>
      <c r="V849" s="252"/>
      <c r="W849" s="252"/>
      <c r="X849" s="330" t="s">
        <v>6337</v>
      </c>
      <c r="Y849" s="252">
        <v>32.799999999999997</v>
      </c>
      <c r="Z849" s="252"/>
      <c r="AA849" s="252">
        <v>230</v>
      </c>
      <c r="AB849" s="252">
        <v>32</v>
      </c>
      <c r="AC849" s="252"/>
      <c r="AD849" s="252"/>
      <c r="AE849" s="307" t="s">
        <v>12229</v>
      </c>
      <c r="AF849" s="91" t="s">
        <v>7746</v>
      </c>
      <c r="AG849" s="375">
        <v>115</v>
      </c>
      <c r="AH849" s="375">
        <v>230</v>
      </c>
      <c r="AI849" s="91" t="s">
        <v>12230</v>
      </c>
      <c r="AJ849" s="91" t="s">
        <v>12576</v>
      </c>
      <c r="AK849" s="91"/>
      <c r="AL849" s="381">
        <v>1</v>
      </c>
      <c r="AM849" s="381"/>
      <c r="AN849" s="381"/>
      <c r="AO849" s="381">
        <v>1</v>
      </c>
      <c r="AP849" s="381"/>
      <c r="AQ849" s="381">
        <v>365</v>
      </c>
      <c r="AR849" s="91" t="s">
        <v>6341</v>
      </c>
      <c r="AS849" s="91" t="s">
        <v>6341</v>
      </c>
      <c r="AT849" s="91" t="s">
        <v>6437</v>
      </c>
      <c r="AU849" s="73">
        <v>103679</v>
      </c>
      <c r="AV849" s="73">
        <v>284</v>
      </c>
      <c r="AW849" s="335">
        <v>9900</v>
      </c>
      <c r="AX849" s="335">
        <v>0</v>
      </c>
      <c r="AY849" s="335">
        <v>6600</v>
      </c>
      <c r="AZ849" s="335">
        <v>8000</v>
      </c>
      <c r="BA849" s="335">
        <v>9900</v>
      </c>
      <c r="BB849" s="313">
        <v>10</v>
      </c>
      <c r="BC849" s="313" t="s">
        <v>12307</v>
      </c>
      <c r="BD849" s="91" t="s">
        <v>12308</v>
      </c>
      <c r="BE849" s="91" t="s">
        <v>7202</v>
      </c>
      <c r="BF849" s="313">
        <v>9900</v>
      </c>
      <c r="BG849" s="335">
        <v>6600</v>
      </c>
      <c r="BH849" s="313">
        <v>6600</v>
      </c>
      <c r="BI849" s="313">
        <v>8000</v>
      </c>
      <c r="BJ849" s="313">
        <v>9900</v>
      </c>
      <c r="BK849" s="313">
        <v>10</v>
      </c>
      <c r="BL849" s="313">
        <v>20</v>
      </c>
      <c r="BM849" s="91" t="s">
        <v>12309</v>
      </c>
      <c r="BN849" s="91" t="s">
        <v>7202</v>
      </c>
      <c r="BO849" s="253"/>
      <c r="BP849" s="253"/>
      <c r="BQ849" s="253"/>
      <c r="BR849" s="253"/>
      <c r="BS849" s="253"/>
      <c r="BT849" s="253"/>
      <c r="BU849" s="253"/>
      <c r="BV849" s="253"/>
      <c r="BW849" s="253"/>
      <c r="BX849" s="253"/>
      <c r="BY849" s="727">
        <v>1</v>
      </c>
      <c r="BZ849" s="727"/>
      <c r="CA849" s="727">
        <v>7</v>
      </c>
      <c r="CB849" s="727">
        <v>1</v>
      </c>
      <c r="CC849" s="727"/>
    </row>
    <row r="850" spans="1:81" ht="17.100000000000001" customHeight="1">
      <c r="A850" s="771">
        <v>754</v>
      </c>
      <c r="B850" s="86" t="s">
        <v>3883</v>
      </c>
      <c r="C850" s="86" t="s">
        <v>3884</v>
      </c>
      <c r="D850" s="86" t="s">
        <v>350</v>
      </c>
      <c r="E850" s="91" t="s">
        <v>278</v>
      </c>
      <c r="F850" s="91" t="s">
        <v>4109</v>
      </c>
      <c r="G850" s="101" t="s">
        <v>4110</v>
      </c>
      <c r="H850" s="330" t="s">
        <v>4111</v>
      </c>
      <c r="I850" s="91" t="s">
        <v>4112</v>
      </c>
      <c r="J850" s="330" t="s">
        <v>102</v>
      </c>
      <c r="K850" s="330" t="s">
        <v>4113</v>
      </c>
      <c r="L850" s="330" t="s">
        <v>4114</v>
      </c>
      <c r="M850" s="91" t="s">
        <v>10654</v>
      </c>
      <c r="N850" s="330" t="s">
        <v>30</v>
      </c>
      <c r="O850" s="330"/>
      <c r="P850" s="330" t="s">
        <v>30</v>
      </c>
      <c r="Q850" s="373">
        <v>4782.12</v>
      </c>
      <c r="R850" s="373">
        <v>4652</v>
      </c>
      <c r="S850" s="23">
        <v>3410.5</v>
      </c>
      <c r="T850" s="387">
        <v>3330.94</v>
      </c>
      <c r="U850" s="253" t="s">
        <v>6405</v>
      </c>
      <c r="V850" s="252">
        <v>79.56</v>
      </c>
      <c r="W850" s="252">
        <v>49.58</v>
      </c>
      <c r="X850" s="330" t="s">
        <v>33</v>
      </c>
      <c r="Y850" s="252">
        <v>60</v>
      </c>
      <c r="Z850" s="252">
        <v>19.89</v>
      </c>
      <c r="AA850" s="252">
        <v>20</v>
      </c>
      <c r="AB850" s="252">
        <v>44.83</v>
      </c>
      <c r="AC850" s="252">
        <v>298.08</v>
      </c>
      <c r="AD850" s="252">
        <v>13.8</v>
      </c>
      <c r="AE850" s="307">
        <v>80</v>
      </c>
      <c r="AF850" s="91" t="s">
        <v>12569</v>
      </c>
      <c r="AG850" s="373"/>
      <c r="AH850" s="373">
        <v>150</v>
      </c>
      <c r="AI850" s="91"/>
      <c r="AJ850" s="91"/>
      <c r="AK850" s="91" t="s">
        <v>6354</v>
      </c>
      <c r="AL850" s="381">
        <v>2</v>
      </c>
      <c r="AM850" s="381"/>
      <c r="AN850" s="381">
        <v>2</v>
      </c>
      <c r="AO850" s="381"/>
      <c r="AP850" s="381"/>
      <c r="AQ850" s="381">
        <v>365</v>
      </c>
      <c r="AR850" s="91" t="s">
        <v>6520</v>
      </c>
      <c r="AS850" s="91" t="s">
        <v>6520</v>
      </c>
      <c r="AT850" s="91" t="s">
        <v>6437</v>
      </c>
      <c r="AU850" s="232">
        <v>62720</v>
      </c>
      <c r="AV850" s="232">
        <v>172</v>
      </c>
      <c r="AW850" s="335">
        <v>12000</v>
      </c>
      <c r="AX850" s="335">
        <v>12000</v>
      </c>
      <c r="AY850" s="335">
        <v>12000</v>
      </c>
      <c r="AZ850" s="335">
        <v>12000</v>
      </c>
      <c r="BA850" s="335">
        <v>12000</v>
      </c>
      <c r="BB850" s="309">
        <v>30</v>
      </c>
      <c r="BC850" s="309">
        <v>20</v>
      </c>
      <c r="BD850" s="91" t="s">
        <v>9465</v>
      </c>
      <c r="BE850" s="91" t="s">
        <v>7147</v>
      </c>
      <c r="BF850" s="313"/>
      <c r="BG850" s="335"/>
      <c r="BH850" s="313"/>
      <c r="BI850" s="313"/>
      <c r="BJ850" s="313"/>
      <c r="BK850" s="313"/>
      <c r="BL850" s="313"/>
      <c r="BM850" s="91"/>
      <c r="BN850" s="91"/>
      <c r="BO850" s="253"/>
      <c r="BP850" s="253"/>
      <c r="BQ850" s="253"/>
      <c r="BR850" s="253"/>
      <c r="BS850" s="253"/>
      <c r="BT850" s="253"/>
      <c r="BU850" s="253"/>
      <c r="BV850" s="253"/>
      <c r="BW850" s="253"/>
      <c r="BX850" s="253"/>
      <c r="BY850" s="684">
        <v>4</v>
      </c>
      <c r="BZ850" s="427"/>
      <c r="CA850" s="427">
        <v>3</v>
      </c>
      <c r="CB850" s="427">
        <v>2</v>
      </c>
      <c r="CC850" s="427"/>
    </row>
    <row r="851" spans="1:81" ht="17.100000000000001" customHeight="1">
      <c r="A851" s="91">
        <v>755</v>
      </c>
      <c r="B851" s="86" t="s">
        <v>3883</v>
      </c>
      <c r="C851" s="86" t="s">
        <v>4012</v>
      </c>
      <c r="D851" s="86" t="s">
        <v>350</v>
      </c>
      <c r="E851" s="91" t="s">
        <v>278</v>
      </c>
      <c r="F851" s="91" t="s">
        <v>4115</v>
      </c>
      <c r="G851" s="101" t="s">
        <v>4116</v>
      </c>
      <c r="H851" s="442" t="s">
        <v>4117</v>
      </c>
      <c r="I851" s="91" t="s">
        <v>4118</v>
      </c>
      <c r="J851" s="330" t="s">
        <v>102</v>
      </c>
      <c r="K851" s="330" t="s">
        <v>1187</v>
      </c>
      <c r="L851" s="330" t="s">
        <v>4119</v>
      </c>
      <c r="M851" s="91" t="s">
        <v>6530</v>
      </c>
      <c r="N851" s="330" t="s">
        <v>30</v>
      </c>
      <c r="O851" s="570"/>
      <c r="P851" s="330" t="s">
        <v>30</v>
      </c>
      <c r="Q851" s="375">
        <v>498</v>
      </c>
      <c r="R851" s="375">
        <v>312</v>
      </c>
      <c r="S851" s="23">
        <v>244</v>
      </c>
      <c r="T851" s="23">
        <v>244</v>
      </c>
      <c r="U851" s="390" t="s">
        <v>6336</v>
      </c>
      <c r="V851" s="300"/>
      <c r="W851" s="300">
        <v>34</v>
      </c>
      <c r="X851" s="442" t="s">
        <v>6337</v>
      </c>
      <c r="Y851" s="252"/>
      <c r="Z851" s="252"/>
      <c r="AA851" s="252"/>
      <c r="AB851" s="252"/>
      <c r="AC851" s="252"/>
      <c r="AD851" s="252"/>
      <c r="AE851" s="307"/>
      <c r="AF851" s="444" t="s">
        <v>9698</v>
      </c>
      <c r="AG851" s="375">
        <v>111</v>
      </c>
      <c r="AH851" s="375">
        <v>198</v>
      </c>
      <c r="AI851" s="91" t="s">
        <v>11348</v>
      </c>
      <c r="AJ851" s="91" t="s">
        <v>11349</v>
      </c>
      <c r="AK851" s="91"/>
      <c r="AL851" s="381"/>
      <c r="AM851" s="381"/>
      <c r="AN851" s="381"/>
      <c r="AO851" s="381"/>
      <c r="AP851" s="381"/>
      <c r="AQ851" s="492">
        <v>300</v>
      </c>
      <c r="AR851" s="444" t="s">
        <v>6341</v>
      </c>
      <c r="AS851" s="444" t="s">
        <v>6341</v>
      </c>
      <c r="AT851" s="91" t="s">
        <v>10021</v>
      </c>
      <c r="AU851" s="232">
        <v>12901</v>
      </c>
      <c r="AV851" s="232">
        <v>43</v>
      </c>
      <c r="AW851" s="335"/>
      <c r="AX851" s="335"/>
      <c r="AY851" s="335"/>
      <c r="AZ851" s="335"/>
      <c r="BA851" s="335"/>
      <c r="BB851" s="313"/>
      <c r="BC851" s="313"/>
      <c r="BD851" s="91"/>
      <c r="BE851" s="91" t="s">
        <v>6350</v>
      </c>
      <c r="BF851" s="313"/>
      <c r="BG851" s="335"/>
      <c r="BH851" s="313"/>
      <c r="BI851" s="313"/>
      <c r="BJ851" s="313"/>
      <c r="BK851" s="313"/>
      <c r="BL851" s="313"/>
      <c r="BM851" s="91"/>
      <c r="BN851" s="91"/>
      <c r="BO851" s="253"/>
      <c r="BP851" s="253"/>
      <c r="BQ851" s="253"/>
      <c r="BR851" s="253"/>
      <c r="BS851" s="253"/>
      <c r="BT851" s="253"/>
      <c r="BU851" s="253"/>
      <c r="BV851" s="253"/>
      <c r="BW851" s="253"/>
      <c r="BX851" s="253"/>
      <c r="BY851" s="442">
        <v>1</v>
      </c>
      <c r="BZ851" s="427"/>
      <c r="CA851" s="427"/>
      <c r="CB851" s="427"/>
      <c r="CC851" s="427"/>
    </row>
    <row r="852" spans="1:81" ht="17.100000000000001" customHeight="1">
      <c r="A852" s="771">
        <v>756</v>
      </c>
      <c r="B852" s="86" t="s">
        <v>3883</v>
      </c>
      <c r="C852" s="86" t="s">
        <v>4050</v>
      </c>
      <c r="D852" s="86" t="s">
        <v>350</v>
      </c>
      <c r="E852" s="91" t="s">
        <v>20</v>
      </c>
      <c r="F852" s="91" t="s">
        <v>4120</v>
      </c>
      <c r="G852" s="101" t="s">
        <v>4121</v>
      </c>
      <c r="H852" s="330" t="s">
        <v>4122</v>
      </c>
      <c r="I852" s="91" t="s">
        <v>4123</v>
      </c>
      <c r="J852" s="330" t="s">
        <v>102</v>
      </c>
      <c r="K852" s="330" t="s">
        <v>2136</v>
      </c>
      <c r="L852" s="330" t="s">
        <v>4124</v>
      </c>
      <c r="M852" s="91" t="s">
        <v>6707</v>
      </c>
      <c r="N852" s="330" t="s">
        <v>30</v>
      </c>
      <c r="O852" s="570"/>
      <c r="P852" s="330" t="s">
        <v>30</v>
      </c>
      <c r="Q852" s="373">
        <v>3692</v>
      </c>
      <c r="R852" s="373">
        <v>1609</v>
      </c>
      <c r="S852" s="387">
        <v>1114</v>
      </c>
      <c r="T852" s="387">
        <v>700</v>
      </c>
      <c r="U852" s="253" t="s">
        <v>6352</v>
      </c>
      <c r="V852" s="252">
        <v>414</v>
      </c>
      <c r="W852" s="252">
        <v>70</v>
      </c>
      <c r="X852" s="330" t="s">
        <v>6337</v>
      </c>
      <c r="Y852" s="252">
        <v>70</v>
      </c>
      <c r="Z852" s="252">
        <v>80</v>
      </c>
      <c r="AA852" s="252">
        <v>800</v>
      </c>
      <c r="AB852" s="252">
        <v>59</v>
      </c>
      <c r="AC852" s="252"/>
      <c r="AD852" s="252"/>
      <c r="AE852" s="307">
        <v>50</v>
      </c>
      <c r="AF852" s="91" t="s">
        <v>6708</v>
      </c>
      <c r="AG852" s="373">
        <v>411</v>
      </c>
      <c r="AH852" s="373">
        <v>1085</v>
      </c>
      <c r="AI852" s="91" t="s">
        <v>9048</v>
      </c>
      <c r="AJ852" s="91" t="s">
        <v>9973</v>
      </c>
      <c r="AK852" s="91"/>
      <c r="AL852" s="381"/>
      <c r="AM852" s="381"/>
      <c r="AN852" s="381"/>
      <c r="AO852" s="381"/>
      <c r="AP852" s="381"/>
      <c r="AQ852" s="381">
        <v>0</v>
      </c>
      <c r="AR852" s="91"/>
      <c r="AS852" s="91"/>
      <c r="AT852" s="91" t="s">
        <v>9382</v>
      </c>
      <c r="AU852" s="73">
        <v>0</v>
      </c>
      <c r="AV852" s="73">
        <v>0</v>
      </c>
      <c r="AW852" s="335"/>
      <c r="AX852" s="335"/>
      <c r="AY852" s="335"/>
      <c r="AZ852" s="335"/>
      <c r="BA852" s="335"/>
      <c r="BB852" s="313"/>
      <c r="BC852" s="313"/>
      <c r="BD852" s="91"/>
      <c r="BE852" s="91" t="s">
        <v>6350</v>
      </c>
      <c r="BF852" s="313"/>
      <c r="BG852" s="335"/>
      <c r="BH852" s="313"/>
      <c r="BI852" s="313"/>
      <c r="BJ852" s="313"/>
      <c r="BK852" s="313"/>
      <c r="BL852" s="313"/>
      <c r="BM852" s="91"/>
      <c r="BN852" s="91"/>
      <c r="BO852" s="253"/>
      <c r="BP852" s="253"/>
      <c r="BQ852" s="253"/>
      <c r="BR852" s="253"/>
      <c r="BS852" s="253"/>
      <c r="BT852" s="253"/>
      <c r="BU852" s="253"/>
      <c r="BV852" s="253"/>
      <c r="BW852" s="253"/>
      <c r="BX852" s="390"/>
      <c r="BY852" s="427"/>
      <c r="BZ852" s="427"/>
      <c r="CA852" s="427"/>
      <c r="CB852" s="427"/>
      <c r="CC852" s="427">
        <v>3</v>
      </c>
    </row>
    <row r="853" spans="1:81" ht="17.100000000000001" customHeight="1">
      <c r="A853" s="91">
        <v>757</v>
      </c>
      <c r="B853" s="86" t="s">
        <v>3883</v>
      </c>
      <c r="C853" s="86" t="s">
        <v>3884</v>
      </c>
      <c r="D853" s="86" t="s">
        <v>350</v>
      </c>
      <c r="E853" s="91" t="s">
        <v>20</v>
      </c>
      <c r="F853" s="91" t="s">
        <v>4125</v>
      </c>
      <c r="G853" s="101" t="s">
        <v>4126</v>
      </c>
      <c r="H853" s="330" t="s">
        <v>4127</v>
      </c>
      <c r="I853" s="91" t="s">
        <v>4128</v>
      </c>
      <c r="J853" s="330" t="s">
        <v>102</v>
      </c>
      <c r="K853" s="330" t="s">
        <v>4129</v>
      </c>
      <c r="L853" s="330" t="s">
        <v>4130</v>
      </c>
      <c r="M853" s="91"/>
      <c r="N853" s="330" t="s">
        <v>30</v>
      </c>
      <c r="O853" s="330"/>
      <c r="P853" s="330" t="s">
        <v>30</v>
      </c>
      <c r="Q853" s="373">
        <v>11647</v>
      </c>
      <c r="R853" s="373">
        <v>1419</v>
      </c>
      <c r="S853" s="387">
        <v>643.5</v>
      </c>
      <c r="T853" s="387">
        <v>643.5</v>
      </c>
      <c r="U853" s="253" t="s">
        <v>11448</v>
      </c>
      <c r="V853" s="252"/>
      <c r="W853" s="252">
        <v>125.79</v>
      </c>
      <c r="X853" s="330" t="s">
        <v>6337</v>
      </c>
      <c r="Y853" s="252">
        <v>70</v>
      </c>
      <c r="Z853" s="252">
        <v>108</v>
      </c>
      <c r="AA853" s="252">
        <v>15000</v>
      </c>
      <c r="AB853" s="252">
        <v>126</v>
      </c>
      <c r="AC853" s="252"/>
      <c r="AD853" s="252"/>
      <c r="AE853" s="307">
        <v>100</v>
      </c>
      <c r="AF853" s="91" t="s">
        <v>7740</v>
      </c>
      <c r="AG853" s="373">
        <v>530</v>
      </c>
      <c r="AH853" s="373">
        <v>820</v>
      </c>
      <c r="AI853" s="91" t="s">
        <v>9049</v>
      </c>
      <c r="AJ853" s="91" t="s">
        <v>11449</v>
      </c>
      <c r="AK853" s="91" t="s">
        <v>11434</v>
      </c>
      <c r="AL853" s="381"/>
      <c r="AM853" s="381"/>
      <c r="AN853" s="381"/>
      <c r="AO853" s="381"/>
      <c r="AP853" s="381"/>
      <c r="AQ853" s="472">
        <v>310</v>
      </c>
      <c r="AR853" s="91" t="s">
        <v>6410</v>
      </c>
      <c r="AS853" s="91" t="s">
        <v>6410</v>
      </c>
      <c r="AT853" s="91" t="s">
        <v>9381</v>
      </c>
      <c r="AU853" s="73">
        <v>71000</v>
      </c>
      <c r="AV853" s="73">
        <v>229</v>
      </c>
      <c r="AW853" s="335">
        <v>2000</v>
      </c>
      <c r="AX853" s="335">
        <v>0</v>
      </c>
      <c r="AY853" s="335">
        <v>1000</v>
      </c>
      <c r="AZ853" s="335">
        <v>1000</v>
      </c>
      <c r="BA853" s="335">
        <v>2000</v>
      </c>
      <c r="BB853" s="313"/>
      <c r="BC853" s="313"/>
      <c r="BD853" s="91"/>
      <c r="BE853" s="91" t="s">
        <v>7741</v>
      </c>
      <c r="BF853" s="313"/>
      <c r="BG853" s="335"/>
      <c r="BH853" s="313"/>
      <c r="BI853" s="313"/>
      <c r="BJ853" s="313"/>
      <c r="BK853" s="313"/>
      <c r="BL853" s="313"/>
      <c r="BM853" s="91"/>
      <c r="BN853" s="91"/>
      <c r="BO853" s="253"/>
      <c r="BP853" s="253"/>
      <c r="BQ853" s="253"/>
      <c r="BR853" s="253"/>
      <c r="BS853" s="253"/>
      <c r="BT853" s="253"/>
      <c r="BU853" s="253"/>
      <c r="BV853" s="253"/>
      <c r="BW853" s="253"/>
      <c r="BX853" s="253"/>
      <c r="BY853" s="427">
        <v>2</v>
      </c>
      <c r="BZ853" s="427"/>
      <c r="CA853" s="427">
        <v>5</v>
      </c>
      <c r="CB853" s="427"/>
      <c r="CC853" s="427"/>
    </row>
    <row r="854" spans="1:81" ht="17.100000000000001" customHeight="1">
      <c r="A854" s="771">
        <v>758</v>
      </c>
      <c r="B854" s="86" t="s">
        <v>3883</v>
      </c>
      <c r="C854" s="86" t="s">
        <v>4082</v>
      </c>
      <c r="D854" s="86" t="s">
        <v>350</v>
      </c>
      <c r="E854" s="91" t="s">
        <v>278</v>
      </c>
      <c r="F854" s="91" t="s">
        <v>12595</v>
      </c>
      <c r="G854" s="101" t="s">
        <v>4131</v>
      </c>
      <c r="H854" s="330" t="s">
        <v>4132</v>
      </c>
      <c r="I854" s="91" t="s">
        <v>4133</v>
      </c>
      <c r="J854" s="330" t="s">
        <v>102</v>
      </c>
      <c r="K854" s="330" t="s">
        <v>4134</v>
      </c>
      <c r="L854" s="330" t="s">
        <v>4135</v>
      </c>
      <c r="M854" s="91" t="s">
        <v>8403</v>
      </c>
      <c r="N854" s="330" t="s">
        <v>30</v>
      </c>
      <c r="O854" s="330"/>
      <c r="P854" s="330" t="s">
        <v>30</v>
      </c>
      <c r="Q854" s="373">
        <v>541.20000000000005</v>
      </c>
      <c r="R854" s="373">
        <v>367</v>
      </c>
      <c r="S854" s="387">
        <v>101</v>
      </c>
      <c r="T854" s="387">
        <v>101</v>
      </c>
      <c r="U854" s="253" t="s">
        <v>6352</v>
      </c>
      <c r="V854" s="252"/>
      <c r="W854" s="252">
        <v>12</v>
      </c>
      <c r="X854" s="330" t="s">
        <v>6337</v>
      </c>
      <c r="Y854" s="252">
        <v>47</v>
      </c>
      <c r="Z854" s="252"/>
      <c r="AA854" s="252"/>
      <c r="AB854" s="252">
        <v>33</v>
      </c>
      <c r="AC854" s="252"/>
      <c r="AD854" s="252"/>
      <c r="AE854" s="307">
        <v>2</v>
      </c>
      <c r="AF854" s="91" t="s">
        <v>8404</v>
      </c>
      <c r="AG854" s="373">
        <v>317</v>
      </c>
      <c r="AH854" s="373">
        <v>700</v>
      </c>
      <c r="AI854" s="91"/>
      <c r="AJ854" s="91"/>
      <c r="AK854" s="91" t="s">
        <v>6348</v>
      </c>
      <c r="AL854" s="381">
        <v>3</v>
      </c>
      <c r="AM854" s="381">
        <v>3</v>
      </c>
      <c r="AN854" s="381"/>
      <c r="AO854" s="381"/>
      <c r="AP854" s="381"/>
      <c r="AQ854" s="381">
        <v>200</v>
      </c>
      <c r="AR854" s="91" t="s">
        <v>9226</v>
      </c>
      <c r="AS854" s="91" t="s">
        <v>9226</v>
      </c>
      <c r="AT854" s="91" t="s">
        <v>9384</v>
      </c>
      <c r="AU854" s="232">
        <v>415</v>
      </c>
      <c r="AV854" s="73">
        <v>2</v>
      </c>
      <c r="AW854" s="335">
        <v>3000</v>
      </c>
      <c r="AX854" s="335">
        <v>0</v>
      </c>
      <c r="AY854" s="335">
        <v>1000</v>
      </c>
      <c r="AZ854" s="335">
        <v>2000</v>
      </c>
      <c r="BA854" s="335">
        <v>3000</v>
      </c>
      <c r="BB854" s="313">
        <v>50</v>
      </c>
      <c r="BC854" s="313"/>
      <c r="BD854" s="91"/>
      <c r="BE854" s="91" t="s">
        <v>12260</v>
      </c>
      <c r="BF854" s="313"/>
      <c r="BG854" s="335"/>
      <c r="BH854" s="313"/>
      <c r="BI854" s="313"/>
      <c r="BJ854" s="313"/>
      <c r="BK854" s="313"/>
      <c r="BL854" s="313"/>
      <c r="BM854" s="91"/>
      <c r="BN854" s="91" t="s">
        <v>6350</v>
      </c>
      <c r="BO854" s="253"/>
      <c r="BP854" s="253"/>
      <c r="BQ854" s="253"/>
      <c r="BR854" s="253"/>
      <c r="BS854" s="253"/>
      <c r="BT854" s="253"/>
      <c r="BU854" s="253"/>
      <c r="BV854" s="253"/>
      <c r="BW854" s="253"/>
      <c r="BX854" s="253"/>
      <c r="BY854" s="427">
        <v>1</v>
      </c>
      <c r="BZ854" s="427"/>
      <c r="CA854" s="427">
        <v>1</v>
      </c>
      <c r="CB854" s="427">
        <v>1</v>
      </c>
      <c r="CC854" s="427"/>
    </row>
    <row r="855" spans="1:81" ht="17.100000000000001" customHeight="1">
      <c r="A855" s="91">
        <v>759</v>
      </c>
      <c r="B855" s="86" t="s">
        <v>3882</v>
      </c>
      <c r="C855" s="86" t="s">
        <v>3994</v>
      </c>
      <c r="D855" s="86" t="s">
        <v>702</v>
      </c>
      <c r="E855" s="91" t="s">
        <v>97</v>
      </c>
      <c r="F855" s="91" t="s">
        <v>4136</v>
      </c>
      <c r="G855" s="101" t="s">
        <v>8770</v>
      </c>
      <c r="H855" s="330" t="s">
        <v>11450</v>
      </c>
      <c r="I855" s="495" t="s">
        <v>4137</v>
      </c>
      <c r="J855" s="494" t="s">
        <v>102</v>
      </c>
      <c r="K855" s="494" t="s">
        <v>4138</v>
      </c>
      <c r="L855" s="504" t="s">
        <v>4139</v>
      </c>
      <c r="M855" s="91" t="s">
        <v>11451</v>
      </c>
      <c r="N855" s="494" t="s">
        <v>102</v>
      </c>
      <c r="O855" s="775" t="s">
        <v>6435</v>
      </c>
      <c r="P855" s="494" t="s">
        <v>30</v>
      </c>
      <c r="Q855" s="373">
        <v>850</v>
      </c>
      <c r="R855" s="373">
        <v>514</v>
      </c>
      <c r="S855" s="387">
        <v>289</v>
      </c>
      <c r="T855" s="387">
        <v>124</v>
      </c>
      <c r="U855" s="253" t="s">
        <v>6361</v>
      </c>
      <c r="V855" s="252">
        <v>165</v>
      </c>
      <c r="W855" s="252">
        <v>8</v>
      </c>
      <c r="X855" s="330" t="s">
        <v>33</v>
      </c>
      <c r="Y855" s="252">
        <v>165.6</v>
      </c>
      <c r="Z855" s="252"/>
      <c r="AA855" s="252"/>
      <c r="AB855" s="252">
        <v>22.6</v>
      </c>
      <c r="AC855" s="252"/>
      <c r="AD855" s="252"/>
      <c r="AE855" s="307">
        <v>50</v>
      </c>
      <c r="AF855" s="91" t="s">
        <v>8963</v>
      </c>
      <c r="AG855" s="373"/>
      <c r="AH855" s="373">
        <v>3000</v>
      </c>
      <c r="AI855" s="91" t="s">
        <v>7894</v>
      </c>
      <c r="AJ855" s="91" t="s">
        <v>9969</v>
      </c>
      <c r="AK855" s="91" t="s">
        <v>11452</v>
      </c>
      <c r="AL855" s="381">
        <v>21</v>
      </c>
      <c r="AM855" s="381">
        <v>10</v>
      </c>
      <c r="AN855" s="381">
        <v>1</v>
      </c>
      <c r="AO855" s="381">
        <v>10</v>
      </c>
      <c r="AP855" s="381"/>
      <c r="AQ855" s="494">
        <v>200</v>
      </c>
      <c r="AR855" s="495" t="s">
        <v>9872</v>
      </c>
      <c r="AS855" s="495" t="s">
        <v>9872</v>
      </c>
      <c r="AT855" s="91" t="s">
        <v>9383</v>
      </c>
      <c r="AU855" s="73">
        <v>2000</v>
      </c>
      <c r="AV855" s="232">
        <v>10</v>
      </c>
      <c r="AW855" s="335">
        <v>5000</v>
      </c>
      <c r="AX855" s="335">
        <v>0</v>
      </c>
      <c r="AY855" s="335">
        <v>3000</v>
      </c>
      <c r="AZ855" s="335">
        <v>5000</v>
      </c>
      <c r="BA855" s="335">
        <v>5000</v>
      </c>
      <c r="BB855" s="313"/>
      <c r="BC855" s="313"/>
      <c r="BD855" s="91"/>
      <c r="BE855" s="91" t="s">
        <v>11453</v>
      </c>
      <c r="BF855" s="313"/>
      <c r="BG855" s="335"/>
      <c r="BH855" s="313"/>
      <c r="BI855" s="313"/>
      <c r="BJ855" s="313"/>
      <c r="BK855" s="313"/>
      <c r="BL855" s="313"/>
      <c r="BM855" s="91"/>
      <c r="BN855" s="91"/>
      <c r="BO855" s="253"/>
      <c r="BP855" s="253"/>
      <c r="BQ855" s="253"/>
      <c r="BR855" s="253"/>
      <c r="BS855" s="253"/>
      <c r="BT855" s="253"/>
      <c r="BU855" s="253"/>
      <c r="BV855" s="253"/>
      <c r="BW855" s="253"/>
      <c r="BX855" s="253"/>
      <c r="BY855" s="427">
        <v>1</v>
      </c>
      <c r="BZ855" s="427"/>
      <c r="CA855" s="427">
        <v>1</v>
      </c>
      <c r="CB855" s="427"/>
      <c r="CC855" s="427">
        <v>9</v>
      </c>
    </row>
    <row r="856" spans="1:81" ht="17.100000000000001" customHeight="1">
      <c r="A856" s="771">
        <v>760</v>
      </c>
      <c r="B856" s="86" t="s">
        <v>3883</v>
      </c>
      <c r="C856" s="86" t="s">
        <v>3908</v>
      </c>
      <c r="D856" s="86" t="s">
        <v>350</v>
      </c>
      <c r="E856" s="91" t="s">
        <v>20</v>
      </c>
      <c r="F856" s="91" t="s">
        <v>12596</v>
      </c>
      <c r="G856" s="101" t="s">
        <v>4140</v>
      </c>
      <c r="H856" s="330" t="s">
        <v>4141</v>
      </c>
      <c r="I856" s="91" t="s">
        <v>4142</v>
      </c>
      <c r="J856" s="330" t="s">
        <v>102</v>
      </c>
      <c r="K856" s="330" t="s">
        <v>2773</v>
      </c>
      <c r="L856" s="330" t="s">
        <v>4143</v>
      </c>
      <c r="M856" s="91" t="s">
        <v>6709</v>
      </c>
      <c r="N856" s="330" t="s">
        <v>30</v>
      </c>
      <c r="O856" s="330"/>
      <c r="P856" s="330" t="s">
        <v>30</v>
      </c>
      <c r="Q856" s="373">
        <v>3385</v>
      </c>
      <c r="R856" s="373">
        <v>524</v>
      </c>
      <c r="S856" s="387">
        <v>379</v>
      </c>
      <c r="T856" s="387">
        <v>379</v>
      </c>
      <c r="U856" s="253"/>
      <c r="V856" s="252"/>
      <c r="W856" s="252">
        <v>38.700000000000003</v>
      </c>
      <c r="X856" s="330" t="s">
        <v>6337</v>
      </c>
      <c r="Y856" s="252"/>
      <c r="Z856" s="252">
        <v>58.4</v>
      </c>
      <c r="AA856" s="252">
        <v>1500</v>
      </c>
      <c r="AB856" s="252">
        <v>52.6</v>
      </c>
      <c r="AC856" s="252"/>
      <c r="AD856" s="252"/>
      <c r="AE856" s="307" t="s">
        <v>9960</v>
      </c>
      <c r="AF856" s="91" t="s">
        <v>6710</v>
      </c>
      <c r="AG856" s="373">
        <v>403</v>
      </c>
      <c r="AH856" s="373">
        <v>1500</v>
      </c>
      <c r="AI856" s="91"/>
      <c r="AJ856" s="91"/>
      <c r="AK856" s="91" t="s">
        <v>6372</v>
      </c>
      <c r="AL856" s="381">
        <v>6</v>
      </c>
      <c r="AM856" s="381">
        <v>3</v>
      </c>
      <c r="AN856" s="381">
        <v>2</v>
      </c>
      <c r="AO856" s="381">
        <v>1</v>
      </c>
      <c r="AP856" s="381"/>
      <c r="AQ856" s="381">
        <v>365</v>
      </c>
      <c r="AR856" s="91" t="s">
        <v>9145</v>
      </c>
      <c r="AS856" s="91" t="s">
        <v>9145</v>
      </c>
      <c r="AT856" s="91" t="s">
        <v>6437</v>
      </c>
      <c r="AU856" s="232">
        <v>14450</v>
      </c>
      <c r="AV856" s="73">
        <v>40</v>
      </c>
      <c r="AW856" s="335"/>
      <c r="AX856" s="335"/>
      <c r="AY856" s="335"/>
      <c r="AZ856" s="335"/>
      <c r="BA856" s="335"/>
      <c r="BB856" s="313"/>
      <c r="BC856" s="313"/>
      <c r="BD856" s="91"/>
      <c r="BE856" s="91" t="s">
        <v>6685</v>
      </c>
      <c r="BF856" s="313"/>
      <c r="BG856" s="335"/>
      <c r="BH856" s="313"/>
      <c r="BI856" s="313"/>
      <c r="BJ856" s="313"/>
      <c r="BK856" s="313"/>
      <c r="BL856" s="313"/>
      <c r="BM856" s="91"/>
      <c r="BN856" s="91" t="s">
        <v>6685</v>
      </c>
      <c r="BO856" s="253"/>
      <c r="BP856" s="253"/>
      <c r="BQ856" s="253"/>
      <c r="BR856" s="253"/>
      <c r="BS856" s="253"/>
      <c r="BT856" s="253"/>
      <c r="BU856" s="253"/>
      <c r="BV856" s="253"/>
      <c r="BW856" s="253"/>
      <c r="BX856" s="253"/>
      <c r="BY856" s="427"/>
      <c r="BZ856" s="427"/>
      <c r="CA856" s="427"/>
      <c r="CB856" s="427"/>
      <c r="CC856" s="427"/>
    </row>
    <row r="857" spans="1:81" ht="17.100000000000001" customHeight="1">
      <c r="A857" s="91">
        <v>761</v>
      </c>
      <c r="B857" s="20" t="s">
        <v>3883</v>
      </c>
      <c r="C857" s="20" t="s">
        <v>4096</v>
      </c>
      <c r="D857" s="20" t="s">
        <v>350</v>
      </c>
      <c r="E857" s="20" t="s">
        <v>20</v>
      </c>
      <c r="F857" s="20" t="s">
        <v>4144</v>
      </c>
      <c r="G857" s="169" t="s">
        <v>4145</v>
      </c>
      <c r="H857" s="329" t="s">
        <v>4146</v>
      </c>
      <c r="I857" s="332" t="s">
        <v>4147</v>
      </c>
      <c r="J857" s="329" t="s">
        <v>102</v>
      </c>
      <c r="K857" s="329" t="s">
        <v>4148</v>
      </c>
      <c r="L857" s="329" t="s">
        <v>4149</v>
      </c>
      <c r="M857" s="776" t="s">
        <v>12555</v>
      </c>
      <c r="N857" s="330" t="s">
        <v>30</v>
      </c>
      <c r="O857" s="330"/>
      <c r="P857" s="330" t="s">
        <v>11668</v>
      </c>
      <c r="Q857" s="373">
        <v>736</v>
      </c>
      <c r="R857" s="373">
        <v>696.673</v>
      </c>
      <c r="S857" s="23">
        <v>363.2</v>
      </c>
      <c r="T857" s="387">
        <v>198</v>
      </c>
      <c r="U857" s="253" t="s">
        <v>12099</v>
      </c>
      <c r="V857" s="300">
        <v>165.2</v>
      </c>
      <c r="W857" s="300">
        <v>72.7</v>
      </c>
      <c r="X857" s="330" t="s">
        <v>33</v>
      </c>
      <c r="Y857" s="252">
        <v>132.19999999999999</v>
      </c>
      <c r="Z857" s="252">
        <v>56.1</v>
      </c>
      <c r="AA857" s="252">
        <v>40000</v>
      </c>
      <c r="AB857" s="252">
        <v>736</v>
      </c>
      <c r="AC857" s="252">
        <v>696.673</v>
      </c>
      <c r="AD857" s="252">
        <v>271.57299999999998</v>
      </c>
      <c r="AE857" s="307" t="s">
        <v>11024</v>
      </c>
      <c r="AF857" s="91" t="s">
        <v>12050</v>
      </c>
      <c r="AG857" s="373">
        <v>11320</v>
      </c>
      <c r="AH857" s="373">
        <v>41120</v>
      </c>
      <c r="AI857" s="91" t="s">
        <v>11675</v>
      </c>
      <c r="AJ857" s="91" t="s">
        <v>11676</v>
      </c>
      <c r="AK857" s="91" t="s">
        <v>6372</v>
      </c>
      <c r="AL857" s="381">
        <v>2</v>
      </c>
      <c r="AM857" s="381">
        <v>1</v>
      </c>
      <c r="AN857" s="381"/>
      <c r="AO857" s="381">
        <v>1</v>
      </c>
      <c r="AP857" s="381"/>
      <c r="AQ857" s="537">
        <v>306</v>
      </c>
      <c r="AR857" s="91" t="s">
        <v>12791</v>
      </c>
      <c r="AS857" s="91" t="s">
        <v>6378</v>
      </c>
      <c r="AT857" s="91" t="s">
        <v>12049</v>
      </c>
      <c r="AU857" s="73">
        <v>6500</v>
      </c>
      <c r="AV857" s="73">
        <v>21</v>
      </c>
      <c r="AW857" s="335"/>
      <c r="AX857" s="335"/>
      <c r="AY857" s="335"/>
      <c r="AZ857" s="335"/>
      <c r="BA857" s="335"/>
      <c r="BB857" s="313"/>
      <c r="BC857" s="313"/>
      <c r="BD857" s="91"/>
      <c r="BE857" s="91" t="s">
        <v>6350</v>
      </c>
      <c r="BF857" s="313"/>
      <c r="BG857" s="335"/>
      <c r="BH857" s="313"/>
      <c r="BI857" s="313"/>
      <c r="BJ857" s="313"/>
      <c r="BK857" s="313"/>
      <c r="BL857" s="313"/>
      <c r="BM857" s="91"/>
      <c r="BN857" s="91" t="s">
        <v>6350</v>
      </c>
      <c r="BO857" s="253"/>
      <c r="BP857" s="253"/>
      <c r="BQ857" s="253"/>
      <c r="BR857" s="253"/>
      <c r="BS857" s="253"/>
      <c r="BT857" s="253"/>
      <c r="BU857" s="253"/>
      <c r="BV857" s="253"/>
      <c r="BW857" s="253"/>
      <c r="BX857" s="253"/>
      <c r="BY857" s="427">
        <v>2</v>
      </c>
      <c r="BZ857" s="427"/>
      <c r="CA857" s="427">
        <v>1</v>
      </c>
      <c r="CB857" s="427"/>
      <c r="CC857" s="427"/>
    </row>
    <row r="858" spans="1:81" ht="17.100000000000001" customHeight="1">
      <c r="A858" s="771">
        <v>762</v>
      </c>
      <c r="B858" s="86" t="s">
        <v>3883</v>
      </c>
      <c r="C858" s="86" t="s">
        <v>4019</v>
      </c>
      <c r="D858" s="86" t="s">
        <v>350</v>
      </c>
      <c r="E858" s="91" t="s">
        <v>20</v>
      </c>
      <c r="F858" s="86" t="s">
        <v>11667</v>
      </c>
      <c r="G858" s="101" t="s">
        <v>4150</v>
      </c>
      <c r="H858" s="330" t="s">
        <v>11662</v>
      </c>
      <c r="I858" s="91" t="s">
        <v>4151</v>
      </c>
      <c r="J858" s="330" t="s">
        <v>102</v>
      </c>
      <c r="K858" s="330" t="s">
        <v>4152</v>
      </c>
      <c r="L858" s="330" t="s">
        <v>4153</v>
      </c>
      <c r="M858" s="91" t="s">
        <v>6711</v>
      </c>
      <c r="N858" s="330" t="s">
        <v>30</v>
      </c>
      <c r="O858" s="330"/>
      <c r="P858" s="330" t="s">
        <v>30</v>
      </c>
      <c r="Q858" s="373">
        <v>2504</v>
      </c>
      <c r="R858" s="373">
        <v>816.4</v>
      </c>
      <c r="S858" s="387">
        <v>285</v>
      </c>
      <c r="T858" s="387">
        <v>168.4</v>
      </c>
      <c r="U858" s="253" t="s">
        <v>11663</v>
      </c>
      <c r="V858" s="252">
        <v>116.6</v>
      </c>
      <c r="W858" s="252">
        <v>64.599999999999994</v>
      </c>
      <c r="X858" s="330" t="s">
        <v>6337</v>
      </c>
      <c r="Y858" s="252">
        <v>77.7</v>
      </c>
      <c r="Z858" s="252"/>
      <c r="AA858" s="252"/>
      <c r="AB858" s="252">
        <v>25.9</v>
      </c>
      <c r="AC858" s="252"/>
      <c r="AD858" s="252"/>
      <c r="AE858" s="307">
        <v>100</v>
      </c>
      <c r="AF858" s="91" t="s">
        <v>6712</v>
      </c>
      <c r="AG858" s="373">
        <v>181</v>
      </c>
      <c r="AH858" s="373">
        <v>220</v>
      </c>
      <c r="AI858" s="91" t="s">
        <v>11664</v>
      </c>
      <c r="AJ858" s="91" t="s">
        <v>11665</v>
      </c>
      <c r="AK858" s="91" t="s">
        <v>11666</v>
      </c>
      <c r="AL858" s="381"/>
      <c r="AM858" s="381"/>
      <c r="AN858" s="381"/>
      <c r="AO858" s="381"/>
      <c r="AP858" s="381"/>
      <c r="AQ858" s="381">
        <v>0</v>
      </c>
      <c r="AR858" s="91"/>
      <c r="AS858" s="91"/>
      <c r="AT858" s="91" t="s">
        <v>9382</v>
      </c>
      <c r="AU858" s="73">
        <v>0</v>
      </c>
      <c r="AV858" s="73">
        <v>0</v>
      </c>
      <c r="AW858" s="335"/>
      <c r="AX858" s="335"/>
      <c r="AY858" s="335"/>
      <c r="AZ858" s="335"/>
      <c r="BA858" s="335"/>
      <c r="BB858" s="313"/>
      <c r="BC858" s="313"/>
      <c r="BD858" s="91"/>
      <c r="BE858" s="91" t="s">
        <v>6350</v>
      </c>
      <c r="BF858" s="313"/>
      <c r="BG858" s="335"/>
      <c r="BH858" s="313"/>
      <c r="BI858" s="313"/>
      <c r="BJ858" s="313"/>
      <c r="BK858" s="313"/>
      <c r="BL858" s="313"/>
      <c r="BM858" s="91"/>
      <c r="BN858" s="91" t="s">
        <v>6350</v>
      </c>
      <c r="BO858" s="253"/>
      <c r="BP858" s="253"/>
      <c r="BQ858" s="253"/>
      <c r="BR858" s="253"/>
      <c r="BS858" s="253"/>
      <c r="BT858" s="253"/>
      <c r="BU858" s="253"/>
      <c r="BV858" s="253"/>
      <c r="BW858" s="253"/>
      <c r="BX858" s="253"/>
      <c r="BY858" s="427">
        <v>1</v>
      </c>
      <c r="BZ858" s="427"/>
      <c r="CA858" s="427">
        <v>1</v>
      </c>
      <c r="CB858" s="427"/>
      <c r="CC858" s="427"/>
    </row>
    <row r="859" spans="1:81" ht="17.100000000000001" customHeight="1">
      <c r="A859" s="91">
        <v>763</v>
      </c>
      <c r="B859" s="86" t="s">
        <v>3883</v>
      </c>
      <c r="C859" s="86" t="s">
        <v>3908</v>
      </c>
      <c r="D859" s="86" t="s">
        <v>350</v>
      </c>
      <c r="E859" s="91" t="s">
        <v>20</v>
      </c>
      <c r="F859" s="86" t="s">
        <v>4154</v>
      </c>
      <c r="G859" s="101" t="s">
        <v>4155</v>
      </c>
      <c r="H859" s="330" t="s">
        <v>4156</v>
      </c>
      <c r="I859" s="91" t="s">
        <v>4157</v>
      </c>
      <c r="J859" s="330" t="s">
        <v>102</v>
      </c>
      <c r="K859" s="330" t="s">
        <v>4158</v>
      </c>
      <c r="L859" s="330" t="s">
        <v>4159</v>
      </c>
      <c r="M859" s="91" t="s">
        <v>6713</v>
      </c>
      <c r="N859" s="330" t="s">
        <v>30</v>
      </c>
      <c r="O859" s="330"/>
      <c r="P859" s="330" t="s">
        <v>30</v>
      </c>
      <c r="Q859" s="373">
        <v>27601</v>
      </c>
      <c r="R859" s="373">
        <v>6383</v>
      </c>
      <c r="S859" s="387">
        <v>5540</v>
      </c>
      <c r="T859" s="387">
        <v>2914</v>
      </c>
      <c r="U859" s="253" t="s">
        <v>6352</v>
      </c>
      <c r="V859" s="252">
        <v>2626</v>
      </c>
      <c r="W859" s="252">
        <v>539.88</v>
      </c>
      <c r="X859" s="330" t="s">
        <v>33</v>
      </c>
      <c r="Y859" s="252">
        <v>61</v>
      </c>
      <c r="Z859" s="252"/>
      <c r="AA859" s="252"/>
      <c r="AB859" s="252">
        <v>99</v>
      </c>
      <c r="AC859" s="252"/>
      <c r="AD859" s="252"/>
      <c r="AE859" s="307">
        <v>15</v>
      </c>
      <c r="AF859" s="91" t="s">
        <v>6484</v>
      </c>
      <c r="AG859" s="373">
        <v>349</v>
      </c>
      <c r="AH859" s="373">
        <v>586</v>
      </c>
      <c r="AI859" s="91"/>
      <c r="AJ859" s="91"/>
      <c r="AK859" s="91" t="s">
        <v>11507</v>
      </c>
      <c r="AL859" s="381">
        <v>1</v>
      </c>
      <c r="AM859" s="381"/>
      <c r="AN859" s="381"/>
      <c r="AO859" s="381">
        <v>1</v>
      </c>
      <c r="AP859" s="381"/>
      <c r="AQ859" s="381">
        <v>314</v>
      </c>
      <c r="AR859" s="91" t="s">
        <v>9198</v>
      </c>
      <c r="AS859" s="91" t="s">
        <v>9198</v>
      </c>
      <c r="AT859" s="91" t="s">
        <v>6714</v>
      </c>
      <c r="AU859" s="73">
        <v>27078</v>
      </c>
      <c r="AV859" s="232">
        <v>86</v>
      </c>
      <c r="AW859" s="335"/>
      <c r="AX859" s="335"/>
      <c r="AY859" s="335"/>
      <c r="AZ859" s="335"/>
      <c r="BA859" s="335"/>
      <c r="BB859" s="313"/>
      <c r="BC859" s="313"/>
      <c r="BD859" s="91"/>
      <c r="BE859" s="91" t="s">
        <v>6350</v>
      </c>
      <c r="BF859" s="313"/>
      <c r="BG859" s="335"/>
      <c r="BH859" s="313"/>
      <c r="BI859" s="313"/>
      <c r="BJ859" s="313"/>
      <c r="BK859" s="313"/>
      <c r="BL859" s="313"/>
      <c r="BM859" s="91"/>
      <c r="BN859" s="91" t="s">
        <v>6350</v>
      </c>
      <c r="BO859" s="253"/>
      <c r="BP859" s="253"/>
      <c r="BQ859" s="253"/>
      <c r="BR859" s="253"/>
      <c r="BS859" s="253"/>
      <c r="BT859" s="253"/>
      <c r="BU859" s="253"/>
      <c r="BV859" s="253"/>
      <c r="BW859" s="253"/>
      <c r="BX859" s="253"/>
      <c r="BY859" s="492">
        <v>7</v>
      </c>
      <c r="BZ859" s="427"/>
      <c r="CA859" s="427"/>
      <c r="CB859" s="427"/>
      <c r="CC859" s="427">
        <v>8</v>
      </c>
    </row>
    <row r="860" spans="1:81" ht="17.100000000000001" customHeight="1">
      <c r="A860" s="771">
        <v>764</v>
      </c>
      <c r="B860" s="86" t="s">
        <v>3883</v>
      </c>
      <c r="C860" s="86" t="s">
        <v>4096</v>
      </c>
      <c r="D860" s="86" t="s">
        <v>350</v>
      </c>
      <c r="E860" s="91" t="s">
        <v>20</v>
      </c>
      <c r="F860" s="91" t="s">
        <v>4160</v>
      </c>
      <c r="G860" s="101" t="s">
        <v>4161</v>
      </c>
      <c r="H860" s="330" t="s">
        <v>4162</v>
      </c>
      <c r="I860" s="91" t="s">
        <v>4163</v>
      </c>
      <c r="J860" s="330" t="s">
        <v>102</v>
      </c>
      <c r="K860" s="330" t="s">
        <v>4164</v>
      </c>
      <c r="L860" s="330" t="s">
        <v>4165</v>
      </c>
      <c r="M860" s="91" t="s">
        <v>6477</v>
      </c>
      <c r="N860" s="330" t="s">
        <v>30</v>
      </c>
      <c r="O860" s="330"/>
      <c r="P860" s="330" t="s">
        <v>30</v>
      </c>
      <c r="Q860" s="373">
        <v>3500</v>
      </c>
      <c r="R860" s="373">
        <v>405</v>
      </c>
      <c r="S860" s="387">
        <v>224</v>
      </c>
      <c r="T860" s="387">
        <v>112</v>
      </c>
      <c r="U860" s="253" t="s">
        <v>6352</v>
      </c>
      <c r="V860" s="252">
        <v>112</v>
      </c>
      <c r="W860" s="252">
        <v>93</v>
      </c>
      <c r="X860" s="330" t="s">
        <v>6337</v>
      </c>
      <c r="Y860" s="252"/>
      <c r="Z860" s="252"/>
      <c r="AA860" s="252">
        <v>240</v>
      </c>
      <c r="AB860" s="252">
        <v>28</v>
      </c>
      <c r="AC860" s="252">
        <v>28</v>
      </c>
      <c r="AD860" s="252"/>
      <c r="AE860" s="307">
        <v>50</v>
      </c>
      <c r="AF860" s="91" t="s">
        <v>11669</v>
      </c>
      <c r="AG860" s="373">
        <v>384</v>
      </c>
      <c r="AH860" s="373">
        <v>1451</v>
      </c>
      <c r="AI860" s="91" t="s">
        <v>6479</v>
      </c>
      <c r="AJ860" s="91" t="s">
        <v>11670</v>
      </c>
      <c r="AK860" s="91" t="s">
        <v>6348</v>
      </c>
      <c r="AL860" s="381"/>
      <c r="AM860" s="381"/>
      <c r="AN860" s="381"/>
      <c r="AO860" s="381"/>
      <c r="AP860" s="381"/>
      <c r="AQ860" s="381">
        <v>288</v>
      </c>
      <c r="AR860" s="91" t="s">
        <v>9163</v>
      </c>
      <c r="AS860" s="91" t="s">
        <v>9163</v>
      </c>
      <c r="AT860" s="91" t="s">
        <v>6422</v>
      </c>
      <c r="AU860" s="73">
        <v>20407</v>
      </c>
      <c r="AV860" s="73">
        <v>71</v>
      </c>
      <c r="AW860" s="335"/>
      <c r="AX860" s="335"/>
      <c r="AY860" s="335"/>
      <c r="AZ860" s="335"/>
      <c r="BA860" s="335"/>
      <c r="BB860" s="313"/>
      <c r="BC860" s="313"/>
      <c r="BD860" s="91"/>
      <c r="BE860" s="91" t="s">
        <v>6350</v>
      </c>
      <c r="BF860" s="313"/>
      <c r="BG860" s="335"/>
      <c r="BH860" s="313"/>
      <c r="BI860" s="313"/>
      <c r="BJ860" s="313"/>
      <c r="BK860" s="313"/>
      <c r="BL860" s="313"/>
      <c r="BM860" s="91"/>
      <c r="BN860" s="91" t="s">
        <v>6350</v>
      </c>
      <c r="BO860" s="253"/>
      <c r="BP860" s="253"/>
      <c r="BQ860" s="253"/>
      <c r="BR860" s="253"/>
      <c r="BS860" s="253"/>
      <c r="BT860" s="253"/>
      <c r="BU860" s="253"/>
      <c r="BV860" s="253"/>
      <c r="BW860" s="253"/>
      <c r="BX860" s="253"/>
      <c r="BY860" s="427">
        <v>1</v>
      </c>
      <c r="BZ860" s="427"/>
      <c r="CA860" s="427"/>
      <c r="CB860" s="427"/>
      <c r="CC860" s="427">
        <v>1</v>
      </c>
    </row>
    <row r="861" spans="1:81" ht="17.100000000000001" customHeight="1">
      <c r="A861" s="91">
        <v>765</v>
      </c>
      <c r="B861" s="86" t="s">
        <v>3883</v>
      </c>
      <c r="C861" s="86" t="s">
        <v>3945</v>
      </c>
      <c r="D861" s="86" t="s">
        <v>350</v>
      </c>
      <c r="E861" s="91" t="s">
        <v>20</v>
      </c>
      <c r="F861" s="91" t="s">
        <v>4166</v>
      </c>
      <c r="G861" s="101" t="s">
        <v>4167</v>
      </c>
      <c r="H861" s="330" t="s">
        <v>4168</v>
      </c>
      <c r="I861" s="91" t="s">
        <v>4169</v>
      </c>
      <c r="J861" s="330" t="s">
        <v>102</v>
      </c>
      <c r="K861" s="330" t="s">
        <v>2296</v>
      </c>
      <c r="L861" s="330" t="s">
        <v>4170</v>
      </c>
      <c r="M861" s="91"/>
      <c r="N861" s="330" t="s">
        <v>30</v>
      </c>
      <c r="O861" s="330"/>
      <c r="P861" s="330" t="s">
        <v>30</v>
      </c>
      <c r="Q861" s="373">
        <v>9804</v>
      </c>
      <c r="R861" s="373">
        <v>396</v>
      </c>
      <c r="S861" s="387">
        <v>133</v>
      </c>
      <c r="T861" s="387">
        <v>133</v>
      </c>
      <c r="U861" s="253" t="s">
        <v>6352</v>
      </c>
      <c r="V861" s="252"/>
      <c r="W861" s="252">
        <v>67</v>
      </c>
      <c r="X861" s="330" t="s">
        <v>6337</v>
      </c>
      <c r="Y861" s="252"/>
      <c r="Z861" s="252">
        <v>22</v>
      </c>
      <c r="AA861" s="252">
        <v>2000</v>
      </c>
      <c r="AB861" s="252">
        <v>44</v>
      </c>
      <c r="AC861" s="252"/>
      <c r="AD861" s="252">
        <v>67</v>
      </c>
      <c r="AE861" s="307">
        <v>100</v>
      </c>
      <c r="AF861" s="91" t="s">
        <v>8405</v>
      </c>
      <c r="AG861" s="373">
        <v>500</v>
      </c>
      <c r="AH861" s="373">
        <v>2000</v>
      </c>
      <c r="AI861" s="91"/>
      <c r="AJ861" s="91"/>
      <c r="AK861" s="91"/>
      <c r="AL861" s="381"/>
      <c r="AM861" s="381"/>
      <c r="AN861" s="381"/>
      <c r="AO861" s="381"/>
      <c r="AP861" s="381"/>
      <c r="AQ861" s="442">
        <v>300</v>
      </c>
      <c r="AR861" s="91" t="s">
        <v>6355</v>
      </c>
      <c r="AS861" s="91" t="s">
        <v>6355</v>
      </c>
      <c r="AT861" s="91" t="s">
        <v>8406</v>
      </c>
      <c r="AU861" s="73">
        <v>520</v>
      </c>
      <c r="AV861" s="232">
        <v>2</v>
      </c>
      <c r="AW861" s="335">
        <v>4000</v>
      </c>
      <c r="AX861" s="335">
        <v>2000</v>
      </c>
      <c r="AY861" s="335">
        <v>3000</v>
      </c>
      <c r="AZ861" s="335">
        <v>3000</v>
      </c>
      <c r="BA861" s="335">
        <v>4000</v>
      </c>
      <c r="BB861" s="313">
        <v>10</v>
      </c>
      <c r="BC861" s="313"/>
      <c r="BD861" s="91"/>
      <c r="BE861" s="91"/>
      <c r="BF861" s="313"/>
      <c r="BG861" s="335"/>
      <c r="BH861" s="313"/>
      <c r="BI861" s="313"/>
      <c r="BJ861" s="313"/>
      <c r="BK861" s="313"/>
      <c r="BL861" s="313"/>
      <c r="BM861" s="91"/>
      <c r="BN861" s="91"/>
      <c r="BO861" s="253"/>
      <c r="BP861" s="253"/>
      <c r="BQ861" s="253"/>
      <c r="BR861" s="253"/>
      <c r="BS861" s="253"/>
      <c r="BT861" s="253"/>
      <c r="BU861" s="253"/>
      <c r="BV861" s="253"/>
      <c r="BW861" s="253"/>
      <c r="BX861" s="253"/>
      <c r="BY861" s="427"/>
      <c r="BZ861" s="427"/>
      <c r="CA861" s="427">
        <v>1</v>
      </c>
      <c r="CB861" s="427"/>
      <c r="CC861" s="427"/>
    </row>
    <row r="862" spans="1:81" ht="17.100000000000001" customHeight="1">
      <c r="A862" s="771">
        <v>766</v>
      </c>
      <c r="B862" s="86" t="s">
        <v>3883</v>
      </c>
      <c r="C862" s="86" t="s">
        <v>3926</v>
      </c>
      <c r="D862" s="91" t="s">
        <v>350</v>
      </c>
      <c r="E862" s="91" t="s">
        <v>20</v>
      </c>
      <c r="F862" s="91" t="s">
        <v>12597</v>
      </c>
      <c r="G862" s="101" t="s">
        <v>8771</v>
      </c>
      <c r="H862" s="330" t="s">
        <v>4171</v>
      </c>
      <c r="I862" s="91" t="s">
        <v>4172</v>
      </c>
      <c r="J862" s="330" t="s">
        <v>102</v>
      </c>
      <c r="K862" s="330" t="s">
        <v>4173</v>
      </c>
      <c r="L862" s="330" t="s">
        <v>4174</v>
      </c>
      <c r="M862" s="91" t="s">
        <v>10655</v>
      </c>
      <c r="N862" s="330" t="s">
        <v>30</v>
      </c>
      <c r="O862" s="330"/>
      <c r="P862" s="330" t="s">
        <v>30</v>
      </c>
      <c r="Q862" s="373">
        <v>4958</v>
      </c>
      <c r="R862" s="373">
        <v>297</v>
      </c>
      <c r="S862" s="387">
        <v>271</v>
      </c>
      <c r="T862" s="387">
        <v>271</v>
      </c>
      <c r="U862" s="253" t="s">
        <v>6361</v>
      </c>
      <c r="V862" s="252"/>
      <c r="W862" s="252">
        <v>893</v>
      </c>
      <c r="X862" s="330" t="s">
        <v>33</v>
      </c>
      <c r="Y862" s="252">
        <v>1157</v>
      </c>
      <c r="Z862" s="252">
        <v>165</v>
      </c>
      <c r="AA862" s="252">
        <v>3498</v>
      </c>
      <c r="AB862" s="252">
        <v>49</v>
      </c>
      <c r="AC862" s="252"/>
      <c r="AD862" s="252"/>
      <c r="AE862" s="307">
        <v>50</v>
      </c>
      <c r="AF862" s="91" t="s">
        <v>6729</v>
      </c>
      <c r="AG862" s="373">
        <v>3134</v>
      </c>
      <c r="AH862" s="373">
        <v>9185</v>
      </c>
      <c r="AI862" s="91" t="s">
        <v>6730</v>
      </c>
      <c r="AJ862" s="91" t="s">
        <v>9050</v>
      </c>
      <c r="AK862" s="91"/>
      <c r="AL862" s="381"/>
      <c r="AM862" s="381"/>
      <c r="AN862" s="381"/>
      <c r="AO862" s="381"/>
      <c r="AP862" s="381"/>
      <c r="AQ862" s="381">
        <v>100</v>
      </c>
      <c r="AR862" s="91" t="s">
        <v>9153</v>
      </c>
      <c r="AS862" s="91" t="s">
        <v>9153</v>
      </c>
      <c r="AT862" s="91" t="s">
        <v>6356</v>
      </c>
      <c r="AU862" s="232">
        <v>1900</v>
      </c>
      <c r="AV862" s="73">
        <v>19</v>
      </c>
      <c r="AW862" s="335"/>
      <c r="AX862" s="335"/>
      <c r="AY862" s="335"/>
      <c r="AZ862" s="335"/>
      <c r="BA862" s="335"/>
      <c r="BB862" s="313"/>
      <c r="BC862" s="313"/>
      <c r="BD862" s="91"/>
      <c r="BE862" s="91" t="s">
        <v>6350</v>
      </c>
      <c r="BF862" s="313"/>
      <c r="BG862" s="335"/>
      <c r="BH862" s="313"/>
      <c r="BI862" s="313"/>
      <c r="BJ862" s="313"/>
      <c r="BK862" s="313"/>
      <c r="BL862" s="313"/>
      <c r="BM862" s="91"/>
      <c r="BN862" s="91"/>
      <c r="BO862" s="253"/>
      <c r="BP862" s="253"/>
      <c r="BQ862" s="253"/>
      <c r="BR862" s="253"/>
      <c r="BS862" s="253"/>
      <c r="BT862" s="253"/>
      <c r="BU862" s="253"/>
      <c r="BV862" s="253"/>
      <c r="BW862" s="253"/>
      <c r="BX862" s="253"/>
      <c r="BY862" s="427">
        <v>2</v>
      </c>
      <c r="BZ862" s="427"/>
      <c r="CA862" s="427"/>
      <c r="CB862" s="427"/>
      <c r="CC862" s="427"/>
    </row>
    <row r="863" spans="1:81" ht="17.100000000000001" customHeight="1">
      <c r="A863" s="91">
        <v>767</v>
      </c>
      <c r="B863" s="86" t="s">
        <v>3883</v>
      </c>
      <c r="C863" s="86" t="s">
        <v>3926</v>
      </c>
      <c r="D863" s="91" t="s">
        <v>350</v>
      </c>
      <c r="E863" s="91" t="s">
        <v>20</v>
      </c>
      <c r="F863" s="86" t="s">
        <v>12733</v>
      </c>
      <c r="G863" s="101" t="s">
        <v>4175</v>
      </c>
      <c r="H863" s="330" t="s">
        <v>4176</v>
      </c>
      <c r="I863" s="91" t="s">
        <v>4177</v>
      </c>
      <c r="J863" s="330" t="s">
        <v>102</v>
      </c>
      <c r="K863" s="330" t="s">
        <v>4178</v>
      </c>
      <c r="L863" s="330" t="s">
        <v>4179</v>
      </c>
      <c r="M863" s="91" t="s">
        <v>6731</v>
      </c>
      <c r="N863" s="330" t="s">
        <v>30</v>
      </c>
      <c r="O863" s="330"/>
      <c r="P863" s="330" t="s">
        <v>30</v>
      </c>
      <c r="Q863" s="373">
        <v>13285</v>
      </c>
      <c r="R863" s="373">
        <v>923</v>
      </c>
      <c r="S863" s="387">
        <v>352</v>
      </c>
      <c r="T863" s="387">
        <v>352</v>
      </c>
      <c r="U863" s="253" t="s">
        <v>6489</v>
      </c>
      <c r="V863" s="252"/>
      <c r="W863" s="252">
        <v>119</v>
      </c>
      <c r="X863" s="330" t="s">
        <v>33</v>
      </c>
      <c r="Y863" s="252">
        <v>135</v>
      </c>
      <c r="Z863" s="252">
        <v>13</v>
      </c>
      <c r="AA863" s="252"/>
      <c r="AB863" s="252">
        <v>9</v>
      </c>
      <c r="AC863" s="252"/>
      <c r="AD863" s="252"/>
      <c r="AE863" s="307">
        <v>50</v>
      </c>
      <c r="AF863" s="91" t="s">
        <v>6732</v>
      </c>
      <c r="AG863" s="373"/>
      <c r="AH863" s="373">
        <v>550</v>
      </c>
      <c r="AI863" s="91"/>
      <c r="AJ863" s="91"/>
      <c r="AK863" s="91" t="s">
        <v>6348</v>
      </c>
      <c r="AL863" s="381">
        <v>2</v>
      </c>
      <c r="AM863" s="381">
        <v>1</v>
      </c>
      <c r="AN863" s="381">
        <v>1</v>
      </c>
      <c r="AO863" s="381"/>
      <c r="AP863" s="381"/>
      <c r="AQ863" s="381">
        <v>0</v>
      </c>
      <c r="AR863" s="91" t="s">
        <v>6341</v>
      </c>
      <c r="AS863" s="91" t="s">
        <v>6341</v>
      </c>
      <c r="AT863" s="91" t="s">
        <v>6422</v>
      </c>
      <c r="AU863" s="232">
        <v>0</v>
      </c>
      <c r="AV863" s="73">
        <v>0</v>
      </c>
      <c r="AW863" s="335">
        <v>7000</v>
      </c>
      <c r="AX863" s="335">
        <v>4000</v>
      </c>
      <c r="AY863" s="335">
        <v>5000</v>
      </c>
      <c r="AZ863" s="335">
        <v>5000</v>
      </c>
      <c r="BA863" s="335">
        <v>5000</v>
      </c>
      <c r="BB863" s="313">
        <v>30</v>
      </c>
      <c r="BC863" s="313">
        <v>30</v>
      </c>
      <c r="BD863" s="91" t="s">
        <v>6733</v>
      </c>
      <c r="BE863" s="91" t="s">
        <v>10980</v>
      </c>
      <c r="BF863" s="313"/>
      <c r="BG863" s="335"/>
      <c r="BH863" s="313"/>
      <c r="BI863" s="313"/>
      <c r="BJ863" s="313"/>
      <c r="BK863" s="313"/>
      <c r="BL863" s="313"/>
      <c r="BM863" s="91"/>
      <c r="BN863" s="91"/>
      <c r="BO863" s="253"/>
      <c r="BP863" s="253"/>
      <c r="BQ863" s="253"/>
      <c r="BR863" s="253"/>
      <c r="BS863" s="253"/>
      <c r="BT863" s="253"/>
      <c r="BU863" s="253"/>
      <c r="BV863" s="253"/>
      <c r="BW863" s="253"/>
      <c r="BX863" s="253"/>
      <c r="BY863" s="427">
        <v>1</v>
      </c>
      <c r="BZ863" s="427"/>
      <c r="CA863" s="427"/>
      <c r="CB863" s="427"/>
      <c r="CC863" s="427"/>
    </row>
    <row r="864" spans="1:81" ht="17.100000000000001" customHeight="1">
      <c r="A864" s="771">
        <v>768</v>
      </c>
      <c r="B864" s="86" t="s">
        <v>3883</v>
      </c>
      <c r="C864" s="86" t="s">
        <v>4012</v>
      </c>
      <c r="D864" s="91" t="s">
        <v>350</v>
      </c>
      <c r="E864" s="91" t="s">
        <v>20</v>
      </c>
      <c r="F864" s="91" t="s">
        <v>12598</v>
      </c>
      <c r="G864" s="101" t="s">
        <v>4180</v>
      </c>
      <c r="H864" s="330" t="s">
        <v>4181</v>
      </c>
      <c r="I864" s="91" t="s">
        <v>882</v>
      </c>
      <c r="J864" s="330" t="s">
        <v>102</v>
      </c>
      <c r="K864" s="330" t="s">
        <v>4073</v>
      </c>
      <c r="L864" s="330" t="s">
        <v>4182</v>
      </c>
      <c r="M864" s="91" t="s">
        <v>10656</v>
      </c>
      <c r="N864" s="330" t="s">
        <v>30</v>
      </c>
      <c r="O864" s="570"/>
      <c r="P864" s="330" t="s">
        <v>30</v>
      </c>
      <c r="Q864" s="373">
        <v>9917</v>
      </c>
      <c r="R864" s="373">
        <v>3636</v>
      </c>
      <c r="S864" s="387">
        <v>1983</v>
      </c>
      <c r="T864" s="387">
        <v>1983</v>
      </c>
      <c r="U864" s="253" t="s">
        <v>6344</v>
      </c>
      <c r="V864" s="252"/>
      <c r="W864" s="252">
        <v>330</v>
      </c>
      <c r="X864" s="330" t="s">
        <v>33</v>
      </c>
      <c r="Y864" s="252">
        <v>20</v>
      </c>
      <c r="Z864" s="252">
        <v>20</v>
      </c>
      <c r="AA864" s="252">
        <v>100</v>
      </c>
      <c r="AB864" s="252">
        <v>100</v>
      </c>
      <c r="AC864" s="252"/>
      <c r="AD864" s="252"/>
      <c r="AE864" s="307">
        <v>40</v>
      </c>
      <c r="AF864" s="91" t="s">
        <v>8960</v>
      </c>
      <c r="AG864" s="373">
        <v>25650</v>
      </c>
      <c r="AH864" s="373">
        <v>25650</v>
      </c>
      <c r="AI864" s="91" t="s">
        <v>7742</v>
      </c>
      <c r="AJ864" s="91" t="s">
        <v>9969</v>
      </c>
      <c r="AK864" s="91"/>
      <c r="AL864" s="381"/>
      <c r="AM864" s="381"/>
      <c r="AN864" s="381"/>
      <c r="AO864" s="381"/>
      <c r="AP864" s="381"/>
      <c r="AQ864" s="381">
        <v>309</v>
      </c>
      <c r="AR864" s="91" t="s">
        <v>9140</v>
      </c>
      <c r="AS864" s="91" t="s">
        <v>7743</v>
      </c>
      <c r="AT864" s="91" t="s">
        <v>6399</v>
      </c>
      <c r="AU864" s="232">
        <v>49563</v>
      </c>
      <c r="AV864" s="73">
        <v>160</v>
      </c>
      <c r="AW864" s="335"/>
      <c r="AX864" s="335"/>
      <c r="AY864" s="335"/>
      <c r="AZ864" s="335"/>
      <c r="BA864" s="335"/>
      <c r="BB864" s="313"/>
      <c r="BC864" s="313"/>
      <c r="BD864" s="91"/>
      <c r="BE864" s="91" t="s">
        <v>11086</v>
      </c>
      <c r="BF864" s="313"/>
      <c r="BG864" s="335"/>
      <c r="BH864" s="313"/>
      <c r="BI864" s="313"/>
      <c r="BJ864" s="313"/>
      <c r="BK864" s="313"/>
      <c r="BL864" s="313"/>
      <c r="BM864" s="91"/>
      <c r="BN864" s="91"/>
      <c r="BO864" s="253"/>
      <c r="BP864" s="253"/>
      <c r="BQ864" s="253"/>
      <c r="BR864" s="253"/>
      <c r="BS864" s="253"/>
      <c r="BT864" s="253"/>
      <c r="BU864" s="253"/>
      <c r="BV864" s="253"/>
      <c r="BW864" s="253"/>
      <c r="BX864" s="253"/>
      <c r="BY864" s="427"/>
      <c r="BZ864" s="427"/>
      <c r="CA864" s="427">
        <v>2</v>
      </c>
      <c r="CB864" s="427"/>
      <c r="CC864" s="427"/>
    </row>
    <row r="865" spans="1:81" ht="17.100000000000001" customHeight="1">
      <c r="A865" s="91">
        <v>769</v>
      </c>
      <c r="B865" s="86" t="s">
        <v>3883</v>
      </c>
      <c r="C865" s="86" t="s">
        <v>4012</v>
      </c>
      <c r="D865" s="91" t="s">
        <v>350</v>
      </c>
      <c r="E865" s="91" t="s">
        <v>20</v>
      </c>
      <c r="F865" s="91" t="s">
        <v>4183</v>
      </c>
      <c r="G865" s="101" t="s">
        <v>4184</v>
      </c>
      <c r="H865" s="330" t="s">
        <v>4185</v>
      </c>
      <c r="I865" s="91" t="s">
        <v>8867</v>
      </c>
      <c r="J865" s="330" t="s">
        <v>102</v>
      </c>
      <c r="K865" s="330" t="s">
        <v>4164</v>
      </c>
      <c r="L865" s="330" t="s">
        <v>4186</v>
      </c>
      <c r="M865" s="91"/>
      <c r="N865" s="330" t="s">
        <v>30</v>
      </c>
      <c r="O865" s="330"/>
      <c r="P865" s="330" t="s">
        <v>30</v>
      </c>
      <c r="Q865" s="373">
        <v>4442</v>
      </c>
      <c r="R865" s="373">
        <v>1849</v>
      </c>
      <c r="S865" s="387">
        <v>836</v>
      </c>
      <c r="T865" s="387">
        <v>733</v>
      </c>
      <c r="U865" s="253" t="s">
        <v>6336</v>
      </c>
      <c r="V865" s="252">
        <v>103</v>
      </c>
      <c r="W865" s="252">
        <v>111</v>
      </c>
      <c r="X865" s="330" t="s">
        <v>9900</v>
      </c>
      <c r="Y865" s="252">
        <v>250</v>
      </c>
      <c r="Z865" s="252"/>
      <c r="AA865" s="252"/>
      <c r="AB865" s="252">
        <v>60</v>
      </c>
      <c r="AC865" s="252"/>
      <c r="AD865" s="252"/>
      <c r="AE865" s="307"/>
      <c r="AF865" s="91" t="s">
        <v>7744</v>
      </c>
      <c r="AG865" s="373"/>
      <c r="AH865" s="373">
        <v>2067</v>
      </c>
      <c r="AI865" s="91"/>
      <c r="AJ865" s="91"/>
      <c r="AK865" s="91"/>
      <c r="AL865" s="381"/>
      <c r="AM865" s="381"/>
      <c r="AN865" s="381"/>
      <c r="AO865" s="381"/>
      <c r="AP865" s="381"/>
      <c r="AQ865" s="381">
        <v>310</v>
      </c>
      <c r="AR865" s="91" t="s">
        <v>6355</v>
      </c>
      <c r="AS865" s="91" t="s">
        <v>6355</v>
      </c>
      <c r="AT865" s="91" t="s">
        <v>6422</v>
      </c>
      <c r="AU865" s="232">
        <v>39306</v>
      </c>
      <c r="AV865" s="232">
        <v>127</v>
      </c>
      <c r="AW865" s="335">
        <v>3000</v>
      </c>
      <c r="AX865" s="335">
        <v>500</v>
      </c>
      <c r="AY865" s="335">
        <v>500</v>
      </c>
      <c r="AZ865" s="335">
        <v>1000</v>
      </c>
      <c r="BA865" s="335">
        <v>3000</v>
      </c>
      <c r="BB865" s="313"/>
      <c r="BC865" s="313"/>
      <c r="BD865" s="91" t="s">
        <v>10173</v>
      </c>
      <c r="BE865" s="91" t="s">
        <v>10174</v>
      </c>
      <c r="BF865" s="313"/>
      <c r="BG865" s="335"/>
      <c r="BH865" s="313"/>
      <c r="BI865" s="313"/>
      <c r="BJ865" s="313"/>
      <c r="BK865" s="313"/>
      <c r="BL865" s="313"/>
      <c r="BM865" s="91"/>
      <c r="BN865" s="91"/>
      <c r="BO865" s="253"/>
      <c r="BP865" s="253"/>
      <c r="BQ865" s="253"/>
      <c r="BR865" s="253"/>
      <c r="BS865" s="253"/>
      <c r="BT865" s="253"/>
      <c r="BU865" s="253"/>
      <c r="BV865" s="253"/>
      <c r="BW865" s="253"/>
      <c r="BX865" s="253"/>
      <c r="BY865" s="427"/>
      <c r="BZ865" s="427"/>
      <c r="CA865" s="427">
        <v>1</v>
      </c>
      <c r="CB865" s="427"/>
      <c r="CC865" s="427"/>
    </row>
    <row r="866" spans="1:81" ht="17.100000000000001" customHeight="1">
      <c r="A866" s="771">
        <v>770</v>
      </c>
      <c r="B866" s="86" t="s">
        <v>3883</v>
      </c>
      <c r="C866" s="86" t="s">
        <v>3908</v>
      </c>
      <c r="D866" s="91" t="s">
        <v>350</v>
      </c>
      <c r="E866" s="91" t="s">
        <v>20</v>
      </c>
      <c r="F866" s="91" t="s">
        <v>6718</v>
      </c>
      <c r="G866" s="101" t="s">
        <v>4187</v>
      </c>
      <c r="H866" s="330" t="s">
        <v>4188</v>
      </c>
      <c r="I866" s="91" t="s">
        <v>4189</v>
      </c>
      <c r="J866" s="330" t="s">
        <v>102</v>
      </c>
      <c r="K866" s="330" t="s">
        <v>245</v>
      </c>
      <c r="L866" s="330" t="s">
        <v>4190</v>
      </c>
      <c r="M866" s="91" t="s">
        <v>6715</v>
      </c>
      <c r="N866" s="330" t="s">
        <v>102</v>
      </c>
      <c r="O866" s="676">
        <v>2000</v>
      </c>
      <c r="P866" s="330" t="s">
        <v>102</v>
      </c>
      <c r="Q866" s="373">
        <v>3000</v>
      </c>
      <c r="R866" s="373">
        <v>2000</v>
      </c>
      <c r="S866" s="387">
        <v>1000</v>
      </c>
      <c r="T866" s="387">
        <v>925</v>
      </c>
      <c r="U866" s="253" t="s">
        <v>6657</v>
      </c>
      <c r="V866" s="252">
        <v>75</v>
      </c>
      <c r="W866" s="252">
        <v>100</v>
      </c>
      <c r="X866" s="330" t="s">
        <v>6337</v>
      </c>
      <c r="Y866" s="252">
        <v>230</v>
      </c>
      <c r="Z866" s="252">
        <v>25</v>
      </c>
      <c r="AA866" s="252">
        <v>1000</v>
      </c>
      <c r="AB866" s="252">
        <v>65</v>
      </c>
      <c r="AC866" s="252">
        <v>60</v>
      </c>
      <c r="AD866" s="252">
        <v>60</v>
      </c>
      <c r="AE866" s="307" t="s">
        <v>6716</v>
      </c>
      <c r="AF866" s="91" t="s">
        <v>6717</v>
      </c>
      <c r="AG866" s="373"/>
      <c r="AH866" s="373">
        <v>3378</v>
      </c>
      <c r="AI866" s="91"/>
      <c r="AJ866" s="91"/>
      <c r="AK866" s="91" t="s">
        <v>11671</v>
      </c>
      <c r="AL866" s="381">
        <v>8</v>
      </c>
      <c r="AM866" s="381">
        <v>1</v>
      </c>
      <c r="AN866" s="381">
        <v>6</v>
      </c>
      <c r="AO866" s="381">
        <v>1</v>
      </c>
      <c r="AP866" s="381"/>
      <c r="AQ866" s="381">
        <v>362</v>
      </c>
      <c r="AR866" s="91" t="s">
        <v>9139</v>
      </c>
      <c r="AS866" s="91" t="s">
        <v>9139</v>
      </c>
      <c r="AT866" s="91" t="s">
        <v>9385</v>
      </c>
      <c r="AU866" s="73">
        <v>415828</v>
      </c>
      <c r="AV866" s="73">
        <v>1149</v>
      </c>
      <c r="AW866" s="335"/>
      <c r="AX866" s="335"/>
      <c r="AY866" s="335"/>
      <c r="AZ866" s="335"/>
      <c r="BA866" s="335"/>
      <c r="BB866" s="313"/>
      <c r="BC866" s="313"/>
      <c r="BD866" s="91"/>
      <c r="BE866" s="91" t="s">
        <v>11086</v>
      </c>
      <c r="BF866" s="313"/>
      <c r="BG866" s="335"/>
      <c r="BH866" s="313"/>
      <c r="BI866" s="313"/>
      <c r="BJ866" s="313"/>
      <c r="BK866" s="313"/>
      <c r="BL866" s="313"/>
      <c r="BM866" s="91"/>
      <c r="BN866" s="91"/>
      <c r="BO866" s="253"/>
      <c r="BP866" s="253"/>
      <c r="BQ866" s="253"/>
      <c r="BR866" s="253"/>
      <c r="BS866" s="253"/>
      <c r="BT866" s="253"/>
      <c r="BU866" s="253"/>
      <c r="BV866" s="253"/>
      <c r="BW866" s="253"/>
      <c r="BX866" s="253"/>
      <c r="BY866" s="492">
        <v>3</v>
      </c>
      <c r="BZ866" s="427"/>
      <c r="CA866" s="427">
        <v>2</v>
      </c>
      <c r="CB866" s="427"/>
      <c r="CC866" s="427"/>
    </row>
    <row r="867" spans="1:81" ht="17.100000000000001" customHeight="1">
      <c r="A867" s="91">
        <v>771</v>
      </c>
      <c r="B867" s="86" t="s">
        <v>3883</v>
      </c>
      <c r="C867" s="86" t="s">
        <v>3884</v>
      </c>
      <c r="D867" s="91" t="s">
        <v>350</v>
      </c>
      <c r="E867" s="91" t="s">
        <v>11672</v>
      </c>
      <c r="F867" s="91" t="s">
        <v>4191</v>
      </c>
      <c r="G867" s="101" t="s">
        <v>8772</v>
      </c>
      <c r="H867" s="330" t="s">
        <v>4192</v>
      </c>
      <c r="I867" s="91" t="s">
        <v>4193</v>
      </c>
      <c r="J867" s="330" t="s">
        <v>102</v>
      </c>
      <c r="K867" s="330" t="s">
        <v>2296</v>
      </c>
      <c r="L867" s="330" t="s">
        <v>4194</v>
      </c>
      <c r="M867" s="91" t="s">
        <v>7745</v>
      </c>
      <c r="N867" s="330" t="s">
        <v>30</v>
      </c>
      <c r="O867" s="330"/>
      <c r="P867" s="330" t="s">
        <v>30</v>
      </c>
      <c r="Q867" s="373">
        <v>6193</v>
      </c>
      <c r="R867" s="373">
        <v>1090</v>
      </c>
      <c r="S867" s="23">
        <v>3141</v>
      </c>
      <c r="T867" s="387">
        <v>2926</v>
      </c>
      <c r="U867" s="253" t="s">
        <v>11673</v>
      </c>
      <c r="V867" s="252">
        <v>215</v>
      </c>
      <c r="W867" s="252">
        <v>84</v>
      </c>
      <c r="X867" s="330" t="s">
        <v>6337</v>
      </c>
      <c r="Y867" s="252">
        <v>470</v>
      </c>
      <c r="Z867" s="252"/>
      <c r="AA867" s="252"/>
      <c r="AB867" s="252">
        <v>72</v>
      </c>
      <c r="AC867" s="252">
        <v>4.8</v>
      </c>
      <c r="AD867" s="252"/>
      <c r="AE867" s="307">
        <v>72</v>
      </c>
      <c r="AF867" s="91" t="s">
        <v>8962</v>
      </c>
      <c r="AG867" s="373">
        <v>72582</v>
      </c>
      <c r="AH867" s="373">
        <v>72582</v>
      </c>
      <c r="AI867" s="91"/>
      <c r="AJ867" s="91"/>
      <c r="AK867" s="91"/>
      <c r="AL867" s="381">
        <v>3</v>
      </c>
      <c r="AM867" s="381">
        <v>1</v>
      </c>
      <c r="AN867" s="381"/>
      <c r="AO867" s="381">
        <v>2</v>
      </c>
      <c r="AP867" s="381"/>
      <c r="AQ867" s="381">
        <v>273</v>
      </c>
      <c r="AR867" s="91" t="s">
        <v>6341</v>
      </c>
      <c r="AS867" s="91" t="s">
        <v>6341</v>
      </c>
      <c r="AT867" s="91" t="s">
        <v>9311</v>
      </c>
      <c r="AU867" s="73">
        <v>16156</v>
      </c>
      <c r="AV867" s="232">
        <v>59</v>
      </c>
      <c r="AW867" s="335">
        <v>15000</v>
      </c>
      <c r="AX867" s="335">
        <v>8000</v>
      </c>
      <c r="AY867" s="335">
        <v>8000</v>
      </c>
      <c r="AZ867" s="335">
        <v>10000</v>
      </c>
      <c r="BA867" s="335">
        <v>15000</v>
      </c>
      <c r="BB867" s="313">
        <v>20</v>
      </c>
      <c r="BC867" s="313"/>
      <c r="BD867" s="91" t="s">
        <v>11674</v>
      </c>
      <c r="BE867" s="91" t="s">
        <v>9443</v>
      </c>
      <c r="BF867" s="313"/>
      <c r="BG867" s="335"/>
      <c r="BH867" s="313"/>
      <c r="BI867" s="313"/>
      <c r="BJ867" s="313"/>
      <c r="BK867" s="313"/>
      <c r="BL867" s="313"/>
      <c r="BM867" s="91"/>
      <c r="BN867" s="91"/>
      <c r="BO867" s="253"/>
      <c r="BP867" s="253"/>
      <c r="BQ867" s="253"/>
      <c r="BR867" s="253"/>
      <c r="BS867" s="253"/>
      <c r="BT867" s="253"/>
      <c r="BU867" s="253"/>
      <c r="BV867" s="253"/>
      <c r="BW867" s="253"/>
      <c r="BX867" s="253"/>
      <c r="BY867" s="472">
        <v>3</v>
      </c>
      <c r="BZ867" s="427">
        <v>1</v>
      </c>
      <c r="CA867" s="427">
        <v>3</v>
      </c>
      <c r="CB867" s="427">
        <v>1</v>
      </c>
      <c r="CC867" s="427"/>
    </row>
    <row r="868" spans="1:81" ht="17.100000000000001" customHeight="1">
      <c r="A868" s="771">
        <v>772</v>
      </c>
      <c r="B868" s="86" t="s">
        <v>3883</v>
      </c>
      <c r="C868" s="86" t="s">
        <v>3967</v>
      </c>
      <c r="D868" s="91" t="s">
        <v>350</v>
      </c>
      <c r="E868" s="91" t="s">
        <v>20</v>
      </c>
      <c r="F868" s="91" t="s">
        <v>4195</v>
      </c>
      <c r="G868" s="101" t="s">
        <v>8773</v>
      </c>
      <c r="H868" s="330" t="s">
        <v>4196</v>
      </c>
      <c r="I868" s="91" t="s">
        <v>4197</v>
      </c>
      <c r="J868" s="330" t="s">
        <v>102</v>
      </c>
      <c r="K868" s="330" t="s">
        <v>1713</v>
      </c>
      <c r="L868" s="330" t="s">
        <v>4198</v>
      </c>
      <c r="M868" s="91" t="s">
        <v>10657</v>
      </c>
      <c r="N868" s="330" t="s">
        <v>30</v>
      </c>
      <c r="O868" s="330"/>
      <c r="P868" s="330" t="s">
        <v>30</v>
      </c>
      <c r="Q868" s="373">
        <v>12536</v>
      </c>
      <c r="R868" s="373">
        <v>638</v>
      </c>
      <c r="S868" s="387">
        <v>259.2</v>
      </c>
      <c r="T868" s="387">
        <v>129.6</v>
      </c>
      <c r="U868" s="253" t="s">
        <v>8876</v>
      </c>
      <c r="V868" s="252">
        <v>129.6</v>
      </c>
      <c r="W868" s="252">
        <v>86.4</v>
      </c>
      <c r="X868" s="330" t="s">
        <v>6337</v>
      </c>
      <c r="Y868" s="252">
        <v>129.6</v>
      </c>
      <c r="Z868" s="252">
        <v>16.2</v>
      </c>
      <c r="AA868" s="252">
        <v>1000</v>
      </c>
      <c r="AB868" s="252">
        <v>16.2</v>
      </c>
      <c r="AC868" s="252"/>
      <c r="AD868" s="252"/>
      <c r="AE868" s="307" t="s">
        <v>12566</v>
      </c>
      <c r="AF868" s="91" t="s">
        <v>7907</v>
      </c>
      <c r="AG868" s="373">
        <v>2542</v>
      </c>
      <c r="AH868" s="373">
        <v>23750</v>
      </c>
      <c r="AI868" s="91"/>
      <c r="AJ868" s="91"/>
      <c r="AK868" s="91" t="s">
        <v>6348</v>
      </c>
      <c r="AL868" s="381">
        <v>3</v>
      </c>
      <c r="AM868" s="381"/>
      <c r="AN868" s="381"/>
      <c r="AO868" s="381">
        <v>3</v>
      </c>
      <c r="AP868" s="381"/>
      <c r="AQ868" s="381">
        <v>180</v>
      </c>
      <c r="AR868" s="91" t="s">
        <v>9141</v>
      </c>
      <c r="AS868" s="91" t="s">
        <v>6341</v>
      </c>
      <c r="AT868" s="91" t="s">
        <v>10180</v>
      </c>
      <c r="AU868" s="232">
        <v>1527</v>
      </c>
      <c r="AV868" s="73">
        <v>8</v>
      </c>
      <c r="AW868" s="335">
        <v>4000</v>
      </c>
      <c r="AX868" s="335">
        <v>2000</v>
      </c>
      <c r="AY868" s="335">
        <v>3000</v>
      </c>
      <c r="AZ868" s="335">
        <v>3000</v>
      </c>
      <c r="BA868" s="335">
        <v>4000</v>
      </c>
      <c r="BB868" s="309">
        <v>10</v>
      </c>
      <c r="BC868" s="313"/>
      <c r="BD868" s="91"/>
      <c r="BE868" s="91" t="s">
        <v>7908</v>
      </c>
      <c r="BF868" s="313">
        <v>4000</v>
      </c>
      <c r="BG868" s="335">
        <v>2000</v>
      </c>
      <c r="BH868" s="313">
        <v>3000</v>
      </c>
      <c r="BI868" s="313">
        <v>3000</v>
      </c>
      <c r="BJ868" s="313">
        <v>4000</v>
      </c>
      <c r="BK868" s="309">
        <v>10</v>
      </c>
      <c r="BL868" s="313"/>
      <c r="BM868" s="91"/>
      <c r="BN868" s="91" t="s">
        <v>7908</v>
      </c>
      <c r="BO868" s="253"/>
      <c r="BP868" s="253"/>
      <c r="BQ868" s="253"/>
      <c r="BR868" s="253"/>
      <c r="BS868" s="253"/>
      <c r="BT868" s="253"/>
      <c r="BU868" s="253"/>
      <c r="BV868" s="253"/>
      <c r="BW868" s="253"/>
      <c r="BX868" s="253"/>
      <c r="BY868" s="504">
        <v>2</v>
      </c>
      <c r="BZ868" s="504"/>
      <c r="CA868" s="504">
        <v>3</v>
      </c>
      <c r="CB868" s="504"/>
      <c r="CC868" s="427"/>
    </row>
    <row r="869" spans="1:81" ht="17.100000000000001" customHeight="1">
      <c r="A869" s="208"/>
      <c r="B869" s="209" t="s">
        <v>4199</v>
      </c>
      <c r="C869" s="210"/>
      <c r="D869" s="210">
        <v>22</v>
      </c>
      <c r="E869" s="210"/>
      <c r="F869" s="210"/>
      <c r="G869" s="208"/>
      <c r="H869" s="208"/>
      <c r="I869" s="208"/>
      <c r="J869" s="208"/>
      <c r="K869" s="208"/>
      <c r="L869" s="208"/>
      <c r="M869" s="205"/>
      <c r="N869" s="112"/>
      <c r="O869" s="112"/>
      <c r="P869" s="112"/>
      <c r="Q869" s="374"/>
      <c r="R869" s="374"/>
      <c r="S869" s="188"/>
      <c r="T869" s="188"/>
      <c r="U869" s="285"/>
      <c r="V869" s="298"/>
      <c r="W869" s="298"/>
      <c r="X869" s="112"/>
      <c r="Y869" s="298"/>
      <c r="Z869" s="298"/>
      <c r="AA869" s="298"/>
      <c r="AB869" s="298"/>
      <c r="AC869" s="298"/>
      <c r="AD869" s="298"/>
      <c r="AE869" s="352"/>
      <c r="AF869" s="205"/>
      <c r="AG869" s="374"/>
      <c r="AH869" s="374"/>
      <c r="AI869" s="205"/>
      <c r="AJ869" s="205"/>
      <c r="AK869" s="205"/>
      <c r="AL869" s="112"/>
      <c r="AM869" s="112"/>
      <c r="AN869" s="112"/>
      <c r="AO869" s="112"/>
      <c r="AP869" s="112"/>
      <c r="AQ869" s="112"/>
      <c r="AR869" s="205"/>
      <c r="AS869" s="205"/>
      <c r="AT869" s="205"/>
      <c r="AU869" s="198"/>
      <c r="AV869" s="198"/>
      <c r="AW869" s="339"/>
      <c r="AX869" s="339"/>
      <c r="AY869" s="339"/>
      <c r="AZ869" s="339"/>
      <c r="BA869" s="339"/>
      <c r="BB869" s="310"/>
      <c r="BC869" s="310"/>
      <c r="BD869" s="205"/>
      <c r="BE869" s="205"/>
      <c r="BF869" s="310"/>
      <c r="BG869" s="339"/>
      <c r="BH869" s="310"/>
      <c r="BI869" s="310"/>
      <c r="BJ869" s="310"/>
      <c r="BK869" s="310"/>
      <c r="BL869" s="310"/>
      <c r="BM869" s="205"/>
      <c r="BN869" s="205"/>
      <c r="BO869" s="285"/>
      <c r="BP869" s="285"/>
      <c r="BQ869" s="285"/>
      <c r="BR869" s="285"/>
      <c r="BS869" s="285"/>
      <c r="BT869" s="285"/>
      <c r="BU869" s="285"/>
      <c r="BV869" s="285"/>
      <c r="BW869" s="285"/>
      <c r="BX869" s="285"/>
      <c r="BY869" s="112"/>
      <c r="BZ869" s="112"/>
      <c r="CA869" s="112"/>
      <c r="CB869" s="112"/>
      <c r="CC869" s="112"/>
    </row>
    <row r="870" spans="1:81" ht="17.100000000000001" customHeight="1">
      <c r="A870" s="78">
        <v>773</v>
      </c>
      <c r="B870" s="91" t="s">
        <v>3883</v>
      </c>
      <c r="C870" s="91" t="s">
        <v>4082</v>
      </c>
      <c r="D870" s="91" t="s">
        <v>708</v>
      </c>
      <c r="E870" s="91" t="s">
        <v>20</v>
      </c>
      <c r="F870" s="91" t="s">
        <v>4200</v>
      </c>
      <c r="G870" s="101" t="s">
        <v>4201</v>
      </c>
      <c r="H870" s="330" t="s">
        <v>4202</v>
      </c>
      <c r="I870" s="91" t="s">
        <v>4203</v>
      </c>
      <c r="J870" s="330" t="s">
        <v>102</v>
      </c>
      <c r="K870" s="330" t="s">
        <v>1108</v>
      </c>
      <c r="L870" s="330" t="s">
        <v>4204</v>
      </c>
      <c r="M870" s="91" t="s">
        <v>7748</v>
      </c>
      <c r="N870" s="330" t="s">
        <v>30</v>
      </c>
      <c r="O870" s="330"/>
      <c r="P870" s="330" t="s">
        <v>30</v>
      </c>
      <c r="Q870" s="373">
        <v>10117</v>
      </c>
      <c r="R870" s="373">
        <v>2732</v>
      </c>
      <c r="S870" s="387">
        <v>1800</v>
      </c>
      <c r="T870" s="387">
        <v>1800</v>
      </c>
      <c r="U870" s="253" t="s">
        <v>6336</v>
      </c>
      <c r="V870" s="252"/>
      <c r="W870" s="252">
        <v>663</v>
      </c>
      <c r="X870" s="330" t="s">
        <v>6337</v>
      </c>
      <c r="Y870" s="252">
        <v>1800</v>
      </c>
      <c r="Z870" s="252">
        <v>67</v>
      </c>
      <c r="AA870" s="252">
        <v>6500</v>
      </c>
      <c r="AB870" s="252"/>
      <c r="AC870" s="252"/>
      <c r="AD870" s="252"/>
      <c r="AE870" s="307">
        <v>20</v>
      </c>
      <c r="AF870" s="91" t="s">
        <v>8961</v>
      </c>
      <c r="AG870" s="373">
        <v>1356</v>
      </c>
      <c r="AH870" s="373">
        <v>1356</v>
      </c>
      <c r="AI870" s="91"/>
      <c r="AJ870" s="91"/>
      <c r="AK870" s="91"/>
      <c r="AL870" s="381">
        <v>60</v>
      </c>
      <c r="AM870" s="381">
        <v>30</v>
      </c>
      <c r="AN870" s="381"/>
      <c r="AO870" s="381">
        <v>30</v>
      </c>
      <c r="AP870" s="381"/>
      <c r="AQ870" s="381">
        <v>249</v>
      </c>
      <c r="AR870" s="91" t="s">
        <v>9140</v>
      </c>
      <c r="AS870" s="91" t="s">
        <v>6378</v>
      </c>
      <c r="AT870" s="91" t="s">
        <v>12820</v>
      </c>
      <c r="AU870" s="73">
        <v>4743</v>
      </c>
      <c r="AV870" s="232">
        <v>19</v>
      </c>
      <c r="AW870" s="337"/>
      <c r="AX870" s="337"/>
      <c r="AY870" s="337"/>
      <c r="AZ870" s="337"/>
      <c r="BA870" s="337"/>
      <c r="BB870" s="309"/>
      <c r="BC870" s="313"/>
      <c r="BD870" s="91"/>
      <c r="BE870" s="91" t="s">
        <v>9699</v>
      </c>
      <c r="BF870" s="313"/>
      <c r="BG870" s="335"/>
      <c r="BH870" s="313"/>
      <c r="BI870" s="313"/>
      <c r="BJ870" s="313"/>
      <c r="BK870" s="313"/>
      <c r="BL870" s="313"/>
      <c r="BM870" s="91"/>
      <c r="BN870" s="91"/>
      <c r="BO870" s="253"/>
      <c r="BP870" s="253"/>
      <c r="BQ870" s="253"/>
      <c r="BR870" s="253"/>
      <c r="BS870" s="253"/>
      <c r="BT870" s="253"/>
      <c r="BU870" s="253"/>
      <c r="BV870" s="253"/>
      <c r="BW870" s="253"/>
      <c r="BX870" s="253"/>
      <c r="BY870" s="427"/>
      <c r="BZ870" s="427"/>
      <c r="CA870" s="427">
        <v>1</v>
      </c>
      <c r="CB870" s="427"/>
      <c r="CC870" s="427"/>
    </row>
    <row r="871" spans="1:81" ht="17.100000000000001" customHeight="1">
      <c r="A871" s="78">
        <v>774</v>
      </c>
      <c r="B871" s="86" t="s">
        <v>3883</v>
      </c>
      <c r="C871" s="86" t="s">
        <v>3884</v>
      </c>
      <c r="D871" s="91" t="s">
        <v>708</v>
      </c>
      <c r="E871" s="91" t="s">
        <v>20</v>
      </c>
      <c r="F871" s="91" t="s">
        <v>4208</v>
      </c>
      <c r="G871" s="101" t="s">
        <v>4209</v>
      </c>
      <c r="H871" s="330" t="s">
        <v>4210</v>
      </c>
      <c r="I871" s="91" t="s">
        <v>11851</v>
      </c>
      <c r="J871" s="330" t="s">
        <v>102</v>
      </c>
      <c r="K871" s="330" t="s">
        <v>4211</v>
      </c>
      <c r="L871" s="330" t="s">
        <v>4212</v>
      </c>
      <c r="M871" s="91"/>
      <c r="N871" s="330" t="s">
        <v>30</v>
      </c>
      <c r="O871" s="330"/>
      <c r="P871" s="330" t="s">
        <v>30</v>
      </c>
      <c r="Q871" s="373">
        <v>700</v>
      </c>
      <c r="R871" s="373">
        <v>700</v>
      </c>
      <c r="S871" s="387">
        <v>130</v>
      </c>
      <c r="T871" s="387">
        <v>130</v>
      </c>
      <c r="U871" s="253" t="s">
        <v>6657</v>
      </c>
      <c r="V871" s="252"/>
      <c r="W871" s="252">
        <v>240</v>
      </c>
      <c r="X871" s="330" t="s">
        <v>6337</v>
      </c>
      <c r="Y871" s="252"/>
      <c r="Z871" s="252">
        <v>190</v>
      </c>
      <c r="AA871" s="252">
        <v>1000</v>
      </c>
      <c r="AB871" s="252">
        <v>140</v>
      </c>
      <c r="AC871" s="252"/>
      <c r="AD871" s="252">
        <v>71</v>
      </c>
      <c r="AE871" s="307">
        <v>121</v>
      </c>
      <c r="AF871" s="91" t="s">
        <v>7749</v>
      </c>
      <c r="AG871" s="373">
        <v>556</v>
      </c>
      <c r="AH871" s="373">
        <v>556</v>
      </c>
      <c r="AI871" s="91"/>
      <c r="AJ871" s="91"/>
      <c r="AK871" s="91"/>
      <c r="AL871" s="381"/>
      <c r="AM871" s="381"/>
      <c r="AN871" s="381"/>
      <c r="AO871" s="381"/>
      <c r="AP871" s="381"/>
      <c r="AQ871" s="381">
        <v>200</v>
      </c>
      <c r="AR871" s="91" t="s">
        <v>7023</v>
      </c>
      <c r="AS871" s="91" t="s">
        <v>6378</v>
      </c>
      <c r="AT871" s="91" t="s">
        <v>6349</v>
      </c>
      <c r="AU871" s="232">
        <v>10000</v>
      </c>
      <c r="AV871" s="232">
        <v>50</v>
      </c>
      <c r="AW871" s="335"/>
      <c r="AX871" s="335"/>
      <c r="AY871" s="335"/>
      <c r="AZ871" s="335"/>
      <c r="BA871" s="335"/>
      <c r="BB871" s="313"/>
      <c r="BC871" s="313"/>
      <c r="BD871" s="91"/>
      <c r="BE871" s="91" t="s">
        <v>6350</v>
      </c>
      <c r="BF871" s="313"/>
      <c r="BG871" s="335"/>
      <c r="BH871" s="313"/>
      <c r="BI871" s="313"/>
      <c r="BJ871" s="313"/>
      <c r="BK871" s="313"/>
      <c r="BL871" s="313"/>
      <c r="BM871" s="91"/>
      <c r="BN871" s="91"/>
      <c r="BO871" s="253"/>
      <c r="BP871" s="253"/>
      <c r="BQ871" s="253"/>
      <c r="BR871" s="253"/>
      <c r="BS871" s="253"/>
      <c r="BT871" s="253"/>
      <c r="BU871" s="253"/>
      <c r="BV871" s="253"/>
      <c r="BW871" s="253"/>
      <c r="BX871" s="253"/>
      <c r="BY871" s="427">
        <v>1</v>
      </c>
      <c r="BZ871" s="427"/>
      <c r="CA871" s="427"/>
      <c r="CB871" s="427"/>
      <c r="CC871" s="427"/>
    </row>
    <row r="872" spans="1:81" ht="17.100000000000001" customHeight="1">
      <c r="A872" s="770">
        <v>775</v>
      </c>
      <c r="B872" s="86" t="s">
        <v>3883</v>
      </c>
      <c r="C872" s="86" t="s">
        <v>3903</v>
      </c>
      <c r="D872" s="91" t="s">
        <v>708</v>
      </c>
      <c r="E872" s="91" t="s">
        <v>20</v>
      </c>
      <c r="F872" s="86" t="s">
        <v>4213</v>
      </c>
      <c r="G872" s="101" t="s">
        <v>4214</v>
      </c>
      <c r="H872" s="330" t="s">
        <v>6531</v>
      </c>
      <c r="I872" s="332" t="s">
        <v>4215</v>
      </c>
      <c r="J872" s="330" t="s">
        <v>102</v>
      </c>
      <c r="K872" s="330" t="s">
        <v>792</v>
      </c>
      <c r="L872" s="330" t="s">
        <v>4216</v>
      </c>
      <c r="M872" s="91" t="s">
        <v>10658</v>
      </c>
      <c r="N872" s="330" t="s">
        <v>102</v>
      </c>
      <c r="O872" s="330"/>
      <c r="P872" s="330" t="s">
        <v>102</v>
      </c>
      <c r="Q872" s="373">
        <v>1470</v>
      </c>
      <c r="R872" s="373">
        <v>3879</v>
      </c>
      <c r="S872" s="387">
        <v>1911</v>
      </c>
      <c r="T872" s="387">
        <v>1762</v>
      </c>
      <c r="U872" s="253" t="s">
        <v>6532</v>
      </c>
      <c r="V872" s="252">
        <v>149</v>
      </c>
      <c r="W872" s="252">
        <v>432</v>
      </c>
      <c r="X872" s="330" t="s">
        <v>6337</v>
      </c>
      <c r="Y872" s="252">
        <v>238</v>
      </c>
      <c r="Z872" s="252">
        <v>15</v>
      </c>
      <c r="AA872" s="252"/>
      <c r="AB872" s="252">
        <v>112</v>
      </c>
      <c r="AC872" s="252"/>
      <c r="AD872" s="252"/>
      <c r="AE872" s="307">
        <v>30</v>
      </c>
      <c r="AF872" s="91" t="s">
        <v>6533</v>
      </c>
      <c r="AG872" s="373">
        <v>4750</v>
      </c>
      <c r="AH872" s="373">
        <v>5805</v>
      </c>
      <c r="AI872" s="91"/>
      <c r="AJ872" s="91"/>
      <c r="AK872" s="91" t="s">
        <v>11434</v>
      </c>
      <c r="AL872" s="381">
        <v>10</v>
      </c>
      <c r="AM872" s="381">
        <v>5</v>
      </c>
      <c r="AN872" s="381"/>
      <c r="AO872" s="381">
        <v>3</v>
      </c>
      <c r="AP872" s="381">
        <v>2</v>
      </c>
      <c r="AQ872" s="381">
        <v>135</v>
      </c>
      <c r="AR872" s="91" t="s">
        <v>9194</v>
      </c>
      <c r="AS872" s="91" t="s">
        <v>6378</v>
      </c>
      <c r="AT872" s="91" t="s">
        <v>6534</v>
      </c>
      <c r="AU872" s="73">
        <v>1917</v>
      </c>
      <c r="AV872" s="232">
        <v>14</v>
      </c>
      <c r="AW872" s="335"/>
      <c r="AX872" s="335"/>
      <c r="AY872" s="335"/>
      <c r="AZ872" s="335"/>
      <c r="BA872" s="335"/>
      <c r="BB872" s="313"/>
      <c r="BC872" s="313"/>
      <c r="BD872" s="91"/>
      <c r="BE872" s="91" t="s">
        <v>6350</v>
      </c>
      <c r="BF872" s="313"/>
      <c r="BG872" s="335"/>
      <c r="BH872" s="313"/>
      <c r="BI872" s="313"/>
      <c r="BJ872" s="313"/>
      <c r="BK872" s="313"/>
      <c r="BL872" s="313"/>
      <c r="BM872" s="91"/>
      <c r="BN872" s="91" t="s">
        <v>6350</v>
      </c>
      <c r="BO872" s="253"/>
      <c r="BP872" s="253"/>
      <c r="BQ872" s="253"/>
      <c r="BR872" s="253"/>
      <c r="BS872" s="253"/>
      <c r="BT872" s="253"/>
      <c r="BU872" s="253"/>
      <c r="BV872" s="253"/>
      <c r="BW872" s="253"/>
      <c r="BX872" s="253"/>
      <c r="BY872" s="427">
        <v>5</v>
      </c>
      <c r="BZ872" s="427"/>
      <c r="CA872" s="427"/>
      <c r="CB872" s="427"/>
      <c r="CC872" s="427"/>
    </row>
    <row r="873" spans="1:81" ht="17.100000000000001" customHeight="1">
      <c r="A873" s="770">
        <v>776</v>
      </c>
      <c r="B873" s="86" t="s">
        <v>3883</v>
      </c>
      <c r="C873" s="86" t="s">
        <v>3903</v>
      </c>
      <c r="D873" s="91" t="s">
        <v>708</v>
      </c>
      <c r="E873" s="91" t="s">
        <v>20</v>
      </c>
      <c r="F873" s="91" t="s">
        <v>4217</v>
      </c>
      <c r="G873" s="101" t="s">
        <v>4218</v>
      </c>
      <c r="H873" s="330" t="s">
        <v>4219</v>
      </c>
      <c r="I873" s="91" t="s">
        <v>4220</v>
      </c>
      <c r="J873" s="330" t="s">
        <v>102</v>
      </c>
      <c r="K873" s="330" t="s">
        <v>792</v>
      </c>
      <c r="L873" s="330" t="s">
        <v>4221</v>
      </c>
      <c r="M873" s="91" t="s">
        <v>10659</v>
      </c>
      <c r="N873" s="330" t="s">
        <v>30</v>
      </c>
      <c r="O873" s="330"/>
      <c r="P873" s="330" t="s">
        <v>30</v>
      </c>
      <c r="Q873" s="373">
        <v>5501</v>
      </c>
      <c r="R873" s="373">
        <v>3862</v>
      </c>
      <c r="S873" s="387">
        <v>2499</v>
      </c>
      <c r="T873" s="387">
        <v>1926</v>
      </c>
      <c r="U873" s="253" t="s">
        <v>6357</v>
      </c>
      <c r="V873" s="252">
        <v>573</v>
      </c>
      <c r="W873" s="252">
        <v>760</v>
      </c>
      <c r="X873" s="330" t="s">
        <v>6337</v>
      </c>
      <c r="Y873" s="252">
        <v>53</v>
      </c>
      <c r="Z873" s="252">
        <v>55</v>
      </c>
      <c r="AA873" s="252">
        <v>9087</v>
      </c>
      <c r="AB873" s="252">
        <v>122</v>
      </c>
      <c r="AC873" s="252"/>
      <c r="AD873" s="252"/>
      <c r="AE873" s="307">
        <v>100</v>
      </c>
      <c r="AF873" s="91" t="s">
        <v>6719</v>
      </c>
      <c r="AG873" s="373">
        <v>9148</v>
      </c>
      <c r="AH873" s="373">
        <v>14367</v>
      </c>
      <c r="AI873" s="91" t="s">
        <v>6720</v>
      </c>
      <c r="AJ873" s="91" t="s">
        <v>6721</v>
      </c>
      <c r="AK873" s="91" t="s">
        <v>6372</v>
      </c>
      <c r="AL873" s="381">
        <v>15</v>
      </c>
      <c r="AM873" s="381"/>
      <c r="AN873" s="381">
        <v>3</v>
      </c>
      <c r="AO873" s="381">
        <v>12</v>
      </c>
      <c r="AP873" s="381"/>
      <c r="AQ873" s="381">
        <v>199</v>
      </c>
      <c r="AR873" s="91" t="s">
        <v>9145</v>
      </c>
      <c r="AS873" s="91" t="s">
        <v>6378</v>
      </c>
      <c r="AT873" s="91" t="s">
        <v>10026</v>
      </c>
      <c r="AU873" s="73">
        <v>20923</v>
      </c>
      <c r="AV873" s="232">
        <v>105</v>
      </c>
      <c r="AW873" s="335"/>
      <c r="AX873" s="335"/>
      <c r="AY873" s="335"/>
      <c r="AZ873" s="335"/>
      <c r="BA873" s="335"/>
      <c r="BB873" s="313"/>
      <c r="BC873" s="313"/>
      <c r="BD873" s="91"/>
      <c r="BE873" s="91" t="s">
        <v>6350</v>
      </c>
      <c r="BF873" s="313"/>
      <c r="BG873" s="335"/>
      <c r="BH873" s="313"/>
      <c r="BI873" s="313"/>
      <c r="BJ873" s="313"/>
      <c r="BK873" s="313"/>
      <c r="BL873" s="313"/>
      <c r="BM873" s="91"/>
      <c r="BN873" s="91" t="s">
        <v>6350</v>
      </c>
      <c r="BO873" s="253"/>
      <c r="BP873" s="253"/>
      <c r="BQ873" s="253"/>
      <c r="BR873" s="253"/>
      <c r="BS873" s="253"/>
      <c r="BT873" s="253"/>
      <c r="BU873" s="253"/>
      <c r="BV873" s="253"/>
      <c r="BW873" s="253"/>
      <c r="BX873" s="253"/>
      <c r="BY873" s="427">
        <v>3</v>
      </c>
      <c r="BZ873" s="427">
        <v>2</v>
      </c>
      <c r="CA873" s="427"/>
      <c r="CB873" s="427"/>
      <c r="CC873" s="427"/>
    </row>
    <row r="874" spans="1:81" ht="17.100000000000001" customHeight="1">
      <c r="A874" s="770">
        <v>777</v>
      </c>
      <c r="B874" s="86" t="s">
        <v>3883</v>
      </c>
      <c r="C874" s="86" t="s">
        <v>3903</v>
      </c>
      <c r="D874" s="91" t="s">
        <v>708</v>
      </c>
      <c r="E874" s="91" t="s">
        <v>20</v>
      </c>
      <c r="F874" s="91" t="s">
        <v>12599</v>
      </c>
      <c r="G874" s="101" t="s">
        <v>4222</v>
      </c>
      <c r="H874" s="330" t="s">
        <v>4223</v>
      </c>
      <c r="I874" s="91" t="s">
        <v>4224</v>
      </c>
      <c r="J874" s="330" t="s">
        <v>102</v>
      </c>
      <c r="K874" s="330" t="s">
        <v>431</v>
      </c>
      <c r="L874" s="330" t="s">
        <v>4225</v>
      </c>
      <c r="M874" s="91" t="s">
        <v>10660</v>
      </c>
      <c r="N874" s="330" t="s">
        <v>30</v>
      </c>
      <c r="O874" s="330"/>
      <c r="P874" s="330" t="s">
        <v>30</v>
      </c>
      <c r="Q874" s="373">
        <v>3000</v>
      </c>
      <c r="R874" s="373">
        <v>1993</v>
      </c>
      <c r="S874" s="387">
        <v>730</v>
      </c>
      <c r="T874" s="387">
        <v>630</v>
      </c>
      <c r="U874" s="253" t="s">
        <v>7750</v>
      </c>
      <c r="V874" s="252">
        <v>100</v>
      </c>
      <c r="W874" s="252">
        <v>81</v>
      </c>
      <c r="X874" s="330" t="s">
        <v>6337</v>
      </c>
      <c r="Y874" s="252">
        <v>493</v>
      </c>
      <c r="Z874" s="252">
        <v>60</v>
      </c>
      <c r="AA874" s="252">
        <v>10000</v>
      </c>
      <c r="AB874" s="252">
        <v>113</v>
      </c>
      <c r="AC874" s="252">
        <v>9</v>
      </c>
      <c r="AD874" s="252">
        <v>9</v>
      </c>
      <c r="AE874" s="307">
        <v>200</v>
      </c>
      <c r="AF874" s="91" t="s">
        <v>7751</v>
      </c>
      <c r="AG874" s="373">
        <v>1043</v>
      </c>
      <c r="AH874" s="373">
        <v>1200</v>
      </c>
      <c r="AI874" s="91"/>
      <c r="AJ874" s="91"/>
      <c r="AK874" s="91" t="s">
        <v>6348</v>
      </c>
      <c r="AL874" s="381">
        <v>6</v>
      </c>
      <c r="AM874" s="381"/>
      <c r="AN874" s="381">
        <v>6</v>
      </c>
      <c r="AO874" s="381"/>
      <c r="AP874" s="381"/>
      <c r="AQ874" s="381">
        <v>200</v>
      </c>
      <c r="AR874" s="91" t="s">
        <v>9145</v>
      </c>
      <c r="AS874" s="91" t="s">
        <v>6378</v>
      </c>
      <c r="AT874" s="91" t="s">
        <v>7752</v>
      </c>
      <c r="AU874" s="232">
        <v>35107</v>
      </c>
      <c r="AV874" s="73">
        <v>176</v>
      </c>
      <c r="AW874" s="335"/>
      <c r="AX874" s="335"/>
      <c r="AY874" s="335"/>
      <c r="AZ874" s="335"/>
      <c r="BA874" s="335"/>
      <c r="BB874" s="313"/>
      <c r="BC874" s="313"/>
      <c r="BD874" s="91"/>
      <c r="BE874" s="91" t="s">
        <v>6350</v>
      </c>
      <c r="BF874" s="313"/>
      <c r="BG874" s="335"/>
      <c r="BH874" s="313"/>
      <c r="BI874" s="313"/>
      <c r="BJ874" s="313"/>
      <c r="BK874" s="313"/>
      <c r="BL874" s="313"/>
      <c r="BM874" s="91"/>
      <c r="BN874" s="91" t="s">
        <v>6350</v>
      </c>
      <c r="BO874" s="253"/>
      <c r="BP874" s="253"/>
      <c r="BQ874" s="253"/>
      <c r="BR874" s="253"/>
      <c r="BS874" s="253"/>
      <c r="BT874" s="253"/>
      <c r="BU874" s="253"/>
      <c r="BV874" s="253"/>
      <c r="BW874" s="253"/>
      <c r="BX874" s="253"/>
      <c r="BY874" s="427">
        <v>4</v>
      </c>
      <c r="BZ874" s="427"/>
      <c r="CA874" s="427"/>
      <c r="CB874" s="427"/>
      <c r="CC874" s="427">
        <v>10</v>
      </c>
    </row>
    <row r="875" spans="1:81" ht="17.100000000000001" customHeight="1">
      <c r="A875" s="770">
        <v>778</v>
      </c>
      <c r="B875" s="86" t="s">
        <v>3883</v>
      </c>
      <c r="C875" s="86" t="s">
        <v>3884</v>
      </c>
      <c r="D875" s="91" t="s">
        <v>708</v>
      </c>
      <c r="E875" s="91" t="s">
        <v>20</v>
      </c>
      <c r="F875" s="86" t="s">
        <v>4226</v>
      </c>
      <c r="G875" s="101" t="s">
        <v>4227</v>
      </c>
      <c r="H875" s="330" t="s">
        <v>4228</v>
      </c>
      <c r="I875" s="91" t="s">
        <v>4229</v>
      </c>
      <c r="J875" s="330" t="s">
        <v>102</v>
      </c>
      <c r="K875" s="330" t="s">
        <v>4230</v>
      </c>
      <c r="L875" s="330" t="s">
        <v>4231</v>
      </c>
      <c r="M875" s="91" t="s">
        <v>7753</v>
      </c>
      <c r="N875" s="330" t="s">
        <v>30</v>
      </c>
      <c r="O875" s="330"/>
      <c r="P875" s="330" t="s">
        <v>30</v>
      </c>
      <c r="Q875" s="373">
        <v>652</v>
      </c>
      <c r="R875" s="373">
        <v>652</v>
      </c>
      <c r="S875" s="387">
        <v>240</v>
      </c>
      <c r="T875" s="387">
        <v>240</v>
      </c>
      <c r="U875" s="253" t="s">
        <v>6352</v>
      </c>
      <c r="V875" s="252"/>
      <c r="W875" s="252">
        <v>134</v>
      </c>
      <c r="X875" s="330" t="s">
        <v>6337</v>
      </c>
      <c r="Y875" s="252"/>
      <c r="Z875" s="252"/>
      <c r="AA875" s="252">
        <v>20000</v>
      </c>
      <c r="AB875" s="252">
        <v>80</v>
      </c>
      <c r="AC875" s="252"/>
      <c r="AD875" s="252"/>
      <c r="AE875" s="307">
        <v>100</v>
      </c>
      <c r="AF875" s="91" t="s">
        <v>7754</v>
      </c>
      <c r="AG875" s="373">
        <v>860</v>
      </c>
      <c r="AH875" s="373">
        <v>1091</v>
      </c>
      <c r="AI875" s="91"/>
      <c r="AJ875" s="91"/>
      <c r="AK875" s="91" t="s">
        <v>6348</v>
      </c>
      <c r="AL875" s="381"/>
      <c r="AM875" s="381"/>
      <c r="AN875" s="381"/>
      <c r="AO875" s="381"/>
      <c r="AP875" s="381"/>
      <c r="AQ875" s="381">
        <v>200</v>
      </c>
      <c r="AR875" s="91" t="s">
        <v>7023</v>
      </c>
      <c r="AS875" s="91" t="s">
        <v>6378</v>
      </c>
      <c r="AT875" s="91" t="s">
        <v>10034</v>
      </c>
      <c r="AU875" s="232">
        <v>5100</v>
      </c>
      <c r="AV875" s="73">
        <v>26</v>
      </c>
      <c r="AW875" s="335"/>
      <c r="AX875" s="335"/>
      <c r="AY875" s="335"/>
      <c r="AZ875" s="335"/>
      <c r="BA875" s="335"/>
      <c r="BB875" s="313"/>
      <c r="BC875" s="313"/>
      <c r="BD875" s="91"/>
      <c r="BE875" s="91" t="s">
        <v>6638</v>
      </c>
      <c r="BF875" s="313"/>
      <c r="BG875" s="335"/>
      <c r="BH875" s="313"/>
      <c r="BI875" s="313"/>
      <c r="BJ875" s="313"/>
      <c r="BK875" s="313"/>
      <c r="BL875" s="313"/>
      <c r="BM875" s="91"/>
      <c r="BN875" s="91" t="s">
        <v>6350</v>
      </c>
      <c r="BO875" s="253"/>
      <c r="BP875" s="253"/>
      <c r="BQ875" s="253"/>
      <c r="BR875" s="253"/>
      <c r="BS875" s="253"/>
      <c r="BT875" s="253"/>
      <c r="BU875" s="253"/>
      <c r="BV875" s="253"/>
      <c r="BW875" s="253"/>
      <c r="BX875" s="253"/>
      <c r="BY875" s="427">
        <v>2</v>
      </c>
      <c r="BZ875" s="427"/>
      <c r="CA875" s="427"/>
      <c r="CB875" s="427">
        <v>5</v>
      </c>
      <c r="CC875" s="427"/>
    </row>
    <row r="876" spans="1:81" ht="17.100000000000001" customHeight="1">
      <c r="A876" s="770">
        <v>779</v>
      </c>
      <c r="B876" s="91" t="s">
        <v>3883</v>
      </c>
      <c r="C876" s="91" t="s">
        <v>3908</v>
      </c>
      <c r="D876" s="91" t="s">
        <v>708</v>
      </c>
      <c r="E876" s="91" t="s">
        <v>20</v>
      </c>
      <c r="F876" s="91" t="s">
        <v>4232</v>
      </c>
      <c r="G876" s="101" t="s">
        <v>4233</v>
      </c>
      <c r="H876" s="330" t="s">
        <v>4234</v>
      </c>
      <c r="I876" s="91" t="s">
        <v>4235</v>
      </c>
      <c r="J876" s="330" t="s">
        <v>102</v>
      </c>
      <c r="K876" s="330" t="s">
        <v>2773</v>
      </c>
      <c r="L876" s="330" t="s">
        <v>4236</v>
      </c>
      <c r="M876" s="91" t="s">
        <v>10661</v>
      </c>
      <c r="N876" s="330" t="s">
        <v>30</v>
      </c>
      <c r="O876" s="330"/>
      <c r="P876" s="330" t="s">
        <v>30</v>
      </c>
      <c r="Q876" s="373"/>
      <c r="R876" s="373">
        <v>2716</v>
      </c>
      <c r="S876" s="387">
        <v>1120</v>
      </c>
      <c r="T876" s="387">
        <v>720</v>
      </c>
      <c r="U876" s="253" t="s">
        <v>8876</v>
      </c>
      <c r="V876" s="252">
        <v>400</v>
      </c>
      <c r="W876" s="252">
        <v>850</v>
      </c>
      <c r="X876" s="330" t="s">
        <v>6337</v>
      </c>
      <c r="Y876" s="252">
        <v>200</v>
      </c>
      <c r="Z876" s="252">
        <v>210</v>
      </c>
      <c r="AA876" s="252">
        <v>14100</v>
      </c>
      <c r="AB876" s="252">
        <v>100</v>
      </c>
      <c r="AC876" s="252"/>
      <c r="AD876" s="252"/>
      <c r="AE876" s="307">
        <v>63</v>
      </c>
      <c r="AF876" s="91" t="s">
        <v>6535</v>
      </c>
      <c r="AG876" s="373"/>
      <c r="AH876" s="373">
        <v>5261</v>
      </c>
      <c r="AI876" s="91" t="s">
        <v>6536</v>
      </c>
      <c r="AJ876" s="91" t="s">
        <v>9973</v>
      </c>
      <c r="AK876" s="91" t="s">
        <v>11350</v>
      </c>
      <c r="AL876" s="381"/>
      <c r="AM876" s="381"/>
      <c r="AN876" s="381"/>
      <c r="AO876" s="381"/>
      <c r="AP876" s="381"/>
      <c r="AQ876" s="381">
        <v>237</v>
      </c>
      <c r="AR876" s="91" t="s">
        <v>9199</v>
      </c>
      <c r="AS876" s="91" t="s">
        <v>6378</v>
      </c>
      <c r="AT876" s="91" t="s">
        <v>6399</v>
      </c>
      <c r="AU876" s="73">
        <v>4689</v>
      </c>
      <c r="AV876" s="73">
        <v>20</v>
      </c>
      <c r="AW876" s="335"/>
      <c r="AX876" s="335"/>
      <c r="AY876" s="335"/>
      <c r="AZ876" s="335"/>
      <c r="BA876" s="335"/>
      <c r="BB876" s="313"/>
      <c r="BC876" s="313"/>
      <c r="BD876" s="91"/>
      <c r="BE876" s="91" t="s">
        <v>6537</v>
      </c>
      <c r="BF876" s="313"/>
      <c r="BG876" s="335"/>
      <c r="BH876" s="313"/>
      <c r="BI876" s="313"/>
      <c r="BJ876" s="313"/>
      <c r="BK876" s="313"/>
      <c r="BL876" s="313"/>
      <c r="BM876" s="91"/>
      <c r="BN876" s="91"/>
      <c r="BO876" s="253"/>
      <c r="BP876" s="253">
        <v>1</v>
      </c>
      <c r="BQ876" s="253"/>
      <c r="BR876" s="253"/>
      <c r="BS876" s="253"/>
      <c r="BT876" s="253"/>
      <c r="BU876" s="253"/>
      <c r="BV876" s="253"/>
      <c r="BW876" s="253"/>
      <c r="BX876" s="253"/>
      <c r="BY876" s="427"/>
      <c r="BZ876" s="427"/>
      <c r="CA876" s="427"/>
      <c r="CB876" s="427"/>
      <c r="CC876" s="427"/>
    </row>
    <row r="877" spans="1:81" ht="17.100000000000001" customHeight="1">
      <c r="A877" s="770">
        <v>780</v>
      </c>
      <c r="B877" s="91" t="s">
        <v>3883</v>
      </c>
      <c r="C877" s="91" t="s">
        <v>3903</v>
      </c>
      <c r="D877" s="91" t="s">
        <v>708</v>
      </c>
      <c r="E877" s="91" t="s">
        <v>20</v>
      </c>
      <c r="F877" s="86" t="s">
        <v>4237</v>
      </c>
      <c r="G877" s="101" t="s">
        <v>4238</v>
      </c>
      <c r="H877" s="330" t="s">
        <v>4239</v>
      </c>
      <c r="I877" s="91" t="s">
        <v>8850</v>
      </c>
      <c r="J877" s="330" t="s">
        <v>102</v>
      </c>
      <c r="K877" s="330" t="s">
        <v>776</v>
      </c>
      <c r="L877" s="330" t="s">
        <v>4240</v>
      </c>
      <c r="M877" s="91" t="s">
        <v>7757</v>
      </c>
      <c r="N877" s="330" t="s">
        <v>30</v>
      </c>
      <c r="O877" s="330"/>
      <c r="P877" s="330" t="s">
        <v>30</v>
      </c>
      <c r="Q877" s="373">
        <v>7353</v>
      </c>
      <c r="R877" s="373">
        <v>2834</v>
      </c>
      <c r="S877" s="387">
        <v>2226</v>
      </c>
      <c r="T877" s="387">
        <v>1981</v>
      </c>
      <c r="U877" s="253" t="s">
        <v>6352</v>
      </c>
      <c r="V877" s="252">
        <v>245</v>
      </c>
      <c r="W877" s="252">
        <v>1549</v>
      </c>
      <c r="X877" s="330" t="s">
        <v>6337</v>
      </c>
      <c r="Y877" s="252">
        <v>254</v>
      </c>
      <c r="Z877" s="252">
        <v>173</v>
      </c>
      <c r="AA877" s="252">
        <v>37800</v>
      </c>
      <c r="AB877" s="252">
        <v>477</v>
      </c>
      <c r="AC877" s="252"/>
      <c r="AD877" s="252"/>
      <c r="AE877" s="307">
        <v>42</v>
      </c>
      <c r="AF877" s="91" t="s">
        <v>12568</v>
      </c>
      <c r="AG877" s="373">
        <v>13554</v>
      </c>
      <c r="AH877" s="373">
        <v>14344</v>
      </c>
      <c r="AI877" s="382" t="s">
        <v>11678</v>
      </c>
      <c r="AJ877" s="91" t="s">
        <v>11677</v>
      </c>
      <c r="AK877" s="91" t="s">
        <v>6372</v>
      </c>
      <c r="AL877" s="381">
        <v>3</v>
      </c>
      <c r="AM877" s="381">
        <v>2</v>
      </c>
      <c r="AN877" s="381"/>
      <c r="AO877" s="381">
        <v>1</v>
      </c>
      <c r="AP877" s="381"/>
      <c r="AQ877" s="381">
        <v>167</v>
      </c>
      <c r="AR877" s="91" t="s">
        <v>6340</v>
      </c>
      <c r="AS877" s="91" t="s">
        <v>6378</v>
      </c>
      <c r="AT877" s="91" t="s">
        <v>10035</v>
      </c>
      <c r="AU877" s="73">
        <v>7561</v>
      </c>
      <c r="AV877" s="232">
        <v>45</v>
      </c>
      <c r="AW877" s="335"/>
      <c r="AX877" s="335"/>
      <c r="AY877" s="335"/>
      <c r="AZ877" s="335"/>
      <c r="BA877" s="335"/>
      <c r="BB877" s="313"/>
      <c r="BC877" s="313"/>
      <c r="BD877" s="91"/>
      <c r="BE877" s="91" t="s">
        <v>6350</v>
      </c>
      <c r="BF877" s="313"/>
      <c r="BG877" s="335"/>
      <c r="BH877" s="313"/>
      <c r="BI877" s="313"/>
      <c r="BJ877" s="313"/>
      <c r="BK877" s="313"/>
      <c r="BL877" s="313"/>
      <c r="BM877" s="91"/>
      <c r="BN877" s="91" t="s">
        <v>6350</v>
      </c>
      <c r="BO877" s="253"/>
      <c r="BP877" s="253"/>
      <c r="BQ877" s="253"/>
      <c r="BR877" s="253"/>
      <c r="BS877" s="253"/>
      <c r="BT877" s="253"/>
      <c r="BU877" s="253"/>
      <c r="BV877" s="253"/>
      <c r="BW877" s="253"/>
      <c r="BX877" s="253"/>
      <c r="BY877" s="596"/>
      <c r="BZ877" s="427"/>
      <c r="CA877" s="427">
        <v>15</v>
      </c>
      <c r="CB877" s="427"/>
      <c r="CC877" s="427"/>
    </row>
    <row r="878" spans="1:81" ht="17.100000000000001" customHeight="1">
      <c r="A878" s="770">
        <v>781</v>
      </c>
      <c r="B878" s="91" t="s">
        <v>3883</v>
      </c>
      <c r="C878" s="91" t="s">
        <v>3903</v>
      </c>
      <c r="D878" s="91" t="s">
        <v>708</v>
      </c>
      <c r="E878" s="91" t="s">
        <v>20</v>
      </c>
      <c r="F878" s="86" t="s">
        <v>4241</v>
      </c>
      <c r="G878" s="101" t="s">
        <v>4242</v>
      </c>
      <c r="H878" s="330" t="s">
        <v>4243</v>
      </c>
      <c r="I878" s="91" t="s">
        <v>8851</v>
      </c>
      <c r="J878" s="330" t="s">
        <v>102</v>
      </c>
      <c r="K878" s="330" t="s">
        <v>4245</v>
      </c>
      <c r="L878" s="330" t="s">
        <v>4246</v>
      </c>
      <c r="M878" s="91"/>
      <c r="N878" s="330" t="s">
        <v>30</v>
      </c>
      <c r="O878" s="330"/>
      <c r="P878" s="330" t="s">
        <v>30</v>
      </c>
      <c r="Q878" s="373">
        <v>291</v>
      </c>
      <c r="R878" s="373">
        <v>608</v>
      </c>
      <c r="S878" s="387">
        <v>555</v>
      </c>
      <c r="T878" s="387">
        <v>555</v>
      </c>
      <c r="U878" s="253" t="s">
        <v>7755</v>
      </c>
      <c r="V878" s="252"/>
      <c r="W878" s="252">
        <v>166</v>
      </c>
      <c r="X878" s="330" t="s">
        <v>6337</v>
      </c>
      <c r="Y878" s="252"/>
      <c r="Z878" s="252"/>
      <c r="AA878" s="252"/>
      <c r="AB878" s="252">
        <v>53</v>
      </c>
      <c r="AC878" s="252"/>
      <c r="AD878" s="252"/>
      <c r="AE878" s="307"/>
      <c r="AF878" s="91" t="s">
        <v>7756</v>
      </c>
      <c r="AG878" s="373">
        <v>3900</v>
      </c>
      <c r="AH878" s="373">
        <v>260553</v>
      </c>
      <c r="AI878" s="91"/>
      <c r="AJ878" s="91"/>
      <c r="AK878" s="91"/>
      <c r="AL878" s="381">
        <v>1</v>
      </c>
      <c r="AM878" s="381"/>
      <c r="AN878" s="381"/>
      <c r="AO878" s="381">
        <v>1</v>
      </c>
      <c r="AP878" s="381"/>
      <c r="AQ878" s="381">
        <v>248</v>
      </c>
      <c r="AR878" s="91" t="s">
        <v>6341</v>
      </c>
      <c r="AS878" s="91" t="s">
        <v>9227</v>
      </c>
      <c r="AT878" s="91" t="s">
        <v>6604</v>
      </c>
      <c r="AU878" s="73">
        <v>2576</v>
      </c>
      <c r="AV878" s="73">
        <v>10</v>
      </c>
      <c r="AW878" s="335"/>
      <c r="AX878" s="335"/>
      <c r="AY878" s="335"/>
      <c r="AZ878" s="335"/>
      <c r="BA878" s="335"/>
      <c r="BB878" s="313"/>
      <c r="BC878" s="313"/>
      <c r="BD878" s="91"/>
      <c r="BE878" s="91" t="s">
        <v>6350</v>
      </c>
      <c r="BF878" s="313"/>
      <c r="BG878" s="335"/>
      <c r="BH878" s="313"/>
      <c r="BI878" s="313"/>
      <c r="BJ878" s="313"/>
      <c r="BK878" s="313"/>
      <c r="BL878" s="313"/>
      <c r="BM878" s="91"/>
      <c r="BN878" s="91" t="s">
        <v>7758</v>
      </c>
      <c r="BO878" s="253"/>
      <c r="BP878" s="253"/>
      <c r="BQ878" s="253"/>
      <c r="BR878" s="253"/>
      <c r="BS878" s="253"/>
      <c r="BT878" s="253"/>
      <c r="BU878" s="253"/>
      <c r="BV878" s="253"/>
      <c r="BW878" s="253"/>
      <c r="BX878" s="253"/>
      <c r="BY878" s="427"/>
      <c r="BZ878" s="427">
        <v>2</v>
      </c>
      <c r="CA878" s="427"/>
      <c r="CB878" s="427"/>
      <c r="CC878" s="427"/>
    </row>
    <row r="879" spans="1:81" ht="17.100000000000001" customHeight="1">
      <c r="A879" s="208"/>
      <c r="B879" s="209" t="s">
        <v>4247</v>
      </c>
      <c r="C879" s="210"/>
      <c r="D879" s="210">
        <v>9</v>
      </c>
      <c r="E879" s="210"/>
      <c r="F879" s="210"/>
      <c r="G879" s="208"/>
      <c r="H879" s="208"/>
      <c r="I879" s="208"/>
      <c r="J879" s="208"/>
      <c r="K879" s="208"/>
      <c r="L879" s="208"/>
      <c r="M879" s="205"/>
      <c r="N879" s="112"/>
      <c r="O879" s="112"/>
      <c r="P879" s="112"/>
      <c r="Q879" s="374"/>
      <c r="R879" s="374"/>
      <c r="S879" s="188"/>
      <c r="T879" s="188"/>
      <c r="U879" s="285"/>
      <c r="V879" s="298"/>
      <c r="W879" s="298"/>
      <c r="X879" s="112"/>
      <c r="Y879" s="298"/>
      <c r="Z879" s="298"/>
      <c r="AA879" s="298"/>
      <c r="AB879" s="298"/>
      <c r="AC879" s="298"/>
      <c r="AD879" s="298"/>
      <c r="AE879" s="352"/>
      <c r="AF879" s="205"/>
      <c r="AG879" s="374"/>
      <c r="AH879" s="374"/>
      <c r="AI879" s="205"/>
      <c r="AJ879" s="205"/>
      <c r="AK879" s="205"/>
      <c r="AL879" s="112"/>
      <c r="AM879" s="112"/>
      <c r="AN879" s="112"/>
      <c r="AO879" s="112"/>
      <c r="AP879" s="112"/>
      <c r="AQ879" s="112"/>
      <c r="AR879" s="205"/>
      <c r="AS879" s="205"/>
      <c r="AT879" s="205"/>
      <c r="AU879" s="198"/>
      <c r="AV879" s="198"/>
      <c r="AW879" s="339"/>
      <c r="AX879" s="339"/>
      <c r="AY879" s="339"/>
      <c r="AZ879" s="339"/>
      <c r="BA879" s="339"/>
      <c r="BB879" s="310"/>
      <c r="BC879" s="310"/>
      <c r="BD879" s="205"/>
      <c r="BE879" s="205"/>
      <c r="BF879" s="310"/>
      <c r="BG879" s="339"/>
      <c r="BH879" s="310"/>
      <c r="BI879" s="310"/>
      <c r="BJ879" s="310"/>
      <c r="BK879" s="310"/>
      <c r="BL879" s="310"/>
      <c r="BM879" s="205"/>
      <c r="BN879" s="205"/>
      <c r="BO879" s="285"/>
      <c r="BP879" s="285"/>
      <c r="BQ879" s="285"/>
      <c r="BR879" s="285"/>
      <c r="BS879" s="285"/>
      <c r="BT879" s="285"/>
      <c r="BU879" s="285"/>
      <c r="BV879" s="285"/>
      <c r="BW879" s="285"/>
      <c r="BX879" s="285"/>
      <c r="BY879" s="112"/>
      <c r="BZ879" s="112"/>
      <c r="CA879" s="112"/>
      <c r="CB879" s="112"/>
      <c r="CC879" s="112"/>
    </row>
    <row r="880" spans="1:81" ht="17.100000000000001" customHeight="1">
      <c r="A880" s="102"/>
      <c r="B880" s="157" t="s">
        <v>4248</v>
      </c>
      <c r="C880" s="158"/>
      <c r="D880" s="158">
        <v>74</v>
      </c>
      <c r="E880" s="158"/>
      <c r="F880" s="110"/>
      <c r="G880" s="170"/>
      <c r="H880" s="104"/>
      <c r="I880" s="204"/>
      <c r="J880" s="104"/>
      <c r="K880" s="104"/>
      <c r="L880" s="104"/>
      <c r="M880" s="204"/>
      <c r="N880" s="104"/>
      <c r="O880" s="104"/>
      <c r="P880" s="104"/>
      <c r="Q880" s="376"/>
      <c r="R880" s="376"/>
      <c r="S880" s="388"/>
      <c r="T880" s="388"/>
      <c r="U880" s="288"/>
      <c r="V880" s="299"/>
      <c r="W880" s="299"/>
      <c r="X880" s="104"/>
      <c r="Y880" s="299"/>
      <c r="Z880" s="299"/>
      <c r="AA880" s="299"/>
      <c r="AB880" s="299"/>
      <c r="AC880" s="299"/>
      <c r="AD880" s="299"/>
      <c r="AE880" s="353"/>
      <c r="AF880" s="204"/>
      <c r="AG880" s="376"/>
      <c r="AH880" s="376"/>
      <c r="AI880" s="204"/>
      <c r="AJ880" s="204"/>
      <c r="AK880" s="204"/>
      <c r="AL880" s="104"/>
      <c r="AM880" s="104"/>
      <c r="AN880" s="104"/>
      <c r="AO880" s="104"/>
      <c r="AP880" s="104"/>
      <c r="AQ880" s="104"/>
      <c r="AR880" s="204"/>
      <c r="AS880" s="204"/>
      <c r="AT880" s="204"/>
      <c r="AU880" s="199"/>
      <c r="AV880" s="199"/>
      <c r="AW880" s="360"/>
      <c r="AX880" s="360"/>
      <c r="AY880" s="360"/>
      <c r="AZ880" s="360"/>
      <c r="BA880" s="360"/>
      <c r="BB880" s="412"/>
      <c r="BC880" s="412"/>
      <c r="BD880" s="204"/>
      <c r="BE880" s="204"/>
      <c r="BF880" s="412"/>
      <c r="BG880" s="360"/>
      <c r="BH880" s="412"/>
      <c r="BI880" s="412"/>
      <c r="BJ880" s="412"/>
      <c r="BK880" s="412"/>
      <c r="BL880" s="412"/>
      <c r="BM880" s="204"/>
      <c r="BN880" s="204"/>
      <c r="BO880" s="288"/>
      <c r="BP880" s="288"/>
      <c r="BQ880" s="288"/>
      <c r="BR880" s="288"/>
      <c r="BS880" s="288"/>
      <c r="BT880" s="288"/>
      <c r="BU880" s="288"/>
      <c r="BV880" s="288"/>
      <c r="BW880" s="288"/>
      <c r="BX880" s="288"/>
      <c r="BY880" s="104"/>
      <c r="BZ880" s="104"/>
      <c r="CA880" s="104"/>
      <c r="CB880" s="104"/>
      <c r="CC880" s="104"/>
    </row>
    <row r="881" spans="1:81" ht="17.100000000000001" customHeight="1">
      <c r="A881" s="74"/>
      <c r="B881" s="74" t="s">
        <v>4249</v>
      </c>
      <c r="C881" s="74"/>
      <c r="D881" s="74"/>
      <c r="E881" s="74"/>
      <c r="F881" s="74"/>
      <c r="G881" s="101"/>
      <c r="H881" s="330"/>
      <c r="I881" s="91"/>
      <c r="J881" s="330"/>
      <c r="K881" s="330"/>
      <c r="L881" s="330"/>
      <c r="M881" s="91"/>
      <c r="N881" s="330"/>
      <c r="O881" s="330"/>
      <c r="P881" s="330"/>
      <c r="Q881" s="373"/>
      <c r="R881" s="373"/>
      <c r="S881" s="387"/>
      <c r="T881" s="387"/>
      <c r="U881" s="253"/>
      <c r="V881" s="252"/>
      <c r="W881" s="252"/>
      <c r="X881" s="330"/>
      <c r="Y881" s="252"/>
      <c r="Z881" s="252"/>
      <c r="AA881" s="252"/>
      <c r="AB881" s="252"/>
      <c r="AC881" s="252"/>
      <c r="AD881" s="252"/>
      <c r="AE881" s="307"/>
      <c r="AF881" s="91"/>
      <c r="AG881" s="373"/>
      <c r="AH881" s="373"/>
      <c r="AI881" s="91"/>
      <c r="AJ881" s="91"/>
      <c r="AK881" s="91"/>
      <c r="AL881" s="381"/>
      <c r="AM881" s="381"/>
      <c r="AN881" s="381"/>
      <c r="AO881" s="381"/>
      <c r="AP881" s="381"/>
      <c r="AQ881" s="381"/>
      <c r="AR881" s="91"/>
      <c r="AS881" s="91"/>
      <c r="AT881" s="91"/>
      <c r="AU881" s="73"/>
      <c r="AV881" s="73"/>
      <c r="AW881" s="335"/>
      <c r="AX881" s="335"/>
      <c r="AY881" s="335"/>
      <c r="AZ881" s="335"/>
      <c r="BA881" s="335"/>
      <c r="BB881" s="313"/>
      <c r="BC881" s="313"/>
      <c r="BD881" s="91"/>
      <c r="BE881" s="91"/>
      <c r="BF881" s="313"/>
      <c r="BG881" s="335"/>
      <c r="BH881" s="313"/>
      <c r="BI881" s="313"/>
      <c r="BJ881" s="313"/>
      <c r="BK881" s="313"/>
      <c r="BL881" s="313"/>
      <c r="BM881" s="91"/>
      <c r="BN881" s="91"/>
      <c r="BO881" s="253"/>
      <c r="BP881" s="253"/>
      <c r="BQ881" s="253"/>
      <c r="BR881" s="253"/>
      <c r="BS881" s="253"/>
      <c r="BT881" s="253"/>
      <c r="BU881" s="253"/>
      <c r="BV881" s="253"/>
      <c r="BW881" s="253"/>
      <c r="BX881" s="253"/>
      <c r="BY881" s="427"/>
      <c r="BZ881" s="427"/>
      <c r="CA881" s="427"/>
      <c r="CB881" s="427"/>
      <c r="CC881" s="427"/>
    </row>
    <row r="882" spans="1:81" ht="17.100000000000001" customHeight="1">
      <c r="A882" s="78">
        <v>782</v>
      </c>
      <c r="B882" s="91" t="s">
        <v>4250</v>
      </c>
      <c r="C882" s="91" t="s">
        <v>4251</v>
      </c>
      <c r="D882" s="91" t="s">
        <v>0</v>
      </c>
      <c r="E882" s="91" t="s">
        <v>20</v>
      </c>
      <c r="F882" s="312" t="s">
        <v>4252</v>
      </c>
      <c r="G882" s="101" t="s">
        <v>4253</v>
      </c>
      <c r="H882" s="330" t="s">
        <v>4254</v>
      </c>
      <c r="I882" s="91" t="s">
        <v>4255</v>
      </c>
      <c r="J882" s="330" t="s">
        <v>102</v>
      </c>
      <c r="K882" s="330" t="s">
        <v>103</v>
      </c>
      <c r="L882" s="330" t="s">
        <v>4256</v>
      </c>
      <c r="M882" s="91" t="s">
        <v>8529</v>
      </c>
      <c r="N882" s="330" t="s">
        <v>30</v>
      </c>
      <c r="O882" s="330"/>
      <c r="P882" s="330" t="s">
        <v>30</v>
      </c>
      <c r="Q882" s="373">
        <v>53555</v>
      </c>
      <c r="R882" s="373">
        <v>16864</v>
      </c>
      <c r="S882" s="23">
        <v>3695</v>
      </c>
      <c r="T882" s="387">
        <v>2825</v>
      </c>
      <c r="U882" s="253" t="s">
        <v>6572</v>
      </c>
      <c r="V882" s="252">
        <v>870</v>
      </c>
      <c r="W882" s="252">
        <v>2870</v>
      </c>
      <c r="X882" s="330" t="s">
        <v>33</v>
      </c>
      <c r="Y882" s="252">
        <v>1179</v>
      </c>
      <c r="Z882" s="252">
        <v>135</v>
      </c>
      <c r="AA882" s="252">
        <v>34644</v>
      </c>
      <c r="AB882" s="252">
        <v>1782</v>
      </c>
      <c r="AC882" s="252"/>
      <c r="AD882" s="252">
        <v>71</v>
      </c>
      <c r="AE882" s="307">
        <v>166</v>
      </c>
      <c r="AF882" s="91" t="s">
        <v>8530</v>
      </c>
      <c r="AG882" s="373">
        <v>110248</v>
      </c>
      <c r="AH882" s="373">
        <v>202909</v>
      </c>
      <c r="AI882" s="91" t="s">
        <v>8531</v>
      </c>
      <c r="AJ882" s="91" t="s">
        <v>8532</v>
      </c>
      <c r="AK882" s="91" t="s">
        <v>6354</v>
      </c>
      <c r="AL882" s="381">
        <v>15</v>
      </c>
      <c r="AM882" s="381">
        <v>2</v>
      </c>
      <c r="AN882" s="381">
        <v>8</v>
      </c>
      <c r="AO882" s="381">
        <v>5</v>
      </c>
      <c r="AP882" s="381"/>
      <c r="AQ882" s="381">
        <v>311</v>
      </c>
      <c r="AR882" s="91" t="s">
        <v>6355</v>
      </c>
      <c r="AS882" s="91" t="s">
        <v>6355</v>
      </c>
      <c r="AT882" s="91" t="s">
        <v>6749</v>
      </c>
      <c r="AU882" s="73">
        <v>348996</v>
      </c>
      <c r="AV882" s="73">
        <v>1122</v>
      </c>
      <c r="AW882" s="335"/>
      <c r="AX882" s="335"/>
      <c r="AY882" s="335"/>
      <c r="AZ882" s="335"/>
      <c r="BA882" s="335"/>
      <c r="BB882" s="313"/>
      <c r="BC882" s="313"/>
      <c r="BD882" s="91"/>
      <c r="BE882" s="91" t="s">
        <v>6350</v>
      </c>
      <c r="BF882" s="313"/>
      <c r="BG882" s="335"/>
      <c r="BH882" s="313"/>
      <c r="BI882" s="313"/>
      <c r="BJ882" s="313"/>
      <c r="BK882" s="313"/>
      <c r="BL882" s="313"/>
      <c r="BM882" s="91"/>
      <c r="BN882" s="91" t="s">
        <v>6350</v>
      </c>
      <c r="BO882" s="253"/>
      <c r="BP882" s="253">
        <v>6</v>
      </c>
      <c r="BQ882" s="253"/>
      <c r="BR882" s="253">
        <v>18</v>
      </c>
      <c r="BS882" s="253">
        <v>1</v>
      </c>
      <c r="BT882" s="253">
        <v>17</v>
      </c>
      <c r="BU882" s="253">
        <v>27</v>
      </c>
      <c r="BV882" s="253"/>
      <c r="BW882" s="253"/>
      <c r="BX882" s="253">
        <v>10</v>
      </c>
      <c r="BY882" s="427"/>
      <c r="BZ882" s="427"/>
      <c r="CA882" s="427"/>
      <c r="CB882" s="427"/>
      <c r="CC882" s="427"/>
    </row>
    <row r="883" spans="1:81" ht="17.100000000000001" customHeight="1">
      <c r="A883" s="78">
        <v>783</v>
      </c>
      <c r="B883" s="78" t="s">
        <v>4250</v>
      </c>
      <c r="C883" s="78" t="s">
        <v>4257</v>
      </c>
      <c r="D883" s="78" t="s">
        <v>0</v>
      </c>
      <c r="E883" s="78" t="s">
        <v>20</v>
      </c>
      <c r="F883" s="78" t="s">
        <v>4258</v>
      </c>
      <c r="G883" s="101" t="s">
        <v>4259</v>
      </c>
      <c r="H883" s="330" t="s">
        <v>4260</v>
      </c>
      <c r="I883" s="91" t="s">
        <v>4261</v>
      </c>
      <c r="J883" s="330" t="s">
        <v>102</v>
      </c>
      <c r="K883" s="330" t="s">
        <v>2284</v>
      </c>
      <c r="L883" s="330" t="s">
        <v>4262</v>
      </c>
      <c r="M883" s="91" t="s">
        <v>10662</v>
      </c>
      <c r="N883" s="330" t="s">
        <v>30</v>
      </c>
      <c r="O883" s="330"/>
      <c r="P883" s="330" t="s">
        <v>102</v>
      </c>
      <c r="Q883" s="373">
        <v>17773</v>
      </c>
      <c r="R883" s="373">
        <v>7632</v>
      </c>
      <c r="S883" s="23">
        <v>2068</v>
      </c>
      <c r="T883" s="23">
        <v>1492</v>
      </c>
      <c r="U883" s="390" t="s">
        <v>6361</v>
      </c>
      <c r="V883" s="300">
        <v>576</v>
      </c>
      <c r="W883" s="252">
        <v>1197</v>
      </c>
      <c r="X883" s="330" t="s">
        <v>33</v>
      </c>
      <c r="Y883" s="252">
        <v>361</v>
      </c>
      <c r="Z883" s="252">
        <v>76</v>
      </c>
      <c r="AA883" s="252">
        <v>31399</v>
      </c>
      <c r="AB883" s="252">
        <v>512</v>
      </c>
      <c r="AC883" s="252">
        <v>23</v>
      </c>
      <c r="AD883" s="252">
        <v>54</v>
      </c>
      <c r="AE883" s="307"/>
      <c r="AF883" s="91" t="s">
        <v>6795</v>
      </c>
      <c r="AG883" s="373">
        <v>98980</v>
      </c>
      <c r="AH883" s="373">
        <v>119617</v>
      </c>
      <c r="AI883" s="91" t="s">
        <v>6796</v>
      </c>
      <c r="AJ883" s="91" t="s">
        <v>6797</v>
      </c>
      <c r="AK883" s="91" t="s">
        <v>6372</v>
      </c>
      <c r="AL883" s="381">
        <v>12</v>
      </c>
      <c r="AM883" s="381">
        <v>2</v>
      </c>
      <c r="AN883" s="381">
        <v>6</v>
      </c>
      <c r="AO883" s="381">
        <v>4</v>
      </c>
      <c r="AP883" s="381"/>
      <c r="AQ883" s="381">
        <v>312</v>
      </c>
      <c r="AR883" s="91" t="s">
        <v>6355</v>
      </c>
      <c r="AS883" s="91" t="s">
        <v>6355</v>
      </c>
      <c r="AT883" s="91" t="s">
        <v>6798</v>
      </c>
      <c r="AU883" s="232">
        <v>323759</v>
      </c>
      <c r="AV883" s="73">
        <v>1038</v>
      </c>
      <c r="AW883" s="335"/>
      <c r="AX883" s="335"/>
      <c r="AY883" s="335"/>
      <c r="AZ883" s="335"/>
      <c r="BA883" s="335"/>
      <c r="BB883" s="313"/>
      <c r="BC883" s="313"/>
      <c r="BD883" s="91"/>
      <c r="BE883" s="407" t="s">
        <v>8352</v>
      </c>
      <c r="BF883" s="313"/>
      <c r="BG883" s="335"/>
      <c r="BH883" s="313"/>
      <c r="BI883" s="313"/>
      <c r="BJ883" s="313"/>
      <c r="BK883" s="313"/>
      <c r="BL883" s="313"/>
      <c r="BM883" s="91"/>
      <c r="BN883" s="420" t="s">
        <v>8352</v>
      </c>
      <c r="BO883" s="253">
        <v>1</v>
      </c>
      <c r="BP883" s="253">
        <v>5</v>
      </c>
      <c r="BQ883" s="253">
        <v>1</v>
      </c>
      <c r="BR883" s="253">
        <v>11</v>
      </c>
      <c r="BS883" s="253">
        <v>1</v>
      </c>
      <c r="BT883" s="253">
        <v>15</v>
      </c>
      <c r="BU883" s="253">
        <v>27</v>
      </c>
      <c r="BV883" s="253"/>
      <c r="BW883" s="253"/>
      <c r="BX883" s="253">
        <v>26</v>
      </c>
      <c r="BY883" s="427"/>
      <c r="BZ883" s="427"/>
      <c r="CA883" s="427"/>
      <c r="CB883" s="427"/>
      <c r="CC883" s="427"/>
    </row>
    <row r="884" spans="1:81" ht="17.100000000000001" customHeight="1">
      <c r="A884" s="770">
        <v>784</v>
      </c>
      <c r="B884" s="85" t="s">
        <v>4250</v>
      </c>
      <c r="C884" s="85" t="s">
        <v>4263</v>
      </c>
      <c r="D884" s="85" t="s">
        <v>0</v>
      </c>
      <c r="E884" s="85" t="s">
        <v>20</v>
      </c>
      <c r="F884" s="85" t="s">
        <v>4264</v>
      </c>
      <c r="G884" s="101" t="s">
        <v>4265</v>
      </c>
      <c r="H884" s="330" t="s">
        <v>4266</v>
      </c>
      <c r="I884" s="91" t="s">
        <v>4267</v>
      </c>
      <c r="J884" s="330" t="s">
        <v>102</v>
      </c>
      <c r="K884" s="330" t="s">
        <v>4268</v>
      </c>
      <c r="L884" s="330" t="s">
        <v>4269</v>
      </c>
      <c r="M884" s="91" t="s">
        <v>10663</v>
      </c>
      <c r="N884" s="330" t="s">
        <v>30</v>
      </c>
      <c r="O884" s="330"/>
      <c r="P884" s="330" t="s">
        <v>30</v>
      </c>
      <c r="Q884" s="373">
        <v>1294.9000000000001</v>
      </c>
      <c r="R884" s="373">
        <v>2681</v>
      </c>
      <c r="S884" s="387">
        <v>795</v>
      </c>
      <c r="T884" s="387">
        <v>665</v>
      </c>
      <c r="U884" s="253" t="s">
        <v>11679</v>
      </c>
      <c r="V884" s="252">
        <v>130</v>
      </c>
      <c r="W884" s="252">
        <v>298</v>
      </c>
      <c r="X884" s="330" t="s">
        <v>6337</v>
      </c>
      <c r="Y884" s="252"/>
      <c r="Z884" s="252"/>
      <c r="AA884" s="252"/>
      <c r="AB884" s="252"/>
      <c r="AC884" s="252"/>
      <c r="AD884" s="252"/>
      <c r="AE884" s="307"/>
      <c r="AF884" s="91" t="s">
        <v>6767</v>
      </c>
      <c r="AG884" s="373">
        <v>5634</v>
      </c>
      <c r="AH884" s="373">
        <v>8007</v>
      </c>
      <c r="AI884" s="91" t="s">
        <v>6768</v>
      </c>
      <c r="AJ884" s="91" t="s">
        <v>9981</v>
      </c>
      <c r="AK884" s="91" t="s">
        <v>11661</v>
      </c>
      <c r="AL884" s="381">
        <v>2</v>
      </c>
      <c r="AM884" s="381">
        <v>1</v>
      </c>
      <c r="AN884" s="381">
        <v>1</v>
      </c>
      <c r="AO884" s="381"/>
      <c r="AP884" s="381"/>
      <c r="AQ884" s="381">
        <v>0</v>
      </c>
      <c r="AR884" s="91"/>
      <c r="AS884" s="91"/>
      <c r="AT884" s="91" t="s">
        <v>7002</v>
      </c>
      <c r="AU884" s="73">
        <v>0</v>
      </c>
      <c r="AV884" s="73">
        <v>0</v>
      </c>
      <c r="AW884" s="335"/>
      <c r="AX884" s="335"/>
      <c r="AY884" s="335"/>
      <c r="AZ884" s="335"/>
      <c r="BA884" s="335"/>
      <c r="BB884" s="313"/>
      <c r="BC884" s="313"/>
      <c r="BD884" s="91"/>
      <c r="BE884" s="91"/>
      <c r="BF884" s="313"/>
      <c r="BG884" s="335"/>
      <c r="BH884" s="313"/>
      <c r="BI884" s="313"/>
      <c r="BJ884" s="313"/>
      <c r="BK884" s="313"/>
      <c r="BL884" s="313"/>
      <c r="BM884" s="91"/>
      <c r="BN884" s="91"/>
      <c r="BO884" s="253"/>
      <c r="BP884" s="253"/>
      <c r="BQ884" s="253">
        <v>3</v>
      </c>
      <c r="BR884" s="253"/>
      <c r="BS884" s="253"/>
      <c r="BT884" s="253">
        <v>3</v>
      </c>
      <c r="BU884" s="253"/>
      <c r="BV884" s="253"/>
      <c r="BW884" s="253"/>
      <c r="BX884" s="253"/>
      <c r="BY884" s="427"/>
      <c r="BZ884" s="427"/>
      <c r="CA884" s="427"/>
      <c r="CB884" s="427"/>
      <c r="CC884" s="427"/>
    </row>
    <row r="885" spans="1:81" ht="17.100000000000001" customHeight="1">
      <c r="A885" s="770">
        <v>785</v>
      </c>
      <c r="B885" s="85" t="s">
        <v>4249</v>
      </c>
      <c r="C885" s="85" t="s">
        <v>4270</v>
      </c>
      <c r="D885" s="85" t="s">
        <v>96</v>
      </c>
      <c r="E885" s="85" t="s">
        <v>97</v>
      </c>
      <c r="F885" s="85" t="s">
        <v>4271</v>
      </c>
      <c r="G885" s="101" t="s">
        <v>11489</v>
      </c>
      <c r="H885" s="330" t="s">
        <v>8458</v>
      </c>
      <c r="I885" s="91" t="s">
        <v>8852</v>
      </c>
      <c r="J885" s="330" t="s">
        <v>102</v>
      </c>
      <c r="K885" s="330" t="s">
        <v>8853</v>
      </c>
      <c r="L885" s="330" t="s">
        <v>8331</v>
      </c>
      <c r="M885" s="91" t="s">
        <v>6543</v>
      </c>
      <c r="N885" s="330" t="s">
        <v>30</v>
      </c>
      <c r="O885" s="570"/>
      <c r="P885" s="330" t="s">
        <v>30</v>
      </c>
      <c r="Q885" s="373">
        <v>5529</v>
      </c>
      <c r="R885" s="373">
        <v>9624</v>
      </c>
      <c r="S885" s="387">
        <v>748.51</v>
      </c>
      <c r="T885" s="387">
        <v>668.38</v>
      </c>
      <c r="U885" s="253" t="s">
        <v>6352</v>
      </c>
      <c r="V885" s="252">
        <v>80.13</v>
      </c>
      <c r="W885" s="252">
        <v>135.79</v>
      </c>
      <c r="X885" s="330" t="s">
        <v>6337</v>
      </c>
      <c r="Y885" s="252">
        <v>807.69</v>
      </c>
      <c r="Z885" s="252">
        <v>408.7</v>
      </c>
      <c r="AA885" s="252">
        <v>42511</v>
      </c>
      <c r="AB885" s="252">
        <v>80</v>
      </c>
      <c r="AC885" s="252"/>
      <c r="AD885" s="252"/>
      <c r="AE885" s="307">
        <v>78</v>
      </c>
      <c r="AF885" s="91" t="s">
        <v>11709</v>
      </c>
      <c r="AG885" s="373">
        <v>450</v>
      </c>
      <c r="AH885" s="373">
        <v>1837</v>
      </c>
      <c r="AI885" s="91"/>
      <c r="AJ885" s="91"/>
      <c r="AK885" s="91" t="s">
        <v>11706</v>
      </c>
      <c r="AL885" s="381">
        <v>12</v>
      </c>
      <c r="AM885" s="381"/>
      <c r="AN885" s="381">
        <v>12</v>
      </c>
      <c r="AO885" s="381"/>
      <c r="AP885" s="381"/>
      <c r="AQ885" s="381">
        <v>245</v>
      </c>
      <c r="AR885" s="91" t="s">
        <v>9141</v>
      </c>
      <c r="AS885" s="91" t="s">
        <v>6378</v>
      </c>
      <c r="AT885" s="91" t="s">
        <v>6483</v>
      </c>
      <c r="AU885" s="73">
        <v>32303</v>
      </c>
      <c r="AV885" s="73">
        <v>132</v>
      </c>
      <c r="AW885" s="335"/>
      <c r="AX885" s="335"/>
      <c r="AY885" s="335"/>
      <c r="AZ885" s="335"/>
      <c r="BA885" s="335"/>
      <c r="BB885" s="313"/>
      <c r="BC885" s="313"/>
      <c r="BD885" s="91"/>
      <c r="BE885" s="91" t="s">
        <v>6350</v>
      </c>
      <c r="BF885" s="313"/>
      <c r="BG885" s="335"/>
      <c r="BH885" s="313"/>
      <c r="BI885" s="313"/>
      <c r="BJ885" s="313"/>
      <c r="BK885" s="313"/>
      <c r="BL885" s="313"/>
      <c r="BM885" s="91"/>
      <c r="BN885" s="91"/>
      <c r="BO885" s="253"/>
      <c r="BP885" s="253"/>
      <c r="BQ885" s="253"/>
      <c r="BR885" s="253">
        <v>3</v>
      </c>
      <c r="BS885" s="253"/>
      <c r="BT885" s="253">
        <v>2</v>
      </c>
      <c r="BU885" s="253">
        <v>2</v>
      </c>
      <c r="BV885" s="253"/>
      <c r="BW885" s="253"/>
      <c r="BX885" s="253"/>
      <c r="BY885" s="427"/>
      <c r="BZ885" s="427"/>
      <c r="CA885" s="427"/>
      <c r="CB885" s="427"/>
      <c r="CC885" s="427"/>
    </row>
    <row r="886" spans="1:81" ht="17.100000000000001" customHeight="1">
      <c r="A886" s="208"/>
      <c r="B886" s="209" t="s">
        <v>4272</v>
      </c>
      <c r="C886" s="210"/>
      <c r="D886" s="210">
        <v>4</v>
      </c>
      <c r="E886" s="210"/>
      <c r="F886" s="210"/>
      <c r="G886" s="208"/>
      <c r="H886" s="208"/>
      <c r="I886" s="208"/>
      <c r="J886" s="208"/>
      <c r="K886" s="208"/>
      <c r="L886" s="208"/>
      <c r="M886" s="205"/>
      <c r="N886" s="112"/>
      <c r="O886" s="112"/>
      <c r="P886" s="112"/>
      <c r="Q886" s="374"/>
      <c r="R886" s="374"/>
      <c r="S886" s="188"/>
      <c r="T886" s="188"/>
      <c r="U886" s="285"/>
      <c r="V886" s="298"/>
      <c r="W886" s="298"/>
      <c r="X886" s="112"/>
      <c r="Y886" s="298"/>
      <c r="Z886" s="298"/>
      <c r="AA886" s="298"/>
      <c r="AB886" s="298"/>
      <c r="AC886" s="298"/>
      <c r="AD886" s="298"/>
      <c r="AE886" s="352"/>
      <c r="AF886" s="205"/>
      <c r="AG886" s="374"/>
      <c r="AH886" s="374"/>
      <c r="AI886" s="205"/>
      <c r="AJ886" s="205"/>
      <c r="AK886" s="205"/>
      <c r="AL886" s="112"/>
      <c r="AM886" s="112"/>
      <c r="AN886" s="112"/>
      <c r="AO886" s="112"/>
      <c r="AP886" s="112"/>
      <c r="AQ886" s="112"/>
      <c r="AR886" s="205"/>
      <c r="AS886" s="205"/>
      <c r="AT886" s="205"/>
      <c r="AU886" s="198"/>
      <c r="AV886" s="198"/>
      <c r="AW886" s="339"/>
      <c r="AX886" s="339"/>
      <c r="AY886" s="339"/>
      <c r="AZ886" s="339"/>
      <c r="BA886" s="339"/>
      <c r="BB886" s="310"/>
      <c r="BC886" s="310"/>
      <c r="BD886" s="205"/>
      <c r="BE886" s="205"/>
      <c r="BF886" s="310"/>
      <c r="BG886" s="339"/>
      <c r="BH886" s="310"/>
      <c r="BI886" s="310"/>
      <c r="BJ886" s="310"/>
      <c r="BK886" s="310"/>
      <c r="BL886" s="310"/>
      <c r="BM886" s="205"/>
      <c r="BN886" s="205"/>
      <c r="BO886" s="285"/>
      <c r="BP886" s="285"/>
      <c r="BQ886" s="285"/>
      <c r="BR886" s="285"/>
      <c r="BS886" s="285"/>
      <c r="BT886" s="285"/>
      <c r="BU886" s="285"/>
      <c r="BV886" s="285"/>
      <c r="BW886" s="285"/>
      <c r="BX886" s="285"/>
      <c r="BY886" s="112"/>
      <c r="BZ886" s="112"/>
      <c r="CA886" s="112"/>
      <c r="CB886" s="112"/>
      <c r="CC886" s="112"/>
    </row>
    <row r="887" spans="1:81" ht="17.100000000000001" customHeight="1">
      <c r="A887" s="78">
        <v>786</v>
      </c>
      <c r="B887" s="78" t="s">
        <v>4249</v>
      </c>
      <c r="C887" s="78" t="s">
        <v>4273</v>
      </c>
      <c r="D887" s="78" t="s">
        <v>309</v>
      </c>
      <c r="E887" s="78" t="s">
        <v>97</v>
      </c>
      <c r="F887" s="78" t="s">
        <v>4274</v>
      </c>
      <c r="G887" s="101" t="s">
        <v>4275</v>
      </c>
      <c r="H887" s="330" t="s">
        <v>4276</v>
      </c>
      <c r="I887" s="91" t="s">
        <v>4277</v>
      </c>
      <c r="J887" s="330" t="s">
        <v>102</v>
      </c>
      <c r="K887" s="330" t="s">
        <v>1632</v>
      </c>
      <c r="L887" s="330" t="s">
        <v>4278</v>
      </c>
      <c r="M887" s="91" t="s">
        <v>7079</v>
      </c>
      <c r="N887" s="330" t="s">
        <v>30</v>
      </c>
      <c r="O887" s="330"/>
      <c r="P887" s="330" t="s">
        <v>30</v>
      </c>
      <c r="Q887" s="373">
        <v>6705</v>
      </c>
      <c r="R887" s="373">
        <v>2680</v>
      </c>
      <c r="S887" s="387">
        <v>1287</v>
      </c>
      <c r="T887" s="387">
        <v>1137</v>
      </c>
      <c r="U887" s="253" t="s">
        <v>6336</v>
      </c>
      <c r="V887" s="252">
        <v>150</v>
      </c>
      <c r="W887" s="252">
        <v>56</v>
      </c>
      <c r="X887" s="330" t="s">
        <v>6337</v>
      </c>
      <c r="Y887" s="252">
        <v>150</v>
      </c>
      <c r="Z887" s="252"/>
      <c r="AA887" s="252"/>
      <c r="AB887" s="252">
        <v>82</v>
      </c>
      <c r="AC887" s="252">
        <v>6</v>
      </c>
      <c r="AD887" s="252"/>
      <c r="AE887" s="307">
        <v>120</v>
      </c>
      <c r="AF887" s="91" t="s">
        <v>7080</v>
      </c>
      <c r="AG887" s="373">
        <v>557</v>
      </c>
      <c r="AH887" s="373">
        <v>2127</v>
      </c>
      <c r="AI887" s="91"/>
      <c r="AJ887" s="91"/>
      <c r="AK887" s="91" t="s">
        <v>6369</v>
      </c>
      <c r="AL887" s="381">
        <v>24</v>
      </c>
      <c r="AM887" s="381">
        <v>1</v>
      </c>
      <c r="AN887" s="381">
        <v>2</v>
      </c>
      <c r="AO887" s="381">
        <v>20</v>
      </c>
      <c r="AP887" s="381">
        <v>1</v>
      </c>
      <c r="AQ887" s="381">
        <v>310</v>
      </c>
      <c r="AR887" s="91" t="s">
        <v>9140</v>
      </c>
      <c r="AS887" s="91" t="s">
        <v>9140</v>
      </c>
      <c r="AT887" s="91" t="s">
        <v>9386</v>
      </c>
      <c r="AU887" s="73">
        <v>126938</v>
      </c>
      <c r="AV887" s="73">
        <v>410</v>
      </c>
      <c r="AW887" s="335">
        <v>3000</v>
      </c>
      <c r="AX887" s="335">
        <v>0</v>
      </c>
      <c r="AY887" s="335">
        <v>1000</v>
      </c>
      <c r="AZ887" s="335">
        <v>2000</v>
      </c>
      <c r="BA887" s="335">
        <v>3000</v>
      </c>
      <c r="BB887" s="309">
        <v>20</v>
      </c>
      <c r="BC887" s="309">
        <v>20</v>
      </c>
      <c r="BD887" s="91" t="s">
        <v>7081</v>
      </c>
      <c r="BE887" s="91" t="s">
        <v>10981</v>
      </c>
      <c r="BF887" s="313"/>
      <c r="BG887" s="335"/>
      <c r="BH887" s="313"/>
      <c r="BI887" s="313"/>
      <c r="BJ887" s="313"/>
      <c r="BK887" s="313"/>
      <c r="BL887" s="313"/>
      <c r="BM887" s="91"/>
      <c r="BN887" s="91" t="s">
        <v>7082</v>
      </c>
      <c r="BO887" s="253"/>
      <c r="BP887" s="253"/>
      <c r="BQ887" s="253"/>
      <c r="BR887" s="253">
        <v>1</v>
      </c>
      <c r="BS887" s="253"/>
      <c r="BT887" s="253"/>
      <c r="BU887" s="253">
        <v>9</v>
      </c>
      <c r="BV887" s="253"/>
      <c r="BW887" s="253"/>
      <c r="BX887" s="253">
        <v>30</v>
      </c>
      <c r="BY887" s="427"/>
      <c r="BZ887" s="427"/>
      <c r="CA887" s="427"/>
      <c r="CB887" s="427"/>
      <c r="CC887" s="427"/>
    </row>
    <row r="888" spans="1:81" ht="17.100000000000001" customHeight="1">
      <c r="A888" s="78">
        <v>787</v>
      </c>
      <c r="B888" s="78" t="s">
        <v>4249</v>
      </c>
      <c r="C888" s="78" t="s">
        <v>4279</v>
      </c>
      <c r="D888" s="78" t="s">
        <v>309</v>
      </c>
      <c r="E888" s="78" t="s">
        <v>97</v>
      </c>
      <c r="F888" s="78" t="s">
        <v>4280</v>
      </c>
      <c r="G888" s="101" t="s">
        <v>12100</v>
      </c>
      <c r="H888" s="330" t="s">
        <v>4281</v>
      </c>
      <c r="I888" s="91" t="s">
        <v>4282</v>
      </c>
      <c r="J888" s="330" t="s">
        <v>102</v>
      </c>
      <c r="K888" s="330" t="s">
        <v>2881</v>
      </c>
      <c r="L888" s="330" t="s">
        <v>4283</v>
      </c>
      <c r="M888" s="91" t="s">
        <v>7759</v>
      </c>
      <c r="N888" s="330" t="s">
        <v>30</v>
      </c>
      <c r="O888" s="330"/>
      <c r="P888" s="330" t="s">
        <v>30</v>
      </c>
      <c r="Q888" s="373">
        <v>15578</v>
      </c>
      <c r="R888" s="373">
        <v>1551.29</v>
      </c>
      <c r="S888" s="387">
        <v>989</v>
      </c>
      <c r="T888" s="387">
        <v>846</v>
      </c>
      <c r="U888" s="253" t="s">
        <v>6352</v>
      </c>
      <c r="V888" s="252">
        <v>143</v>
      </c>
      <c r="W888" s="252">
        <v>100</v>
      </c>
      <c r="X888" s="330" t="s">
        <v>6337</v>
      </c>
      <c r="Y888" s="252">
        <v>134</v>
      </c>
      <c r="Z888" s="252">
        <v>36</v>
      </c>
      <c r="AA888" s="252">
        <v>3700</v>
      </c>
      <c r="AB888" s="252">
        <v>36</v>
      </c>
      <c r="AC888" s="252"/>
      <c r="AD888" s="252"/>
      <c r="AE888" s="307">
        <v>10</v>
      </c>
      <c r="AF888" s="91" t="s">
        <v>7760</v>
      </c>
      <c r="AG888" s="373">
        <v>8</v>
      </c>
      <c r="AH888" s="373">
        <v>1777</v>
      </c>
      <c r="AI888" s="91" t="s">
        <v>9051</v>
      </c>
      <c r="AJ888" s="91" t="s">
        <v>9052</v>
      </c>
      <c r="AK888" s="91" t="s">
        <v>6348</v>
      </c>
      <c r="AL888" s="381">
        <v>2</v>
      </c>
      <c r="AM888" s="381">
        <v>1</v>
      </c>
      <c r="AN888" s="381"/>
      <c r="AO888" s="381"/>
      <c r="AP888" s="381">
        <v>1</v>
      </c>
      <c r="AQ888" s="381">
        <v>311</v>
      </c>
      <c r="AR888" s="91" t="s">
        <v>9200</v>
      </c>
      <c r="AS888" s="91" t="s">
        <v>9200</v>
      </c>
      <c r="AT888" s="91" t="s">
        <v>7761</v>
      </c>
      <c r="AU888" s="73">
        <v>31275</v>
      </c>
      <c r="AV888" s="73">
        <v>101</v>
      </c>
      <c r="AW888" s="335"/>
      <c r="AX888" s="335"/>
      <c r="AY888" s="335"/>
      <c r="AZ888" s="335"/>
      <c r="BA888" s="335"/>
      <c r="BB888" s="313"/>
      <c r="BC888" s="313"/>
      <c r="BD888" s="91"/>
      <c r="BE888" s="91" t="s">
        <v>6350</v>
      </c>
      <c r="BF888" s="313"/>
      <c r="BG888" s="335"/>
      <c r="BH888" s="313"/>
      <c r="BI888" s="313"/>
      <c r="BJ888" s="313"/>
      <c r="BK888" s="313"/>
      <c r="BL888" s="313"/>
      <c r="BM888" s="91"/>
      <c r="BN888" s="91" t="s">
        <v>6350</v>
      </c>
      <c r="BO888" s="253"/>
      <c r="BP888" s="253">
        <v>2</v>
      </c>
      <c r="BQ888" s="253"/>
      <c r="BR888" s="253"/>
      <c r="BS888" s="253"/>
      <c r="BT888" s="253"/>
      <c r="BU888" s="253">
        <v>2</v>
      </c>
      <c r="BV888" s="253"/>
      <c r="BW888" s="253"/>
      <c r="BX888" s="253"/>
      <c r="BY888" s="427"/>
      <c r="BZ888" s="427"/>
      <c r="CA888" s="427"/>
      <c r="CB888" s="427"/>
      <c r="CC888" s="427"/>
    </row>
    <row r="889" spans="1:81" ht="17.100000000000001" customHeight="1">
      <c r="A889" s="770">
        <v>788</v>
      </c>
      <c r="B889" s="78" t="s">
        <v>4249</v>
      </c>
      <c r="C889" s="78" t="s">
        <v>4270</v>
      </c>
      <c r="D889" s="78" t="s">
        <v>309</v>
      </c>
      <c r="E889" s="78" t="s">
        <v>97</v>
      </c>
      <c r="F889" s="78" t="s">
        <v>4284</v>
      </c>
      <c r="G889" s="101" t="s">
        <v>4285</v>
      </c>
      <c r="H889" s="330" t="s">
        <v>4286</v>
      </c>
      <c r="I889" s="91" t="s">
        <v>4287</v>
      </c>
      <c r="J889" s="330" t="s">
        <v>102</v>
      </c>
      <c r="K889" s="330" t="s">
        <v>1632</v>
      </c>
      <c r="L889" s="330" t="s">
        <v>4288</v>
      </c>
      <c r="M889" s="91" t="s">
        <v>10664</v>
      </c>
      <c r="N889" s="330" t="s">
        <v>30</v>
      </c>
      <c r="O889" s="570"/>
      <c r="P889" s="330" t="s">
        <v>102</v>
      </c>
      <c r="Q889" s="373">
        <v>54734</v>
      </c>
      <c r="R889" s="373">
        <v>5857</v>
      </c>
      <c r="S889" s="387">
        <v>2600</v>
      </c>
      <c r="T889" s="387">
        <v>2494</v>
      </c>
      <c r="U889" s="253" t="s">
        <v>6352</v>
      </c>
      <c r="V889" s="252">
        <v>106</v>
      </c>
      <c r="W889" s="252">
        <v>236</v>
      </c>
      <c r="X889" s="330" t="s">
        <v>6337</v>
      </c>
      <c r="Y889" s="252">
        <v>202</v>
      </c>
      <c r="Z889" s="252">
        <v>148</v>
      </c>
      <c r="AA889" s="252">
        <v>300</v>
      </c>
      <c r="AB889" s="252">
        <v>66</v>
      </c>
      <c r="AC889" s="252"/>
      <c r="AD889" s="252"/>
      <c r="AE889" s="307">
        <v>382</v>
      </c>
      <c r="AF889" s="91" t="s">
        <v>7083</v>
      </c>
      <c r="AG889" s="373">
        <v>1225</v>
      </c>
      <c r="AH889" s="373">
        <v>3215</v>
      </c>
      <c r="AI889" s="91"/>
      <c r="AJ889" s="91"/>
      <c r="AK889" s="91" t="s">
        <v>6369</v>
      </c>
      <c r="AL889" s="381">
        <v>8</v>
      </c>
      <c r="AM889" s="381">
        <v>4</v>
      </c>
      <c r="AN889" s="381">
        <v>1</v>
      </c>
      <c r="AO889" s="381">
        <v>3</v>
      </c>
      <c r="AP889" s="381"/>
      <c r="AQ889" s="381">
        <v>311</v>
      </c>
      <c r="AR889" s="91" t="s">
        <v>7771</v>
      </c>
      <c r="AS889" s="91" t="s">
        <v>7771</v>
      </c>
      <c r="AT889" s="91" t="s">
        <v>9387</v>
      </c>
      <c r="AU889" s="73">
        <v>225623</v>
      </c>
      <c r="AV889" s="73">
        <v>725</v>
      </c>
      <c r="AW889" s="335">
        <v>1500</v>
      </c>
      <c r="AX889" s="335">
        <v>0</v>
      </c>
      <c r="AY889" s="335">
        <v>500</v>
      </c>
      <c r="AZ889" s="335">
        <v>1000</v>
      </c>
      <c r="BA889" s="335">
        <v>1500</v>
      </c>
      <c r="BB889" s="313">
        <v>20</v>
      </c>
      <c r="BC889" s="313">
        <v>50</v>
      </c>
      <c r="BD889" s="91" t="s">
        <v>7084</v>
      </c>
      <c r="BE889" s="91" t="s">
        <v>7085</v>
      </c>
      <c r="BF889" s="313"/>
      <c r="BG889" s="335"/>
      <c r="BH889" s="313"/>
      <c r="BI889" s="313"/>
      <c r="BJ889" s="313"/>
      <c r="BK889" s="313"/>
      <c r="BL889" s="313"/>
      <c r="BM889" s="91"/>
      <c r="BN889" s="91" t="s">
        <v>7086</v>
      </c>
      <c r="BO889" s="253"/>
      <c r="BP889" s="253">
        <v>1</v>
      </c>
      <c r="BQ889" s="253"/>
      <c r="BR889" s="253"/>
      <c r="BS889" s="253">
        <v>1</v>
      </c>
      <c r="BT889" s="253">
        <v>4</v>
      </c>
      <c r="BU889" s="253">
        <v>8</v>
      </c>
      <c r="BV889" s="253"/>
      <c r="BW889" s="253"/>
      <c r="BX889" s="253">
        <v>469</v>
      </c>
      <c r="BY889" s="427"/>
      <c r="BZ889" s="427"/>
      <c r="CA889" s="427"/>
      <c r="CB889" s="427"/>
      <c r="CC889" s="427"/>
    </row>
    <row r="890" spans="1:81" ht="17.100000000000001" customHeight="1">
      <c r="A890" s="770">
        <v>789</v>
      </c>
      <c r="B890" s="78" t="s">
        <v>4249</v>
      </c>
      <c r="C890" s="78" t="s">
        <v>4290</v>
      </c>
      <c r="D890" s="78" t="s">
        <v>309</v>
      </c>
      <c r="E890" s="78" t="s">
        <v>20</v>
      </c>
      <c r="F890" s="78" t="s">
        <v>4291</v>
      </c>
      <c r="G890" s="101" t="s">
        <v>4292</v>
      </c>
      <c r="H890" s="330" t="s">
        <v>4293</v>
      </c>
      <c r="I890" s="91" t="s">
        <v>4294</v>
      </c>
      <c r="J890" s="330" t="s">
        <v>102</v>
      </c>
      <c r="K890" s="330" t="s">
        <v>4295</v>
      </c>
      <c r="L890" s="330" t="s">
        <v>4296</v>
      </c>
      <c r="M890" s="91" t="s">
        <v>7762</v>
      </c>
      <c r="N890" s="330" t="s">
        <v>30</v>
      </c>
      <c r="O890" s="330"/>
      <c r="P890" s="330" t="s">
        <v>102</v>
      </c>
      <c r="Q890" s="373">
        <v>57081</v>
      </c>
      <c r="R890" s="373">
        <v>3462</v>
      </c>
      <c r="S890" s="387">
        <v>1447</v>
      </c>
      <c r="T890" s="387">
        <v>1341</v>
      </c>
      <c r="U890" s="253" t="s">
        <v>6336</v>
      </c>
      <c r="V890" s="252">
        <v>106</v>
      </c>
      <c r="W890" s="252">
        <v>373</v>
      </c>
      <c r="X890" s="330" t="s">
        <v>6337</v>
      </c>
      <c r="Y890" s="252">
        <v>67</v>
      </c>
      <c r="Z890" s="252">
        <v>36</v>
      </c>
      <c r="AA890" s="252">
        <v>2439</v>
      </c>
      <c r="AB890" s="252">
        <v>46</v>
      </c>
      <c r="AC890" s="252">
        <v>932</v>
      </c>
      <c r="AD890" s="252">
        <v>152</v>
      </c>
      <c r="AE890" s="307">
        <v>417</v>
      </c>
      <c r="AF890" s="91" t="s">
        <v>7763</v>
      </c>
      <c r="AG890" s="373">
        <v>1187</v>
      </c>
      <c r="AH890" s="373">
        <v>1539</v>
      </c>
      <c r="AI890" s="91"/>
      <c r="AJ890" s="91"/>
      <c r="AK890" s="91" t="s">
        <v>6354</v>
      </c>
      <c r="AL890" s="381">
        <v>5</v>
      </c>
      <c r="AM890" s="381"/>
      <c r="AN890" s="381">
        <v>1</v>
      </c>
      <c r="AO890" s="381">
        <v>4</v>
      </c>
      <c r="AP890" s="381"/>
      <c r="AQ890" s="381">
        <v>311</v>
      </c>
      <c r="AR890" s="91" t="s">
        <v>7771</v>
      </c>
      <c r="AS890" s="91" t="s">
        <v>7771</v>
      </c>
      <c r="AT890" s="91" t="s">
        <v>7764</v>
      </c>
      <c r="AU890" s="73">
        <v>160066</v>
      </c>
      <c r="AV890" s="73">
        <v>515</v>
      </c>
      <c r="AW890" s="335">
        <v>3000</v>
      </c>
      <c r="AX890" s="335">
        <v>1500</v>
      </c>
      <c r="AY890" s="335">
        <v>1500</v>
      </c>
      <c r="AZ890" s="335">
        <v>2000</v>
      </c>
      <c r="BA890" s="335">
        <v>3000</v>
      </c>
      <c r="BB890" s="313" t="s">
        <v>9455</v>
      </c>
      <c r="BC890" s="313"/>
      <c r="BD890" s="91"/>
      <c r="BE890" s="91" t="s">
        <v>7765</v>
      </c>
      <c r="BF890" s="313"/>
      <c r="BG890" s="335"/>
      <c r="BH890" s="313"/>
      <c r="BI890" s="313"/>
      <c r="BJ890" s="313"/>
      <c r="BK890" s="313"/>
      <c r="BL890" s="313"/>
      <c r="BM890" s="91"/>
      <c r="BN890" s="91" t="s">
        <v>6350</v>
      </c>
      <c r="BO890" s="253"/>
      <c r="BP890" s="253">
        <v>1</v>
      </c>
      <c r="BQ890" s="253"/>
      <c r="BR890" s="253"/>
      <c r="BS890" s="253"/>
      <c r="BT890" s="253">
        <v>9</v>
      </c>
      <c r="BU890" s="253">
        <v>2</v>
      </c>
      <c r="BV890" s="253"/>
      <c r="BW890" s="253"/>
      <c r="BX890" s="253"/>
      <c r="BY890" s="427"/>
      <c r="BZ890" s="427"/>
      <c r="CA890" s="427"/>
      <c r="CB890" s="427"/>
      <c r="CC890" s="427"/>
    </row>
    <row r="891" spans="1:81" ht="17.100000000000001" customHeight="1">
      <c r="A891" s="770">
        <v>790</v>
      </c>
      <c r="B891" s="78" t="s">
        <v>4249</v>
      </c>
      <c r="C891" s="78" t="s">
        <v>4290</v>
      </c>
      <c r="D891" s="78" t="s">
        <v>309</v>
      </c>
      <c r="E891" s="78" t="s">
        <v>97</v>
      </c>
      <c r="F891" s="78" t="s">
        <v>4297</v>
      </c>
      <c r="G891" s="101" t="s">
        <v>4298</v>
      </c>
      <c r="H891" s="330" t="s">
        <v>4299</v>
      </c>
      <c r="I891" s="91" t="s">
        <v>4300</v>
      </c>
      <c r="J891" s="330" t="s">
        <v>102</v>
      </c>
      <c r="K891" s="330" t="s">
        <v>1045</v>
      </c>
      <c r="L891" s="330" t="s">
        <v>4301</v>
      </c>
      <c r="M891" s="91" t="s">
        <v>10665</v>
      </c>
      <c r="N891" s="330" t="s">
        <v>30</v>
      </c>
      <c r="O891" s="330"/>
      <c r="P891" s="330" t="s">
        <v>30</v>
      </c>
      <c r="Q891" s="373">
        <v>6347</v>
      </c>
      <c r="R891" s="373">
        <v>4536</v>
      </c>
      <c r="S891" s="387">
        <v>1006</v>
      </c>
      <c r="T891" s="387">
        <v>626</v>
      </c>
      <c r="U891" s="253" t="s">
        <v>6352</v>
      </c>
      <c r="V891" s="252">
        <v>380</v>
      </c>
      <c r="W891" s="252">
        <v>219</v>
      </c>
      <c r="X891" s="330" t="s">
        <v>6337</v>
      </c>
      <c r="Y891" s="252">
        <v>162</v>
      </c>
      <c r="Z891" s="252">
        <v>80</v>
      </c>
      <c r="AA891" s="252">
        <v>3010</v>
      </c>
      <c r="AB891" s="252">
        <v>75</v>
      </c>
      <c r="AC891" s="252"/>
      <c r="AD891" s="252"/>
      <c r="AE891" s="307">
        <v>41</v>
      </c>
      <c r="AF891" s="91" t="s">
        <v>7257</v>
      </c>
      <c r="AG891" s="373">
        <v>3110</v>
      </c>
      <c r="AH891" s="373">
        <v>3510</v>
      </c>
      <c r="AI891" s="91" t="s">
        <v>7258</v>
      </c>
      <c r="AJ891" s="91" t="s">
        <v>7259</v>
      </c>
      <c r="AK891" s="91" t="s">
        <v>6348</v>
      </c>
      <c r="AL891" s="381">
        <v>2</v>
      </c>
      <c r="AM891" s="381"/>
      <c r="AN891" s="381">
        <v>1</v>
      </c>
      <c r="AO891" s="381">
        <v>1</v>
      </c>
      <c r="AP891" s="381"/>
      <c r="AQ891" s="381">
        <v>310</v>
      </c>
      <c r="AR891" s="91" t="s">
        <v>7771</v>
      </c>
      <c r="AS891" s="91" t="s">
        <v>7771</v>
      </c>
      <c r="AT891" s="91" t="s">
        <v>7260</v>
      </c>
      <c r="AU891" s="73">
        <v>63516</v>
      </c>
      <c r="AV891" s="232">
        <v>205</v>
      </c>
      <c r="AW891" s="335"/>
      <c r="AX891" s="335"/>
      <c r="AY891" s="335"/>
      <c r="AZ891" s="335"/>
      <c r="BA891" s="335"/>
      <c r="BB891" s="313"/>
      <c r="BC891" s="313"/>
      <c r="BD891" s="91"/>
      <c r="BE891" s="91" t="s">
        <v>6350</v>
      </c>
      <c r="BF891" s="313"/>
      <c r="BG891" s="335"/>
      <c r="BH891" s="313"/>
      <c r="BI891" s="313"/>
      <c r="BJ891" s="313"/>
      <c r="BK891" s="313"/>
      <c r="BL891" s="313"/>
      <c r="BM891" s="91"/>
      <c r="BN891" s="91" t="s">
        <v>6350</v>
      </c>
      <c r="BO891" s="253"/>
      <c r="BP891" s="253">
        <v>1</v>
      </c>
      <c r="BQ891" s="253"/>
      <c r="BR891" s="253"/>
      <c r="BS891" s="253"/>
      <c r="BT891" s="253">
        <v>2</v>
      </c>
      <c r="BU891" s="253"/>
      <c r="BV891" s="253">
        <v>1</v>
      </c>
      <c r="BW891" s="253"/>
      <c r="BX891" s="253"/>
      <c r="BY891" s="427"/>
      <c r="BZ891" s="427"/>
      <c r="CA891" s="427"/>
      <c r="CB891" s="427"/>
      <c r="CC891" s="427"/>
    </row>
    <row r="892" spans="1:81" ht="17.100000000000001" customHeight="1">
      <c r="A892" s="770">
        <v>791</v>
      </c>
      <c r="B892" s="78" t="s">
        <v>4250</v>
      </c>
      <c r="C892" s="78" t="s">
        <v>2299</v>
      </c>
      <c r="D892" s="78" t="s">
        <v>213</v>
      </c>
      <c r="E892" s="78" t="s">
        <v>896</v>
      </c>
      <c r="F892" s="78" t="s">
        <v>4302</v>
      </c>
      <c r="G892" s="101" t="s">
        <v>4303</v>
      </c>
      <c r="H892" s="330" t="s">
        <v>12101</v>
      </c>
      <c r="I892" s="91" t="s">
        <v>8854</v>
      </c>
      <c r="J892" s="330" t="s">
        <v>30</v>
      </c>
      <c r="K892" s="330" t="s">
        <v>12513</v>
      </c>
      <c r="L892" s="330" t="s">
        <v>12513</v>
      </c>
      <c r="M892" s="91" t="s">
        <v>10666</v>
      </c>
      <c r="N892" s="330" t="s">
        <v>30</v>
      </c>
      <c r="O892" s="330"/>
      <c r="P892" s="330" t="s">
        <v>30</v>
      </c>
      <c r="Q892" s="373">
        <v>14440</v>
      </c>
      <c r="R892" s="373">
        <v>763</v>
      </c>
      <c r="S892" s="387">
        <v>763</v>
      </c>
      <c r="T892" s="387">
        <v>763</v>
      </c>
      <c r="U892" s="253" t="s">
        <v>6352</v>
      </c>
      <c r="V892" s="252"/>
      <c r="W892" s="300"/>
      <c r="X892" s="329"/>
      <c r="Y892" s="252"/>
      <c r="Z892" s="252"/>
      <c r="AA892" s="252"/>
      <c r="AB892" s="252"/>
      <c r="AC892" s="252"/>
      <c r="AD892" s="252"/>
      <c r="AE892" s="307">
        <v>2231</v>
      </c>
      <c r="AF892" s="91" t="s">
        <v>7766</v>
      </c>
      <c r="AG892" s="373">
        <v>175</v>
      </c>
      <c r="AH892" s="373">
        <v>175</v>
      </c>
      <c r="AI892" s="91"/>
      <c r="AJ892" s="91"/>
      <c r="AK892" s="91" t="s">
        <v>6348</v>
      </c>
      <c r="AL892" s="381"/>
      <c r="AM892" s="381"/>
      <c r="AN892" s="381"/>
      <c r="AO892" s="381"/>
      <c r="AP892" s="381"/>
      <c r="AQ892" s="381">
        <v>310</v>
      </c>
      <c r="AR892" s="91" t="s">
        <v>6410</v>
      </c>
      <c r="AS892" s="91" t="s">
        <v>6410</v>
      </c>
      <c r="AT892" s="91" t="s">
        <v>6356</v>
      </c>
      <c r="AU892" s="73">
        <v>170197</v>
      </c>
      <c r="AV892" s="73">
        <v>549</v>
      </c>
      <c r="AW892" s="335"/>
      <c r="AX892" s="335"/>
      <c r="AY892" s="335"/>
      <c r="AZ892" s="335"/>
      <c r="BA892" s="335"/>
      <c r="BB892" s="313"/>
      <c r="BC892" s="313"/>
      <c r="BD892" s="91"/>
      <c r="BE892" s="91" t="s">
        <v>7767</v>
      </c>
      <c r="BF892" s="313"/>
      <c r="BG892" s="335"/>
      <c r="BH892" s="313"/>
      <c r="BI892" s="313"/>
      <c r="BJ892" s="313"/>
      <c r="BK892" s="313"/>
      <c r="BL892" s="313"/>
      <c r="BM892" s="91"/>
      <c r="BN892" s="91" t="s">
        <v>6350</v>
      </c>
      <c r="BO892" s="253"/>
      <c r="BP892" s="253"/>
      <c r="BQ892" s="253"/>
      <c r="BR892" s="253"/>
      <c r="BS892" s="253"/>
      <c r="BT892" s="253">
        <v>1</v>
      </c>
      <c r="BU892" s="253"/>
      <c r="BV892" s="253">
        <v>1</v>
      </c>
      <c r="BW892" s="253"/>
      <c r="BX892" s="253"/>
      <c r="BY892" s="427"/>
      <c r="BZ892" s="427"/>
      <c r="CA892" s="427"/>
      <c r="CB892" s="427"/>
      <c r="CC892" s="427"/>
    </row>
    <row r="893" spans="1:81" ht="17.100000000000001" customHeight="1">
      <c r="A893" s="770">
        <v>792</v>
      </c>
      <c r="B893" s="78" t="s">
        <v>4250</v>
      </c>
      <c r="C893" s="78" t="s">
        <v>2299</v>
      </c>
      <c r="D893" s="78" t="s">
        <v>213</v>
      </c>
      <c r="E893" s="78" t="s">
        <v>896</v>
      </c>
      <c r="F893" s="78" t="s">
        <v>4304</v>
      </c>
      <c r="G893" s="101" t="s">
        <v>4303</v>
      </c>
      <c r="H893" s="330" t="s">
        <v>12101</v>
      </c>
      <c r="I893" s="91" t="s">
        <v>8855</v>
      </c>
      <c r="J893" s="330" t="s">
        <v>30</v>
      </c>
      <c r="K893" s="330" t="s">
        <v>12513</v>
      </c>
      <c r="L893" s="330" t="s">
        <v>113</v>
      </c>
      <c r="M893" s="91" t="s">
        <v>10666</v>
      </c>
      <c r="N893" s="330" t="s">
        <v>30</v>
      </c>
      <c r="O893" s="330"/>
      <c r="P893" s="330" t="s">
        <v>30</v>
      </c>
      <c r="Q893" s="373">
        <v>1577</v>
      </c>
      <c r="R893" s="373">
        <v>863.11</v>
      </c>
      <c r="S893" s="387">
        <v>863.11</v>
      </c>
      <c r="T893" s="387">
        <v>863.11</v>
      </c>
      <c r="U893" s="253" t="s">
        <v>6352</v>
      </c>
      <c r="V893" s="252"/>
      <c r="W893" s="252">
        <v>84.7</v>
      </c>
      <c r="X893" s="330" t="s">
        <v>6337</v>
      </c>
      <c r="Y893" s="252"/>
      <c r="Z893" s="252"/>
      <c r="AA893" s="252"/>
      <c r="AB893" s="252"/>
      <c r="AC893" s="252"/>
      <c r="AD893" s="252"/>
      <c r="AE893" s="307">
        <v>2231</v>
      </c>
      <c r="AF893" s="91" t="s">
        <v>7768</v>
      </c>
      <c r="AG893" s="373">
        <v>1232</v>
      </c>
      <c r="AH893" s="373">
        <v>1232</v>
      </c>
      <c r="AI893" s="91"/>
      <c r="AJ893" s="91"/>
      <c r="AK893" s="91" t="s">
        <v>6348</v>
      </c>
      <c r="AL893" s="381"/>
      <c r="AM893" s="381"/>
      <c r="AN893" s="381"/>
      <c r="AO893" s="381"/>
      <c r="AP893" s="381"/>
      <c r="AQ893" s="381">
        <v>310</v>
      </c>
      <c r="AR893" s="91" t="s">
        <v>6410</v>
      </c>
      <c r="AS893" s="91" t="s">
        <v>6410</v>
      </c>
      <c r="AT893" s="91" t="s">
        <v>6356</v>
      </c>
      <c r="AU893" s="73">
        <v>170197</v>
      </c>
      <c r="AV893" s="73">
        <v>549</v>
      </c>
      <c r="AW893" s="335"/>
      <c r="AX893" s="335"/>
      <c r="AY893" s="335"/>
      <c r="AZ893" s="335"/>
      <c r="BA893" s="335"/>
      <c r="BB893" s="313"/>
      <c r="BC893" s="313"/>
      <c r="BD893" s="91"/>
      <c r="BE893" s="91" t="s">
        <v>7769</v>
      </c>
      <c r="BF893" s="313"/>
      <c r="BG893" s="335"/>
      <c r="BH893" s="313"/>
      <c r="BI893" s="313"/>
      <c r="BJ893" s="313"/>
      <c r="BK893" s="313"/>
      <c r="BL893" s="313"/>
      <c r="BM893" s="91"/>
      <c r="BN893" s="91" t="s">
        <v>6350</v>
      </c>
      <c r="BO893" s="253"/>
      <c r="BP893" s="253"/>
      <c r="BQ893" s="253"/>
      <c r="BR893" s="253"/>
      <c r="BS893" s="253"/>
      <c r="BT893" s="253">
        <v>1</v>
      </c>
      <c r="BU893" s="253"/>
      <c r="BV893" s="253">
        <v>1</v>
      </c>
      <c r="BW893" s="253"/>
      <c r="BX893" s="253"/>
      <c r="BY893" s="427"/>
      <c r="BZ893" s="427"/>
      <c r="CA893" s="427"/>
      <c r="CB893" s="427"/>
      <c r="CC893" s="427"/>
    </row>
    <row r="894" spans="1:81" ht="17.100000000000001" customHeight="1">
      <c r="A894" s="770">
        <v>793</v>
      </c>
      <c r="B894" s="78" t="s">
        <v>4249</v>
      </c>
      <c r="C894" s="78" t="s">
        <v>4290</v>
      </c>
      <c r="D894" s="78" t="s">
        <v>309</v>
      </c>
      <c r="E894" s="78" t="s">
        <v>97</v>
      </c>
      <c r="F894" s="109" t="s">
        <v>4305</v>
      </c>
      <c r="G894" s="101" t="s">
        <v>4306</v>
      </c>
      <c r="H894" s="330" t="s">
        <v>4307</v>
      </c>
      <c r="I894" s="91" t="s">
        <v>8856</v>
      </c>
      <c r="J894" s="330" t="s">
        <v>102</v>
      </c>
      <c r="K894" s="330" t="s">
        <v>8857</v>
      </c>
      <c r="L894" s="330" t="s">
        <v>4308</v>
      </c>
      <c r="M894" s="91" t="s">
        <v>10667</v>
      </c>
      <c r="N894" s="330" t="s">
        <v>30</v>
      </c>
      <c r="O894" s="330"/>
      <c r="P894" s="330" t="s">
        <v>30</v>
      </c>
      <c r="Q894" s="373">
        <v>2868</v>
      </c>
      <c r="R894" s="373">
        <v>1872</v>
      </c>
      <c r="S894" s="387">
        <v>609</v>
      </c>
      <c r="T894" s="387">
        <v>394</v>
      </c>
      <c r="U894" s="253" t="s">
        <v>6357</v>
      </c>
      <c r="V894" s="252">
        <v>215</v>
      </c>
      <c r="W894" s="252">
        <v>96</v>
      </c>
      <c r="X894" s="330" t="s">
        <v>6337</v>
      </c>
      <c r="Y894" s="252">
        <v>296</v>
      </c>
      <c r="Z894" s="252">
        <v>17.079999999999998</v>
      </c>
      <c r="AA894" s="252">
        <v>1503</v>
      </c>
      <c r="AB894" s="252">
        <v>86</v>
      </c>
      <c r="AC894" s="252"/>
      <c r="AD894" s="252"/>
      <c r="AE894" s="307">
        <v>20</v>
      </c>
      <c r="AF894" s="91" t="s">
        <v>7770</v>
      </c>
      <c r="AG894" s="373">
        <v>1026</v>
      </c>
      <c r="AH894" s="373">
        <v>1090</v>
      </c>
      <c r="AI894" s="91"/>
      <c r="AJ894" s="91"/>
      <c r="AK894" s="91" t="s">
        <v>6348</v>
      </c>
      <c r="AL894" s="381">
        <v>1</v>
      </c>
      <c r="AM894" s="381"/>
      <c r="AN894" s="381">
        <v>1</v>
      </c>
      <c r="AO894" s="381"/>
      <c r="AP894" s="381"/>
      <c r="AQ894" s="381">
        <v>310</v>
      </c>
      <c r="AR894" s="91" t="s">
        <v>7771</v>
      </c>
      <c r="AS894" s="91" t="s">
        <v>7771</v>
      </c>
      <c r="AT894" s="91" t="s">
        <v>7772</v>
      </c>
      <c r="AU894" s="73">
        <v>10503</v>
      </c>
      <c r="AV894" s="73">
        <v>34</v>
      </c>
      <c r="AW894" s="335"/>
      <c r="AX894" s="335"/>
      <c r="AY894" s="335"/>
      <c r="AZ894" s="335"/>
      <c r="BA894" s="335"/>
      <c r="BB894" s="313"/>
      <c r="BC894" s="313"/>
      <c r="BD894" s="91"/>
      <c r="BE894" s="91" t="s">
        <v>6350</v>
      </c>
      <c r="BF894" s="313"/>
      <c r="BG894" s="335"/>
      <c r="BH894" s="313"/>
      <c r="BI894" s="313"/>
      <c r="BJ894" s="313"/>
      <c r="BK894" s="313"/>
      <c r="BL894" s="313"/>
      <c r="BM894" s="91"/>
      <c r="BN894" s="91" t="s">
        <v>6350</v>
      </c>
      <c r="BO894" s="253"/>
      <c r="BP894" s="253">
        <v>1</v>
      </c>
      <c r="BQ894" s="253"/>
      <c r="BR894" s="253"/>
      <c r="BS894" s="253"/>
      <c r="BT894" s="253">
        <v>2</v>
      </c>
      <c r="BU894" s="253"/>
      <c r="BV894" s="253">
        <v>1</v>
      </c>
      <c r="BW894" s="253"/>
      <c r="BX894" s="253">
        <v>1</v>
      </c>
      <c r="BY894" s="427"/>
      <c r="BZ894" s="427"/>
      <c r="CA894" s="427"/>
      <c r="CB894" s="427"/>
      <c r="CC894" s="427"/>
    </row>
    <row r="895" spans="1:81" ht="17.100000000000001" customHeight="1">
      <c r="A895" s="770">
        <v>794</v>
      </c>
      <c r="B895" s="78" t="s">
        <v>4249</v>
      </c>
      <c r="C895" s="78" t="s">
        <v>4309</v>
      </c>
      <c r="D895" s="78" t="s">
        <v>309</v>
      </c>
      <c r="E895" s="78" t="s">
        <v>97</v>
      </c>
      <c r="F895" s="91" t="s">
        <v>4310</v>
      </c>
      <c r="G895" s="101" t="s">
        <v>8774</v>
      </c>
      <c r="H895" s="330" t="s">
        <v>4311</v>
      </c>
      <c r="I895" s="91" t="s">
        <v>4312</v>
      </c>
      <c r="J895" s="330" t="s">
        <v>102</v>
      </c>
      <c r="K895" s="330" t="s">
        <v>3917</v>
      </c>
      <c r="L895" s="330" t="s">
        <v>4313</v>
      </c>
      <c r="M895" s="91" t="s">
        <v>10668</v>
      </c>
      <c r="N895" s="330" t="s">
        <v>30</v>
      </c>
      <c r="O895" s="330"/>
      <c r="P895" s="330" t="s">
        <v>30</v>
      </c>
      <c r="Q895" s="373">
        <v>15831</v>
      </c>
      <c r="R895" s="373">
        <v>2330</v>
      </c>
      <c r="S895" s="23">
        <v>503</v>
      </c>
      <c r="T895" s="387">
        <v>370</v>
      </c>
      <c r="U895" s="253" t="s">
        <v>6352</v>
      </c>
      <c r="V895" s="252">
        <v>133</v>
      </c>
      <c r="W895" s="252">
        <v>66</v>
      </c>
      <c r="X895" s="330" t="s">
        <v>6337</v>
      </c>
      <c r="Y895" s="252">
        <v>405</v>
      </c>
      <c r="Z895" s="252"/>
      <c r="AA895" s="252"/>
      <c r="AB895" s="252">
        <v>36</v>
      </c>
      <c r="AC895" s="252"/>
      <c r="AD895" s="252">
        <v>27</v>
      </c>
      <c r="AE895" s="307">
        <v>26</v>
      </c>
      <c r="AF895" s="91" t="s">
        <v>6538</v>
      </c>
      <c r="AG895" s="373">
        <v>352</v>
      </c>
      <c r="AH895" s="373">
        <v>411</v>
      </c>
      <c r="AI895" s="91"/>
      <c r="AJ895" s="91"/>
      <c r="AK895" s="91" t="s">
        <v>6354</v>
      </c>
      <c r="AL895" s="381">
        <v>28</v>
      </c>
      <c r="AM895" s="381"/>
      <c r="AN895" s="381">
        <v>18</v>
      </c>
      <c r="AO895" s="381">
        <v>10</v>
      </c>
      <c r="AP895" s="381"/>
      <c r="AQ895" s="381">
        <v>306</v>
      </c>
      <c r="AR895" s="91" t="s">
        <v>9140</v>
      </c>
      <c r="AS895" s="91" t="s">
        <v>9140</v>
      </c>
      <c r="AT895" s="91" t="s">
        <v>9201</v>
      </c>
      <c r="AU895" s="73">
        <v>46504</v>
      </c>
      <c r="AV895" s="232">
        <v>152</v>
      </c>
      <c r="AW895" s="335"/>
      <c r="AX895" s="335"/>
      <c r="AY895" s="335"/>
      <c r="AZ895" s="335"/>
      <c r="BA895" s="335"/>
      <c r="BB895" s="313"/>
      <c r="BC895" s="313"/>
      <c r="BD895" s="91"/>
      <c r="BE895" s="91" t="s">
        <v>6350</v>
      </c>
      <c r="BF895" s="313"/>
      <c r="BG895" s="335"/>
      <c r="BH895" s="313"/>
      <c r="BI895" s="313"/>
      <c r="BJ895" s="313"/>
      <c r="BK895" s="313"/>
      <c r="BL895" s="313"/>
      <c r="BM895" s="91"/>
      <c r="BN895" s="91" t="s">
        <v>6350</v>
      </c>
      <c r="BO895" s="253"/>
      <c r="BP895" s="253"/>
      <c r="BQ895" s="253">
        <v>1</v>
      </c>
      <c r="BR895" s="253"/>
      <c r="BS895" s="253"/>
      <c r="BT895" s="253"/>
      <c r="BU895" s="253"/>
      <c r="BV895" s="253">
        <v>8</v>
      </c>
      <c r="BW895" s="253"/>
      <c r="BX895" s="253"/>
      <c r="BY895" s="427"/>
      <c r="BZ895" s="427"/>
      <c r="CA895" s="427"/>
      <c r="CB895" s="427"/>
      <c r="CC895" s="427"/>
    </row>
    <row r="896" spans="1:81" ht="17.100000000000001" customHeight="1">
      <c r="A896" s="770">
        <v>795</v>
      </c>
      <c r="B896" s="78" t="s">
        <v>4249</v>
      </c>
      <c r="C896" s="78" t="s">
        <v>4309</v>
      </c>
      <c r="D896" s="78" t="s">
        <v>309</v>
      </c>
      <c r="E896" s="78" t="s">
        <v>97</v>
      </c>
      <c r="F896" s="78" t="s">
        <v>4314</v>
      </c>
      <c r="G896" s="101" t="s">
        <v>8775</v>
      </c>
      <c r="H896" s="330" t="s">
        <v>4315</v>
      </c>
      <c r="I896" s="91" t="s">
        <v>4316</v>
      </c>
      <c r="J896" s="330" t="s">
        <v>102</v>
      </c>
      <c r="K896" s="330" t="s">
        <v>4317</v>
      </c>
      <c r="L896" s="330" t="s">
        <v>4318</v>
      </c>
      <c r="M896" s="91" t="s">
        <v>10669</v>
      </c>
      <c r="N896" s="330" t="s">
        <v>30</v>
      </c>
      <c r="O896" s="330"/>
      <c r="P896" s="330" t="s">
        <v>30</v>
      </c>
      <c r="Q896" s="373">
        <v>442</v>
      </c>
      <c r="R896" s="373">
        <v>865</v>
      </c>
      <c r="S896" s="387">
        <v>797</v>
      </c>
      <c r="T896" s="387">
        <v>797</v>
      </c>
      <c r="U896" s="253" t="s">
        <v>6352</v>
      </c>
      <c r="V896" s="252"/>
      <c r="W896" s="252">
        <v>44</v>
      </c>
      <c r="X896" s="330" t="s">
        <v>6337</v>
      </c>
      <c r="Y896" s="252"/>
      <c r="Z896" s="252">
        <v>6</v>
      </c>
      <c r="AA896" s="252">
        <v>1500</v>
      </c>
      <c r="AB896" s="252">
        <v>16</v>
      </c>
      <c r="AC896" s="252"/>
      <c r="AD896" s="252"/>
      <c r="AE896" s="307"/>
      <c r="AF896" s="91" t="s">
        <v>6370</v>
      </c>
      <c r="AG896" s="373">
        <v>1581</v>
      </c>
      <c r="AH896" s="373">
        <v>1888</v>
      </c>
      <c r="AI896" s="91"/>
      <c r="AJ896" s="91"/>
      <c r="AK896" s="91" t="s">
        <v>6354</v>
      </c>
      <c r="AL896" s="381">
        <v>9</v>
      </c>
      <c r="AM896" s="381"/>
      <c r="AN896" s="381">
        <v>5</v>
      </c>
      <c r="AO896" s="381">
        <v>3</v>
      </c>
      <c r="AP896" s="381">
        <v>1</v>
      </c>
      <c r="AQ896" s="381">
        <v>312</v>
      </c>
      <c r="AR896" s="91" t="s">
        <v>9140</v>
      </c>
      <c r="AS896" s="91" t="s">
        <v>9140</v>
      </c>
      <c r="AT896" s="91" t="s">
        <v>7773</v>
      </c>
      <c r="AU896" s="73">
        <v>45971</v>
      </c>
      <c r="AV896" s="73">
        <v>147</v>
      </c>
      <c r="AW896" s="335"/>
      <c r="AX896" s="335"/>
      <c r="AY896" s="335"/>
      <c r="AZ896" s="335"/>
      <c r="BA896" s="335"/>
      <c r="BB896" s="313"/>
      <c r="BC896" s="313"/>
      <c r="BD896" s="91"/>
      <c r="BE896" s="91" t="s">
        <v>6350</v>
      </c>
      <c r="BF896" s="313"/>
      <c r="BG896" s="335"/>
      <c r="BH896" s="313"/>
      <c r="BI896" s="313"/>
      <c r="BJ896" s="313"/>
      <c r="BK896" s="313"/>
      <c r="BL896" s="313"/>
      <c r="BM896" s="91"/>
      <c r="BN896" s="91" t="s">
        <v>6350</v>
      </c>
      <c r="BO896" s="253"/>
      <c r="BP896" s="253"/>
      <c r="BQ896" s="253"/>
      <c r="BR896" s="253">
        <v>1</v>
      </c>
      <c r="BS896" s="253"/>
      <c r="BT896" s="253"/>
      <c r="BU896" s="253"/>
      <c r="BV896" s="253">
        <v>2</v>
      </c>
      <c r="BW896" s="253"/>
      <c r="BX896" s="253">
        <v>25</v>
      </c>
      <c r="BY896" s="427"/>
      <c r="BZ896" s="427"/>
      <c r="CA896" s="427"/>
      <c r="CB896" s="427"/>
      <c r="CC896" s="427"/>
    </row>
    <row r="897" spans="1:81" ht="17.100000000000001" customHeight="1">
      <c r="A897" s="770">
        <v>796</v>
      </c>
      <c r="B897" s="78" t="s">
        <v>4249</v>
      </c>
      <c r="C897" s="78" t="s">
        <v>4309</v>
      </c>
      <c r="D897" s="78" t="s">
        <v>309</v>
      </c>
      <c r="E897" s="78" t="s">
        <v>180</v>
      </c>
      <c r="F897" s="78" t="s">
        <v>4319</v>
      </c>
      <c r="G897" s="101" t="s">
        <v>12071</v>
      </c>
      <c r="H897" s="330" t="s">
        <v>12072</v>
      </c>
      <c r="I897" s="91" t="s">
        <v>4320</v>
      </c>
      <c r="J897" s="330" t="s">
        <v>102</v>
      </c>
      <c r="K897" s="330" t="s">
        <v>4321</v>
      </c>
      <c r="L897" s="330" t="s">
        <v>4322</v>
      </c>
      <c r="M897" s="776" t="s">
        <v>12556</v>
      </c>
      <c r="N897" s="330" t="s">
        <v>30</v>
      </c>
      <c r="O897" s="330"/>
      <c r="P897" s="330" t="s">
        <v>30</v>
      </c>
      <c r="Q897" s="373">
        <v>1644</v>
      </c>
      <c r="R897" s="373">
        <v>1356.72</v>
      </c>
      <c r="S897" s="387">
        <v>518</v>
      </c>
      <c r="T897" s="387">
        <v>434</v>
      </c>
      <c r="U897" s="253" t="s">
        <v>6352</v>
      </c>
      <c r="V897" s="252">
        <v>84</v>
      </c>
      <c r="W897" s="252">
        <v>36</v>
      </c>
      <c r="X897" s="330" t="s">
        <v>6337</v>
      </c>
      <c r="Y897" s="252">
        <v>78</v>
      </c>
      <c r="Z897" s="252"/>
      <c r="AA897" s="252"/>
      <c r="AB897" s="252">
        <v>59</v>
      </c>
      <c r="AC897" s="252">
        <v>59</v>
      </c>
      <c r="AD897" s="252"/>
      <c r="AE897" s="307" t="s">
        <v>7253</v>
      </c>
      <c r="AF897" s="91" t="s">
        <v>7254</v>
      </c>
      <c r="AG897" s="373">
        <v>88</v>
      </c>
      <c r="AH897" s="373">
        <v>88</v>
      </c>
      <c r="AI897" s="91"/>
      <c r="AJ897" s="91"/>
      <c r="AK897" s="91" t="s">
        <v>6369</v>
      </c>
      <c r="AL897" s="381">
        <v>10</v>
      </c>
      <c r="AM897" s="381">
        <v>2</v>
      </c>
      <c r="AN897" s="381">
        <v>1</v>
      </c>
      <c r="AO897" s="381">
        <v>6</v>
      </c>
      <c r="AP897" s="381">
        <v>1</v>
      </c>
      <c r="AQ897" s="381">
        <v>310</v>
      </c>
      <c r="AR897" s="91" t="s">
        <v>9140</v>
      </c>
      <c r="AS897" s="91" t="s">
        <v>9140</v>
      </c>
      <c r="AT897" s="91" t="s">
        <v>6356</v>
      </c>
      <c r="AU897" s="73">
        <v>59314</v>
      </c>
      <c r="AV897" s="73">
        <v>191</v>
      </c>
      <c r="AW897" s="335"/>
      <c r="AX897" s="335"/>
      <c r="AY897" s="335"/>
      <c r="AZ897" s="335"/>
      <c r="BA897" s="335"/>
      <c r="BB897" s="313"/>
      <c r="BC897" s="313"/>
      <c r="BD897" s="91"/>
      <c r="BE897" s="91" t="s">
        <v>6350</v>
      </c>
      <c r="BF897" s="313"/>
      <c r="BG897" s="335"/>
      <c r="BH897" s="313"/>
      <c r="BI897" s="313"/>
      <c r="BJ897" s="313"/>
      <c r="BK897" s="313"/>
      <c r="BL897" s="313"/>
      <c r="BM897" s="91"/>
      <c r="BN897" s="91" t="s">
        <v>6350</v>
      </c>
      <c r="BO897" s="253"/>
      <c r="BP897" s="253">
        <v>1</v>
      </c>
      <c r="BQ897" s="390"/>
      <c r="BR897" s="253"/>
      <c r="BS897" s="253"/>
      <c r="BT897" s="253"/>
      <c r="BU897" s="253"/>
      <c r="BV897" s="253">
        <v>2</v>
      </c>
      <c r="BW897" s="253"/>
      <c r="BX897" s="253"/>
      <c r="BY897" s="427"/>
      <c r="BZ897" s="427"/>
      <c r="CA897" s="427"/>
      <c r="CB897" s="427"/>
      <c r="CC897" s="427"/>
    </row>
    <row r="898" spans="1:81" ht="17.100000000000001" customHeight="1">
      <c r="A898" s="770">
        <v>797</v>
      </c>
      <c r="B898" s="78" t="s">
        <v>4249</v>
      </c>
      <c r="C898" s="78" t="s">
        <v>4309</v>
      </c>
      <c r="D898" s="78" t="s">
        <v>309</v>
      </c>
      <c r="E898" s="78" t="s">
        <v>180</v>
      </c>
      <c r="F898" s="91" t="s">
        <v>4323</v>
      </c>
      <c r="G898" s="101" t="s">
        <v>4324</v>
      </c>
      <c r="H898" s="330" t="s">
        <v>4325</v>
      </c>
      <c r="I898" s="91" t="s">
        <v>4326</v>
      </c>
      <c r="J898" s="330" t="s">
        <v>102</v>
      </c>
      <c r="K898" s="330" t="s">
        <v>4327</v>
      </c>
      <c r="L898" s="330" t="s">
        <v>4328</v>
      </c>
      <c r="M898" s="91" t="s">
        <v>7818</v>
      </c>
      <c r="N898" s="330" t="s">
        <v>30</v>
      </c>
      <c r="O898" s="330"/>
      <c r="P898" s="330" t="s">
        <v>30</v>
      </c>
      <c r="Q898" s="373">
        <v>279</v>
      </c>
      <c r="R898" s="373">
        <v>495</v>
      </c>
      <c r="S898" s="387">
        <v>119</v>
      </c>
      <c r="T898" s="387">
        <v>119</v>
      </c>
      <c r="U898" s="253" t="s">
        <v>6336</v>
      </c>
      <c r="V898" s="252"/>
      <c r="W898" s="252">
        <v>26</v>
      </c>
      <c r="X898" s="330" t="s">
        <v>6337</v>
      </c>
      <c r="Y898" s="252">
        <v>29</v>
      </c>
      <c r="Z898" s="252"/>
      <c r="AA898" s="252"/>
      <c r="AB898" s="252"/>
      <c r="AC898" s="252"/>
      <c r="AD898" s="252"/>
      <c r="AE898" s="307">
        <v>20</v>
      </c>
      <c r="AF898" s="91" t="s">
        <v>7819</v>
      </c>
      <c r="AG898" s="373">
        <v>797</v>
      </c>
      <c r="AH898" s="373">
        <v>1243</v>
      </c>
      <c r="AI898" s="91"/>
      <c r="AJ898" s="91"/>
      <c r="AK898" s="91"/>
      <c r="AL898" s="381">
        <v>12</v>
      </c>
      <c r="AM898" s="381"/>
      <c r="AN898" s="381">
        <v>3</v>
      </c>
      <c r="AO898" s="381">
        <v>9</v>
      </c>
      <c r="AP898" s="381"/>
      <c r="AQ898" s="381">
        <v>311</v>
      </c>
      <c r="AR898" s="91" t="s">
        <v>9140</v>
      </c>
      <c r="AS898" s="91" t="s">
        <v>9140</v>
      </c>
      <c r="AT898" s="91" t="s">
        <v>9202</v>
      </c>
      <c r="AU898" s="73">
        <v>14949</v>
      </c>
      <c r="AV898" s="73">
        <v>48</v>
      </c>
      <c r="AW898" s="335"/>
      <c r="AX898" s="335"/>
      <c r="AY898" s="335"/>
      <c r="AZ898" s="335"/>
      <c r="BA898" s="335"/>
      <c r="BB898" s="313"/>
      <c r="BC898" s="313"/>
      <c r="BD898" s="91"/>
      <c r="BE898" s="91" t="s">
        <v>6350</v>
      </c>
      <c r="BF898" s="313"/>
      <c r="BG898" s="335"/>
      <c r="BH898" s="313"/>
      <c r="BI898" s="313"/>
      <c r="BJ898" s="313"/>
      <c r="BK898" s="313"/>
      <c r="BL898" s="313"/>
      <c r="BM898" s="91"/>
      <c r="BN898" s="91"/>
      <c r="BO898" s="253"/>
      <c r="BP898" s="253"/>
      <c r="BQ898" s="253">
        <v>1</v>
      </c>
      <c r="BR898" s="253"/>
      <c r="BS898" s="253"/>
      <c r="BT898" s="253">
        <v>1</v>
      </c>
      <c r="BU898" s="253"/>
      <c r="BV898" s="253">
        <v>1</v>
      </c>
      <c r="BW898" s="253"/>
      <c r="BX898" s="253"/>
      <c r="BY898" s="427"/>
      <c r="BZ898" s="427"/>
      <c r="CA898" s="427"/>
      <c r="CB898" s="427"/>
      <c r="CC898" s="427"/>
    </row>
    <row r="899" spans="1:81" ht="17.100000000000001" customHeight="1">
      <c r="A899" s="770">
        <v>798</v>
      </c>
      <c r="B899" s="78" t="s">
        <v>4249</v>
      </c>
      <c r="C899" s="78" t="s">
        <v>4309</v>
      </c>
      <c r="D899" s="78" t="s">
        <v>309</v>
      </c>
      <c r="E899" s="78" t="s">
        <v>97</v>
      </c>
      <c r="F899" s="78" t="s">
        <v>4329</v>
      </c>
      <c r="G899" s="101" t="s">
        <v>4330</v>
      </c>
      <c r="H899" s="330" t="s">
        <v>12251</v>
      </c>
      <c r="I899" s="91" t="s">
        <v>4331</v>
      </c>
      <c r="J899" s="330" t="s">
        <v>102</v>
      </c>
      <c r="K899" s="330" t="s">
        <v>3149</v>
      </c>
      <c r="L899" s="330" t="s">
        <v>4332</v>
      </c>
      <c r="M899" s="91" t="s">
        <v>10670</v>
      </c>
      <c r="N899" s="330" t="s">
        <v>30</v>
      </c>
      <c r="O899" s="330"/>
      <c r="P899" s="330" t="s">
        <v>30</v>
      </c>
      <c r="Q899" s="373">
        <v>938</v>
      </c>
      <c r="R899" s="373">
        <v>591</v>
      </c>
      <c r="S899" s="387">
        <v>247</v>
      </c>
      <c r="T899" s="387">
        <v>211</v>
      </c>
      <c r="U899" s="253" t="s">
        <v>6352</v>
      </c>
      <c r="V899" s="252">
        <v>36</v>
      </c>
      <c r="W899" s="252">
        <v>43</v>
      </c>
      <c r="X899" s="330" t="s">
        <v>6337</v>
      </c>
      <c r="Y899" s="252">
        <v>42</v>
      </c>
      <c r="Z899" s="252"/>
      <c r="AA899" s="252"/>
      <c r="AB899" s="252">
        <v>33</v>
      </c>
      <c r="AC899" s="252"/>
      <c r="AD899" s="252"/>
      <c r="AE899" s="307">
        <v>6</v>
      </c>
      <c r="AF899" s="91" t="s">
        <v>7895</v>
      </c>
      <c r="AG899" s="373">
        <v>4000</v>
      </c>
      <c r="AH899" s="373">
        <v>4000</v>
      </c>
      <c r="AI899" s="91" t="s">
        <v>7896</v>
      </c>
      <c r="AJ899" s="91" t="s">
        <v>9969</v>
      </c>
      <c r="AK899" s="91" t="s">
        <v>6348</v>
      </c>
      <c r="AL899" s="381">
        <v>5</v>
      </c>
      <c r="AM899" s="381">
        <v>1</v>
      </c>
      <c r="AN899" s="381"/>
      <c r="AO899" s="381">
        <v>4</v>
      </c>
      <c r="AP899" s="381"/>
      <c r="AQ899" s="381">
        <v>300</v>
      </c>
      <c r="AR899" s="91" t="s">
        <v>9140</v>
      </c>
      <c r="AS899" s="91" t="s">
        <v>9140</v>
      </c>
      <c r="AT899" s="91" t="s">
        <v>9203</v>
      </c>
      <c r="AU899" s="232">
        <v>61382</v>
      </c>
      <c r="AV899" s="73">
        <v>205</v>
      </c>
      <c r="AW899" s="337"/>
      <c r="AX899" s="337"/>
      <c r="AY899" s="335"/>
      <c r="AZ899" s="335"/>
      <c r="BA899" s="335"/>
      <c r="BB899" s="313"/>
      <c r="BC899" s="313"/>
      <c r="BD899" s="91"/>
      <c r="BE899" s="91" t="s">
        <v>6350</v>
      </c>
      <c r="BF899" s="313"/>
      <c r="BG899" s="335"/>
      <c r="BH899" s="313"/>
      <c r="BI899" s="313"/>
      <c r="BJ899" s="313"/>
      <c r="BK899" s="313"/>
      <c r="BL899" s="313"/>
      <c r="BM899" s="91"/>
      <c r="BN899" s="91" t="s">
        <v>9646</v>
      </c>
      <c r="BO899" s="253"/>
      <c r="BP899" s="253"/>
      <c r="BQ899" s="253">
        <v>1</v>
      </c>
      <c r="BR899" s="253">
        <v>2</v>
      </c>
      <c r="BS899" s="253">
        <v>3</v>
      </c>
      <c r="BT899" s="253"/>
      <c r="BU899" s="253"/>
      <c r="BV899" s="253">
        <v>1</v>
      </c>
      <c r="BW899" s="253"/>
      <c r="BX899" s="253"/>
      <c r="BY899" s="427"/>
      <c r="BZ899" s="427"/>
      <c r="CA899" s="427"/>
      <c r="CB899" s="427"/>
      <c r="CC899" s="427"/>
    </row>
    <row r="900" spans="1:81" ht="17.100000000000001" customHeight="1">
      <c r="A900" s="770">
        <v>799</v>
      </c>
      <c r="B900" s="91" t="s">
        <v>4249</v>
      </c>
      <c r="C900" s="91" t="s">
        <v>4333</v>
      </c>
      <c r="D900" s="91" t="s">
        <v>309</v>
      </c>
      <c r="E900" s="91" t="s">
        <v>896</v>
      </c>
      <c r="F900" s="91" t="s">
        <v>4334</v>
      </c>
      <c r="G900" s="101" t="s">
        <v>4335</v>
      </c>
      <c r="H900" s="330" t="s">
        <v>4336</v>
      </c>
      <c r="I900" s="91" t="s">
        <v>2062</v>
      </c>
      <c r="J900" s="330" t="s">
        <v>30</v>
      </c>
      <c r="K900" s="330" t="s">
        <v>113</v>
      </c>
      <c r="L900" s="330" t="s">
        <v>113</v>
      </c>
      <c r="M900" s="91"/>
      <c r="N900" s="330" t="s">
        <v>30</v>
      </c>
      <c r="O900" s="330"/>
      <c r="P900" s="330" t="s">
        <v>30</v>
      </c>
      <c r="Q900" s="373">
        <v>9885</v>
      </c>
      <c r="R900" s="373">
        <v>723</v>
      </c>
      <c r="S900" s="387">
        <v>370</v>
      </c>
      <c r="T900" s="387">
        <v>370</v>
      </c>
      <c r="U900" s="390"/>
      <c r="V900" s="252"/>
      <c r="W900" s="252">
        <v>70</v>
      </c>
      <c r="X900" s="474" t="s">
        <v>9776</v>
      </c>
      <c r="Y900" s="252">
        <v>176</v>
      </c>
      <c r="Z900" s="252"/>
      <c r="AA900" s="252"/>
      <c r="AB900" s="252">
        <v>70</v>
      </c>
      <c r="AC900" s="252"/>
      <c r="AD900" s="252"/>
      <c r="AE900" s="307"/>
      <c r="AF900" s="91" t="s">
        <v>7774</v>
      </c>
      <c r="AG900" s="373">
        <v>39</v>
      </c>
      <c r="AH900" s="373">
        <v>418</v>
      </c>
      <c r="AI900" s="91" t="s">
        <v>12102</v>
      </c>
      <c r="AJ900" s="91" t="s">
        <v>12103</v>
      </c>
      <c r="AK900" s="91"/>
      <c r="AL900" s="381"/>
      <c r="AM900" s="381"/>
      <c r="AN900" s="381"/>
      <c r="AO900" s="381"/>
      <c r="AP900" s="381"/>
      <c r="AQ900" s="381">
        <v>186</v>
      </c>
      <c r="AR900" s="91" t="s">
        <v>9140</v>
      </c>
      <c r="AS900" s="91" t="s">
        <v>9140</v>
      </c>
      <c r="AT900" s="91" t="s">
        <v>9388</v>
      </c>
      <c r="AU900" s="73">
        <v>26000</v>
      </c>
      <c r="AV900" s="232">
        <v>140</v>
      </c>
      <c r="AW900" s="335"/>
      <c r="AX900" s="335"/>
      <c r="AY900" s="335"/>
      <c r="AZ900" s="335"/>
      <c r="BA900" s="335"/>
      <c r="BB900" s="313"/>
      <c r="BC900" s="313"/>
      <c r="BD900" s="91"/>
      <c r="BE900" s="91" t="s">
        <v>6350</v>
      </c>
      <c r="BF900" s="313"/>
      <c r="BG900" s="335"/>
      <c r="BH900" s="313"/>
      <c r="BI900" s="313"/>
      <c r="BJ900" s="313"/>
      <c r="BK900" s="313"/>
      <c r="BL900" s="313"/>
      <c r="BM900" s="91"/>
      <c r="BN900" s="91"/>
      <c r="BO900" s="253"/>
      <c r="BP900" s="253"/>
      <c r="BQ900" s="253"/>
      <c r="BR900" s="253"/>
      <c r="BS900" s="253"/>
      <c r="BT900" s="253"/>
      <c r="BU900" s="253">
        <v>1</v>
      </c>
      <c r="BV900" s="253"/>
      <c r="BW900" s="253"/>
      <c r="BX900" s="253"/>
      <c r="BY900" s="427"/>
      <c r="BZ900" s="427"/>
      <c r="CA900" s="427"/>
      <c r="CB900" s="427"/>
      <c r="CC900" s="427"/>
    </row>
    <row r="901" spans="1:81" ht="17.100000000000001" customHeight="1">
      <c r="A901" s="770">
        <v>800</v>
      </c>
      <c r="B901" s="116" t="s">
        <v>4249</v>
      </c>
      <c r="C901" s="116" t="s">
        <v>4337</v>
      </c>
      <c r="D901" s="116" t="s">
        <v>309</v>
      </c>
      <c r="E901" s="116" t="s">
        <v>97</v>
      </c>
      <c r="F901" s="116" t="s">
        <v>4338</v>
      </c>
      <c r="G901" s="101" t="s">
        <v>4339</v>
      </c>
      <c r="H901" s="330" t="s">
        <v>4340</v>
      </c>
      <c r="I901" s="91" t="s">
        <v>4341</v>
      </c>
      <c r="J901" s="330" t="s">
        <v>102</v>
      </c>
      <c r="K901" s="330" t="s">
        <v>4342</v>
      </c>
      <c r="L901" s="330" t="s">
        <v>4343</v>
      </c>
      <c r="M901" s="91" t="s">
        <v>10671</v>
      </c>
      <c r="N901" s="330" t="s">
        <v>30</v>
      </c>
      <c r="O901" s="330"/>
      <c r="P901" s="330" t="s">
        <v>30</v>
      </c>
      <c r="Q901" s="373">
        <v>37469</v>
      </c>
      <c r="R901" s="373">
        <v>2416</v>
      </c>
      <c r="S901" s="387">
        <v>1208</v>
      </c>
      <c r="T901" s="387">
        <v>989</v>
      </c>
      <c r="U901" s="253" t="s">
        <v>6357</v>
      </c>
      <c r="V901" s="252">
        <v>219</v>
      </c>
      <c r="W901" s="252">
        <v>99</v>
      </c>
      <c r="X901" s="330" t="s">
        <v>6337</v>
      </c>
      <c r="Y901" s="252">
        <v>210</v>
      </c>
      <c r="Z901" s="252">
        <v>23</v>
      </c>
      <c r="AA901" s="252">
        <v>1500</v>
      </c>
      <c r="AB901" s="252">
        <v>59</v>
      </c>
      <c r="AC901" s="252">
        <v>10</v>
      </c>
      <c r="AD901" s="252"/>
      <c r="AE901" s="307">
        <v>110</v>
      </c>
      <c r="AF901" s="91" t="s">
        <v>7775</v>
      </c>
      <c r="AG901" s="373">
        <v>1352</v>
      </c>
      <c r="AH901" s="373">
        <v>2639</v>
      </c>
      <c r="AI901" s="91" t="s">
        <v>7776</v>
      </c>
      <c r="AJ901" s="91" t="s">
        <v>7777</v>
      </c>
      <c r="AK901" s="91" t="s">
        <v>6338</v>
      </c>
      <c r="AL901" s="381">
        <v>6</v>
      </c>
      <c r="AM901" s="381">
        <v>1</v>
      </c>
      <c r="AN901" s="381">
        <v>2</v>
      </c>
      <c r="AO901" s="381">
        <v>2</v>
      </c>
      <c r="AP901" s="381">
        <v>1</v>
      </c>
      <c r="AQ901" s="381">
        <v>310</v>
      </c>
      <c r="AR901" s="91" t="s">
        <v>6355</v>
      </c>
      <c r="AS901" s="91" t="s">
        <v>6355</v>
      </c>
      <c r="AT901" s="91" t="s">
        <v>6356</v>
      </c>
      <c r="AU901" s="73">
        <v>48482</v>
      </c>
      <c r="AV901" s="232">
        <v>156</v>
      </c>
      <c r="AW901" s="335">
        <v>2000</v>
      </c>
      <c r="AX901" s="335">
        <v>0</v>
      </c>
      <c r="AY901" s="335">
        <v>1000</v>
      </c>
      <c r="AZ901" s="335">
        <v>1500</v>
      </c>
      <c r="BA901" s="335">
        <v>2000</v>
      </c>
      <c r="BB901" s="313">
        <v>25</v>
      </c>
      <c r="BC901" s="313">
        <v>50</v>
      </c>
      <c r="BD901" s="91" t="s">
        <v>9567</v>
      </c>
      <c r="BE901" s="91" t="s">
        <v>10982</v>
      </c>
      <c r="BF901" s="313"/>
      <c r="BG901" s="335"/>
      <c r="BH901" s="313"/>
      <c r="BI901" s="313"/>
      <c r="BJ901" s="313"/>
      <c r="BK901" s="313"/>
      <c r="BL901" s="313"/>
      <c r="BM901" s="91"/>
      <c r="BN901" s="91"/>
      <c r="BO901" s="253"/>
      <c r="BP901" s="253">
        <v>1</v>
      </c>
      <c r="BQ901" s="253"/>
      <c r="BR901" s="253"/>
      <c r="BS901" s="253"/>
      <c r="BT901" s="253">
        <v>4</v>
      </c>
      <c r="BU901" s="253"/>
      <c r="BV901" s="253"/>
      <c r="BW901" s="253"/>
      <c r="BX901" s="253">
        <v>50</v>
      </c>
      <c r="BY901" s="427"/>
      <c r="BZ901" s="427"/>
      <c r="CA901" s="427"/>
      <c r="CB901" s="427"/>
      <c r="CC901" s="427"/>
    </row>
    <row r="902" spans="1:81" ht="17.100000000000001" customHeight="1">
      <c r="A902" s="770">
        <v>801</v>
      </c>
      <c r="B902" s="78" t="s">
        <v>4249</v>
      </c>
      <c r="C902" s="78" t="s">
        <v>4337</v>
      </c>
      <c r="D902" s="78" t="s">
        <v>309</v>
      </c>
      <c r="E902" s="78" t="s">
        <v>97</v>
      </c>
      <c r="F902" s="78" t="s">
        <v>4344</v>
      </c>
      <c r="G902" s="101" t="s">
        <v>4345</v>
      </c>
      <c r="H902" s="330" t="s">
        <v>4346</v>
      </c>
      <c r="I902" s="91" t="s">
        <v>4347</v>
      </c>
      <c r="J902" s="330" t="s">
        <v>102</v>
      </c>
      <c r="K902" s="330" t="s">
        <v>4348</v>
      </c>
      <c r="L902" s="330" t="s">
        <v>4349</v>
      </c>
      <c r="M902" s="91" t="s">
        <v>10672</v>
      </c>
      <c r="N902" s="330" t="s">
        <v>30</v>
      </c>
      <c r="O902" s="330"/>
      <c r="P902" s="330" t="s">
        <v>30</v>
      </c>
      <c r="Q902" s="373">
        <v>11919</v>
      </c>
      <c r="R902" s="373">
        <v>1940.6</v>
      </c>
      <c r="S902" s="387">
        <v>701</v>
      </c>
      <c r="T902" s="387">
        <v>446.2</v>
      </c>
      <c r="U902" s="253" t="s">
        <v>6357</v>
      </c>
      <c r="V902" s="252">
        <v>254.8</v>
      </c>
      <c r="W902" s="252">
        <v>95</v>
      </c>
      <c r="X902" s="330" t="s">
        <v>6337</v>
      </c>
      <c r="Y902" s="252">
        <v>313</v>
      </c>
      <c r="Z902" s="252">
        <v>97.2</v>
      </c>
      <c r="AA902" s="252">
        <v>17456</v>
      </c>
      <c r="AB902" s="252">
        <v>32.4</v>
      </c>
      <c r="AC902" s="252"/>
      <c r="AD902" s="252"/>
      <c r="AE902" s="307">
        <v>34</v>
      </c>
      <c r="AF902" s="91" t="s">
        <v>7909</v>
      </c>
      <c r="AG902" s="373">
        <v>30791</v>
      </c>
      <c r="AH902" s="373">
        <v>30791</v>
      </c>
      <c r="AI902" s="91"/>
      <c r="AJ902" s="91"/>
      <c r="AK902" s="91"/>
      <c r="AL902" s="381">
        <v>1</v>
      </c>
      <c r="AM902" s="381">
        <v>1</v>
      </c>
      <c r="AN902" s="381"/>
      <c r="AO902" s="381"/>
      <c r="AP902" s="381"/>
      <c r="AQ902" s="381">
        <v>310</v>
      </c>
      <c r="AR902" s="91" t="s">
        <v>9140</v>
      </c>
      <c r="AS902" s="91" t="s">
        <v>9140</v>
      </c>
      <c r="AT902" s="91" t="s">
        <v>9234</v>
      </c>
      <c r="AU902" s="73">
        <v>9680</v>
      </c>
      <c r="AV902" s="232">
        <v>31</v>
      </c>
      <c r="AW902" s="335">
        <v>2000</v>
      </c>
      <c r="AX902" s="335">
        <v>0</v>
      </c>
      <c r="AY902" s="335">
        <v>1000</v>
      </c>
      <c r="AZ902" s="335">
        <v>1500</v>
      </c>
      <c r="BA902" s="335">
        <v>2000</v>
      </c>
      <c r="BB902" s="313">
        <v>25</v>
      </c>
      <c r="BC902" s="313"/>
      <c r="BD902" s="91" t="s">
        <v>7910</v>
      </c>
      <c r="BE902" s="91" t="s">
        <v>10983</v>
      </c>
      <c r="BF902" s="313"/>
      <c r="BG902" s="335"/>
      <c r="BH902" s="313"/>
      <c r="BI902" s="313"/>
      <c r="BJ902" s="313"/>
      <c r="BK902" s="313"/>
      <c r="BL902" s="313"/>
      <c r="BM902" s="91"/>
      <c r="BN902" s="91"/>
      <c r="BO902" s="253"/>
      <c r="BP902" s="253">
        <v>1</v>
      </c>
      <c r="BQ902" s="253"/>
      <c r="BR902" s="253"/>
      <c r="BS902" s="253">
        <v>3</v>
      </c>
      <c r="BT902" s="253"/>
      <c r="BU902" s="253">
        <v>2</v>
      </c>
      <c r="BV902" s="253"/>
      <c r="BW902" s="253"/>
      <c r="BX902" s="253"/>
      <c r="BY902" s="427"/>
      <c r="BZ902" s="427"/>
      <c r="CA902" s="427"/>
      <c r="CB902" s="427"/>
      <c r="CC902" s="427"/>
    </row>
    <row r="903" spans="1:81" ht="16.5" customHeight="1">
      <c r="A903" s="770">
        <v>802</v>
      </c>
      <c r="B903" s="78" t="s">
        <v>4249</v>
      </c>
      <c r="C903" s="78" t="s">
        <v>4309</v>
      </c>
      <c r="D903" s="78" t="s">
        <v>309</v>
      </c>
      <c r="E903" s="78" t="s">
        <v>97</v>
      </c>
      <c r="F903" s="78" t="s">
        <v>4350</v>
      </c>
      <c r="G903" s="101" t="s">
        <v>4351</v>
      </c>
      <c r="H903" s="330" t="s">
        <v>4352</v>
      </c>
      <c r="I903" s="91" t="s">
        <v>4353</v>
      </c>
      <c r="J903" s="330" t="s">
        <v>102</v>
      </c>
      <c r="K903" s="330" t="s">
        <v>4354</v>
      </c>
      <c r="L903" s="330" t="s">
        <v>4355</v>
      </c>
      <c r="M903" s="91" t="s">
        <v>10673</v>
      </c>
      <c r="N903" s="330" t="s">
        <v>30</v>
      </c>
      <c r="O903" s="330"/>
      <c r="P903" s="330" t="s">
        <v>30</v>
      </c>
      <c r="Q903" s="373">
        <v>56521</v>
      </c>
      <c r="R903" s="373">
        <v>3064</v>
      </c>
      <c r="S903" s="387">
        <v>1737</v>
      </c>
      <c r="T903" s="387">
        <v>1417</v>
      </c>
      <c r="U903" s="253" t="s">
        <v>6352</v>
      </c>
      <c r="V903" s="252">
        <v>320</v>
      </c>
      <c r="W903" s="252">
        <v>377</v>
      </c>
      <c r="X903" s="330" t="s">
        <v>6337</v>
      </c>
      <c r="Y903" s="252">
        <v>78</v>
      </c>
      <c r="Z903" s="252">
        <v>87</v>
      </c>
      <c r="AA903" s="252">
        <v>18258</v>
      </c>
      <c r="AB903" s="252">
        <v>66</v>
      </c>
      <c r="AC903" s="252"/>
      <c r="AD903" s="252"/>
      <c r="AE903" s="307" t="s">
        <v>9961</v>
      </c>
      <c r="AF903" s="91" t="s">
        <v>7778</v>
      </c>
      <c r="AG903" s="373">
        <v>11351</v>
      </c>
      <c r="AH903" s="373">
        <v>13288</v>
      </c>
      <c r="AI903" s="91" t="s">
        <v>7779</v>
      </c>
      <c r="AJ903" s="91" t="s">
        <v>7780</v>
      </c>
      <c r="AK903" s="91" t="s">
        <v>6348</v>
      </c>
      <c r="AL903" s="381">
        <v>15</v>
      </c>
      <c r="AM903" s="381"/>
      <c r="AN903" s="381">
        <v>11</v>
      </c>
      <c r="AO903" s="381">
        <v>4</v>
      </c>
      <c r="AP903" s="381"/>
      <c r="AQ903" s="381">
        <v>311</v>
      </c>
      <c r="AR903" s="91" t="s">
        <v>9140</v>
      </c>
      <c r="AS903" s="91" t="s">
        <v>6355</v>
      </c>
      <c r="AT903" s="91" t="s">
        <v>7781</v>
      </c>
      <c r="AU903" s="73">
        <v>48505</v>
      </c>
      <c r="AV903" s="232">
        <v>156</v>
      </c>
      <c r="AW903" s="335"/>
      <c r="AX903" s="335"/>
      <c r="AY903" s="335"/>
      <c r="AZ903" s="335"/>
      <c r="BA903" s="335"/>
      <c r="BB903" s="313"/>
      <c r="BC903" s="313"/>
      <c r="BD903" s="91"/>
      <c r="BE903" s="91" t="s">
        <v>6350</v>
      </c>
      <c r="BF903" s="313"/>
      <c r="BG903" s="335"/>
      <c r="BH903" s="313"/>
      <c r="BI903" s="313"/>
      <c r="BJ903" s="313"/>
      <c r="BK903" s="313"/>
      <c r="BL903" s="313"/>
      <c r="BM903" s="91"/>
      <c r="BN903" s="91"/>
      <c r="BO903" s="253">
        <v>1</v>
      </c>
      <c r="BP903" s="253">
        <v>3</v>
      </c>
      <c r="BQ903" s="253"/>
      <c r="BR903" s="253">
        <v>3</v>
      </c>
      <c r="BS903" s="253"/>
      <c r="BT903" s="253">
        <v>9</v>
      </c>
      <c r="BU903" s="253">
        <v>5</v>
      </c>
      <c r="BV903" s="253"/>
      <c r="BW903" s="253"/>
      <c r="BX903" s="253"/>
      <c r="BY903" s="427"/>
      <c r="BZ903" s="427"/>
      <c r="CA903" s="427"/>
      <c r="CB903" s="427"/>
      <c r="CC903" s="427"/>
    </row>
    <row r="904" spans="1:81" ht="17.100000000000001" customHeight="1">
      <c r="A904" s="770">
        <v>803</v>
      </c>
      <c r="B904" s="91" t="s">
        <v>4249</v>
      </c>
      <c r="C904" s="91" t="s">
        <v>4333</v>
      </c>
      <c r="D904" s="91" t="s">
        <v>309</v>
      </c>
      <c r="E904" s="91" t="s">
        <v>896</v>
      </c>
      <c r="F904" s="91" t="s">
        <v>4356</v>
      </c>
      <c r="G904" s="101" t="s">
        <v>12104</v>
      </c>
      <c r="H904" s="330" t="s">
        <v>12105</v>
      </c>
      <c r="I904" s="475" t="s">
        <v>9777</v>
      </c>
      <c r="J904" s="330" t="s">
        <v>30</v>
      </c>
      <c r="K904" s="330" t="s">
        <v>113</v>
      </c>
      <c r="L904" s="330" t="s">
        <v>113</v>
      </c>
      <c r="M904" s="91"/>
      <c r="N904" s="330" t="s">
        <v>30</v>
      </c>
      <c r="O904" s="330"/>
      <c r="P904" s="330" t="s">
        <v>30</v>
      </c>
      <c r="Q904" s="373">
        <v>13814</v>
      </c>
      <c r="R904" s="373">
        <v>954</v>
      </c>
      <c r="S904" s="387">
        <v>474</v>
      </c>
      <c r="T904" s="387">
        <v>474</v>
      </c>
      <c r="U904" s="253"/>
      <c r="V904" s="252"/>
      <c r="W904" s="300">
        <v>70</v>
      </c>
      <c r="X904" s="474" t="s">
        <v>6337</v>
      </c>
      <c r="Y904" s="252"/>
      <c r="Z904" s="252"/>
      <c r="AA904" s="252"/>
      <c r="AB904" s="252">
        <v>52</v>
      </c>
      <c r="AC904" s="252"/>
      <c r="AD904" s="252"/>
      <c r="AE904" s="307"/>
      <c r="AF904" s="778" t="s">
        <v>7774</v>
      </c>
      <c r="AG904" s="375">
        <v>39</v>
      </c>
      <c r="AH904" s="375">
        <v>418</v>
      </c>
      <c r="AI904" s="91"/>
      <c r="AJ904" s="91"/>
      <c r="AK904" s="91"/>
      <c r="AL904" s="381">
        <v>1</v>
      </c>
      <c r="AM904" s="381"/>
      <c r="AN904" s="381">
        <v>1</v>
      </c>
      <c r="AO904" s="381"/>
      <c r="AP904" s="381"/>
      <c r="AQ904" s="381">
        <v>186</v>
      </c>
      <c r="AR904" s="91" t="s">
        <v>9140</v>
      </c>
      <c r="AS904" s="91" t="s">
        <v>9140</v>
      </c>
      <c r="AT904" s="91" t="s">
        <v>9388</v>
      </c>
      <c r="AU904" s="73">
        <v>34000</v>
      </c>
      <c r="AV904" s="232">
        <v>183</v>
      </c>
      <c r="AW904" s="335"/>
      <c r="AX904" s="335"/>
      <c r="AY904" s="335"/>
      <c r="AZ904" s="335"/>
      <c r="BA904" s="335"/>
      <c r="BB904" s="313"/>
      <c r="BC904" s="313"/>
      <c r="BD904" s="91"/>
      <c r="BE904" s="91" t="s">
        <v>6350</v>
      </c>
      <c r="BF904" s="313"/>
      <c r="BG904" s="335"/>
      <c r="BH904" s="313"/>
      <c r="BI904" s="313"/>
      <c r="BJ904" s="313"/>
      <c r="BK904" s="313"/>
      <c r="BL904" s="313"/>
      <c r="BM904" s="91"/>
      <c r="BN904" s="91"/>
      <c r="BO904" s="253"/>
      <c r="BP904" s="253"/>
      <c r="BQ904" s="253"/>
      <c r="BR904" s="253"/>
      <c r="BS904" s="253"/>
      <c r="BT904" s="253"/>
      <c r="BU904" s="253"/>
      <c r="BV904" s="253"/>
      <c r="BW904" s="253"/>
      <c r="BX904" s="253"/>
      <c r="BY904" s="427"/>
      <c r="BZ904" s="427"/>
      <c r="CA904" s="427"/>
      <c r="CB904" s="427"/>
      <c r="CC904" s="427"/>
    </row>
    <row r="905" spans="1:81" ht="17.100000000000001" customHeight="1">
      <c r="A905" s="770">
        <v>804</v>
      </c>
      <c r="B905" s="78" t="s">
        <v>4249</v>
      </c>
      <c r="C905" s="78" t="s">
        <v>4357</v>
      </c>
      <c r="D905" s="78" t="s">
        <v>309</v>
      </c>
      <c r="E905" s="78" t="s">
        <v>97</v>
      </c>
      <c r="F905" s="88" t="s">
        <v>4358</v>
      </c>
      <c r="G905" s="101" t="s">
        <v>10946</v>
      </c>
      <c r="H905" s="330" t="s">
        <v>12070</v>
      </c>
      <c r="I905" s="91" t="s">
        <v>10947</v>
      </c>
      <c r="J905" s="330" t="s">
        <v>102</v>
      </c>
      <c r="K905" s="330" t="s">
        <v>4359</v>
      </c>
      <c r="L905" s="330" t="s">
        <v>4360</v>
      </c>
      <c r="M905" s="91" t="s">
        <v>10674</v>
      </c>
      <c r="N905" s="330" t="s">
        <v>102</v>
      </c>
      <c r="O905" s="776" t="s">
        <v>6435</v>
      </c>
      <c r="P905" s="330" t="s">
        <v>102</v>
      </c>
      <c r="Q905" s="373">
        <v>25231</v>
      </c>
      <c r="R905" s="373">
        <v>5289</v>
      </c>
      <c r="S905" s="387">
        <v>1951</v>
      </c>
      <c r="T905" s="387">
        <v>1789</v>
      </c>
      <c r="U905" s="253" t="s">
        <v>6352</v>
      </c>
      <c r="V905" s="252">
        <v>162</v>
      </c>
      <c r="W905" s="252">
        <v>522</v>
      </c>
      <c r="X905" s="330" t="s">
        <v>33</v>
      </c>
      <c r="Y905" s="252">
        <v>192</v>
      </c>
      <c r="Z905" s="252">
        <v>29.58</v>
      </c>
      <c r="AA905" s="252">
        <v>2000</v>
      </c>
      <c r="AB905" s="252">
        <v>69.599999999999994</v>
      </c>
      <c r="AC905" s="252">
        <v>25</v>
      </c>
      <c r="AD905" s="252"/>
      <c r="AE905" s="307"/>
      <c r="AF905" s="91" t="s">
        <v>10155</v>
      </c>
      <c r="AG905" s="373">
        <v>9693</v>
      </c>
      <c r="AH905" s="373">
        <v>12446</v>
      </c>
      <c r="AI905" s="91" t="s">
        <v>10156</v>
      </c>
      <c r="AJ905" s="307" t="s">
        <v>12579</v>
      </c>
      <c r="AK905" s="91" t="s">
        <v>6354</v>
      </c>
      <c r="AL905" s="381">
        <v>6</v>
      </c>
      <c r="AM905" s="381">
        <v>2</v>
      </c>
      <c r="AN905" s="381">
        <v>2</v>
      </c>
      <c r="AO905" s="381">
        <v>1</v>
      </c>
      <c r="AP905" s="381">
        <v>1</v>
      </c>
      <c r="AQ905" s="754">
        <v>311</v>
      </c>
      <c r="AR905" s="91" t="s">
        <v>6355</v>
      </c>
      <c r="AS905" s="91" t="s">
        <v>6355</v>
      </c>
      <c r="AT905" s="91" t="s">
        <v>10157</v>
      </c>
      <c r="AU905" s="73">
        <v>80333</v>
      </c>
      <c r="AV905" s="232">
        <v>258</v>
      </c>
      <c r="AW905" s="335">
        <v>1000</v>
      </c>
      <c r="AX905" s="335">
        <v>0</v>
      </c>
      <c r="AY905" s="335">
        <v>500</v>
      </c>
      <c r="AZ905" s="335">
        <v>700</v>
      </c>
      <c r="BA905" s="335">
        <v>700</v>
      </c>
      <c r="BB905" s="313">
        <v>30</v>
      </c>
      <c r="BC905" s="313">
        <v>50</v>
      </c>
      <c r="BD905" s="91" t="s">
        <v>10158</v>
      </c>
      <c r="BE905" s="91" t="s">
        <v>10159</v>
      </c>
      <c r="BF905" s="313">
        <v>1000</v>
      </c>
      <c r="BG905" s="335">
        <v>0</v>
      </c>
      <c r="BH905" s="313">
        <v>500</v>
      </c>
      <c r="BI905" s="313">
        <v>700</v>
      </c>
      <c r="BJ905" s="313">
        <v>700</v>
      </c>
      <c r="BK905" s="313">
        <v>30</v>
      </c>
      <c r="BL905" s="313">
        <v>50</v>
      </c>
      <c r="BM905" s="91" t="s">
        <v>10158</v>
      </c>
      <c r="BN905" s="91" t="s">
        <v>10159</v>
      </c>
      <c r="BO905" s="253"/>
      <c r="BP905" s="253">
        <v>2</v>
      </c>
      <c r="BQ905" s="253"/>
      <c r="BR905" s="253"/>
      <c r="BS905" s="253">
        <v>2</v>
      </c>
      <c r="BT905" s="253">
        <v>3</v>
      </c>
      <c r="BU905" s="253">
        <v>4</v>
      </c>
      <c r="BV905" s="253">
        <v>5</v>
      </c>
      <c r="BW905" s="253"/>
      <c r="BX905" s="253">
        <v>12</v>
      </c>
      <c r="BY905" s="427"/>
      <c r="BZ905" s="427"/>
      <c r="CA905" s="427"/>
      <c r="CB905" s="427"/>
      <c r="CC905" s="427"/>
    </row>
    <row r="906" spans="1:81" ht="17.100000000000001" customHeight="1">
      <c r="A906" s="770">
        <v>805</v>
      </c>
      <c r="B906" s="78" t="s">
        <v>4249</v>
      </c>
      <c r="C906" s="78" t="s">
        <v>4361</v>
      </c>
      <c r="D906" s="78" t="s">
        <v>309</v>
      </c>
      <c r="E906" s="78" t="s">
        <v>180</v>
      </c>
      <c r="F906" s="78" t="s">
        <v>4362</v>
      </c>
      <c r="G906" s="101" t="s">
        <v>4363</v>
      </c>
      <c r="H906" s="330" t="s">
        <v>4364</v>
      </c>
      <c r="I906" s="91" t="s">
        <v>4365</v>
      </c>
      <c r="J906" s="330" t="s">
        <v>102</v>
      </c>
      <c r="K906" s="330" t="s">
        <v>4366</v>
      </c>
      <c r="L906" s="330" t="s">
        <v>4367</v>
      </c>
      <c r="M906" s="91" t="s">
        <v>10675</v>
      </c>
      <c r="N906" s="330" t="s">
        <v>30</v>
      </c>
      <c r="O906" s="330"/>
      <c r="P906" s="330" t="s">
        <v>30</v>
      </c>
      <c r="Q906" s="373">
        <v>7160</v>
      </c>
      <c r="R906" s="373">
        <v>677.9</v>
      </c>
      <c r="S906" s="387">
        <v>392</v>
      </c>
      <c r="T906" s="387">
        <v>330</v>
      </c>
      <c r="U906" s="253" t="s">
        <v>6361</v>
      </c>
      <c r="V906" s="252">
        <v>62</v>
      </c>
      <c r="W906" s="252">
        <v>52</v>
      </c>
      <c r="X906" s="330" t="s">
        <v>6337</v>
      </c>
      <c r="Y906" s="252">
        <v>62</v>
      </c>
      <c r="Z906" s="252"/>
      <c r="AA906" s="252"/>
      <c r="AB906" s="252">
        <v>21</v>
      </c>
      <c r="AC906" s="252"/>
      <c r="AD906" s="252"/>
      <c r="AE906" s="307">
        <v>25</v>
      </c>
      <c r="AF906" s="91" t="s">
        <v>7782</v>
      </c>
      <c r="AG906" s="373">
        <v>75</v>
      </c>
      <c r="AH906" s="373">
        <v>119</v>
      </c>
      <c r="AI906" s="91"/>
      <c r="AJ906" s="91"/>
      <c r="AK906" s="91" t="s">
        <v>6369</v>
      </c>
      <c r="AL906" s="381">
        <v>13</v>
      </c>
      <c r="AM906" s="381">
        <v>1</v>
      </c>
      <c r="AN906" s="381"/>
      <c r="AO906" s="381">
        <v>11</v>
      </c>
      <c r="AP906" s="381">
        <v>1</v>
      </c>
      <c r="AQ906" s="381">
        <v>286</v>
      </c>
      <c r="AR906" s="91" t="s">
        <v>6355</v>
      </c>
      <c r="AS906" s="91" t="s">
        <v>6355</v>
      </c>
      <c r="AT906" s="91" t="s">
        <v>9389</v>
      </c>
      <c r="AU906" s="73">
        <v>11913</v>
      </c>
      <c r="AV906" s="232">
        <v>42</v>
      </c>
      <c r="AW906" s="335"/>
      <c r="AX906" s="335"/>
      <c r="AY906" s="335"/>
      <c r="AZ906" s="335"/>
      <c r="BA906" s="335"/>
      <c r="BB906" s="313"/>
      <c r="BC906" s="313"/>
      <c r="BD906" s="91"/>
      <c r="BE906" s="91" t="s">
        <v>6350</v>
      </c>
      <c r="BF906" s="313"/>
      <c r="BG906" s="335"/>
      <c r="BH906" s="313"/>
      <c r="BI906" s="313"/>
      <c r="BJ906" s="313"/>
      <c r="BK906" s="313"/>
      <c r="BL906" s="313"/>
      <c r="BM906" s="91"/>
      <c r="BN906" s="91"/>
      <c r="BO906" s="253"/>
      <c r="BP906" s="253"/>
      <c r="BQ906" s="253">
        <v>1</v>
      </c>
      <c r="BR906" s="253"/>
      <c r="BS906" s="253"/>
      <c r="BT906" s="253"/>
      <c r="BU906" s="253">
        <v>2</v>
      </c>
      <c r="BV906" s="253">
        <v>3</v>
      </c>
      <c r="BW906" s="253"/>
      <c r="BX906" s="253"/>
      <c r="BY906" s="427"/>
      <c r="BZ906" s="427"/>
      <c r="CA906" s="427"/>
      <c r="CB906" s="427"/>
      <c r="CC906" s="427"/>
    </row>
    <row r="907" spans="1:81" ht="17.100000000000001" customHeight="1">
      <c r="A907" s="770">
        <v>806</v>
      </c>
      <c r="B907" s="91" t="s">
        <v>4249</v>
      </c>
      <c r="C907" s="91" t="s">
        <v>4309</v>
      </c>
      <c r="D907" s="78" t="s">
        <v>309</v>
      </c>
      <c r="E907" s="91" t="s">
        <v>896</v>
      </c>
      <c r="F907" s="78" t="s">
        <v>4368</v>
      </c>
      <c r="G907" s="101" t="s">
        <v>4369</v>
      </c>
      <c r="H907" s="330" t="s">
        <v>12232</v>
      </c>
      <c r="I907" s="91" t="s">
        <v>4370</v>
      </c>
      <c r="J907" s="330" t="s">
        <v>30</v>
      </c>
      <c r="K907" s="330" t="s">
        <v>113</v>
      </c>
      <c r="L907" s="330" t="s">
        <v>113</v>
      </c>
      <c r="M907" s="91" t="s">
        <v>10676</v>
      </c>
      <c r="N907" s="330" t="s">
        <v>30</v>
      </c>
      <c r="O907" s="330"/>
      <c r="P907" s="330" t="s">
        <v>30</v>
      </c>
      <c r="Q907" s="373">
        <v>49</v>
      </c>
      <c r="R907" s="373">
        <v>92</v>
      </c>
      <c r="S907" s="387"/>
      <c r="T907" s="387"/>
      <c r="U907" s="253" t="s">
        <v>6336</v>
      </c>
      <c r="V907" s="252"/>
      <c r="W907" s="252"/>
      <c r="X907" s="330" t="s">
        <v>33</v>
      </c>
      <c r="Y907" s="252"/>
      <c r="Z907" s="252"/>
      <c r="AA907" s="252"/>
      <c r="AB907" s="252"/>
      <c r="AC907" s="252"/>
      <c r="AD907" s="252"/>
      <c r="AE907" s="307">
        <v>113</v>
      </c>
      <c r="AF907" s="91" t="s">
        <v>7783</v>
      </c>
      <c r="AG907" s="373">
        <v>1</v>
      </c>
      <c r="AH907" s="373">
        <v>1</v>
      </c>
      <c r="AI907" s="91"/>
      <c r="AJ907" s="91"/>
      <c r="AK907" s="91"/>
      <c r="AL907" s="381"/>
      <c r="AM907" s="381"/>
      <c r="AN907" s="381"/>
      <c r="AO907" s="381"/>
      <c r="AP907" s="381"/>
      <c r="AQ907" s="381">
        <v>365</v>
      </c>
      <c r="AR907" s="91" t="s">
        <v>9140</v>
      </c>
      <c r="AS907" s="91" t="s">
        <v>9140</v>
      </c>
      <c r="AT907" s="91" t="s">
        <v>9390</v>
      </c>
      <c r="AU907" s="375" t="s">
        <v>12604</v>
      </c>
      <c r="AV907" s="375" t="s">
        <v>12604</v>
      </c>
      <c r="AW907" s="335"/>
      <c r="AX907" s="335"/>
      <c r="AY907" s="335"/>
      <c r="AZ907" s="335"/>
      <c r="BA907" s="335"/>
      <c r="BB907" s="313"/>
      <c r="BC907" s="313"/>
      <c r="BD907" s="91"/>
      <c r="BE907" s="91" t="s">
        <v>6350</v>
      </c>
      <c r="BF907" s="313"/>
      <c r="BG907" s="335"/>
      <c r="BH907" s="313"/>
      <c r="BI907" s="313"/>
      <c r="BJ907" s="313"/>
      <c r="BK907" s="313"/>
      <c r="BL907" s="313"/>
      <c r="BM907" s="91"/>
      <c r="BN907" s="91"/>
      <c r="BO907" s="253"/>
      <c r="BP907" s="253"/>
      <c r="BQ907" s="253"/>
      <c r="BR907" s="253"/>
      <c r="BS907" s="253"/>
      <c r="BT907" s="253"/>
      <c r="BU907" s="253"/>
      <c r="BV907" s="253"/>
      <c r="BW907" s="253"/>
      <c r="BX907" s="253"/>
      <c r="BY907" s="427"/>
      <c r="BZ907" s="427"/>
      <c r="CA907" s="427"/>
      <c r="CB907" s="427"/>
      <c r="CC907" s="427"/>
    </row>
    <row r="908" spans="1:81" ht="17.100000000000001" customHeight="1">
      <c r="A908" s="770">
        <v>807</v>
      </c>
      <c r="B908" s="91" t="s">
        <v>4249</v>
      </c>
      <c r="C908" s="91" t="s">
        <v>4333</v>
      </c>
      <c r="D908" s="91" t="s">
        <v>309</v>
      </c>
      <c r="E908" s="91" t="s">
        <v>97</v>
      </c>
      <c r="F908" s="91" t="s">
        <v>4371</v>
      </c>
      <c r="G908" s="101" t="s">
        <v>4372</v>
      </c>
      <c r="H908" s="330" t="s">
        <v>4373</v>
      </c>
      <c r="I908" s="91" t="s">
        <v>12073</v>
      </c>
      <c r="J908" s="330" t="s">
        <v>102</v>
      </c>
      <c r="K908" s="330" t="s">
        <v>4374</v>
      </c>
      <c r="L908" s="330" t="s">
        <v>4375</v>
      </c>
      <c r="M908" s="91" t="s">
        <v>7255</v>
      </c>
      <c r="N908" s="330" t="s">
        <v>30</v>
      </c>
      <c r="O908" s="330"/>
      <c r="P908" s="330" t="s">
        <v>30</v>
      </c>
      <c r="Q908" s="373">
        <v>1296</v>
      </c>
      <c r="R908" s="373">
        <v>704</v>
      </c>
      <c r="S908" s="387">
        <v>314</v>
      </c>
      <c r="T908" s="387">
        <v>241</v>
      </c>
      <c r="U908" s="253" t="s">
        <v>6361</v>
      </c>
      <c r="V908" s="252">
        <v>73</v>
      </c>
      <c r="W908" s="252">
        <v>55</v>
      </c>
      <c r="X908" s="330" t="s">
        <v>6337</v>
      </c>
      <c r="Y908" s="252">
        <v>59</v>
      </c>
      <c r="Z908" s="252"/>
      <c r="AA908" s="252"/>
      <c r="AB908" s="252">
        <v>38</v>
      </c>
      <c r="AC908" s="252"/>
      <c r="AD908" s="252"/>
      <c r="AE908" s="307"/>
      <c r="AF908" s="91" t="s">
        <v>7256</v>
      </c>
      <c r="AG908" s="373">
        <v>187</v>
      </c>
      <c r="AH908" s="373">
        <v>202</v>
      </c>
      <c r="AI908" s="91"/>
      <c r="AJ908" s="91"/>
      <c r="AK908" s="91" t="s">
        <v>6354</v>
      </c>
      <c r="AL908" s="381">
        <v>20</v>
      </c>
      <c r="AM908" s="381">
        <v>2</v>
      </c>
      <c r="AN908" s="381">
        <v>2</v>
      </c>
      <c r="AO908" s="381">
        <v>16</v>
      </c>
      <c r="AP908" s="381"/>
      <c r="AQ908" s="381">
        <v>310</v>
      </c>
      <c r="AR908" s="91" t="s">
        <v>9226</v>
      </c>
      <c r="AS908" s="91" t="s">
        <v>9226</v>
      </c>
      <c r="AT908" s="91" t="s">
        <v>9388</v>
      </c>
      <c r="AU908" s="73">
        <v>50654</v>
      </c>
      <c r="AV908" s="73">
        <v>163</v>
      </c>
      <c r="AW908" s="335"/>
      <c r="AX908" s="335"/>
      <c r="AY908" s="335"/>
      <c r="AZ908" s="335"/>
      <c r="BA908" s="335"/>
      <c r="BB908" s="313"/>
      <c r="BC908" s="313"/>
      <c r="BD908" s="91"/>
      <c r="BE908" s="91" t="s">
        <v>6350</v>
      </c>
      <c r="BF908" s="313"/>
      <c r="BG908" s="335"/>
      <c r="BH908" s="313"/>
      <c r="BI908" s="313"/>
      <c r="BJ908" s="313"/>
      <c r="BK908" s="313"/>
      <c r="BL908" s="313"/>
      <c r="BM908" s="91"/>
      <c r="BN908" s="91" t="s">
        <v>6350</v>
      </c>
      <c r="BO908" s="253"/>
      <c r="BP908" s="253"/>
      <c r="BQ908" s="253"/>
      <c r="BR908" s="253">
        <v>2</v>
      </c>
      <c r="BS908" s="253"/>
      <c r="BT908" s="253"/>
      <c r="BU908" s="253"/>
      <c r="BV908" s="253"/>
      <c r="BW908" s="253"/>
      <c r="BX908" s="253"/>
      <c r="BY908" s="427"/>
      <c r="BZ908" s="427"/>
      <c r="CA908" s="427"/>
      <c r="CB908" s="427"/>
      <c r="CC908" s="427"/>
    </row>
    <row r="909" spans="1:81" ht="17.100000000000001" customHeight="1">
      <c r="A909" s="770">
        <v>808</v>
      </c>
      <c r="B909" s="78" t="s">
        <v>4249</v>
      </c>
      <c r="C909" s="78" t="s">
        <v>4333</v>
      </c>
      <c r="D909" s="78" t="s">
        <v>309</v>
      </c>
      <c r="E909" s="78" t="s">
        <v>97</v>
      </c>
      <c r="F909" s="78" t="s">
        <v>4376</v>
      </c>
      <c r="G909" s="101" t="s">
        <v>8776</v>
      </c>
      <c r="H909" s="330" t="s">
        <v>12106</v>
      </c>
      <c r="I909" s="91" t="s">
        <v>4377</v>
      </c>
      <c r="J909" s="330" t="s">
        <v>102</v>
      </c>
      <c r="K909" s="330" t="s">
        <v>4378</v>
      </c>
      <c r="L909" s="330" t="s">
        <v>4379</v>
      </c>
      <c r="M909" s="91" t="s">
        <v>10677</v>
      </c>
      <c r="N909" s="330" t="s">
        <v>30</v>
      </c>
      <c r="O909" s="330"/>
      <c r="P909" s="330" t="s">
        <v>30</v>
      </c>
      <c r="Q909" s="373">
        <v>118964</v>
      </c>
      <c r="R909" s="373">
        <v>2448</v>
      </c>
      <c r="S909" s="387">
        <v>795</v>
      </c>
      <c r="T909" s="387">
        <v>687</v>
      </c>
      <c r="U909" s="253" t="s">
        <v>6745</v>
      </c>
      <c r="V909" s="252">
        <v>108</v>
      </c>
      <c r="W909" s="252">
        <v>184</v>
      </c>
      <c r="X909" s="330" t="s">
        <v>6337</v>
      </c>
      <c r="Y909" s="252">
        <v>3595</v>
      </c>
      <c r="Z909" s="252">
        <v>1552</v>
      </c>
      <c r="AA909" s="252">
        <v>1546</v>
      </c>
      <c r="AB909" s="252">
        <v>78</v>
      </c>
      <c r="AC909" s="252">
        <v>56</v>
      </c>
      <c r="AD909" s="252"/>
      <c r="AE909" s="307">
        <v>90</v>
      </c>
      <c r="AF909" s="91" t="s">
        <v>7784</v>
      </c>
      <c r="AG909" s="373">
        <v>1115</v>
      </c>
      <c r="AH909" s="373">
        <v>1703</v>
      </c>
      <c r="AI909" s="91" t="s">
        <v>7785</v>
      </c>
      <c r="AJ909" s="91" t="s">
        <v>7786</v>
      </c>
      <c r="AK909" s="91" t="s">
        <v>6348</v>
      </c>
      <c r="AL909" s="381">
        <v>1</v>
      </c>
      <c r="AM909" s="381"/>
      <c r="AN909" s="381">
        <v>1</v>
      </c>
      <c r="AO909" s="381"/>
      <c r="AP909" s="381"/>
      <c r="AQ909" s="381">
        <v>206</v>
      </c>
      <c r="AR909" s="91" t="s">
        <v>9140</v>
      </c>
      <c r="AS909" s="91" t="s">
        <v>9140</v>
      </c>
      <c r="AT909" s="91" t="s">
        <v>9391</v>
      </c>
      <c r="AU909" s="232">
        <v>160650</v>
      </c>
      <c r="AV909" s="73">
        <v>780</v>
      </c>
      <c r="AW909" s="335">
        <v>2000</v>
      </c>
      <c r="AX909" s="335">
        <v>0</v>
      </c>
      <c r="AY909" s="335">
        <v>1000</v>
      </c>
      <c r="AZ909" s="335">
        <v>1500</v>
      </c>
      <c r="BA909" s="335">
        <v>2000</v>
      </c>
      <c r="BB909" s="313">
        <v>50</v>
      </c>
      <c r="BC909" s="313">
        <v>50</v>
      </c>
      <c r="BD909" s="91" t="s">
        <v>7787</v>
      </c>
      <c r="BE909" s="91" t="s">
        <v>7788</v>
      </c>
      <c r="BF909" s="313">
        <v>2000</v>
      </c>
      <c r="BG909" s="335">
        <v>0</v>
      </c>
      <c r="BH909" s="313">
        <v>1000</v>
      </c>
      <c r="BI909" s="313">
        <v>1500</v>
      </c>
      <c r="BJ909" s="313">
        <v>2000</v>
      </c>
      <c r="BK909" s="313">
        <v>50</v>
      </c>
      <c r="BL909" s="313">
        <v>50</v>
      </c>
      <c r="BM909" s="91" t="s">
        <v>7787</v>
      </c>
      <c r="BN909" s="91" t="s">
        <v>7788</v>
      </c>
      <c r="BO909" s="253"/>
      <c r="BP909" s="253">
        <v>1</v>
      </c>
      <c r="BQ909" s="253"/>
      <c r="BR909" s="253"/>
      <c r="BS909" s="253"/>
      <c r="BT909" s="253">
        <v>2</v>
      </c>
      <c r="BU909" s="253">
        <v>2</v>
      </c>
      <c r="BV909" s="253">
        <v>4</v>
      </c>
      <c r="BW909" s="253"/>
      <c r="BX909" s="253">
        <v>2</v>
      </c>
      <c r="BY909" s="427"/>
      <c r="BZ909" s="427"/>
      <c r="CA909" s="427"/>
      <c r="CB909" s="427"/>
      <c r="CC909" s="427"/>
    </row>
    <row r="910" spans="1:81" ht="17.100000000000001" customHeight="1">
      <c r="A910" s="770">
        <v>809</v>
      </c>
      <c r="B910" s="78" t="s">
        <v>4250</v>
      </c>
      <c r="C910" s="78" t="s">
        <v>4263</v>
      </c>
      <c r="D910" s="78" t="s">
        <v>213</v>
      </c>
      <c r="E910" s="78" t="s">
        <v>113</v>
      </c>
      <c r="F910" s="78" t="s">
        <v>4380</v>
      </c>
      <c r="G910" s="101" t="s">
        <v>4381</v>
      </c>
      <c r="H910" s="330" t="s">
        <v>12107</v>
      </c>
      <c r="I910" s="206" t="s">
        <v>4382</v>
      </c>
      <c r="J910" s="330" t="s">
        <v>30</v>
      </c>
      <c r="K910" s="330" t="s">
        <v>113</v>
      </c>
      <c r="L910" s="330" t="s">
        <v>113</v>
      </c>
      <c r="M910" s="91"/>
      <c r="N910" s="330" t="s">
        <v>30</v>
      </c>
      <c r="O910" s="330"/>
      <c r="P910" s="330" t="s">
        <v>30</v>
      </c>
      <c r="Q910" s="373">
        <v>54432</v>
      </c>
      <c r="R910" s="373">
        <v>972</v>
      </c>
      <c r="S910" s="387">
        <v>491</v>
      </c>
      <c r="T910" s="387">
        <v>491</v>
      </c>
      <c r="U910" s="253" t="s">
        <v>6336</v>
      </c>
      <c r="V910" s="252"/>
      <c r="W910" s="252">
        <v>11</v>
      </c>
      <c r="X910" s="330" t="s">
        <v>6337</v>
      </c>
      <c r="Y910" s="252"/>
      <c r="Z910" s="252"/>
      <c r="AA910" s="252"/>
      <c r="AB910" s="252">
        <v>14.4</v>
      </c>
      <c r="AC910" s="252"/>
      <c r="AD910" s="252"/>
      <c r="AE910" s="307"/>
      <c r="AF910" s="91" t="s">
        <v>7789</v>
      </c>
      <c r="AG910" s="373"/>
      <c r="AH910" s="373">
        <v>1290</v>
      </c>
      <c r="AI910" s="91" t="s">
        <v>7790</v>
      </c>
      <c r="AJ910" s="91" t="s">
        <v>9969</v>
      </c>
      <c r="AK910" s="91"/>
      <c r="AL910" s="381"/>
      <c r="AM910" s="381"/>
      <c r="AN910" s="381"/>
      <c r="AO910" s="381"/>
      <c r="AP910" s="381"/>
      <c r="AQ910" s="381">
        <v>300</v>
      </c>
      <c r="AR910" s="91" t="s">
        <v>6355</v>
      </c>
      <c r="AS910" s="91" t="s">
        <v>6355</v>
      </c>
      <c r="AT910" s="91" t="s">
        <v>6422</v>
      </c>
      <c r="AU910" s="73">
        <v>11050</v>
      </c>
      <c r="AV910" s="232">
        <v>37</v>
      </c>
      <c r="AW910" s="335"/>
      <c r="AX910" s="335"/>
      <c r="AY910" s="335"/>
      <c r="AZ910" s="335"/>
      <c r="BA910" s="335"/>
      <c r="BB910" s="313"/>
      <c r="BC910" s="313"/>
      <c r="BD910" s="91"/>
      <c r="BE910" s="91" t="s">
        <v>6350</v>
      </c>
      <c r="BF910" s="313"/>
      <c r="BG910" s="335"/>
      <c r="BH910" s="313"/>
      <c r="BI910" s="313"/>
      <c r="BJ910" s="313"/>
      <c r="BK910" s="313"/>
      <c r="BL910" s="313"/>
      <c r="BM910" s="91"/>
      <c r="BN910" s="91"/>
      <c r="BO910" s="253"/>
      <c r="BP910" s="253"/>
      <c r="BQ910" s="253"/>
      <c r="BR910" s="253"/>
      <c r="BS910" s="253"/>
      <c r="BT910" s="253">
        <v>2</v>
      </c>
      <c r="BU910" s="253"/>
      <c r="BV910" s="253"/>
      <c r="BW910" s="253"/>
      <c r="BX910" s="253"/>
      <c r="BY910" s="427"/>
      <c r="BZ910" s="427"/>
      <c r="CA910" s="427"/>
      <c r="CB910" s="427"/>
      <c r="CC910" s="427"/>
    </row>
    <row r="911" spans="1:81" ht="17.100000000000001" customHeight="1">
      <c r="A911" s="770">
        <v>810</v>
      </c>
      <c r="B911" s="116" t="s">
        <v>4249</v>
      </c>
      <c r="C911" s="116" t="s">
        <v>4383</v>
      </c>
      <c r="D911" s="116" t="s">
        <v>309</v>
      </c>
      <c r="E911" s="116" t="s">
        <v>97</v>
      </c>
      <c r="F911" s="116" t="s">
        <v>4384</v>
      </c>
      <c r="G911" s="101" t="s">
        <v>4385</v>
      </c>
      <c r="H911" s="330" t="s">
        <v>4386</v>
      </c>
      <c r="I911" s="91" t="s">
        <v>4387</v>
      </c>
      <c r="J911" s="330" t="s">
        <v>102</v>
      </c>
      <c r="K911" s="330" t="s">
        <v>2316</v>
      </c>
      <c r="L911" s="330" t="s">
        <v>4388</v>
      </c>
      <c r="M911" s="91" t="s">
        <v>10678</v>
      </c>
      <c r="N911" s="330" t="s">
        <v>30</v>
      </c>
      <c r="O911" s="330"/>
      <c r="P911" s="330" t="s">
        <v>30</v>
      </c>
      <c r="Q911" s="373">
        <v>13063</v>
      </c>
      <c r="R911" s="373">
        <v>5572</v>
      </c>
      <c r="S911" s="387">
        <v>1453</v>
      </c>
      <c r="T911" s="387">
        <v>1149</v>
      </c>
      <c r="U911" s="253" t="s">
        <v>6361</v>
      </c>
      <c r="V911" s="252">
        <v>304</v>
      </c>
      <c r="W911" s="252">
        <v>403</v>
      </c>
      <c r="X911" s="330" t="s">
        <v>6337</v>
      </c>
      <c r="Y911" s="252">
        <v>261</v>
      </c>
      <c r="Z911" s="252">
        <v>187</v>
      </c>
      <c r="AA911" s="252">
        <v>7068</v>
      </c>
      <c r="AB911" s="252">
        <v>159</v>
      </c>
      <c r="AC911" s="252"/>
      <c r="AD911" s="252"/>
      <c r="AE911" s="307">
        <v>80</v>
      </c>
      <c r="AF911" s="91" t="s">
        <v>7791</v>
      </c>
      <c r="AG911" s="373">
        <v>8456</v>
      </c>
      <c r="AH911" s="373">
        <v>11212</v>
      </c>
      <c r="AI911" s="91" t="s">
        <v>7792</v>
      </c>
      <c r="AJ911" s="91" t="s">
        <v>12580</v>
      </c>
      <c r="AK911" s="91" t="s">
        <v>6354</v>
      </c>
      <c r="AL911" s="381">
        <v>5</v>
      </c>
      <c r="AM911" s="381">
        <v>2</v>
      </c>
      <c r="AN911" s="381"/>
      <c r="AO911" s="381">
        <v>1</v>
      </c>
      <c r="AP911" s="381">
        <v>2</v>
      </c>
      <c r="AQ911" s="381">
        <v>300</v>
      </c>
      <c r="AR911" s="91" t="s">
        <v>9140</v>
      </c>
      <c r="AS911" s="91" t="s">
        <v>9140</v>
      </c>
      <c r="AT911" s="91" t="s">
        <v>9392</v>
      </c>
      <c r="AU911" s="73">
        <v>77075</v>
      </c>
      <c r="AV911" s="73">
        <v>257</v>
      </c>
      <c r="AW911" s="335"/>
      <c r="AX911" s="335"/>
      <c r="AY911" s="335"/>
      <c r="AZ911" s="335"/>
      <c r="BA911" s="335"/>
      <c r="BB911" s="313"/>
      <c r="BC911" s="313"/>
      <c r="BD911" s="91"/>
      <c r="BE911" s="91" t="s">
        <v>6350</v>
      </c>
      <c r="BF911" s="313"/>
      <c r="BG911" s="335"/>
      <c r="BH911" s="313"/>
      <c r="BI911" s="313"/>
      <c r="BJ911" s="313"/>
      <c r="BK911" s="313"/>
      <c r="BL911" s="313"/>
      <c r="BM911" s="91"/>
      <c r="BN911" s="91"/>
      <c r="BO911" s="390">
        <v>1</v>
      </c>
      <c r="BP911" s="253">
        <v>4</v>
      </c>
      <c r="BQ911" s="253"/>
      <c r="BR911" s="253">
        <v>1</v>
      </c>
      <c r="BS911" s="253"/>
      <c r="BT911" s="253">
        <v>10</v>
      </c>
      <c r="BU911" s="253">
        <v>7</v>
      </c>
      <c r="BV911" s="253"/>
      <c r="BW911" s="253"/>
      <c r="BX911" s="253">
        <v>73</v>
      </c>
      <c r="BY911" s="427"/>
      <c r="BZ911" s="427"/>
      <c r="CA911" s="427"/>
      <c r="CB911" s="427"/>
      <c r="CC911" s="427"/>
    </row>
    <row r="912" spans="1:81" ht="17.100000000000001" customHeight="1">
      <c r="A912" s="770">
        <v>811</v>
      </c>
      <c r="B912" s="78" t="s">
        <v>4250</v>
      </c>
      <c r="C912" s="78" t="s">
        <v>4263</v>
      </c>
      <c r="D912" s="78" t="s">
        <v>213</v>
      </c>
      <c r="E912" s="78" t="s">
        <v>20</v>
      </c>
      <c r="F912" s="78" t="s">
        <v>4389</v>
      </c>
      <c r="G912" s="101" t="s">
        <v>4390</v>
      </c>
      <c r="H912" s="330" t="s">
        <v>4391</v>
      </c>
      <c r="I912" s="91" t="s">
        <v>4392</v>
      </c>
      <c r="J912" s="330" t="s">
        <v>102</v>
      </c>
      <c r="K912" s="330" t="s">
        <v>4393</v>
      </c>
      <c r="L912" s="330" t="s">
        <v>4394</v>
      </c>
      <c r="M912" s="91" t="s">
        <v>10679</v>
      </c>
      <c r="N912" s="330" t="s">
        <v>30</v>
      </c>
      <c r="O912" s="330"/>
      <c r="P912" s="330" t="s">
        <v>102</v>
      </c>
      <c r="Q912" s="373">
        <v>19220</v>
      </c>
      <c r="R912" s="373">
        <v>1260</v>
      </c>
      <c r="S912" s="387">
        <v>458</v>
      </c>
      <c r="T912" s="387">
        <v>428</v>
      </c>
      <c r="U912" s="253" t="s">
        <v>6361</v>
      </c>
      <c r="V912" s="252">
        <v>30</v>
      </c>
      <c r="W912" s="252">
        <v>58</v>
      </c>
      <c r="X912" s="330" t="s">
        <v>6337</v>
      </c>
      <c r="Y912" s="252">
        <v>182</v>
      </c>
      <c r="Z912" s="252"/>
      <c r="AA912" s="252"/>
      <c r="AB912" s="252">
        <v>60</v>
      </c>
      <c r="AC912" s="252"/>
      <c r="AD912" s="252"/>
      <c r="AE912" s="307">
        <v>50</v>
      </c>
      <c r="AF912" s="91" t="s">
        <v>7793</v>
      </c>
      <c r="AG912" s="373">
        <v>391</v>
      </c>
      <c r="AH912" s="373">
        <v>391</v>
      </c>
      <c r="AI912" s="91"/>
      <c r="AJ912" s="91"/>
      <c r="AK912" s="91" t="s">
        <v>6354</v>
      </c>
      <c r="AL912" s="381">
        <v>12</v>
      </c>
      <c r="AM912" s="381"/>
      <c r="AN912" s="381">
        <v>2</v>
      </c>
      <c r="AO912" s="381">
        <v>10</v>
      </c>
      <c r="AP912" s="381"/>
      <c r="AQ912" s="628">
        <v>310</v>
      </c>
      <c r="AR912" s="631" t="s">
        <v>6355</v>
      </c>
      <c r="AS912" s="631" t="s">
        <v>6355</v>
      </c>
      <c r="AT912" s="631" t="s">
        <v>10964</v>
      </c>
      <c r="AU912" s="232">
        <v>19037</v>
      </c>
      <c r="AV912" s="232">
        <v>61</v>
      </c>
      <c r="AW912" s="335"/>
      <c r="AX912" s="335"/>
      <c r="AY912" s="335"/>
      <c r="AZ912" s="335"/>
      <c r="BA912" s="335"/>
      <c r="BB912" s="313"/>
      <c r="BC912" s="313"/>
      <c r="BD912" s="91"/>
      <c r="BE912" s="91" t="s">
        <v>6350</v>
      </c>
      <c r="BF912" s="313"/>
      <c r="BG912" s="335"/>
      <c r="BH912" s="313"/>
      <c r="BI912" s="313"/>
      <c r="BJ912" s="313"/>
      <c r="BK912" s="313"/>
      <c r="BL912" s="313"/>
      <c r="BM912" s="91"/>
      <c r="BN912" s="91" t="s">
        <v>6350</v>
      </c>
      <c r="BO912" s="253"/>
      <c r="BP912" s="253">
        <v>2</v>
      </c>
      <c r="BQ912" s="253"/>
      <c r="BR912" s="253"/>
      <c r="BS912" s="253"/>
      <c r="BT912" s="253">
        <v>2</v>
      </c>
      <c r="BU912" s="253"/>
      <c r="BV912" s="253">
        <v>2</v>
      </c>
      <c r="BW912" s="253"/>
      <c r="BX912" s="253">
        <v>2</v>
      </c>
      <c r="BY912" s="427"/>
      <c r="BZ912" s="427"/>
      <c r="CA912" s="427"/>
      <c r="CB912" s="427"/>
      <c r="CC912" s="427"/>
    </row>
    <row r="913" spans="1:81" ht="17.100000000000001" customHeight="1">
      <c r="A913" s="770">
        <v>812</v>
      </c>
      <c r="B913" s="78" t="s">
        <v>4249</v>
      </c>
      <c r="C913" s="78" t="s">
        <v>4395</v>
      </c>
      <c r="D913" s="78" t="s">
        <v>309</v>
      </c>
      <c r="E913" s="78" t="s">
        <v>20</v>
      </c>
      <c r="F913" s="78" t="s">
        <v>4396</v>
      </c>
      <c r="G913" s="101" t="s">
        <v>10949</v>
      </c>
      <c r="H913" s="330" t="s">
        <v>4397</v>
      </c>
      <c r="I913" s="91" t="s">
        <v>4398</v>
      </c>
      <c r="J913" s="330" t="s">
        <v>102</v>
      </c>
      <c r="K913" s="330" t="s">
        <v>2459</v>
      </c>
      <c r="L913" s="330" t="s">
        <v>4399</v>
      </c>
      <c r="M913" s="91" t="s">
        <v>10680</v>
      </c>
      <c r="N913" s="330" t="s">
        <v>102</v>
      </c>
      <c r="O913" s="776" t="s">
        <v>6435</v>
      </c>
      <c r="P913" s="330" t="s">
        <v>30</v>
      </c>
      <c r="Q913" s="373">
        <v>12995</v>
      </c>
      <c r="R913" s="373">
        <v>3767</v>
      </c>
      <c r="S913" s="387">
        <v>1484</v>
      </c>
      <c r="T913" s="387">
        <v>1165</v>
      </c>
      <c r="U913" s="253" t="s">
        <v>6352</v>
      </c>
      <c r="V913" s="252">
        <v>319</v>
      </c>
      <c r="W913" s="252">
        <v>396</v>
      </c>
      <c r="X913" s="330" t="s">
        <v>6337</v>
      </c>
      <c r="Y913" s="252">
        <v>129</v>
      </c>
      <c r="Z913" s="252">
        <v>65</v>
      </c>
      <c r="AA913" s="252">
        <v>6425</v>
      </c>
      <c r="AB913" s="252">
        <v>65</v>
      </c>
      <c r="AC913" s="252"/>
      <c r="AD913" s="252"/>
      <c r="AE913" s="307" t="s">
        <v>7794</v>
      </c>
      <c r="AF913" s="91" t="s">
        <v>7795</v>
      </c>
      <c r="AG913" s="373">
        <v>908</v>
      </c>
      <c r="AH913" s="373">
        <v>1087</v>
      </c>
      <c r="AI913" s="91" t="s">
        <v>7796</v>
      </c>
      <c r="AJ913" s="91" t="s">
        <v>7797</v>
      </c>
      <c r="AK913" s="91" t="s">
        <v>6365</v>
      </c>
      <c r="AL913" s="381">
        <v>5</v>
      </c>
      <c r="AM913" s="381">
        <v>2</v>
      </c>
      <c r="AN913" s="381">
        <v>1</v>
      </c>
      <c r="AO913" s="381">
        <v>1</v>
      </c>
      <c r="AP913" s="381">
        <v>1</v>
      </c>
      <c r="AQ913" s="381">
        <v>312</v>
      </c>
      <c r="AR913" s="91" t="s">
        <v>6355</v>
      </c>
      <c r="AS913" s="91" t="s">
        <v>6355</v>
      </c>
      <c r="AT913" s="91" t="s">
        <v>6956</v>
      </c>
      <c r="AU913" s="73">
        <v>247851</v>
      </c>
      <c r="AV913" s="73">
        <v>794</v>
      </c>
      <c r="AW913" s="335"/>
      <c r="AX913" s="335"/>
      <c r="AY913" s="335"/>
      <c r="AZ913" s="335"/>
      <c r="BA913" s="335"/>
      <c r="BB913" s="313"/>
      <c r="BC913" s="313"/>
      <c r="BD913" s="91"/>
      <c r="BE913" s="91" t="s">
        <v>6350</v>
      </c>
      <c r="BF913" s="313"/>
      <c r="BG913" s="335"/>
      <c r="BH913" s="313"/>
      <c r="BI913" s="313"/>
      <c r="BJ913" s="313"/>
      <c r="BK913" s="313"/>
      <c r="BL913" s="313"/>
      <c r="BM913" s="91"/>
      <c r="BN913" s="91" t="s">
        <v>6350</v>
      </c>
      <c r="BO913" s="390"/>
      <c r="BP913" s="390">
        <v>1</v>
      </c>
      <c r="BQ913" s="390">
        <v>1</v>
      </c>
      <c r="BR913" s="390">
        <v>1</v>
      </c>
      <c r="BS913" s="390">
        <v>1</v>
      </c>
      <c r="BT913" s="390">
        <v>2</v>
      </c>
      <c r="BU913" s="390">
        <v>2</v>
      </c>
      <c r="BV913" s="390">
        <v>3</v>
      </c>
      <c r="BW913" s="390"/>
      <c r="BX913" s="390">
        <v>7</v>
      </c>
      <c r="BY913" s="427"/>
      <c r="BZ913" s="427"/>
      <c r="CA913" s="427"/>
      <c r="CB913" s="427"/>
      <c r="CC913" s="427"/>
    </row>
    <row r="914" spans="1:81" ht="17.100000000000001" customHeight="1">
      <c r="A914" s="770">
        <v>813</v>
      </c>
      <c r="B914" s="78" t="s">
        <v>4249</v>
      </c>
      <c r="C914" s="78" t="s">
        <v>4333</v>
      </c>
      <c r="D914" s="78" t="s">
        <v>309</v>
      </c>
      <c r="E914" s="78" t="s">
        <v>896</v>
      </c>
      <c r="F914" s="78" t="s">
        <v>4400</v>
      </c>
      <c r="G914" s="101" t="s">
        <v>4401</v>
      </c>
      <c r="H914" s="330" t="s">
        <v>4402</v>
      </c>
      <c r="I914" s="91" t="s">
        <v>4403</v>
      </c>
      <c r="J914" s="330" t="s">
        <v>30</v>
      </c>
      <c r="K914" s="330" t="s">
        <v>113</v>
      </c>
      <c r="L914" s="330" t="s">
        <v>113</v>
      </c>
      <c r="M914" s="91"/>
      <c r="N914" s="330" t="s">
        <v>30</v>
      </c>
      <c r="O914" s="330"/>
      <c r="P914" s="330" t="s">
        <v>30</v>
      </c>
      <c r="Q914" s="373">
        <v>3613</v>
      </c>
      <c r="R914" s="373">
        <v>480</v>
      </c>
      <c r="S914" s="387">
        <v>480</v>
      </c>
      <c r="T914" s="387">
        <v>480</v>
      </c>
      <c r="U914" s="253"/>
      <c r="V914" s="252"/>
      <c r="W914" s="252"/>
      <c r="X914" s="330"/>
      <c r="Y914" s="252"/>
      <c r="Z914" s="252"/>
      <c r="AA914" s="252"/>
      <c r="AB914" s="252">
        <v>12</v>
      </c>
      <c r="AC914" s="252"/>
      <c r="AD914" s="252"/>
      <c r="AE914" s="307">
        <v>4</v>
      </c>
      <c r="AF914" s="91" t="s">
        <v>12108</v>
      </c>
      <c r="AG914" s="373">
        <v>62</v>
      </c>
      <c r="AH914" s="373">
        <v>62</v>
      </c>
      <c r="AI914" s="91"/>
      <c r="AJ914" s="91"/>
      <c r="AK914" s="91"/>
      <c r="AL914" s="381"/>
      <c r="AM914" s="381"/>
      <c r="AN914" s="381"/>
      <c r="AO914" s="381"/>
      <c r="AP914" s="381"/>
      <c r="AQ914" s="381">
        <v>165</v>
      </c>
      <c r="AR914" s="91" t="s">
        <v>9228</v>
      </c>
      <c r="AS914" s="91" t="s">
        <v>9228</v>
      </c>
      <c r="AT914" s="91" t="s">
        <v>9229</v>
      </c>
      <c r="AU914" s="73">
        <v>4615</v>
      </c>
      <c r="AV914" s="232">
        <v>28</v>
      </c>
      <c r="AW914" s="335"/>
      <c r="AX914" s="335"/>
      <c r="AY914" s="335"/>
      <c r="AZ914" s="335"/>
      <c r="BA914" s="335"/>
      <c r="BB914" s="313"/>
      <c r="BC914" s="313"/>
      <c r="BD914" s="91"/>
      <c r="BE914" s="91" t="s">
        <v>6350</v>
      </c>
      <c r="BF914" s="313"/>
      <c r="BG914" s="335"/>
      <c r="BH914" s="313"/>
      <c r="BI914" s="313"/>
      <c r="BJ914" s="313"/>
      <c r="BK914" s="313"/>
      <c r="BL914" s="313"/>
      <c r="BM914" s="91"/>
      <c r="BN914" s="91"/>
      <c r="BO914" s="253"/>
      <c r="BP914" s="253"/>
      <c r="BQ914" s="253"/>
      <c r="BR914" s="253"/>
      <c r="BS914" s="253"/>
      <c r="BT914" s="253"/>
      <c r="BU914" s="253">
        <v>1</v>
      </c>
      <c r="BV914" s="253"/>
      <c r="BW914" s="253"/>
      <c r="BX914" s="253"/>
      <c r="BY914" s="427"/>
      <c r="BZ914" s="427"/>
      <c r="CA914" s="427"/>
      <c r="CB914" s="427"/>
      <c r="CC914" s="427"/>
    </row>
    <row r="915" spans="1:81" ht="17.100000000000001" customHeight="1">
      <c r="A915" s="770">
        <v>814</v>
      </c>
      <c r="B915" s="78" t="s">
        <v>4249</v>
      </c>
      <c r="C915" s="78" t="s">
        <v>4404</v>
      </c>
      <c r="D915" s="78" t="s">
        <v>309</v>
      </c>
      <c r="E915" s="78" t="s">
        <v>896</v>
      </c>
      <c r="F915" s="88" t="s">
        <v>4405</v>
      </c>
      <c r="G915" s="101" t="s">
        <v>4406</v>
      </c>
      <c r="H915" s="330" t="s">
        <v>12109</v>
      </c>
      <c r="I915" s="91" t="s">
        <v>4407</v>
      </c>
      <c r="J915" s="330" t="s">
        <v>30</v>
      </c>
      <c r="K915" s="330" t="s">
        <v>113</v>
      </c>
      <c r="L915" s="330" t="s">
        <v>113</v>
      </c>
      <c r="M915" s="91" t="s">
        <v>7937</v>
      </c>
      <c r="N915" s="330" t="s">
        <v>30</v>
      </c>
      <c r="O915" s="330" t="s">
        <v>7937</v>
      </c>
      <c r="P915" s="330" t="s">
        <v>30</v>
      </c>
      <c r="Q915" s="373">
        <v>4806</v>
      </c>
      <c r="R915" s="373">
        <v>149.4</v>
      </c>
      <c r="S915" s="23">
        <v>130.5</v>
      </c>
      <c r="T915" s="387">
        <v>130.5</v>
      </c>
      <c r="U915" s="253"/>
      <c r="V915" s="252"/>
      <c r="W915" s="252"/>
      <c r="X915" s="330" t="s">
        <v>7937</v>
      </c>
      <c r="Y915" s="252"/>
      <c r="Z915" s="252"/>
      <c r="AA915" s="252"/>
      <c r="AB915" s="252"/>
      <c r="AC915" s="252"/>
      <c r="AD915" s="252"/>
      <c r="AE915" s="307">
        <v>15</v>
      </c>
      <c r="AF915" s="91" t="s">
        <v>10348</v>
      </c>
      <c r="AG915" s="373">
        <v>6</v>
      </c>
      <c r="AH915" s="373">
        <v>24</v>
      </c>
      <c r="AI915" s="91" t="s">
        <v>7937</v>
      </c>
      <c r="AJ915" s="91" t="s">
        <v>7937</v>
      </c>
      <c r="AK915" s="91"/>
      <c r="AL915" s="381"/>
      <c r="AM915" s="381"/>
      <c r="AN915" s="381"/>
      <c r="AO915" s="381"/>
      <c r="AP915" s="381"/>
      <c r="AQ915" s="628">
        <v>260</v>
      </c>
      <c r="AR915" s="631" t="s">
        <v>6355</v>
      </c>
      <c r="AS915" s="631" t="s">
        <v>6355</v>
      </c>
      <c r="AT915" s="631" t="s">
        <v>10349</v>
      </c>
      <c r="AU915" s="232">
        <v>2550</v>
      </c>
      <c r="AV915" s="232">
        <v>10</v>
      </c>
      <c r="AW915" s="335"/>
      <c r="AX915" s="335"/>
      <c r="AY915" s="335"/>
      <c r="AZ915" s="335"/>
      <c r="BA915" s="335"/>
      <c r="BB915" s="313"/>
      <c r="BC915" s="313"/>
      <c r="BD915" s="91" t="s">
        <v>7937</v>
      </c>
      <c r="BE915" s="91" t="s">
        <v>6350</v>
      </c>
      <c r="BF915" s="313"/>
      <c r="BG915" s="335"/>
      <c r="BH915" s="313"/>
      <c r="BI915" s="313"/>
      <c r="BJ915" s="313"/>
      <c r="BK915" s="313"/>
      <c r="BL915" s="313"/>
      <c r="BM915" s="91" t="s">
        <v>7937</v>
      </c>
      <c r="BN915" s="91" t="s">
        <v>7937</v>
      </c>
      <c r="BO915" s="253"/>
      <c r="BP915" s="253"/>
      <c r="BQ915" s="253"/>
      <c r="BR915" s="253"/>
      <c r="BS915" s="253"/>
      <c r="BT915" s="253"/>
      <c r="BU915" s="253"/>
      <c r="BV915" s="253">
        <v>1</v>
      </c>
      <c r="BW915" s="253"/>
      <c r="BX915" s="253"/>
      <c r="BY915" s="427"/>
      <c r="BZ915" s="427"/>
      <c r="CA915" s="427"/>
      <c r="CB915" s="427"/>
      <c r="CC915" s="427"/>
    </row>
    <row r="916" spans="1:81" ht="17.100000000000001" customHeight="1">
      <c r="A916" s="770">
        <v>815</v>
      </c>
      <c r="B916" s="78" t="s">
        <v>4249</v>
      </c>
      <c r="C916" s="78" t="s">
        <v>4309</v>
      </c>
      <c r="D916" s="78" t="s">
        <v>309</v>
      </c>
      <c r="E916" s="78" t="s">
        <v>180</v>
      </c>
      <c r="F916" s="88" t="s">
        <v>4408</v>
      </c>
      <c r="G916" s="101" t="s">
        <v>4409</v>
      </c>
      <c r="H916" s="330" t="s">
        <v>4410</v>
      </c>
      <c r="I916" s="91" t="s">
        <v>4411</v>
      </c>
      <c r="J916" s="330" t="s">
        <v>102</v>
      </c>
      <c r="K916" s="330" t="s">
        <v>4412</v>
      </c>
      <c r="L916" s="330" t="s">
        <v>4413</v>
      </c>
      <c r="M916" s="91" t="s">
        <v>10681</v>
      </c>
      <c r="N916" s="330" t="s">
        <v>30</v>
      </c>
      <c r="O916" s="330"/>
      <c r="P916" s="330" t="s">
        <v>30</v>
      </c>
      <c r="Q916" s="373">
        <v>17179</v>
      </c>
      <c r="R916" s="373">
        <v>303</v>
      </c>
      <c r="S916" s="387">
        <v>197</v>
      </c>
      <c r="T916" s="387">
        <v>158</v>
      </c>
      <c r="U916" s="253" t="s">
        <v>6352</v>
      </c>
      <c r="V916" s="252">
        <v>39</v>
      </c>
      <c r="W916" s="252">
        <v>14</v>
      </c>
      <c r="X916" s="330" t="s">
        <v>6337</v>
      </c>
      <c r="Y916" s="252">
        <v>52</v>
      </c>
      <c r="Z916" s="252"/>
      <c r="AA916" s="252"/>
      <c r="AB916" s="252">
        <v>17</v>
      </c>
      <c r="AC916" s="252"/>
      <c r="AD916" s="252"/>
      <c r="AE916" s="307">
        <v>31</v>
      </c>
      <c r="AF916" s="91" t="s">
        <v>7820</v>
      </c>
      <c r="AG916" s="373">
        <v>177</v>
      </c>
      <c r="AH916" s="373">
        <v>18168</v>
      </c>
      <c r="AI916" s="91"/>
      <c r="AJ916" s="91"/>
      <c r="AK916" s="91" t="s">
        <v>6338</v>
      </c>
      <c r="AL916" s="381">
        <v>2</v>
      </c>
      <c r="AM916" s="381"/>
      <c r="AN916" s="381">
        <v>1</v>
      </c>
      <c r="AO916" s="381">
        <v>1</v>
      </c>
      <c r="AP916" s="381"/>
      <c r="AQ916" s="381">
        <v>311</v>
      </c>
      <c r="AR916" s="91" t="s">
        <v>6355</v>
      </c>
      <c r="AS916" s="91" t="s">
        <v>6355</v>
      </c>
      <c r="AT916" s="91" t="s">
        <v>7821</v>
      </c>
      <c r="AU916" s="73">
        <v>63179</v>
      </c>
      <c r="AV916" s="73">
        <v>203</v>
      </c>
      <c r="AW916" s="335"/>
      <c r="AX916" s="335"/>
      <c r="AY916" s="335"/>
      <c r="AZ916" s="335"/>
      <c r="BA916" s="335"/>
      <c r="BB916" s="313"/>
      <c r="BC916" s="313"/>
      <c r="BD916" s="91"/>
      <c r="BE916" s="91" t="s">
        <v>6350</v>
      </c>
      <c r="BF916" s="313"/>
      <c r="BG916" s="335"/>
      <c r="BH916" s="313"/>
      <c r="BI916" s="313"/>
      <c r="BJ916" s="313"/>
      <c r="BK916" s="313"/>
      <c r="BL916" s="313"/>
      <c r="BM916" s="91"/>
      <c r="BN916" s="91" t="s">
        <v>6350</v>
      </c>
      <c r="BO916" s="253"/>
      <c r="BP916" s="253"/>
      <c r="BQ916" s="253">
        <v>1</v>
      </c>
      <c r="BR916" s="253"/>
      <c r="BS916" s="253"/>
      <c r="BT916" s="253"/>
      <c r="BU916" s="253">
        <v>1</v>
      </c>
      <c r="BV916" s="253">
        <v>1</v>
      </c>
      <c r="BW916" s="253"/>
      <c r="BX916" s="253"/>
      <c r="BY916" s="427"/>
      <c r="BZ916" s="427"/>
      <c r="CA916" s="427"/>
      <c r="CB916" s="427"/>
      <c r="CC916" s="427"/>
    </row>
    <row r="917" spans="1:81" ht="17.100000000000001" customHeight="1">
      <c r="A917" s="770">
        <v>816</v>
      </c>
      <c r="B917" s="88" t="s">
        <v>4250</v>
      </c>
      <c r="C917" s="88" t="s">
        <v>4257</v>
      </c>
      <c r="D917" s="88" t="s">
        <v>309</v>
      </c>
      <c r="E917" s="88" t="s">
        <v>97</v>
      </c>
      <c r="F917" s="88" t="s">
        <v>4414</v>
      </c>
      <c r="G917" s="169" t="s">
        <v>8777</v>
      </c>
      <c r="H917" s="714" t="s">
        <v>4415</v>
      </c>
      <c r="I917" s="716" t="s">
        <v>4416</v>
      </c>
      <c r="J917" s="714" t="s">
        <v>102</v>
      </c>
      <c r="K917" s="714" t="s">
        <v>4417</v>
      </c>
      <c r="L917" s="714" t="s">
        <v>4418</v>
      </c>
      <c r="M917" s="91" t="s">
        <v>7815</v>
      </c>
      <c r="N917" s="715" t="s">
        <v>30</v>
      </c>
      <c r="O917" s="715"/>
      <c r="P917" s="715" t="s">
        <v>102</v>
      </c>
      <c r="Q917" s="373">
        <v>10124.9</v>
      </c>
      <c r="R917" s="373">
        <v>1757</v>
      </c>
      <c r="S917" s="387">
        <v>344</v>
      </c>
      <c r="T917" s="387">
        <v>344</v>
      </c>
      <c r="U917" s="253" t="s">
        <v>6352</v>
      </c>
      <c r="V917" s="252"/>
      <c r="W917" s="252">
        <v>456</v>
      </c>
      <c r="X917" s="715" t="s">
        <v>33</v>
      </c>
      <c r="Y917" s="252">
        <v>50</v>
      </c>
      <c r="Z917" s="252">
        <v>37</v>
      </c>
      <c r="AA917" s="252">
        <v>400</v>
      </c>
      <c r="AB917" s="252">
        <v>53</v>
      </c>
      <c r="AC917" s="252"/>
      <c r="AD917" s="252">
        <v>32</v>
      </c>
      <c r="AE917" s="307">
        <v>33</v>
      </c>
      <c r="AF917" s="91" t="s">
        <v>7816</v>
      </c>
      <c r="AG917" s="373"/>
      <c r="AH917" s="373">
        <v>1950</v>
      </c>
      <c r="AI917" s="91" t="s">
        <v>9053</v>
      </c>
      <c r="AJ917" s="91"/>
      <c r="AK917" s="91" t="s">
        <v>6354</v>
      </c>
      <c r="AL917" s="715">
        <v>3</v>
      </c>
      <c r="AM917" s="715"/>
      <c r="AN917" s="715">
        <v>3</v>
      </c>
      <c r="AO917" s="715"/>
      <c r="AP917" s="715"/>
      <c r="AQ917" s="715">
        <v>310</v>
      </c>
      <c r="AR917" s="91" t="s">
        <v>7771</v>
      </c>
      <c r="AS917" s="91" t="s">
        <v>7771</v>
      </c>
      <c r="AT917" s="91" t="s">
        <v>12821</v>
      </c>
      <c r="AU917" s="73">
        <v>34074</v>
      </c>
      <c r="AV917" s="73">
        <v>110</v>
      </c>
      <c r="AW917" s="335">
        <v>2000</v>
      </c>
      <c r="AX917" s="335">
        <v>0</v>
      </c>
      <c r="AY917" s="335">
        <v>500</v>
      </c>
      <c r="AZ917" s="335">
        <v>1000</v>
      </c>
      <c r="BA917" s="335">
        <v>2000</v>
      </c>
      <c r="BB917" s="313">
        <v>20</v>
      </c>
      <c r="BC917" s="313">
        <v>50</v>
      </c>
      <c r="BD917" s="91" t="s">
        <v>7817</v>
      </c>
      <c r="BE917" s="91" t="s">
        <v>9568</v>
      </c>
      <c r="BF917" s="313">
        <v>2000</v>
      </c>
      <c r="BG917" s="335">
        <v>0</v>
      </c>
      <c r="BH917" s="313">
        <v>500</v>
      </c>
      <c r="BI917" s="313">
        <v>1000</v>
      </c>
      <c r="BJ917" s="313">
        <v>2000</v>
      </c>
      <c r="BK917" s="313">
        <v>20</v>
      </c>
      <c r="BL917" s="313">
        <v>50</v>
      </c>
      <c r="BM917" s="91" t="s">
        <v>9647</v>
      </c>
      <c r="BN917" s="91" t="s">
        <v>9648</v>
      </c>
      <c r="BO917" s="253"/>
      <c r="BP917" s="253">
        <v>1</v>
      </c>
      <c r="BQ917" s="253"/>
      <c r="BR917" s="253">
        <v>1</v>
      </c>
      <c r="BS917" s="253"/>
      <c r="BT917" s="253"/>
      <c r="BU917" s="253"/>
      <c r="BV917" s="253">
        <v>6</v>
      </c>
      <c r="BW917" s="253"/>
      <c r="BX917" s="253"/>
      <c r="BY917" s="715"/>
      <c r="BZ917" s="715"/>
      <c r="CA917" s="715"/>
      <c r="CB917" s="715"/>
      <c r="CC917" s="715"/>
    </row>
    <row r="918" spans="1:81" ht="17.100000000000001" customHeight="1">
      <c r="A918" s="770">
        <v>817</v>
      </c>
      <c r="B918" s="78" t="s">
        <v>4249</v>
      </c>
      <c r="C918" s="78" t="s">
        <v>4270</v>
      </c>
      <c r="D918" s="78" t="s">
        <v>309</v>
      </c>
      <c r="E918" s="78" t="s">
        <v>97</v>
      </c>
      <c r="F918" s="109" t="s">
        <v>4419</v>
      </c>
      <c r="G918" s="101" t="s">
        <v>4420</v>
      </c>
      <c r="H918" s="330" t="s">
        <v>4421</v>
      </c>
      <c r="I918" s="91" t="s">
        <v>4422</v>
      </c>
      <c r="J918" s="330" t="s">
        <v>102</v>
      </c>
      <c r="K918" s="330" t="s">
        <v>4423</v>
      </c>
      <c r="L918" s="330" t="s">
        <v>4424</v>
      </c>
      <c r="M918" s="91" t="s">
        <v>10682</v>
      </c>
      <c r="N918" s="330" t="s">
        <v>30</v>
      </c>
      <c r="O918" s="330"/>
      <c r="P918" s="330" t="s">
        <v>102</v>
      </c>
      <c r="Q918" s="373">
        <v>27373</v>
      </c>
      <c r="R918" s="373">
        <v>2490</v>
      </c>
      <c r="S918" s="387">
        <v>718.9</v>
      </c>
      <c r="T918" s="387">
        <v>534</v>
      </c>
      <c r="U918" s="253" t="s">
        <v>6352</v>
      </c>
      <c r="V918" s="252">
        <v>184.9</v>
      </c>
      <c r="W918" s="252">
        <v>145</v>
      </c>
      <c r="X918" s="330" t="s">
        <v>6337</v>
      </c>
      <c r="Y918" s="252">
        <v>218.7</v>
      </c>
      <c r="Z918" s="252">
        <v>28.6</v>
      </c>
      <c r="AA918" s="252">
        <v>325</v>
      </c>
      <c r="AB918" s="252">
        <v>146</v>
      </c>
      <c r="AC918" s="252">
        <v>64.2</v>
      </c>
      <c r="AD918" s="252">
        <v>80</v>
      </c>
      <c r="AE918" s="307">
        <v>29</v>
      </c>
      <c r="AF918" s="91" t="s">
        <v>6384</v>
      </c>
      <c r="AG918" s="373">
        <v>300</v>
      </c>
      <c r="AH918" s="373">
        <v>300</v>
      </c>
      <c r="AI918" s="91"/>
      <c r="AJ918" s="91"/>
      <c r="AK918" s="91" t="s">
        <v>6372</v>
      </c>
      <c r="AL918" s="381">
        <v>17</v>
      </c>
      <c r="AM918" s="381"/>
      <c r="AN918" s="381">
        <v>1</v>
      </c>
      <c r="AO918" s="381">
        <v>16</v>
      </c>
      <c r="AP918" s="381"/>
      <c r="AQ918" s="381">
        <v>310</v>
      </c>
      <c r="AR918" s="91" t="s">
        <v>9140</v>
      </c>
      <c r="AS918" s="91" t="s">
        <v>9140</v>
      </c>
      <c r="AT918" s="91" t="s">
        <v>6422</v>
      </c>
      <c r="AU918" s="73">
        <v>36152</v>
      </c>
      <c r="AV918" s="73">
        <v>117</v>
      </c>
      <c r="AW918" s="335">
        <v>1000</v>
      </c>
      <c r="AX918" s="335">
        <v>0</v>
      </c>
      <c r="AY918" s="335">
        <v>500</v>
      </c>
      <c r="AZ918" s="335">
        <v>700</v>
      </c>
      <c r="BA918" s="335">
        <v>1000</v>
      </c>
      <c r="BB918" s="313">
        <v>50</v>
      </c>
      <c r="BC918" s="313">
        <v>50</v>
      </c>
      <c r="BD918" s="91" t="s">
        <v>7798</v>
      </c>
      <c r="BE918" s="91" t="s">
        <v>7799</v>
      </c>
      <c r="BF918" s="313"/>
      <c r="BG918" s="335"/>
      <c r="BH918" s="313"/>
      <c r="BI918" s="313"/>
      <c r="BJ918" s="313"/>
      <c r="BK918" s="313"/>
      <c r="BL918" s="313"/>
      <c r="BM918" s="91"/>
      <c r="BN918" s="91"/>
      <c r="BO918" s="253"/>
      <c r="BP918" s="253">
        <v>2</v>
      </c>
      <c r="BQ918" s="253">
        <v>1</v>
      </c>
      <c r="BR918" s="253"/>
      <c r="BS918" s="253"/>
      <c r="BT918" s="253">
        <v>2</v>
      </c>
      <c r="BU918" s="253">
        <v>1</v>
      </c>
      <c r="BV918" s="253">
        <v>1</v>
      </c>
      <c r="BW918" s="253"/>
      <c r="BX918" s="253"/>
      <c r="BY918" s="427"/>
      <c r="BZ918" s="427"/>
      <c r="CA918" s="427"/>
      <c r="CB918" s="427"/>
      <c r="CC918" s="427"/>
    </row>
    <row r="919" spans="1:81" ht="17.100000000000001" customHeight="1">
      <c r="A919" s="770">
        <v>818</v>
      </c>
      <c r="B919" s="78" t="s">
        <v>4249</v>
      </c>
      <c r="C919" s="78" t="s">
        <v>4361</v>
      </c>
      <c r="D919" s="78" t="s">
        <v>309</v>
      </c>
      <c r="E919" s="78" t="s">
        <v>97</v>
      </c>
      <c r="F919" s="88" t="s">
        <v>4425</v>
      </c>
      <c r="G919" s="101" t="s">
        <v>10923</v>
      </c>
      <c r="H919" s="330" t="s">
        <v>4426</v>
      </c>
      <c r="I919" s="91" t="s">
        <v>8858</v>
      </c>
      <c r="J919" s="330" t="s">
        <v>102</v>
      </c>
      <c r="K919" s="330" t="s">
        <v>4427</v>
      </c>
      <c r="L919" s="330" t="s">
        <v>4428</v>
      </c>
      <c r="M919" s="91" t="s">
        <v>7800</v>
      </c>
      <c r="N919" s="330" t="s">
        <v>30</v>
      </c>
      <c r="O919" s="330" t="s">
        <v>7937</v>
      </c>
      <c r="P919" s="330" t="s">
        <v>102</v>
      </c>
      <c r="Q919" s="373">
        <v>9997</v>
      </c>
      <c r="R919" s="373">
        <v>2227</v>
      </c>
      <c r="S919" s="387">
        <v>690</v>
      </c>
      <c r="T919" s="387">
        <v>548</v>
      </c>
      <c r="U919" s="253" t="s">
        <v>6344</v>
      </c>
      <c r="V919" s="252">
        <v>142</v>
      </c>
      <c r="W919" s="252">
        <v>216</v>
      </c>
      <c r="X919" s="330" t="s">
        <v>6337</v>
      </c>
      <c r="Y919" s="252">
        <v>71</v>
      </c>
      <c r="Z919" s="252">
        <v>38</v>
      </c>
      <c r="AA919" s="252">
        <v>1022</v>
      </c>
      <c r="AB919" s="252">
        <v>57</v>
      </c>
      <c r="AC919" s="252"/>
      <c r="AD919" s="252"/>
      <c r="AE919" s="307" t="s">
        <v>12110</v>
      </c>
      <c r="AF919" s="91" t="s">
        <v>12111</v>
      </c>
      <c r="AG919" s="373">
        <v>10603</v>
      </c>
      <c r="AH919" s="373">
        <v>12774</v>
      </c>
      <c r="AI919" s="91" t="s">
        <v>10350</v>
      </c>
      <c r="AJ919" s="91" t="s">
        <v>12112</v>
      </c>
      <c r="AK919" s="91" t="s">
        <v>6354</v>
      </c>
      <c r="AL919" s="381">
        <v>11</v>
      </c>
      <c r="AM919" s="381">
        <v>4</v>
      </c>
      <c r="AN919" s="381"/>
      <c r="AO919" s="381">
        <v>3</v>
      </c>
      <c r="AP919" s="381">
        <v>4</v>
      </c>
      <c r="AQ919" s="628">
        <v>310</v>
      </c>
      <c r="AR919" s="631" t="s">
        <v>6355</v>
      </c>
      <c r="AS919" s="631" t="s">
        <v>6355</v>
      </c>
      <c r="AT919" s="631" t="s">
        <v>10351</v>
      </c>
      <c r="AU919" s="232">
        <v>84379</v>
      </c>
      <c r="AV919" s="232">
        <v>272</v>
      </c>
      <c r="AW919" s="335"/>
      <c r="AX919" s="335"/>
      <c r="AY919" s="335"/>
      <c r="AZ919" s="335"/>
      <c r="BA919" s="335"/>
      <c r="BB919" s="313"/>
      <c r="BC919" s="313"/>
      <c r="BD919" s="91" t="s">
        <v>7937</v>
      </c>
      <c r="BE919" s="91" t="s">
        <v>6350</v>
      </c>
      <c r="BF919" s="313"/>
      <c r="BG919" s="335"/>
      <c r="BH919" s="313"/>
      <c r="BI919" s="313"/>
      <c r="BJ919" s="313"/>
      <c r="BK919" s="313"/>
      <c r="BL919" s="313"/>
      <c r="BM919" s="91" t="s">
        <v>7937</v>
      </c>
      <c r="BN919" s="91" t="s">
        <v>6350</v>
      </c>
      <c r="BO919" s="253"/>
      <c r="BP919" s="253">
        <v>1</v>
      </c>
      <c r="BQ919" s="253"/>
      <c r="BR919" s="253"/>
      <c r="BS919" s="253">
        <v>2</v>
      </c>
      <c r="BT919" s="253">
        <v>3</v>
      </c>
      <c r="BU919" s="253">
        <v>1</v>
      </c>
      <c r="BV919" s="253"/>
      <c r="BW919" s="253"/>
      <c r="BX919" s="253"/>
      <c r="BY919" s="427"/>
      <c r="BZ919" s="427"/>
      <c r="CA919" s="427"/>
      <c r="CB919" s="427"/>
      <c r="CC919" s="427"/>
    </row>
    <row r="920" spans="1:81" ht="17.100000000000001" customHeight="1">
      <c r="A920" s="770">
        <v>819</v>
      </c>
      <c r="B920" s="78" t="s">
        <v>4249</v>
      </c>
      <c r="C920" s="78" t="s">
        <v>4361</v>
      </c>
      <c r="D920" s="78" t="s">
        <v>309</v>
      </c>
      <c r="E920" s="78" t="s">
        <v>180</v>
      </c>
      <c r="F920" s="78" t="s">
        <v>4429</v>
      </c>
      <c r="G920" s="101" t="s">
        <v>4430</v>
      </c>
      <c r="H920" s="330" t="s">
        <v>4431</v>
      </c>
      <c r="I920" s="91" t="s">
        <v>8859</v>
      </c>
      <c r="J920" s="330" t="s">
        <v>102</v>
      </c>
      <c r="K920" s="330" t="s">
        <v>4432</v>
      </c>
      <c r="L920" s="330" t="s">
        <v>4433</v>
      </c>
      <c r="M920" s="91" t="s">
        <v>7800</v>
      </c>
      <c r="N920" s="330" t="s">
        <v>30</v>
      </c>
      <c r="O920" s="330"/>
      <c r="P920" s="330" t="s">
        <v>30</v>
      </c>
      <c r="Q920" s="373">
        <v>4207</v>
      </c>
      <c r="R920" s="373">
        <v>437</v>
      </c>
      <c r="S920" s="387">
        <v>298.60000000000002</v>
      </c>
      <c r="T920" s="387">
        <v>255.8</v>
      </c>
      <c r="U920" s="253" t="s">
        <v>6344</v>
      </c>
      <c r="V920" s="252">
        <v>42.8</v>
      </c>
      <c r="W920" s="252">
        <v>11</v>
      </c>
      <c r="X920" s="330" t="s">
        <v>6337</v>
      </c>
      <c r="Y920" s="252"/>
      <c r="Z920" s="252"/>
      <c r="AA920" s="252"/>
      <c r="AB920" s="252">
        <v>22</v>
      </c>
      <c r="AC920" s="252"/>
      <c r="AD920" s="252"/>
      <c r="AE920" s="307">
        <v>7</v>
      </c>
      <c r="AF920" s="91" t="s">
        <v>7801</v>
      </c>
      <c r="AG920" s="373">
        <v>28</v>
      </c>
      <c r="AH920" s="373">
        <v>28</v>
      </c>
      <c r="AI920" s="91"/>
      <c r="AJ920" s="91"/>
      <c r="AK920" s="91" t="s">
        <v>6372</v>
      </c>
      <c r="AL920" s="381">
        <v>9</v>
      </c>
      <c r="AM920" s="381">
        <v>1</v>
      </c>
      <c r="AN920" s="381">
        <v>2</v>
      </c>
      <c r="AO920" s="381">
        <v>5</v>
      </c>
      <c r="AP920" s="381">
        <v>1</v>
      </c>
      <c r="AQ920" s="381">
        <v>311</v>
      </c>
      <c r="AR920" s="91" t="s">
        <v>6355</v>
      </c>
      <c r="AS920" s="91" t="s">
        <v>6355</v>
      </c>
      <c r="AT920" s="91" t="s">
        <v>10037</v>
      </c>
      <c r="AU920" s="232">
        <v>15123</v>
      </c>
      <c r="AV920" s="232">
        <v>47</v>
      </c>
      <c r="AW920" s="335"/>
      <c r="AX920" s="335"/>
      <c r="AY920" s="335"/>
      <c r="AZ920" s="335"/>
      <c r="BA920" s="335"/>
      <c r="BB920" s="313"/>
      <c r="BC920" s="313"/>
      <c r="BD920" s="91"/>
      <c r="BE920" s="91" t="s">
        <v>6350</v>
      </c>
      <c r="BF920" s="313"/>
      <c r="BG920" s="335"/>
      <c r="BH920" s="313"/>
      <c r="BI920" s="313"/>
      <c r="BJ920" s="313"/>
      <c r="BK920" s="313"/>
      <c r="BL920" s="313"/>
      <c r="BM920" s="91"/>
      <c r="BN920" s="91" t="s">
        <v>6350</v>
      </c>
      <c r="BO920" s="253"/>
      <c r="BP920" s="253">
        <v>1</v>
      </c>
      <c r="BQ920" s="253"/>
      <c r="BR920" s="253"/>
      <c r="BS920" s="253"/>
      <c r="BT920" s="253"/>
      <c r="BU920" s="253">
        <v>1</v>
      </c>
      <c r="BV920" s="253">
        <v>1</v>
      </c>
      <c r="BW920" s="253"/>
      <c r="BX920" s="253"/>
      <c r="BY920" s="427"/>
      <c r="BZ920" s="427"/>
      <c r="CA920" s="427"/>
      <c r="CB920" s="427"/>
      <c r="CC920" s="427"/>
    </row>
    <row r="921" spans="1:81" ht="17.100000000000001" customHeight="1">
      <c r="A921" s="770">
        <v>820</v>
      </c>
      <c r="B921" s="78" t="s">
        <v>4249</v>
      </c>
      <c r="C921" s="78" t="s">
        <v>4434</v>
      </c>
      <c r="D921" s="78" t="s">
        <v>309</v>
      </c>
      <c r="E921" s="78" t="s">
        <v>97</v>
      </c>
      <c r="F921" s="78" t="s">
        <v>4435</v>
      </c>
      <c r="G921" s="101" t="s">
        <v>4436</v>
      </c>
      <c r="H921" s="330" t="s">
        <v>4437</v>
      </c>
      <c r="I921" s="91" t="s">
        <v>4438</v>
      </c>
      <c r="J921" s="330" t="s">
        <v>102</v>
      </c>
      <c r="K921" s="330" t="s">
        <v>4439</v>
      </c>
      <c r="L921" s="330" t="s">
        <v>4440</v>
      </c>
      <c r="M921" s="91" t="s">
        <v>10683</v>
      </c>
      <c r="N921" s="330" t="s">
        <v>102</v>
      </c>
      <c r="O921" s="776" t="s">
        <v>6435</v>
      </c>
      <c r="P921" s="330" t="s">
        <v>102</v>
      </c>
      <c r="Q921" s="373">
        <v>7688</v>
      </c>
      <c r="R921" s="373">
        <v>1757</v>
      </c>
      <c r="S921" s="387">
        <v>569</v>
      </c>
      <c r="T921" s="387">
        <v>479</v>
      </c>
      <c r="U921" s="253"/>
      <c r="V921" s="252">
        <v>90</v>
      </c>
      <c r="W921" s="252">
        <v>224</v>
      </c>
      <c r="X921" s="330" t="s">
        <v>6337</v>
      </c>
      <c r="Y921" s="252">
        <v>90</v>
      </c>
      <c r="Z921" s="252">
        <v>79</v>
      </c>
      <c r="AA921" s="252">
        <v>4028</v>
      </c>
      <c r="AB921" s="252">
        <v>33</v>
      </c>
      <c r="AC921" s="252"/>
      <c r="AD921" s="252"/>
      <c r="AE921" s="307">
        <v>50</v>
      </c>
      <c r="AF921" s="91" t="s">
        <v>6539</v>
      </c>
      <c r="AG921" s="373">
        <v>1556</v>
      </c>
      <c r="AH921" s="373">
        <v>2621</v>
      </c>
      <c r="AI921" s="91"/>
      <c r="AJ921" s="91"/>
      <c r="AK921" s="91" t="s">
        <v>6354</v>
      </c>
      <c r="AL921" s="381">
        <v>10</v>
      </c>
      <c r="AM921" s="381">
        <v>2</v>
      </c>
      <c r="AN921" s="381">
        <v>3</v>
      </c>
      <c r="AO921" s="381">
        <v>5</v>
      </c>
      <c r="AP921" s="381"/>
      <c r="AQ921" s="381">
        <v>300</v>
      </c>
      <c r="AR921" s="91" t="s">
        <v>9140</v>
      </c>
      <c r="AS921" s="91" t="s">
        <v>9140</v>
      </c>
      <c r="AT921" s="91" t="s">
        <v>6540</v>
      </c>
      <c r="AU921" s="232">
        <v>37257</v>
      </c>
      <c r="AV921" s="232">
        <v>124</v>
      </c>
      <c r="AW921" s="335"/>
      <c r="AX921" s="335"/>
      <c r="AY921" s="335"/>
      <c r="AZ921" s="335"/>
      <c r="BA921" s="335"/>
      <c r="BB921" s="313"/>
      <c r="BC921" s="313"/>
      <c r="BD921" s="91"/>
      <c r="BE921" s="91" t="s">
        <v>6350</v>
      </c>
      <c r="BF921" s="313"/>
      <c r="BG921" s="335"/>
      <c r="BH921" s="313"/>
      <c r="BI921" s="313"/>
      <c r="BJ921" s="313"/>
      <c r="BK921" s="313"/>
      <c r="BL921" s="313"/>
      <c r="BM921" s="91"/>
      <c r="BN921" s="91" t="s">
        <v>6350</v>
      </c>
      <c r="BO921" s="253"/>
      <c r="BP921" s="389">
        <v>2</v>
      </c>
      <c r="BQ921" s="389"/>
      <c r="BR921" s="389"/>
      <c r="BS921" s="389"/>
      <c r="BT921" s="389">
        <v>3</v>
      </c>
      <c r="BU921" s="389"/>
      <c r="BV921" s="253"/>
      <c r="BW921" s="253"/>
      <c r="BX921" s="253">
        <v>18</v>
      </c>
      <c r="BY921" s="427"/>
      <c r="BZ921" s="427"/>
      <c r="CA921" s="427"/>
      <c r="CB921" s="427"/>
      <c r="CC921" s="427"/>
    </row>
    <row r="922" spans="1:81" ht="17.100000000000001" customHeight="1">
      <c r="A922" s="770">
        <v>821</v>
      </c>
      <c r="B922" s="78" t="s">
        <v>4250</v>
      </c>
      <c r="C922" s="78" t="s">
        <v>4263</v>
      </c>
      <c r="D922" s="78" t="s">
        <v>213</v>
      </c>
      <c r="E922" s="78" t="s">
        <v>20</v>
      </c>
      <c r="F922" s="78" t="s">
        <v>4441</v>
      </c>
      <c r="G922" s="101" t="s">
        <v>8778</v>
      </c>
      <c r="H922" s="330" t="s">
        <v>4442</v>
      </c>
      <c r="I922" s="91" t="s">
        <v>4443</v>
      </c>
      <c r="J922" s="330" t="s">
        <v>102</v>
      </c>
      <c r="K922" s="330" t="s">
        <v>2316</v>
      </c>
      <c r="L922" s="330" t="s">
        <v>4444</v>
      </c>
      <c r="M922" s="91" t="s">
        <v>7802</v>
      </c>
      <c r="N922" s="330" t="s">
        <v>102</v>
      </c>
      <c r="O922" s="776" t="s">
        <v>6435</v>
      </c>
      <c r="P922" s="330" t="s">
        <v>30</v>
      </c>
      <c r="Q922" s="373">
        <v>3135</v>
      </c>
      <c r="R922" s="373">
        <v>3237</v>
      </c>
      <c r="S922" s="387">
        <v>820</v>
      </c>
      <c r="T922" s="387">
        <v>559</v>
      </c>
      <c r="U922" s="253" t="s">
        <v>6361</v>
      </c>
      <c r="V922" s="252">
        <v>261</v>
      </c>
      <c r="W922" s="252">
        <v>555</v>
      </c>
      <c r="X922" s="330" t="s">
        <v>6337</v>
      </c>
      <c r="Y922" s="252">
        <v>97</v>
      </c>
      <c r="Z922" s="252"/>
      <c r="AA922" s="252"/>
      <c r="AB922" s="252">
        <v>67</v>
      </c>
      <c r="AC922" s="252"/>
      <c r="AD922" s="252"/>
      <c r="AE922" s="307">
        <v>54</v>
      </c>
      <c r="AF922" s="91" t="s">
        <v>7803</v>
      </c>
      <c r="AG922" s="373">
        <v>2385</v>
      </c>
      <c r="AH922" s="373">
        <v>3408</v>
      </c>
      <c r="AI922" s="91"/>
      <c r="AJ922" s="91"/>
      <c r="AK922" s="91" t="s">
        <v>6354</v>
      </c>
      <c r="AL922" s="381">
        <v>9</v>
      </c>
      <c r="AM922" s="381">
        <v>2</v>
      </c>
      <c r="AN922" s="381">
        <v>6</v>
      </c>
      <c r="AO922" s="381">
        <v>1</v>
      </c>
      <c r="AP922" s="381"/>
      <c r="AQ922" s="381">
        <v>311</v>
      </c>
      <c r="AR922" s="91" t="s">
        <v>6355</v>
      </c>
      <c r="AS922" s="91" t="s">
        <v>6355</v>
      </c>
      <c r="AT922" s="91" t="s">
        <v>7804</v>
      </c>
      <c r="AU922" s="232">
        <v>55500</v>
      </c>
      <c r="AV922" s="232">
        <v>178.45</v>
      </c>
      <c r="AW922" s="335"/>
      <c r="AX922" s="335"/>
      <c r="AY922" s="335"/>
      <c r="AZ922" s="335"/>
      <c r="BA922" s="335"/>
      <c r="BB922" s="313"/>
      <c r="BC922" s="313"/>
      <c r="BD922" s="91"/>
      <c r="BE922" s="91" t="s">
        <v>6350</v>
      </c>
      <c r="BF922" s="313"/>
      <c r="BG922" s="335"/>
      <c r="BH922" s="313"/>
      <c r="BI922" s="313"/>
      <c r="BJ922" s="313"/>
      <c r="BK922" s="313"/>
      <c r="BL922" s="313"/>
      <c r="BM922" s="91"/>
      <c r="BN922" s="91" t="s">
        <v>6350</v>
      </c>
      <c r="BO922" s="253"/>
      <c r="BP922" s="253"/>
      <c r="BQ922" s="253"/>
      <c r="BR922" s="253">
        <v>1</v>
      </c>
      <c r="BS922" s="253"/>
      <c r="BT922" s="253"/>
      <c r="BU922" s="253">
        <v>6</v>
      </c>
      <c r="BV922" s="253"/>
      <c r="BW922" s="253"/>
      <c r="BX922" s="253">
        <v>901</v>
      </c>
      <c r="BY922" s="427"/>
      <c r="BZ922" s="427"/>
      <c r="CA922" s="427"/>
      <c r="CB922" s="427"/>
      <c r="CC922" s="427"/>
    </row>
    <row r="923" spans="1:81" ht="17.100000000000001" customHeight="1">
      <c r="A923" s="770">
        <v>822</v>
      </c>
      <c r="B923" s="78" t="s">
        <v>4249</v>
      </c>
      <c r="C923" s="78" t="s">
        <v>4273</v>
      </c>
      <c r="D923" s="78" t="s">
        <v>309</v>
      </c>
      <c r="E923" s="78" t="s">
        <v>180</v>
      </c>
      <c r="F923" s="78" t="s">
        <v>4445</v>
      </c>
      <c r="G923" s="101" t="s">
        <v>4446</v>
      </c>
      <c r="H923" s="330" t="s">
        <v>4447</v>
      </c>
      <c r="I923" s="91" t="s">
        <v>2745</v>
      </c>
      <c r="J923" s="330" t="s">
        <v>102</v>
      </c>
      <c r="K923" s="330" t="s">
        <v>4448</v>
      </c>
      <c r="L923" s="330" t="s">
        <v>4449</v>
      </c>
      <c r="M923" s="91" t="s">
        <v>7087</v>
      </c>
      <c r="N923" s="330" t="s">
        <v>30</v>
      </c>
      <c r="O923" s="330"/>
      <c r="P923" s="330" t="s">
        <v>30</v>
      </c>
      <c r="Q923" s="373">
        <v>3853</v>
      </c>
      <c r="R923" s="373">
        <v>590.79999999999995</v>
      </c>
      <c r="S923" s="387">
        <v>206</v>
      </c>
      <c r="T923" s="387">
        <v>206</v>
      </c>
      <c r="U923" s="253"/>
      <c r="V923" s="252"/>
      <c r="W923" s="252">
        <v>13</v>
      </c>
      <c r="X923" s="330" t="s">
        <v>6337</v>
      </c>
      <c r="Y923" s="252">
        <v>9.5</v>
      </c>
      <c r="Z923" s="252"/>
      <c r="AA923" s="252"/>
      <c r="AB923" s="252">
        <v>32</v>
      </c>
      <c r="AC923" s="252"/>
      <c r="AD923" s="252"/>
      <c r="AE923" s="307">
        <v>38</v>
      </c>
      <c r="AF923" s="91" t="s">
        <v>7088</v>
      </c>
      <c r="AG923" s="373">
        <v>254</v>
      </c>
      <c r="AH923" s="373">
        <v>470</v>
      </c>
      <c r="AI923" s="91"/>
      <c r="AJ923" s="91"/>
      <c r="AK923" s="91" t="s">
        <v>12115</v>
      </c>
      <c r="AL923" s="381">
        <v>5</v>
      </c>
      <c r="AM923" s="381">
        <v>1</v>
      </c>
      <c r="AN923" s="381">
        <v>1</v>
      </c>
      <c r="AO923" s="381">
        <v>3</v>
      </c>
      <c r="AP923" s="381"/>
      <c r="AQ923" s="381">
        <v>310</v>
      </c>
      <c r="AR923" s="91" t="s">
        <v>9140</v>
      </c>
      <c r="AS923" s="91" t="s">
        <v>9140</v>
      </c>
      <c r="AT923" s="585" t="s">
        <v>10965</v>
      </c>
      <c r="AU923" s="232">
        <v>11850</v>
      </c>
      <c r="AV923" s="232">
        <v>38</v>
      </c>
      <c r="AW923" s="335"/>
      <c r="AX923" s="335"/>
      <c r="AY923" s="335"/>
      <c r="AZ923" s="335"/>
      <c r="BA923" s="335"/>
      <c r="BB923" s="313"/>
      <c r="BC923" s="313"/>
      <c r="BD923" s="91"/>
      <c r="BE923" s="91" t="s">
        <v>6350</v>
      </c>
      <c r="BF923" s="313"/>
      <c r="BG923" s="335"/>
      <c r="BH923" s="313"/>
      <c r="BI923" s="313"/>
      <c r="BJ923" s="313"/>
      <c r="BK923" s="313"/>
      <c r="BL923" s="313"/>
      <c r="BM923" s="91"/>
      <c r="BN923" s="91"/>
      <c r="BO923" s="253"/>
      <c r="BP923" s="253"/>
      <c r="BQ923" s="253"/>
      <c r="BR923" s="253"/>
      <c r="BS923" s="253">
        <v>1</v>
      </c>
      <c r="BT923" s="253"/>
      <c r="BU923" s="253"/>
      <c r="BV923" s="253">
        <v>1</v>
      </c>
      <c r="BW923" s="253"/>
      <c r="BX923" s="253"/>
      <c r="BY923" s="427"/>
      <c r="BZ923" s="427"/>
      <c r="CA923" s="427"/>
      <c r="CB923" s="427"/>
      <c r="CC923" s="427"/>
    </row>
    <row r="924" spans="1:81" ht="17.100000000000001" customHeight="1">
      <c r="A924" s="770">
        <v>823</v>
      </c>
      <c r="B924" s="116" t="s">
        <v>4249</v>
      </c>
      <c r="C924" s="116" t="s">
        <v>4450</v>
      </c>
      <c r="D924" s="116" t="s">
        <v>309</v>
      </c>
      <c r="E924" s="116" t="s">
        <v>97</v>
      </c>
      <c r="F924" s="116" t="s">
        <v>4451</v>
      </c>
      <c r="G924" s="101" t="s">
        <v>4452</v>
      </c>
      <c r="H924" s="330" t="s">
        <v>4453</v>
      </c>
      <c r="I924" s="91" t="s">
        <v>1479</v>
      </c>
      <c r="J924" s="330" t="s">
        <v>102</v>
      </c>
      <c r="K924" s="330" t="s">
        <v>4454</v>
      </c>
      <c r="L924" s="330" t="s">
        <v>4455</v>
      </c>
      <c r="M924" s="91" t="s">
        <v>10684</v>
      </c>
      <c r="N924" s="330" t="s">
        <v>30</v>
      </c>
      <c r="O924" s="330"/>
      <c r="P924" s="330" t="s">
        <v>30</v>
      </c>
      <c r="Q924" s="373">
        <v>5402</v>
      </c>
      <c r="R924" s="373">
        <v>1692</v>
      </c>
      <c r="S924" s="387">
        <v>627</v>
      </c>
      <c r="T924" s="387">
        <v>466</v>
      </c>
      <c r="U924" s="253" t="s">
        <v>6357</v>
      </c>
      <c r="V924" s="252">
        <v>161</v>
      </c>
      <c r="W924" s="252">
        <v>168</v>
      </c>
      <c r="X924" s="330" t="s">
        <v>6337</v>
      </c>
      <c r="Y924" s="252">
        <v>162</v>
      </c>
      <c r="Z924" s="252"/>
      <c r="AA924" s="252"/>
      <c r="AB924" s="252">
        <v>116</v>
      </c>
      <c r="AC924" s="252"/>
      <c r="AD924" s="252"/>
      <c r="AE924" s="307">
        <v>28</v>
      </c>
      <c r="AF924" s="91" t="s">
        <v>6392</v>
      </c>
      <c r="AG924" s="373">
        <v>16589</v>
      </c>
      <c r="AH924" s="373">
        <v>21793</v>
      </c>
      <c r="AI924" s="91"/>
      <c r="AJ924" s="91"/>
      <c r="AK924" s="91" t="s">
        <v>6372</v>
      </c>
      <c r="AL924" s="381">
        <v>3</v>
      </c>
      <c r="AM924" s="381">
        <v>1</v>
      </c>
      <c r="AN924" s="381">
        <v>2</v>
      </c>
      <c r="AO924" s="381"/>
      <c r="AP924" s="381"/>
      <c r="AQ924" s="381">
        <v>269</v>
      </c>
      <c r="AR924" s="91" t="s">
        <v>9140</v>
      </c>
      <c r="AS924" s="91" t="s">
        <v>9140</v>
      </c>
      <c r="AT924" s="91" t="s">
        <v>10038</v>
      </c>
      <c r="AU924" s="232">
        <v>41934</v>
      </c>
      <c r="AV924" s="232">
        <v>156</v>
      </c>
      <c r="AW924" s="335"/>
      <c r="AX924" s="335"/>
      <c r="AY924" s="335"/>
      <c r="AZ924" s="335"/>
      <c r="BA924" s="335"/>
      <c r="BB924" s="313"/>
      <c r="BC924" s="313"/>
      <c r="BD924" s="91"/>
      <c r="BE924" s="91" t="s">
        <v>6393</v>
      </c>
      <c r="BF924" s="313"/>
      <c r="BG924" s="335"/>
      <c r="BH924" s="313"/>
      <c r="BI924" s="313"/>
      <c r="BJ924" s="313"/>
      <c r="BK924" s="313"/>
      <c r="BL924" s="313"/>
      <c r="BM924" s="91"/>
      <c r="BN924" s="91" t="s">
        <v>10043</v>
      </c>
      <c r="BO924" s="253"/>
      <c r="BP924" s="253">
        <v>1</v>
      </c>
      <c r="BQ924" s="253"/>
      <c r="BR924" s="253"/>
      <c r="BS924" s="253"/>
      <c r="BT924" s="253"/>
      <c r="BU924" s="253">
        <v>6</v>
      </c>
      <c r="BV924" s="253"/>
      <c r="BW924" s="253"/>
      <c r="BX924" s="253"/>
      <c r="BY924" s="427"/>
      <c r="BZ924" s="427"/>
      <c r="CA924" s="427"/>
      <c r="CB924" s="427"/>
      <c r="CC924" s="427"/>
    </row>
    <row r="925" spans="1:81" ht="17.100000000000001" customHeight="1">
      <c r="A925" s="770">
        <v>824</v>
      </c>
      <c r="B925" s="78" t="s">
        <v>4249</v>
      </c>
      <c r="C925" s="78" t="s">
        <v>4404</v>
      </c>
      <c r="D925" s="78" t="s">
        <v>309</v>
      </c>
      <c r="E925" s="78" t="s">
        <v>97</v>
      </c>
      <c r="F925" s="88" t="s">
        <v>4456</v>
      </c>
      <c r="G925" s="101" t="s">
        <v>4457</v>
      </c>
      <c r="H925" s="330" t="s">
        <v>4458</v>
      </c>
      <c r="I925" s="91" t="s">
        <v>3409</v>
      </c>
      <c r="J925" s="330" t="s">
        <v>102</v>
      </c>
      <c r="K925" s="330" t="s">
        <v>4432</v>
      </c>
      <c r="L925" s="330" t="s">
        <v>4459</v>
      </c>
      <c r="M925" s="91" t="s">
        <v>9778</v>
      </c>
      <c r="N925" s="330" t="s">
        <v>30</v>
      </c>
      <c r="O925" s="330"/>
      <c r="P925" s="330" t="s">
        <v>30</v>
      </c>
      <c r="Q925" s="373">
        <v>16949</v>
      </c>
      <c r="R925" s="373">
        <v>2363</v>
      </c>
      <c r="S925" s="387">
        <v>638</v>
      </c>
      <c r="T925" s="387">
        <v>495</v>
      </c>
      <c r="U925" s="253" t="s">
        <v>6352</v>
      </c>
      <c r="V925" s="252">
        <v>143</v>
      </c>
      <c r="W925" s="252">
        <v>127</v>
      </c>
      <c r="X925" s="330" t="s">
        <v>6337</v>
      </c>
      <c r="Y925" s="252">
        <v>348</v>
      </c>
      <c r="Z925" s="252">
        <v>51</v>
      </c>
      <c r="AA925" s="252">
        <v>1000</v>
      </c>
      <c r="AB925" s="252">
        <v>43</v>
      </c>
      <c r="AC925" s="252">
        <v>134</v>
      </c>
      <c r="AD925" s="252"/>
      <c r="AE925" s="307">
        <v>20</v>
      </c>
      <c r="AF925" s="91" t="s">
        <v>9779</v>
      </c>
      <c r="AG925" s="373">
        <v>341</v>
      </c>
      <c r="AH925" s="373">
        <v>666</v>
      </c>
      <c r="AI925" s="91"/>
      <c r="AJ925" s="91"/>
      <c r="AK925" s="91" t="s">
        <v>6348</v>
      </c>
      <c r="AL925" s="381">
        <v>13</v>
      </c>
      <c r="AM925" s="381">
        <v>2</v>
      </c>
      <c r="AN925" s="381">
        <v>9</v>
      </c>
      <c r="AO925" s="381">
        <v>2</v>
      </c>
      <c r="AP925" s="381"/>
      <c r="AQ925" s="381">
        <v>316</v>
      </c>
      <c r="AR925" s="91" t="s">
        <v>12113</v>
      </c>
      <c r="AS925" s="91" t="s">
        <v>12114</v>
      </c>
      <c r="AT925" s="91" t="s">
        <v>10039</v>
      </c>
      <c r="AU925" s="232">
        <v>36648</v>
      </c>
      <c r="AV925" s="232">
        <v>116</v>
      </c>
      <c r="AW925" s="335"/>
      <c r="AX925" s="335"/>
      <c r="AY925" s="335"/>
      <c r="AZ925" s="335"/>
      <c r="BA925" s="335"/>
      <c r="BB925" s="313"/>
      <c r="BC925" s="313"/>
      <c r="BD925" s="91"/>
      <c r="BE925" s="91" t="s">
        <v>6350</v>
      </c>
      <c r="BF925" s="313"/>
      <c r="BG925" s="335"/>
      <c r="BH925" s="313"/>
      <c r="BI925" s="313"/>
      <c r="BJ925" s="313"/>
      <c r="BK925" s="313"/>
      <c r="BL925" s="313"/>
      <c r="BM925" s="91"/>
      <c r="BN925" s="91" t="s">
        <v>6350</v>
      </c>
      <c r="BO925" s="253"/>
      <c r="BP925" s="253"/>
      <c r="BQ925" s="253">
        <v>1</v>
      </c>
      <c r="BR925" s="253">
        <v>1</v>
      </c>
      <c r="BS925" s="253">
        <v>3</v>
      </c>
      <c r="BT925" s="253">
        <v>1</v>
      </c>
      <c r="BU925" s="253"/>
      <c r="BV925" s="253">
        <v>3</v>
      </c>
      <c r="BW925" s="253"/>
      <c r="BX925" s="253"/>
      <c r="BY925" s="427"/>
      <c r="BZ925" s="427"/>
      <c r="CA925" s="427"/>
      <c r="CB925" s="427"/>
      <c r="CC925" s="427"/>
    </row>
    <row r="926" spans="1:81" ht="17.100000000000001" customHeight="1">
      <c r="A926" s="770">
        <v>825</v>
      </c>
      <c r="B926" s="78" t="s">
        <v>4249</v>
      </c>
      <c r="C926" s="78" t="s">
        <v>4460</v>
      </c>
      <c r="D926" s="78" t="s">
        <v>309</v>
      </c>
      <c r="E926" s="78" t="s">
        <v>97</v>
      </c>
      <c r="F926" s="78" t="s">
        <v>4461</v>
      </c>
      <c r="G926" s="101" t="s">
        <v>4462</v>
      </c>
      <c r="H926" s="330" t="s">
        <v>4463</v>
      </c>
      <c r="I926" s="91" t="s">
        <v>4464</v>
      </c>
      <c r="J926" s="330" t="s">
        <v>102</v>
      </c>
      <c r="K926" s="330" t="s">
        <v>4465</v>
      </c>
      <c r="L926" s="330" t="s">
        <v>4466</v>
      </c>
      <c r="M926" s="91" t="s">
        <v>7805</v>
      </c>
      <c r="N926" s="330" t="s">
        <v>30</v>
      </c>
      <c r="O926" s="570"/>
      <c r="P926" s="330" t="s">
        <v>30</v>
      </c>
      <c r="Q926" s="373">
        <v>22620</v>
      </c>
      <c r="R926" s="373">
        <v>4460</v>
      </c>
      <c r="S926" s="387">
        <v>1228</v>
      </c>
      <c r="T926" s="387">
        <v>983</v>
      </c>
      <c r="U926" s="253" t="s">
        <v>6352</v>
      </c>
      <c r="V926" s="252">
        <v>245</v>
      </c>
      <c r="W926" s="252">
        <v>414</v>
      </c>
      <c r="X926" s="330" t="s">
        <v>6337</v>
      </c>
      <c r="Y926" s="252">
        <v>200</v>
      </c>
      <c r="Z926" s="252">
        <v>48</v>
      </c>
      <c r="AA926" s="252">
        <v>3665</v>
      </c>
      <c r="AB926" s="252">
        <v>148</v>
      </c>
      <c r="AC926" s="252"/>
      <c r="AD926" s="252">
        <v>101</v>
      </c>
      <c r="AE926" s="307">
        <v>122</v>
      </c>
      <c r="AF926" s="91" t="s">
        <v>6384</v>
      </c>
      <c r="AG926" s="373">
        <v>7662</v>
      </c>
      <c r="AH926" s="373">
        <v>10084</v>
      </c>
      <c r="AI926" s="91" t="s">
        <v>7806</v>
      </c>
      <c r="AJ926" s="91" t="s">
        <v>7807</v>
      </c>
      <c r="AK926" s="91" t="s">
        <v>6354</v>
      </c>
      <c r="AL926" s="381">
        <v>26</v>
      </c>
      <c r="AM926" s="381"/>
      <c r="AN926" s="381">
        <v>26</v>
      </c>
      <c r="AO926" s="381"/>
      <c r="AP926" s="381"/>
      <c r="AQ926" s="381">
        <v>311</v>
      </c>
      <c r="AR926" s="91" t="s">
        <v>9140</v>
      </c>
      <c r="AS926" s="91" t="s">
        <v>9140</v>
      </c>
      <c r="AT926" s="91" t="s">
        <v>7808</v>
      </c>
      <c r="AU926" s="232">
        <v>17172</v>
      </c>
      <c r="AV926" s="232">
        <v>55</v>
      </c>
      <c r="AW926" s="335"/>
      <c r="AX926" s="335"/>
      <c r="AY926" s="335"/>
      <c r="AZ926" s="335"/>
      <c r="BA926" s="335"/>
      <c r="BB926" s="313"/>
      <c r="BC926" s="313"/>
      <c r="BD926" s="91"/>
      <c r="BE926" s="91" t="s">
        <v>6350</v>
      </c>
      <c r="BF926" s="313"/>
      <c r="BG926" s="335"/>
      <c r="BH926" s="313"/>
      <c r="BI926" s="313"/>
      <c r="BJ926" s="313"/>
      <c r="BK926" s="313"/>
      <c r="BL926" s="313"/>
      <c r="BM926" s="91"/>
      <c r="BN926" s="91"/>
      <c r="BO926" s="253"/>
      <c r="BP926" s="253">
        <v>1</v>
      </c>
      <c r="BQ926" s="253">
        <v>1</v>
      </c>
      <c r="BR926" s="253"/>
      <c r="BS926" s="253"/>
      <c r="BT926" s="253">
        <v>2</v>
      </c>
      <c r="BU926" s="253">
        <v>5</v>
      </c>
      <c r="BV926" s="253">
        <v>4</v>
      </c>
      <c r="BW926" s="253"/>
      <c r="BX926" s="253"/>
      <c r="BY926" s="427"/>
      <c r="BZ926" s="427"/>
      <c r="CA926" s="427"/>
      <c r="CB926" s="427"/>
      <c r="CC926" s="427"/>
    </row>
    <row r="927" spans="1:81" ht="17.100000000000001" customHeight="1">
      <c r="A927" s="770">
        <v>826</v>
      </c>
      <c r="B927" s="116" t="s">
        <v>4249</v>
      </c>
      <c r="C927" s="116" t="s">
        <v>4467</v>
      </c>
      <c r="D927" s="116" t="s">
        <v>309</v>
      </c>
      <c r="E927" s="91" t="s">
        <v>20</v>
      </c>
      <c r="F927" s="91" t="s">
        <v>4468</v>
      </c>
      <c r="G927" s="101" t="s">
        <v>4469</v>
      </c>
      <c r="H927" s="330" t="s">
        <v>4470</v>
      </c>
      <c r="I927" s="91" t="s">
        <v>4471</v>
      </c>
      <c r="J927" s="330" t="s">
        <v>102</v>
      </c>
      <c r="K927" s="330" t="s">
        <v>4472</v>
      </c>
      <c r="L927" s="330" t="s">
        <v>4473</v>
      </c>
      <c r="M927" s="91" t="s">
        <v>7809</v>
      </c>
      <c r="N927" s="330" t="s">
        <v>30</v>
      </c>
      <c r="O927" s="330"/>
      <c r="P927" s="330" t="s">
        <v>102</v>
      </c>
      <c r="Q927" s="373">
        <v>17285</v>
      </c>
      <c r="R927" s="373">
        <v>1900</v>
      </c>
      <c r="S927" s="387">
        <v>683</v>
      </c>
      <c r="T927" s="387">
        <v>280</v>
      </c>
      <c r="U927" s="253" t="s">
        <v>6357</v>
      </c>
      <c r="V927" s="252">
        <v>403</v>
      </c>
      <c r="W927" s="252">
        <v>341</v>
      </c>
      <c r="X927" s="330" t="s">
        <v>6337</v>
      </c>
      <c r="Y927" s="252">
        <v>127</v>
      </c>
      <c r="Z927" s="252">
        <v>22</v>
      </c>
      <c r="AA927" s="252">
        <v>850</v>
      </c>
      <c r="AB927" s="252">
        <v>27</v>
      </c>
      <c r="AC927" s="252"/>
      <c r="AD927" s="252"/>
      <c r="AE927" s="307">
        <v>60</v>
      </c>
      <c r="AF927" s="91" t="s">
        <v>6384</v>
      </c>
      <c r="AG927" s="373">
        <v>1306</v>
      </c>
      <c r="AH927" s="373">
        <v>1717</v>
      </c>
      <c r="AI927" s="91" t="s">
        <v>7810</v>
      </c>
      <c r="AJ927" s="91" t="s">
        <v>7811</v>
      </c>
      <c r="AK927" s="91" t="s">
        <v>6348</v>
      </c>
      <c r="AL927" s="381">
        <v>6</v>
      </c>
      <c r="AM927" s="381">
        <v>2</v>
      </c>
      <c r="AN927" s="381">
        <v>1</v>
      </c>
      <c r="AO927" s="381">
        <v>2</v>
      </c>
      <c r="AP927" s="381">
        <v>1</v>
      </c>
      <c r="AQ927" s="381">
        <v>310</v>
      </c>
      <c r="AR927" s="91" t="s">
        <v>6355</v>
      </c>
      <c r="AS927" s="91" t="s">
        <v>6355</v>
      </c>
      <c r="AT927" s="91" t="s">
        <v>6356</v>
      </c>
      <c r="AU927" s="232">
        <v>47645</v>
      </c>
      <c r="AV927" s="232">
        <v>154</v>
      </c>
      <c r="AW927" s="335"/>
      <c r="AX927" s="335"/>
      <c r="AY927" s="335"/>
      <c r="AZ927" s="335"/>
      <c r="BA927" s="335"/>
      <c r="BB927" s="313"/>
      <c r="BC927" s="313"/>
      <c r="BD927" s="91"/>
      <c r="BE927" s="91" t="s">
        <v>6350</v>
      </c>
      <c r="BF927" s="313"/>
      <c r="BG927" s="335"/>
      <c r="BH927" s="313"/>
      <c r="BI927" s="313"/>
      <c r="BJ927" s="313"/>
      <c r="BK927" s="313"/>
      <c r="BL927" s="313"/>
      <c r="BM927" s="91"/>
      <c r="BN927" s="91" t="s">
        <v>6350</v>
      </c>
      <c r="BO927" s="253"/>
      <c r="BP927" s="253">
        <v>1</v>
      </c>
      <c r="BQ927" s="253"/>
      <c r="BR927" s="253"/>
      <c r="BS927" s="253"/>
      <c r="BT927" s="253">
        <v>1</v>
      </c>
      <c r="BU927" s="253"/>
      <c r="BV927" s="253">
        <v>2</v>
      </c>
      <c r="BW927" s="253"/>
      <c r="BX927" s="253"/>
      <c r="BY927" s="427"/>
      <c r="BZ927" s="427"/>
      <c r="CA927" s="427"/>
      <c r="CB927" s="427"/>
      <c r="CC927" s="427"/>
    </row>
    <row r="928" spans="1:81" ht="17.100000000000001" customHeight="1">
      <c r="A928" s="770">
        <v>827</v>
      </c>
      <c r="B928" s="78" t="s">
        <v>4249</v>
      </c>
      <c r="C928" s="78" t="s">
        <v>4474</v>
      </c>
      <c r="D928" s="78" t="s">
        <v>309</v>
      </c>
      <c r="E928" s="78" t="s">
        <v>97</v>
      </c>
      <c r="F928" s="78" t="s">
        <v>4475</v>
      </c>
      <c r="G928" s="101" t="s">
        <v>4476</v>
      </c>
      <c r="H928" s="330" t="s">
        <v>4477</v>
      </c>
      <c r="I928" s="91" t="s">
        <v>4478</v>
      </c>
      <c r="J928" s="330" t="s">
        <v>102</v>
      </c>
      <c r="K928" s="330" t="s">
        <v>4479</v>
      </c>
      <c r="L928" s="330" t="s">
        <v>4480</v>
      </c>
      <c r="M928" s="91" t="s">
        <v>10685</v>
      </c>
      <c r="N928" s="330" t="s">
        <v>30</v>
      </c>
      <c r="O928" s="330"/>
      <c r="P928" s="330" t="s">
        <v>30</v>
      </c>
      <c r="Q928" s="373">
        <v>31241</v>
      </c>
      <c r="R928" s="373">
        <v>2933.54</v>
      </c>
      <c r="S928" s="23">
        <v>943.6</v>
      </c>
      <c r="T928" s="387">
        <v>847.6</v>
      </c>
      <c r="U928" s="253" t="s">
        <v>6352</v>
      </c>
      <c r="V928" s="252">
        <v>96</v>
      </c>
      <c r="W928" s="252">
        <v>302.38</v>
      </c>
      <c r="X928" s="330" t="s">
        <v>6337</v>
      </c>
      <c r="Y928" s="252">
        <v>181</v>
      </c>
      <c r="Z928" s="252"/>
      <c r="AA928" s="252"/>
      <c r="AB928" s="252">
        <v>49</v>
      </c>
      <c r="AC928" s="252"/>
      <c r="AD928" s="252"/>
      <c r="AE928" s="307">
        <v>77</v>
      </c>
      <c r="AF928" s="91" t="s">
        <v>7812</v>
      </c>
      <c r="AG928" s="373">
        <v>1024</v>
      </c>
      <c r="AH928" s="373">
        <v>1808</v>
      </c>
      <c r="AI928" s="91" t="s">
        <v>7813</v>
      </c>
      <c r="AJ928" s="91" t="s">
        <v>9987</v>
      </c>
      <c r="AK928" s="91" t="s">
        <v>6348</v>
      </c>
      <c r="AL928" s="381">
        <v>9</v>
      </c>
      <c r="AM928" s="381">
        <v>4</v>
      </c>
      <c r="AN928" s="381">
        <v>3</v>
      </c>
      <c r="AO928" s="381">
        <v>1</v>
      </c>
      <c r="AP928" s="381">
        <v>1</v>
      </c>
      <c r="AQ928" s="381">
        <v>310</v>
      </c>
      <c r="AR928" s="91" t="s">
        <v>6355</v>
      </c>
      <c r="AS928" s="91" t="s">
        <v>6355</v>
      </c>
      <c r="AT928" s="91" t="s">
        <v>7814</v>
      </c>
      <c r="AU928" s="232">
        <v>17387</v>
      </c>
      <c r="AV928" s="232">
        <v>56</v>
      </c>
      <c r="AW928" s="335"/>
      <c r="AX928" s="335"/>
      <c r="AY928" s="335"/>
      <c r="AZ928" s="335"/>
      <c r="BA928" s="335"/>
      <c r="BB928" s="313"/>
      <c r="BC928" s="313"/>
      <c r="BD928" s="91"/>
      <c r="BE928" s="91" t="s">
        <v>6350</v>
      </c>
      <c r="BF928" s="313"/>
      <c r="BG928" s="335"/>
      <c r="BH928" s="313"/>
      <c r="BI928" s="313"/>
      <c r="BJ928" s="313"/>
      <c r="BK928" s="313"/>
      <c r="BL928" s="313"/>
      <c r="BM928" s="91"/>
      <c r="BN928" s="91" t="s">
        <v>6350</v>
      </c>
      <c r="BO928" s="390"/>
      <c r="BP928" s="390"/>
      <c r="BQ928" s="390">
        <v>1</v>
      </c>
      <c r="BR928" s="390">
        <v>2</v>
      </c>
      <c r="BS928" s="390">
        <v>2</v>
      </c>
      <c r="BT928" s="390">
        <v>2</v>
      </c>
      <c r="BU928" s="390"/>
      <c r="BV928" s="390"/>
      <c r="BW928" s="390"/>
      <c r="BX928" s="390"/>
      <c r="BY928" s="427"/>
      <c r="BZ928" s="427"/>
      <c r="CA928" s="427"/>
      <c r="CB928" s="427"/>
      <c r="CC928" s="427"/>
    </row>
    <row r="929" spans="1:81" ht="17.100000000000001" customHeight="1">
      <c r="A929" s="88">
        <v>828</v>
      </c>
      <c r="B929" s="696" t="s">
        <v>12059</v>
      </c>
      <c r="C929" s="696" t="s">
        <v>12060</v>
      </c>
      <c r="D929" s="696" t="s">
        <v>12061</v>
      </c>
      <c r="E929" s="696" t="s">
        <v>12066</v>
      </c>
      <c r="F929" s="696" t="s">
        <v>12065</v>
      </c>
      <c r="G929" s="101" t="s">
        <v>12064</v>
      </c>
      <c r="H929" s="695" t="s">
        <v>12137</v>
      </c>
      <c r="I929" s="91" t="s">
        <v>12138</v>
      </c>
      <c r="J929" s="695" t="s">
        <v>102</v>
      </c>
      <c r="K929" s="695" t="s">
        <v>12063</v>
      </c>
      <c r="L929" s="695" t="s">
        <v>12062</v>
      </c>
      <c r="M929" s="776" t="s">
        <v>12557</v>
      </c>
      <c r="N929" s="695" t="s">
        <v>30</v>
      </c>
      <c r="O929" s="695"/>
      <c r="P929" s="695" t="s">
        <v>30</v>
      </c>
      <c r="Q929" s="373">
        <v>4277</v>
      </c>
      <c r="R929" s="373">
        <v>676.42</v>
      </c>
      <c r="S929" s="23">
        <v>340.20000000000005</v>
      </c>
      <c r="T929" s="387">
        <v>226.8</v>
      </c>
      <c r="U929" s="253"/>
      <c r="V929" s="252">
        <v>113.4</v>
      </c>
      <c r="W929" s="252">
        <v>126.8</v>
      </c>
      <c r="X929" s="695" t="s">
        <v>6337</v>
      </c>
      <c r="Y929" s="252">
        <v>126.8</v>
      </c>
      <c r="Z929" s="252">
        <v>113.4</v>
      </c>
      <c r="AA929" s="252">
        <v>1186</v>
      </c>
      <c r="AB929" s="252">
        <v>56.7</v>
      </c>
      <c r="AC929" s="252"/>
      <c r="AD929" s="252"/>
      <c r="AE929" s="307" t="s">
        <v>11909</v>
      </c>
      <c r="AF929" s="91" t="s">
        <v>12139</v>
      </c>
      <c r="AG929" s="373">
        <v>144</v>
      </c>
      <c r="AH929" s="373">
        <v>522</v>
      </c>
      <c r="AI929" s="91"/>
      <c r="AJ929" s="91"/>
      <c r="AK929" s="91" t="s">
        <v>6348</v>
      </c>
      <c r="AL929" s="695">
        <v>7</v>
      </c>
      <c r="AM929" s="695">
        <v>1</v>
      </c>
      <c r="AN929" s="695">
        <v>2</v>
      </c>
      <c r="AO929" s="695">
        <v>2</v>
      </c>
      <c r="AP929" s="695">
        <v>2</v>
      </c>
      <c r="AQ929" s="695">
        <v>310</v>
      </c>
      <c r="AR929" s="91" t="s">
        <v>6355</v>
      </c>
      <c r="AS929" s="91" t="s">
        <v>6355</v>
      </c>
      <c r="AT929" s="91" t="s">
        <v>12140</v>
      </c>
      <c r="AU929" s="232">
        <v>51800</v>
      </c>
      <c r="AV929" s="232">
        <v>167</v>
      </c>
      <c r="AW929" s="335"/>
      <c r="AX929" s="335"/>
      <c r="AY929" s="335"/>
      <c r="AZ929" s="335"/>
      <c r="BA929" s="335"/>
      <c r="BB929" s="313"/>
      <c r="BC929" s="313"/>
      <c r="BD929" s="91"/>
      <c r="BE929" s="91" t="s">
        <v>6350</v>
      </c>
      <c r="BF929" s="313"/>
      <c r="BG929" s="335"/>
      <c r="BH929" s="313"/>
      <c r="BI929" s="313"/>
      <c r="BJ929" s="313"/>
      <c r="BK929" s="313"/>
      <c r="BL929" s="313"/>
      <c r="BM929" s="91"/>
      <c r="BN929" s="91" t="s">
        <v>6350</v>
      </c>
      <c r="BO929" s="390"/>
      <c r="BP929" s="390">
        <v>1</v>
      </c>
      <c r="BQ929" s="390"/>
      <c r="BR929" s="390"/>
      <c r="BS929" s="390"/>
      <c r="BT929" s="390">
        <v>4</v>
      </c>
      <c r="BU929" s="390">
        <v>1</v>
      </c>
      <c r="BV929" s="390">
        <v>3</v>
      </c>
      <c r="BW929" s="390"/>
      <c r="BX929" s="390"/>
      <c r="BY929" s="695"/>
      <c r="BZ929" s="695"/>
      <c r="CA929" s="695"/>
      <c r="CB929" s="695"/>
      <c r="CC929" s="695"/>
    </row>
    <row r="930" spans="1:81" ht="17.100000000000001" customHeight="1">
      <c r="A930" s="208"/>
      <c r="B930" s="209" t="s">
        <v>4481</v>
      </c>
      <c r="C930" s="210"/>
      <c r="D930" s="210">
        <v>43</v>
      </c>
      <c r="E930" s="210"/>
      <c r="F930" s="210"/>
      <c r="G930" s="208"/>
      <c r="H930" s="208"/>
      <c r="I930" s="208"/>
      <c r="J930" s="208"/>
      <c r="K930" s="208"/>
      <c r="L930" s="208"/>
      <c r="M930" s="205"/>
      <c r="N930" s="112"/>
      <c r="O930" s="112"/>
      <c r="P930" s="112"/>
      <c r="Q930" s="374"/>
      <c r="R930" s="374"/>
      <c r="S930" s="188"/>
      <c r="T930" s="188"/>
      <c r="U930" s="285"/>
      <c r="V930" s="298"/>
      <c r="W930" s="298"/>
      <c r="X930" s="112"/>
      <c r="Y930" s="298"/>
      <c r="Z930" s="298"/>
      <c r="AA930" s="298"/>
      <c r="AB930" s="298"/>
      <c r="AC930" s="298"/>
      <c r="AD930" s="298"/>
      <c r="AE930" s="352"/>
      <c r="AF930" s="205"/>
      <c r="AG930" s="374"/>
      <c r="AH930" s="374"/>
      <c r="AI930" s="205"/>
      <c r="AJ930" s="205"/>
      <c r="AK930" s="205"/>
      <c r="AL930" s="112"/>
      <c r="AM930" s="112"/>
      <c r="AN930" s="112"/>
      <c r="AO930" s="112"/>
      <c r="AP930" s="112"/>
      <c r="AQ930" s="112"/>
      <c r="AR930" s="205"/>
      <c r="AS930" s="205"/>
      <c r="AT930" s="205"/>
      <c r="AU930" s="198"/>
      <c r="AV930" s="198"/>
      <c r="AW930" s="339"/>
      <c r="AX930" s="339"/>
      <c r="AY930" s="339"/>
      <c r="AZ930" s="339"/>
      <c r="BA930" s="339"/>
      <c r="BB930" s="310"/>
      <c r="BC930" s="310"/>
      <c r="BD930" s="205"/>
      <c r="BE930" s="205"/>
      <c r="BF930" s="310"/>
      <c r="BG930" s="339"/>
      <c r="BH930" s="310"/>
      <c r="BI930" s="310"/>
      <c r="BJ930" s="310"/>
      <c r="BK930" s="310"/>
      <c r="BL930" s="310"/>
      <c r="BM930" s="205"/>
      <c r="BN930" s="205"/>
      <c r="BO930" s="285"/>
      <c r="BP930" s="285"/>
      <c r="BQ930" s="285"/>
      <c r="BR930" s="285"/>
      <c r="BS930" s="285"/>
      <c r="BT930" s="285"/>
      <c r="BU930" s="285"/>
      <c r="BV930" s="285"/>
      <c r="BW930" s="285"/>
      <c r="BX930" s="285"/>
      <c r="BY930" s="112"/>
      <c r="BZ930" s="112"/>
      <c r="CA930" s="112"/>
      <c r="CB930" s="112"/>
      <c r="CC930" s="112"/>
    </row>
    <row r="931" spans="1:81" ht="17.100000000000001" customHeight="1">
      <c r="A931" s="78">
        <v>829</v>
      </c>
      <c r="B931" s="90" t="s">
        <v>4249</v>
      </c>
      <c r="C931" s="90" t="s">
        <v>4333</v>
      </c>
      <c r="D931" s="90" t="s">
        <v>702</v>
      </c>
      <c r="E931" s="90" t="s">
        <v>97</v>
      </c>
      <c r="F931" s="78" t="s">
        <v>4482</v>
      </c>
      <c r="G931" s="101" t="s">
        <v>4483</v>
      </c>
      <c r="H931" s="330" t="s">
        <v>4484</v>
      </c>
      <c r="I931" s="91" t="s">
        <v>4485</v>
      </c>
      <c r="J931" s="330" t="s">
        <v>102</v>
      </c>
      <c r="K931" s="118" t="s">
        <v>4486</v>
      </c>
      <c r="L931" s="330" t="s">
        <v>4487</v>
      </c>
      <c r="M931" s="91" t="s">
        <v>7911</v>
      </c>
      <c r="N931" s="330" t="s">
        <v>30</v>
      </c>
      <c r="O931" s="330"/>
      <c r="P931" s="330" t="s">
        <v>30</v>
      </c>
      <c r="Q931" s="373">
        <v>9927</v>
      </c>
      <c r="R931" s="373">
        <v>1996.6</v>
      </c>
      <c r="S931" s="387">
        <v>676.21</v>
      </c>
      <c r="T931" s="387">
        <v>631</v>
      </c>
      <c r="U931" s="253" t="s">
        <v>6361</v>
      </c>
      <c r="V931" s="252">
        <v>45.21</v>
      </c>
      <c r="W931" s="252">
        <v>41.6</v>
      </c>
      <c r="X931" s="330" t="s">
        <v>6337</v>
      </c>
      <c r="Y931" s="252">
        <v>352.8</v>
      </c>
      <c r="Z931" s="252"/>
      <c r="AA931" s="252"/>
      <c r="AB931" s="252">
        <v>74.599999999999994</v>
      </c>
      <c r="AC931" s="252"/>
      <c r="AD931" s="252">
        <v>125.4</v>
      </c>
      <c r="AE931" s="307">
        <v>23</v>
      </c>
      <c r="AF931" s="91" t="s">
        <v>7912</v>
      </c>
      <c r="AG931" s="373">
        <v>1000</v>
      </c>
      <c r="AH931" s="373">
        <v>1500</v>
      </c>
      <c r="AI931" s="91"/>
      <c r="AJ931" s="91"/>
      <c r="AK931" s="91" t="s">
        <v>11567</v>
      </c>
      <c r="AL931" s="381">
        <v>2</v>
      </c>
      <c r="AM931" s="381"/>
      <c r="AN931" s="381"/>
      <c r="AO931" s="381">
        <v>2</v>
      </c>
      <c r="AP931" s="381"/>
      <c r="AQ931" s="381">
        <v>298</v>
      </c>
      <c r="AR931" s="91" t="s">
        <v>9140</v>
      </c>
      <c r="AS931" s="91" t="s">
        <v>9227</v>
      </c>
      <c r="AT931" s="91" t="s">
        <v>12131</v>
      </c>
      <c r="AU931" s="73">
        <v>10518</v>
      </c>
      <c r="AV931" s="73">
        <v>35</v>
      </c>
      <c r="AW931" s="335"/>
      <c r="AX931" s="335"/>
      <c r="AY931" s="335"/>
      <c r="AZ931" s="335"/>
      <c r="BA931" s="335"/>
      <c r="BB931" s="313"/>
      <c r="BC931" s="313"/>
      <c r="BD931" s="91"/>
      <c r="BE931" s="91" t="s">
        <v>6350</v>
      </c>
      <c r="BF931" s="313"/>
      <c r="BG931" s="335"/>
      <c r="BH931" s="313"/>
      <c r="BI931" s="313"/>
      <c r="BJ931" s="313"/>
      <c r="BK931" s="313"/>
      <c r="BL931" s="313"/>
      <c r="BM931" s="91"/>
      <c r="BN931" s="91" t="s">
        <v>6350</v>
      </c>
      <c r="BO931" s="253"/>
      <c r="BP931" s="253"/>
      <c r="BQ931" s="253"/>
      <c r="BR931" s="253"/>
      <c r="BS931" s="253"/>
      <c r="BT931" s="253"/>
      <c r="BU931" s="253"/>
      <c r="BV931" s="253"/>
      <c r="BW931" s="253"/>
      <c r="BX931" s="253"/>
      <c r="BY931" s="427">
        <v>2</v>
      </c>
      <c r="BZ931" s="427"/>
      <c r="CA931" s="427">
        <v>8</v>
      </c>
      <c r="CB931" s="427"/>
      <c r="CC931" s="427"/>
    </row>
    <row r="932" spans="1:81" ht="17.100000000000001" customHeight="1">
      <c r="A932" s="78">
        <v>830</v>
      </c>
      <c r="B932" s="78" t="s">
        <v>4249</v>
      </c>
      <c r="C932" s="78" t="s">
        <v>4273</v>
      </c>
      <c r="D932" s="78" t="s">
        <v>702</v>
      </c>
      <c r="E932" s="78" t="s">
        <v>180</v>
      </c>
      <c r="F932" s="87" t="s">
        <v>4488</v>
      </c>
      <c r="G932" s="101" t="s">
        <v>4489</v>
      </c>
      <c r="H932" s="330" t="s">
        <v>4490</v>
      </c>
      <c r="I932" s="91" t="s">
        <v>4491</v>
      </c>
      <c r="J932" s="330" t="s">
        <v>102</v>
      </c>
      <c r="K932" s="118" t="s">
        <v>4491</v>
      </c>
      <c r="L932" s="567" t="s">
        <v>7089</v>
      </c>
      <c r="M932" s="91"/>
      <c r="N932" s="330" t="s">
        <v>30</v>
      </c>
      <c r="O932" s="330"/>
      <c r="P932" s="330" t="s">
        <v>30</v>
      </c>
      <c r="Q932" s="373">
        <v>10421</v>
      </c>
      <c r="R932" s="373">
        <v>501</v>
      </c>
      <c r="S932" s="387">
        <v>253</v>
      </c>
      <c r="T932" s="387">
        <v>200</v>
      </c>
      <c r="U932" s="253"/>
      <c r="V932" s="252">
        <v>53</v>
      </c>
      <c r="W932" s="300">
        <v>165</v>
      </c>
      <c r="X932" s="329" t="s">
        <v>6337</v>
      </c>
      <c r="Y932" s="252"/>
      <c r="Z932" s="252">
        <v>53</v>
      </c>
      <c r="AA932" s="252">
        <v>32000</v>
      </c>
      <c r="AB932" s="252"/>
      <c r="AC932" s="252"/>
      <c r="AD932" s="252">
        <v>50</v>
      </c>
      <c r="AE932" s="307">
        <v>22</v>
      </c>
      <c r="AF932" s="91" t="s">
        <v>12116</v>
      </c>
      <c r="AG932" s="373">
        <v>21750</v>
      </c>
      <c r="AH932" s="373">
        <v>29000</v>
      </c>
      <c r="AI932" s="91"/>
      <c r="AJ932" s="91"/>
      <c r="AK932" s="91"/>
      <c r="AL932" s="381"/>
      <c r="AM932" s="381"/>
      <c r="AN932" s="381"/>
      <c r="AO932" s="381"/>
      <c r="AP932" s="381"/>
      <c r="AQ932" s="381">
        <v>318</v>
      </c>
      <c r="AR932" s="91" t="s">
        <v>9153</v>
      </c>
      <c r="AS932" s="91" t="s">
        <v>9153</v>
      </c>
      <c r="AT932" s="91" t="s">
        <v>6481</v>
      </c>
      <c r="AU932" s="73">
        <v>8000</v>
      </c>
      <c r="AV932" s="232">
        <v>25</v>
      </c>
      <c r="AW932" s="335">
        <v>2000</v>
      </c>
      <c r="AX932" s="335">
        <v>500</v>
      </c>
      <c r="AY932" s="335">
        <v>1000</v>
      </c>
      <c r="AZ932" s="335">
        <v>1000</v>
      </c>
      <c r="BA932" s="335">
        <v>1000</v>
      </c>
      <c r="BB932" s="313">
        <v>50</v>
      </c>
      <c r="BC932" s="313">
        <v>50</v>
      </c>
      <c r="BD932" s="91"/>
      <c r="BE932" s="91"/>
      <c r="BF932" s="313"/>
      <c r="BG932" s="335"/>
      <c r="BH932" s="313"/>
      <c r="BI932" s="313"/>
      <c r="BJ932" s="313"/>
      <c r="BK932" s="313"/>
      <c r="BL932" s="313"/>
      <c r="BM932" s="91"/>
      <c r="BN932" s="91"/>
      <c r="BO932" s="253"/>
      <c r="BP932" s="253"/>
      <c r="BQ932" s="253"/>
      <c r="BR932" s="253"/>
      <c r="BS932" s="253"/>
      <c r="BT932" s="253"/>
      <c r="BU932" s="253"/>
      <c r="BV932" s="253"/>
      <c r="BW932" s="253"/>
      <c r="BX932" s="253"/>
      <c r="BY932" s="427"/>
      <c r="BZ932" s="427"/>
      <c r="CA932" s="427">
        <v>1</v>
      </c>
      <c r="CB932" s="427"/>
      <c r="CC932" s="427"/>
    </row>
    <row r="933" spans="1:81" ht="17.100000000000001" customHeight="1">
      <c r="A933" s="770">
        <v>831</v>
      </c>
      <c r="B933" s="78" t="s">
        <v>4249</v>
      </c>
      <c r="C933" s="78" t="s">
        <v>4273</v>
      </c>
      <c r="D933" s="78" t="s">
        <v>702</v>
      </c>
      <c r="E933" s="78" t="s">
        <v>97</v>
      </c>
      <c r="F933" s="78" t="s">
        <v>4492</v>
      </c>
      <c r="G933" s="101" t="s">
        <v>4493</v>
      </c>
      <c r="H933" s="330" t="s">
        <v>4494</v>
      </c>
      <c r="I933" s="91" t="s">
        <v>4495</v>
      </c>
      <c r="J933" s="330" t="s">
        <v>102</v>
      </c>
      <c r="K933" s="118" t="s">
        <v>4496</v>
      </c>
      <c r="L933" s="330" t="s">
        <v>4497</v>
      </c>
      <c r="M933" s="91" t="s">
        <v>7090</v>
      </c>
      <c r="N933" s="330" t="s">
        <v>30</v>
      </c>
      <c r="O933" s="330"/>
      <c r="P933" s="330" t="s">
        <v>30</v>
      </c>
      <c r="Q933" s="373">
        <v>912</v>
      </c>
      <c r="R933" s="373">
        <v>1007</v>
      </c>
      <c r="S933" s="387">
        <v>634</v>
      </c>
      <c r="T933" s="387">
        <v>420</v>
      </c>
      <c r="U933" s="253" t="s">
        <v>6361</v>
      </c>
      <c r="V933" s="252">
        <v>214</v>
      </c>
      <c r="W933" s="252">
        <v>19</v>
      </c>
      <c r="X933" s="330" t="s">
        <v>6337</v>
      </c>
      <c r="Y933" s="252">
        <v>50</v>
      </c>
      <c r="Z933" s="252">
        <v>29</v>
      </c>
      <c r="AA933" s="252">
        <v>1500</v>
      </c>
      <c r="AB933" s="252">
        <v>40</v>
      </c>
      <c r="AC933" s="252">
        <v>10</v>
      </c>
      <c r="AD933" s="252"/>
      <c r="AE933" s="307">
        <v>10</v>
      </c>
      <c r="AF933" s="91" t="s">
        <v>8964</v>
      </c>
      <c r="AG933" s="373">
        <v>2369</v>
      </c>
      <c r="AH933" s="373">
        <v>2484</v>
      </c>
      <c r="AI933" s="91"/>
      <c r="AJ933" s="91"/>
      <c r="AK933" s="91" t="s">
        <v>6354</v>
      </c>
      <c r="AL933" s="381">
        <v>6</v>
      </c>
      <c r="AM933" s="381">
        <v>2</v>
      </c>
      <c r="AN933" s="381"/>
      <c r="AO933" s="381">
        <v>4</v>
      </c>
      <c r="AP933" s="381"/>
      <c r="AQ933" s="381">
        <v>300</v>
      </c>
      <c r="AR933" s="91" t="s">
        <v>9140</v>
      </c>
      <c r="AS933" s="91" t="s">
        <v>9140</v>
      </c>
      <c r="AT933" s="91" t="s">
        <v>9393</v>
      </c>
      <c r="AU933" s="73">
        <v>3150</v>
      </c>
      <c r="AV933" s="73">
        <v>10</v>
      </c>
      <c r="AW933" s="335">
        <v>3000</v>
      </c>
      <c r="AX933" s="335">
        <v>1500</v>
      </c>
      <c r="AY933" s="335">
        <v>2000</v>
      </c>
      <c r="AZ933" s="335">
        <v>2000</v>
      </c>
      <c r="BA933" s="335">
        <v>3000</v>
      </c>
      <c r="BB933" s="313">
        <v>20</v>
      </c>
      <c r="BC933" s="313"/>
      <c r="BD933" s="91" t="s">
        <v>9444</v>
      </c>
      <c r="BE933" s="91" t="s">
        <v>7091</v>
      </c>
      <c r="BF933" s="313"/>
      <c r="BG933" s="335"/>
      <c r="BH933" s="313"/>
      <c r="BI933" s="313"/>
      <c r="BJ933" s="313"/>
      <c r="BK933" s="313"/>
      <c r="BL933" s="313"/>
      <c r="BM933" s="91"/>
      <c r="BN933" s="91"/>
      <c r="BO933" s="253"/>
      <c r="BP933" s="253"/>
      <c r="BQ933" s="253"/>
      <c r="BR933" s="253"/>
      <c r="BS933" s="253"/>
      <c r="BT933" s="253"/>
      <c r="BU933" s="253"/>
      <c r="BV933" s="253"/>
      <c r="BW933" s="253"/>
      <c r="BX933" s="253"/>
      <c r="BY933" s="427">
        <v>4</v>
      </c>
      <c r="BZ933" s="427"/>
      <c r="CA933" s="427"/>
      <c r="CB933" s="427"/>
      <c r="CC933" s="427"/>
    </row>
    <row r="934" spans="1:81" ht="17.100000000000001" customHeight="1">
      <c r="A934" s="770">
        <v>832</v>
      </c>
      <c r="B934" s="78" t="s">
        <v>4498</v>
      </c>
      <c r="C934" s="78" t="s">
        <v>4309</v>
      </c>
      <c r="D934" s="78" t="s">
        <v>702</v>
      </c>
      <c r="E934" s="78" t="s">
        <v>97</v>
      </c>
      <c r="F934" s="88" t="s">
        <v>11098</v>
      </c>
      <c r="G934" s="101" t="s">
        <v>4499</v>
      </c>
      <c r="H934" s="330" t="s">
        <v>4500</v>
      </c>
      <c r="I934" s="91" t="s">
        <v>4501</v>
      </c>
      <c r="J934" s="330" t="s">
        <v>102</v>
      </c>
      <c r="K934" s="118" t="s">
        <v>4502</v>
      </c>
      <c r="L934" s="330" t="s">
        <v>4503</v>
      </c>
      <c r="M934" s="91" t="s">
        <v>10686</v>
      </c>
      <c r="N934" s="330" t="s">
        <v>30</v>
      </c>
      <c r="O934" s="330" t="s">
        <v>7937</v>
      </c>
      <c r="P934" s="330" t="s">
        <v>30</v>
      </c>
      <c r="Q934" s="373">
        <v>4994</v>
      </c>
      <c r="R934" s="373">
        <v>1014</v>
      </c>
      <c r="S934" s="387">
        <v>1320</v>
      </c>
      <c r="T934" s="387">
        <v>660</v>
      </c>
      <c r="U934" s="253" t="s">
        <v>6405</v>
      </c>
      <c r="V934" s="252">
        <v>660</v>
      </c>
      <c r="W934" s="252">
        <v>99</v>
      </c>
      <c r="X934" s="330" t="s">
        <v>6337</v>
      </c>
      <c r="Y934" s="252">
        <v>66</v>
      </c>
      <c r="Z934" s="252"/>
      <c r="AA934" s="252"/>
      <c r="AB934" s="252">
        <v>33</v>
      </c>
      <c r="AC934" s="252"/>
      <c r="AD934" s="252"/>
      <c r="AE934" s="307">
        <v>15</v>
      </c>
      <c r="AF934" s="91" t="s">
        <v>10352</v>
      </c>
      <c r="AG934" s="373">
        <v>6004</v>
      </c>
      <c r="AH934" s="373">
        <v>6004</v>
      </c>
      <c r="AI934" s="91" t="s">
        <v>7937</v>
      </c>
      <c r="AJ934" s="91" t="s">
        <v>7937</v>
      </c>
      <c r="AK934" s="91" t="s">
        <v>6573</v>
      </c>
      <c r="AL934" s="381"/>
      <c r="AM934" s="381"/>
      <c r="AN934" s="381"/>
      <c r="AO934" s="381"/>
      <c r="AP934" s="381"/>
      <c r="AQ934" s="628">
        <v>0</v>
      </c>
      <c r="AR934" s="631"/>
      <c r="AS934" s="631"/>
      <c r="AT934" s="631" t="s">
        <v>9382</v>
      </c>
      <c r="AU934" s="232">
        <v>0</v>
      </c>
      <c r="AV934" s="232">
        <v>0</v>
      </c>
      <c r="AW934" s="335">
        <v>3000</v>
      </c>
      <c r="AX934" s="335">
        <v>2000</v>
      </c>
      <c r="AY934" s="335">
        <v>2000</v>
      </c>
      <c r="AZ934" s="335">
        <v>2500</v>
      </c>
      <c r="BA934" s="335">
        <v>3000</v>
      </c>
      <c r="BB934" s="313">
        <v>16</v>
      </c>
      <c r="BC934" s="313"/>
      <c r="BD934" s="91" t="s">
        <v>10353</v>
      </c>
      <c r="BE934" s="91" t="s">
        <v>7473</v>
      </c>
      <c r="BF934" s="313">
        <v>3000</v>
      </c>
      <c r="BG934" s="335">
        <v>2000</v>
      </c>
      <c r="BH934" s="313">
        <v>2000</v>
      </c>
      <c r="BI934" s="313">
        <v>2500</v>
      </c>
      <c r="BJ934" s="313">
        <v>3000</v>
      </c>
      <c r="BK934" s="313">
        <v>16</v>
      </c>
      <c r="BL934" s="313">
        <v>50</v>
      </c>
      <c r="BM934" s="91" t="s">
        <v>10353</v>
      </c>
      <c r="BN934" s="91" t="s">
        <v>7473</v>
      </c>
      <c r="BO934" s="253"/>
      <c r="BP934" s="253"/>
      <c r="BQ934" s="253"/>
      <c r="BR934" s="253"/>
      <c r="BS934" s="253"/>
      <c r="BT934" s="253"/>
      <c r="BU934" s="253"/>
      <c r="BV934" s="253"/>
      <c r="BW934" s="253"/>
      <c r="BX934" s="253"/>
      <c r="BY934" s="427">
        <v>2</v>
      </c>
      <c r="BZ934" s="427"/>
      <c r="CA934" s="427"/>
      <c r="CB934" s="427"/>
      <c r="CC934" s="427"/>
    </row>
    <row r="935" spans="1:81" ht="17.100000000000001" customHeight="1">
      <c r="A935" s="770">
        <v>833</v>
      </c>
      <c r="B935" s="78" t="s">
        <v>4249</v>
      </c>
      <c r="C935" s="78" t="s">
        <v>4270</v>
      </c>
      <c r="D935" s="78" t="s">
        <v>702</v>
      </c>
      <c r="E935" s="78" t="s">
        <v>97</v>
      </c>
      <c r="F935" s="78" t="s">
        <v>4504</v>
      </c>
      <c r="G935" s="101" t="s">
        <v>4505</v>
      </c>
      <c r="H935" s="330" t="s">
        <v>4506</v>
      </c>
      <c r="I935" s="91" t="s">
        <v>4507</v>
      </c>
      <c r="J935" s="330" t="s">
        <v>102</v>
      </c>
      <c r="K935" s="118" t="s">
        <v>4508</v>
      </c>
      <c r="L935" s="330" t="s">
        <v>4509</v>
      </c>
      <c r="M935" s="91" t="s">
        <v>7855</v>
      </c>
      <c r="N935" s="330" t="s">
        <v>30</v>
      </c>
      <c r="O935" s="330"/>
      <c r="P935" s="330" t="s">
        <v>30</v>
      </c>
      <c r="Q935" s="373">
        <v>9504</v>
      </c>
      <c r="R935" s="373">
        <v>2869</v>
      </c>
      <c r="S935" s="387">
        <v>760.44</v>
      </c>
      <c r="T935" s="387">
        <v>544.16999999999996</v>
      </c>
      <c r="U935" s="253" t="s">
        <v>6336</v>
      </c>
      <c r="V935" s="252">
        <v>216.27</v>
      </c>
      <c r="W935" s="252">
        <v>200.46</v>
      </c>
      <c r="X935" s="330" t="s">
        <v>6337</v>
      </c>
      <c r="Y935" s="252">
        <v>81.33</v>
      </c>
      <c r="Z935" s="252">
        <v>49.5</v>
      </c>
      <c r="AA935" s="252">
        <v>1237</v>
      </c>
      <c r="AB935" s="252">
        <v>126.36</v>
      </c>
      <c r="AC935" s="252"/>
      <c r="AD935" s="252">
        <v>166.96</v>
      </c>
      <c r="AE935" s="307">
        <v>39</v>
      </c>
      <c r="AF935" s="91" t="s">
        <v>8965</v>
      </c>
      <c r="AG935" s="373">
        <v>1767</v>
      </c>
      <c r="AH935" s="373">
        <v>2390</v>
      </c>
      <c r="AI935" s="91"/>
      <c r="AJ935" s="91"/>
      <c r="AK935" s="91" t="s">
        <v>6365</v>
      </c>
      <c r="AL935" s="381">
        <v>4</v>
      </c>
      <c r="AM935" s="381">
        <v>1</v>
      </c>
      <c r="AN935" s="381">
        <v>2</v>
      </c>
      <c r="AO935" s="381">
        <v>1</v>
      </c>
      <c r="AP935" s="381"/>
      <c r="AQ935" s="381">
        <v>298</v>
      </c>
      <c r="AR935" s="91" t="s">
        <v>9140</v>
      </c>
      <c r="AS935" s="91" t="s">
        <v>9140</v>
      </c>
      <c r="AT935" s="91" t="s">
        <v>12127</v>
      </c>
      <c r="AU935" s="73">
        <v>2151</v>
      </c>
      <c r="AV935" s="73">
        <v>7</v>
      </c>
      <c r="AW935" s="335">
        <v>2000</v>
      </c>
      <c r="AX935" s="335">
        <v>0</v>
      </c>
      <c r="AY935" s="335">
        <v>1000</v>
      </c>
      <c r="AZ935" s="335">
        <v>1000</v>
      </c>
      <c r="BA935" s="335">
        <v>2000</v>
      </c>
      <c r="BB935" s="313">
        <v>20</v>
      </c>
      <c r="BC935" s="313">
        <v>50</v>
      </c>
      <c r="BD935" s="91" t="s">
        <v>9446</v>
      </c>
      <c r="BE935" s="91" t="s">
        <v>12128</v>
      </c>
      <c r="BF935" s="313"/>
      <c r="BG935" s="335"/>
      <c r="BH935" s="313"/>
      <c r="BI935" s="313"/>
      <c r="BJ935" s="313"/>
      <c r="BK935" s="313"/>
      <c r="BL935" s="313"/>
      <c r="BM935" s="91"/>
      <c r="BN935" s="91"/>
      <c r="BO935" s="253"/>
      <c r="BP935" s="253"/>
      <c r="BQ935" s="253"/>
      <c r="BR935" s="253"/>
      <c r="BS935" s="253"/>
      <c r="BT935" s="253"/>
      <c r="BU935" s="253"/>
      <c r="BV935" s="253"/>
      <c r="BW935" s="253"/>
      <c r="BX935" s="253"/>
      <c r="BY935" s="427">
        <v>5</v>
      </c>
      <c r="BZ935" s="427">
        <v>1</v>
      </c>
      <c r="CA935" s="427">
        <v>2</v>
      </c>
      <c r="CB935" s="427"/>
      <c r="CC935" s="427"/>
    </row>
    <row r="936" spans="1:81" ht="17.100000000000001" customHeight="1">
      <c r="A936" s="770">
        <v>834</v>
      </c>
      <c r="B936" s="78" t="s">
        <v>4250</v>
      </c>
      <c r="C936" s="78" t="s">
        <v>4510</v>
      </c>
      <c r="D936" s="78" t="s">
        <v>350</v>
      </c>
      <c r="E936" s="78" t="s">
        <v>20</v>
      </c>
      <c r="F936" s="78" t="s">
        <v>4511</v>
      </c>
      <c r="G936" s="101" t="s">
        <v>4512</v>
      </c>
      <c r="H936" s="330" t="s">
        <v>4513</v>
      </c>
      <c r="I936" s="91" t="s">
        <v>4514</v>
      </c>
      <c r="J936" s="330" t="s">
        <v>102</v>
      </c>
      <c r="K936" s="118" t="s">
        <v>4515</v>
      </c>
      <c r="L936" s="330" t="s">
        <v>4516</v>
      </c>
      <c r="M936" s="91" t="s">
        <v>7822</v>
      </c>
      <c r="N936" s="330" t="s">
        <v>30</v>
      </c>
      <c r="O936" s="330"/>
      <c r="P936" s="330" t="s">
        <v>30</v>
      </c>
      <c r="Q936" s="373">
        <v>17017</v>
      </c>
      <c r="R936" s="373">
        <v>1157</v>
      </c>
      <c r="S936" s="387">
        <v>330</v>
      </c>
      <c r="T936" s="387">
        <v>264</v>
      </c>
      <c r="U936" s="253" t="s">
        <v>6405</v>
      </c>
      <c r="V936" s="252">
        <v>66</v>
      </c>
      <c r="W936" s="252">
        <v>132</v>
      </c>
      <c r="X936" s="330" t="s">
        <v>6337</v>
      </c>
      <c r="Y936" s="252">
        <v>165</v>
      </c>
      <c r="Z936" s="252"/>
      <c r="AA936" s="252">
        <v>2000</v>
      </c>
      <c r="AB936" s="252">
        <v>66</v>
      </c>
      <c r="AC936" s="252"/>
      <c r="AD936" s="252"/>
      <c r="AE936" s="307">
        <v>30</v>
      </c>
      <c r="AF936" s="91" t="s">
        <v>7823</v>
      </c>
      <c r="AG936" s="373">
        <v>4000</v>
      </c>
      <c r="AH936" s="373">
        <v>4000</v>
      </c>
      <c r="AI936" s="91" t="s">
        <v>7824</v>
      </c>
      <c r="AJ936" s="91" t="s">
        <v>9054</v>
      </c>
      <c r="AK936" s="91" t="s">
        <v>6354</v>
      </c>
      <c r="AL936" s="381">
        <v>2</v>
      </c>
      <c r="AM936" s="381"/>
      <c r="AN936" s="381">
        <v>1</v>
      </c>
      <c r="AO936" s="381">
        <v>1</v>
      </c>
      <c r="AP936" s="381"/>
      <c r="AQ936" s="381">
        <v>285</v>
      </c>
      <c r="AR936" s="91" t="s">
        <v>9140</v>
      </c>
      <c r="AS936" s="91" t="s">
        <v>9140</v>
      </c>
      <c r="AT936" s="91" t="s">
        <v>6422</v>
      </c>
      <c r="AU936" s="232">
        <v>3812</v>
      </c>
      <c r="AV936" s="232">
        <v>13</v>
      </c>
      <c r="AW936" s="335">
        <v>6000</v>
      </c>
      <c r="AX936" s="335">
        <v>2500</v>
      </c>
      <c r="AY936" s="335">
        <v>3000</v>
      </c>
      <c r="AZ936" s="335">
        <v>3000</v>
      </c>
      <c r="BA936" s="335">
        <v>6000</v>
      </c>
      <c r="BB936" s="313" t="s">
        <v>9454</v>
      </c>
      <c r="BC936" s="313">
        <v>50</v>
      </c>
      <c r="BD936" s="91" t="s">
        <v>7005</v>
      </c>
      <c r="BE936" s="91" t="s">
        <v>7825</v>
      </c>
      <c r="BF936" s="313">
        <v>6000</v>
      </c>
      <c r="BG936" s="335">
        <v>2500</v>
      </c>
      <c r="BH936" s="313">
        <v>3000</v>
      </c>
      <c r="BI936" s="313">
        <v>3000</v>
      </c>
      <c r="BJ936" s="313">
        <v>6000</v>
      </c>
      <c r="BK936" s="313" t="s">
        <v>9603</v>
      </c>
      <c r="BL936" s="313">
        <v>50</v>
      </c>
      <c r="BM936" s="91" t="s">
        <v>7005</v>
      </c>
      <c r="BN936" s="91" t="s">
        <v>7825</v>
      </c>
      <c r="BO936" s="253"/>
      <c r="BP936" s="253"/>
      <c r="BQ936" s="253"/>
      <c r="BR936" s="253"/>
      <c r="BS936" s="253"/>
      <c r="BT936" s="253"/>
      <c r="BU936" s="253"/>
      <c r="BV936" s="253"/>
      <c r="BW936" s="253"/>
      <c r="BX936" s="253"/>
      <c r="BY936" s="427">
        <v>2</v>
      </c>
      <c r="BZ936" s="427"/>
      <c r="CA936" s="427"/>
      <c r="CB936" s="427"/>
      <c r="CC936" s="427"/>
    </row>
    <row r="937" spans="1:81" ht="17.100000000000001" customHeight="1">
      <c r="A937" s="770">
        <v>835</v>
      </c>
      <c r="B937" s="78" t="s">
        <v>4249</v>
      </c>
      <c r="C937" s="78" t="s">
        <v>4333</v>
      </c>
      <c r="D937" s="78" t="s">
        <v>702</v>
      </c>
      <c r="E937" s="78" t="s">
        <v>97</v>
      </c>
      <c r="F937" s="78" t="s">
        <v>11074</v>
      </c>
      <c r="G937" s="101" t="s">
        <v>4517</v>
      </c>
      <c r="H937" s="330" t="s">
        <v>4518</v>
      </c>
      <c r="I937" s="91" t="s">
        <v>4519</v>
      </c>
      <c r="J937" s="330" t="s">
        <v>102</v>
      </c>
      <c r="K937" s="118" t="s">
        <v>4520</v>
      </c>
      <c r="L937" s="330" t="s">
        <v>4521</v>
      </c>
      <c r="M937" s="91" t="s">
        <v>7826</v>
      </c>
      <c r="N937" s="330" t="s">
        <v>30</v>
      </c>
      <c r="O937" s="330"/>
      <c r="P937" s="330" t="s">
        <v>30</v>
      </c>
      <c r="Q937" s="373">
        <v>17893</v>
      </c>
      <c r="R937" s="373">
        <v>1681</v>
      </c>
      <c r="S937" s="53">
        <v>296</v>
      </c>
      <c r="T937" s="387">
        <v>226</v>
      </c>
      <c r="U937" s="253" t="s">
        <v>12117</v>
      </c>
      <c r="V937" s="252">
        <v>70</v>
      </c>
      <c r="W937" s="252">
        <v>37</v>
      </c>
      <c r="X937" s="330" t="s">
        <v>6337</v>
      </c>
      <c r="Y937" s="252"/>
      <c r="Z937" s="252">
        <v>55</v>
      </c>
      <c r="AA937" s="252">
        <v>500</v>
      </c>
      <c r="AB937" s="252">
        <v>14</v>
      </c>
      <c r="AC937" s="252"/>
      <c r="AD937" s="252"/>
      <c r="AE937" s="307">
        <v>20</v>
      </c>
      <c r="AF937" s="91" t="s">
        <v>7827</v>
      </c>
      <c r="AG937" s="373">
        <v>163</v>
      </c>
      <c r="AH937" s="373">
        <v>922</v>
      </c>
      <c r="AI937" s="91"/>
      <c r="AJ937" s="91"/>
      <c r="AK937" s="91"/>
      <c r="AL937" s="381"/>
      <c r="AM937" s="381"/>
      <c r="AN937" s="381"/>
      <c r="AO937" s="381"/>
      <c r="AP937" s="381"/>
      <c r="AQ937" s="623">
        <v>0</v>
      </c>
      <c r="AR937" s="625"/>
      <c r="AS937" s="625"/>
      <c r="AT937" s="625" t="s">
        <v>11072</v>
      </c>
      <c r="AU937" s="232">
        <v>0</v>
      </c>
      <c r="AV937" s="232">
        <v>0</v>
      </c>
      <c r="AW937" s="335"/>
      <c r="AX937" s="335"/>
      <c r="AY937" s="335"/>
      <c r="AZ937" s="335"/>
      <c r="BA937" s="335"/>
      <c r="BB937" s="313"/>
      <c r="BC937" s="313"/>
      <c r="BD937" s="91"/>
      <c r="BE937" s="91" t="s">
        <v>6350</v>
      </c>
      <c r="BF937" s="313"/>
      <c r="BG937" s="335"/>
      <c r="BH937" s="313"/>
      <c r="BI937" s="313"/>
      <c r="BJ937" s="313"/>
      <c r="BK937" s="313"/>
      <c r="BL937" s="313"/>
      <c r="BM937" s="91"/>
      <c r="BN937" s="91"/>
      <c r="BO937" s="253"/>
      <c r="BP937" s="253"/>
      <c r="BQ937" s="253"/>
      <c r="BR937" s="253"/>
      <c r="BS937" s="253"/>
      <c r="BT937" s="253"/>
      <c r="BU937" s="253"/>
      <c r="BV937" s="253"/>
      <c r="BW937" s="253"/>
      <c r="BX937" s="253"/>
      <c r="BY937" s="427"/>
      <c r="BZ937" s="427"/>
      <c r="CA937" s="427"/>
      <c r="CB937" s="427"/>
      <c r="CC937" s="427"/>
    </row>
    <row r="938" spans="1:81" ht="17.100000000000001" customHeight="1">
      <c r="A938" s="770">
        <v>836</v>
      </c>
      <c r="B938" s="116" t="s">
        <v>4250</v>
      </c>
      <c r="C938" s="116" t="s">
        <v>4510</v>
      </c>
      <c r="D938" s="116" t="s">
        <v>350</v>
      </c>
      <c r="E938" s="116" t="s">
        <v>20</v>
      </c>
      <c r="F938" s="116" t="s">
        <v>12600</v>
      </c>
      <c r="G938" s="101" t="s">
        <v>4522</v>
      </c>
      <c r="H938" s="330" t="s">
        <v>4523</v>
      </c>
      <c r="I938" s="91" t="s">
        <v>4524</v>
      </c>
      <c r="J938" s="330" t="s">
        <v>102</v>
      </c>
      <c r="K938" s="118" t="s">
        <v>4525</v>
      </c>
      <c r="L938" s="330" t="s">
        <v>4526</v>
      </c>
      <c r="M938" s="91" t="s">
        <v>6722</v>
      </c>
      <c r="N938" s="330" t="s">
        <v>30</v>
      </c>
      <c r="O938" s="330"/>
      <c r="P938" s="330" t="s">
        <v>30</v>
      </c>
      <c r="Q938" s="373">
        <v>971</v>
      </c>
      <c r="R938" s="373">
        <v>470</v>
      </c>
      <c r="S938" s="387">
        <v>270</v>
      </c>
      <c r="T938" s="387">
        <v>160</v>
      </c>
      <c r="U938" s="253" t="s">
        <v>6352</v>
      </c>
      <c r="V938" s="252">
        <v>110</v>
      </c>
      <c r="W938" s="252">
        <v>21</v>
      </c>
      <c r="X938" s="330" t="s">
        <v>6337</v>
      </c>
      <c r="Y938" s="252">
        <v>79</v>
      </c>
      <c r="Z938" s="252"/>
      <c r="AA938" s="252"/>
      <c r="AB938" s="252">
        <v>22</v>
      </c>
      <c r="AC938" s="252">
        <v>30</v>
      </c>
      <c r="AD938" s="252"/>
      <c r="AE938" s="307">
        <v>15</v>
      </c>
      <c r="AF938" s="91" t="s">
        <v>8966</v>
      </c>
      <c r="AG938" s="373">
        <v>12</v>
      </c>
      <c r="AH938" s="373">
        <v>3200</v>
      </c>
      <c r="AI938" s="91"/>
      <c r="AJ938" s="91"/>
      <c r="AK938" s="91" t="s">
        <v>6369</v>
      </c>
      <c r="AL938" s="381">
        <v>1</v>
      </c>
      <c r="AM938" s="381"/>
      <c r="AN938" s="381">
        <v>1</v>
      </c>
      <c r="AO938" s="381"/>
      <c r="AP938" s="381"/>
      <c r="AQ938" s="381">
        <v>310</v>
      </c>
      <c r="AR938" s="91" t="s">
        <v>9145</v>
      </c>
      <c r="AS938" s="91" t="s">
        <v>9145</v>
      </c>
      <c r="AT938" s="91" t="s">
        <v>9394</v>
      </c>
      <c r="AU938" s="232">
        <v>5490</v>
      </c>
      <c r="AV938" s="232">
        <v>18</v>
      </c>
      <c r="AW938" s="335">
        <v>5000</v>
      </c>
      <c r="AX938" s="335">
        <v>3000</v>
      </c>
      <c r="AY938" s="335">
        <v>3000</v>
      </c>
      <c r="AZ938" s="335">
        <v>4000</v>
      </c>
      <c r="BA938" s="335">
        <v>5000</v>
      </c>
      <c r="BB938" s="313">
        <v>20</v>
      </c>
      <c r="BC938" s="313">
        <v>40</v>
      </c>
      <c r="BD938" s="91" t="s">
        <v>9447</v>
      </c>
      <c r="BE938" s="91" t="s">
        <v>9569</v>
      </c>
      <c r="BF938" s="313">
        <v>5000</v>
      </c>
      <c r="BG938" s="335">
        <v>3000</v>
      </c>
      <c r="BH938" s="313">
        <v>3000</v>
      </c>
      <c r="BI938" s="313">
        <v>4000</v>
      </c>
      <c r="BJ938" s="313">
        <v>5000</v>
      </c>
      <c r="BK938" s="313">
        <v>20</v>
      </c>
      <c r="BL938" s="313">
        <v>40</v>
      </c>
      <c r="BM938" s="91" t="s">
        <v>9650</v>
      </c>
      <c r="BN938" s="91" t="s">
        <v>9649</v>
      </c>
      <c r="BO938" s="253"/>
      <c r="BP938" s="253"/>
      <c r="BQ938" s="253"/>
      <c r="BR938" s="253"/>
      <c r="BS938" s="253"/>
      <c r="BT938" s="253"/>
      <c r="BU938" s="253"/>
      <c r="BV938" s="253"/>
      <c r="BW938" s="253"/>
      <c r="BX938" s="253"/>
      <c r="BY938" s="427">
        <v>1</v>
      </c>
      <c r="BZ938" s="427">
        <v>2</v>
      </c>
      <c r="CA938" s="427"/>
      <c r="CB938" s="427"/>
      <c r="CC938" s="427">
        <v>1</v>
      </c>
    </row>
    <row r="939" spans="1:81" ht="17.100000000000001" customHeight="1">
      <c r="A939" s="770">
        <v>837</v>
      </c>
      <c r="B939" s="116" t="s">
        <v>4250</v>
      </c>
      <c r="C939" s="116" t="s">
        <v>4510</v>
      </c>
      <c r="D939" s="116" t="s">
        <v>350</v>
      </c>
      <c r="E939" s="116" t="s">
        <v>20</v>
      </c>
      <c r="F939" s="109" t="s">
        <v>4527</v>
      </c>
      <c r="G939" s="101" t="s">
        <v>4528</v>
      </c>
      <c r="H939" s="330" t="s">
        <v>4529</v>
      </c>
      <c r="I939" s="91" t="s">
        <v>4530</v>
      </c>
      <c r="J939" s="330" t="s">
        <v>102</v>
      </c>
      <c r="K939" s="118" t="s">
        <v>4531</v>
      </c>
      <c r="L939" s="330" t="s">
        <v>4532</v>
      </c>
      <c r="M939" s="91"/>
      <c r="N939" s="330" t="s">
        <v>30</v>
      </c>
      <c r="O939" s="330"/>
      <c r="P939" s="330" t="s">
        <v>30</v>
      </c>
      <c r="Q939" s="373">
        <v>2807</v>
      </c>
      <c r="R939" s="373">
        <v>645</v>
      </c>
      <c r="S939" s="387">
        <v>1017</v>
      </c>
      <c r="T939" s="387">
        <v>896</v>
      </c>
      <c r="U939" s="253" t="s">
        <v>6352</v>
      </c>
      <c r="V939" s="252">
        <v>121</v>
      </c>
      <c r="W939" s="252">
        <v>147</v>
      </c>
      <c r="X939" s="330" t="s">
        <v>6337</v>
      </c>
      <c r="Y939" s="252">
        <v>331</v>
      </c>
      <c r="Z939" s="252"/>
      <c r="AA939" s="252"/>
      <c r="AB939" s="252">
        <v>66</v>
      </c>
      <c r="AC939" s="252"/>
      <c r="AD939" s="252"/>
      <c r="AE939" s="307">
        <v>200</v>
      </c>
      <c r="AF939" s="91" t="s">
        <v>10169</v>
      </c>
      <c r="AG939" s="373">
        <v>18</v>
      </c>
      <c r="AH939" s="373">
        <v>12958</v>
      </c>
      <c r="AI939" s="91" t="s">
        <v>10170</v>
      </c>
      <c r="AJ939" s="91" t="s">
        <v>10171</v>
      </c>
      <c r="AK939" s="91"/>
      <c r="AL939" s="381">
        <v>4</v>
      </c>
      <c r="AM939" s="381">
        <v>2</v>
      </c>
      <c r="AN939" s="381">
        <v>1</v>
      </c>
      <c r="AO939" s="381">
        <v>1</v>
      </c>
      <c r="AP939" s="381"/>
      <c r="AQ939" s="381">
        <v>365</v>
      </c>
      <c r="AR939" s="91" t="s">
        <v>6410</v>
      </c>
      <c r="AS939" s="91" t="s">
        <v>6410</v>
      </c>
      <c r="AT939" s="91" t="s">
        <v>6437</v>
      </c>
      <c r="AU939" s="232">
        <v>120000</v>
      </c>
      <c r="AV939" s="232">
        <v>329</v>
      </c>
      <c r="AW939" s="335">
        <v>2000</v>
      </c>
      <c r="AX939" s="335"/>
      <c r="AY939" s="335"/>
      <c r="AZ939" s="335"/>
      <c r="BA939" s="335">
        <v>2000</v>
      </c>
      <c r="BB939" s="313"/>
      <c r="BC939" s="313"/>
      <c r="BD939" s="91"/>
      <c r="BE939" s="481" t="s">
        <v>10984</v>
      </c>
      <c r="BF939" s="313"/>
      <c r="BG939" s="335"/>
      <c r="BH939" s="313"/>
      <c r="BI939" s="313"/>
      <c r="BJ939" s="313"/>
      <c r="BK939" s="313"/>
      <c r="BL939" s="313"/>
      <c r="BM939" s="91"/>
      <c r="BN939" s="91" t="s">
        <v>6350</v>
      </c>
      <c r="BO939" s="253"/>
      <c r="BP939" s="253"/>
      <c r="BQ939" s="253"/>
      <c r="BR939" s="253"/>
      <c r="BS939" s="253"/>
      <c r="BT939" s="253"/>
      <c r="BU939" s="253"/>
      <c r="BV939" s="253"/>
      <c r="BW939" s="253"/>
      <c r="BX939" s="253"/>
      <c r="BY939" s="596">
        <v>1</v>
      </c>
      <c r="BZ939" s="427"/>
      <c r="CA939" s="427"/>
      <c r="CB939" s="427"/>
      <c r="CC939" s="427">
        <v>1</v>
      </c>
    </row>
    <row r="940" spans="1:81" ht="17.100000000000001" customHeight="1">
      <c r="A940" s="770">
        <v>838</v>
      </c>
      <c r="B940" s="78" t="s">
        <v>4250</v>
      </c>
      <c r="C940" s="78" t="s">
        <v>2299</v>
      </c>
      <c r="D940" s="78" t="s">
        <v>350</v>
      </c>
      <c r="E940" s="78" t="s">
        <v>20</v>
      </c>
      <c r="F940" s="78" t="s">
        <v>12605</v>
      </c>
      <c r="G940" s="101" t="s">
        <v>4533</v>
      </c>
      <c r="H940" s="330" t="s">
        <v>4534</v>
      </c>
      <c r="I940" s="91" t="s">
        <v>4535</v>
      </c>
      <c r="J940" s="330" t="s">
        <v>102</v>
      </c>
      <c r="K940" s="118" t="s">
        <v>4536</v>
      </c>
      <c r="L940" s="330" t="s">
        <v>4537</v>
      </c>
      <c r="M940" s="91" t="s">
        <v>10687</v>
      </c>
      <c r="N940" s="330" t="s">
        <v>30</v>
      </c>
      <c r="O940" s="330"/>
      <c r="P940" s="330" t="s">
        <v>30</v>
      </c>
      <c r="Q940" s="373">
        <v>34596</v>
      </c>
      <c r="R940" s="373">
        <v>583</v>
      </c>
      <c r="S940" s="387">
        <v>336</v>
      </c>
      <c r="T940" s="387">
        <v>168</v>
      </c>
      <c r="U940" s="253" t="s">
        <v>6352</v>
      </c>
      <c r="V940" s="252">
        <v>168</v>
      </c>
      <c r="W940" s="252">
        <v>70</v>
      </c>
      <c r="X940" s="330" t="s">
        <v>6337</v>
      </c>
      <c r="Y940" s="252">
        <v>75</v>
      </c>
      <c r="Z940" s="252"/>
      <c r="AA940" s="252">
        <v>998</v>
      </c>
      <c r="AB940" s="252">
        <v>75</v>
      </c>
      <c r="AC940" s="252"/>
      <c r="AD940" s="252"/>
      <c r="AE940" s="307">
        <v>30</v>
      </c>
      <c r="AF940" s="91" t="s">
        <v>7828</v>
      </c>
      <c r="AG940" s="373">
        <v>449</v>
      </c>
      <c r="AH940" s="373">
        <v>1980</v>
      </c>
      <c r="AI940" s="91" t="s">
        <v>7829</v>
      </c>
      <c r="AJ940" s="91" t="s">
        <v>7830</v>
      </c>
      <c r="AK940" s="91" t="s">
        <v>6354</v>
      </c>
      <c r="AL940" s="381">
        <v>6</v>
      </c>
      <c r="AM940" s="381">
        <v>1</v>
      </c>
      <c r="AN940" s="381">
        <v>3</v>
      </c>
      <c r="AO940" s="381">
        <v>1</v>
      </c>
      <c r="AP940" s="381">
        <v>1</v>
      </c>
      <c r="AQ940" s="492">
        <v>125</v>
      </c>
      <c r="AR940" s="493" t="s">
        <v>12794</v>
      </c>
      <c r="AS940" s="493" t="s">
        <v>7831</v>
      </c>
      <c r="AT940" s="493" t="s">
        <v>9395</v>
      </c>
      <c r="AU940" s="232">
        <v>0</v>
      </c>
      <c r="AV940" s="232">
        <v>0</v>
      </c>
      <c r="AW940" s="335"/>
      <c r="AX940" s="335"/>
      <c r="AY940" s="335"/>
      <c r="AZ940" s="335"/>
      <c r="BA940" s="335"/>
      <c r="BB940" s="313"/>
      <c r="BC940" s="313"/>
      <c r="BD940" s="91"/>
      <c r="BE940" s="91" t="s">
        <v>6350</v>
      </c>
      <c r="BF940" s="313"/>
      <c r="BG940" s="335"/>
      <c r="BH940" s="313"/>
      <c r="BI940" s="313"/>
      <c r="BJ940" s="313"/>
      <c r="BK940" s="313"/>
      <c r="BL940" s="313"/>
      <c r="BM940" s="91"/>
      <c r="BN940" s="91" t="s">
        <v>6350</v>
      </c>
      <c r="BO940" s="253"/>
      <c r="BP940" s="253"/>
      <c r="BQ940" s="253"/>
      <c r="BR940" s="253"/>
      <c r="BS940" s="253"/>
      <c r="BT940" s="253"/>
      <c r="BU940" s="253"/>
      <c r="BV940" s="253"/>
      <c r="BW940" s="253"/>
      <c r="BX940" s="253"/>
      <c r="BY940" s="427"/>
      <c r="BZ940" s="427"/>
      <c r="CA940" s="427">
        <v>1</v>
      </c>
      <c r="CB940" s="427"/>
      <c r="CC940" s="427">
        <v>1</v>
      </c>
    </row>
    <row r="941" spans="1:81" ht="17.100000000000001" customHeight="1">
      <c r="A941" s="770">
        <v>839</v>
      </c>
      <c r="B941" s="78" t="s">
        <v>4249</v>
      </c>
      <c r="C941" s="78" t="s">
        <v>4273</v>
      </c>
      <c r="D941" s="78" t="s">
        <v>702</v>
      </c>
      <c r="E941" s="87" t="s">
        <v>97</v>
      </c>
      <c r="F941" s="87" t="s">
        <v>4538</v>
      </c>
      <c r="G941" s="101" t="s">
        <v>4539</v>
      </c>
      <c r="H941" s="330" t="s">
        <v>4540</v>
      </c>
      <c r="I941" s="91" t="s">
        <v>8860</v>
      </c>
      <c r="J941" s="330" t="s">
        <v>102</v>
      </c>
      <c r="K941" s="118" t="s">
        <v>713</v>
      </c>
      <c r="L941" s="330" t="s">
        <v>4541</v>
      </c>
      <c r="M941" s="91" t="s">
        <v>10688</v>
      </c>
      <c r="N941" s="330" t="s">
        <v>30</v>
      </c>
      <c r="O941" s="330"/>
      <c r="P941" s="330" t="s">
        <v>102</v>
      </c>
      <c r="Q941" s="373">
        <v>145133</v>
      </c>
      <c r="R941" s="373">
        <v>3569</v>
      </c>
      <c r="S941" s="387">
        <v>620</v>
      </c>
      <c r="T941" s="387">
        <v>320</v>
      </c>
      <c r="U941" s="253" t="s">
        <v>8876</v>
      </c>
      <c r="V941" s="252">
        <v>300</v>
      </c>
      <c r="W941" s="252">
        <v>70</v>
      </c>
      <c r="X941" s="330" t="s">
        <v>6337</v>
      </c>
      <c r="Y941" s="252">
        <v>45</v>
      </c>
      <c r="Z941" s="252">
        <v>30</v>
      </c>
      <c r="AA941" s="252">
        <v>250</v>
      </c>
      <c r="AB941" s="252">
        <v>121</v>
      </c>
      <c r="AC941" s="252"/>
      <c r="AD941" s="252">
        <v>1149</v>
      </c>
      <c r="AE941" s="307"/>
      <c r="AF941" s="91"/>
      <c r="AG941" s="373"/>
      <c r="AH941" s="373"/>
      <c r="AI941" s="91"/>
      <c r="AJ941" s="91"/>
      <c r="AK941" s="91"/>
      <c r="AL941" s="381"/>
      <c r="AM941" s="381"/>
      <c r="AN941" s="381"/>
      <c r="AO941" s="381"/>
      <c r="AP941" s="381"/>
      <c r="AQ941" s="381">
        <v>365</v>
      </c>
      <c r="AR941" s="91" t="s">
        <v>9204</v>
      </c>
      <c r="AS941" s="91" t="s">
        <v>9182</v>
      </c>
      <c r="AT941" s="91" t="s">
        <v>7121</v>
      </c>
      <c r="AU941" s="73">
        <v>433789</v>
      </c>
      <c r="AV941" s="232">
        <v>1188</v>
      </c>
      <c r="AW941" s="335">
        <v>11000</v>
      </c>
      <c r="AX941" s="335">
        <v>5000</v>
      </c>
      <c r="AY941" s="335">
        <v>5000</v>
      </c>
      <c r="AZ941" s="335">
        <v>8000</v>
      </c>
      <c r="BA941" s="335">
        <v>11000</v>
      </c>
      <c r="BB941" s="313" t="s">
        <v>9445</v>
      </c>
      <c r="BC941" s="313" t="s">
        <v>9414</v>
      </c>
      <c r="BD941" s="91" t="s">
        <v>9464</v>
      </c>
      <c r="BE941" s="91" t="s">
        <v>7120</v>
      </c>
      <c r="BF941" s="313"/>
      <c r="BG941" s="335"/>
      <c r="BH941" s="313"/>
      <c r="BI941" s="313"/>
      <c r="BJ941" s="313"/>
      <c r="BK941" s="313"/>
      <c r="BL941" s="313"/>
      <c r="BM941" s="91"/>
      <c r="BN941" s="91"/>
      <c r="BO941" s="253"/>
      <c r="BP941" s="253"/>
      <c r="BQ941" s="253"/>
      <c r="BR941" s="253"/>
      <c r="BS941" s="253"/>
      <c r="BT941" s="253"/>
      <c r="BU941" s="253"/>
      <c r="BV941" s="253"/>
      <c r="BW941" s="253"/>
      <c r="BX941" s="253"/>
      <c r="BY941" s="427">
        <v>1</v>
      </c>
      <c r="BZ941" s="427">
        <v>1</v>
      </c>
      <c r="CA941" s="427">
        <v>32</v>
      </c>
      <c r="CB941" s="427"/>
      <c r="CC941" s="427"/>
    </row>
    <row r="942" spans="1:81" ht="17.100000000000001" customHeight="1">
      <c r="A942" s="770">
        <v>840</v>
      </c>
      <c r="B942" s="78" t="s">
        <v>4249</v>
      </c>
      <c r="C942" s="78" t="s">
        <v>4450</v>
      </c>
      <c r="D942" s="78" t="s">
        <v>702</v>
      </c>
      <c r="E942" s="78" t="s">
        <v>97</v>
      </c>
      <c r="F942" s="78" t="s">
        <v>4542</v>
      </c>
      <c r="G942" s="101" t="s">
        <v>4543</v>
      </c>
      <c r="H942" s="330" t="s">
        <v>4544</v>
      </c>
      <c r="I942" s="91" t="s">
        <v>4545</v>
      </c>
      <c r="J942" s="330" t="s">
        <v>102</v>
      </c>
      <c r="K942" s="118" t="s">
        <v>4546</v>
      </c>
      <c r="L942" s="330" t="s">
        <v>4547</v>
      </c>
      <c r="M942" s="91" t="s">
        <v>7832</v>
      </c>
      <c r="N942" s="330" t="s">
        <v>30</v>
      </c>
      <c r="O942" s="330"/>
      <c r="P942" s="330" t="s">
        <v>30</v>
      </c>
      <c r="Q942" s="373">
        <v>96252</v>
      </c>
      <c r="R942" s="373">
        <v>585</v>
      </c>
      <c r="S942" s="387">
        <v>585</v>
      </c>
      <c r="T942" s="387">
        <v>585</v>
      </c>
      <c r="U942" s="253"/>
      <c r="V942" s="252"/>
      <c r="W942" s="300"/>
      <c r="X942" s="577"/>
      <c r="Y942" s="252"/>
      <c r="Z942" s="252"/>
      <c r="AA942" s="252"/>
      <c r="AB942" s="252">
        <v>50</v>
      </c>
      <c r="AC942" s="252"/>
      <c r="AD942" s="252">
        <v>128</v>
      </c>
      <c r="AE942" s="307"/>
      <c r="AF942" s="91" t="s">
        <v>8967</v>
      </c>
      <c r="AG942" s="375"/>
      <c r="AH942" s="375"/>
      <c r="AI942" s="91"/>
      <c r="AJ942" s="91"/>
      <c r="AK942" s="780"/>
      <c r="AL942" s="779"/>
      <c r="AM942" s="381"/>
      <c r="AN942" s="381"/>
      <c r="AO942" s="381"/>
      <c r="AP942" s="381"/>
      <c r="AQ942" s="628">
        <v>313</v>
      </c>
      <c r="AR942" s="631" t="s">
        <v>7833</v>
      </c>
      <c r="AS942" s="631" t="s">
        <v>7833</v>
      </c>
      <c r="AT942" s="631" t="s">
        <v>7834</v>
      </c>
      <c r="AU942" s="232">
        <v>73453</v>
      </c>
      <c r="AV942" s="232">
        <v>235</v>
      </c>
      <c r="AW942" s="335">
        <v>10000</v>
      </c>
      <c r="AX942" s="335">
        <v>0</v>
      </c>
      <c r="AY942" s="335">
        <v>5000</v>
      </c>
      <c r="AZ942" s="335">
        <v>8000</v>
      </c>
      <c r="BA942" s="335">
        <v>10000</v>
      </c>
      <c r="BB942" s="313"/>
      <c r="BC942" s="313">
        <v>50</v>
      </c>
      <c r="BD942" s="91" t="s">
        <v>9463</v>
      </c>
      <c r="BE942" s="91" t="s">
        <v>7835</v>
      </c>
      <c r="BF942" s="313"/>
      <c r="BG942" s="335"/>
      <c r="BH942" s="313"/>
      <c r="BI942" s="313"/>
      <c r="BJ942" s="313"/>
      <c r="BK942" s="313"/>
      <c r="BL942" s="313"/>
      <c r="BM942" s="91"/>
      <c r="BN942" s="91"/>
      <c r="BO942" s="253"/>
      <c r="BP942" s="253"/>
      <c r="BQ942" s="253"/>
      <c r="BR942" s="253"/>
      <c r="BS942" s="253"/>
      <c r="BT942" s="253"/>
      <c r="BU942" s="253"/>
      <c r="BV942" s="253"/>
      <c r="BW942" s="253"/>
      <c r="BX942" s="253"/>
      <c r="BY942" s="711"/>
      <c r="BZ942" s="711"/>
      <c r="CA942" s="711">
        <v>12</v>
      </c>
      <c r="CB942" s="711"/>
      <c r="CC942" s="711"/>
    </row>
    <row r="943" spans="1:81" ht="17.100000000000001" customHeight="1">
      <c r="A943" s="770">
        <v>841</v>
      </c>
      <c r="B943" s="78" t="s">
        <v>4250</v>
      </c>
      <c r="C943" s="78" t="s">
        <v>4257</v>
      </c>
      <c r="D943" s="78" t="s">
        <v>350</v>
      </c>
      <c r="E943" s="78" t="s">
        <v>278</v>
      </c>
      <c r="F943" s="78" t="s">
        <v>12601</v>
      </c>
      <c r="G943" s="101" t="s">
        <v>8779</v>
      </c>
      <c r="H943" s="330" t="s">
        <v>4548</v>
      </c>
      <c r="I943" s="91" t="s">
        <v>4549</v>
      </c>
      <c r="J943" s="330" t="s">
        <v>102</v>
      </c>
      <c r="K943" s="118" t="s">
        <v>2739</v>
      </c>
      <c r="L943" s="330" t="s">
        <v>4550</v>
      </c>
      <c r="M943" s="91" t="s">
        <v>6723</v>
      </c>
      <c r="N943" s="330" t="s">
        <v>30</v>
      </c>
      <c r="O943" s="330"/>
      <c r="P943" s="330" t="s">
        <v>30</v>
      </c>
      <c r="Q943" s="373">
        <v>11795</v>
      </c>
      <c r="R943" s="373">
        <v>3610</v>
      </c>
      <c r="S943" s="387">
        <v>202</v>
      </c>
      <c r="T943" s="387">
        <v>202</v>
      </c>
      <c r="U943" s="253" t="s">
        <v>6357</v>
      </c>
      <c r="V943" s="252"/>
      <c r="W943" s="252">
        <v>45</v>
      </c>
      <c r="X943" s="330" t="s">
        <v>6337</v>
      </c>
      <c r="Y943" s="252">
        <v>207</v>
      </c>
      <c r="Z943" s="252">
        <v>12</v>
      </c>
      <c r="AA943" s="252">
        <v>500</v>
      </c>
      <c r="AB943" s="252">
        <v>35</v>
      </c>
      <c r="AC943" s="252"/>
      <c r="AD943" s="252"/>
      <c r="AE943" s="307" t="s">
        <v>9962</v>
      </c>
      <c r="AF943" s="91" t="s">
        <v>6724</v>
      </c>
      <c r="AG943" s="373">
        <v>64</v>
      </c>
      <c r="AH943" s="373">
        <v>113</v>
      </c>
      <c r="AI943" s="91"/>
      <c r="AJ943" s="91"/>
      <c r="AK943" s="91"/>
      <c r="AL943" s="381">
        <v>2</v>
      </c>
      <c r="AM943" s="381">
        <v>1</v>
      </c>
      <c r="AN943" s="381"/>
      <c r="AO943" s="381">
        <v>1</v>
      </c>
      <c r="AP943" s="381"/>
      <c r="AQ943" s="381">
        <v>260</v>
      </c>
      <c r="AR943" s="91" t="s">
        <v>9205</v>
      </c>
      <c r="AS943" s="91" t="s">
        <v>9205</v>
      </c>
      <c r="AT943" s="91" t="s">
        <v>9396</v>
      </c>
      <c r="AU943" s="232">
        <v>477</v>
      </c>
      <c r="AV943" s="73">
        <v>2</v>
      </c>
      <c r="AW943" s="335"/>
      <c r="AX943" s="335"/>
      <c r="AY943" s="335"/>
      <c r="AZ943" s="335"/>
      <c r="BA943" s="335"/>
      <c r="BB943" s="313"/>
      <c r="BC943" s="313"/>
      <c r="BD943" s="91"/>
      <c r="BE943" s="91" t="s">
        <v>6350</v>
      </c>
      <c r="BF943" s="313"/>
      <c r="BG943" s="335"/>
      <c r="BH943" s="313"/>
      <c r="BI943" s="313"/>
      <c r="BJ943" s="313"/>
      <c r="BK943" s="313"/>
      <c r="BL943" s="313"/>
      <c r="BM943" s="91"/>
      <c r="BN943" s="91"/>
      <c r="BO943" s="253"/>
      <c r="BP943" s="253"/>
      <c r="BQ943" s="253"/>
      <c r="BR943" s="253"/>
      <c r="BS943" s="253"/>
      <c r="BT943" s="253"/>
      <c r="BU943" s="253"/>
      <c r="BV943" s="253"/>
      <c r="BW943" s="253"/>
      <c r="BX943" s="253"/>
      <c r="BY943" s="427">
        <v>1</v>
      </c>
      <c r="BZ943" s="427"/>
      <c r="CA943" s="427"/>
      <c r="CB943" s="427"/>
      <c r="CC943" s="427"/>
    </row>
    <row r="944" spans="1:81" ht="17.100000000000001" customHeight="1">
      <c r="A944" s="770">
        <v>842</v>
      </c>
      <c r="B944" s="78" t="s">
        <v>4249</v>
      </c>
      <c r="C944" s="78" t="s">
        <v>4270</v>
      </c>
      <c r="D944" s="78" t="s">
        <v>702</v>
      </c>
      <c r="E944" s="78" t="s">
        <v>4551</v>
      </c>
      <c r="F944" s="78" t="s">
        <v>4552</v>
      </c>
      <c r="G944" s="101" t="s">
        <v>4553</v>
      </c>
      <c r="H944" s="330" t="s">
        <v>4554</v>
      </c>
      <c r="I944" s="91" t="s">
        <v>4555</v>
      </c>
      <c r="J944" s="330" t="s">
        <v>102</v>
      </c>
      <c r="K944" s="118" t="s">
        <v>4556</v>
      </c>
      <c r="L944" s="330" t="s">
        <v>7839</v>
      </c>
      <c r="M944" s="91" t="s">
        <v>7836</v>
      </c>
      <c r="N944" s="330" t="s">
        <v>30</v>
      </c>
      <c r="O944" s="330"/>
      <c r="P944" s="330" t="s">
        <v>30</v>
      </c>
      <c r="Q944" s="373">
        <v>391</v>
      </c>
      <c r="R944" s="373">
        <v>867.1</v>
      </c>
      <c r="S944" s="387">
        <v>758</v>
      </c>
      <c r="T944" s="387">
        <v>569</v>
      </c>
      <c r="U944" s="253" t="s">
        <v>6361</v>
      </c>
      <c r="V944" s="252">
        <v>189</v>
      </c>
      <c r="W944" s="252">
        <v>12</v>
      </c>
      <c r="X944" s="330" t="s">
        <v>6337</v>
      </c>
      <c r="Y944" s="252"/>
      <c r="Z944" s="252"/>
      <c r="AA944" s="252"/>
      <c r="AB944" s="252">
        <v>33</v>
      </c>
      <c r="AC944" s="252"/>
      <c r="AD944" s="252">
        <v>109</v>
      </c>
      <c r="AE944" s="307">
        <v>30</v>
      </c>
      <c r="AF944" s="91" t="s">
        <v>7837</v>
      </c>
      <c r="AG944" s="373">
        <v>628</v>
      </c>
      <c r="AH944" s="373">
        <v>628</v>
      </c>
      <c r="AI944" s="91"/>
      <c r="AJ944" s="91"/>
      <c r="AK944" s="91" t="s">
        <v>6348</v>
      </c>
      <c r="AL944" s="381">
        <v>7</v>
      </c>
      <c r="AM944" s="381"/>
      <c r="AN944" s="381">
        <v>4</v>
      </c>
      <c r="AO944" s="381">
        <v>3</v>
      </c>
      <c r="AP944" s="381"/>
      <c r="AQ944" s="381">
        <v>85</v>
      </c>
      <c r="AR944" s="91" t="s">
        <v>9140</v>
      </c>
      <c r="AS944" s="91" t="s">
        <v>6378</v>
      </c>
      <c r="AT944" s="91" t="s">
        <v>12792</v>
      </c>
      <c r="AU944" s="73">
        <v>4755</v>
      </c>
      <c r="AV944" s="73">
        <v>56</v>
      </c>
      <c r="AW944" s="335">
        <v>6000</v>
      </c>
      <c r="AX944" s="335">
        <v>13000</v>
      </c>
      <c r="AY944" s="335">
        <v>13000</v>
      </c>
      <c r="AZ944" s="335">
        <v>13000</v>
      </c>
      <c r="BA944" s="335">
        <v>13000</v>
      </c>
      <c r="BB944" s="313">
        <v>30</v>
      </c>
      <c r="BC944" s="313"/>
      <c r="BD944" s="91" t="s">
        <v>9570</v>
      </c>
      <c r="BE944" s="91" t="s">
        <v>7838</v>
      </c>
      <c r="BF944" s="313"/>
      <c r="BG944" s="335"/>
      <c r="BH944" s="313"/>
      <c r="BI944" s="313"/>
      <c r="BJ944" s="313"/>
      <c r="BK944" s="313"/>
      <c r="BL944" s="313"/>
      <c r="BM944" s="91"/>
      <c r="BN944" s="91"/>
      <c r="BO944" s="253"/>
      <c r="BP944" s="253"/>
      <c r="BQ944" s="253"/>
      <c r="BR944" s="253"/>
      <c r="BS944" s="253"/>
      <c r="BT944" s="253"/>
      <c r="BU944" s="253"/>
      <c r="BV944" s="253"/>
      <c r="BW944" s="253"/>
      <c r="BX944" s="253"/>
      <c r="BY944" s="427"/>
      <c r="BZ944" s="427">
        <v>3</v>
      </c>
      <c r="CA944" s="427"/>
      <c r="CB944" s="427"/>
      <c r="CC944" s="427"/>
    </row>
    <row r="945" spans="1:81" ht="17.100000000000001" customHeight="1">
      <c r="A945" s="770">
        <v>843</v>
      </c>
      <c r="B945" s="78" t="s">
        <v>4249</v>
      </c>
      <c r="C945" s="78" t="s">
        <v>4270</v>
      </c>
      <c r="D945" s="78" t="s">
        <v>702</v>
      </c>
      <c r="E945" s="78" t="s">
        <v>97</v>
      </c>
      <c r="F945" s="78" t="s">
        <v>4557</v>
      </c>
      <c r="G945" s="101" t="s">
        <v>4558</v>
      </c>
      <c r="H945" s="330" t="s">
        <v>4559</v>
      </c>
      <c r="I945" s="91" t="s">
        <v>4427</v>
      </c>
      <c r="J945" s="330" t="s">
        <v>102</v>
      </c>
      <c r="K945" s="118" t="s">
        <v>4560</v>
      </c>
      <c r="L945" s="330" t="s">
        <v>4561</v>
      </c>
      <c r="M945" s="91" t="s">
        <v>10689</v>
      </c>
      <c r="N945" s="330" t="s">
        <v>30</v>
      </c>
      <c r="O945" s="330"/>
      <c r="P945" s="330" t="s">
        <v>30</v>
      </c>
      <c r="Q945" s="373">
        <v>97000</v>
      </c>
      <c r="R945" s="373">
        <v>7877</v>
      </c>
      <c r="S945" s="387">
        <v>3150</v>
      </c>
      <c r="T945" s="387">
        <v>2503</v>
      </c>
      <c r="U945" s="253" t="s">
        <v>7438</v>
      </c>
      <c r="V945" s="252">
        <v>647</v>
      </c>
      <c r="W945" s="252">
        <v>1906</v>
      </c>
      <c r="X945" s="330" t="s">
        <v>33</v>
      </c>
      <c r="Y945" s="252">
        <v>1264</v>
      </c>
      <c r="Z945" s="252">
        <v>220</v>
      </c>
      <c r="AA945" s="252">
        <v>11438</v>
      </c>
      <c r="AB945" s="252">
        <v>365</v>
      </c>
      <c r="AC945" s="252"/>
      <c r="AD945" s="252">
        <v>80</v>
      </c>
      <c r="AE945" s="307" t="s">
        <v>9963</v>
      </c>
      <c r="AF945" s="91" t="s">
        <v>7840</v>
      </c>
      <c r="AG945" s="373"/>
      <c r="AH945" s="375">
        <v>76265</v>
      </c>
      <c r="AI945" s="91" t="s">
        <v>7841</v>
      </c>
      <c r="AJ945" s="91" t="s">
        <v>7842</v>
      </c>
      <c r="AK945" s="91" t="s">
        <v>6348</v>
      </c>
      <c r="AL945" s="381">
        <v>12</v>
      </c>
      <c r="AM945" s="381">
        <v>2</v>
      </c>
      <c r="AN945" s="381">
        <v>4</v>
      </c>
      <c r="AO945" s="381">
        <v>4</v>
      </c>
      <c r="AP945" s="381">
        <v>2</v>
      </c>
      <c r="AQ945" s="474">
        <v>318</v>
      </c>
      <c r="AR945" s="475" t="s">
        <v>6340</v>
      </c>
      <c r="AS945" s="475" t="s">
        <v>6340</v>
      </c>
      <c r="AT945" s="475" t="s">
        <v>7843</v>
      </c>
      <c r="AU945" s="232">
        <v>21039</v>
      </c>
      <c r="AV945" s="232">
        <v>66</v>
      </c>
      <c r="AW945" s="335"/>
      <c r="AX945" s="335"/>
      <c r="AY945" s="335"/>
      <c r="AZ945" s="335"/>
      <c r="BA945" s="335"/>
      <c r="BB945" s="313"/>
      <c r="BC945" s="313"/>
      <c r="BD945" s="91"/>
      <c r="BE945" s="91" t="s">
        <v>6350</v>
      </c>
      <c r="BF945" s="313"/>
      <c r="BG945" s="335"/>
      <c r="BH945" s="313"/>
      <c r="BI945" s="313"/>
      <c r="BJ945" s="313"/>
      <c r="BK945" s="313"/>
      <c r="BL945" s="313"/>
      <c r="BM945" s="91"/>
      <c r="BN945" s="91" t="s">
        <v>6350</v>
      </c>
      <c r="BO945" s="253"/>
      <c r="BP945" s="253"/>
      <c r="BQ945" s="253"/>
      <c r="BR945" s="253"/>
      <c r="BS945" s="253"/>
      <c r="BT945" s="253"/>
      <c r="BU945" s="253"/>
      <c r="BV945" s="253"/>
      <c r="BW945" s="253"/>
      <c r="BX945" s="253"/>
      <c r="BY945" s="427">
        <v>10</v>
      </c>
      <c r="BZ945" s="427">
        <v>5</v>
      </c>
      <c r="CA945" s="427">
        <v>3</v>
      </c>
      <c r="CB945" s="427"/>
      <c r="CC945" s="427"/>
    </row>
    <row r="946" spans="1:81" ht="17.100000000000001" customHeight="1">
      <c r="A946" s="770">
        <v>844</v>
      </c>
      <c r="B946" s="78" t="s">
        <v>4249</v>
      </c>
      <c r="C946" s="116" t="s">
        <v>4383</v>
      </c>
      <c r="D946" s="116" t="s">
        <v>702</v>
      </c>
      <c r="E946" s="78" t="s">
        <v>97</v>
      </c>
      <c r="F946" s="78" t="s">
        <v>4562</v>
      </c>
      <c r="G946" s="101" t="s">
        <v>4563</v>
      </c>
      <c r="H946" s="330" t="s">
        <v>12118</v>
      </c>
      <c r="I946" s="91" t="s">
        <v>4564</v>
      </c>
      <c r="J946" s="330" t="s">
        <v>102</v>
      </c>
      <c r="K946" s="118" t="s">
        <v>1396</v>
      </c>
      <c r="L946" s="330" t="s">
        <v>4565</v>
      </c>
      <c r="M946" s="91" t="s">
        <v>7844</v>
      </c>
      <c r="N946" s="330" t="s">
        <v>30</v>
      </c>
      <c r="O946" s="330"/>
      <c r="P946" s="330" t="s">
        <v>30</v>
      </c>
      <c r="Q946" s="373">
        <v>4699</v>
      </c>
      <c r="R946" s="373">
        <v>4389</v>
      </c>
      <c r="S946" s="387">
        <v>1434</v>
      </c>
      <c r="T946" s="387">
        <v>717</v>
      </c>
      <c r="U946" s="253" t="s">
        <v>6361</v>
      </c>
      <c r="V946" s="252">
        <v>717</v>
      </c>
      <c r="W946" s="252">
        <v>261</v>
      </c>
      <c r="X946" s="492" t="s">
        <v>33</v>
      </c>
      <c r="Y946" s="252">
        <v>182.25</v>
      </c>
      <c r="Z946" s="252">
        <v>49.5</v>
      </c>
      <c r="AA946" s="252">
        <v>4500</v>
      </c>
      <c r="AB946" s="252">
        <v>162</v>
      </c>
      <c r="AC946" s="252"/>
      <c r="AD946" s="252"/>
      <c r="AE946" s="307"/>
      <c r="AF946" s="91" t="s">
        <v>7845</v>
      </c>
      <c r="AG946" s="373">
        <v>40156</v>
      </c>
      <c r="AH946" s="373">
        <v>50500</v>
      </c>
      <c r="AI946" s="91" t="s">
        <v>7846</v>
      </c>
      <c r="AJ946" s="91" t="s">
        <v>9868</v>
      </c>
      <c r="AK946" s="91" t="s">
        <v>12119</v>
      </c>
      <c r="AL946" s="381">
        <v>5</v>
      </c>
      <c r="AM946" s="381">
        <v>5</v>
      </c>
      <c r="AN946" s="381"/>
      <c r="AO946" s="381"/>
      <c r="AP946" s="381"/>
      <c r="AQ946" s="381">
        <v>308</v>
      </c>
      <c r="AR946" s="91" t="s">
        <v>9206</v>
      </c>
      <c r="AS946" s="91" t="s">
        <v>9206</v>
      </c>
      <c r="AT946" s="91" t="s">
        <v>10040</v>
      </c>
      <c r="AU946" s="73">
        <v>69539</v>
      </c>
      <c r="AV946" s="232">
        <v>226</v>
      </c>
      <c r="AW946" s="335"/>
      <c r="AX946" s="335"/>
      <c r="AY946" s="335"/>
      <c r="AZ946" s="335"/>
      <c r="BA946" s="335"/>
      <c r="BB946" s="313"/>
      <c r="BC946" s="313"/>
      <c r="BD946" s="91"/>
      <c r="BE946" s="91" t="s">
        <v>7847</v>
      </c>
      <c r="BF946" s="313"/>
      <c r="BG946" s="335"/>
      <c r="BH946" s="313"/>
      <c r="BI946" s="313"/>
      <c r="BJ946" s="313"/>
      <c r="BK946" s="313"/>
      <c r="BL946" s="313"/>
      <c r="BM946" s="91"/>
      <c r="BN946" s="91"/>
      <c r="BO946" s="253"/>
      <c r="BP946" s="253"/>
      <c r="BQ946" s="253"/>
      <c r="BR946" s="253"/>
      <c r="BS946" s="253"/>
      <c r="BT946" s="253"/>
      <c r="BU946" s="253"/>
      <c r="BV946" s="253"/>
      <c r="BW946" s="253"/>
      <c r="BX946" s="253"/>
      <c r="BY946" s="427">
        <v>6</v>
      </c>
      <c r="BZ946" s="427">
        <v>1</v>
      </c>
      <c r="CA946" s="427">
        <v>3</v>
      </c>
      <c r="CB946" s="427">
        <v>1</v>
      </c>
      <c r="CC946" s="427">
        <v>120</v>
      </c>
    </row>
    <row r="947" spans="1:81" ht="17.100000000000001" customHeight="1">
      <c r="A947" s="770">
        <v>845</v>
      </c>
      <c r="B947" s="78" t="s">
        <v>4249</v>
      </c>
      <c r="C947" s="78" t="s">
        <v>4273</v>
      </c>
      <c r="D947" s="78" t="s">
        <v>702</v>
      </c>
      <c r="E947" s="78" t="s">
        <v>97</v>
      </c>
      <c r="F947" s="78" t="s">
        <v>4566</v>
      </c>
      <c r="G947" s="101" t="s">
        <v>4567</v>
      </c>
      <c r="H947" s="330" t="s">
        <v>4568</v>
      </c>
      <c r="I947" s="91" t="s">
        <v>4569</v>
      </c>
      <c r="J947" s="330" t="s">
        <v>102</v>
      </c>
      <c r="K947" s="118" t="s">
        <v>2316</v>
      </c>
      <c r="L947" s="330" t="s">
        <v>4570</v>
      </c>
      <c r="M947" s="91" t="s">
        <v>10877</v>
      </c>
      <c r="N947" s="330" t="s">
        <v>102</v>
      </c>
      <c r="O947" s="776" t="s">
        <v>6435</v>
      </c>
      <c r="P947" s="330" t="s">
        <v>102</v>
      </c>
      <c r="Q947" s="373">
        <v>64224</v>
      </c>
      <c r="R947" s="373">
        <v>4244</v>
      </c>
      <c r="S947" s="387">
        <v>2884.8</v>
      </c>
      <c r="T947" s="387">
        <v>2800.8</v>
      </c>
      <c r="U947" s="253" t="s">
        <v>8877</v>
      </c>
      <c r="V947" s="252">
        <v>84</v>
      </c>
      <c r="W947" s="252">
        <v>18</v>
      </c>
      <c r="X947" s="330" t="s">
        <v>6337</v>
      </c>
      <c r="Y947" s="252">
        <v>140</v>
      </c>
      <c r="Z947" s="252"/>
      <c r="AA947" s="252"/>
      <c r="AB947" s="252">
        <v>160.69999999999999</v>
      </c>
      <c r="AC947" s="252">
        <v>230</v>
      </c>
      <c r="AD947" s="252">
        <v>110</v>
      </c>
      <c r="AE947" s="307">
        <v>292</v>
      </c>
      <c r="AF947" s="91" t="s">
        <v>7092</v>
      </c>
      <c r="AG947" s="373">
        <v>93</v>
      </c>
      <c r="AH947" s="373">
        <v>174</v>
      </c>
      <c r="AI947" s="91" t="s">
        <v>7093</v>
      </c>
      <c r="AJ947" s="91" t="s">
        <v>7094</v>
      </c>
      <c r="AK947" s="91" t="s">
        <v>6365</v>
      </c>
      <c r="AL947" s="381">
        <v>18</v>
      </c>
      <c r="AM947" s="381">
        <v>3</v>
      </c>
      <c r="AN947" s="381">
        <v>1</v>
      </c>
      <c r="AO947" s="381">
        <v>13</v>
      </c>
      <c r="AP947" s="381">
        <v>1</v>
      </c>
      <c r="AQ947" s="381">
        <v>311</v>
      </c>
      <c r="AR947" s="91" t="s">
        <v>9140</v>
      </c>
      <c r="AS947" s="91" t="s">
        <v>9140</v>
      </c>
      <c r="AT947" s="91" t="s">
        <v>12793</v>
      </c>
      <c r="AU947" s="73">
        <v>260710</v>
      </c>
      <c r="AV947" s="232">
        <v>838</v>
      </c>
      <c r="AW947" s="335">
        <v>7000</v>
      </c>
      <c r="AX947" s="335">
        <v>0</v>
      </c>
      <c r="AY947" s="335">
        <v>3000</v>
      </c>
      <c r="AZ947" s="335">
        <v>5000</v>
      </c>
      <c r="BA947" s="335">
        <v>7000</v>
      </c>
      <c r="BB947" s="313">
        <v>29</v>
      </c>
      <c r="BC947" s="313">
        <v>57</v>
      </c>
      <c r="BD947" s="91" t="s">
        <v>7095</v>
      </c>
      <c r="BE947" s="91" t="s">
        <v>9571</v>
      </c>
      <c r="BF947" s="313"/>
      <c r="BG947" s="335"/>
      <c r="BH947" s="313"/>
      <c r="BI947" s="313"/>
      <c r="BJ947" s="313"/>
      <c r="BK947" s="313"/>
      <c r="BL947" s="313"/>
      <c r="BM947" s="91"/>
      <c r="BN947" s="91" t="s">
        <v>6350</v>
      </c>
      <c r="BO947" s="253"/>
      <c r="BP947" s="253"/>
      <c r="BQ947" s="253"/>
      <c r="BR947" s="253"/>
      <c r="BS947" s="253"/>
      <c r="BT947" s="253"/>
      <c r="BU947" s="253"/>
      <c r="BV947" s="253"/>
      <c r="BW947" s="253"/>
      <c r="BX947" s="253"/>
      <c r="BY947" s="427">
        <v>2</v>
      </c>
      <c r="BZ947" s="427"/>
      <c r="CA947" s="427">
        <v>16</v>
      </c>
      <c r="CB947" s="427"/>
      <c r="CC947" s="427">
        <v>10</v>
      </c>
    </row>
    <row r="948" spans="1:81" ht="17.100000000000001" customHeight="1">
      <c r="A948" s="770">
        <v>846</v>
      </c>
      <c r="B948" s="116" t="s">
        <v>4250</v>
      </c>
      <c r="C948" s="116" t="s">
        <v>4510</v>
      </c>
      <c r="D948" s="116" t="s">
        <v>350</v>
      </c>
      <c r="E948" s="116" t="s">
        <v>20</v>
      </c>
      <c r="F948" s="116" t="s">
        <v>4571</v>
      </c>
      <c r="G948" s="101" t="s">
        <v>4572</v>
      </c>
      <c r="H948" s="330" t="s">
        <v>4573</v>
      </c>
      <c r="I948" s="91" t="s">
        <v>4574</v>
      </c>
      <c r="J948" s="330" t="s">
        <v>102</v>
      </c>
      <c r="K948" s="118" t="s">
        <v>1619</v>
      </c>
      <c r="L948" s="330" t="s">
        <v>4575</v>
      </c>
      <c r="M948" s="91" t="s">
        <v>10690</v>
      </c>
      <c r="N948" s="330" t="s">
        <v>30</v>
      </c>
      <c r="O948" s="330"/>
      <c r="P948" s="330" t="s">
        <v>30</v>
      </c>
      <c r="Q948" s="373">
        <v>1143</v>
      </c>
      <c r="R948" s="373">
        <v>423</v>
      </c>
      <c r="S948" s="387">
        <v>279</v>
      </c>
      <c r="T948" s="387">
        <v>279</v>
      </c>
      <c r="U948" s="253" t="s">
        <v>6361</v>
      </c>
      <c r="V948" s="252"/>
      <c r="W948" s="252">
        <v>133</v>
      </c>
      <c r="X948" s="330" t="s">
        <v>6337</v>
      </c>
      <c r="Y948" s="252">
        <v>540</v>
      </c>
      <c r="Z948" s="252">
        <v>13</v>
      </c>
      <c r="AA948" s="252">
        <v>560</v>
      </c>
      <c r="AB948" s="252">
        <v>13</v>
      </c>
      <c r="AC948" s="252">
        <v>115</v>
      </c>
      <c r="AD948" s="252"/>
      <c r="AE948" s="307">
        <v>450</v>
      </c>
      <c r="AF948" s="91" t="s">
        <v>12120</v>
      </c>
      <c r="AG948" s="373">
        <v>530</v>
      </c>
      <c r="AH948" s="373">
        <v>1055</v>
      </c>
      <c r="AI948" s="91" t="s">
        <v>7848</v>
      </c>
      <c r="AJ948" s="91" t="s">
        <v>7849</v>
      </c>
      <c r="AK948" s="91"/>
      <c r="AL948" s="381"/>
      <c r="AM948" s="381"/>
      <c r="AN948" s="381"/>
      <c r="AO948" s="381"/>
      <c r="AP948" s="381"/>
      <c r="AQ948" s="381">
        <v>300</v>
      </c>
      <c r="AR948" s="91" t="s">
        <v>9207</v>
      </c>
      <c r="AS948" s="91" t="s">
        <v>9207</v>
      </c>
      <c r="AT948" s="91" t="s">
        <v>7850</v>
      </c>
      <c r="AU948" s="232">
        <v>30000</v>
      </c>
      <c r="AV948" s="232">
        <v>100</v>
      </c>
      <c r="AW948" s="335"/>
      <c r="AX948" s="335"/>
      <c r="AY948" s="335"/>
      <c r="AZ948" s="335"/>
      <c r="BA948" s="335"/>
      <c r="BB948" s="313"/>
      <c r="BC948" s="313"/>
      <c r="BD948" s="91"/>
      <c r="BE948" s="408" t="s">
        <v>7852</v>
      </c>
      <c r="BF948" s="313"/>
      <c r="BG948" s="335"/>
      <c r="BH948" s="313"/>
      <c r="BI948" s="313"/>
      <c r="BJ948" s="313"/>
      <c r="BK948" s="313"/>
      <c r="BL948" s="313"/>
      <c r="BM948" s="91"/>
      <c r="BN948" s="428" t="s">
        <v>7851</v>
      </c>
      <c r="BO948" s="253"/>
      <c r="BP948" s="253"/>
      <c r="BQ948" s="253"/>
      <c r="BR948" s="253"/>
      <c r="BS948" s="253"/>
      <c r="BT948" s="253"/>
      <c r="BU948" s="253"/>
      <c r="BV948" s="253"/>
      <c r="BW948" s="253"/>
      <c r="BX948" s="253"/>
      <c r="BY948" s="427">
        <v>3</v>
      </c>
      <c r="BZ948" s="427">
        <v>1</v>
      </c>
      <c r="CA948" s="427"/>
      <c r="CB948" s="427"/>
      <c r="CC948" s="427"/>
    </row>
    <row r="949" spans="1:81" ht="17.100000000000001" customHeight="1">
      <c r="A949" s="770">
        <v>847</v>
      </c>
      <c r="B949" s="116" t="s">
        <v>4249</v>
      </c>
      <c r="C949" s="116" t="s">
        <v>4383</v>
      </c>
      <c r="D949" s="116" t="s">
        <v>702</v>
      </c>
      <c r="E949" s="116" t="s">
        <v>97</v>
      </c>
      <c r="F949" s="116" t="s">
        <v>4576</v>
      </c>
      <c r="G949" s="101" t="s">
        <v>4577</v>
      </c>
      <c r="H949" s="330" t="s">
        <v>4578</v>
      </c>
      <c r="I949" s="91" t="s">
        <v>4579</v>
      </c>
      <c r="J949" s="330" t="s">
        <v>102</v>
      </c>
      <c r="K949" s="118" t="s">
        <v>4580</v>
      </c>
      <c r="L949" s="330" t="s">
        <v>4581</v>
      </c>
      <c r="M949" s="91" t="s">
        <v>7856</v>
      </c>
      <c r="N949" s="330" t="s">
        <v>30</v>
      </c>
      <c r="O949" s="330"/>
      <c r="P949" s="330" t="s">
        <v>30</v>
      </c>
      <c r="Q949" s="373">
        <v>4213</v>
      </c>
      <c r="R949" s="373">
        <v>679</v>
      </c>
      <c r="S949" s="387">
        <v>230</v>
      </c>
      <c r="T949" s="387">
        <v>142</v>
      </c>
      <c r="U949" s="253" t="s">
        <v>6361</v>
      </c>
      <c r="V949" s="252">
        <v>88</v>
      </c>
      <c r="W949" s="252">
        <v>90</v>
      </c>
      <c r="X949" s="330" t="s">
        <v>6337</v>
      </c>
      <c r="Y949" s="252"/>
      <c r="Z949" s="252">
        <v>41</v>
      </c>
      <c r="AA949" s="252">
        <v>30</v>
      </c>
      <c r="AB949" s="252">
        <v>15</v>
      </c>
      <c r="AC949" s="252">
        <v>79</v>
      </c>
      <c r="AD949" s="252"/>
      <c r="AE949" s="307">
        <v>12</v>
      </c>
      <c r="AF949" s="91" t="s">
        <v>8968</v>
      </c>
      <c r="AG949" s="373"/>
      <c r="AH949" s="373">
        <v>1900</v>
      </c>
      <c r="AI949" s="91"/>
      <c r="AJ949" s="91"/>
      <c r="AK949" s="91" t="s">
        <v>6372</v>
      </c>
      <c r="AL949" s="381">
        <v>2</v>
      </c>
      <c r="AM949" s="381"/>
      <c r="AN949" s="381">
        <v>2</v>
      </c>
      <c r="AO949" s="381"/>
      <c r="AP949" s="381"/>
      <c r="AQ949" s="381">
        <v>258</v>
      </c>
      <c r="AR949" s="91" t="s">
        <v>6340</v>
      </c>
      <c r="AS949" s="91" t="s">
        <v>6340</v>
      </c>
      <c r="AT949" s="91" t="s">
        <v>10016</v>
      </c>
      <c r="AU949" s="73">
        <v>6031</v>
      </c>
      <c r="AV949" s="232">
        <v>23</v>
      </c>
      <c r="AW949" s="335">
        <v>10000</v>
      </c>
      <c r="AX949" s="335">
        <v>0</v>
      </c>
      <c r="AY949" s="335">
        <v>5000</v>
      </c>
      <c r="AZ949" s="335">
        <v>5000</v>
      </c>
      <c r="BA949" s="335">
        <v>10000</v>
      </c>
      <c r="BB949" s="313">
        <v>30</v>
      </c>
      <c r="BC949" s="313">
        <v>10</v>
      </c>
      <c r="BD949" s="91"/>
      <c r="BE949" s="91" t="s">
        <v>7857</v>
      </c>
      <c r="BF949" s="313">
        <v>5000</v>
      </c>
      <c r="BG949" s="335">
        <v>0</v>
      </c>
      <c r="BH949" s="313">
        <v>3000</v>
      </c>
      <c r="BI949" s="313">
        <v>3000</v>
      </c>
      <c r="BJ949" s="313">
        <v>5000</v>
      </c>
      <c r="BK949" s="313">
        <v>30</v>
      </c>
      <c r="BL949" s="313">
        <v>10</v>
      </c>
      <c r="BM949" s="91"/>
      <c r="BN949" s="91" t="s">
        <v>9651</v>
      </c>
      <c r="BO949" s="253"/>
      <c r="BP949" s="253"/>
      <c r="BQ949" s="253"/>
      <c r="BR949" s="253"/>
      <c r="BS949" s="253"/>
      <c r="BT949" s="253"/>
      <c r="BU949" s="253"/>
      <c r="BV949" s="253"/>
      <c r="BW949" s="253"/>
      <c r="BX949" s="253"/>
      <c r="BY949" s="427">
        <v>2</v>
      </c>
      <c r="BZ949" s="427">
        <v>1</v>
      </c>
      <c r="CA949" s="427">
        <v>1</v>
      </c>
      <c r="CB949" s="427">
        <v>1</v>
      </c>
      <c r="CC949" s="427"/>
    </row>
    <row r="950" spans="1:81" ht="17.100000000000001" customHeight="1">
      <c r="A950" s="770">
        <v>848</v>
      </c>
      <c r="B950" s="78" t="s">
        <v>4249</v>
      </c>
      <c r="C950" s="78" t="s">
        <v>4474</v>
      </c>
      <c r="D950" s="78" t="s">
        <v>702</v>
      </c>
      <c r="E950" s="78" t="s">
        <v>97</v>
      </c>
      <c r="F950" s="78" t="s">
        <v>4582</v>
      </c>
      <c r="G950" s="101" t="s">
        <v>4583</v>
      </c>
      <c r="H950" s="330" t="s">
        <v>4584</v>
      </c>
      <c r="I950" s="91" t="s">
        <v>4585</v>
      </c>
      <c r="J950" s="330" t="s">
        <v>102</v>
      </c>
      <c r="K950" s="118" t="s">
        <v>4586</v>
      </c>
      <c r="L950" s="330" t="s">
        <v>11044</v>
      </c>
      <c r="M950" s="91" t="s">
        <v>8411</v>
      </c>
      <c r="N950" s="330" t="s">
        <v>30</v>
      </c>
      <c r="O950" s="570"/>
      <c r="P950" s="330" t="s">
        <v>30</v>
      </c>
      <c r="Q950" s="373">
        <v>1750</v>
      </c>
      <c r="R950" s="373">
        <v>1091</v>
      </c>
      <c r="S950" s="53">
        <v>615</v>
      </c>
      <c r="T950" s="387">
        <v>386</v>
      </c>
      <c r="U950" s="253" t="s">
        <v>8412</v>
      </c>
      <c r="V950" s="252">
        <v>229</v>
      </c>
      <c r="W950" s="300">
        <v>340</v>
      </c>
      <c r="X950" s="577" t="s">
        <v>6337</v>
      </c>
      <c r="Y950" s="252">
        <v>75</v>
      </c>
      <c r="Z950" s="252"/>
      <c r="AA950" s="252"/>
      <c r="AB950" s="252"/>
      <c r="AC950" s="252"/>
      <c r="AD950" s="252"/>
      <c r="AE950" s="307"/>
      <c r="AF950" s="91" t="s">
        <v>8413</v>
      </c>
      <c r="AG950" s="373">
        <v>4520</v>
      </c>
      <c r="AH950" s="373">
        <v>4520</v>
      </c>
      <c r="AI950" s="91"/>
      <c r="AJ950" s="91"/>
      <c r="AK950" s="91" t="s">
        <v>6348</v>
      </c>
      <c r="AL950" s="583">
        <v>4</v>
      </c>
      <c r="AM950" s="381"/>
      <c r="AN950" s="381"/>
      <c r="AO950" s="381">
        <v>2</v>
      </c>
      <c r="AP950" s="381">
        <v>2</v>
      </c>
      <c r="AQ950" s="381">
        <v>240</v>
      </c>
      <c r="AR950" s="91" t="s">
        <v>6355</v>
      </c>
      <c r="AS950" s="91" t="s">
        <v>6355</v>
      </c>
      <c r="AT950" s="91" t="s">
        <v>9252</v>
      </c>
      <c r="AU950" s="255">
        <v>3521</v>
      </c>
      <c r="AV950" s="255">
        <v>15</v>
      </c>
      <c r="AW950" s="335">
        <v>1000</v>
      </c>
      <c r="AX950" s="335">
        <v>500</v>
      </c>
      <c r="AY950" s="335">
        <v>500</v>
      </c>
      <c r="AZ950" s="335">
        <v>500</v>
      </c>
      <c r="BA950" s="335">
        <v>1000</v>
      </c>
      <c r="BB950" s="313"/>
      <c r="BC950" s="313"/>
      <c r="BD950" s="91"/>
      <c r="BE950" s="91"/>
      <c r="BF950" s="313"/>
      <c r="BG950" s="335"/>
      <c r="BH950" s="313"/>
      <c r="BI950" s="313"/>
      <c r="BJ950" s="313"/>
      <c r="BK950" s="313"/>
      <c r="BL950" s="313"/>
      <c r="BM950" s="91"/>
      <c r="BN950" s="91"/>
      <c r="BO950" s="253"/>
      <c r="BP950" s="253"/>
      <c r="BQ950" s="253"/>
      <c r="BR950" s="253"/>
      <c r="BS950" s="253"/>
      <c r="BT950" s="253"/>
      <c r="BU950" s="253"/>
      <c r="BV950" s="253"/>
      <c r="BW950" s="253"/>
      <c r="BX950" s="253"/>
      <c r="BY950" s="784">
        <v>2</v>
      </c>
      <c r="BZ950" s="427"/>
      <c r="CA950" s="427">
        <v>2</v>
      </c>
      <c r="CB950" s="427"/>
      <c r="CC950" s="427">
        <v>1</v>
      </c>
    </row>
    <row r="951" spans="1:81" ht="17.100000000000001" customHeight="1">
      <c r="A951" s="770">
        <v>849</v>
      </c>
      <c r="B951" s="120" t="s">
        <v>4250</v>
      </c>
      <c r="C951" s="120" t="s">
        <v>4587</v>
      </c>
      <c r="D951" s="120" t="s">
        <v>350</v>
      </c>
      <c r="E951" s="120" t="s">
        <v>20</v>
      </c>
      <c r="F951" s="120" t="s">
        <v>4588</v>
      </c>
      <c r="G951" s="101" t="s">
        <v>4589</v>
      </c>
      <c r="H951" s="330" t="s">
        <v>4590</v>
      </c>
      <c r="I951" s="91" t="s">
        <v>12121</v>
      </c>
      <c r="J951" s="330" t="s">
        <v>102</v>
      </c>
      <c r="K951" s="118" t="s">
        <v>1435</v>
      </c>
      <c r="L951" s="89" t="s">
        <v>4591</v>
      </c>
      <c r="M951" s="91" t="s">
        <v>10876</v>
      </c>
      <c r="N951" s="330" t="s">
        <v>30</v>
      </c>
      <c r="O951" s="330"/>
      <c r="P951" s="330" t="s">
        <v>30</v>
      </c>
      <c r="Q951" s="373">
        <v>46281</v>
      </c>
      <c r="R951" s="373">
        <v>970.34</v>
      </c>
      <c r="S951" s="387">
        <v>620.4</v>
      </c>
      <c r="T951" s="387">
        <v>620.4</v>
      </c>
      <c r="U951" s="253"/>
      <c r="V951" s="252"/>
      <c r="W951" s="252">
        <v>94</v>
      </c>
      <c r="X951" s="330" t="s">
        <v>6337</v>
      </c>
      <c r="Y951" s="252">
        <v>94</v>
      </c>
      <c r="Z951" s="252"/>
      <c r="AA951" s="252"/>
      <c r="AB951" s="252">
        <v>94</v>
      </c>
      <c r="AC951" s="252"/>
      <c r="AD951" s="252"/>
      <c r="AE951" s="307">
        <v>84</v>
      </c>
      <c r="AF951" s="91" t="s">
        <v>12122</v>
      </c>
      <c r="AG951" s="373"/>
      <c r="AH951" s="373">
        <v>1177</v>
      </c>
      <c r="AI951" s="91"/>
      <c r="AJ951" s="91"/>
      <c r="AK951" s="91" t="s">
        <v>12123</v>
      </c>
      <c r="AL951" s="381"/>
      <c r="AM951" s="381"/>
      <c r="AN951" s="381"/>
      <c r="AO951" s="381"/>
      <c r="AP951" s="381"/>
      <c r="AQ951" s="381">
        <v>357</v>
      </c>
      <c r="AR951" s="91" t="s">
        <v>6410</v>
      </c>
      <c r="AS951" s="91" t="s">
        <v>6410</v>
      </c>
      <c r="AT951" s="91" t="s">
        <v>9397</v>
      </c>
      <c r="AU951" s="73">
        <v>170988</v>
      </c>
      <c r="AV951" s="232">
        <v>479</v>
      </c>
      <c r="AW951" s="335">
        <v>3000</v>
      </c>
      <c r="AX951" s="335">
        <v>2000</v>
      </c>
      <c r="AY951" s="335">
        <v>2000</v>
      </c>
      <c r="AZ951" s="335">
        <v>2000</v>
      </c>
      <c r="BA951" s="335">
        <v>3000</v>
      </c>
      <c r="BB951" s="313">
        <v>20</v>
      </c>
      <c r="BC951" s="313">
        <v>25</v>
      </c>
      <c r="BD951" s="91"/>
      <c r="BE951" s="91" t="s">
        <v>7853</v>
      </c>
      <c r="BF951" s="313"/>
      <c r="BG951" s="335"/>
      <c r="BH951" s="313"/>
      <c r="BI951" s="313"/>
      <c r="BJ951" s="313"/>
      <c r="BK951" s="313"/>
      <c r="BL951" s="313"/>
      <c r="BM951" s="91"/>
      <c r="BN951" s="91"/>
      <c r="BO951" s="253"/>
      <c r="BP951" s="253"/>
      <c r="BQ951" s="253"/>
      <c r="BR951" s="253"/>
      <c r="BS951" s="253"/>
      <c r="BT951" s="253"/>
      <c r="BU951" s="253"/>
      <c r="BV951" s="253"/>
      <c r="BW951" s="253"/>
      <c r="BX951" s="253"/>
      <c r="BY951" s="784">
        <v>1</v>
      </c>
      <c r="BZ951" s="427"/>
      <c r="CA951" s="427">
        <v>4</v>
      </c>
      <c r="CB951" s="427"/>
      <c r="CC951" s="427"/>
    </row>
    <row r="952" spans="1:81" ht="17.100000000000001" customHeight="1">
      <c r="A952" s="770">
        <v>850</v>
      </c>
      <c r="B952" s="78" t="s">
        <v>4249</v>
      </c>
      <c r="C952" s="78" t="s">
        <v>4273</v>
      </c>
      <c r="D952" s="78" t="s">
        <v>702</v>
      </c>
      <c r="E952" s="91" t="s">
        <v>97</v>
      </c>
      <c r="F952" s="91" t="s">
        <v>4592</v>
      </c>
      <c r="G952" s="101" t="s">
        <v>4593</v>
      </c>
      <c r="H952" s="330" t="s">
        <v>4594</v>
      </c>
      <c r="I952" s="91" t="s">
        <v>4595</v>
      </c>
      <c r="J952" s="330" t="s">
        <v>102</v>
      </c>
      <c r="K952" s="118" t="s">
        <v>4596</v>
      </c>
      <c r="L952" s="330" t="s">
        <v>4597</v>
      </c>
      <c r="M952" s="91" t="s">
        <v>10875</v>
      </c>
      <c r="N952" s="330" t="s">
        <v>30</v>
      </c>
      <c r="O952" s="330"/>
      <c r="P952" s="330" t="s">
        <v>30</v>
      </c>
      <c r="Q952" s="373">
        <v>3428.6</v>
      </c>
      <c r="R952" s="373">
        <v>704</v>
      </c>
      <c r="S952" s="387">
        <v>401</v>
      </c>
      <c r="T952" s="387">
        <v>323</v>
      </c>
      <c r="U952" s="253"/>
      <c r="V952" s="252">
        <v>78</v>
      </c>
      <c r="W952" s="252">
        <v>66</v>
      </c>
      <c r="X952" s="330" t="s">
        <v>6337</v>
      </c>
      <c r="Y952" s="252"/>
      <c r="Z952" s="252">
        <v>115</v>
      </c>
      <c r="AA952" s="252">
        <v>500</v>
      </c>
      <c r="AB952" s="252">
        <v>115</v>
      </c>
      <c r="AC952" s="252">
        <v>80.599999999999994</v>
      </c>
      <c r="AD952" s="252"/>
      <c r="AE952" s="307">
        <v>60</v>
      </c>
      <c r="AF952" s="91" t="s">
        <v>7096</v>
      </c>
      <c r="AG952" s="373">
        <v>33000</v>
      </c>
      <c r="AH952" s="373">
        <v>50000</v>
      </c>
      <c r="AI952" s="91"/>
      <c r="AJ952" s="91"/>
      <c r="AK952" s="91" t="s">
        <v>11957</v>
      </c>
      <c r="AL952" s="381">
        <v>1</v>
      </c>
      <c r="AM952" s="381"/>
      <c r="AN952" s="381"/>
      <c r="AO952" s="381">
        <v>1</v>
      </c>
      <c r="AP952" s="381"/>
      <c r="AQ952" s="381">
        <v>364</v>
      </c>
      <c r="AR952" s="91" t="s">
        <v>6355</v>
      </c>
      <c r="AS952" s="91" t="s">
        <v>6355</v>
      </c>
      <c r="AT952" s="91" t="s">
        <v>6437</v>
      </c>
      <c r="AU952" s="73">
        <v>23895</v>
      </c>
      <c r="AV952" s="232">
        <v>66</v>
      </c>
      <c r="AW952" s="335">
        <v>6000</v>
      </c>
      <c r="AX952" s="335">
        <v>3000</v>
      </c>
      <c r="AY952" s="335">
        <v>4000</v>
      </c>
      <c r="AZ952" s="335">
        <v>4000</v>
      </c>
      <c r="BA952" s="335">
        <v>6000</v>
      </c>
      <c r="BB952" s="313">
        <v>20</v>
      </c>
      <c r="BC952" s="313">
        <v>20</v>
      </c>
      <c r="BD952" s="91" t="s">
        <v>7097</v>
      </c>
      <c r="BE952" s="91" t="s">
        <v>12124</v>
      </c>
      <c r="BF952" s="313">
        <v>6000</v>
      </c>
      <c r="BG952" s="335">
        <v>3000</v>
      </c>
      <c r="BH952" s="313">
        <v>4000</v>
      </c>
      <c r="BI952" s="313">
        <v>4000</v>
      </c>
      <c r="BJ952" s="313">
        <v>6000</v>
      </c>
      <c r="BK952" s="313">
        <v>20</v>
      </c>
      <c r="BL952" s="313">
        <v>20</v>
      </c>
      <c r="BM952" s="91" t="s">
        <v>7097</v>
      </c>
      <c r="BN952" s="91" t="s">
        <v>12124</v>
      </c>
      <c r="BO952" s="253"/>
      <c r="BP952" s="253"/>
      <c r="BQ952" s="253"/>
      <c r="BR952" s="253"/>
      <c r="BS952" s="253"/>
      <c r="BT952" s="253"/>
      <c r="BU952" s="253"/>
      <c r="BV952" s="253"/>
      <c r="BW952" s="253"/>
      <c r="BX952" s="253"/>
      <c r="BY952" s="784">
        <v>4</v>
      </c>
      <c r="BZ952" s="427">
        <v>1</v>
      </c>
      <c r="CA952" s="427"/>
      <c r="CB952" s="427"/>
      <c r="CC952" s="427"/>
    </row>
    <row r="953" spans="1:81" ht="17.100000000000001" customHeight="1">
      <c r="A953" s="770">
        <v>851</v>
      </c>
      <c r="B953" s="90" t="s">
        <v>4250</v>
      </c>
      <c r="C953" s="90" t="s">
        <v>4598</v>
      </c>
      <c r="D953" s="90" t="s">
        <v>350</v>
      </c>
      <c r="E953" s="90" t="s">
        <v>20</v>
      </c>
      <c r="F953" s="90" t="s">
        <v>4599</v>
      </c>
      <c r="G953" s="101" t="s">
        <v>4600</v>
      </c>
      <c r="H953" s="330" t="s">
        <v>4601</v>
      </c>
      <c r="I953" s="91" t="s">
        <v>4602</v>
      </c>
      <c r="J953" s="330" t="s">
        <v>102</v>
      </c>
      <c r="K953" s="118" t="s">
        <v>4603</v>
      </c>
      <c r="L953" s="330" t="s">
        <v>4604</v>
      </c>
      <c r="M953" s="91" t="s">
        <v>7854</v>
      </c>
      <c r="N953" s="330" t="s">
        <v>30</v>
      </c>
      <c r="O953" s="330"/>
      <c r="P953" s="330" t="s">
        <v>30</v>
      </c>
      <c r="Q953" s="373">
        <v>14800</v>
      </c>
      <c r="R953" s="373">
        <v>3578</v>
      </c>
      <c r="S953" s="387">
        <v>856</v>
      </c>
      <c r="T953" s="387">
        <v>568</v>
      </c>
      <c r="U953" s="253" t="s">
        <v>6352</v>
      </c>
      <c r="V953" s="252">
        <v>288</v>
      </c>
      <c r="W953" s="252">
        <v>226</v>
      </c>
      <c r="X953" s="330" t="s">
        <v>33</v>
      </c>
      <c r="Y953" s="252">
        <v>200</v>
      </c>
      <c r="Z953" s="252">
        <v>100</v>
      </c>
      <c r="AA953" s="252">
        <v>568</v>
      </c>
      <c r="AB953" s="252">
        <v>70</v>
      </c>
      <c r="AC953" s="252">
        <v>35</v>
      </c>
      <c r="AD953" s="252">
        <v>25</v>
      </c>
      <c r="AE953" s="307">
        <v>100</v>
      </c>
      <c r="AF953" s="91" t="s">
        <v>8969</v>
      </c>
      <c r="AG953" s="373">
        <v>2103</v>
      </c>
      <c r="AH953" s="373">
        <v>12049</v>
      </c>
      <c r="AI953" s="91" t="s">
        <v>12125</v>
      </c>
      <c r="AJ953" s="91" t="s">
        <v>12126</v>
      </c>
      <c r="AK953" s="91" t="s">
        <v>6372</v>
      </c>
      <c r="AL953" s="381">
        <v>1</v>
      </c>
      <c r="AM953" s="381"/>
      <c r="AN953" s="381"/>
      <c r="AO953" s="381">
        <v>1</v>
      </c>
      <c r="AP953" s="381"/>
      <c r="AQ953" s="381">
        <v>318</v>
      </c>
      <c r="AR953" s="91" t="s">
        <v>9230</v>
      </c>
      <c r="AS953" s="91" t="s">
        <v>9230</v>
      </c>
      <c r="AT953" s="91" t="s">
        <v>6422</v>
      </c>
      <c r="AU953" s="73">
        <v>49602</v>
      </c>
      <c r="AV953" s="232">
        <v>156</v>
      </c>
      <c r="AW953" s="335"/>
      <c r="AX953" s="335"/>
      <c r="AY953" s="335"/>
      <c r="AZ953" s="335"/>
      <c r="BA953" s="335"/>
      <c r="BB953" s="313"/>
      <c r="BC953" s="313"/>
      <c r="BD953" s="91"/>
      <c r="BE953" s="91" t="s">
        <v>6350</v>
      </c>
      <c r="BF953" s="313"/>
      <c r="BG953" s="335"/>
      <c r="BH953" s="313"/>
      <c r="BI953" s="313"/>
      <c r="BJ953" s="313"/>
      <c r="BK953" s="313"/>
      <c r="BL953" s="313"/>
      <c r="BM953" s="91"/>
      <c r="BN953" s="91" t="s">
        <v>6350</v>
      </c>
      <c r="BO953" s="253"/>
      <c r="BP953" s="253"/>
      <c r="BQ953" s="253"/>
      <c r="BR953" s="253"/>
      <c r="BS953" s="253"/>
      <c r="BT953" s="253"/>
      <c r="BU953" s="253"/>
      <c r="BV953" s="253"/>
      <c r="BW953" s="253"/>
      <c r="BX953" s="253"/>
      <c r="BY953" s="784">
        <v>3</v>
      </c>
      <c r="BZ953" s="427"/>
      <c r="CA953" s="427">
        <v>1</v>
      </c>
      <c r="CB953" s="427"/>
      <c r="CC953" s="427"/>
    </row>
    <row r="954" spans="1:81" ht="17.100000000000001" customHeight="1">
      <c r="A954" s="208"/>
      <c r="B954" s="209" t="s">
        <v>4605</v>
      </c>
      <c r="C954" s="210"/>
      <c r="D954" s="210">
        <v>23</v>
      </c>
      <c r="E954" s="210"/>
      <c r="F954" s="210"/>
      <c r="G954" s="208"/>
      <c r="H954" s="208"/>
      <c r="I954" s="208"/>
      <c r="J954" s="208"/>
      <c r="K954" s="208"/>
      <c r="L954" s="208"/>
      <c r="M954" s="205"/>
      <c r="N954" s="112"/>
      <c r="O954" s="112"/>
      <c r="P954" s="112"/>
      <c r="Q954" s="374"/>
      <c r="R954" s="374"/>
      <c r="S954" s="188"/>
      <c r="T954" s="188"/>
      <c r="U954" s="285"/>
      <c r="V954" s="298"/>
      <c r="W954" s="298"/>
      <c r="X954" s="112"/>
      <c r="Y954" s="298"/>
      <c r="Z954" s="298"/>
      <c r="AA954" s="298"/>
      <c r="AB954" s="298"/>
      <c r="AC954" s="298"/>
      <c r="AD954" s="298"/>
      <c r="AE954" s="352"/>
      <c r="AF954" s="205"/>
      <c r="AG954" s="374"/>
      <c r="AH954" s="374"/>
      <c r="AI954" s="205"/>
      <c r="AJ954" s="205"/>
      <c r="AK954" s="205"/>
      <c r="AL954" s="112"/>
      <c r="AM954" s="112"/>
      <c r="AN954" s="112"/>
      <c r="AO954" s="112"/>
      <c r="AP954" s="112"/>
      <c r="AQ954" s="112"/>
      <c r="AR954" s="205"/>
      <c r="AS954" s="205"/>
      <c r="AT954" s="205"/>
      <c r="AU954" s="198"/>
      <c r="AV954" s="198"/>
      <c r="AW954" s="339"/>
      <c r="AX954" s="339"/>
      <c r="AY954" s="339"/>
      <c r="AZ954" s="339"/>
      <c r="BA954" s="339"/>
      <c r="BB954" s="310"/>
      <c r="BC954" s="310"/>
      <c r="BD954" s="205"/>
      <c r="BE954" s="205"/>
      <c r="BF954" s="310"/>
      <c r="BG954" s="339"/>
      <c r="BH954" s="310"/>
      <c r="BI954" s="310"/>
      <c r="BJ954" s="310"/>
      <c r="BK954" s="310"/>
      <c r="BL954" s="310"/>
      <c r="BM954" s="205"/>
      <c r="BN954" s="205"/>
      <c r="BO954" s="285"/>
      <c r="BP954" s="285"/>
      <c r="BQ954" s="285"/>
      <c r="BR954" s="285"/>
      <c r="BS954" s="285"/>
      <c r="BT954" s="285"/>
      <c r="BU954" s="285"/>
      <c r="BV954" s="285"/>
      <c r="BW954" s="285"/>
      <c r="BX954" s="285"/>
      <c r="BY954" s="112"/>
      <c r="BZ954" s="112"/>
      <c r="CA954" s="112"/>
      <c r="CB954" s="112"/>
      <c r="CC954" s="112"/>
    </row>
    <row r="955" spans="1:81" ht="16.5" customHeight="1">
      <c r="A955" s="78">
        <v>852</v>
      </c>
      <c r="B955" s="78" t="s">
        <v>4249</v>
      </c>
      <c r="C955" s="91" t="s">
        <v>4434</v>
      </c>
      <c r="D955" s="91" t="s">
        <v>987</v>
      </c>
      <c r="E955" s="78" t="s">
        <v>97</v>
      </c>
      <c r="F955" s="631" t="s">
        <v>4606</v>
      </c>
      <c r="G955" s="101" t="s">
        <v>4607</v>
      </c>
      <c r="H955" s="330" t="s">
        <v>4608</v>
      </c>
      <c r="I955" s="91" t="s">
        <v>4609</v>
      </c>
      <c r="J955" s="330" t="s">
        <v>102</v>
      </c>
      <c r="K955" s="330" t="s">
        <v>4610</v>
      </c>
      <c r="L955" s="330" t="s">
        <v>4611</v>
      </c>
      <c r="M955" s="91" t="s">
        <v>10691</v>
      </c>
      <c r="N955" s="330" t="s">
        <v>30</v>
      </c>
      <c r="O955" s="330" t="s">
        <v>7937</v>
      </c>
      <c r="P955" s="330" t="s">
        <v>30</v>
      </c>
      <c r="Q955" s="373">
        <v>217567.7</v>
      </c>
      <c r="R955" s="373">
        <v>2974.27</v>
      </c>
      <c r="S955" s="387">
        <v>741.6</v>
      </c>
      <c r="T955" s="387">
        <v>608.73</v>
      </c>
      <c r="U955" s="253" t="s">
        <v>6352</v>
      </c>
      <c r="V955" s="252">
        <v>132.87</v>
      </c>
      <c r="W955" s="252">
        <v>398.02</v>
      </c>
      <c r="X955" s="330" t="s">
        <v>6337</v>
      </c>
      <c r="Y955" s="252">
        <v>133.9</v>
      </c>
      <c r="Z955" s="252">
        <v>60.8</v>
      </c>
      <c r="AA955" s="252">
        <v>6000</v>
      </c>
      <c r="AB955" s="252">
        <v>211.7</v>
      </c>
      <c r="AC955" s="252"/>
      <c r="AD955" s="252"/>
      <c r="AE955" s="307" t="s">
        <v>10354</v>
      </c>
      <c r="AF955" s="91" t="s">
        <v>10355</v>
      </c>
      <c r="AG955" s="373">
        <v>4086</v>
      </c>
      <c r="AH955" s="373">
        <v>5126</v>
      </c>
      <c r="AI955" s="91" t="s">
        <v>10356</v>
      </c>
      <c r="AJ955" s="91" t="s">
        <v>10357</v>
      </c>
      <c r="AK955" s="91" t="s">
        <v>6348</v>
      </c>
      <c r="AL955" s="381">
        <v>6</v>
      </c>
      <c r="AM955" s="381"/>
      <c r="AN955" s="381">
        <v>3</v>
      </c>
      <c r="AO955" s="381">
        <v>3</v>
      </c>
      <c r="AP955" s="381"/>
      <c r="AQ955" s="628">
        <v>246</v>
      </c>
      <c r="AR955" s="631" t="s">
        <v>10358</v>
      </c>
      <c r="AS955" s="631" t="s">
        <v>6378</v>
      </c>
      <c r="AT955" s="631" t="s">
        <v>6483</v>
      </c>
      <c r="AU955" s="232">
        <v>2000</v>
      </c>
      <c r="AV955" s="232">
        <v>8</v>
      </c>
      <c r="AW955" s="335"/>
      <c r="AX955" s="335"/>
      <c r="AY955" s="335"/>
      <c r="AZ955" s="335"/>
      <c r="BA955" s="335"/>
      <c r="BB955" s="313"/>
      <c r="BC955" s="313"/>
      <c r="BD955" s="91" t="s">
        <v>7937</v>
      </c>
      <c r="BE955" s="91" t="s">
        <v>6350</v>
      </c>
      <c r="BF955" s="313"/>
      <c r="BG955" s="335"/>
      <c r="BH955" s="313"/>
      <c r="BI955" s="313"/>
      <c r="BJ955" s="313"/>
      <c r="BK955" s="313"/>
      <c r="BL955" s="313"/>
      <c r="BM955" s="91" t="s">
        <v>7937</v>
      </c>
      <c r="BN955" s="91" t="s">
        <v>6350</v>
      </c>
      <c r="BO955" s="253"/>
      <c r="BP955" s="253"/>
      <c r="BQ955" s="253"/>
      <c r="BR955" s="253"/>
      <c r="BS955" s="253"/>
      <c r="BT955" s="253"/>
      <c r="BU955" s="253"/>
      <c r="BV955" s="253"/>
      <c r="BW955" s="253"/>
      <c r="BX955" s="253"/>
      <c r="BY955" s="427">
        <v>3</v>
      </c>
      <c r="BZ955" s="427"/>
      <c r="CA955" s="427"/>
      <c r="CB955" s="427"/>
      <c r="CC955" s="427"/>
    </row>
    <row r="956" spans="1:81" ht="17.100000000000001" customHeight="1">
      <c r="A956" s="78">
        <v>853</v>
      </c>
      <c r="B956" s="78" t="s">
        <v>12141</v>
      </c>
      <c r="C956" s="78" t="s">
        <v>4257</v>
      </c>
      <c r="D956" s="78" t="s">
        <v>708</v>
      </c>
      <c r="E956" s="78" t="s">
        <v>20</v>
      </c>
      <c r="F956" s="88" t="s">
        <v>4612</v>
      </c>
      <c r="G956" s="101" t="s">
        <v>4613</v>
      </c>
      <c r="H956" s="330" t="s">
        <v>4614</v>
      </c>
      <c r="I956" s="91" t="s">
        <v>4615</v>
      </c>
      <c r="J956" s="330" t="s">
        <v>102</v>
      </c>
      <c r="K956" s="330" t="s">
        <v>2773</v>
      </c>
      <c r="L956" s="330" t="s">
        <v>4616</v>
      </c>
      <c r="M956" s="91" t="s">
        <v>10839</v>
      </c>
      <c r="N956" s="330" t="s">
        <v>30</v>
      </c>
      <c r="O956" s="330"/>
      <c r="P956" s="330" t="s">
        <v>30</v>
      </c>
      <c r="Q956" s="373">
        <v>3050</v>
      </c>
      <c r="R956" s="373">
        <v>9177.7800000000007</v>
      </c>
      <c r="S956" s="387">
        <v>863</v>
      </c>
      <c r="T956" s="387">
        <v>751</v>
      </c>
      <c r="U956" s="253"/>
      <c r="V956" s="252">
        <v>112</v>
      </c>
      <c r="W956" s="252">
        <v>545</v>
      </c>
      <c r="X956" s="330" t="s">
        <v>6337</v>
      </c>
      <c r="Y956" s="252">
        <v>263</v>
      </c>
      <c r="Z956" s="252">
        <v>217</v>
      </c>
      <c r="AA956" s="252"/>
      <c r="AB956" s="252">
        <v>350.14</v>
      </c>
      <c r="AC956" s="252"/>
      <c r="AD956" s="252"/>
      <c r="AE956" s="307"/>
      <c r="AF956" s="91" t="s">
        <v>7858</v>
      </c>
      <c r="AG956" s="373"/>
      <c r="AH956" s="373">
        <v>10400</v>
      </c>
      <c r="AI956" s="91" t="s">
        <v>7859</v>
      </c>
      <c r="AJ956" s="91" t="s">
        <v>7860</v>
      </c>
      <c r="AK956" s="91" t="s">
        <v>6354</v>
      </c>
      <c r="AL956" s="381">
        <v>12</v>
      </c>
      <c r="AM956" s="381">
        <v>5</v>
      </c>
      <c r="AN956" s="381">
        <v>3</v>
      </c>
      <c r="AO956" s="381">
        <v>3</v>
      </c>
      <c r="AP956" s="381">
        <v>1</v>
      </c>
      <c r="AQ956" s="381">
        <v>246</v>
      </c>
      <c r="AR956" s="91" t="s">
        <v>6340</v>
      </c>
      <c r="AS956" s="91" t="s">
        <v>6378</v>
      </c>
      <c r="AT956" s="91" t="s">
        <v>6483</v>
      </c>
      <c r="AU956" s="73">
        <v>16210</v>
      </c>
      <c r="AV956" s="232">
        <v>66</v>
      </c>
      <c r="AW956" s="335"/>
      <c r="AX956" s="335"/>
      <c r="AY956" s="335"/>
      <c r="AZ956" s="335"/>
      <c r="BA956" s="335"/>
      <c r="BB956" s="313"/>
      <c r="BC956" s="313"/>
      <c r="BD956" s="91"/>
      <c r="BE956" s="91" t="s">
        <v>6350</v>
      </c>
      <c r="BF956" s="313"/>
      <c r="BG956" s="335"/>
      <c r="BH956" s="313"/>
      <c r="BI956" s="313"/>
      <c r="BJ956" s="313"/>
      <c r="BK956" s="313"/>
      <c r="BL956" s="313"/>
      <c r="BM956" s="91"/>
      <c r="BN956" s="91" t="s">
        <v>6350</v>
      </c>
      <c r="BO956" s="253"/>
      <c r="BP956" s="253">
        <v>1</v>
      </c>
      <c r="BQ956" s="253">
        <v>1</v>
      </c>
      <c r="BR956" s="253"/>
      <c r="BS956" s="253">
        <v>1</v>
      </c>
      <c r="BT956" s="253">
        <v>2</v>
      </c>
      <c r="BU956" s="253">
        <v>1</v>
      </c>
      <c r="BV956" s="253"/>
      <c r="BW956" s="253"/>
      <c r="BX956" s="253">
        <v>10</v>
      </c>
      <c r="BY956" s="427"/>
      <c r="BZ956" s="427"/>
      <c r="CA956" s="427"/>
      <c r="CB956" s="427"/>
      <c r="CC956" s="427"/>
    </row>
    <row r="957" spans="1:81" ht="17.100000000000001" customHeight="1">
      <c r="A957" s="770">
        <v>854</v>
      </c>
      <c r="B957" s="116" t="s">
        <v>4250</v>
      </c>
      <c r="C957" s="116" t="s">
        <v>4510</v>
      </c>
      <c r="D957" s="116" t="s">
        <v>708</v>
      </c>
      <c r="E957" s="116" t="s">
        <v>278</v>
      </c>
      <c r="F957" s="88" t="s">
        <v>4617</v>
      </c>
      <c r="G957" s="101" t="s">
        <v>4618</v>
      </c>
      <c r="H957" s="330" t="s">
        <v>4619</v>
      </c>
      <c r="I957" s="91" t="s">
        <v>4620</v>
      </c>
      <c r="J957" s="330" t="s">
        <v>102</v>
      </c>
      <c r="K957" s="330" t="s">
        <v>4621</v>
      </c>
      <c r="L957" s="330" t="s">
        <v>4622</v>
      </c>
      <c r="M957" s="91" t="s">
        <v>10453</v>
      </c>
      <c r="N957" s="330" t="s">
        <v>30</v>
      </c>
      <c r="O957" s="330"/>
      <c r="P957" s="330" t="s">
        <v>30</v>
      </c>
      <c r="Q957" s="373">
        <v>3094</v>
      </c>
      <c r="R957" s="373">
        <v>541</v>
      </c>
      <c r="S957" s="387">
        <v>158</v>
      </c>
      <c r="T957" s="387"/>
      <c r="U957" s="253" t="s">
        <v>8876</v>
      </c>
      <c r="V957" s="252">
        <v>158</v>
      </c>
      <c r="W957" s="252">
        <v>40</v>
      </c>
      <c r="X957" s="330" t="s">
        <v>6337</v>
      </c>
      <c r="Y957" s="252">
        <v>23</v>
      </c>
      <c r="Z957" s="252"/>
      <c r="AA957" s="252"/>
      <c r="AB957" s="252">
        <v>23</v>
      </c>
      <c r="AC957" s="252"/>
      <c r="AD957" s="252"/>
      <c r="AE957" s="307">
        <v>17</v>
      </c>
      <c r="AF957" s="91" t="s">
        <v>7252</v>
      </c>
      <c r="AG957" s="373">
        <v>286</v>
      </c>
      <c r="AH957" s="373">
        <v>286</v>
      </c>
      <c r="AI957" s="91"/>
      <c r="AJ957" s="91"/>
      <c r="AK957" s="91" t="s">
        <v>6348</v>
      </c>
      <c r="AL957" s="381">
        <v>1</v>
      </c>
      <c r="AM957" s="381"/>
      <c r="AN957" s="381"/>
      <c r="AO957" s="381">
        <v>1</v>
      </c>
      <c r="AP957" s="381"/>
      <c r="AQ957" s="381">
        <v>165</v>
      </c>
      <c r="AR957" s="91" t="s">
        <v>6340</v>
      </c>
      <c r="AS957" s="91" t="s">
        <v>6378</v>
      </c>
      <c r="AT957" s="91" t="s">
        <v>6483</v>
      </c>
      <c r="AU957" s="73">
        <v>1655</v>
      </c>
      <c r="AV957" s="73">
        <v>10</v>
      </c>
      <c r="AW957" s="335"/>
      <c r="AX957" s="335"/>
      <c r="AY957" s="335"/>
      <c r="AZ957" s="335"/>
      <c r="BA957" s="335"/>
      <c r="BB957" s="313"/>
      <c r="BC957" s="313"/>
      <c r="BD957" s="91"/>
      <c r="BE957" s="91" t="s">
        <v>6350</v>
      </c>
      <c r="BF957" s="313"/>
      <c r="BG957" s="335"/>
      <c r="BH957" s="313"/>
      <c r="BI957" s="313"/>
      <c r="BJ957" s="313"/>
      <c r="BK957" s="313"/>
      <c r="BL957" s="313"/>
      <c r="BM957" s="91"/>
      <c r="BN957" s="91" t="s">
        <v>6350</v>
      </c>
      <c r="BO957" s="253"/>
      <c r="BP957" s="253"/>
      <c r="BQ957" s="253"/>
      <c r="BR957" s="253"/>
      <c r="BS957" s="253"/>
      <c r="BT957" s="253"/>
      <c r="BU957" s="253"/>
      <c r="BV957" s="253"/>
      <c r="BW957" s="253"/>
      <c r="BX957" s="253"/>
      <c r="BY957" s="427">
        <v>1</v>
      </c>
      <c r="BZ957" s="427"/>
      <c r="CA957" s="427"/>
      <c r="CB957" s="427"/>
      <c r="CC957" s="427"/>
    </row>
    <row r="958" spans="1:81" ht="17.100000000000001" customHeight="1">
      <c r="A958" s="770">
        <v>855</v>
      </c>
      <c r="B958" s="78" t="s">
        <v>4249</v>
      </c>
      <c r="C958" s="91" t="s">
        <v>4309</v>
      </c>
      <c r="D958" s="78" t="s">
        <v>987</v>
      </c>
      <c r="E958" s="91" t="s">
        <v>180</v>
      </c>
      <c r="F958" s="88" t="s">
        <v>4623</v>
      </c>
      <c r="G958" s="101" t="s">
        <v>4624</v>
      </c>
      <c r="H958" s="330" t="s">
        <v>4625</v>
      </c>
      <c r="I958" s="91" t="s">
        <v>4626</v>
      </c>
      <c r="J958" s="330" t="s">
        <v>102</v>
      </c>
      <c r="K958" s="330" t="s">
        <v>4627</v>
      </c>
      <c r="L958" s="330" t="s">
        <v>4628</v>
      </c>
      <c r="M958" s="91" t="s">
        <v>12558</v>
      </c>
      <c r="N958" s="570" t="s">
        <v>30</v>
      </c>
      <c r="O958" s="570"/>
      <c r="P958" s="570" t="s">
        <v>30</v>
      </c>
      <c r="Q958" s="373">
        <v>407</v>
      </c>
      <c r="R958" s="373">
        <v>407</v>
      </c>
      <c r="S958" s="387">
        <v>155</v>
      </c>
      <c r="T958" s="387">
        <v>155</v>
      </c>
      <c r="U958" s="253"/>
      <c r="V958" s="252"/>
      <c r="W958" s="252">
        <v>65</v>
      </c>
      <c r="X958" s="330" t="s">
        <v>6337</v>
      </c>
      <c r="Y958" s="252">
        <v>50</v>
      </c>
      <c r="Z958" s="252">
        <v>36</v>
      </c>
      <c r="AA958" s="252">
        <v>10000</v>
      </c>
      <c r="AB958" s="252">
        <v>101</v>
      </c>
      <c r="AC958" s="252"/>
      <c r="AD958" s="252"/>
      <c r="AE958" s="307">
        <v>20</v>
      </c>
      <c r="AF958" s="91" t="s">
        <v>6482</v>
      </c>
      <c r="AG958" s="373">
        <v>481</v>
      </c>
      <c r="AH958" s="373">
        <v>1274</v>
      </c>
      <c r="AI958" s="91"/>
      <c r="AJ958" s="91"/>
      <c r="AK958" s="91"/>
      <c r="AL958" s="381">
        <v>30</v>
      </c>
      <c r="AM958" s="381"/>
      <c r="AN958" s="381"/>
      <c r="AO958" s="381">
        <v>20</v>
      </c>
      <c r="AP958" s="381">
        <v>10</v>
      </c>
      <c r="AQ958" s="381">
        <v>300</v>
      </c>
      <c r="AR958" s="91" t="s">
        <v>9231</v>
      </c>
      <c r="AS958" s="91" t="s">
        <v>6378</v>
      </c>
      <c r="AT958" s="91" t="s">
        <v>6483</v>
      </c>
      <c r="AU958" s="232">
        <v>10000</v>
      </c>
      <c r="AV958" s="232">
        <v>33</v>
      </c>
      <c r="AW958" s="335"/>
      <c r="AX958" s="335"/>
      <c r="AY958" s="335"/>
      <c r="AZ958" s="335"/>
      <c r="BA958" s="335"/>
      <c r="BB958" s="313"/>
      <c r="BC958" s="313"/>
      <c r="BD958" s="91"/>
      <c r="BE958" s="91" t="s">
        <v>6350</v>
      </c>
      <c r="BF958" s="313"/>
      <c r="BG958" s="335"/>
      <c r="BH958" s="313"/>
      <c r="BI958" s="313"/>
      <c r="BJ958" s="313"/>
      <c r="BK958" s="313"/>
      <c r="BL958" s="313"/>
      <c r="BM958" s="91"/>
      <c r="BN958" s="91" t="s">
        <v>12249</v>
      </c>
      <c r="BO958" s="253"/>
      <c r="BP958" s="253"/>
      <c r="BQ958" s="253"/>
      <c r="BR958" s="253"/>
      <c r="BS958" s="253"/>
      <c r="BT958" s="253"/>
      <c r="BU958" s="253"/>
      <c r="BV958" s="253"/>
      <c r="BW958" s="253"/>
      <c r="BX958" s="253"/>
      <c r="BY958" s="755">
        <v>1</v>
      </c>
      <c r="BZ958" s="427">
        <v>1</v>
      </c>
      <c r="CA958" s="427"/>
      <c r="CB958" s="427"/>
      <c r="CC958" s="427"/>
    </row>
    <row r="959" spans="1:81" ht="17.100000000000001" customHeight="1">
      <c r="A959" s="770">
        <v>856</v>
      </c>
      <c r="B959" s="78" t="s">
        <v>4249</v>
      </c>
      <c r="C959" s="78" t="s">
        <v>4270</v>
      </c>
      <c r="D959" s="78" t="s">
        <v>987</v>
      </c>
      <c r="E959" s="78" t="s">
        <v>97</v>
      </c>
      <c r="F959" s="88" t="s">
        <v>4629</v>
      </c>
      <c r="G959" s="101" t="s">
        <v>4630</v>
      </c>
      <c r="H959" s="330" t="s">
        <v>4631</v>
      </c>
      <c r="I959" s="91" t="s">
        <v>4632</v>
      </c>
      <c r="J959" s="330" t="s">
        <v>102</v>
      </c>
      <c r="K959" s="330" t="s">
        <v>4633</v>
      </c>
      <c r="L959" s="330" t="s">
        <v>4634</v>
      </c>
      <c r="M959" s="91" t="s">
        <v>10692</v>
      </c>
      <c r="N959" s="330" t="s">
        <v>30</v>
      </c>
      <c r="O959" s="330"/>
      <c r="P959" s="330" t="s">
        <v>30</v>
      </c>
      <c r="Q959" s="373">
        <v>1075</v>
      </c>
      <c r="R959" s="373">
        <v>4824</v>
      </c>
      <c r="S959" s="387">
        <v>767</v>
      </c>
      <c r="T959" s="387">
        <v>375</v>
      </c>
      <c r="U959" s="253"/>
      <c r="V959" s="252">
        <v>392</v>
      </c>
      <c r="W959" s="252">
        <v>179</v>
      </c>
      <c r="X959" s="330" t="s">
        <v>6337</v>
      </c>
      <c r="Y959" s="252">
        <v>611</v>
      </c>
      <c r="Z959" s="252"/>
      <c r="AA959" s="252"/>
      <c r="AB959" s="252">
        <v>22</v>
      </c>
      <c r="AC959" s="252"/>
      <c r="AD959" s="252"/>
      <c r="AE959" s="307">
        <v>100</v>
      </c>
      <c r="AF959" s="91" t="s">
        <v>7861</v>
      </c>
      <c r="AG959" s="373">
        <v>2232</v>
      </c>
      <c r="AH959" s="373">
        <v>4315</v>
      </c>
      <c r="AI959" s="91"/>
      <c r="AJ959" s="91"/>
      <c r="AK959" s="91" t="s">
        <v>6362</v>
      </c>
      <c r="AL959" s="381">
        <v>3</v>
      </c>
      <c r="AM959" s="381"/>
      <c r="AN959" s="381"/>
      <c r="AO959" s="381">
        <v>3</v>
      </c>
      <c r="AP959" s="381"/>
      <c r="AQ959" s="381">
        <v>60</v>
      </c>
      <c r="AR959" s="91" t="s">
        <v>6340</v>
      </c>
      <c r="AS959" s="91" t="s">
        <v>6378</v>
      </c>
      <c r="AT959" s="91" t="s">
        <v>7862</v>
      </c>
      <c r="AU959" s="232">
        <v>2201</v>
      </c>
      <c r="AV959" s="73">
        <v>37</v>
      </c>
      <c r="AW959" s="335"/>
      <c r="AX959" s="335"/>
      <c r="AY959" s="335"/>
      <c r="AZ959" s="335"/>
      <c r="BA959" s="335"/>
      <c r="BB959" s="313"/>
      <c r="BC959" s="313"/>
      <c r="BD959" s="91"/>
      <c r="BE959" s="91" t="s">
        <v>6350</v>
      </c>
      <c r="BF959" s="313"/>
      <c r="BG959" s="335"/>
      <c r="BH959" s="313"/>
      <c r="BI959" s="313"/>
      <c r="BJ959" s="313"/>
      <c r="BK959" s="313"/>
      <c r="BL959" s="313"/>
      <c r="BM959" s="91"/>
      <c r="BN959" s="91" t="s">
        <v>6350</v>
      </c>
      <c r="BO959" s="253"/>
      <c r="BP959" s="253"/>
      <c r="BQ959" s="253"/>
      <c r="BR959" s="253">
        <v>1</v>
      </c>
      <c r="BS959" s="253">
        <v>1</v>
      </c>
      <c r="BT959" s="253"/>
      <c r="BU959" s="253">
        <v>1</v>
      </c>
      <c r="BV959" s="253"/>
      <c r="BW959" s="253"/>
      <c r="BX959" s="253"/>
      <c r="BY959" s="427"/>
      <c r="BZ959" s="427"/>
      <c r="CA959" s="427"/>
      <c r="CB959" s="427"/>
      <c r="CC959" s="427"/>
    </row>
    <row r="960" spans="1:81" ht="17.100000000000001" customHeight="1">
      <c r="A960" s="770">
        <v>857</v>
      </c>
      <c r="B960" s="78" t="s">
        <v>4249</v>
      </c>
      <c r="C960" s="78" t="s">
        <v>4434</v>
      </c>
      <c r="D960" s="78" t="s">
        <v>987</v>
      </c>
      <c r="E960" s="78" t="s">
        <v>97</v>
      </c>
      <c r="F960" s="88" t="s">
        <v>4635</v>
      </c>
      <c r="G960" s="101" t="s">
        <v>4636</v>
      </c>
      <c r="H960" s="330" t="s">
        <v>4637</v>
      </c>
      <c r="I960" s="91" t="s">
        <v>4638</v>
      </c>
      <c r="J960" s="330" t="s">
        <v>102</v>
      </c>
      <c r="K960" s="330" t="s">
        <v>4627</v>
      </c>
      <c r="L960" s="330" t="s">
        <v>4639</v>
      </c>
      <c r="M960" s="91"/>
      <c r="N960" s="330" t="s">
        <v>30</v>
      </c>
      <c r="O960" s="330" t="s">
        <v>7937</v>
      </c>
      <c r="P960" s="330" t="s">
        <v>30</v>
      </c>
      <c r="Q960" s="373">
        <v>158675</v>
      </c>
      <c r="R960" s="373">
        <v>2509</v>
      </c>
      <c r="S960" s="387">
        <v>1184</v>
      </c>
      <c r="T960" s="387">
        <v>464</v>
      </c>
      <c r="U960" s="253" t="s">
        <v>6361</v>
      </c>
      <c r="V960" s="252">
        <v>720</v>
      </c>
      <c r="W960" s="252">
        <v>647</v>
      </c>
      <c r="X960" s="330" t="s">
        <v>6337</v>
      </c>
      <c r="Y960" s="252">
        <v>305</v>
      </c>
      <c r="Z960" s="252">
        <v>112</v>
      </c>
      <c r="AA960" s="252">
        <v>6400</v>
      </c>
      <c r="AB960" s="252">
        <v>257</v>
      </c>
      <c r="AC960" s="252"/>
      <c r="AD960" s="252"/>
      <c r="AE960" s="307">
        <v>50</v>
      </c>
      <c r="AF960" s="91" t="s">
        <v>10359</v>
      </c>
      <c r="AG960" s="373">
        <v>16508</v>
      </c>
      <c r="AH960" s="373">
        <v>16508</v>
      </c>
      <c r="AI960" s="91" t="s">
        <v>10360</v>
      </c>
      <c r="AJ960" s="91" t="s">
        <v>6421</v>
      </c>
      <c r="AK960" s="91" t="s">
        <v>6338</v>
      </c>
      <c r="AL960" s="381">
        <v>10</v>
      </c>
      <c r="AM960" s="381"/>
      <c r="AN960" s="381">
        <v>2</v>
      </c>
      <c r="AO960" s="381">
        <v>4</v>
      </c>
      <c r="AP960" s="381">
        <v>4</v>
      </c>
      <c r="AQ960" s="628">
        <v>246</v>
      </c>
      <c r="AR960" s="631" t="s">
        <v>6340</v>
      </c>
      <c r="AS960" s="631" t="s">
        <v>6378</v>
      </c>
      <c r="AT960" s="631" t="s">
        <v>6483</v>
      </c>
      <c r="AU960" s="232">
        <v>24260</v>
      </c>
      <c r="AV960" s="232">
        <v>99</v>
      </c>
      <c r="AW960" s="335"/>
      <c r="AX960" s="335"/>
      <c r="AY960" s="335"/>
      <c r="AZ960" s="335"/>
      <c r="BA960" s="335"/>
      <c r="BB960" s="313"/>
      <c r="BC960" s="313"/>
      <c r="BD960" s="91" t="s">
        <v>7937</v>
      </c>
      <c r="BE960" s="91" t="s">
        <v>6350</v>
      </c>
      <c r="BF960" s="313"/>
      <c r="BG960" s="335"/>
      <c r="BH960" s="313"/>
      <c r="BI960" s="313"/>
      <c r="BJ960" s="313"/>
      <c r="BK960" s="313"/>
      <c r="BL960" s="313"/>
      <c r="BM960" s="91" t="s">
        <v>7937</v>
      </c>
      <c r="BN960" s="91" t="s">
        <v>6350</v>
      </c>
      <c r="BO960" s="390"/>
      <c r="BP960" s="390">
        <v>1</v>
      </c>
      <c r="BQ960" s="390"/>
      <c r="BR960" s="390">
        <v>1</v>
      </c>
      <c r="BS960" s="390">
        <v>1</v>
      </c>
      <c r="BT960" s="390"/>
      <c r="BU960" s="390">
        <v>1</v>
      </c>
      <c r="BV960" s="390"/>
      <c r="BW960" s="390"/>
      <c r="BX960" s="390"/>
      <c r="BY960" s="427"/>
      <c r="BZ960" s="427"/>
      <c r="CA960" s="427"/>
      <c r="CB960" s="427"/>
      <c r="CC960" s="427"/>
    </row>
    <row r="961" spans="1:81" ht="17.100000000000001" customHeight="1">
      <c r="A961" s="208"/>
      <c r="B961" s="209" t="s">
        <v>4640</v>
      </c>
      <c r="C961" s="210"/>
      <c r="D961" s="210">
        <v>6</v>
      </c>
      <c r="E961" s="210"/>
      <c r="F961" s="210"/>
      <c r="G961" s="208"/>
      <c r="H961" s="208"/>
      <c r="I961" s="208"/>
      <c r="J961" s="208"/>
      <c r="K961" s="208"/>
      <c r="L961" s="208"/>
      <c r="M961" s="205"/>
      <c r="N961" s="112"/>
      <c r="O961" s="112"/>
      <c r="P961" s="112"/>
      <c r="Q961" s="374"/>
      <c r="R961" s="374"/>
      <c r="S961" s="188"/>
      <c r="T961" s="188"/>
      <c r="U961" s="285"/>
      <c r="V961" s="298"/>
      <c r="W961" s="298"/>
      <c r="X961" s="112"/>
      <c r="Y961" s="298"/>
      <c r="Z961" s="298"/>
      <c r="AA961" s="298"/>
      <c r="AB961" s="298"/>
      <c r="AC961" s="298"/>
      <c r="AD961" s="298"/>
      <c r="AE961" s="352"/>
      <c r="AF961" s="205"/>
      <c r="AG961" s="374"/>
      <c r="AH961" s="374"/>
      <c r="AI961" s="205"/>
      <c r="AJ961" s="205"/>
      <c r="AK961" s="205"/>
      <c r="AL961" s="112"/>
      <c r="AM961" s="112"/>
      <c r="AN961" s="112"/>
      <c r="AO961" s="112"/>
      <c r="AP961" s="112"/>
      <c r="AQ961" s="112"/>
      <c r="AR961" s="205"/>
      <c r="AS961" s="205"/>
      <c r="AT961" s="205"/>
      <c r="AU961" s="198"/>
      <c r="AV961" s="198"/>
      <c r="AW961" s="339"/>
      <c r="AX961" s="339"/>
      <c r="AY961" s="339"/>
      <c r="AZ961" s="339"/>
      <c r="BA961" s="339"/>
      <c r="BB961" s="310"/>
      <c r="BC961" s="310"/>
      <c r="BD961" s="205"/>
      <c r="BE961" s="205"/>
      <c r="BF961" s="310"/>
      <c r="BG961" s="339"/>
      <c r="BH961" s="310"/>
      <c r="BI961" s="310"/>
      <c r="BJ961" s="310"/>
      <c r="BK961" s="310"/>
      <c r="BL961" s="310"/>
      <c r="BM961" s="205"/>
      <c r="BN961" s="205"/>
      <c r="BO961" s="285"/>
      <c r="BP961" s="285"/>
      <c r="BQ961" s="285"/>
      <c r="BR961" s="285"/>
      <c r="BS961" s="285"/>
      <c r="BT961" s="285"/>
      <c r="BU961" s="285"/>
      <c r="BV961" s="285"/>
      <c r="BW961" s="285"/>
      <c r="BX961" s="285"/>
      <c r="BY961" s="112"/>
      <c r="BZ961" s="112"/>
      <c r="CA961" s="112"/>
      <c r="CB961" s="112"/>
      <c r="CC961" s="112"/>
    </row>
    <row r="962" spans="1:81" ht="17.100000000000001" customHeight="1">
      <c r="A962" s="102"/>
      <c r="B962" s="157" t="s">
        <v>4641</v>
      </c>
      <c r="C962" s="158"/>
      <c r="D962" s="158">
        <v>76</v>
      </c>
      <c r="E962" s="158"/>
      <c r="F962" s="110"/>
      <c r="G962" s="170"/>
      <c r="H962" s="104"/>
      <c r="I962" s="204"/>
      <c r="J962" s="104"/>
      <c r="K962" s="104"/>
      <c r="L962" s="104"/>
      <c r="M962" s="204"/>
      <c r="N962" s="104"/>
      <c r="O962" s="104"/>
      <c r="P962" s="104"/>
      <c r="Q962" s="376"/>
      <c r="R962" s="376"/>
      <c r="S962" s="388"/>
      <c r="T962" s="388"/>
      <c r="U962" s="288"/>
      <c r="V962" s="299"/>
      <c r="W962" s="299"/>
      <c r="X962" s="104"/>
      <c r="Y962" s="299"/>
      <c r="Z962" s="299"/>
      <c r="AA962" s="299"/>
      <c r="AB962" s="299"/>
      <c r="AC962" s="299"/>
      <c r="AD962" s="299"/>
      <c r="AE962" s="353"/>
      <c r="AF962" s="204"/>
      <c r="AG962" s="376"/>
      <c r="AH962" s="376"/>
      <c r="AI962" s="204"/>
      <c r="AJ962" s="204"/>
      <c r="AK962" s="204"/>
      <c r="AL962" s="104"/>
      <c r="AM962" s="104"/>
      <c r="AN962" s="104"/>
      <c r="AO962" s="104"/>
      <c r="AP962" s="104"/>
      <c r="AQ962" s="104"/>
      <c r="AR962" s="204"/>
      <c r="AS962" s="204"/>
      <c r="AT962" s="204"/>
      <c r="AU962" s="199"/>
      <c r="AV962" s="199"/>
      <c r="AW962" s="360"/>
      <c r="AX962" s="360"/>
      <c r="AY962" s="360"/>
      <c r="AZ962" s="360"/>
      <c r="BA962" s="360"/>
      <c r="BB962" s="412"/>
      <c r="BC962" s="412"/>
      <c r="BD962" s="204"/>
      <c r="BE962" s="204"/>
      <c r="BF962" s="412"/>
      <c r="BG962" s="360"/>
      <c r="BH962" s="412"/>
      <c r="BI962" s="412"/>
      <c r="BJ962" s="412"/>
      <c r="BK962" s="412"/>
      <c r="BL962" s="412"/>
      <c r="BM962" s="204"/>
      <c r="BN962" s="204"/>
      <c r="BO962" s="288"/>
      <c r="BP962" s="288"/>
      <c r="BQ962" s="288"/>
      <c r="BR962" s="288"/>
      <c r="BS962" s="288"/>
      <c r="BT962" s="288"/>
      <c r="BU962" s="288"/>
      <c r="BV962" s="288"/>
      <c r="BW962" s="288"/>
      <c r="BX962" s="288"/>
      <c r="BY962" s="104"/>
      <c r="BZ962" s="104"/>
      <c r="CA962" s="104"/>
      <c r="CB962" s="104"/>
      <c r="CC962" s="104"/>
    </row>
    <row r="963" spans="1:81" ht="17.100000000000001" customHeight="1">
      <c r="A963" s="74"/>
      <c r="B963" s="74" t="s">
        <v>4642</v>
      </c>
      <c r="C963" s="74"/>
      <c r="D963" s="74"/>
      <c r="E963" s="74"/>
      <c r="F963" s="74"/>
      <c r="G963" s="101"/>
      <c r="H963" s="330"/>
      <c r="I963" s="91"/>
      <c r="J963" s="330"/>
      <c r="K963" s="330"/>
      <c r="L963" s="330"/>
      <c r="M963" s="91"/>
      <c r="N963" s="330"/>
      <c r="O963" s="330"/>
      <c r="P963" s="330"/>
      <c r="Q963" s="373"/>
      <c r="R963" s="373"/>
      <c r="S963" s="387"/>
      <c r="T963" s="387"/>
      <c r="U963" s="253"/>
      <c r="V963" s="252"/>
      <c r="W963" s="252"/>
      <c r="X963" s="330"/>
      <c r="Y963" s="252"/>
      <c r="Z963" s="252"/>
      <c r="AA963" s="252"/>
      <c r="AB963" s="252"/>
      <c r="AC963" s="252"/>
      <c r="AD963" s="252"/>
      <c r="AE963" s="307"/>
      <c r="AF963" s="91"/>
      <c r="AG963" s="373"/>
      <c r="AH963" s="373"/>
      <c r="AI963" s="91"/>
      <c r="AJ963" s="91"/>
      <c r="AK963" s="91"/>
      <c r="AL963" s="381"/>
      <c r="AM963" s="381"/>
      <c r="AN963" s="381"/>
      <c r="AO963" s="381"/>
      <c r="AP963" s="381"/>
      <c r="AQ963" s="381"/>
      <c r="AR963" s="91"/>
      <c r="AS963" s="91"/>
      <c r="AT963" s="91"/>
      <c r="AU963" s="73"/>
      <c r="AV963" s="73"/>
      <c r="AW963" s="335"/>
      <c r="AX963" s="335"/>
      <c r="AY963" s="335"/>
      <c r="AZ963" s="335"/>
      <c r="BA963" s="335"/>
      <c r="BB963" s="313"/>
      <c r="BC963" s="313"/>
      <c r="BD963" s="91"/>
      <c r="BE963" s="91"/>
      <c r="BF963" s="313"/>
      <c r="BG963" s="335"/>
      <c r="BH963" s="313"/>
      <c r="BI963" s="313"/>
      <c r="BJ963" s="313"/>
      <c r="BK963" s="313"/>
      <c r="BL963" s="313"/>
      <c r="BM963" s="91"/>
      <c r="BN963" s="91"/>
      <c r="BO963" s="253"/>
      <c r="BP963" s="253"/>
      <c r="BQ963" s="253"/>
      <c r="BR963" s="253"/>
      <c r="BS963" s="253"/>
      <c r="BT963" s="253"/>
      <c r="BU963" s="253"/>
      <c r="BV963" s="253"/>
      <c r="BW963" s="253"/>
      <c r="BX963" s="253"/>
      <c r="BY963" s="427"/>
      <c r="BZ963" s="427"/>
      <c r="CA963" s="427"/>
      <c r="CB963" s="427"/>
      <c r="CC963" s="427"/>
    </row>
    <row r="964" spans="1:81" ht="17.100000000000001" customHeight="1">
      <c r="A964" s="78">
        <v>858</v>
      </c>
      <c r="B964" s="78" t="s">
        <v>4642</v>
      </c>
      <c r="C964" s="78" t="s">
        <v>4643</v>
      </c>
      <c r="D964" s="78" t="s">
        <v>96</v>
      </c>
      <c r="E964" s="78" t="s">
        <v>97</v>
      </c>
      <c r="F964" s="88" t="s">
        <v>4644</v>
      </c>
      <c r="G964" s="101" t="s">
        <v>4645</v>
      </c>
      <c r="H964" s="330" t="s">
        <v>4646</v>
      </c>
      <c r="I964" s="91" t="s">
        <v>4647</v>
      </c>
      <c r="J964" s="330" t="s">
        <v>102</v>
      </c>
      <c r="K964" s="330" t="s">
        <v>130</v>
      </c>
      <c r="L964" s="330" t="s">
        <v>4648</v>
      </c>
      <c r="M964" s="91" t="s">
        <v>10693</v>
      </c>
      <c r="N964" s="330" t="s">
        <v>12382</v>
      </c>
      <c r="O964" s="570"/>
      <c r="P964" s="330" t="s">
        <v>102</v>
      </c>
      <c r="Q964" s="373">
        <v>52042</v>
      </c>
      <c r="R964" s="373">
        <v>13863</v>
      </c>
      <c r="S964" s="387">
        <v>2468</v>
      </c>
      <c r="T964" s="387">
        <v>1966</v>
      </c>
      <c r="U964" s="253" t="s">
        <v>8512</v>
      </c>
      <c r="V964" s="252">
        <v>502</v>
      </c>
      <c r="W964" s="252">
        <v>1113.29</v>
      </c>
      <c r="X964" s="330" t="s">
        <v>6337</v>
      </c>
      <c r="Y964" s="252">
        <v>621</v>
      </c>
      <c r="Z964" s="252">
        <v>133.19999999999999</v>
      </c>
      <c r="AA964" s="252">
        <v>28333</v>
      </c>
      <c r="AB964" s="252">
        <v>409</v>
      </c>
      <c r="AC964" s="252">
        <v>32.299999999999997</v>
      </c>
      <c r="AD964" s="252">
        <v>40</v>
      </c>
      <c r="AE964" s="307">
        <v>110</v>
      </c>
      <c r="AF964" s="91" t="s">
        <v>8513</v>
      </c>
      <c r="AG964" s="373">
        <v>41901</v>
      </c>
      <c r="AH964" s="373">
        <v>55606</v>
      </c>
      <c r="AI964" s="91" t="s">
        <v>8514</v>
      </c>
      <c r="AJ964" s="91" t="s">
        <v>8515</v>
      </c>
      <c r="AK964" s="91" t="s">
        <v>6348</v>
      </c>
      <c r="AL964" s="381">
        <v>12</v>
      </c>
      <c r="AM964" s="381">
        <v>1</v>
      </c>
      <c r="AN964" s="381">
        <v>3</v>
      </c>
      <c r="AO964" s="381">
        <v>8</v>
      </c>
      <c r="AP964" s="381"/>
      <c r="AQ964" s="381">
        <v>310</v>
      </c>
      <c r="AR964" s="91" t="s">
        <v>9213</v>
      </c>
      <c r="AS964" s="91" t="s">
        <v>9213</v>
      </c>
      <c r="AT964" s="91" t="s">
        <v>10041</v>
      </c>
      <c r="AU964" s="73">
        <v>364232</v>
      </c>
      <c r="AV964" s="73">
        <v>1175</v>
      </c>
      <c r="AW964" s="335"/>
      <c r="AX964" s="335"/>
      <c r="AY964" s="335"/>
      <c r="AZ964" s="335"/>
      <c r="BA964" s="335"/>
      <c r="BB964" s="313"/>
      <c r="BC964" s="313"/>
      <c r="BD964" s="91"/>
      <c r="BE964" s="91" t="s">
        <v>6350</v>
      </c>
      <c r="BF964" s="313"/>
      <c r="BG964" s="335"/>
      <c r="BH964" s="313"/>
      <c r="BI964" s="313"/>
      <c r="BJ964" s="313"/>
      <c r="BK964" s="313"/>
      <c r="BL964" s="313"/>
      <c r="BM964" s="91"/>
      <c r="BN964" s="91" t="s">
        <v>6350</v>
      </c>
      <c r="BO964" s="390">
        <v>2</v>
      </c>
      <c r="BP964" s="253">
        <v>5</v>
      </c>
      <c r="BQ964" s="253">
        <v>1</v>
      </c>
      <c r="BR964" s="253">
        <v>8</v>
      </c>
      <c r="BS964" s="253"/>
      <c r="BT964" s="253">
        <v>16</v>
      </c>
      <c r="BU964" s="253">
        <v>28</v>
      </c>
      <c r="BV964" s="253"/>
      <c r="BW964" s="253">
        <v>3</v>
      </c>
      <c r="BX964" s="253">
        <v>5</v>
      </c>
      <c r="BY964" s="427"/>
      <c r="BZ964" s="427"/>
      <c r="CA964" s="427"/>
      <c r="CB964" s="427"/>
      <c r="CC964" s="427"/>
    </row>
    <row r="965" spans="1:81" ht="17.100000000000001" customHeight="1">
      <c r="A965" s="208"/>
      <c r="B965" s="209" t="s">
        <v>4649</v>
      </c>
      <c r="C965" s="210"/>
      <c r="D965" s="210">
        <v>1</v>
      </c>
      <c r="E965" s="210"/>
      <c r="F965" s="210"/>
      <c r="G965" s="208"/>
      <c r="H965" s="208"/>
      <c r="I965" s="208"/>
      <c r="J965" s="208"/>
      <c r="K965" s="208"/>
      <c r="L965" s="208"/>
      <c r="M965" s="205"/>
      <c r="N965" s="112"/>
      <c r="O965" s="112"/>
      <c r="P965" s="112"/>
      <c r="Q965" s="374"/>
      <c r="R965" s="374"/>
      <c r="S965" s="188"/>
      <c r="T965" s="188"/>
      <c r="U965" s="285"/>
      <c r="V965" s="298"/>
      <c r="W965" s="298"/>
      <c r="X965" s="112"/>
      <c r="Y965" s="298"/>
      <c r="Z965" s="298"/>
      <c r="AA965" s="298"/>
      <c r="AB965" s="298"/>
      <c r="AC965" s="298"/>
      <c r="AD965" s="298"/>
      <c r="AE965" s="352"/>
      <c r="AF965" s="205"/>
      <c r="AG965" s="374"/>
      <c r="AH965" s="374"/>
      <c r="AI965" s="205"/>
      <c r="AJ965" s="205"/>
      <c r="AK965" s="205"/>
      <c r="AL965" s="112"/>
      <c r="AM965" s="112"/>
      <c r="AN965" s="112"/>
      <c r="AO965" s="112"/>
      <c r="AP965" s="112"/>
      <c r="AQ965" s="112"/>
      <c r="AR965" s="205"/>
      <c r="AS965" s="205"/>
      <c r="AT965" s="205"/>
      <c r="AU965" s="198"/>
      <c r="AV965" s="198"/>
      <c r="AW965" s="339"/>
      <c r="AX965" s="339"/>
      <c r="AY965" s="339"/>
      <c r="AZ965" s="339"/>
      <c r="BA965" s="339"/>
      <c r="BB965" s="310"/>
      <c r="BC965" s="310"/>
      <c r="BD965" s="205"/>
      <c r="BE965" s="205"/>
      <c r="BF965" s="310"/>
      <c r="BG965" s="339"/>
      <c r="BH965" s="310"/>
      <c r="BI965" s="310"/>
      <c r="BJ965" s="310"/>
      <c r="BK965" s="310"/>
      <c r="BL965" s="310"/>
      <c r="BM965" s="205"/>
      <c r="BN965" s="205"/>
      <c r="BO965" s="285"/>
      <c r="BP965" s="285"/>
      <c r="BQ965" s="285"/>
      <c r="BR965" s="285"/>
      <c r="BS965" s="285"/>
      <c r="BT965" s="285"/>
      <c r="BU965" s="285"/>
      <c r="BV965" s="285"/>
      <c r="BW965" s="285"/>
      <c r="BX965" s="285"/>
      <c r="BY965" s="112"/>
      <c r="BZ965" s="112"/>
      <c r="CA965" s="112"/>
      <c r="CB965" s="112"/>
      <c r="CC965" s="112"/>
    </row>
    <row r="966" spans="1:81" ht="17.100000000000001" customHeight="1">
      <c r="A966" s="78">
        <v>859</v>
      </c>
      <c r="B966" s="78" t="s">
        <v>4642</v>
      </c>
      <c r="C966" s="78" t="s">
        <v>4650</v>
      </c>
      <c r="D966" s="78" t="s">
        <v>309</v>
      </c>
      <c r="E966" s="78" t="s">
        <v>97</v>
      </c>
      <c r="F966" s="78" t="s">
        <v>4651</v>
      </c>
      <c r="G966" s="101" t="s">
        <v>4652</v>
      </c>
      <c r="H966" s="330" t="s">
        <v>4653</v>
      </c>
      <c r="I966" s="91" t="s">
        <v>10950</v>
      </c>
      <c r="J966" s="330" t="s">
        <v>102</v>
      </c>
      <c r="K966" s="330" t="s">
        <v>4654</v>
      </c>
      <c r="L966" s="330" t="s">
        <v>4655</v>
      </c>
      <c r="M966" s="91" t="s">
        <v>10694</v>
      </c>
      <c r="N966" s="330" t="s">
        <v>30</v>
      </c>
      <c r="O966" s="570"/>
      <c r="P966" s="330" t="s">
        <v>30</v>
      </c>
      <c r="Q966" s="373">
        <v>30371</v>
      </c>
      <c r="R966" s="373">
        <v>7306</v>
      </c>
      <c r="S966" s="53">
        <v>773</v>
      </c>
      <c r="T966" s="387">
        <v>598</v>
      </c>
      <c r="U966" s="253" t="s">
        <v>6405</v>
      </c>
      <c r="V966" s="252">
        <v>175</v>
      </c>
      <c r="W966" s="252">
        <v>112.4</v>
      </c>
      <c r="X966" s="330" t="s">
        <v>6337</v>
      </c>
      <c r="Y966" s="252">
        <v>235</v>
      </c>
      <c r="Z966" s="252"/>
      <c r="AA966" s="252"/>
      <c r="AB966" s="252">
        <v>60</v>
      </c>
      <c r="AC966" s="252">
        <v>270</v>
      </c>
      <c r="AD966" s="252">
        <v>169</v>
      </c>
      <c r="AE966" s="307">
        <v>75</v>
      </c>
      <c r="AF966" s="91" t="s">
        <v>8414</v>
      </c>
      <c r="AG966" s="373">
        <v>930</v>
      </c>
      <c r="AH966" s="373">
        <v>2492</v>
      </c>
      <c r="AI966" s="91"/>
      <c r="AJ966" s="91" t="s">
        <v>8415</v>
      </c>
      <c r="AK966" s="91" t="s">
        <v>6372</v>
      </c>
      <c r="AL966" s="381">
        <v>6</v>
      </c>
      <c r="AM966" s="381"/>
      <c r="AN966" s="381">
        <v>4</v>
      </c>
      <c r="AO966" s="381">
        <v>2</v>
      </c>
      <c r="AP966" s="381"/>
      <c r="AQ966" s="381">
        <v>310</v>
      </c>
      <c r="AR966" s="91" t="s">
        <v>9213</v>
      </c>
      <c r="AS966" s="91" t="s">
        <v>9213</v>
      </c>
      <c r="AT966" s="91" t="s">
        <v>8416</v>
      </c>
      <c r="AU966" s="232">
        <v>72788</v>
      </c>
      <c r="AV966" s="73">
        <v>235</v>
      </c>
      <c r="AW966" s="335">
        <v>1500</v>
      </c>
      <c r="AX966" s="335">
        <v>0</v>
      </c>
      <c r="AY966" s="335">
        <v>800</v>
      </c>
      <c r="AZ966" s="335">
        <v>1000</v>
      </c>
      <c r="BA966" s="335">
        <v>1000</v>
      </c>
      <c r="BB966" s="313">
        <v>50</v>
      </c>
      <c r="BC966" s="313">
        <v>50</v>
      </c>
      <c r="BD966" s="91" t="s">
        <v>8417</v>
      </c>
      <c r="BE966" s="91" t="s">
        <v>9572</v>
      </c>
      <c r="BF966" s="313"/>
      <c r="BG966" s="335"/>
      <c r="BH966" s="313"/>
      <c r="BI966" s="313"/>
      <c r="BJ966" s="313"/>
      <c r="BK966" s="313"/>
      <c r="BL966" s="313"/>
      <c r="BM966" s="91"/>
      <c r="BN966" s="91" t="s">
        <v>8418</v>
      </c>
      <c r="BO966" s="253"/>
      <c r="BP966" s="253">
        <v>1</v>
      </c>
      <c r="BQ966" s="253">
        <v>1</v>
      </c>
      <c r="BR966" s="253"/>
      <c r="BS966" s="253"/>
      <c r="BT966" s="253">
        <v>4</v>
      </c>
      <c r="BU966" s="253">
        <v>5</v>
      </c>
      <c r="BV966" s="253"/>
      <c r="BW966" s="253">
        <v>1</v>
      </c>
      <c r="BX966" s="253">
        <v>5</v>
      </c>
      <c r="BY966" s="427"/>
      <c r="BZ966" s="427"/>
      <c r="CA966" s="427"/>
      <c r="CB966" s="427"/>
      <c r="CC966" s="427"/>
    </row>
    <row r="967" spans="1:81" ht="17.100000000000001" customHeight="1">
      <c r="A967" s="78">
        <v>860</v>
      </c>
      <c r="B967" s="78" t="s">
        <v>4642</v>
      </c>
      <c r="C967" s="78" t="s">
        <v>4643</v>
      </c>
      <c r="D967" s="78" t="s">
        <v>309</v>
      </c>
      <c r="E967" s="78" t="s">
        <v>97</v>
      </c>
      <c r="F967" s="78" t="s">
        <v>12602</v>
      </c>
      <c r="G967" s="101" t="s">
        <v>4656</v>
      </c>
      <c r="H967" s="330" t="s">
        <v>4657</v>
      </c>
      <c r="I967" s="91" t="s">
        <v>4658</v>
      </c>
      <c r="J967" s="330" t="s">
        <v>102</v>
      </c>
      <c r="K967" s="330" t="s">
        <v>4659</v>
      </c>
      <c r="L967" s="330" t="s">
        <v>4660</v>
      </c>
      <c r="M967" s="91" t="s">
        <v>10840</v>
      </c>
      <c r="N967" s="330" t="s">
        <v>102</v>
      </c>
      <c r="O967" s="776" t="s">
        <v>6435</v>
      </c>
      <c r="P967" s="330" t="s">
        <v>30</v>
      </c>
      <c r="Q967" s="373">
        <v>1982</v>
      </c>
      <c r="R967" s="373">
        <v>2903</v>
      </c>
      <c r="S967" s="387">
        <v>936</v>
      </c>
      <c r="T967" s="387">
        <v>885</v>
      </c>
      <c r="U967" s="253" t="s">
        <v>6352</v>
      </c>
      <c r="V967" s="252">
        <v>51</v>
      </c>
      <c r="W967" s="252">
        <v>51</v>
      </c>
      <c r="X967" s="330" t="s">
        <v>6337</v>
      </c>
      <c r="Y967" s="252">
        <v>265</v>
      </c>
      <c r="Z967" s="252">
        <v>51</v>
      </c>
      <c r="AA967" s="252">
        <v>1016</v>
      </c>
      <c r="AB967" s="252">
        <v>83</v>
      </c>
      <c r="AC967" s="252"/>
      <c r="AD967" s="252"/>
      <c r="AE967" s="307">
        <v>32</v>
      </c>
      <c r="AF967" s="91" t="s">
        <v>8970</v>
      </c>
      <c r="AG967" s="373">
        <v>148</v>
      </c>
      <c r="AH967" s="373">
        <v>312</v>
      </c>
      <c r="AI967" s="91"/>
      <c r="AJ967" s="91"/>
      <c r="AK967" s="91" t="s">
        <v>6372</v>
      </c>
      <c r="AL967" s="381"/>
      <c r="AM967" s="381"/>
      <c r="AN967" s="381"/>
      <c r="AO967" s="381"/>
      <c r="AP967" s="381"/>
      <c r="AQ967" s="381">
        <v>310</v>
      </c>
      <c r="AR967" s="91" t="s">
        <v>9213</v>
      </c>
      <c r="AS967" s="91" t="s">
        <v>9213</v>
      </c>
      <c r="AT967" s="91" t="s">
        <v>9398</v>
      </c>
      <c r="AU967" s="232">
        <v>52661</v>
      </c>
      <c r="AV967" s="448">
        <v>170</v>
      </c>
      <c r="AW967" s="335"/>
      <c r="AX967" s="335"/>
      <c r="AY967" s="335"/>
      <c r="AZ967" s="335"/>
      <c r="BA967" s="335"/>
      <c r="BB967" s="313"/>
      <c r="BC967" s="313"/>
      <c r="BD967" s="91"/>
      <c r="BE967" s="91" t="s">
        <v>6350</v>
      </c>
      <c r="BF967" s="313"/>
      <c r="BG967" s="335"/>
      <c r="BH967" s="313"/>
      <c r="BI967" s="313"/>
      <c r="BJ967" s="313"/>
      <c r="BK967" s="313"/>
      <c r="BL967" s="313"/>
      <c r="BM967" s="91"/>
      <c r="BN967" s="91" t="s">
        <v>6350</v>
      </c>
      <c r="BO967" s="253"/>
      <c r="BP967" s="253"/>
      <c r="BQ967" s="253"/>
      <c r="BR967" s="253">
        <v>2</v>
      </c>
      <c r="BS967" s="253"/>
      <c r="BT967" s="253"/>
      <c r="BU967" s="253">
        <v>4</v>
      </c>
      <c r="BV967" s="253"/>
      <c r="BW967" s="253"/>
      <c r="BX967" s="253"/>
      <c r="BY967" s="427"/>
      <c r="BZ967" s="427"/>
      <c r="CA967" s="427"/>
      <c r="CB967" s="427"/>
      <c r="CC967" s="427"/>
    </row>
    <row r="968" spans="1:81" ht="17.100000000000001" customHeight="1">
      <c r="A968" s="770">
        <v>861</v>
      </c>
      <c r="B968" s="78" t="s">
        <v>4642</v>
      </c>
      <c r="C968" s="78" t="s">
        <v>4650</v>
      </c>
      <c r="D968" s="78" t="s">
        <v>309</v>
      </c>
      <c r="E968" s="78" t="s">
        <v>896</v>
      </c>
      <c r="F968" s="78" t="s">
        <v>4661</v>
      </c>
      <c r="G968" s="101" t="s">
        <v>4662</v>
      </c>
      <c r="H968" s="330" t="s">
        <v>4663</v>
      </c>
      <c r="I968" s="91" t="s">
        <v>4664</v>
      </c>
      <c r="J968" s="330" t="s">
        <v>30</v>
      </c>
      <c r="K968" s="330" t="s">
        <v>113</v>
      </c>
      <c r="L968" s="330" t="s">
        <v>113</v>
      </c>
      <c r="M968" s="91" t="s">
        <v>10841</v>
      </c>
      <c r="N968" s="330" t="s">
        <v>30</v>
      </c>
      <c r="O968" s="330"/>
      <c r="P968" s="330" t="s">
        <v>30</v>
      </c>
      <c r="Q968" s="373">
        <v>4174</v>
      </c>
      <c r="R968" s="373">
        <v>561</v>
      </c>
      <c r="S968" s="387">
        <v>490</v>
      </c>
      <c r="T968" s="387">
        <v>490</v>
      </c>
      <c r="U968" s="253"/>
      <c r="V968" s="252"/>
      <c r="W968" s="252"/>
      <c r="X968" s="330"/>
      <c r="Y968" s="252"/>
      <c r="Z968" s="252"/>
      <c r="AA968" s="252"/>
      <c r="AB968" s="252">
        <v>71.55</v>
      </c>
      <c r="AC968" s="252"/>
      <c r="AD968" s="252"/>
      <c r="AE968" s="307">
        <v>46</v>
      </c>
      <c r="AF968" s="91" t="s">
        <v>8420</v>
      </c>
      <c r="AG968" s="373"/>
      <c r="AH968" s="373">
        <v>40</v>
      </c>
      <c r="AI968" s="91"/>
      <c r="AJ968" s="91"/>
      <c r="AK968" s="91"/>
      <c r="AL968" s="381"/>
      <c r="AM968" s="381"/>
      <c r="AN968" s="381"/>
      <c r="AO968" s="381"/>
      <c r="AP968" s="381"/>
      <c r="AQ968" s="381">
        <v>365</v>
      </c>
      <c r="AR968" s="91" t="s">
        <v>9213</v>
      </c>
      <c r="AS968" s="91" t="s">
        <v>9213</v>
      </c>
      <c r="AT968" s="547" t="s">
        <v>12732</v>
      </c>
      <c r="AU968" s="232">
        <v>25402</v>
      </c>
      <c r="AV968" s="232">
        <v>70</v>
      </c>
      <c r="AW968" s="335"/>
      <c r="AX968" s="335"/>
      <c r="AY968" s="335"/>
      <c r="AZ968" s="335"/>
      <c r="BA968" s="335"/>
      <c r="BB968" s="313"/>
      <c r="BC968" s="313"/>
      <c r="BD968" s="91"/>
      <c r="BE968" s="91" t="s">
        <v>6350</v>
      </c>
      <c r="BF968" s="313"/>
      <c r="BG968" s="335"/>
      <c r="BH968" s="313"/>
      <c r="BI968" s="313"/>
      <c r="BJ968" s="313"/>
      <c r="BK968" s="313"/>
      <c r="BL968" s="313"/>
      <c r="BM968" s="91"/>
      <c r="BN968" s="91"/>
      <c r="BO968" s="253"/>
      <c r="BP968" s="253"/>
      <c r="BQ968" s="253"/>
      <c r="BR968" s="253"/>
      <c r="BS968" s="253"/>
      <c r="BT968" s="253"/>
      <c r="BU968" s="253">
        <v>4</v>
      </c>
      <c r="BV968" s="253"/>
      <c r="BW968" s="253"/>
      <c r="BX968" s="253"/>
      <c r="BY968" s="427"/>
      <c r="BZ968" s="427"/>
      <c r="CA968" s="427"/>
      <c r="CB968" s="427"/>
      <c r="CC968" s="427"/>
    </row>
    <row r="969" spans="1:81" ht="17.100000000000001" customHeight="1">
      <c r="A969" s="770">
        <v>862</v>
      </c>
      <c r="B969" s="78" t="s">
        <v>4642</v>
      </c>
      <c r="C969" s="91" t="s">
        <v>4643</v>
      </c>
      <c r="D969" s="78" t="s">
        <v>309</v>
      </c>
      <c r="E969" s="78" t="s">
        <v>180</v>
      </c>
      <c r="F969" s="78" t="s">
        <v>4665</v>
      </c>
      <c r="G969" s="101" t="s">
        <v>12296</v>
      </c>
      <c r="H969" s="330" t="s">
        <v>4666</v>
      </c>
      <c r="I969" s="91" t="s">
        <v>4667</v>
      </c>
      <c r="J969" s="330" t="s">
        <v>102</v>
      </c>
      <c r="K969" s="330" t="s">
        <v>1880</v>
      </c>
      <c r="L969" s="330" t="s">
        <v>4668</v>
      </c>
      <c r="M969" s="91" t="s">
        <v>10695</v>
      </c>
      <c r="N969" s="570" t="s">
        <v>30</v>
      </c>
      <c r="O969" s="570"/>
      <c r="P969" s="570" t="s">
        <v>30</v>
      </c>
      <c r="Q969" s="373">
        <v>14134</v>
      </c>
      <c r="R969" s="373">
        <v>7345</v>
      </c>
      <c r="S969" s="387">
        <v>766</v>
      </c>
      <c r="T969" s="387">
        <v>566</v>
      </c>
      <c r="U969" s="253" t="s">
        <v>6357</v>
      </c>
      <c r="V969" s="252">
        <v>200</v>
      </c>
      <c r="W969" s="252">
        <v>80</v>
      </c>
      <c r="X969" s="330" t="s">
        <v>6337</v>
      </c>
      <c r="Y969" s="252">
        <v>937</v>
      </c>
      <c r="Z969" s="252">
        <v>114</v>
      </c>
      <c r="AA969" s="252">
        <v>6976</v>
      </c>
      <c r="AB969" s="252">
        <v>284</v>
      </c>
      <c r="AC969" s="252"/>
      <c r="AD969" s="252"/>
      <c r="AE969" s="307">
        <v>119</v>
      </c>
      <c r="AF969" s="91" t="s">
        <v>7098</v>
      </c>
      <c r="AG969" s="373">
        <v>2366</v>
      </c>
      <c r="AH969" s="373">
        <v>2387</v>
      </c>
      <c r="AI969" s="91"/>
      <c r="AJ969" s="91"/>
      <c r="AK969" s="91" t="s">
        <v>11680</v>
      </c>
      <c r="AL969" s="381">
        <v>2</v>
      </c>
      <c r="AM969" s="381"/>
      <c r="AN969" s="381"/>
      <c r="AO969" s="381">
        <v>2</v>
      </c>
      <c r="AP969" s="381"/>
      <c r="AQ969" s="381">
        <v>354</v>
      </c>
      <c r="AR969" s="91" t="s">
        <v>6340</v>
      </c>
      <c r="AS969" s="91" t="s">
        <v>6340</v>
      </c>
      <c r="AT969" s="91" t="s">
        <v>7099</v>
      </c>
      <c r="AU969" s="73">
        <v>22077</v>
      </c>
      <c r="AV969" s="232">
        <v>62</v>
      </c>
      <c r="AW969" s="337"/>
      <c r="AX969" s="337"/>
      <c r="AY969" s="337"/>
      <c r="AZ969" s="337"/>
      <c r="BA969" s="335"/>
      <c r="BB969" s="313"/>
      <c r="BC969" s="313"/>
      <c r="BD969" s="91"/>
      <c r="BE969" s="91" t="s">
        <v>6350</v>
      </c>
      <c r="BF969" s="313"/>
      <c r="BG969" s="335"/>
      <c r="BH969" s="313"/>
      <c r="BI969" s="313"/>
      <c r="BJ969" s="313"/>
      <c r="BK969" s="313"/>
      <c r="BL969" s="313"/>
      <c r="BM969" s="91"/>
      <c r="BN969" s="91"/>
      <c r="BO969" s="253"/>
      <c r="BP969" s="253">
        <v>1</v>
      </c>
      <c r="BQ969" s="253"/>
      <c r="BR969" s="253">
        <v>1</v>
      </c>
      <c r="BS969" s="253"/>
      <c r="BT969" s="253">
        <v>6</v>
      </c>
      <c r="BU969" s="253">
        <v>6</v>
      </c>
      <c r="BV969" s="253"/>
      <c r="BW969" s="253">
        <v>1</v>
      </c>
      <c r="BX969" s="253"/>
      <c r="BY969" s="427"/>
      <c r="BZ969" s="427"/>
      <c r="CA969" s="427"/>
      <c r="CB969" s="427"/>
      <c r="CC969" s="427"/>
    </row>
    <row r="970" spans="1:81" ht="17.100000000000001" customHeight="1">
      <c r="A970" s="770">
        <v>863</v>
      </c>
      <c r="B970" s="78" t="s">
        <v>4642</v>
      </c>
      <c r="C970" s="78" t="s">
        <v>4643</v>
      </c>
      <c r="D970" s="78" t="s">
        <v>309</v>
      </c>
      <c r="E970" s="78" t="s">
        <v>896</v>
      </c>
      <c r="F970" s="78" t="s">
        <v>4669</v>
      </c>
      <c r="G970" s="101" t="s">
        <v>8780</v>
      </c>
      <c r="H970" s="330" t="s">
        <v>4670</v>
      </c>
      <c r="I970" s="91" t="s">
        <v>8861</v>
      </c>
      <c r="J970" s="330" t="s">
        <v>30</v>
      </c>
      <c r="K970" s="330" t="s">
        <v>113</v>
      </c>
      <c r="L970" s="330" t="s">
        <v>113</v>
      </c>
      <c r="M970" s="91" t="s">
        <v>10696</v>
      </c>
      <c r="N970" s="330" t="s">
        <v>30</v>
      </c>
      <c r="O970" s="330"/>
      <c r="P970" s="330" t="s">
        <v>30</v>
      </c>
      <c r="Q970" s="373">
        <v>18363</v>
      </c>
      <c r="R970" s="373">
        <v>1864</v>
      </c>
      <c r="S970" s="23">
        <v>1864</v>
      </c>
      <c r="T970" s="387">
        <v>1864</v>
      </c>
      <c r="U970" s="253"/>
      <c r="V970" s="252"/>
      <c r="W970" s="252"/>
      <c r="X970" s="330"/>
      <c r="Y970" s="252"/>
      <c r="Z970" s="252"/>
      <c r="AA970" s="252"/>
      <c r="AB970" s="252"/>
      <c r="AC970" s="252"/>
      <c r="AD970" s="252"/>
      <c r="AE970" s="307">
        <v>24</v>
      </c>
      <c r="AF970" s="91"/>
      <c r="AG970" s="373"/>
      <c r="AH970" s="373"/>
      <c r="AI970" s="91"/>
      <c r="AJ970" s="91"/>
      <c r="AK970" s="91"/>
      <c r="AL970" s="381">
        <v>1</v>
      </c>
      <c r="AM970" s="381"/>
      <c r="AN970" s="381"/>
      <c r="AO970" s="381">
        <v>1</v>
      </c>
      <c r="AP970" s="381"/>
      <c r="AQ970" s="381">
        <v>365</v>
      </c>
      <c r="AR970" s="91" t="s">
        <v>9213</v>
      </c>
      <c r="AS970" s="91" t="s">
        <v>9213</v>
      </c>
      <c r="AT970" s="91" t="s">
        <v>6437</v>
      </c>
      <c r="AU970" s="232">
        <v>21220</v>
      </c>
      <c r="AV970" s="232">
        <v>58</v>
      </c>
      <c r="AW970" s="337"/>
      <c r="AX970" s="337"/>
      <c r="AY970" s="337"/>
      <c r="AZ970" s="337"/>
      <c r="BA970" s="335"/>
      <c r="BB970" s="313"/>
      <c r="BC970" s="313"/>
      <c r="BD970" s="91"/>
      <c r="BE970" s="91" t="s">
        <v>6350</v>
      </c>
      <c r="BF970" s="313"/>
      <c r="BG970" s="335"/>
      <c r="BH970" s="313"/>
      <c r="BI970" s="313"/>
      <c r="BJ970" s="313"/>
      <c r="BK970" s="313"/>
      <c r="BL970" s="313"/>
      <c r="BM970" s="91"/>
      <c r="BN970" s="91"/>
      <c r="BO970" s="253"/>
      <c r="BP970" s="253"/>
      <c r="BQ970" s="253"/>
      <c r="BR970" s="253"/>
      <c r="BS970" s="253"/>
      <c r="BT970" s="253">
        <v>2</v>
      </c>
      <c r="BU970" s="253">
        <v>1</v>
      </c>
      <c r="BV970" s="253"/>
      <c r="BW970" s="253"/>
      <c r="BX970" s="253"/>
      <c r="BY970" s="427"/>
      <c r="BZ970" s="427"/>
      <c r="CA970" s="427"/>
      <c r="CB970" s="427"/>
      <c r="CC970" s="427"/>
    </row>
    <row r="971" spans="1:81" ht="17.100000000000001" customHeight="1">
      <c r="A971" s="770">
        <v>864</v>
      </c>
      <c r="B971" s="78" t="s">
        <v>4642</v>
      </c>
      <c r="C971" s="78" t="s">
        <v>4643</v>
      </c>
      <c r="D971" s="78" t="s">
        <v>309</v>
      </c>
      <c r="E971" s="78" t="s">
        <v>20</v>
      </c>
      <c r="F971" s="78" t="s">
        <v>12603</v>
      </c>
      <c r="G971" s="101" t="s">
        <v>11068</v>
      </c>
      <c r="H971" s="330" t="s">
        <v>11852</v>
      </c>
      <c r="I971" s="91" t="s">
        <v>8862</v>
      </c>
      <c r="J971" s="330" t="s">
        <v>102</v>
      </c>
      <c r="K971" s="330" t="s">
        <v>4671</v>
      </c>
      <c r="L971" s="330" t="s">
        <v>11853</v>
      </c>
      <c r="M971" s="91" t="s">
        <v>10842</v>
      </c>
      <c r="N971" s="330" t="s">
        <v>102</v>
      </c>
      <c r="O971" s="776" t="s">
        <v>6435</v>
      </c>
      <c r="P971" s="330" t="s">
        <v>102</v>
      </c>
      <c r="Q971" s="373">
        <v>386403</v>
      </c>
      <c r="R971" s="373">
        <v>11455</v>
      </c>
      <c r="S971" s="53">
        <v>3055</v>
      </c>
      <c r="T971" s="387">
        <v>1860</v>
      </c>
      <c r="U971" s="390" t="s">
        <v>11036</v>
      </c>
      <c r="V971" s="300">
        <v>1195</v>
      </c>
      <c r="W971" s="300">
        <v>506.7</v>
      </c>
      <c r="X971" s="330" t="s">
        <v>6337</v>
      </c>
      <c r="Y971" s="300">
        <v>421</v>
      </c>
      <c r="Z971" s="300">
        <v>296</v>
      </c>
      <c r="AA971" s="300">
        <v>13068</v>
      </c>
      <c r="AB971" s="300">
        <v>787</v>
      </c>
      <c r="AC971" s="252">
        <v>96</v>
      </c>
      <c r="AD971" s="252"/>
      <c r="AE971" s="307">
        <v>269</v>
      </c>
      <c r="AF971" s="91" t="s">
        <v>8419</v>
      </c>
      <c r="AG971" s="373">
        <v>5505</v>
      </c>
      <c r="AH971" s="373">
        <v>5842</v>
      </c>
      <c r="AI971" s="91"/>
      <c r="AJ971" s="91"/>
      <c r="AK971" s="91" t="s">
        <v>11854</v>
      </c>
      <c r="AL971" s="381">
        <v>2</v>
      </c>
      <c r="AM971" s="381"/>
      <c r="AN971" s="381"/>
      <c r="AO971" s="381">
        <v>1</v>
      </c>
      <c r="AP971" s="381">
        <v>1</v>
      </c>
      <c r="AQ971" s="793">
        <v>310</v>
      </c>
      <c r="AR971" s="585" t="s">
        <v>6355</v>
      </c>
      <c r="AS971" s="585" t="s">
        <v>6355</v>
      </c>
      <c r="AT971" s="585" t="s">
        <v>10966</v>
      </c>
      <c r="AU971" s="232">
        <v>320435</v>
      </c>
      <c r="AV971" s="73">
        <v>1034</v>
      </c>
      <c r="AW971" s="337"/>
      <c r="AX971" s="337"/>
      <c r="AY971" s="337"/>
      <c r="AZ971" s="337"/>
      <c r="BA971" s="335"/>
      <c r="BB971" s="313"/>
      <c r="BC971" s="313"/>
      <c r="BD971" s="91"/>
      <c r="BE971" s="91" t="s">
        <v>6350</v>
      </c>
      <c r="BF971" s="313"/>
      <c r="BG971" s="335"/>
      <c r="BH971" s="313"/>
      <c r="BI971" s="313"/>
      <c r="BJ971" s="313"/>
      <c r="BK971" s="313"/>
      <c r="BL971" s="313"/>
      <c r="BM971" s="91"/>
      <c r="BN971" s="91" t="s">
        <v>6350</v>
      </c>
      <c r="BO971" s="390"/>
      <c r="BP971" s="390"/>
      <c r="BQ971" s="390"/>
      <c r="BR971" s="390"/>
      <c r="BS971" s="390"/>
      <c r="BT971" s="390"/>
      <c r="BU971" s="390"/>
      <c r="BV971" s="390"/>
      <c r="BW971" s="390"/>
      <c r="BX971" s="390"/>
      <c r="BY971" s="596"/>
      <c r="BZ971" s="596"/>
      <c r="CA971" s="596"/>
      <c r="CB971" s="596"/>
      <c r="CC971" s="596"/>
    </row>
    <row r="972" spans="1:81" ht="17.100000000000001" customHeight="1">
      <c r="A972" s="770">
        <v>865</v>
      </c>
      <c r="B972" s="78" t="s">
        <v>4642</v>
      </c>
      <c r="C972" s="78" t="s">
        <v>4643</v>
      </c>
      <c r="D972" s="78" t="s">
        <v>309</v>
      </c>
      <c r="E972" s="78" t="s">
        <v>97</v>
      </c>
      <c r="F972" s="78" t="s">
        <v>4672</v>
      </c>
      <c r="G972" s="101" t="s">
        <v>4673</v>
      </c>
      <c r="H972" s="330" t="s">
        <v>4674</v>
      </c>
      <c r="I972" s="91" t="s">
        <v>4675</v>
      </c>
      <c r="J972" s="330" t="s">
        <v>102</v>
      </c>
      <c r="K972" s="330" t="s">
        <v>4676</v>
      </c>
      <c r="L972" s="330" t="s">
        <v>4677</v>
      </c>
      <c r="M972" s="91" t="s">
        <v>10697</v>
      </c>
      <c r="N972" s="330" t="s">
        <v>30</v>
      </c>
      <c r="O972" s="330"/>
      <c r="P972" s="330" t="s">
        <v>30</v>
      </c>
      <c r="Q972" s="373">
        <v>5373</v>
      </c>
      <c r="R972" s="373">
        <v>4013</v>
      </c>
      <c r="S972" s="387">
        <v>1144</v>
      </c>
      <c r="T972" s="387">
        <v>1041</v>
      </c>
      <c r="U972" s="253" t="s">
        <v>11681</v>
      </c>
      <c r="V972" s="252">
        <v>103</v>
      </c>
      <c r="W972" s="252">
        <v>401</v>
      </c>
      <c r="X972" s="330" t="s">
        <v>6337</v>
      </c>
      <c r="Y972" s="252">
        <v>235</v>
      </c>
      <c r="Z972" s="252">
        <v>86</v>
      </c>
      <c r="AA972" s="252">
        <v>9631</v>
      </c>
      <c r="AB972" s="252">
        <v>193</v>
      </c>
      <c r="AC972" s="252"/>
      <c r="AD972" s="252"/>
      <c r="AE972" s="307">
        <v>28</v>
      </c>
      <c r="AF972" s="91" t="s">
        <v>7102</v>
      </c>
      <c r="AG972" s="373">
        <v>39607</v>
      </c>
      <c r="AH972" s="373">
        <v>40618</v>
      </c>
      <c r="AI972" s="91" t="s">
        <v>7100</v>
      </c>
      <c r="AJ972" s="91" t="s">
        <v>7101</v>
      </c>
      <c r="AK972" s="91" t="s">
        <v>6369</v>
      </c>
      <c r="AL972" s="381">
        <v>8</v>
      </c>
      <c r="AM972" s="381">
        <v>2</v>
      </c>
      <c r="AN972" s="381"/>
      <c r="AO972" s="381">
        <v>3</v>
      </c>
      <c r="AP972" s="381">
        <v>3</v>
      </c>
      <c r="AQ972" s="381">
        <v>310</v>
      </c>
      <c r="AR972" s="91" t="s">
        <v>9213</v>
      </c>
      <c r="AS972" s="91" t="s">
        <v>6355</v>
      </c>
      <c r="AT972" s="91" t="s">
        <v>9399</v>
      </c>
      <c r="AU972" s="73">
        <v>56228</v>
      </c>
      <c r="AV972" s="232">
        <v>181</v>
      </c>
      <c r="AW972" s="337"/>
      <c r="AX972" s="337"/>
      <c r="AY972" s="337"/>
      <c r="AZ972" s="337"/>
      <c r="BA972" s="335"/>
      <c r="BB972" s="313"/>
      <c r="BC972" s="313"/>
      <c r="BD972" s="91"/>
      <c r="BE972" s="91" t="s">
        <v>6350</v>
      </c>
      <c r="BF972" s="313"/>
      <c r="BG972" s="335"/>
      <c r="BH972" s="313"/>
      <c r="BI972" s="313"/>
      <c r="BJ972" s="313"/>
      <c r="BK972" s="313"/>
      <c r="BL972" s="313"/>
      <c r="BM972" s="91"/>
      <c r="BN972" s="91" t="s">
        <v>6350</v>
      </c>
      <c r="BO972" s="253"/>
      <c r="BP972" s="253">
        <v>3</v>
      </c>
      <c r="BQ972" s="253"/>
      <c r="BR972" s="253"/>
      <c r="BS972" s="253"/>
      <c r="BT972" s="253">
        <v>9</v>
      </c>
      <c r="BU972" s="253">
        <v>1</v>
      </c>
      <c r="BV972" s="253"/>
      <c r="BW972" s="253"/>
      <c r="BX972" s="253">
        <v>12</v>
      </c>
      <c r="BY972" s="427"/>
      <c r="BZ972" s="427"/>
      <c r="CA972" s="427"/>
      <c r="CB972" s="427"/>
      <c r="CC972" s="427"/>
    </row>
    <row r="973" spans="1:81" ht="17.100000000000001" customHeight="1">
      <c r="A973" s="770">
        <v>866</v>
      </c>
      <c r="B973" s="78" t="s">
        <v>4642</v>
      </c>
      <c r="C973" s="78" t="s">
        <v>4643</v>
      </c>
      <c r="D973" s="78" t="s">
        <v>309</v>
      </c>
      <c r="E973" s="78" t="s">
        <v>20</v>
      </c>
      <c r="F973" s="88" t="s">
        <v>4678</v>
      </c>
      <c r="G973" s="101" t="s">
        <v>4679</v>
      </c>
      <c r="H973" s="330" t="s">
        <v>4680</v>
      </c>
      <c r="I973" s="91" t="s">
        <v>8863</v>
      </c>
      <c r="J973" s="330" t="s">
        <v>102</v>
      </c>
      <c r="K973" s="330" t="s">
        <v>4681</v>
      </c>
      <c r="L973" s="330" t="s">
        <v>4682</v>
      </c>
      <c r="M973" s="91" t="s">
        <v>10698</v>
      </c>
      <c r="N973" s="330" t="s">
        <v>30</v>
      </c>
      <c r="O973" s="570"/>
      <c r="P973" s="330" t="s">
        <v>30</v>
      </c>
      <c r="Q973" s="373">
        <v>3230000</v>
      </c>
      <c r="R973" s="373">
        <v>45539</v>
      </c>
      <c r="S973" s="387">
        <v>41493</v>
      </c>
      <c r="T973" s="387">
        <v>34659</v>
      </c>
      <c r="U973" s="253" t="s">
        <v>8877</v>
      </c>
      <c r="V973" s="252">
        <v>6834</v>
      </c>
      <c r="W973" s="252">
        <v>1192</v>
      </c>
      <c r="X973" s="330" t="s">
        <v>6337</v>
      </c>
      <c r="Y973" s="252">
        <v>360</v>
      </c>
      <c r="Z973" s="252">
        <v>368</v>
      </c>
      <c r="AA973" s="252">
        <v>2711</v>
      </c>
      <c r="AB973" s="252">
        <v>393.95</v>
      </c>
      <c r="AC973" s="252">
        <v>112</v>
      </c>
      <c r="AD973" s="252">
        <v>176</v>
      </c>
      <c r="AE973" s="307">
        <v>575</v>
      </c>
      <c r="AF973" s="91" t="s">
        <v>7103</v>
      </c>
      <c r="AG973" s="373">
        <v>24838</v>
      </c>
      <c r="AH973" s="373">
        <v>38637</v>
      </c>
      <c r="AI973" s="91" t="s">
        <v>9055</v>
      </c>
      <c r="AJ973" s="91" t="s">
        <v>7104</v>
      </c>
      <c r="AK973" s="91" t="s">
        <v>6573</v>
      </c>
      <c r="AL973" s="381">
        <v>18</v>
      </c>
      <c r="AM973" s="381">
        <v>1</v>
      </c>
      <c r="AN973" s="381">
        <v>13</v>
      </c>
      <c r="AO973" s="381">
        <v>3</v>
      </c>
      <c r="AP973" s="381">
        <v>1</v>
      </c>
      <c r="AQ973" s="381">
        <v>310</v>
      </c>
      <c r="AR973" s="91" t="s">
        <v>9213</v>
      </c>
      <c r="AS973" s="91" t="s">
        <v>9213</v>
      </c>
      <c r="AT973" s="91" t="s">
        <v>9400</v>
      </c>
      <c r="AU973" s="232">
        <v>246878</v>
      </c>
      <c r="AV973" s="73">
        <v>796</v>
      </c>
      <c r="AW973" s="335">
        <v>5000</v>
      </c>
      <c r="AX973" s="335">
        <v>0</v>
      </c>
      <c r="AY973" s="335">
        <v>0</v>
      </c>
      <c r="AZ973" s="335">
        <v>3500</v>
      </c>
      <c r="BA973" s="335">
        <v>3500</v>
      </c>
      <c r="BB973" s="313">
        <v>20</v>
      </c>
      <c r="BC973" s="313">
        <v>50</v>
      </c>
      <c r="BD973" s="91" t="s">
        <v>9448</v>
      </c>
      <c r="BE973" s="91" t="s">
        <v>7105</v>
      </c>
      <c r="BF973" s="313">
        <v>5000</v>
      </c>
      <c r="BG973" s="335">
        <v>0</v>
      </c>
      <c r="BH973" s="335">
        <v>0</v>
      </c>
      <c r="BI973" s="313">
        <v>3500</v>
      </c>
      <c r="BJ973" s="313">
        <v>3500</v>
      </c>
      <c r="BK973" s="313">
        <v>20</v>
      </c>
      <c r="BL973" s="313">
        <v>50</v>
      </c>
      <c r="BM973" s="91" t="s">
        <v>7106</v>
      </c>
      <c r="BN973" s="91" t="s">
        <v>9652</v>
      </c>
      <c r="BO973" s="253"/>
      <c r="BP973" s="253">
        <v>3</v>
      </c>
      <c r="BQ973" s="253">
        <v>1</v>
      </c>
      <c r="BR973" s="253"/>
      <c r="BS973" s="253">
        <v>2</v>
      </c>
      <c r="BT973" s="253">
        <v>19</v>
      </c>
      <c r="BU973" s="253">
        <v>31</v>
      </c>
      <c r="BV973" s="253">
        <v>19</v>
      </c>
      <c r="BW973" s="253"/>
      <c r="BX973" s="253"/>
      <c r="BY973" s="427"/>
      <c r="BZ973" s="427"/>
      <c r="CA973" s="427"/>
      <c r="CB973" s="427"/>
      <c r="CC973" s="427"/>
    </row>
    <row r="974" spans="1:81" ht="17.100000000000001" customHeight="1">
      <c r="A974" s="770">
        <v>867</v>
      </c>
      <c r="B974" s="78" t="s">
        <v>4642</v>
      </c>
      <c r="C974" s="78" t="s">
        <v>4643</v>
      </c>
      <c r="D974" s="78" t="s">
        <v>309</v>
      </c>
      <c r="E974" s="78" t="s">
        <v>896</v>
      </c>
      <c r="F974" s="78" t="s">
        <v>4683</v>
      </c>
      <c r="G974" s="101" t="s">
        <v>4684</v>
      </c>
      <c r="H974" s="330" t="s">
        <v>4685</v>
      </c>
      <c r="I974" s="91" t="s">
        <v>12297</v>
      </c>
      <c r="J974" s="330" t="s">
        <v>30</v>
      </c>
      <c r="K974" s="330" t="s">
        <v>113</v>
      </c>
      <c r="L974" s="330" t="s">
        <v>113</v>
      </c>
      <c r="M974" s="91" t="s">
        <v>10699</v>
      </c>
      <c r="N974" s="330" t="s">
        <v>30</v>
      </c>
      <c r="O974" s="330"/>
      <c r="P974" s="330" t="s">
        <v>30</v>
      </c>
      <c r="Q974" s="373">
        <v>26660</v>
      </c>
      <c r="R974" s="373">
        <v>1196</v>
      </c>
      <c r="S974" s="387">
        <v>253.05</v>
      </c>
      <c r="T974" s="387">
        <v>253.05</v>
      </c>
      <c r="U974" s="253"/>
      <c r="V974" s="252"/>
      <c r="W974" s="252">
        <v>17</v>
      </c>
      <c r="X974" s="330" t="s">
        <v>6337</v>
      </c>
      <c r="Y974" s="252"/>
      <c r="Z974" s="252"/>
      <c r="AA974" s="252"/>
      <c r="AB974" s="252">
        <v>165</v>
      </c>
      <c r="AC974" s="252"/>
      <c r="AD974" s="252"/>
      <c r="AE974" s="307">
        <v>29</v>
      </c>
      <c r="AF974" s="91" t="s">
        <v>8421</v>
      </c>
      <c r="AG974" s="373">
        <v>866</v>
      </c>
      <c r="AH974" s="373">
        <v>901</v>
      </c>
      <c r="AI974" s="91"/>
      <c r="AJ974" s="91"/>
      <c r="AK974" s="91"/>
      <c r="AL974" s="381">
        <v>2</v>
      </c>
      <c r="AM974" s="381"/>
      <c r="AN974" s="381">
        <v>2</v>
      </c>
      <c r="AO974" s="381"/>
      <c r="AP974" s="381"/>
      <c r="AQ974" s="381">
        <v>365</v>
      </c>
      <c r="AR974" s="91" t="s">
        <v>9213</v>
      </c>
      <c r="AS974" s="91" t="s">
        <v>9213</v>
      </c>
      <c r="AT974" s="91" t="s">
        <v>6437</v>
      </c>
      <c r="AU974" s="73">
        <v>134154</v>
      </c>
      <c r="AV974" s="73">
        <v>368</v>
      </c>
      <c r="AW974" s="335">
        <v>1500</v>
      </c>
      <c r="AX974" s="335">
        <v>0</v>
      </c>
      <c r="AY974" s="335">
        <v>400</v>
      </c>
      <c r="AZ974" s="335">
        <v>800</v>
      </c>
      <c r="BA974" s="335">
        <v>800</v>
      </c>
      <c r="BB974" s="313">
        <v>25</v>
      </c>
      <c r="BC974" s="313"/>
      <c r="BD974" s="91"/>
      <c r="BE974" s="91" t="s">
        <v>9573</v>
      </c>
      <c r="BF974" s="313"/>
      <c r="BG974" s="335"/>
      <c r="BH974" s="335"/>
      <c r="BI974" s="313"/>
      <c r="BJ974" s="313"/>
      <c r="BK974" s="313"/>
      <c r="BL974" s="313"/>
      <c r="BM974" s="91"/>
      <c r="BN974" s="91"/>
      <c r="BO974" s="253"/>
      <c r="BP974" s="253"/>
      <c r="BQ974" s="253"/>
      <c r="BR974" s="253"/>
      <c r="BS974" s="253"/>
      <c r="BT974" s="253">
        <v>4</v>
      </c>
      <c r="BU974" s="253">
        <v>7</v>
      </c>
      <c r="BV974" s="253"/>
      <c r="BW974" s="253"/>
      <c r="BX974" s="253"/>
      <c r="BY974" s="427"/>
      <c r="BZ974" s="427"/>
      <c r="CA974" s="427"/>
      <c r="CB974" s="427"/>
      <c r="CC974" s="427"/>
    </row>
    <row r="975" spans="1:81" ht="17.100000000000001" customHeight="1">
      <c r="A975" s="770">
        <v>868</v>
      </c>
      <c r="B975" s="78" t="s">
        <v>4642</v>
      </c>
      <c r="C975" s="78" t="s">
        <v>4643</v>
      </c>
      <c r="D975" s="78" t="s">
        <v>309</v>
      </c>
      <c r="E975" s="78" t="s">
        <v>180</v>
      </c>
      <c r="F975" s="78" t="s">
        <v>4686</v>
      </c>
      <c r="G975" s="101" t="s">
        <v>4687</v>
      </c>
      <c r="H975" s="330" t="s">
        <v>11855</v>
      </c>
      <c r="I975" s="91" t="s">
        <v>4688</v>
      </c>
      <c r="J975" s="330" t="s">
        <v>102</v>
      </c>
      <c r="K975" s="330" t="s">
        <v>4689</v>
      </c>
      <c r="L975" s="330" t="s">
        <v>4690</v>
      </c>
      <c r="M975" s="91" t="s">
        <v>10700</v>
      </c>
      <c r="N975" s="330" t="s">
        <v>30</v>
      </c>
      <c r="O975" s="330"/>
      <c r="P975" s="330" t="s">
        <v>30</v>
      </c>
      <c r="Q975" s="373">
        <v>39789</v>
      </c>
      <c r="R975" s="373">
        <v>7335</v>
      </c>
      <c r="S975" s="23">
        <v>1768</v>
      </c>
      <c r="T975" s="387">
        <v>1037</v>
      </c>
      <c r="U975" s="253" t="s">
        <v>6513</v>
      </c>
      <c r="V975" s="252">
        <v>731</v>
      </c>
      <c r="W975" s="252">
        <v>246</v>
      </c>
      <c r="X975" s="330" t="s">
        <v>6337</v>
      </c>
      <c r="Y975" s="252">
        <v>92</v>
      </c>
      <c r="Z975" s="252"/>
      <c r="AA975" s="252"/>
      <c r="AB975" s="252">
        <v>313</v>
      </c>
      <c r="AC975" s="252"/>
      <c r="AD975" s="252"/>
      <c r="AE975" s="307">
        <v>250</v>
      </c>
      <c r="AF975" s="91" t="s">
        <v>7204</v>
      </c>
      <c r="AG975" s="373">
        <v>515</v>
      </c>
      <c r="AH975" s="373">
        <v>515</v>
      </c>
      <c r="AI975" s="91"/>
      <c r="AJ975" s="91"/>
      <c r="AK975" s="91" t="s">
        <v>6845</v>
      </c>
      <c r="AL975" s="381">
        <v>3</v>
      </c>
      <c r="AM975" s="381"/>
      <c r="AN975" s="381">
        <v>1</v>
      </c>
      <c r="AO975" s="381">
        <v>2</v>
      </c>
      <c r="AP975" s="381"/>
      <c r="AQ975" s="381">
        <v>349</v>
      </c>
      <c r="AR975" s="91" t="s">
        <v>9213</v>
      </c>
      <c r="AS975" s="91" t="s">
        <v>9213</v>
      </c>
      <c r="AT975" s="91" t="s">
        <v>7205</v>
      </c>
      <c r="AU975" s="73">
        <v>34749</v>
      </c>
      <c r="AV975" s="232">
        <v>100</v>
      </c>
      <c r="AW975" s="335">
        <v>3000</v>
      </c>
      <c r="AX975" s="335">
        <v>0</v>
      </c>
      <c r="AY975" s="335">
        <v>2000</v>
      </c>
      <c r="AZ975" s="335">
        <v>2000</v>
      </c>
      <c r="BA975" s="335">
        <v>2000</v>
      </c>
      <c r="BB975" s="309">
        <v>20</v>
      </c>
      <c r="BC975" s="313"/>
      <c r="BD975" s="91"/>
      <c r="BE975" s="91" t="s">
        <v>7206</v>
      </c>
      <c r="BF975" s="313"/>
      <c r="BG975" s="335"/>
      <c r="BH975" s="335"/>
      <c r="BI975" s="313"/>
      <c r="BJ975" s="313"/>
      <c r="BK975" s="313"/>
      <c r="BL975" s="313"/>
      <c r="BM975" s="91"/>
      <c r="BN975" s="91" t="s">
        <v>6350</v>
      </c>
      <c r="BO975" s="253"/>
      <c r="BP975" s="253">
        <v>1</v>
      </c>
      <c r="BQ975" s="253">
        <v>1</v>
      </c>
      <c r="BR975" s="253">
        <v>6</v>
      </c>
      <c r="BS975" s="253"/>
      <c r="BT975" s="253">
        <v>6</v>
      </c>
      <c r="BU975" s="253"/>
      <c r="BV975" s="253"/>
      <c r="BW975" s="253"/>
      <c r="BX975" s="253"/>
      <c r="BY975" s="427"/>
      <c r="BZ975" s="427"/>
      <c r="CA975" s="427"/>
      <c r="CB975" s="427"/>
      <c r="CC975" s="427"/>
    </row>
    <row r="976" spans="1:81" ht="17.100000000000001" customHeight="1">
      <c r="A976" s="770">
        <v>869</v>
      </c>
      <c r="B976" s="78" t="s">
        <v>4642</v>
      </c>
      <c r="C976" s="78" t="s">
        <v>4643</v>
      </c>
      <c r="D976" s="78" t="s">
        <v>309</v>
      </c>
      <c r="E976" s="78" t="s">
        <v>97</v>
      </c>
      <c r="F976" s="88" t="s">
        <v>4691</v>
      </c>
      <c r="G976" s="101" t="s">
        <v>4692</v>
      </c>
      <c r="H976" s="330" t="s">
        <v>4693</v>
      </c>
      <c r="I976" s="91" t="s">
        <v>1005</v>
      </c>
      <c r="J976" s="330" t="s">
        <v>102</v>
      </c>
      <c r="K976" s="330" t="s">
        <v>4694</v>
      </c>
      <c r="L976" s="330" t="s">
        <v>4695</v>
      </c>
      <c r="M976" s="91" t="s">
        <v>10701</v>
      </c>
      <c r="N976" s="330" t="s">
        <v>30</v>
      </c>
      <c r="O976" s="330"/>
      <c r="P976" s="330" t="s">
        <v>30</v>
      </c>
      <c r="Q976" s="373">
        <v>31515</v>
      </c>
      <c r="R976" s="373"/>
      <c r="S976" s="23">
        <v>3223.52</v>
      </c>
      <c r="T976" s="387">
        <v>3012.45</v>
      </c>
      <c r="U976" s="253"/>
      <c r="V976" s="252">
        <v>211.07</v>
      </c>
      <c r="W976" s="252">
        <v>711</v>
      </c>
      <c r="X976" s="330" t="s">
        <v>6337</v>
      </c>
      <c r="Y976" s="252">
        <v>145.83000000000001</v>
      </c>
      <c r="Z976" s="252">
        <v>36</v>
      </c>
      <c r="AA976" s="252"/>
      <c r="AB976" s="252">
        <v>284.3</v>
      </c>
      <c r="AC976" s="252">
        <v>70</v>
      </c>
      <c r="AD976" s="252"/>
      <c r="AE976" s="307">
        <v>63</v>
      </c>
      <c r="AF976" s="91" t="s">
        <v>8971</v>
      </c>
      <c r="AG976" s="373"/>
      <c r="AH976" s="373">
        <v>42229</v>
      </c>
      <c r="AI976" s="91" t="s">
        <v>7108</v>
      </c>
      <c r="AJ976" s="91" t="s">
        <v>9977</v>
      </c>
      <c r="AK976" s="91" t="s">
        <v>6354</v>
      </c>
      <c r="AL976" s="381">
        <v>8</v>
      </c>
      <c r="AM976" s="381">
        <v>2</v>
      </c>
      <c r="AN976" s="381">
        <v>4</v>
      </c>
      <c r="AO976" s="381">
        <v>1</v>
      </c>
      <c r="AP976" s="381">
        <v>1</v>
      </c>
      <c r="AQ976" s="381">
        <v>310</v>
      </c>
      <c r="AR976" s="91" t="s">
        <v>9213</v>
      </c>
      <c r="AS976" s="91" t="s">
        <v>9213</v>
      </c>
      <c r="AT976" s="91" t="s">
        <v>9401</v>
      </c>
      <c r="AU976" s="232">
        <v>216080</v>
      </c>
      <c r="AV976" s="73">
        <v>697</v>
      </c>
      <c r="AW976" s="335">
        <v>2000</v>
      </c>
      <c r="AX976" s="335">
        <v>0</v>
      </c>
      <c r="AY976" s="335">
        <v>0</v>
      </c>
      <c r="AZ976" s="335">
        <v>1000</v>
      </c>
      <c r="BA976" s="335">
        <v>1000</v>
      </c>
      <c r="BB976" s="313">
        <v>20</v>
      </c>
      <c r="BC976" s="313">
        <v>50</v>
      </c>
      <c r="BD976" s="91" t="s">
        <v>7107</v>
      </c>
      <c r="BE976" s="91" t="s">
        <v>10044</v>
      </c>
      <c r="BF976" s="313">
        <v>2000</v>
      </c>
      <c r="BG976" s="335">
        <v>0</v>
      </c>
      <c r="BH976" s="335">
        <v>0</v>
      </c>
      <c r="BI976" s="313">
        <v>1000</v>
      </c>
      <c r="BJ976" s="313">
        <v>1000</v>
      </c>
      <c r="BK976" s="313">
        <v>20</v>
      </c>
      <c r="BL976" s="313">
        <v>50</v>
      </c>
      <c r="BM976" s="91" t="s">
        <v>9653</v>
      </c>
      <c r="BN976" s="91" t="s">
        <v>9664</v>
      </c>
      <c r="BO976" s="253">
        <v>1</v>
      </c>
      <c r="BP976" s="253">
        <v>5</v>
      </c>
      <c r="BQ976" s="253"/>
      <c r="BR976" s="253"/>
      <c r="BS976" s="253"/>
      <c r="BT976" s="253">
        <v>8</v>
      </c>
      <c r="BU976" s="253">
        <v>1</v>
      </c>
      <c r="BV976" s="253"/>
      <c r="BW976" s="253">
        <v>2</v>
      </c>
      <c r="BX976" s="253"/>
      <c r="BY976" s="427"/>
      <c r="BZ976" s="427"/>
      <c r="CA976" s="427"/>
      <c r="CB976" s="427"/>
      <c r="CC976" s="427"/>
    </row>
    <row r="977" spans="1:81" ht="17.100000000000001" customHeight="1">
      <c r="A977" s="770">
        <v>870</v>
      </c>
      <c r="B977" s="78" t="s">
        <v>4642</v>
      </c>
      <c r="C977" s="78" t="s">
        <v>4643</v>
      </c>
      <c r="D977" s="78" t="s">
        <v>309</v>
      </c>
      <c r="E977" s="78" t="s">
        <v>180</v>
      </c>
      <c r="F977" s="78" t="s">
        <v>4696</v>
      </c>
      <c r="G977" s="101" t="s">
        <v>4697</v>
      </c>
      <c r="H977" s="330" t="s">
        <v>4698</v>
      </c>
      <c r="I977" s="91" t="s">
        <v>4699</v>
      </c>
      <c r="J977" s="330" t="s">
        <v>102</v>
      </c>
      <c r="K977" s="330" t="s">
        <v>3126</v>
      </c>
      <c r="L977" s="330" t="s">
        <v>4700</v>
      </c>
      <c r="M977" s="91" t="s">
        <v>10702</v>
      </c>
      <c r="N977" s="330" t="s">
        <v>30</v>
      </c>
      <c r="O977" s="330"/>
      <c r="P977" s="330" t="s">
        <v>30</v>
      </c>
      <c r="Q977" s="373">
        <v>58490</v>
      </c>
      <c r="R977" s="373">
        <v>1952</v>
      </c>
      <c r="S977" s="387">
        <v>615</v>
      </c>
      <c r="T977" s="387">
        <v>615</v>
      </c>
      <c r="U977" s="253" t="s">
        <v>6513</v>
      </c>
      <c r="V977" s="252"/>
      <c r="W977" s="252">
        <v>43</v>
      </c>
      <c r="X977" s="330" t="s">
        <v>6337</v>
      </c>
      <c r="Y977" s="252">
        <v>350</v>
      </c>
      <c r="Z977" s="252">
        <v>43</v>
      </c>
      <c r="AA977" s="252">
        <v>2253</v>
      </c>
      <c r="AB977" s="252">
        <v>50</v>
      </c>
      <c r="AC977" s="252"/>
      <c r="AD977" s="252"/>
      <c r="AE977" s="307">
        <v>102</v>
      </c>
      <c r="AF977" s="91" t="s">
        <v>7114</v>
      </c>
      <c r="AG977" s="373">
        <v>551</v>
      </c>
      <c r="AH977" s="373">
        <v>1547</v>
      </c>
      <c r="AI977" s="91"/>
      <c r="AJ977" s="91"/>
      <c r="AK977" s="91" t="s">
        <v>6372</v>
      </c>
      <c r="AL977" s="381">
        <v>10</v>
      </c>
      <c r="AM977" s="381">
        <v>1</v>
      </c>
      <c r="AN977" s="381">
        <v>3</v>
      </c>
      <c r="AO977" s="381">
        <v>6</v>
      </c>
      <c r="AP977" s="381"/>
      <c r="AQ977" s="381">
        <v>306</v>
      </c>
      <c r="AR977" s="91" t="s">
        <v>6355</v>
      </c>
      <c r="AS977" s="91" t="s">
        <v>6355</v>
      </c>
      <c r="AT977" s="91" t="s">
        <v>12795</v>
      </c>
      <c r="AU977" s="73">
        <v>66127</v>
      </c>
      <c r="AV977" s="232">
        <v>216</v>
      </c>
      <c r="AW977" s="335"/>
      <c r="AX977" s="335"/>
      <c r="AY977" s="335"/>
      <c r="AZ977" s="335"/>
      <c r="BA977" s="335"/>
      <c r="BB977" s="313"/>
      <c r="BC977" s="313"/>
      <c r="BD977" s="91"/>
      <c r="BE977" s="91" t="s">
        <v>9574</v>
      </c>
      <c r="BF977" s="313"/>
      <c r="BG977" s="335"/>
      <c r="BH977" s="313"/>
      <c r="BI977" s="313"/>
      <c r="BJ977" s="313"/>
      <c r="BK977" s="313"/>
      <c r="BL977" s="313"/>
      <c r="BM977" s="91"/>
      <c r="BN977" s="91" t="s">
        <v>6350</v>
      </c>
      <c r="BO977" s="253"/>
      <c r="BP977" s="253"/>
      <c r="BQ977" s="253">
        <v>1</v>
      </c>
      <c r="BR977" s="253"/>
      <c r="BS977" s="253"/>
      <c r="BT977" s="253">
        <v>2</v>
      </c>
      <c r="BU977" s="253">
        <v>1</v>
      </c>
      <c r="BV977" s="253">
        <v>3</v>
      </c>
      <c r="BW977" s="253"/>
      <c r="BX977" s="253"/>
      <c r="BY977" s="427"/>
      <c r="BZ977" s="427"/>
      <c r="CA977" s="427"/>
      <c r="CB977" s="427"/>
      <c r="CC977" s="427"/>
    </row>
    <row r="978" spans="1:81" ht="17.100000000000001" customHeight="1">
      <c r="A978" s="770">
        <v>871</v>
      </c>
      <c r="B978" s="131" t="s">
        <v>4642</v>
      </c>
      <c r="C978" s="131" t="s">
        <v>4650</v>
      </c>
      <c r="D978" s="131" t="s">
        <v>309</v>
      </c>
      <c r="E978" s="131" t="s">
        <v>896</v>
      </c>
      <c r="F978" s="131" t="s">
        <v>4701</v>
      </c>
      <c r="G978" s="101" t="s">
        <v>4702</v>
      </c>
      <c r="H978" s="330" t="s">
        <v>4703</v>
      </c>
      <c r="I978" s="91" t="s">
        <v>4244</v>
      </c>
      <c r="J978" s="330" t="s">
        <v>30</v>
      </c>
      <c r="K978" s="330" t="s">
        <v>113</v>
      </c>
      <c r="L978" s="330" t="s">
        <v>113</v>
      </c>
      <c r="M978" s="91"/>
      <c r="N978" s="330" t="s">
        <v>11069</v>
      </c>
      <c r="O978" s="330"/>
      <c r="P978" s="330" t="s">
        <v>11069</v>
      </c>
      <c r="Q978" s="373">
        <v>7860</v>
      </c>
      <c r="R978" s="373">
        <v>4220.68</v>
      </c>
      <c r="S978" s="387">
        <v>281</v>
      </c>
      <c r="T978" s="387">
        <v>281</v>
      </c>
      <c r="U978" s="253"/>
      <c r="V978" s="252"/>
      <c r="W978" s="252">
        <v>36</v>
      </c>
      <c r="X978" s="330" t="s">
        <v>6337</v>
      </c>
      <c r="Y978" s="252"/>
      <c r="Z978" s="252">
        <v>154</v>
      </c>
      <c r="AA978" s="252">
        <v>1379</v>
      </c>
      <c r="AB978" s="252">
        <v>28</v>
      </c>
      <c r="AC978" s="252"/>
      <c r="AD978" s="252"/>
      <c r="AE978" s="307">
        <v>36</v>
      </c>
      <c r="AF978" s="91" t="s">
        <v>8972</v>
      </c>
      <c r="AG978" s="373"/>
      <c r="AH978" s="373">
        <v>3151</v>
      </c>
      <c r="AI978" s="91"/>
      <c r="AJ978" s="91"/>
      <c r="AK978" s="91"/>
      <c r="AL978" s="381"/>
      <c r="AM978" s="381"/>
      <c r="AN978" s="381"/>
      <c r="AO978" s="381"/>
      <c r="AP978" s="381"/>
      <c r="AQ978" s="675">
        <v>242</v>
      </c>
      <c r="AR978" s="91" t="s">
        <v>9213</v>
      </c>
      <c r="AS978" s="91" t="s">
        <v>9213</v>
      </c>
      <c r="AT978" s="91" t="s">
        <v>9402</v>
      </c>
      <c r="AU978" s="232">
        <v>2318</v>
      </c>
      <c r="AV978" s="232">
        <v>10</v>
      </c>
      <c r="AW978" s="335">
        <v>1000</v>
      </c>
      <c r="AX978" s="335">
        <v>0</v>
      </c>
      <c r="AY978" s="335">
        <v>600</v>
      </c>
      <c r="AZ978" s="335">
        <v>600</v>
      </c>
      <c r="BA978" s="335">
        <v>600</v>
      </c>
      <c r="BB978" s="313">
        <v>30</v>
      </c>
      <c r="BC978" s="313"/>
      <c r="BD978" s="91"/>
      <c r="BE978" s="91" t="s">
        <v>9575</v>
      </c>
      <c r="BF978" s="313"/>
      <c r="BG978" s="335"/>
      <c r="BH978" s="313"/>
      <c r="BI978" s="313"/>
      <c r="BJ978" s="313"/>
      <c r="BK978" s="313"/>
      <c r="BL978" s="313"/>
      <c r="BM978" s="91"/>
      <c r="BN978" s="91"/>
      <c r="BO978" s="253"/>
      <c r="BP978" s="253"/>
      <c r="BQ978" s="253"/>
      <c r="BR978" s="253"/>
      <c r="BS978" s="253"/>
      <c r="BT978" s="253">
        <v>1</v>
      </c>
      <c r="BU978" s="253"/>
      <c r="BV978" s="253">
        <v>1</v>
      </c>
      <c r="BW978" s="253"/>
      <c r="BX978" s="253"/>
      <c r="BY978" s="427"/>
      <c r="BZ978" s="427"/>
      <c r="CA978" s="427"/>
      <c r="CB978" s="427"/>
      <c r="CC978" s="427"/>
    </row>
    <row r="979" spans="1:81" ht="17.100000000000001" customHeight="1">
      <c r="A979" s="770">
        <v>872</v>
      </c>
      <c r="B979" s="78" t="s">
        <v>4642</v>
      </c>
      <c r="C979" s="78" t="s">
        <v>4643</v>
      </c>
      <c r="D979" s="78" t="s">
        <v>309</v>
      </c>
      <c r="E979" s="78" t="s">
        <v>97</v>
      </c>
      <c r="F979" s="78" t="s">
        <v>4704</v>
      </c>
      <c r="G979" s="101" t="s">
        <v>8781</v>
      </c>
      <c r="H979" s="330" t="s">
        <v>4705</v>
      </c>
      <c r="I979" s="91" t="s">
        <v>4706</v>
      </c>
      <c r="J979" s="330" t="s">
        <v>102</v>
      </c>
      <c r="K979" s="330" t="s">
        <v>4707</v>
      </c>
      <c r="L979" s="330" t="s">
        <v>4708</v>
      </c>
      <c r="M979" s="91" t="s">
        <v>10703</v>
      </c>
      <c r="N979" s="330" t="s">
        <v>30</v>
      </c>
      <c r="O979" s="570"/>
      <c r="P979" s="330" t="s">
        <v>30</v>
      </c>
      <c r="Q979" s="373">
        <v>50248</v>
      </c>
      <c r="R979" s="373">
        <v>2001</v>
      </c>
      <c r="S979" s="53">
        <v>583</v>
      </c>
      <c r="T979" s="387">
        <v>511</v>
      </c>
      <c r="U979" s="253" t="s">
        <v>6352</v>
      </c>
      <c r="V979" s="252">
        <v>72</v>
      </c>
      <c r="W979" s="252">
        <v>83</v>
      </c>
      <c r="X979" s="330" t="s">
        <v>6337</v>
      </c>
      <c r="Y979" s="252">
        <v>131</v>
      </c>
      <c r="Z979" s="252"/>
      <c r="AA979" s="252"/>
      <c r="AB979" s="252">
        <v>81</v>
      </c>
      <c r="AC979" s="252"/>
      <c r="AD979" s="252"/>
      <c r="AE979" s="307">
        <v>183</v>
      </c>
      <c r="AF979" s="91" t="s">
        <v>8422</v>
      </c>
      <c r="AG979" s="375">
        <v>2685</v>
      </c>
      <c r="AH979" s="375">
        <v>2685</v>
      </c>
      <c r="AI979" s="91"/>
      <c r="AJ979" s="91"/>
      <c r="AK979" s="91" t="s">
        <v>6372</v>
      </c>
      <c r="AL979" s="381">
        <v>2</v>
      </c>
      <c r="AM979" s="381"/>
      <c r="AN979" s="381"/>
      <c r="AO979" s="381">
        <v>2</v>
      </c>
      <c r="AP979" s="381"/>
      <c r="AQ979" s="381">
        <v>311</v>
      </c>
      <c r="AR979" s="91" t="s">
        <v>6410</v>
      </c>
      <c r="AS979" s="91" t="s">
        <v>9232</v>
      </c>
      <c r="AT979" s="91" t="s">
        <v>9403</v>
      </c>
      <c r="AU979" s="73">
        <v>8870</v>
      </c>
      <c r="AV979" s="232">
        <v>28.5</v>
      </c>
      <c r="AW979" s="335"/>
      <c r="AX979" s="335"/>
      <c r="AY979" s="335"/>
      <c r="AZ979" s="335"/>
      <c r="BA979" s="335"/>
      <c r="BB979" s="313"/>
      <c r="BC979" s="313"/>
      <c r="BD979" s="91"/>
      <c r="BE979" s="91" t="s">
        <v>11086</v>
      </c>
      <c r="BF979" s="313"/>
      <c r="BG979" s="335"/>
      <c r="BH979" s="313"/>
      <c r="BI979" s="313"/>
      <c r="BJ979" s="313"/>
      <c r="BK979" s="313"/>
      <c r="BL979" s="313"/>
      <c r="BM979" s="91"/>
      <c r="BN979" s="91"/>
      <c r="BO979" s="253"/>
      <c r="BP979" s="253">
        <v>1</v>
      </c>
      <c r="BQ979" s="253"/>
      <c r="BR979" s="253"/>
      <c r="BS979" s="253"/>
      <c r="BT979" s="253">
        <v>3</v>
      </c>
      <c r="BU979" s="253"/>
      <c r="BV979" s="253"/>
      <c r="BW979" s="253">
        <v>1</v>
      </c>
      <c r="BX979" s="253"/>
      <c r="BY979" s="427"/>
      <c r="BZ979" s="427"/>
      <c r="CA979" s="427"/>
      <c r="CB979" s="427"/>
      <c r="CC979" s="427"/>
    </row>
    <row r="980" spans="1:81" ht="17.100000000000001" customHeight="1">
      <c r="A980" s="770">
        <v>873</v>
      </c>
      <c r="B980" s="131" t="s">
        <v>4642</v>
      </c>
      <c r="C980" s="131" t="s">
        <v>4643</v>
      </c>
      <c r="D980" s="131" t="s">
        <v>309</v>
      </c>
      <c r="E980" s="131" t="s">
        <v>896</v>
      </c>
      <c r="F980" s="131" t="s">
        <v>4709</v>
      </c>
      <c r="G980" s="101" t="s">
        <v>4710</v>
      </c>
      <c r="H980" s="330" t="s">
        <v>4711</v>
      </c>
      <c r="I980" s="91" t="s">
        <v>4712</v>
      </c>
      <c r="J980" s="330" t="s">
        <v>30</v>
      </c>
      <c r="K980" s="330" t="s">
        <v>113</v>
      </c>
      <c r="L980" s="330" t="s">
        <v>113</v>
      </c>
      <c r="M980" s="91" t="s">
        <v>10704</v>
      </c>
      <c r="N980" s="330" t="s">
        <v>30</v>
      </c>
      <c r="O980" s="330"/>
      <c r="P980" s="330" t="s">
        <v>30</v>
      </c>
      <c r="Q980" s="373">
        <v>1100559</v>
      </c>
      <c r="R980" s="373">
        <v>563</v>
      </c>
      <c r="S980" s="53">
        <v>194</v>
      </c>
      <c r="T980" s="387">
        <v>194</v>
      </c>
      <c r="U980" s="253"/>
      <c r="V980" s="252"/>
      <c r="W980" s="252">
        <v>194</v>
      </c>
      <c r="X980" s="330" t="s">
        <v>6337</v>
      </c>
      <c r="Y980" s="252"/>
      <c r="Z980" s="252"/>
      <c r="AA980" s="252"/>
      <c r="AB980" s="252">
        <v>66</v>
      </c>
      <c r="AC980" s="252"/>
      <c r="AD980" s="252"/>
      <c r="AE980" s="307">
        <v>55</v>
      </c>
      <c r="AF980" s="91"/>
      <c r="AG980" s="373"/>
      <c r="AH980" s="373">
        <v>10</v>
      </c>
      <c r="AI980" s="91"/>
      <c r="AJ980" s="91"/>
      <c r="AK980" s="91"/>
      <c r="AL980" s="381">
        <v>2</v>
      </c>
      <c r="AM980" s="381"/>
      <c r="AN980" s="381">
        <v>2</v>
      </c>
      <c r="AO980" s="381"/>
      <c r="AP980" s="381"/>
      <c r="AQ980" s="381">
        <v>365</v>
      </c>
      <c r="AR980" s="91" t="s">
        <v>9213</v>
      </c>
      <c r="AS980" s="91" t="s">
        <v>9213</v>
      </c>
      <c r="AT980" s="91" t="s">
        <v>6437</v>
      </c>
      <c r="AU980" s="73">
        <v>80010</v>
      </c>
      <c r="AV980" s="73">
        <v>219</v>
      </c>
      <c r="AW980" s="335"/>
      <c r="AX980" s="335"/>
      <c r="AY980" s="335"/>
      <c r="AZ980" s="335"/>
      <c r="BA980" s="335"/>
      <c r="BB980" s="313"/>
      <c r="BC980" s="313"/>
      <c r="BD980" s="91"/>
      <c r="BE980" s="91" t="s">
        <v>11086</v>
      </c>
      <c r="BF980" s="313"/>
      <c r="BG980" s="335"/>
      <c r="BH980" s="313"/>
      <c r="BI980" s="313"/>
      <c r="BJ980" s="313"/>
      <c r="BK980" s="313"/>
      <c r="BL980" s="313"/>
      <c r="BM980" s="91"/>
      <c r="BN980" s="91"/>
      <c r="BO980" s="253"/>
      <c r="BP980" s="253"/>
      <c r="BQ980" s="253"/>
      <c r="BR980" s="253"/>
      <c r="BS980" s="253"/>
      <c r="BT980" s="253">
        <v>3</v>
      </c>
      <c r="BU980" s="253">
        <v>4</v>
      </c>
      <c r="BV980" s="253"/>
      <c r="BW980" s="253"/>
      <c r="BX980" s="253"/>
      <c r="BY980" s="427"/>
      <c r="BZ980" s="427"/>
      <c r="CA980" s="427"/>
      <c r="CB980" s="427"/>
      <c r="CC980" s="427"/>
    </row>
    <row r="981" spans="1:81" ht="17.100000000000001" customHeight="1">
      <c r="A981" s="770">
        <v>874</v>
      </c>
      <c r="B981" s="78" t="s">
        <v>4642</v>
      </c>
      <c r="C981" s="78" t="s">
        <v>4643</v>
      </c>
      <c r="D981" s="78" t="s">
        <v>309</v>
      </c>
      <c r="E981" s="78" t="s">
        <v>97</v>
      </c>
      <c r="F981" s="78" t="s">
        <v>4713</v>
      </c>
      <c r="G981" s="101" t="s">
        <v>11682</v>
      </c>
      <c r="H981" s="330" t="s">
        <v>4714</v>
      </c>
      <c r="I981" s="91" t="s">
        <v>4715</v>
      </c>
      <c r="J981" s="330" t="s">
        <v>102</v>
      </c>
      <c r="K981" s="330" t="s">
        <v>4716</v>
      </c>
      <c r="L981" s="330" t="s">
        <v>4717</v>
      </c>
      <c r="M981" s="91" t="s">
        <v>10705</v>
      </c>
      <c r="N981" s="330" t="s">
        <v>30</v>
      </c>
      <c r="O981" s="330"/>
      <c r="P981" s="330" t="s">
        <v>30</v>
      </c>
      <c r="Q981" s="373">
        <v>62908</v>
      </c>
      <c r="R981" s="373">
        <v>5035.3999999999996</v>
      </c>
      <c r="S981" s="23">
        <v>1370</v>
      </c>
      <c r="T981" s="387">
        <v>1050</v>
      </c>
      <c r="U981" s="253" t="s">
        <v>6352</v>
      </c>
      <c r="V981" s="252">
        <v>320</v>
      </c>
      <c r="W981" s="252">
        <v>430</v>
      </c>
      <c r="X981" s="330" t="s">
        <v>6337</v>
      </c>
      <c r="Y981" s="252">
        <v>471</v>
      </c>
      <c r="Z981" s="252">
        <v>40</v>
      </c>
      <c r="AA981" s="252">
        <v>3715</v>
      </c>
      <c r="AB981" s="252">
        <v>136</v>
      </c>
      <c r="AC981" s="252">
        <v>30</v>
      </c>
      <c r="AD981" s="252"/>
      <c r="AE981" s="307">
        <v>110</v>
      </c>
      <c r="AF981" s="91" t="s">
        <v>7109</v>
      </c>
      <c r="AG981" s="373">
        <v>2638</v>
      </c>
      <c r="AH981" s="373">
        <v>4368</v>
      </c>
      <c r="AI981" s="91" t="s">
        <v>7110</v>
      </c>
      <c r="AJ981" s="91" t="s">
        <v>7111</v>
      </c>
      <c r="AK981" s="91" t="s">
        <v>11683</v>
      </c>
      <c r="AL981" s="381">
        <v>5</v>
      </c>
      <c r="AM981" s="381">
        <v>3</v>
      </c>
      <c r="AN981" s="381">
        <v>1</v>
      </c>
      <c r="AO981" s="381"/>
      <c r="AP981" s="381">
        <v>1</v>
      </c>
      <c r="AQ981" s="381">
        <v>311</v>
      </c>
      <c r="AR981" s="91" t="s">
        <v>9213</v>
      </c>
      <c r="AS981" s="91" t="s">
        <v>9213</v>
      </c>
      <c r="AT981" s="91" t="s">
        <v>7112</v>
      </c>
      <c r="AU981" s="73">
        <v>147634</v>
      </c>
      <c r="AV981" s="232">
        <v>475</v>
      </c>
      <c r="AW981" s="335">
        <v>1100</v>
      </c>
      <c r="AX981" s="335">
        <v>0</v>
      </c>
      <c r="AY981" s="335">
        <v>0</v>
      </c>
      <c r="AZ981" s="335">
        <v>500</v>
      </c>
      <c r="BA981" s="335">
        <v>500</v>
      </c>
      <c r="BB981" s="313">
        <v>28</v>
      </c>
      <c r="BC981" s="313">
        <v>50</v>
      </c>
      <c r="BD981" s="91" t="s">
        <v>7107</v>
      </c>
      <c r="BE981" s="91" t="s">
        <v>7113</v>
      </c>
      <c r="BF981" s="313"/>
      <c r="BG981" s="335"/>
      <c r="BH981" s="313"/>
      <c r="BI981" s="313"/>
      <c r="BJ981" s="313"/>
      <c r="BK981" s="313"/>
      <c r="BL981" s="313"/>
      <c r="BM981" s="91"/>
      <c r="BN981" s="91"/>
      <c r="BO981" s="253">
        <v>1</v>
      </c>
      <c r="BP981" s="253">
        <v>1</v>
      </c>
      <c r="BQ981" s="253"/>
      <c r="BR981" s="253"/>
      <c r="BS981" s="253"/>
      <c r="BT981" s="253">
        <v>2</v>
      </c>
      <c r="BU981" s="253">
        <v>8</v>
      </c>
      <c r="BV981" s="253"/>
      <c r="BW981" s="253">
        <v>1</v>
      </c>
      <c r="BX981" s="253">
        <v>5</v>
      </c>
      <c r="BY981" s="427"/>
      <c r="BZ981" s="427"/>
      <c r="CA981" s="427"/>
      <c r="CB981" s="427"/>
      <c r="CC981" s="427"/>
    </row>
    <row r="982" spans="1:81" ht="17.100000000000001" customHeight="1">
      <c r="A982" s="208"/>
      <c r="B982" s="209" t="s">
        <v>4718</v>
      </c>
      <c r="C982" s="210"/>
      <c r="D982" s="210">
        <v>16</v>
      </c>
      <c r="E982" s="210"/>
      <c r="F982" s="210"/>
      <c r="G982" s="208"/>
      <c r="H982" s="208"/>
      <c r="I982" s="208"/>
      <c r="J982" s="208"/>
      <c r="K982" s="208"/>
      <c r="L982" s="208"/>
      <c r="M982" s="205"/>
      <c r="N982" s="112"/>
      <c r="O982" s="112"/>
      <c r="P982" s="112"/>
      <c r="Q982" s="374"/>
      <c r="R982" s="374"/>
      <c r="S982" s="188"/>
      <c r="T982" s="188"/>
      <c r="U982" s="285"/>
      <c r="V982" s="298"/>
      <c r="W982" s="298"/>
      <c r="X982" s="112"/>
      <c r="Y982" s="298"/>
      <c r="Z982" s="298"/>
      <c r="AA982" s="298"/>
      <c r="AB982" s="298"/>
      <c r="AC982" s="298"/>
      <c r="AD982" s="298"/>
      <c r="AE982" s="352"/>
      <c r="AF982" s="205"/>
      <c r="AG982" s="374"/>
      <c r="AH982" s="374"/>
      <c r="AI982" s="205"/>
      <c r="AJ982" s="205"/>
      <c r="AK982" s="205"/>
      <c r="AL982" s="112"/>
      <c r="AM982" s="112"/>
      <c r="AN982" s="112"/>
      <c r="AO982" s="112"/>
      <c r="AP982" s="112"/>
      <c r="AQ982" s="112"/>
      <c r="AR982" s="205"/>
      <c r="AS982" s="205"/>
      <c r="AT982" s="205"/>
      <c r="AU982" s="198"/>
      <c r="AV982" s="198"/>
      <c r="AW982" s="339"/>
      <c r="AX982" s="339"/>
      <c r="AY982" s="339"/>
      <c r="AZ982" s="339"/>
      <c r="BA982" s="339"/>
      <c r="BB982" s="310"/>
      <c r="BC982" s="310"/>
      <c r="BD982" s="205"/>
      <c r="BE982" s="205"/>
      <c r="BF982" s="310"/>
      <c r="BG982" s="339"/>
      <c r="BH982" s="310"/>
      <c r="BI982" s="310"/>
      <c r="BJ982" s="310"/>
      <c r="BK982" s="310"/>
      <c r="BL982" s="310"/>
      <c r="BM982" s="205"/>
      <c r="BN982" s="205"/>
      <c r="BO982" s="285"/>
      <c r="BP982" s="285"/>
      <c r="BQ982" s="285"/>
      <c r="BR982" s="285"/>
      <c r="BS982" s="285"/>
      <c r="BT982" s="285"/>
      <c r="BU982" s="285"/>
      <c r="BV982" s="285"/>
      <c r="BW982" s="285"/>
      <c r="BX982" s="285"/>
      <c r="BY982" s="112"/>
      <c r="BZ982" s="112"/>
      <c r="CA982" s="112"/>
      <c r="CB982" s="112"/>
      <c r="CC982" s="112"/>
    </row>
    <row r="983" spans="1:81" ht="17.100000000000001" customHeight="1">
      <c r="A983" s="78">
        <v>875</v>
      </c>
      <c r="B983" s="91" t="s">
        <v>4719</v>
      </c>
      <c r="C983" s="91" t="s">
        <v>4720</v>
      </c>
      <c r="D983" s="91" t="s">
        <v>350</v>
      </c>
      <c r="E983" s="91" t="s">
        <v>97</v>
      </c>
      <c r="F983" s="91" t="s">
        <v>4721</v>
      </c>
      <c r="G983" s="101" t="s">
        <v>4722</v>
      </c>
      <c r="H983" s="330" t="s">
        <v>4723</v>
      </c>
      <c r="I983" s="91" t="s">
        <v>4724</v>
      </c>
      <c r="J983" s="330" t="s">
        <v>102</v>
      </c>
      <c r="K983" s="330" t="s">
        <v>4725</v>
      </c>
      <c r="L983" s="330" t="s">
        <v>4726</v>
      </c>
      <c r="M983" s="91" t="s">
        <v>10843</v>
      </c>
      <c r="N983" s="330" t="s">
        <v>30</v>
      </c>
      <c r="O983" s="330"/>
      <c r="P983" s="330" t="s">
        <v>102</v>
      </c>
      <c r="Q983" s="373">
        <v>14303</v>
      </c>
      <c r="R983" s="373">
        <v>2181</v>
      </c>
      <c r="S983" s="387">
        <v>1040</v>
      </c>
      <c r="T983" s="387">
        <v>1040</v>
      </c>
      <c r="U983" s="253" t="s">
        <v>6745</v>
      </c>
      <c r="V983" s="252"/>
      <c r="W983" s="252">
        <v>45</v>
      </c>
      <c r="X983" s="330" t="s">
        <v>6337</v>
      </c>
      <c r="Y983" s="252"/>
      <c r="Z983" s="252">
        <v>30</v>
      </c>
      <c r="AA983" s="252"/>
      <c r="AB983" s="252">
        <v>95</v>
      </c>
      <c r="AC983" s="252"/>
      <c r="AD983" s="252"/>
      <c r="AE983" s="307">
        <v>66</v>
      </c>
      <c r="AF983" s="91" t="s">
        <v>7889</v>
      </c>
      <c r="AG983" s="373">
        <v>2506</v>
      </c>
      <c r="AH983" s="373">
        <v>2506</v>
      </c>
      <c r="AI983" s="91"/>
      <c r="AJ983" s="91"/>
      <c r="AK983" s="91"/>
      <c r="AL983" s="381">
        <v>4</v>
      </c>
      <c r="AM983" s="381"/>
      <c r="AN983" s="381">
        <v>3</v>
      </c>
      <c r="AO983" s="381">
        <v>1</v>
      </c>
      <c r="AP983" s="381"/>
      <c r="AQ983" s="381">
        <v>365</v>
      </c>
      <c r="AR983" s="91" t="s">
        <v>9233</v>
      </c>
      <c r="AS983" s="91" t="s">
        <v>9233</v>
      </c>
      <c r="AT983" s="91" t="s">
        <v>6437</v>
      </c>
      <c r="AU983" s="73">
        <v>568811</v>
      </c>
      <c r="AV983" s="73">
        <v>1558</v>
      </c>
      <c r="AW983" s="335">
        <v>19000</v>
      </c>
      <c r="AX983" s="335">
        <v>13000</v>
      </c>
      <c r="AY983" s="335">
        <v>13000</v>
      </c>
      <c r="AZ983" s="335">
        <v>16000</v>
      </c>
      <c r="BA983" s="335">
        <v>19000</v>
      </c>
      <c r="BB983" s="313">
        <v>17</v>
      </c>
      <c r="BC983" s="313" t="s">
        <v>9410</v>
      </c>
      <c r="BD983" s="91" t="s">
        <v>9462</v>
      </c>
      <c r="BE983" s="91" t="s">
        <v>7890</v>
      </c>
      <c r="BF983" s="313"/>
      <c r="BG983" s="335"/>
      <c r="BH983" s="313"/>
      <c r="BI983" s="313"/>
      <c r="BJ983" s="313"/>
      <c r="BK983" s="313"/>
      <c r="BL983" s="313"/>
      <c r="BM983" s="91"/>
      <c r="BN983" s="91"/>
      <c r="BO983" s="253"/>
      <c r="BP983" s="253"/>
      <c r="BQ983" s="253"/>
      <c r="BR983" s="253"/>
      <c r="BS983" s="253"/>
      <c r="BT983" s="253"/>
      <c r="BU983" s="253"/>
      <c r="BV983" s="253"/>
      <c r="BW983" s="253"/>
      <c r="BX983" s="253"/>
      <c r="BY983" s="427"/>
      <c r="BZ983" s="427"/>
      <c r="CA983" s="427"/>
      <c r="CB983" s="427"/>
      <c r="CC983" s="427"/>
    </row>
    <row r="984" spans="1:81" ht="17.100000000000001" customHeight="1">
      <c r="A984" s="88">
        <v>876</v>
      </c>
      <c r="B984" s="88" t="s">
        <v>4719</v>
      </c>
      <c r="C984" s="88" t="s">
        <v>4727</v>
      </c>
      <c r="D984" s="88" t="s">
        <v>350</v>
      </c>
      <c r="E984" s="88" t="s">
        <v>278</v>
      </c>
      <c r="F984" s="88" t="s">
        <v>11699</v>
      </c>
      <c r="G984" s="169" t="s">
        <v>4728</v>
      </c>
      <c r="H984" s="329" t="s">
        <v>4729</v>
      </c>
      <c r="I984" s="332" t="s">
        <v>4730</v>
      </c>
      <c r="J984" s="329" t="s">
        <v>102</v>
      </c>
      <c r="K984" s="329" t="s">
        <v>3753</v>
      </c>
      <c r="L984" s="567" t="s">
        <v>4731</v>
      </c>
      <c r="M984" s="91"/>
      <c r="N984" s="330" t="s">
        <v>30</v>
      </c>
      <c r="O984" s="570"/>
      <c r="P984" s="330" t="s">
        <v>30</v>
      </c>
      <c r="Q984" s="373">
        <v>17163.439999999999</v>
      </c>
      <c r="R984" s="373">
        <v>845.84</v>
      </c>
      <c r="S984" s="387">
        <v>600</v>
      </c>
      <c r="T984" s="387">
        <v>600</v>
      </c>
      <c r="U984" s="253" t="s">
        <v>8877</v>
      </c>
      <c r="V984" s="252"/>
      <c r="W984" s="252">
        <v>100</v>
      </c>
      <c r="X984" s="330" t="s">
        <v>6337</v>
      </c>
      <c r="Y984" s="252"/>
      <c r="Z984" s="252">
        <v>30</v>
      </c>
      <c r="AA984" s="252">
        <v>100</v>
      </c>
      <c r="AB984" s="252">
        <v>30</v>
      </c>
      <c r="AC984" s="252"/>
      <c r="AD984" s="252">
        <v>10</v>
      </c>
      <c r="AE984" s="307">
        <v>100</v>
      </c>
      <c r="AF984" s="91" t="s">
        <v>8448</v>
      </c>
      <c r="AG984" s="373"/>
      <c r="AH984" s="373">
        <v>114</v>
      </c>
      <c r="AI984" s="91"/>
      <c r="AJ984" s="91"/>
      <c r="AK984" s="91"/>
      <c r="AL984" s="381"/>
      <c r="AM984" s="381"/>
      <c r="AN984" s="381"/>
      <c r="AO984" s="381"/>
      <c r="AP984" s="381"/>
      <c r="AQ984" s="381">
        <v>313</v>
      </c>
      <c r="AR984" s="91" t="s">
        <v>9213</v>
      </c>
      <c r="AS984" s="91" t="s">
        <v>9213</v>
      </c>
      <c r="AT984" s="91" t="s">
        <v>9234</v>
      </c>
      <c r="AU984" s="73">
        <v>5125</v>
      </c>
      <c r="AV984" s="73">
        <v>16</v>
      </c>
      <c r="AW984" s="335">
        <v>12000</v>
      </c>
      <c r="AX984" s="335">
        <v>8000</v>
      </c>
      <c r="AY984" s="335">
        <v>8000</v>
      </c>
      <c r="AZ984" s="335">
        <v>10000</v>
      </c>
      <c r="BA984" s="335">
        <v>12000</v>
      </c>
      <c r="BB984" s="313">
        <v>10</v>
      </c>
      <c r="BC984" s="313">
        <v>30</v>
      </c>
      <c r="BD984" s="91" t="s">
        <v>8449</v>
      </c>
      <c r="BE984" s="91" t="s">
        <v>7147</v>
      </c>
      <c r="BF984" s="313"/>
      <c r="BG984" s="335"/>
      <c r="BH984" s="313"/>
      <c r="BI984" s="313"/>
      <c r="BJ984" s="313"/>
      <c r="BK984" s="313"/>
      <c r="BL984" s="313"/>
      <c r="BM984" s="91"/>
      <c r="BN984" s="91"/>
      <c r="BO984" s="253"/>
      <c r="BP984" s="253"/>
      <c r="BQ984" s="253"/>
      <c r="BR984" s="253"/>
      <c r="BS984" s="253"/>
      <c r="BT984" s="253"/>
      <c r="BU984" s="253"/>
      <c r="BV984" s="253"/>
      <c r="BW984" s="253"/>
      <c r="BX984" s="253"/>
      <c r="BY984" s="427"/>
      <c r="BZ984" s="427">
        <v>1</v>
      </c>
      <c r="CA984" s="427">
        <v>1</v>
      </c>
      <c r="CB984" s="427"/>
      <c r="CC984" s="427"/>
    </row>
    <row r="985" spans="1:81" ht="17.100000000000001" customHeight="1">
      <c r="A985" s="770">
        <v>877</v>
      </c>
      <c r="B985" s="78" t="s">
        <v>4642</v>
      </c>
      <c r="C985" s="78" t="s">
        <v>4643</v>
      </c>
      <c r="D985" s="78" t="s">
        <v>702</v>
      </c>
      <c r="E985" s="78" t="s">
        <v>180</v>
      </c>
      <c r="F985" s="78" t="s">
        <v>4732</v>
      </c>
      <c r="G985" s="101" t="s">
        <v>4733</v>
      </c>
      <c r="H985" s="330" t="s">
        <v>4734</v>
      </c>
      <c r="I985" s="91" t="s">
        <v>4735</v>
      </c>
      <c r="J985" s="330" t="s">
        <v>102</v>
      </c>
      <c r="K985" s="330" t="s">
        <v>4736</v>
      </c>
      <c r="L985" s="567" t="s">
        <v>4737</v>
      </c>
      <c r="M985" s="91" t="s">
        <v>10706</v>
      </c>
      <c r="N985" s="330" t="s">
        <v>30</v>
      </c>
      <c r="O985" s="330"/>
      <c r="P985" s="330" t="s">
        <v>30</v>
      </c>
      <c r="Q985" s="373">
        <v>46757</v>
      </c>
      <c r="R985" s="373">
        <v>4083.8</v>
      </c>
      <c r="S985" s="387">
        <v>3366</v>
      </c>
      <c r="T985" s="387">
        <v>3366</v>
      </c>
      <c r="U985" s="253" t="s">
        <v>6561</v>
      </c>
      <c r="V985" s="252"/>
      <c r="W985" s="252">
        <v>67</v>
      </c>
      <c r="X985" s="330" t="s">
        <v>6337</v>
      </c>
      <c r="Y985" s="252"/>
      <c r="Z985" s="252"/>
      <c r="AA985" s="252"/>
      <c r="AB985" s="252">
        <v>78</v>
      </c>
      <c r="AC985" s="252"/>
      <c r="AD985" s="252">
        <v>330</v>
      </c>
      <c r="AE985" s="307">
        <v>50</v>
      </c>
      <c r="AF985" s="91" t="s">
        <v>10881</v>
      </c>
      <c r="AG985" s="373">
        <v>2750</v>
      </c>
      <c r="AH985" s="373">
        <v>5000</v>
      </c>
      <c r="AI985" s="91"/>
      <c r="AJ985" s="91"/>
      <c r="AK985" s="91"/>
      <c r="AL985" s="381">
        <v>9</v>
      </c>
      <c r="AM985" s="381"/>
      <c r="AN985" s="381">
        <v>7</v>
      </c>
      <c r="AO985" s="381">
        <v>2</v>
      </c>
      <c r="AP985" s="381"/>
      <c r="AQ985" s="381">
        <v>365</v>
      </c>
      <c r="AR985" s="91" t="s">
        <v>9213</v>
      </c>
      <c r="AS985" s="91" t="s">
        <v>9213</v>
      </c>
      <c r="AT985" s="91" t="s">
        <v>6437</v>
      </c>
      <c r="AU985" s="73">
        <v>162498</v>
      </c>
      <c r="AV985" s="232">
        <v>445</v>
      </c>
      <c r="AW985" s="335">
        <v>13000</v>
      </c>
      <c r="AX985" s="335">
        <v>10000</v>
      </c>
      <c r="AY985" s="335">
        <v>10000</v>
      </c>
      <c r="AZ985" s="335">
        <v>11000</v>
      </c>
      <c r="BA985" s="335">
        <v>11000</v>
      </c>
      <c r="BB985" s="313">
        <v>20</v>
      </c>
      <c r="BC985" s="313">
        <v>30</v>
      </c>
      <c r="BD985" s="91" t="s">
        <v>11684</v>
      </c>
      <c r="BE985" s="91" t="s">
        <v>7147</v>
      </c>
      <c r="BF985" s="313"/>
      <c r="BG985" s="335"/>
      <c r="BH985" s="313"/>
      <c r="BI985" s="313"/>
      <c r="BJ985" s="313"/>
      <c r="BK985" s="309"/>
      <c r="BL985" s="313"/>
      <c r="BM985" s="91"/>
      <c r="BN985" s="91"/>
      <c r="BO985" s="253"/>
      <c r="BP985" s="253"/>
      <c r="BQ985" s="253"/>
      <c r="BR985" s="253"/>
      <c r="BS985" s="253"/>
      <c r="BT985" s="253"/>
      <c r="BU985" s="253"/>
      <c r="BV985" s="253"/>
      <c r="BW985" s="253"/>
      <c r="BX985" s="253"/>
      <c r="BY985" s="427">
        <v>1</v>
      </c>
      <c r="BZ985" s="427"/>
      <c r="CA985" s="427">
        <v>4</v>
      </c>
      <c r="CB985" s="427"/>
      <c r="CC985" s="427"/>
    </row>
    <row r="986" spans="1:81" ht="17.100000000000001" customHeight="1">
      <c r="A986" s="88">
        <v>878</v>
      </c>
      <c r="B986" s="78" t="s">
        <v>4642</v>
      </c>
      <c r="C986" s="78" t="s">
        <v>4643</v>
      </c>
      <c r="D986" s="78" t="s">
        <v>702</v>
      </c>
      <c r="E986" s="78" t="s">
        <v>97</v>
      </c>
      <c r="F986" s="78" t="s">
        <v>4738</v>
      </c>
      <c r="G986" s="101" t="s">
        <v>4739</v>
      </c>
      <c r="H986" s="330" t="s">
        <v>4740</v>
      </c>
      <c r="I986" s="91" t="s">
        <v>4741</v>
      </c>
      <c r="J986" s="330" t="s">
        <v>102</v>
      </c>
      <c r="K986" s="330" t="s">
        <v>1993</v>
      </c>
      <c r="L986" s="567" t="s">
        <v>4742</v>
      </c>
      <c r="M986" s="91" t="s">
        <v>10844</v>
      </c>
      <c r="N986" s="330" t="s">
        <v>102</v>
      </c>
      <c r="O986" s="776" t="s">
        <v>6435</v>
      </c>
      <c r="P986" s="330" t="s">
        <v>102</v>
      </c>
      <c r="Q986" s="373">
        <v>58950</v>
      </c>
      <c r="R986" s="373">
        <v>2821</v>
      </c>
      <c r="S986" s="387">
        <v>2174</v>
      </c>
      <c r="T986" s="387">
        <v>2174</v>
      </c>
      <c r="U986" s="253"/>
      <c r="V986" s="252"/>
      <c r="W986" s="252">
        <v>182</v>
      </c>
      <c r="X986" s="330" t="s">
        <v>33</v>
      </c>
      <c r="Y986" s="252"/>
      <c r="Z986" s="252">
        <v>51</v>
      </c>
      <c r="AA986" s="252"/>
      <c r="AB986" s="252">
        <v>41</v>
      </c>
      <c r="AC986" s="252"/>
      <c r="AD986" s="252">
        <v>182</v>
      </c>
      <c r="AE986" s="307">
        <v>156</v>
      </c>
      <c r="AF986" s="91" t="s">
        <v>8973</v>
      </c>
      <c r="AG986" s="373"/>
      <c r="AH986" s="373">
        <v>120</v>
      </c>
      <c r="AI986" s="91"/>
      <c r="AJ986" s="91"/>
      <c r="AK986" s="91"/>
      <c r="AL986" s="381"/>
      <c r="AM986" s="381"/>
      <c r="AN986" s="381"/>
      <c r="AO986" s="381"/>
      <c r="AP986" s="381"/>
      <c r="AQ986" s="794">
        <v>348</v>
      </c>
      <c r="AR986" s="91" t="s">
        <v>9213</v>
      </c>
      <c r="AS986" s="91" t="s">
        <v>9213</v>
      </c>
      <c r="AT986" s="91" t="s">
        <v>12822</v>
      </c>
      <c r="AU986" s="232">
        <v>717280</v>
      </c>
      <c r="AV986" s="73">
        <v>2061</v>
      </c>
      <c r="AW986" s="335">
        <v>9000</v>
      </c>
      <c r="AX986" s="335">
        <v>8000</v>
      </c>
      <c r="AY986" s="335">
        <v>8000</v>
      </c>
      <c r="AZ986" s="335">
        <v>8000</v>
      </c>
      <c r="BA986" s="335">
        <v>8000</v>
      </c>
      <c r="BB986" s="451">
        <v>11</v>
      </c>
      <c r="BC986" s="451">
        <v>11</v>
      </c>
      <c r="BD986" s="91" t="s">
        <v>9576</v>
      </c>
      <c r="BE986" s="91" t="s">
        <v>7147</v>
      </c>
      <c r="BF986" s="313"/>
      <c r="BG986" s="335"/>
      <c r="BH986" s="313"/>
      <c r="BI986" s="313"/>
      <c r="BJ986" s="313"/>
      <c r="BK986" s="313"/>
      <c r="BL986" s="313"/>
      <c r="BM986" s="91"/>
      <c r="BN986" s="91"/>
      <c r="BO986" s="253"/>
      <c r="BP986" s="253"/>
      <c r="BQ986" s="253"/>
      <c r="BR986" s="253"/>
      <c r="BS986" s="253"/>
      <c r="BT986" s="253"/>
      <c r="BU986" s="253"/>
      <c r="BV986" s="253"/>
      <c r="BW986" s="253"/>
      <c r="BX986" s="253"/>
      <c r="BZ986" s="427"/>
      <c r="CA986" s="427">
        <v>4</v>
      </c>
      <c r="CB986" s="427"/>
      <c r="CC986" s="427"/>
    </row>
    <row r="987" spans="1:81" ht="17.100000000000001" customHeight="1">
      <c r="A987" s="770">
        <v>879</v>
      </c>
      <c r="B987" s="78" t="s">
        <v>4642</v>
      </c>
      <c r="C987" s="78" t="s">
        <v>4643</v>
      </c>
      <c r="D987" s="78" t="s">
        <v>702</v>
      </c>
      <c r="E987" s="78" t="s">
        <v>97</v>
      </c>
      <c r="F987" s="78" t="s">
        <v>4743</v>
      </c>
      <c r="G987" s="101" t="s">
        <v>4744</v>
      </c>
      <c r="H987" s="330" t="s">
        <v>4745</v>
      </c>
      <c r="I987" s="91" t="s">
        <v>4746</v>
      </c>
      <c r="J987" s="330" t="s">
        <v>102</v>
      </c>
      <c r="K987" s="330" t="s">
        <v>4747</v>
      </c>
      <c r="L987" s="330" t="s">
        <v>4748</v>
      </c>
      <c r="M987" s="91" t="s">
        <v>10845</v>
      </c>
      <c r="N987" s="330" t="s">
        <v>102</v>
      </c>
      <c r="O987" s="776" t="s">
        <v>6435</v>
      </c>
      <c r="P987" s="330" t="s">
        <v>102</v>
      </c>
      <c r="Q987" s="373">
        <v>9799</v>
      </c>
      <c r="R987" s="373">
        <v>2471</v>
      </c>
      <c r="S987" s="387">
        <v>951</v>
      </c>
      <c r="T987" s="387">
        <v>858</v>
      </c>
      <c r="U987" s="253" t="s">
        <v>8876</v>
      </c>
      <c r="V987" s="252">
        <v>93</v>
      </c>
      <c r="W987" s="252">
        <v>286</v>
      </c>
      <c r="X987" s="330" t="s">
        <v>6337</v>
      </c>
      <c r="Y987" s="252"/>
      <c r="Z987" s="252">
        <v>131</v>
      </c>
      <c r="AA987" s="252">
        <v>2180</v>
      </c>
      <c r="AB987" s="252">
        <v>46.22</v>
      </c>
      <c r="AC987" s="252"/>
      <c r="AD987" s="252"/>
      <c r="AE987" s="307">
        <v>56</v>
      </c>
      <c r="AF987" s="91" t="s">
        <v>7863</v>
      </c>
      <c r="AG987" s="373"/>
      <c r="AH987" s="373">
        <v>16113</v>
      </c>
      <c r="AI987" s="91"/>
      <c r="AJ987" s="91"/>
      <c r="AK987" s="91" t="s">
        <v>6348</v>
      </c>
      <c r="AL987" s="381">
        <v>8</v>
      </c>
      <c r="AM987" s="381">
        <v>2</v>
      </c>
      <c r="AN987" s="381">
        <v>4</v>
      </c>
      <c r="AO987" s="381">
        <v>2</v>
      </c>
      <c r="AP987" s="381"/>
      <c r="AQ987" s="381">
        <v>311</v>
      </c>
      <c r="AR987" s="91" t="s">
        <v>9226</v>
      </c>
      <c r="AS987" s="91" t="s">
        <v>9226</v>
      </c>
      <c r="AT987" s="91" t="s">
        <v>9404</v>
      </c>
      <c r="AU987" s="73">
        <v>143930</v>
      </c>
      <c r="AV987" s="232">
        <v>463</v>
      </c>
      <c r="AW987" s="335">
        <v>8000</v>
      </c>
      <c r="AX987" s="335">
        <v>6000</v>
      </c>
      <c r="AY987" s="335">
        <v>6000</v>
      </c>
      <c r="AZ987" s="335">
        <v>7000</v>
      </c>
      <c r="BA987" s="335">
        <v>8000</v>
      </c>
      <c r="BB987" s="309">
        <v>20</v>
      </c>
      <c r="BC987" s="309">
        <v>50</v>
      </c>
      <c r="BD987" s="91" t="s">
        <v>7864</v>
      </c>
      <c r="BE987" s="91" t="s">
        <v>9577</v>
      </c>
      <c r="BF987" s="313"/>
      <c r="BG987" s="335"/>
      <c r="BH987" s="313"/>
      <c r="BI987" s="313"/>
      <c r="BJ987" s="313"/>
      <c r="BK987" s="313"/>
      <c r="BL987" s="313"/>
      <c r="BM987" s="91"/>
      <c r="BN987" s="91"/>
      <c r="BO987" s="253"/>
      <c r="BP987" s="253"/>
      <c r="BQ987" s="253"/>
      <c r="BR987" s="253"/>
      <c r="BS987" s="253"/>
      <c r="BT987" s="253"/>
      <c r="BU987" s="253"/>
      <c r="BV987" s="253"/>
      <c r="BW987" s="253"/>
      <c r="BX987" s="253"/>
      <c r="BY987" s="726">
        <v>3</v>
      </c>
      <c r="BZ987" s="427">
        <v>5</v>
      </c>
      <c r="CA987" s="427">
        <v>14</v>
      </c>
      <c r="CB987" s="427"/>
      <c r="CC987" s="427"/>
    </row>
    <row r="988" spans="1:81" ht="17.100000000000001" customHeight="1">
      <c r="A988" s="88">
        <v>880</v>
      </c>
      <c r="B988" s="78" t="s">
        <v>4642</v>
      </c>
      <c r="C988" s="78" t="s">
        <v>4643</v>
      </c>
      <c r="D988" s="78" t="s">
        <v>702</v>
      </c>
      <c r="E988" s="78" t="s">
        <v>97</v>
      </c>
      <c r="F988" s="78" t="s">
        <v>4749</v>
      </c>
      <c r="G988" s="101" t="s">
        <v>4750</v>
      </c>
      <c r="H988" s="330" t="s">
        <v>4751</v>
      </c>
      <c r="I988" s="91" t="s">
        <v>1837</v>
      </c>
      <c r="J988" s="330" t="s">
        <v>102</v>
      </c>
      <c r="K988" s="330" t="s">
        <v>330</v>
      </c>
      <c r="L988" s="330" t="s">
        <v>4752</v>
      </c>
      <c r="M988" s="91" t="s">
        <v>10846</v>
      </c>
      <c r="N988" s="330" t="s">
        <v>30</v>
      </c>
      <c r="O988" s="330"/>
      <c r="P988" s="330" t="s">
        <v>30</v>
      </c>
      <c r="Q988" s="373">
        <v>37248</v>
      </c>
      <c r="R988" s="373">
        <v>1747</v>
      </c>
      <c r="S988" s="387">
        <v>211</v>
      </c>
      <c r="T988" s="387">
        <v>211</v>
      </c>
      <c r="U988" s="253"/>
      <c r="V988" s="252"/>
      <c r="W988" s="252">
        <v>46</v>
      </c>
      <c r="X988" s="330" t="s">
        <v>6337</v>
      </c>
      <c r="Y988" s="252"/>
      <c r="Z988" s="252">
        <v>11</v>
      </c>
      <c r="AA988" s="252">
        <v>180</v>
      </c>
      <c r="AB988" s="252">
        <v>36</v>
      </c>
      <c r="AC988" s="252"/>
      <c r="AD988" s="252"/>
      <c r="AE988" s="307">
        <v>203</v>
      </c>
      <c r="AF988" s="91" t="s">
        <v>7865</v>
      </c>
      <c r="AG988" s="373">
        <v>2</v>
      </c>
      <c r="AH988" s="373">
        <v>110</v>
      </c>
      <c r="AI988" s="91"/>
      <c r="AJ988" s="91"/>
      <c r="AK988" s="91"/>
      <c r="AL988" s="381">
        <v>1</v>
      </c>
      <c r="AM988" s="381"/>
      <c r="AN988" s="381">
        <v>1</v>
      </c>
      <c r="AO988" s="381"/>
      <c r="AP988" s="381"/>
      <c r="AQ988" s="381">
        <v>365</v>
      </c>
      <c r="AR988" s="91" t="s">
        <v>9213</v>
      </c>
      <c r="AS988" s="91" t="s">
        <v>9213</v>
      </c>
      <c r="AT988" s="91" t="s">
        <v>6437</v>
      </c>
      <c r="AU988" s="232">
        <v>103080</v>
      </c>
      <c r="AV988" s="73">
        <v>282</v>
      </c>
      <c r="AW988" s="335">
        <v>12000</v>
      </c>
      <c r="AX988" s="335">
        <v>9000</v>
      </c>
      <c r="AY988" s="335">
        <v>9000</v>
      </c>
      <c r="AZ988" s="335">
        <v>10000</v>
      </c>
      <c r="BA988" s="335">
        <v>12000</v>
      </c>
      <c r="BB988" s="309">
        <v>10</v>
      </c>
      <c r="BC988" s="313"/>
      <c r="BD988" s="91" t="s">
        <v>9578</v>
      </c>
      <c r="BE988" s="91" t="s">
        <v>7866</v>
      </c>
      <c r="BF988" s="313"/>
      <c r="BG988" s="335"/>
      <c r="BH988" s="313"/>
      <c r="BI988" s="313"/>
      <c r="BJ988" s="313"/>
      <c r="BK988" s="313"/>
      <c r="BL988" s="313"/>
      <c r="BM988" s="91"/>
      <c r="BN988" s="91"/>
      <c r="BO988" s="253"/>
      <c r="BP988" s="253"/>
      <c r="BQ988" s="253"/>
      <c r="BR988" s="253"/>
      <c r="BS988" s="253"/>
      <c r="BT988" s="253"/>
      <c r="BU988" s="253"/>
      <c r="BV988" s="253"/>
      <c r="BW988" s="253"/>
      <c r="BX988" s="253"/>
      <c r="BY988" s="427">
        <v>2</v>
      </c>
      <c r="BZ988" s="427">
        <v>1</v>
      </c>
      <c r="CA988" s="427">
        <v>3</v>
      </c>
      <c r="CB988" s="427"/>
      <c r="CC988" s="427"/>
    </row>
    <row r="989" spans="1:81" ht="17.100000000000001" customHeight="1">
      <c r="A989" s="770">
        <v>881</v>
      </c>
      <c r="B989" s="90" t="s">
        <v>4719</v>
      </c>
      <c r="C989" s="90" t="s">
        <v>4720</v>
      </c>
      <c r="D989" s="78" t="s">
        <v>702</v>
      </c>
      <c r="E989" s="90" t="s">
        <v>20</v>
      </c>
      <c r="F989" s="90" t="s">
        <v>4753</v>
      </c>
      <c r="G989" s="101" t="s">
        <v>4754</v>
      </c>
      <c r="H989" s="330" t="s">
        <v>4755</v>
      </c>
      <c r="I989" s="91" t="s">
        <v>4756</v>
      </c>
      <c r="J989" s="330" t="s">
        <v>102</v>
      </c>
      <c r="K989" s="330" t="s">
        <v>4756</v>
      </c>
      <c r="L989" s="330" t="s">
        <v>4757</v>
      </c>
      <c r="M989" s="91" t="s">
        <v>10847</v>
      </c>
      <c r="N989" s="330" t="s">
        <v>102</v>
      </c>
      <c r="O989" s="776" t="s">
        <v>6435</v>
      </c>
      <c r="P989" s="330" t="s">
        <v>102</v>
      </c>
      <c r="Q989" s="373">
        <v>18000</v>
      </c>
      <c r="R989" s="373">
        <v>1300</v>
      </c>
      <c r="S989" s="387">
        <v>1000</v>
      </c>
      <c r="T989" s="387">
        <v>1000</v>
      </c>
      <c r="U989" s="253"/>
      <c r="V989" s="252"/>
      <c r="W989" s="252"/>
      <c r="X989" s="330"/>
      <c r="Y989" s="252">
        <v>150</v>
      </c>
      <c r="Z989" s="252"/>
      <c r="AA989" s="252"/>
      <c r="AB989" s="252">
        <v>66</v>
      </c>
      <c r="AC989" s="252">
        <v>30</v>
      </c>
      <c r="AD989" s="252">
        <v>50</v>
      </c>
      <c r="AE989" s="307">
        <v>50</v>
      </c>
      <c r="AF989" s="91" t="s">
        <v>8424</v>
      </c>
      <c r="AG989" s="373"/>
      <c r="AH989" s="373">
        <v>345</v>
      </c>
      <c r="AI989" s="91"/>
      <c r="AJ989" s="91"/>
      <c r="AK989" s="91"/>
      <c r="AL989" s="381"/>
      <c r="AM989" s="381"/>
      <c r="AN989" s="381"/>
      <c r="AO989" s="381"/>
      <c r="AP989" s="381"/>
      <c r="AQ989" s="381">
        <v>365</v>
      </c>
      <c r="AR989" s="91" t="s">
        <v>9235</v>
      </c>
      <c r="AS989" s="91" t="s">
        <v>9235</v>
      </c>
      <c r="AT989" s="91" t="s">
        <v>6437</v>
      </c>
      <c r="AU989" s="232">
        <v>29127</v>
      </c>
      <c r="AV989" s="232">
        <v>80</v>
      </c>
      <c r="AW989" s="335">
        <v>8000</v>
      </c>
      <c r="AX989" s="335">
        <v>0</v>
      </c>
      <c r="AY989" s="335">
        <v>6000</v>
      </c>
      <c r="AZ989" s="335">
        <v>6000</v>
      </c>
      <c r="BA989" s="335">
        <v>6000</v>
      </c>
      <c r="BB989" s="313">
        <v>14</v>
      </c>
      <c r="BC989" s="313"/>
      <c r="BD989" s="91" t="s">
        <v>9654</v>
      </c>
      <c r="BE989" s="91" t="s">
        <v>9579</v>
      </c>
      <c r="BF989" s="313"/>
      <c r="BG989" s="335"/>
      <c r="BH989" s="313"/>
      <c r="BI989" s="313"/>
      <c r="BJ989" s="313"/>
      <c r="BK989" s="313"/>
      <c r="BL989" s="313"/>
      <c r="BM989" s="91"/>
      <c r="BN989" s="91"/>
      <c r="BO989" s="253"/>
      <c r="BP989" s="253"/>
      <c r="BQ989" s="253"/>
      <c r="BR989" s="253"/>
      <c r="BS989" s="253"/>
      <c r="BT989" s="253"/>
      <c r="BU989" s="253"/>
      <c r="BV989" s="253"/>
      <c r="BW989" s="253"/>
      <c r="BX989" s="253"/>
      <c r="BY989" s="427"/>
      <c r="BZ989" s="427">
        <v>1</v>
      </c>
      <c r="CA989" s="427">
        <v>2</v>
      </c>
      <c r="CB989" s="427">
        <v>2</v>
      </c>
      <c r="CC989" s="427"/>
    </row>
    <row r="990" spans="1:81" ht="17.100000000000001" customHeight="1">
      <c r="A990" s="88">
        <v>882</v>
      </c>
      <c r="B990" s="88" t="s">
        <v>4719</v>
      </c>
      <c r="C990" s="88" t="s">
        <v>4727</v>
      </c>
      <c r="D990" s="88" t="s">
        <v>350</v>
      </c>
      <c r="E990" s="88" t="s">
        <v>20</v>
      </c>
      <c r="F990" s="88" t="s">
        <v>4758</v>
      </c>
      <c r="G990" s="169" t="s">
        <v>4759</v>
      </c>
      <c r="H990" s="329" t="s">
        <v>4760</v>
      </c>
      <c r="I990" s="332" t="s">
        <v>3689</v>
      </c>
      <c r="J990" s="329" t="s">
        <v>102</v>
      </c>
      <c r="K990" s="329" t="s">
        <v>4761</v>
      </c>
      <c r="L990" s="329" t="s">
        <v>4762</v>
      </c>
      <c r="M990" s="91"/>
      <c r="N990" s="330"/>
      <c r="O990" s="330"/>
      <c r="P990" s="330"/>
      <c r="Q990" s="375"/>
      <c r="R990" s="375"/>
      <c r="S990" s="23"/>
      <c r="T990" s="23"/>
      <c r="U990" s="390"/>
      <c r="V990" s="300"/>
      <c r="W990" s="300"/>
      <c r="X990" s="577"/>
      <c r="Y990" s="252"/>
      <c r="Z990" s="252"/>
      <c r="AA990" s="252"/>
      <c r="AB990" s="252"/>
      <c r="AC990" s="252"/>
      <c r="AD990" s="252"/>
      <c r="AE990" s="307"/>
      <c r="AF990" s="91"/>
      <c r="AG990" s="373"/>
      <c r="AH990" s="373"/>
      <c r="AI990" s="91"/>
      <c r="AJ990" s="91"/>
      <c r="AK990" s="91"/>
      <c r="AL990" s="381"/>
      <c r="AM990" s="381"/>
      <c r="AN990" s="381"/>
      <c r="AO990" s="381"/>
      <c r="AP990" s="381"/>
      <c r="AQ990" s="381">
        <v>0</v>
      </c>
      <c r="AR990" s="91"/>
      <c r="AS990" s="91"/>
      <c r="AT990" s="91" t="s">
        <v>11072</v>
      </c>
      <c r="AU990" s="73">
        <v>0</v>
      </c>
      <c r="AV990" s="73">
        <v>0</v>
      </c>
      <c r="AW990" s="335"/>
      <c r="AX990" s="335"/>
      <c r="AY990" s="335"/>
      <c r="AZ990" s="335"/>
      <c r="BA990" s="335"/>
      <c r="BB990" s="313"/>
      <c r="BC990" s="313"/>
      <c r="BD990" s="91"/>
      <c r="BE990" s="91"/>
      <c r="BF990" s="313"/>
      <c r="BG990" s="335"/>
      <c r="BH990" s="313"/>
      <c r="BI990" s="313"/>
      <c r="BJ990" s="313"/>
      <c r="BK990" s="313"/>
      <c r="BL990" s="313"/>
      <c r="BM990" s="91"/>
      <c r="BN990" s="91"/>
      <c r="BO990" s="253"/>
      <c r="BP990" s="253"/>
      <c r="BQ990" s="253"/>
      <c r="BR990" s="253"/>
      <c r="BS990" s="253"/>
      <c r="BT990" s="253"/>
      <c r="BU990" s="253"/>
      <c r="BV990" s="253"/>
      <c r="BW990" s="253"/>
      <c r="BX990" s="253"/>
      <c r="BY990" s="427"/>
      <c r="BZ990" s="427"/>
      <c r="CA990" s="427"/>
      <c r="CB990" s="427"/>
      <c r="CC990" s="427"/>
    </row>
    <row r="991" spans="1:81" ht="17.100000000000001" customHeight="1">
      <c r="A991" s="770">
        <v>883</v>
      </c>
      <c r="B991" s="78" t="s">
        <v>4642</v>
      </c>
      <c r="C991" s="78" t="s">
        <v>4650</v>
      </c>
      <c r="D991" s="78" t="s">
        <v>702</v>
      </c>
      <c r="E991" s="78" t="s">
        <v>97</v>
      </c>
      <c r="F991" s="78" t="s">
        <v>4763</v>
      </c>
      <c r="G991" s="101" t="s">
        <v>8782</v>
      </c>
      <c r="H991" s="330" t="s">
        <v>4764</v>
      </c>
      <c r="I991" s="91" t="s">
        <v>4765</v>
      </c>
      <c r="J991" s="330" t="s">
        <v>102</v>
      </c>
      <c r="K991" s="330" t="s">
        <v>4766</v>
      </c>
      <c r="L991" s="330" t="s">
        <v>4767</v>
      </c>
      <c r="M991" s="91" t="s">
        <v>10848</v>
      </c>
      <c r="N991" s="330" t="s">
        <v>102</v>
      </c>
      <c r="O991" s="776" t="s">
        <v>6435</v>
      </c>
      <c r="P991" s="330" t="s">
        <v>30</v>
      </c>
      <c r="Q991" s="373">
        <v>8416</v>
      </c>
      <c r="R991" s="373">
        <v>2424.0500000000002</v>
      </c>
      <c r="S991" s="387">
        <v>11924.45</v>
      </c>
      <c r="T991" s="387">
        <v>11228.57</v>
      </c>
      <c r="U991" s="253" t="s">
        <v>8877</v>
      </c>
      <c r="V991" s="252">
        <v>695.88</v>
      </c>
      <c r="W991" s="252">
        <v>72.05</v>
      </c>
      <c r="X991" s="330" t="s">
        <v>6337</v>
      </c>
      <c r="Y991" s="252">
        <v>99.45</v>
      </c>
      <c r="Z991" s="252"/>
      <c r="AA991" s="252">
        <v>700</v>
      </c>
      <c r="AB991" s="252">
        <v>62.05</v>
      </c>
      <c r="AC991" s="252">
        <v>97.02</v>
      </c>
      <c r="AD991" s="252">
        <v>130.37</v>
      </c>
      <c r="AE991" s="307">
        <v>19</v>
      </c>
      <c r="AF991" s="91" t="s">
        <v>8425</v>
      </c>
      <c r="AG991" s="373">
        <v>2381</v>
      </c>
      <c r="AH991" s="373">
        <v>3755</v>
      </c>
      <c r="AI991" s="91"/>
      <c r="AJ991" s="91"/>
      <c r="AK991" s="91" t="s">
        <v>6348</v>
      </c>
      <c r="AL991" s="381">
        <v>3</v>
      </c>
      <c r="AM991" s="381">
        <v>2</v>
      </c>
      <c r="AN991" s="381">
        <v>1</v>
      </c>
      <c r="AO991" s="381"/>
      <c r="AP991" s="381"/>
      <c r="AQ991" s="381">
        <v>365</v>
      </c>
      <c r="AR991" s="91" t="s">
        <v>9226</v>
      </c>
      <c r="AS991" s="91" t="s">
        <v>9226</v>
      </c>
      <c r="AT991" s="91" t="s">
        <v>6437</v>
      </c>
      <c r="AU991" s="232">
        <v>76449</v>
      </c>
      <c r="AV991" s="73">
        <v>209</v>
      </c>
      <c r="AW991" s="335">
        <v>25000</v>
      </c>
      <c r="AX991" s="335">
        <v>15000</v>
      </c>
      <c r="AY991" s="335">
        <v>20000</v>
      </c>
      <c r="AZ991" s="335">
        <v>20000</v>
      </c>
      <c r="BA991" s="335">
        <v>25000</v>
      </c>
      <c r="BB991" s="313">
        <v>10</v>
      </c>
      <c r="BC991" s="313">
        <v>20</v>
      </c>
      <c r="BD991" s="91" t="s">
        <v>8426</v>
      </c>
      <c r="BE991" s="91" t="s">
        <v>8427</v>
      </c>
      <c r="BF991" s="313">
        <v>10000</v>
      </c>
      <c r="BG991" s="335">
        <v>10000</v>
      </c>
      <c r="BH991" s="313">
        <v>10000</v>
      </c>
      <c r="BI991" s="313">
        <v>10000</v>
      </c>
      <c r="BJ991" s="313">
        <v>10000</v>
      </c>
      <c r="BK991" s="313"/>
      <c r="BL991" s="313"/>
      <c r="BM991" s="91"/>
      <c r="BN991" s="91" t="s">
        <v>7147</v>
      </c>
      <c r="BO991" s="253"/>
      <c r="BP991" s="253"/>
      <c r="BQ991" s="253"/>
      <c r="BR991" s="253"/>
      <c r="BS991" s="253"/>
      <c r="BT991" s="253"/>
      <c r="BU991" s="253"/>
      <c r="BV991" s="253"/>
      <c r="BW991" s="253"/>
      <c r="BX991" s="253"/>
      <c r="BY991" s="427">
        <v>3</v>
      </c>
      <c r="BZ991" s="427">
        <v>1</v>
      </c>
      <c r="CA991" s="427">
        <v>21</v>
      </c>
      <c r="CB991" s="427">
        <v>1</v>
      </c>
      <c r="CC991" s="427"/>
    </row>
    <row r="992" spans="1:81" ht="17.100000000000001" customHeight="1">
      <c r="A992" s="88">
        <v>884</v>
      </c>
      <c r="B992" s="78" t="s">
        <v>4719</v>
      </c>
      <c r="C992" s="78" t="s">
        <v>4720</v>
      </c>
      <c r="D992" s="78" t="s">
        <v>350</v>
      </c>
      <c r="E992" s="78" t="s">
        <v>20</v>
      </c>
      <c r="F992" s="131" t="s">
        <v>4768</v>
      </c>
      <c r="G992" s="101" t="s">
        <v>4769</v>
      </c>
      <c r="H992" s="330" t="s">
        <v>4770</v>
      </c>
      <c r="I992" s="91" t="s">
        <v>4771</v>
      </c>
      <c r="J992" s="330" t="s">
        <v>102</v>
      </c>
      <c r="K992" s="330" t="s">
        <v>367</v>
      </c>
      <c r="L992" s="330" t="s">
        <v>4772</v>
      </c>
      <c r="M992" s="91" t="s">
        <v>10849</v>
      </c>
      <c r="N992" s="330" t="s">
        <v>30</v>
      </c>
      <c r="O992" s="330"/>
      <c r="P992" s="330" t="s">
        <v>30</v>
      </c>
      <c r="Q992" s="373">
        <v>36114</v>
      </c>
      <c r="R992" s="373">
        <v>1780</v>
      </c>
      <c r="S992" s="387">
        <v>2072</v>
      </c>
      <c r="T992" s="387">
        <v>2072</v>
      </c>
      <c r="U992" s="253" t="s">
        <v>6405</v>
      </c>
      <c r="V992" s="252"/>
      <c r="W992" s="252">
        <v>286</v>
      </c>
      <c r="X992" s="330" t="s">
        <v>6337</v>
      </c>
      <c r="Y992" s="252">
        <v>447</v>
      </c>
      <c r="Z992" s="252"/>
      <c r="AA992" s="252">
        <v>300</v>
      </c>
      <c r="AB992" s="252">
        <v>40</v>
      </c>
      <c r="AC992" s="252">
        <v>434</v>
      </c>
      <c r="AD992" s="252">
        <v>67</v>
      </c>
      <c r="AE992" s="307">
        <v>50</v>
      </c>
      <c r="AF992" s="91" t="s">
        <v>7867</v>
      </c>
      <c r="AG992" s="373">
        <v>200</v>
      </c>
      <c r="AH992" s="373">
        <v>10000</v>
      </c>
      <c r="AI992" s="91"/>
      <c r="AJ992" s="91"/>
      <c r="AK992" s="91"/>
      <c r="AL992" s="381">
        <v>5</v>
      </c>
      <c r="AM992" s="381"/>
      <c r="AN992" s="381">
        <v>3</v>
      </c>
      <c r="AO992" s="381">
        <v>2</v>
      </c>
      <c r="AP992" s="381"/>
      <c r="AQ992" s="381">
        <v>365</v>
      </c>
      <c r="AR992" s="91" t="s">
        <v>9213</v>
      </c>
      <c r="AS992" s="91" t="s">
        <v>9213</v>
      </c>
      <c r="AT992" s="91" t="s">
        <v>6437</v>
      </c>
      <c r="AU992" s="73">
        <v>42000</v>
      </c>
      <c r="AV992" s="232">
        <v>115</v>
      </c>
      <c r="AW992" s="335">
        <v>15000</v>
      </c>
      <c r="AX992" s="335">
        <v>7000</v>
      </c>
      <c r="AY992" s="335">
        <v>7000</v>
      </c>
      <c r="AZ992" s="335">
        <v>13000</v>
      </c>
      <c r="BA992" s="335">
        <v>15000</v>
      </c>
      <c r="BB992" s="309">
        <v>13</v>
      </c>
      <c r="BC992" s="313"/>
      <c r="BD992" s="91"/>
      <c r="BE992" s="91" t="s">
        <v>7868</v>
      </c>
      <c r="BF992" s="313"/>
      <c r="BG992" s="335"/>
      <c r="BH992" s="313"/>
      <c r="BI992" s="313"/>
      <c r="BJ992" s="313"/>
      <c r="BK992" s="313"/>
      <c r="BL992" s="313"/>
      <c r="BM992" s="91"/>
      <c r="BN992" s="91"/>
      <c r="BO992" s="253"/>
      <c r="BP992" s="253"/>
      <c r="BQ992" s="253"/>
      <c r="BR992" s="253"/>
      <c r="BS992" s="253"/>
      <c r="BT992" s="253"/>
      <c r="BU992" s="253"/>
      <c r="BV992" s="253"/>
      <c r="BW992" s="253"/>
      <c r="BX992" s="253"/>
      <c r="BY992" s="427"/>
      <c r="BZ992" s="427"/>
      <c r="CA992" s="427">
        <v>11</v>
      </c>
      <c r="CB992" s="427"/>
      <c r="CC992" s="427"/>
    </row>
    <row r="993" spans="1:81" ht="17.100000000000001" customHeight="1">
      <c r="A993" s="770">
        <v>885</v>
      </c>
      <c r="B993" s="78" t="s">
        <v>4773</v>
      </c>
      <c r="C993" s="78" t="s">
        <v>4774</v>
      </c>
      <c r="D993" s="78" t="s">
        <v>2171</v>
      </c>
      <c r="E993" s="78" t="s">
        <v>4775</v>
      </c>
      <c r="F993" s="78" t="s">
        <v>4776</v>
      </c>
      <c r="G993" s="101" t="s">
        <v>4777</v>
      </c>
      <c r="H993" s="330" t="s">
        <v>4778</v>
      </c>
      <c r="I993" s="91" t="s">
        <v>4779</v>
      </c>
      <c r="J993" s="330" t="s">
        <v>102</v>
      </c>
      <c r="K993" s="330" t="s">
        <v>367</v>
      </c>
      <c r="L993" s="330" t="s">
        <v>4780</v>
      </c>
      <c r="M993" s="91"/>
      <c r="N993" s="330" t="s">
        <v>30</v>
      </c>
      <c r="O993" s="330"/>
      <c r="P993" s="330" t="s">
        <v>30</v>
      </c>
      <c r="Q993" s="373">
        <v>48899</v>
      </c>
      <c r="R993" s="373">
        <v>1003</v>
      </c>
      <c r="S993" s="23">
        <v>40000</v>
      </c>
      <c r="T993" s="23">
        <v>40000</v>
      </c>
      <c r="U993" s="253"/>
      <c r="V993" s="252"/>
      <c r="W993" s="252">
        <v>40</v>
      </c>
      <c r="X993" s="330" t="s">
        <v>6337</v>
      </c>
      <c r="Y993" s="252"/>
      <c r="Z993" s="252"/>
      <c r="AA993" s="252"/>
      <c r="AB993" s="252">
        <v>95</v>
      </c>
      <c r="AC993" s="252"/>
      <c r="AD993" s="252">
        <v>80</v>
      </c>
      <c r="AE993" s="307">
        <v>80</v>
      </c>
      <c r="AF993" s="91" t="s">
        <v>8974</v>
      </c>
      <c r="AG993" s="373">
        <v>4</v>
      </c>
      <c r="AH993" s="373">
        <v>91</v>
      </c>
      <c r="AI993" s="91"/>
      <c r="AJ993" s="91"/>
      <c r="AK993" s="91"/>
      <c r="AL993" s="381"/>
      <c r="AM993" s="381"/>
      <c r="AN993" s="381"/>
      <c r="AO993" s="381"/>
      <c r="AP993" s="381"/>
      <c r="AQ993" s="381">
        <v>365</v>
      </c>
      <c r="AR993" s="91" t="s">
        <v>6355</v>
      </c>
      <c r="AS993" s="91" t="s">
        <v>6355</v>
      </c>
      <c r="AT993" s="91" t="s">
        <v>6437</v>
      </c>
      <c r="AU993" s="73">
        <v>14746</v>
      </c>
      <c r="AV993" s="232">
        <v>40</v>
      </c>
      <c r="AW993" s="335">
        <v>7000</v>
      </c>
      <c r="AX993" s="335">
        <v>4000</v>
      </c>
      <c r="AY993" s="335">
        <v>4000</v>
      </c>
      <c r="AZ993" s="335">
        <v>5000</v>
      </c>
      <c r="BA993" s="335">
        <v>7000</v>
      </c>
      <c r="BB993" s="313">
        <v>20</v>
      </c>
      <c r="BC993" s="313" t="s">
        <v>9410</v>
      </c>
      <c r="BD993" s="91" t="s">
        <v>8434</v>
      </c>
      <c r="BE993" s="91"/>
      <c r="BF993" s="313"/>
      <c r="BG993" s="335"/>
      <c r="BH993" s="313"/>
      <c r="BI993" s="313"/>
      <c r="BJ993" s="313"/>
      <c r="BK993" s="313"/>
      <c r="BL993" s="313"/>
      <c r="BM993" s="91"/>
      <c r="BN993" s="91"/>
      <c r="BO993" s="253"/>
      <c r="BP993" s="253"/>
      <c r="BQ993" s="253"/>
      <c r="BR993" s="253"/>
      <c r="BS993" s="253"/>
      <c r="BT993" s="253"/>
      <c r="BU993" s="253"/>
      <c r="BV993" s="253"/>
      <c r="BW993" s="253"/>
      <c r="BX993" s="253"/>
      <c r="BY993" s="427">
        <v>1</v>
      </c>
      <c r="BZ993" s="427"/>
      <c r="CA993" s="427">
        <v>2</v>
      </c>
      <c r="CB993" s="427"/>
      <c r="CC993" s="427"/>
    </row>
    <row r="994" spans="1:81" ht="16.5" customHeight="1">
      <c r="A994" s="88">
        <v>886</v>
      </c>
      <c r="B994" s="78" t="s">
        <v>4642</v>
      </c>
      <c r="C994" s="78" t="s">
        <v>4650</v>
      </c>
      <c r="D994" s="78" t="s">
        <v>702</v>
      </c>
      <c r="E994" s="78" t="s">
        <v>180</v>
      </c>
      <c r="F994" s="78" t="s">
        <v>4781</v>
      </c>
      <c r="G994" s="101" t="s">
        <v>8783</v>
      </c>
      <c r="H994" s="330" t="s">
        <v>4782</v>
      </c>
      <c r="I994" s="91" t="s">
        <v>4783</v>
      </c>
      <c r="J994" s="330" t="s">
        <v>102</v>
      </c>
      <c r="K994" s="330" t="s">
        <v>4784</v>
      </c>
      <c r="L994" s="330" t="s">
        <v>4785</v>
      </c>
      <c r="M994" s="91" t="s">
        <v>10850</v>
      </c>
      <c r="N994" s="330" t="s">
        <v>30</v>
      </c>
      <c r="O994" s="570"/>
      <c r="P994" s="330" t="s">
        <v>30</v>
      </c>
      <c r="Q994" s="373">
        <v>3033</v>
      </c>
      <c r="R994" s="373">
        <v>990</v>
      </c>
      <c r="S994" s="387">
        <v>990</v>
      </c>
      <c r="T994" s="387">
        <v>990</v>
      </c>
      <c r="U994" s="253" t="s">
        <v>6336</v>
      </c>
      <c r="V994" s="252"/>
      <c r="W994" s="252">
        <v>45</v>
      </c>
      <c r="X994" s="330" t="s">
        <v>6337</v>
      </c>
      <c r="Y994" s="252"/>
      <c r="Z994" s="252"/>
      <c r="AA994" s="252"/>
      <c r="AB994" s="252">
        <v>195</v>
      </c>
      <c r="AC994" s="252"/>
      <c r="AD994" s="252">
        <v>90</v>
      </c>
      <c r="AE994" s="307">
        <v>22</v>
      </c>
      <c r="AF994" s="91" t="s">
        <v>8428</v>
      </c>
      <c r="AG994" s="373">
        <v>80</v>
      </c>
      <c r="AH994" s="373">
        <v>240</v>
      </c>
      <c r="AI994" s="91"/>
      <c r="AJ994" s="91"/>
      <c r="AK994" s="91"/>
      <c r="AL994" s="381"/>
      <c r="AM994" s="381"/>
      <c r="AN994" s="381"/>
      <c r="AO994" s="381"/>
      <c r="AP994" s="381"/>
      <c r="AQ994" s="381">
        <v>365</v>
      </c>
      <c r="AR994" s="91" t="s">
        <v>6355</v>
      </c>
      <c r="AS994" s="91" t="s">
        <v>6355</v>
      </c>
      <c r="AT994" s="91" t="s">
        <v>6437</v>
      </c>
      <c r="AU994" s="232">
        <v>14400</v>
      </c>
      <c r="AV994" s="73">
        <v>39</v>
      </c>
      <c r="AW994" s="335">
        <v>7000</v>
      </c>
      <c r="AX994" s="335">
        <v>0</v>
      </c>
      <c r="AY994" s="335">
        <v>2000</v>
      </c>
      <c r="AZ994" s="335">
        <v>5000</v>
      </c>
      <c r="BA994" s="335">
        <v>5000</v>
      </c>
      <c r="BB994" s="313">
        <v>20</v>
      </c>
      <c r="BC994" s="313"/>
      <c r="BD994" s="91"/>
      <c r="BE994" s="91"/>
      <c r="BF994" s="313"/>
      <c r="BG994" s="335"/>
      <c r="BH994" s="313"/>
      <c r="BI994" s="313"/>
      <c r="BJ994" s="313"/>
      <c r="BK994" s="313"/>
      <c r="BL994" s="313"/>
      <c r="BM994" s="91"/>
      <c r="BN994" s="91"/>
      <c r="BO994" s="253"/>
      <c r="BP994" s="253"/>
      <c r="BQ994" s="253"/>
      <c r="BR994" s="253"/>
      <c r="BS994" s="253"/>
      <c r="BT994" s="253"/>
      <c r="BU994" s="253"/>
      <c r="BV994" s="253"/>
      <c r="BW994" s="253"/>
      <c r="BX994" s="253"/>
      <c r="BY994" s="427"/>
      <c r="BZ994" s="427"/>
      <c r="CA994" s="427">
        <v>2</v>
      </c>
      <c r="CB994" s="427"/>
      <c r="CC994" s="427"/>
    </row>
    <row r="995" spans="1:81" ht="17.100000000000001" customHeight="1">
      <c r="A995" s="770">
        <v>887</v>
      </c>
      <c r="B995" s="78" t="s">
        <v>4642</v>
      </c>
      <c r="C995" s="78" t="s">
        <v>4650</v>
      </c>
      <c r="D995" s="78" t="s">
        <v>702</v>
      </c>
      <c r="E995" s="78" t="s">
        <v>97</v>
      </c>
      <c r="F995" s="78" t="s">
        <v>4786</v>
      </c>
      <c r="G995" s="101" t="s">
        <v>8784</v>
      </c>
      <c r="H995" s="567" t="s">
        <v>12211</v>
      </c>
      <c r="I995" s="91" t="s">
        <v>4787</v>
      </c>
      <c r="J995" s="330" t="s">
        <v>102</v>
      </c>
      <c r="K995" s="330" t="s">
        <v>4788</v>
      </c>
      <c r="L995" s="330" t="s">
        <v>4789</v>
      </c>
      <c r="M995" s="91" t="s">
        <v>10851</v>
      </c>
      <c r="N995" s="330" t="s">
        <v>30</v>
      </c>
      <c r="O995" s="330"/>
      <c r="P995" s="330" t="s">
        <v>30</v>
      </c>
      <c r="Q995" s="373">
        <v>23643</v>
      </c>
      <c r="R995" s="373">
        <v>2856</v>
      </c>
      <c r="S995" s="53">
        <v>1324</v>
      </c>
      <c r="T995" s="387">
        <v>665</v>
      </c>
      <c r="U995" s="390"/>
      <c r="V995" s="252">
        <v>659</v>
      </c>
      <c r="W995" s="252">
        <v>30</v>
      </c>
      <c r="X995" s="330" t="s">
        <v>6337</v>
      </c>
      <c r="Y995" s="252">
        <v>30</v>
      </c>
      <c r="Z995" s="252">
        <v>30</v>
      </c>
      <c r="AA995" s="252">
        <v>50</v>
      </c>
      <c r="AB995" s="252">
        <v>30</v>
      </c>
      <c r="AC995" s="252"/>
      <c r="AD995" s="252">
        <v>176</v>
      </c>
      <c r="AE995" s="307">
        <v>60</v>
      </c>
      <c r="AF995" s="578"/>
      <c r="AG995" s="375"/>
      <c r="AH995" s="781">
        <v>200</v>
      </c>
      <c r="AI995" s="91" t="s">
        <v>11224</v>
      </c>
      <c r="AJ995" s="91"/>
      <c r="AK995" s="91"/>
      <c r="AL995" s="381"/>
      <c r="AM995" s="381"/>
      <c r="AN995" s="381"/>
      <c r="AO995" s="381"/>
      <c r="AP995" s="381"/>
      <c r="AQ995" s="583">
        <v>0</v>
      </c>
      <c r="AR995" s="91"/>
      <c r="AS995" s="91"/>
      <c r="AT995" s="585" t="s">
        <v>11072</v>
      </c>
      <c r="AU995" s="232">
        <v>0</v>
      </c>
      <c r="AV995" s="232">
        <v>0</v>
      </c>
      <c r="AW995" s="337"/>
      <c r="AX995" s="335"/>
      <c r="AY995" s="335"/>
      <c r="AZ995" s="335"/>
      <c r="BA995" s="335"/>
      <c r="BB995" s="313"/>
      <c r="BC995" s="313"/>
      <c r="BD995" s="91"/>
      <c r="BE995" s="91"/>
      <c r="BF995" s="313"/>
      <c r="BG995" s="335"/>
      <c r="BH995" s="313"/>
      <c r="BI995" s="313"/>
      <c r="BJ995" s="313"/>
      <c r="BK995" s="313"/>
      <c r="BL995" s="313"/>
      <c r="BM995" s="91"/>
      <c r="BN995" s="91"/>
      <c r="BO995" s="253"/>
      <c r="BP995" s="253"/>
      <c r="BQ995" s="253"/>
      <c r="BR995" s="253"/>
      <c r="BS995" s="253"/>
      <c r="BT995" s="253"/>
      <c r="BU995" s="253"/>
      <c r="BV995" s="253"/>
      <c r="BW995" s="253"/>
      <c r="BX995" s="253"/>
      <c r="BY995" s="427"/>
      <c r="BZ995" s="427"/>
      <c r="CA995" s="427">
        <v>1</v>
      </c>
      <c r="CB995" s="427"/>
      <c r="CC995" s="427"/>
    </row>
    <row r="996" spans="1:81" ht="17.100000000000001" customHeight="1">
      <c r="A996" s="88">
        <v>888</v>
      </c>
      <c r="B996" s="78" t="s">
        <v>4642</v>
      </c>
      <c r="C996" s="78" t="s">
        <v>4650</v>
      </c>
      <c r="D996" s="78" t="s">
        <v>702</v>
      </c>
      <c r="E996" s="78" t="s">
        <v>180</v>
      </c>
      <c r="F996" s="78" t="s">
        <v>4790</v>
      </c>
      <c r="G996" s="101" t="s">
        <v>4791</v>
      </c>
      <c r="H996" s="330" t="s">
        <v>4792</v>
      </c>
      <c r="I996" s="91" t="s">
        <v>195</v>
      </c>
      <c r="J996" s="330" t="s">
        <v>102</v>
      </c>
      <c r="K996" s="330" t="s">
        <v>195</v>
      </c>
      <c r="L996" s="330" t="s">
        <v>4793</v>
      </c>
      <c r="M996" s="91" t="s">
        <v>10874</v>
      </c>
      <c r="N996" s="330" t="s">
        <v>30</v>
      </c>
      <c r="O996" s="330"/>
      <c r="P996" s="330" t="s">
        <v>30</v>
      </c>
      <c r="Q996" s="373">
        <v>29945</v>
      </c>
      <c r="R996" s="373">
        <v>5361.77</v>
      </c>
      <c r="S996" s="387">
        <v>4250.59</v>
      </c>
      <c r="T996" s="387">
        <v>4250.59</v>
      </c>
      <c r="U996" s="253"/>
      <c r="V996" s="252"/>
      <c r="W996" s="252">
        <v>235.4</v>
      </c>
      <c r="X996" s="330" t="s">
        <v>33</v>
      </c>
      <c r="Y996" s="252"/>
      <c r="Z996" s="252"/>
      <c r="AA996" s="252"/>
      <c r="AB996" s="252">
        <v>94.6</v>
      </c>
      <c r="AC996" s="252">
        <v>324.89999999999998</v>
      </c>
      <c r="AD996" s="252"/>
      <c r="AE996" s="307">
        <v>74</v>
      </c>
      <c r="AF996" s="91" t="s">
        <v>7869</v>
      </c>
      <c r="AG996" s="373"/>
      <c r="AH996" s="373">
        <v>116</v>
      </c>
      <c r="AI996" s="91"/>
      <c r="AJ996" s="91"/>
      <c r="AK996" s="91"/>
      <c r="AL996" s="381">
        <v>2</v>
      </c>
      <c r="AM996" s="381"/>
      <c r="AN996" s="381">
        <v>2</v>
      </c>
      <c r="AO996" s="381"/>
      <c r="AP996" s="381"/>
      <c r="AQ996" s="381">
        <v>365</v>
      </c>
      <c r="AR996" s="91" t="s">
        <v>9213</v>
      </c>
      <c r="AS996" s="91" t="s">
        <v>9213</v>
      </c>
      <c r="AT996" s="91" t="s">
        <v>6437</v>
      </c>
      <c r="AU996" s="232">
        <v>183380</v>
      </c>
      <c r="AV996" s="73">
        <v>502</v>
      </c>
      <c r="AW996" s="335">
        <v>13000</v>
      </c>
      <c r="AX996" s="335">
        <v>12000</v>
      </c>
      <c r="AY996" s="335">
        <v>12000</v>
      </c>
      <c r="AZ996" s="335">
        <v>12000</v>
      </c>
      <c r="BA996" s="335">
        <v>13000</v>
      </c>
      <c r="BB996" s="335" t="s">
        <v>10045</v>
      </c>
      <c r="BC996" s="313"/>
      <c r="BD996" s="91" t="s">
        <v>7870</v>
      </c>
      <c r="BE996" s="91"/>
      <c r="BF996" s="313"/>
      <c r="BG996" s="335"/>
      <c r="BH996" s="313"/>
      <c r="BI996" s="313"/>
      <c r="BJ996" s="313"/>
      <c r="BK996" s="313"/>
      <c r="BL996" s="313"/>
      <c r="BM996" s="91" t="s">
        <v>7871</v>
      </c>
      <c r="BN996" s="91"/>
      <c r="BO996" s="253"/>
      <c r="BP996" s="253"/>
      <c r="BQ996" s="253"/>
      <c r="BR996" s="253"/>
      <c r="BS996" s="253"/>
      <c r="BT996" s="253"/>
      <c r="BU996" s="253"/>
      <c r="BV996" s="253"/>
      <c r="BW996" s="253"/>
      <c r="BX996" s="253"/>
      <c r="BY996" s="427"/>
      <c r="BZ996" s="427"/>
      <c r="CA996" s="427">
        <v>15</v>
      </c>
      <c r="CB996" s="427"/>
      <c r="CC996" s="427"/>
    </row>
    <row r="997" spans="1:81" ht="17.100000000000001" customHeight="1">
      <c r="A997" s="770">
        <v>889</v>
      </c>
      <c r="B997" s="78" t="s">
        <v>4642</v>
      </c>
      <c r="C997" s="78" t="s">
        <v>4650</v>
      </c>
      <c r="D997" s="78" t="s">
        <v>702</v>
      </c>
      <c r="E997" s="78" t="s">
        <v>180</v>
      </c>
      <c r="F997" s="78" t="s">
        <v>4794</v>
      </c>
      <c r="G997" s="101" t="s">
        <v>4795</v>
      </c>
      <c r="H997" s="330" t="s">
        <v>4796</v>
      </c>
      <c r="I997" s="91" t="s">
        <v>8865</v>
      </c>
      <c r="J997" s="330" t="s">
        <v>102</v>
      </c>
      <c r="K997" s="330" t="s">
        <v>4797</v>
      </c>
      <c r="L997" s="330" t="s">
        <v>4798</v>
      </c>
      <c r="M997" s="91" t="s">
        <v>10852</v>
      </c>
      <c r="N997" s="330" t="s">
        <v>30</v>
      </c>
      <c r="O997" s="330"/>
      <c r="P997" s="330" t="s">
        <v>30</v>
      </c>
      <c r="Q997" s="373">
        <v>1243</v>
      </c>
      <c r="R997" s="373">
        <v>1124</v>
      </c>
      <c r="S997" s="387">
        <v>990</v>
      </c>
      <c r="T997" s="387">
        <v>990</v>
      </c>
      <c r="U997" s="253" t="s">
        <v>6784</v>
      </c>
      <c r="V997" s="252"/>
      <c r="W997" s="252">
        <v>60</v>
      </c>
      <c r="X997" s="330" t="s">
        <v>6337</v>
      </c>
      <c r="Y997" s="252">
        <v>33</v>
      </c>
      <c r="Z997" s="252"/>
      <c r="AA997" s="252"/>
      <c r="AB997" s="252">
        <v>16</v>
      </c>
      <c r="AC997" s="252">
        <v>20</v>
      </c>
      <c r="AD997" s="252">
        <v>50</v>
      </c>
      <c r="AE997" s="307">
        <v>20</v>
      </c>
      <c r="AF997" s="91" t="s">
        <v>7872</v>
      </c>
      <c r="AG997" s="373">
        <v>8800</v>
      </c>
      <c r="AH997" s="373">
        <v>8800</v>
      </c>
      <c r="AI997" s="91"/>
      <c r="AJ997" s="91"/>
      <c r="AK997" s="91" t="s">
        <v>6338</v>
      </c>
      <c r="AL997" s="381"/>
      <c r="AM997" s="381"/>
      <c r="AN997" s="381"/>
      <c r="AO997" s="381"/>
      <c r="AP997" s="381"/>
      <c r="AQ997" s="381">
        <v>365</v>
      </c>
      <c r="AR997" s="91" t="s">
        <v>9213</v>
      </c>
      <c r="AS997" s="91" t="s">
        <v>9213</v>
      </c>
      <c r="AT997" s="91" t="s">
        <v>6437</v>
      </c>
      <c r="AU997" s="232">
        <v>28383</v>
      </c>
      <c r="AV997" s="232">
        <v>78</v>
      </c>
      <c r="AW997" s="335">
        <v>7000</v>
      </c>
      <c r="AX997" s="335">
        <v>4000</v>
      </c>
      <c r="AY997" s="335">
        <v>4000</v>
      </c>
      <c r="AZ997" s="335">
        <v>5000</v>
      </c>
      <c r="BA997" s="335">
        <v>7000</v>
      </c>
      <c r="BB997" s="313">
        <v>10</v>
      </c>
      <c r="BC997" s="313">
        <v>10</v>
      </c>
      <c r="BD997" s="91"/>
      <c r="BE997" s="91"/>
      <c r="BF997" s="313"/>
      <c r="BG997" s="335"/>
      <c r="BH997" s="313"/>
      <c r="BI997" s="313"/>
      <c r="BJ997" s="313"/>
      <c r="BK997" s="313"/>
      <c r="BL997" s="313"/>
      <c r="BM997" s="91"/>
      <c r="BN997" s="91"/>
      <c r="BO997" s="253"/>
      <c r="BP997" s="253"/>
      <c r="BQ997" s="253"/>
      <c r="BR997" s="253"/>
      <c r="BS997" s="253"/>
      <c r="BT997" s="253"/>
      <c r="BU997" s="253"/>
      <c r="BV997" s="253"/>
      <c r="BW997" s="253"/>
      <c r="BX997" s="253"/>
      <c r="BY997" s="427"/>
      <c r="BZ997" s="427"/>
      <c r="CA997" s="427">
        <v>2</v>
      </c>
      <c r="CB997" s="427"/>
      <c r="CC997" s="427"/>
    </row>
    <row r="998" spans="1:81" ht="17.100000000000001" customHeight="1">
      <c r="A998" s="88">
        <v>890</v>
      </c>
      <c r="B998" s="87" t="s">
        <v>4642</v>
      </c>
      <c r="C998" s="87" t="s">
        <v>4650</v>
      </c>
      <c r="D998" s="87" t="s">
        <v>702</v>
      </c>
      <c r="E998" s="87" t="s">
        <v>180</v>
      </c>
      <c r="F998" s="87" t="s">
        <v>4799</v>
      </c>
      <c r="G998" s="168" t="s">
        <v>4800</v>
      </c>
      <c r="H998" s="89" t="s">
        <v>4801</v>
      </c>
      <c r="I998" s="96" t="s">
        <v>4802</v>
      </c>
      <c r="J998" s="89" t="s">
        <v>102</v>
      </c>
      <c r="K998" s="89" t="s">
        <v>4803</v>
      </c>
      <c r="L998" s="89" t="s">
        <v>4804</v>
      </c>
      <c r="M998" s="91" t="s">
        <v>10853</v>
      </c>
      <c r="N998" s="330" t="s">
        <v>30</v>
      </c>
      <c r="O998" s="330"/>
      <c r="P998" s="330" t="s">
        <v>30</v>
      </c>
      <c r="Q998" s="373">
        <v>49643.9</v>
      </c>
      <c r="R998" s="373">
        <v>2323.27</v>
      </c>
      <c r="S998" s="53">
        <v>28180.98</v>
      </c>
      <c r="T998" s="387">
        <v>26400</v>
      </c>
      <c r="U998" s="253"/>
      <c r="V998" s="252">
        <v>1780.98</v>
      </c>
      <c r="W998" s="300"/>
      <c r="X998" s="623"/>
      <c r="Y998" s="252"/>
      <c r="Z998" s="252"/>
      <c r="AA998" s="252"/>
      <c r="AB998" s="252">
        <v>129.82</v>
      </c>
      <c r="AC998" s="252">
        <v>175.7</v>
      </c>
      <c r="AD998" s="252"/>
      <c r="AE998" s="307">
        <v>168</v>
      </c>
      <c r="AF998" s="91" t="s">
        <v>7873</v>
      </c>
      <c r="AG998" s="373"/>
      <c r="AH998" s="373">
        <v>119</v>
      </c>
      <c r="AI998" s="91"/>
      <c r="AJ998" s="91"/>
      <c r="AK998" s="91"/>
      <c r="AL998" s="381"/>
      <c r="AM998" s="381"/>
      <c r="AN998" s="381"/>
      <c r="AO998" s="381"/>
      <c r="AP998" s="381"/>
      <c r="AQ998" s="381">
        <v>365</v>
      </c>
      <c r="AR998" s="91" t="s">
        <v>9213</v>
      </c>
      <c r="AS998" s="91" t="s">
        <v>9213</v>
      </c>
      <c r="AT998" s="91" t="s">
        <v>6437</v>
      </c>
      <c r="AU998" s="232">
        <v>26861</v>
      </c>
      <c r="AV998" s="232">
        <v>74</v>
      </c>
      <c r="AW998" s="335">
        <v>12000</v>
      </c>
      <c r="AX998" s="335">
        <v>7000</v>
      </c>
      <c r="AY998" s="335">
        <v>7000</v>
      </c>
      <c r="AZ998" s="335">
        <v>9000</v>
      </c>
      <c r="BA998" s="335">
        <v>12000</v>
      </c>
      <c r="BB998" s="313">
        <v>25</v>
      </c>
      <c r="BC998" s="313">
        <v>25</v>
      </c>
      <c r="BD998" s="91" t="s">
        <v>9580</v>
      </c>
      <c r="BE998" s="91" t="s">
        <v>7147</v>
      </c>
      <c r="BF998" s="313"/>
      <c r="BG998" s="335"/>
      <c r="BH998" s="313"/>
      <c r="BI998" s="313"/>
      <c r="BJ998" s="313"/>
      <c r="BK998" s="313"/>
      <c r="BL998" s="313"/>
      <c r="BM998" s="91"/>
      <c r="BN998" s="91"/>
      <c r="BO998" s="253"/>
      <c r="BP998" s="253"/>
      <c r="BQ998" s="253"/>
      <c r="BR998" s="253"/>
      <c r="BS998" s="253"/>
      <c r="BT998" s="253"/>
      <c r="BU998" s="253"/>
      <c r="BV998" s="253"/>
      <c r="BW998" s="253"/>
      <c r="BX998" s="253"/>
      <c r="BY998" s="596"/>
      <c r="BZ998" s="427"/>
      <c r="CA998" s="427">
        <v>12</v>
      </c>
      <c r="CB998" s="427"/>
      <c r="CC998" s="427"/>
    </row>
    <row r="999" spans="1:81" ht="17.100000000000001" customHeight="1">
      <c r="A999" s="770">
        <v>891</v>
      </c>
      <c r="B999" s="78" t="s">
        <v>4805</v>
      </c>
      <c r="C999" s="78" t="s">
        <v>4727</v>
      </c>
      <c r="D999" s="78" t="s">
        <v>350</v>
      </c>
      <c r="E999" s="78" t="s">
        <v>278</v>
      </c>
      <c r="F999" s="87" t="s">
        <v>10370</v>
      </c>
      <c r="G999" s="101" t="s">
        <v>11685</v>
      </c>
      <c r="H999" s="330" t="s">
        <v>4806</v>
      </c>
      <c r="I999" s="91" t="s">
        <v>4807</v>
      </c>
      <c r="J999" s="330" t="s">
        <v>102</v>
      </c>
      <c r="K999" s="330" t="s">
        <v>4808</v>
      </c>
      <c r="L999" s="330" t="s">
        <v>4809</v>
      </c>
      <c r="M999" s="91" t="s">
        <v>10854</v>
      </c>
      <c r="N999" s="776" t="s">
        <v>30</v>
      </c>
      <c r="O999" s="330"/>
      <c r="P999" s="330" t="s">
        <v>102</v>
      </c>
      <c r="Q999" s="373">
        <v>18469</v>
      </c>
      <c r="R999" s="373">
        <v>3112</v>
      </c>
      <c r="S999" s="387">
        <v>2460</v>
      </c>
      <c r="T999" s="23">
        <v>2460</v>
      </c>
      <c r="U999" s="390"/>
      <c r="V999" s="300"/>
      <c r="W999" s="252">
        <v>73</v>
      </c>
      <c r="X999" s="623" t="s">
        <v>11077</v>
      </c>
      <c r="Y999" s="252">
        <v>400</v>
      </c>
      <c r="Z999" s="252"/>
      <c r="AA999" s="252"/>
      <c r="AB999" s="252">
        <v>99</v>
      </c>
      <c r="AC999" s="252"/>
      <c r="AD999" s="252">
        <v>30</v>
      </c>
      <c r="AE999" s="307">
        <v>50</v>
      </c>
      <c r="AF999" s="747" t="s">
        <v>12404</v>
      </c>
      <c r="AG999" s="375">
        <v>12000</v>
      </c>
      <c r="AH999" s="375">
        <v>12000</v>
      </c>
      <c r="AI999" s="91"/>
      <c r="AJ999" s="91"/>
      <c r="AK999" s="91" t="s">
        <v>11686</v>
      </c>
      <c r="AL999" s="381"/>
      <c r="AM999" s="381"/>
      <c r="AN999" s="381"/>
      <c r="AO999" s="381"/>
      <c r="AP999" s="381"/>
      <c r="AQ999" s="381">
        <v>365</v>
      </c>
      <c r="AR999" s="91" t="s">
        <v>9236</v>
      </c>
      <c r="AS999" s="91" t="s">
        <v>9236</v>
      </c>
      <c r="AT999" s="91" t="s">
        <v>6437</v>
      </c>
      <c r="AU999" s="232">
        <v>150000</v>
      </c>
      <c r="AV999" s="232">
        <v>411</v>
      </c>
      <c r="AW999" s="335">
        <v>6000</v>
      </c>
      <c r="AX999" s="335">
        <v>3000</v>
      </c>
      <c r="AY999" s="335">
        <v>3000</v>
      </c>
      <c r="AZ999" s="335">
        <v>4000</v>
      </c>
      <c r="BA999" s="335">
        <v>6000</v>
      </c>
      <c r="BB999" s="451">
        <v>20</v>
      </c>
      <c r="BC999" s="313"/>
      <c r="BD999" s="91" t="s">
        <v>9581</v>
      </c>
      <c r="BE999" s="91" t="s">
        <v>11687</v>
      </c>
      <c r="BF999" s="313"/>
      <c r="BG999" s="335"/>
      <c r="BH999" s="313"/>
      <c r="BI999" s="313"/>
      <c r="BJ999" s="313"/>
      <c r="BK999" s="313"/>
      <c r="BL999" s="313"/>
      <c r="BM999" s="91"/>
      <c r="BN999" s="91"/>
      <c r="BO999" s="253"/>
      <c r="BP999" s="253"/>
      <c r="BQ999" s="253"/>
      <c r="BR999" s="253"/>
      <c r="BS999" s="253"/>
      <c r="BT999" s="253"/>
      <c r="BU999" s="253"/>
      <c r="BV999" s="253"/>
      <c r="BW999" s="253"/>
      <c r="BX999" s="253"/>
      <c r="BY999" s="596"/>
      <c r="BZ999" s="427"/>
      <c r="CA999" s="427">
        <v>8</v>
      </c>
      <c r="CB999" s="427">
        <v>1</v>
      </c>
      <c r="CC999" s="427"/>
    </row>
    <row r="1000" spans="1:81" ht="17.100000000000001" customHeight="1">
      <c r="A1000" s="88">
        <v>892</v>
      </c>
      <c r="B1000" s="90" t="s">
        <v>4719</v>
      </c>
      <c r="C1000" s="90" t="s">
        <v>4727</v>
      </c>
      <c r="D1000" s="90" t="s">
        <v>350</v>
      </c>
      <c r="E1000" s="90" t="s">
        <v>20</v>
      </c>
      <c r="F1000" s="90" t="s">
        <v>4810</v>
      </c>
      <c r="G1000" s="101" t="s">
        <v>4811</v>
      </c>
      <c r="H1000" s="330" t="s">
        <v>4812</v>
      </c>
      <c r="I1000" s="91" t="s">
        <v>4813</v>
      </c>
      <c r="J1000" s="330" t="s">
        <v>102</v>
      </c>
      <c r="K1000" s="330" t="s">
        <v>4814</v>
      </c>
      <c r="L1000" s="330" t="s">
        <v>4815</v>
      </c>
      <c r="M1000" s="91" t="s">
        <v>10707</v>
      </c>
      <c r="N1000" s="330" t="s">
        <v>30</v>
      </c>
      <c r="O1000" s="330"/>
      <c r="P1000" s="330" t="s">
        <v>30</v>
      </c>
      <c r="Q1000" s="373">
        <v>8246</v>
      </c>
      <c r="R1000" s="373">
        <v>3742</v>
      </c>
      <c r="S1000" s="387">
        <v>1267</v>
      </c>
      <c r="T1000" s="387">
        <v>738</v>
      </c>
      <c r="U1000" s="253" t="s">
        <v>8876</v>
      </c>
      <c r="V1000" s="252">
        <v>529</v>
      </c>
      <c r="W1000" s="252">
        <v>182</v>
      </c>
      <c r="X1000" s="330" t="s">
        <v>6337</v>
      </c>
      <c r="Y1000" s="252">
        <v>179</v>
      </c>
      <c r="Z1000" s="252">
        <v>50</v>
      </c>
      <c r="AA1000" s="252">
        <v>1000</v>
      </c>
      <c r="AB1000" s="252">
        <v>118</v>
      </c>
      <c r="AC1000" s="252">
        <v>97</v>
      </c>
      <c r="AD1000" s="252">
        <v>80</v>
      </c>
      <c r="AE1000" s="307">
        <v>120</v>
      </c>
      <c r="AF1000" s="91" t="s">
        <v>12567</v>
      </c>
      <c r="AG1000" s="373">
        <v>2000</v>
      </c>
      <c r="AH1000" s="373">
        <v>2000</v>
      </c>
      <c r="AI1000" s="91"/>
      <c r="AJ1000" s="91"/>
      <c r="AK1000" s="91" t="s">
        <v>6348</v>
      </c>
      <c r="AL1000" s="381">
        <v>4</v>
      </c>
      <c r="AM1000" s="381">
        <v>1</v>
      </c>
      <c r="AN1000" s="381">
        <v>1</v>
      </c>
      <c r="AO1000" s="381">
        <v>2</v>
      </c>
      <c r="AP1000" s="381"/>
      <c r="AQ1000" s="381">
        <v>365</v>
      </c>
      <c r="AR1000" s="91" t="s">
        <v>6520</v>
      </c>
      <c r="AS1000" s="91" t="s">
        <v>6520</v>
      </c>
      <c r="AT1000" s="91" t="s">
        <v>6437</v>
      </c>
      <c r="AU1000" s="232">
        <v>62497</v>
      </c>
      <c r="AV1000" s="73">
        <v>171</v>
      </c>
      <c r="AW1000" s="335">
        <v>10000</v>
      </c>
      <c r="AX1000" s="335">
        <v>8000</v>
      </c>
      <c r="AY1000" s="335">
        <v>8000</v>
      </c>
      <c r="AZ1000" s="335">
        <v>9000</v>
      </c>
      <c r="BA1000" s="335">
        <v>10000</v>
      </c>
      <c r="BB1000" s="313">
        <v>20</v>
      </c>
      <c r="BC1000" s="313">
        <v>10</v>
      </c>
      <c r="BD1000" s="91" t="s">
        <v>7874</v>
      </c>
      <c r="BE1000" s="91" t="s">
        <v>6581</v>
      </c>
      <c r="BF1000" s="313"/>
      <c r="BG1000" s="335"/>
      <c r="BH1000" s="313"/>
      <c r="BI1000" s="313"/>
      <c r="BJ1000" s="313"/>
      <c r="BK1000" s="313"/>
      <c r="BL1000" s="313"/>
      <c r="BM1000" s="91"/>
      <c r="BN1000" s="91"/>
      <c r="BO1000" s="253"/>
      <c r="BP1000" s="253"/>
      <c r="BQ1000" s="253"/>
      <c r="BR1000" s="253"/>
      <c r="BS1000" s="253"/>
      <c r="BT1000" s="253"/>
      <c r="BU1000" s="253"/>
      <c r="BV1000" s="253"/>
      <c r="BW1000" s="253"/>
      <c r="BX1000" s="253"/>
      <c r="BY1000" s="427">
        <v>3</v>
      </c>
      <c r="BZ1000" s="427"/>
      <c r="CA1000" s="427">
        <v>4</v>
      </c>
      <c r="CB1000" s="427"/>
      <c r="CC1000" s="427"/>
    </row>
    <row r="1001" spans="1:81" ht="17.100000000000001" customHeight="1">
      <c r="A1001" s="770">
        <v>893</v>
      </c>
      <c r="B1001" s="78" t="s">
        <v>4642</v>
      </c>
      <c r="C1001" s="78" t="s">
        <v>4643</v>
      </c>
      <c r="D1001" s="78" t="s">
        <v>702</v>
      </c>
      <c r="E1001" s="78" t="s">
        <v>20</v>
      </c>
      <c r="F1001" s="78" t="s">
        <v>4816</v>
      </c>
      <c r="G1001" s="101" t="s">
        <v>4817</v>
      </c>
      <c r="H1001" s="330" t="s">
        <v>4818</v>
      </c>
      <c r="I1001" s="91" t="s">
        <v>8864</v>
      </c>
      <c r="J1001" s="330" t="s">
        <v>102</v>
      </c>
      <c r="K1001" s="330" t="s">
        <v>12263</v>
      </c>
      <c r="L1001" s="330" t="s">
        <v>4819</v>
      </c>
      <c r="M1001" s="91" t="s">
        <v>10855</v>
      </c>
      <c r="N1001" s="330" t="s">
        <v>30</v>
      </c>
      <c r="O1001" s="330"/>
      <c r="P1001" s="330" t="s">
        <v>30</v>
      </c>
      <c r="Q1001" s="373">
        <v>618163</v>
      </c>
      <c r="R1001" s="373">
        <v>6123</v>
      </c>
      <c r="S1001" s="387">
        <v>28055</v>
      </c>
      <c r="T1001" s="387">
        <v>28055</v>
      </c>
      <c r="U1001" s="253"/>
      <c r="V1001" s="252"/>
      <c r="W1001" s="252"/>
      <c r="X1001" s="330"/>
      <c r="Y1001" s="252"/>
      <c r="Z1001" s="252"/>
      <c r="AA1001" s="252"/>
      <c r="AB1001" s="252">
        <v>42</v>
      </c>
      <c r="AC1001" s="252"/>
      <c r="AD1001" s="252"/>
      <c r="AE1001" s="307">
        <v>370</v>
      </c>
      <c r="AF1001" s="91" t="s">
        <v>8429</v>
      </c>
      <c r="AG1001" s="373"/>
      <c r="AH1001" s="373"/>
      <c r="AI1001" s="91"/>
      <c r="AJ1001" s="91"/>
      <c r="AK1001" s="91"/>
      <c r="AL1001" s="381">
        <v>1</v>
      </c>
      <c r="AM1001" s="381"/>
      <c r="AN1001" s="381">
        <v>1</v>
      </c>
      <c r="AO1001" s="381"/>
      <c r="AP1001" s="381"/>
      <c r="AQ1001" s="381">
        <v>365</v>
      </c>
      <c r="AR1001" s="91" t="s">
        <v>9237</v>
      </c>
      <c r="AS1001" s="91" t="s">
        <v>9237</v>
      </c>
      <c r="AT1001" s="91" t="s">
        <v>6437</v>
      </c>
      <c r="AU1001" s="232">
        <v>837000</v>
      </c>
      <c r="AV1001" s="232">
        <v>2293</v>
      </c>
      <c r="AW1001" s="335">
        <v>16000</v>
      </c>
      <c r="AX1001" s="335">
        <v>11000</v>
      </c>
      <c r="AY1001" s="335">
        <v>11000</v>
      </c>
      <c r="AZ1001" s="335">
        <v>13000</v>
      </c>
      <c r="BA1001" s="335">
        <v>16000</v>
      </c>
      <c r="BB1001" s="313">
        <v>50</v>
      </c>
      <c r="BC1001" s="313" t="s">
        <v>10985</v>
      </c>
      <c r="BD1001" s="91" t="s">
        <v>8430</v>
      </c>
      <c r="BE1001" s="91"/>
      <c r="BF1001" s="313"/>
      <c r="BG1001" s="335"/>
      <c r="BH1001" s="313"/>
      <c r="BI1001" s="313"/>
      <c r="BJ1001" s="313"/>
      <c r="BK1001" s="313"/>
      <c r="BL1001" s="313"/>
      <c r="BM1001" s="91"/>
      <c r="BN1001" s="91"/>
      <c r="BO1001" s="253"/>
      <c r="BP1001" s="253"/>
      <c r="BQ1001" s="253"/>
      <c r="BR1001" s="253"/>
      <c r="BS1001" s="253"/>
      <c r="BT1001" s="253"/>
      <c r="BU1001" s="253"/>
      <c r="BV1001" s="253"/>
      <c r="BW1001" s="253"/>
      <c r="BX1001" s="253"/>
      <c r="BY1001" s="427">
        <v>1</v>
      </c>
      <c r="BZ1001" s="427">
        <v>2</v>
      </c>
      <c r="CA1001" s="427">
        <v>117</v>
      </c>
      <c r="CB1001" s="427"/>
      <c r="CC1001" s="427"/>
    </row>
    <row r="1002" spans="1:81" ht="17.100000000000001" customHeight="1">
      <c r="A1002" s="88">
        <v>894</v>
      </c>
      <c r="B1002" s="78" t="s">
        <v>4642</v>
      </c>
      <c r="C1002" s="78" t="s">
        <v>4650</v>
      </c>
      <c r="D1002" s="78" t="s">
        <v>702</v>
      </c>
      <c r="E1002" s="78" t="s">
        <v>97</v>
      </c>
      <c r="F1002" s="78" t="s">
        <v>4820</v>
      </c>
      <c r="G1002" s="101" t="s">
        <v>4821</v>
      </c>
      <c r="H1002" s="330" t="s">
        <v>4822</v>
      </c>
      <c r="I1002" s="91">
        <v>1989.01</v>
      </c>
      <c r="J1002" s="330" t="s">
        <v>102</v>
      </c>
      <c r="K1002" s="330" t="s">
        <v>367</v>
      </c>
      <c r="L1002" s="330" t="s">
        <v>4823</v>
      </c>
      <c r="M1002" s="91" t="s">
        <v>10856</v>
      </c>
      <c r="N1002" s="330" t="s">
        <v>30</v>
      </c>
      <c r="O1002" s="330"/>
      <c r="P1002" s="330" t="s">
        <v>30</v>
      </c>
      <c r="Q1002" s="373">
        <v>112499</v>
      </c>
      <c r="R1002" s="373">
        <v>28125</v>
      </c>
      <c r="S1002" s="387">
        <v>12543</v>
      </c>
      <c r="T1002" s="387">
        <v>12543</v>
      </c>
      <c r="U1002" s="253"/>
      <c r="V1002" s="252"/>
      <c r="W1002" s="252"/>
      <c r="X1002" s="330"/>
      <c r="Y1002" s="252"/>
      <c r="Z1002" s="252"/>
      <c r="AA1002" s="252"/>
      <c r="AB1002" s="252">
        <v>2928</v>
      </c>
      <c r="AC1002" s="252"/>
      <c r="AD1002" s="252">
        <v>67</v>
      </c>
      <c r="AE1002" s="307">
        <v>180</v>
      </c>
      <c r="AF1002" s="91"/>
      <c r="AG1002" s="373"/>
      <c r="AH1002" s="373"/>
      <c r="AI1002" s="91"/>
      <c r="AJ1002" s="91"/>
      <c r="AK1002" s="91"/>
      <c r="AL1002" s="381">
        <v>2</v>
      </c>
      <c r="AM1002" s="381"/>
      <c r="AN1002" s="381">
        <v>1</v>
      </c>
      <c r="AO1002" s="381">
        <v>1</v>
      </c>
      <c r="AP1002" s="381"/>
      <c r="AQ1002" s="381">
        <v>365</v>
      </c>
      <c r="AR1002" s="91" t="s">
        <v>6355</v>
      </c>
      <c r="AS1002" s="91" t="s">
        <v>6355</v>
      </c>
      <c r="AT1002" s="91" t="s">
        <v>6437</v>
      </c>
      <c r="AU1002" s="232">
        <v>250000</v>
      </c>
      <c r="AV1002" s="73">
        <v>685</v>
      </c>
      <c r="AW1002" s="335">
        <v>12000</v>
      </c>
      <c r="AX1002" s="335">
        <v>7000</v>
      </c>
      <c r="AY1002" s="335">
        <v>7000</v>
      </c>
      <c r="AZ1002" s="335">
        <v>8000</v>
      </c>
      <c r="BA1002" s="335">
        <v>12000</v>
      </c>
      <c r="BB1002" s="313">
        <v>25</v>
      </c>
      <c r="BC1002" s="313"/>
      <c r="BD1002" s="91" t="s">
        <v>9582</v>
      </c>
      <c r="BE1002" s="91" t="s">
        <v>9588</v>
      </c>
      <c r="BF1002" s="313"/>
      <c r="BG1002" s="335"/>
      <c r="BH1002" s="313"/>
      <c r="BI1002" s="313"/>
      <c r="BJ1002" s="313"/>
      <c r="BK1002" s="313"/>
      <c r="BL1002" s="313"/>
      <c r="BM1002" s="91"/>
      <c r="BN1002" s="91"/>
      <c r="BO1002" s="253"/>
      <c r="BP1002" s="253"/>
      <c r="BQ1002" s="253"/>
      <c r="BR1002" s="253"/>
      <c r="BS1002" s="253"/>
      <c r="BT1002" s="253"/>
      <c r="BU1002" s="253"/>
      <c r="BV1002" s="253"/>
      <c r="BW1002" s="253"/>
      <c r="BX1002" s="253"/>
      <c r="BY1002" s="427">
        <v>1</v>
      </c>
      <c r="BZ1002" s="427">
        <v>14</v>
      </c>
      <c r="CA1002" s="427">
        <v>15</v>
      </c>
      <c r="CB1002" s="427"/>
      <c r="CC1002" s="427"/>
    </row>
    <row r="1003" spans="1:81" ht="17.100000000000001" customHeight="1">
      <c r="A1003" s="770">
        <v>895</v>
      </c>
      <c r="B1003" s="78" t="s">
        <v>4642</v>
      </c>
      <c r="C1003" s="78" t="s">
        <v>4643</v>
      </c>
      <c r="D1003" s="78" t="s">
        <v>702</v>
      </c>
      <c r="E1003" s="78" t="s">
        <v>97</v>
      </c>
      <c r="F1003" s="78" t="s">
        <v>4824</v>
      </c>
      <c r="G1003" s="101" t="s">
        <v>11700</v>
      </c>
      <c r="H1003" s="330" t="s">
        <v>8817</v>
      </c>
      <c r="I1003" s="91" t="s">
        <v>4825</v>
      </c>
      <c r="J1003" s="330" t="s">
        <v>102</v>
      </c>
      <c r="K1003" s="330" t="s">
        <v>4826</v>
      </c>
      <c r="L1003" s="330" t="s">
        <v>4827</v>
      </c>
      <c r="M1003" s="91" t="s">
        <v>10708</v>
      </c>
      <c r="N1003" s="330" t="s">
        <v>30</v>
      </c>
      <c r="O1003" s="330"/>
      <c r="P1003" s="330" t="s">
        <v>30</v>
      </c>
      <c r="Q1003" s="373">
        <v>1900</v>
      </c>
      <c r="R1003" s="373">
        <v>275.16000000000003</v>
      </c>
      <c r="S1003" s="387">
        <v>200.21</v>
      </c>
      <c r="T1003" s="387">
        <v>200.21</v>
      </c>
      <c r="U1003" s="253" t="s">
        <v>6678</v>
      </c>
      <c r="V1003" s="252"/>
      <c r="W1003" s="252">
        <v>59</v>
      </c>
      <c r="X1003" s="330" t="s">
        <v>6337</v>
      </c>
      <c r="Y1003" s="252"/>
      <c r="Z1003" s="252">
        <v>18</v>
      </c>
      <c r="AA1003" s="252">
        <v>500</v>
      </c>
      <c r="AB1003" s="252">
        <v>6</v>
      </c>
      <c r="AC1003" s="252"/>
      <c r="AD1003" s="252"/>
      <c r="AE1003" s="307">
        <v>30</v>
      </c>
      <c r="AF1003" s="91" t="s">
        <v>8450</v>
      </c>
      <c r="AG1003" s="373">
        <v>500</v>
      </c>
      <c r="AH1003" s="375">
        <v>500</v>
      </c>
      <c r="AI1003" s="91"/>
      <c r="AJ1003" s="91"/>
      <c r="AK1003" s="91" t="s">
        <v>6573</v>
      </c>
      <c r="AL1003" s="583"/>
      <c r="AM1003" s="381"/>
      <c r="AN1003" s="381"/>
      <c r="AO1003" s="381"/>
      <c r="AP1003" s="381"/>
      <c r="AQ1003" s="381">
        <v>260</v>
      </c>
      <c r="AR1003" s="91" t="s">
        <v>6341</v>
      </c>
      <c r="AS1003" s="91" t="s">
        <v>6341</v>
      </c>
      <c r="AT1003" s="91" t="s">
        <v>9234</v>
      </c>
      <c r="AU1003" s="232">
        <v>5880</v>
      </c>
      <c r="AV1003" s="73">
        <v>23</v>
      </c>
      <c r="AW1003" s="335">
        <v>5000</v>
      </c>
      <c r="AX1003" s="335">
        <v>0</v>
      </c>
      <c r="AY1003" s="335">
        <v>2000</v>
      </c>
      <c r="AZ1003" s="335">
        <v>3000</v>
      </c>
      <c r="BA1003" s="335">
        <v>5000</v>
      </c>
      <c r="BB1003" s="313">
        <v>30</v>
      </c>
      <c r="BC1003" s="313">
        <v>20</v>
      </c>
      <c r="BD1003" s="91" t="s">
        <v>8451</v>
      </c>
      <c r="BE1003" s="91" t="s">
        <v>9587</v>
      </c>
      <c r="BF1003" s="313">
        <v>5000</v>
      </c>
      <c r="BG1003" s="335">
        <v>0</v>
      </c>
      <c r="BH1003" s="313">
        <v>2000</v>
      </c>
      <c r="BI1003" s="313">
        <v>3000</v>
      </c>
      <c r="BJ1003" s="313">
        <v>5000</v>
      </c>
      <c r="BK1003" s="313">
        <v>30</v>
      </c>
      <c r="BL1003" s="313">
        <v>20</v>
      </c>
      <c r="BM1003" s="91" t="s">
        <v>8451</v>
      </c>
      <c r="BN1003" s="91" t="s">
        <v>8452</v>
      </c>
      <c r="BO1003" s="253"/>
      <c r="BP1003" s="253"/>
      <c r="BQ1003" s="253"/>
      <c r="BR1003" s="253"/>
      <c r="BS1003" s="253"/>
      <c r="BT1003" s="253"/>
      <c r="BU1003" s="253"/>
      <c r="BV1003" s="253"/>
      <c r="BW1003" s="253"/>
      <c r="BX1003" s="253"/>
      <c r="BY1003" s="734">
        <v>2</v>
      </c>
      <c r="BZ1003" s="427"/>
      <c r="CA1003" s="427"/>
      <c r="CB1003" s="427"/>
      <c r="CC1003" s="427"/>
    </row>
    <row r="1004" spans="1:81" ht="17.100000000000001" customHeight="1">
      <c r="A1004" s="88">
        <v>896</v>
      </c>
      <c r="B1004" s="78" t="s">
        <v>4642</v>
      </c>
      <c r="C1004" s="78" t="s">
        <v>4643</v>
      </c>
      <c r="D1004" s="78" t="s">
        <v>702</v>
      </c>
      <c r="E1004" s="78" t="s">
        <v>180</v>
      </c>
      <c r="F1004" s="78" t="s">
        <v>4828</v>
      </c>
      <c r="G1004" s="101" t="s">
        <v>4829</v>
      </c>
      <c r="H1004" s="330" t="s">
        <v>4830</v>
      </c>
      <c r="I1004" s="91" t="s">
        <v>4831</v>
      </c>
      <c r="J1004" s="330" t="s">
        <v>102</v>
      </c>
      <c r="K1004" s="330" t="s">
        <v>3011</v>
      </c>
      <c r="L1004" s="330" t="s">
        <v>4832</v>
      </c>
      <c r="M1004" s="91" t="s">
        <v>10709</v>
      </c>
      <c r="N1004" s="330" t="s">
        <v>30</v>
      </c>
      <c r="O1004" s="570"/>
      <c r="P1004" s="330" t="s">
        <v>30</v>
      </c>
      <c r="Q1004" s="373">
        <v>9867</v>
      </c>
      <c r="R1004" s="373">
        <v>1868.14</v>
      </c>
      <c r="S1004" s="387">
        <v>337.18</v>
      </c>
      <c r="T1004" s="387">
        <v>204.95</v>
      </c>
      <c r="U1004" s="253" t="s">
        <v>6489</v>
      </c>
      <c r="V1004" s="252">
        <v>132.22999999999999</v>
      </c>
      <c r="W1004" s="252">
        <v>89.25</v>
      </c>
      <c r="X1004" s="330" t="s">
        <v>6337</v>
      </c>
      <c r="Y1004" s="252"/>
      <c r="Z1004" s="252"/>
      <c r="AA1004" s="252"/>
      <c r="AB1004" s="252">
        <v>16.52</v>
      </c>
      <c r="AC1004" s="252"/>
      <c r="AD1004" s="252"/>
      <c r="AE1004" s="307">
        <v>30</v>
      </c>
      <c r="AF1004" s="91" t="s">
        <v>7875</v>
      </c>
      <c r="AG1004" s="373"/>
      <c r="AH1004" s="373">
        <v>250</v>
      </c>
      <c r="AI1004" s="91"/>
      <c r="AJ1004" s="91"/>
      <c r="AK1004" s="91" t="s">
        <v>6348</v>
      </c>
      <c r="AL1004" s="381">
        <v>3</v>
      </c>
      <c r="AM1004" s="381"/>
      <c r="AN1004" s="381"/>
      <c r="AO1004" s="381">
        <v>3</v>
      </c>
      <c r="AP1004" s="381"/>
      <c r="AQ1004" s="733">
        <v>300</v>
      </c>
      <c r="AR1004" s="91" t="s">
        <v>9213</v>
      </c>
      <c r="AS1004" s="91" t="s">
        <v>9213</v>
      </c>
      <c r="AT1004" s="91" t="s">
        <v>9234</v>
      </c>
      <c r="AU1004" s="232">
        <v>3000</v>
      </c>
      <c r="AV1004" s="232">
        <v>10</v>
      </c>
      <c r="AW1004" s="335">
        <v>5000</v>
      </c>
      <c r="AX1004" s="335">
        <v>2000</v>
      </c>
      <c r="AY1004" s="335">
        <v>3000</v>
      </c>
      <c r="AZ1004" s="335">
        <v>3000</v>
      </c>
      <c r="BA1004" s="335">
        <v>5000</v>
      </c>
      <c r="BB1004" s="313"/>
      <c r="BC1004" s="313"/>
      <c r="BD1004" s="91"/>
      <c r="BE1004" s="91" t="s">
        <v>12342</v>
      </c>
      <c r="BF1004" s="313"/>
      <c r="BG1004" s="335"/>
      <c r="BH1004" s="313"/>
      <c r="BI1004" s="313"/>
      <c r="BJ1004" s="313"/>
      <c r="BK1004" s="313"/>
      <c r="BL1004" s="313"/>
      <c r="BM1004" s="91"/>
      <c r="BN1004" s="91"/>
      <c r="BO1004" s="253"/>
      <c r="BP1004" s="253"/>
      <c r="BQ1004" s="253"/>
      <c r="BR1004" s="253"/>
      <c r="BS1004" s="253"/>
      <c r="BT1004" s="253"/>
      <c r="BU1004" s="253"/>
      <c r="BV1004" s="253"/>
      <c r="BW1004" s="253"/>
      <c r="BX1004" s="253"/>
      <c r="BY1004" s="575">
        <v>1</v>
      </c>
      <c r="BZ1004" s="427"/>
      <c r="CA1004" s="427">
        <v>3</v>
      </c>
      <c r="CB1004" s="427"/>
      <c r="CC1004" s="427"/>
    </row>
    <row r="1005" spans="1:81" ht="17.100000000000001" customHeight="1">
      <c r="A1005" s="770">
        <v>897</v>
      </c>
      <c r="B1005" s="78" t="s">
        <v>4642</v>
      </c>
      <c r="C1005" s="78" t="s">
        <v>4650</v>
      </c>
      <c r="D1005" s="78" t="s">
        <v>702</v>
      </c>
      <c r="E1005" s="78" t="s">
        <v>97</v>
      </c>
      <c r="F1005" s="78" t="s">
        <v>4833</v>
      </c>
      <c r="G1005" s="101" t="s">
        <v>4834</v>
      </c>
      <c r="H1005" s="330" t="s">
        <v>4835</v>
      </c>
      <c r="I1005" s="91" t="s">
        <v>4836</v>
      </c>
      <c r="J1005" s="330" t="s">
        <v>102</v>
      </c>
      <c r="K1005" s="330" t="s">
        <v>4837</v>
      </c>
      <c r="L1005" s="330" t="s">
        <v>4838</v>
      </c>
      <c r="M1005" s="91" t="s">
        <v>10857</v>
      </c>
      <c r="N1005" s="330" t="s">
        <v>30</v>
      </c>
      <c r="O1005" s="330"/>
      <c r="P1005" s="330" t="s">
        <v>30</v>
      </c>
      <c r="Q1005" s="373">
        <v>96171</v>
      </c>
      <c r="R1005" s="373">
        <v>3159</v>
      </c>
      <c r="S1005" s="387">
        <v>78401</v>
      </c>
      <c r="T1005" s="23">
        <v>78401</v>
      </c>
      <c r="U1005" s="390"/>
      <c r="V1005" s="300"/>
      <c r="W1005" s="252"/>
      <c r="X1005" s="330"/>
      <c r="Y1005" s="252"/>
      <c r="Z1005" s="252"/>
      <c r="AA1005" s="252"/>
      <c r="AB1005" s="252">
        <v>391.68</v>
      </c>
      <c r="AC1005" s="252">
        <v>137.4</v>
      </c>
      <c r="AD1005" s="252">
        <v>19.64</v>
      </c>
      <c r="AE1005" s="307">
        <v>130</v>
      </c>
      <c r="AF1005" s="91" t="s">
        <v>8975</v>
      </c>
      <c r="AG1005" s="373">
        <v>540</v>
      </c>
      <c r="AH1005" s="373">
        <v>600000</v>
      </c>
      <c r="AI1005" s="91"/>
      <c r="AJ1005" s="91"/>
      <c r="AK1005" s="91" t="s">
        <v>6369</v>
      </c>
      <c r="AL1005" s="381">
        <v>3</v>
      </c>
      <c r="AM1005" s="381"/>
      <c r="AN1005" s="381">
        <v>3</v>
      </c>
      <c r="AO1005" s="381"/>
      <c r="AP1005" s="381"/>
      <c r="AQ1005" s="381">
        <v>365</v>
      </c>
      <c r="AR1005" s="91" t="s">
        <v>6355</v>
      </c>
      <c r="AS1005" s="91" t="s">
        <v>6355</v>
      </c>
      <c r="AT1005" s="91" t="s">
        <v>6437</v>
      </c>
      <c r="AU1005" s="232">
        <v>162051</v>
      </c>
      <c r="AV1005" s="73">
        <v>444</v>
      </c>
      <c r="AW1005" s="335">
        <v>12000</v>
      </c>
      <c r="AX1005" s="335">
        <v>7000</v>
      </c>
      <c r="AY1005" s="335">
        <v>7000</v>
      </c>
      <c r="AZ1005" s="335">
        <v>8000</v>
      </c>
      <c r="BA1005" s="335">
        <v>12000</v>
      </c>
      <c r="BB1005" s="309">
        <v>17</v>
      </c>
      <c r="BC1005" s="313"/>
      <c r="BD1005" s="91" t="s">
        <v>9585</v>
      </c>
      <c r="BE1005" s="91" t="s">
        <v>7548</v>
      </c>
      <c r="BF1005" s="313"/>
      <c r="BG1005" s="335"/>
      <c r="BH1005" s="313"/>
      <c r="BI1005" s="313"/>
      <c r="BJ1005" s="313"/>
      <c r="BK1005" s="313"/>
      <c r="BL1005" s="313"/>
      <c r="BM1005" s="91"/>
      <c r="BN1005" s="91"/>
      <c r="BO1005" s="253"/>
      <c r="BP1005" s="253"/>
      <c r="BQ1005" s="253"/>
      <c r="BR1005" s="253"/>
      <c r="BS1005" s="253"/>
      <c r="BT1005" s="253"/>
      <c r="BU1005" s="253"/>
      <c r="BV1005" s="253"/>
      <c r="BW1005" s="253"/>
      <c r="BX1005" s="253"/>
      <c r="BY1005" s="427">
        <v>1</v>
      </c>
      <c r="BZ1005" s="427">
        <v>2</v>
      </c>
      <c r="CA1005" s="427">
        <v>14</v>
      </c>
      <c r="CB1005" s="427"/>
      <c r="CC1005" s="427"/>
    </row>
    <row r="1006" spans="1:81" ht="17.100000000000001" customHeight="1">
      <c r="A1006" s="88">
        <v>898</v>
      </c>
      <c r="B1006" s="78" t="s">
        <v>4719</v>
      </c>
      <c r="C1006" s="78" t="s">
        <v>4727</v>
      </c>
      <c r="D1006" s="78" t="s">
        <v>350</v>
      </c>
      <c r="E1006" s="78" t="s">
        <v>20</v>
      </c>
      <c r="F1006" s="78" t="s">
        <v>4839</v>
      </c>
      <c r="G1006" s="101" t="s">
        <v>4840</v>
      </c>
      <c r="H1006" s="330" t="s">
        <v>4841</v>
      </c>
      <c r="I1006" s="91" t="s">
        <v>4842</v>
      </c>
      <c r="J1006" s="330" t="s">
        <v>102</v>
      </c>
      <c r="K1006" s="330" t="s">
        <v>4842</v>
      </c>
      <c r="L1006" s="330" t="s">
        <v>4843</v>
      </c>
      <c r="M1006" s="91" t="s">
        <v>10858</v>
      </c>
      <c r="N1006" s="330" t="s">
        <v>30</v>
      </c>
      <c r="O1006" s="330"/>
      <c r="P1006" s="330" t="s">
        <v>30</v>
      </c>
      <c r="Q1006" s="373">
        <v>25624</v>
      </c>
      <c r="R1006" s="373">
        <v>6422.74</v>
      </c>
      <c r="S1006" s="387">
        <v>5757.74</v>
      </c>
      <c r="T1006" s="387">
        <v>5757.74</v>
      </c>
      <c r="U1006" s="253"/>
      <c r="V1006" s="252"/>
      <c r="W1006" s="252">
        <v>300</v>
      </c>
      <c r="X1006" s="330" t="s">
        <v>6337</v>
      </c>
      <c r="Y1006" s="252">
        <v>15</v>
      </c>
      <c r="Z1006" s="252"/>
      <c r="AA1006" s="252"/>
      <c r="AB1006" s="252">
        <v>194</v>
      </c>
      <c r="AC1006" s="252"/>
      <c r="AD1006" s="252">
        <v>156</v>
      </c>
      <c r="AE1006" s="307">
        <v>126</v>
      </c>
      <c r="AF1006" s="91" t="s">
        <v>8977</v>
      </c>
      <c r="AG1006" s="373">
        <v>40</v>
      </c>
      <c r="AH1006" s="373">
        <v>600000</v>
      </c>
      <c r="AI1006" s="91"/>
      <c r="AJ1006" s="91"/>
      <c r="AK1006" s="91"/>
      <c r="AL1006" s="381">
        <v>3</v>
      </c>
      <c r="AM1006" s="381">
        <v>1</v>
      </c>
      <c r="AN1006" s="381"/>
      <c r="AO1006" s="381">
        <v>2</v>
      </c>
      <c r="AP1006" s="381"/>
      <c r="AQ1006" s="381">
        <v>365</v>
      </c>
      <c r="AR1006" s="91" t="s">
        <v>9238</v>
      </c>
      <c r="AS1006" s="91" t="s">
        <v>9238</v>
      </c>
      <c r="AT1006" s="91" t="s">
        <v>6437</v>
      </c>
      <c r="AU1006" s="232">
        <v>106439</v>
      </c>
      <c r="AV1006" s="232">
        <v>292</v>
      </c>
      <c r="AW1006" s="335">
        <v>13000</v>
      </c>
      <c r="AX1006" s="335" t="s">
        <v>7695</v>
      </c>
      <c r="AY1006" s="335" t="s">
        <v>7695</v>
      </c>
      <c r="AZ1006" s="335" t="s">
        <v>7695</v>
      </c>
      <c r="BA1006" s="335">
        <v>13000</v>
      </c>
      <c r="BB1006" s="313">
        <v>15</v>
      </c>
      <c r="BC1006" s="313">
        <v>15</v>
      </c>
      <c r="BD1006" s="91" t="s">
        <v>9655</v>
      </c>
      <c r="BE1006" s="91" t="s">
        <v>9583</v>
      </c>
      <c r="BF1006" s="313"/>
      <c r="BG1006" s="335"/>
      <c r="BH1006" s="313"/>
      <c r="BI1006" s="313"/>
      <c r="BJ1006" s="313"/>
      <c r="BK1006" s="313"/>
      <c r="BL1006" s="313"/>
      <c r="BM1006" s="91"/>
      <c r="BN1006" s="91"/>
      <c r="BO1006" s="253"/>
      <c r="BP1006" s="253"/>
      <c r="BQ1006" s="253"/>
      <c r="BR1006" s="253"/>
      <c r="BS1006" s="253"/>
      <c r="BT1006" s="253"/>
      <c r="BU1006" s="253"/>
      <c r="BV1006" s="253"/>
      <c r="BW1006" s="253"/>
      <c r="BX1006" s="253"/>
      <c r="BY1006" s="427"/>
      <c r="BZ1006" s="427"/>
      <c r="CA1006" s="427">
        <v>8</v>
      </c>
      <c r="CB1006" s="427"/>
      <c r="CC1006" s="427"/>
    </row>
    <row r="1007" spans="1:81" ht="17.100000000000001" customHeight="1">
      <c r="A1007" s="770">
        <v>899</v>
      </c>
      <c r="B1007" s="78" t="s">
        <v>4642</v>
      </c>
      <c r="C1007" s="78" t="s">
        <v>4643</v>
      </c>
      <c r="D1007" s="78" t="s">
        <v>702</v>
      </c>
      <c r="E1007" s="78" t="s">
        <v>180</v>
      </c>
      <c r="F1007" s="78" t="s">
        <v>4844</v>
      </c>
      <c r="G1007" s="101" t="s">
        <v>4845</v>
      </c>
      <c r="H1007" s="330" t="s">
        <v>4846</v>
      </c>
      <c r="I1007" s="568" t="s">
        <v>2044</v>
      </c>
      <c r="J1007" s="567" t="s">
        <v>102</v>
      </c>
      <c r="K1007" s="567" t="s">
        <v>4847</v>
      </c>
      <c r="L1007" s="567" t="s">
        <v>4848</v>
      </c>
      <c r="M1007" s="91" t="s">
        <v>10859</v>
      </c>
      <c r="N1007" s="330" t="s">
        <v>30</v>
      </c>
      <c r="O1007" s="330"/>
      <c r="P1007" s="330" t="s">
        <v>30</v>
      </c>
      <c r="Q1007" s="373">
        <v>114168</v>
      </c>
      <c r="R1007" s="373">
        <v>1936</v>
      </c>
      <c r="S1007" s="387">
        <v>390</v>
      </c>
      <c r="T1007" s="387">
        <v>390</v>
      </c>
      <c r="U1007" s="253" t="s">
        <v>6336</v>
      </c>
      <c r="V1007" s="252"/>
      <c r="W1007" s="252">
        <v>66</v>
      </c>
      <c r="X1007" s="330" t="s">
        <v>6337</v>
      </c>
      <c r="Y1007" s="252">
        <v>130</v>
      </c>
      <c r="Z1007" s="252">
        <v>17</v>
      </c>
      <c r="AA1007" s="252">
        <v>18</v>
      </c>
      <c r="AB1007" s="252">
        <v>20</v>
      </c>
      <c r="AC1007" s="252">
        <v>460</v>
      </c>
      <c r="AD1007" s="252">
        <v>60</v>
      </c>
      <c r="AE1007" s="307">
        <v>88</v>
      </c>
      <c r="AF1007" s="91" t="s">
        <v>8976</v>
      </c>
      <c r="AG1007" s="373">
        <v>164</v>
      </c>
      <c r="AH1007" s="373">
        <v>3800</v>
      </c>
      <c r="AI1007" s="91"/>
      <c r="AJ1007" s="91"/>
      <c r="AK1007" s="91"/>
      <c r="AL1007" s="381"/>
      <c r="AM1007" s="381"/>
      <c r="AN1007" s="381"/>
      <c r="AO1007" s="381"/>
      <c r="AP1007" s="381"/>
      <c r="AQ1007" s="381">
        <v>0</v>
      </c>
      <c r="AR1007" s="91"/>
      <c r="AS1007" s="91"/>
      <c r="AT1007" s="91" t="s">
        <v>11072</v>
      </c>
      <c r="AU1007" s="232">
        <v>0</v>
      </c>
      <c r="AV1007" s="73">
        <v>0</v>
      </c>
      <c r="AW1007" s="335">
        <v>9000</v>
      </c>
      <c r="AX1007" s="335">
        <v>6000</v>
      </c>
      <c r="AY1007" s="335">
        <v>6000</v>
      </c>
      <c r="AZ1007" s="335">
        <v>7000</v>
      </c>
      <c r="BA1007" s="335">
        <v>9000</v>
      </c>
      <c r="BB1007" s="451">
        <v>22</v>
      </c>
      <c r="BC1007" s="451">
        <v>33</v>
      </c>
      <c r="BD1007" s="91" t="s">
        <v>9586</v>
      </c>
      <c r="BE1007" s="91" t="s">
        <v>9542</v>
      </c>
      <c r="BF1007" s="313"/>
      <c r="BG1007" s="335"/>
      <c r="BH1007" s="313"/>
      <c r="BI1007" s="313"/>
      <c r="BJ1007" s="313"/>
      <c r="BK1007" s="313"/>
      <c r="BL1007" s="313"/>
      <c r="BM1007" s="91"/>
      <c r="BN1007" s="91"/>
      <c r="BO1007" s="253"/>
      <c r="BP1007" s="253"/>
      <c r="BQ1007" s="253"/>
      <c r="BR1007" s="253"/>
      <c r="BS1007" s="253"/>
      <c r="BT1007" s="253"/>
      <c r="BU1007" s="253"/>
      <c r="BV1007" s="253"/>
      <c r="BW1007" s="253"/>
      <c r="BX1007" s="253"/>
      <c r="BY1007" s="596">
        <v>6</v>
      </c>
      <c r="BZ1007" s="427"/>
      <c r="CA1007" s="427"/>
      <c r="CB1007" s="427"/>
      <c r="CC1007" s="427"/>
    </row>
    <row r="1008" spans="1:81" ht="17.100000000000001" customHeight="1">
      <c r="A1008" s="88">
        <v>900</v>
      </c>
      <c r="B1008" s="78" t="s">
        <v>4642</v>
      </c>
      <c r="C1008" s="78" t="s">
        <v>4650</v>
      </c>
      <c r="D1008" s="78" t="s">
        <v>702</v>
      </c>
      <c r="E1008" s="78" t="s">
        <v>97</v>
      </c>
      <c r="F1008" s="78" t="s">
        <v>4849</v>
      </c>
      <c r="G1008" s="101" t="s">
        <v>4850</v>
      </c>
      <c r="H1008" s="330" t="s">
        <v>4851</v>
      </c>
      <c r="I1008" s="547" t="s">
        <v>523</v>
      </c>
      <c r="J1008" s="546" t="s">
        <v>102</v>
      </c>
      <c r="K1008" s="546" t="s">
        <v>523</v>
      </c>
      <c r="L1008" s="330" t="s">
        <v>4852</v>
      </c>
      <c r="M1008" s="91" t="s">
        <v>10860</v>
      </c>
      <c r="N1008" s="330" t="s">
        <v>30</v>
      </c>
      <c r="O1008" s="330"/>
      <c r="P1008" s="330" t="s">
        <v>102</v>
      </c>
      <c r="Q1008" s="373">
        <v>157100</v>
      </c>
      <c r="R1008" s="373">
        <v>7494.56</v>
      </c>
      <c r="S1008" s="387">
        <v>3992</v>
      </c>
      <c r="T1008" s="387">
        <v>3939</v>
      </c>
      <c r="U1008" s="253"/>
      <c r="V1008" s="252">
        <v>53</v>
      </c>
      <c r="W1008" s="252">
        <v>99</v>
      </c>
      <c r="X1008" s="330" t="s">
        <v>6337</v>
      </c>
      <c r="Y1008" s="252"/>
      <c r="Z1008" s="252">
        <v>55</v>
      </c>
      <c r="AA1008" s="252">
        <v>1450</v>
      </c>
      <c r="AB1008" s="252">
        <v>186</v>
      </c>
      <c r="AC1008" s="252"/>
      <c r="AD1008" s="252">
        <v>276</v>
      </c>
      <c r="AE1008" s="307">
        <v>180</v>
      </c>
      <c r="AF1008" s="91" t="s">
        <v>8431</v>
      </c>
      <c r="AG1008" s="373"/>
      <c r="AH1008" s="373">
        <v>5733</v>
      </c>
      <c r="AI1008" s="91"/>
      <c r="AJ1008" s="91"/>
      <c r="AK1008" s="91" t="s">
        <v>11688</v>
      </c>
      <c r="AL1008" s="381">
        <v>15</v>
      </c>
      <c r="AM1008" s="381"/>
      <c r="AN1008" s="381">
        <v>10</v>
      </c>
      <c r="AO1008" s="381">
        <v>5</v>
      </c>
      <c r="AP1008" s="381"/>
      <c r="AQ1008" s="381">
        <v>365</v>
      </c>
      <c r="AR1008" s="91" t="s">
        <v>9236</v>
      </c>
      <c r="AS1008" s="91" t="s">
        <v>9236</v>
      </c>
      <c r="AT1008" s="91" t="s">
        <v>6437</v>
      </c>
      <c r="AU1008" s="232">
        <v>161972</v>
      </c>
      <c r="AV1008" s="232">
        <v>444</v>
      </c>
      <c r="AW1008" s="335">
        <v>15000</v>
      </c>
      <c r="AX1008" s="335">
        <v>11000</v>
      </c>
      <c r="AY1008" s="335">
        <v>12000</v>
      </c>
      <c r="AZ1008" s="335">
        <v>12000</v>
      </c>
      <c r="BA1008" s="335">
        <v>15000</v>
      </c>
      <c r="BB1008" s="451">
        <v>20</v>
      </c>
      <c r="BC1008" s="451"/>
      <c r="BD1008" s="91" t="s">
        <v>8432</v>
      </c>
      <c r="BE1008" s="91" t="s">
        <v>9584</v>
      </c>
      <c r="BF1008" s="313"/>
      <c r="BG1008" s="335"/>
      <c r="BH1008" s="313"/>
      <c r="BI1008" s="313"/>
      <c r="BJ1008" s="313"/>
      <c r="BK1008" s="313"/>
      <c r="BL1008" s="313"/>
      <c r="BM1008" s="91"/>
      <c r="BN1008" s="91"/>
      <c r="BO1008" s="253"/>
      <c r="BP1008" s="253"/>
      <c r="BQ1008" s="253"/>
      <c r="BR1008" s="253"/>
      <c r="BS1008" s="253"/>
      <c r="BT1008" s="253"/>
      <c r="BU1008" s="253"/>
      <c r="BV1008" s="253"/>
      <c r="BW1008" s="253"/>
      <c r="BX1008" s="253"/>
      <c r="BY1008" s="427">
        <v>1</v>
      </c>
      <c r="BZ1008" s="427"/>
      <c r="CA1008" s="427">
        <v>5</v>
      </c>
      <c r="CB1008" s="427"/>
      <c r="CC1008" s="427"/>
    </row>
    <row r="1009" spans="1:81" ht="17.100000000000001" customHeight="1">
      <c r="A1009" s="770">
        <v>901</v>
      </c>
      <c r="B1009" s="78" t="s">
        <v>4642</v>
      </c>
      <c r="C1009" s="78" t="s">
        <v>4643</v>
      </c>
      <c r="D1009" s="78" t="s">
        <v>702</v>
      </c>
      <c r="E1009" s="78" t="s">
        <v>180</v>
      </c>
      <c r="F1009" s="78" t="s">
        <v>4853</v>
      </c>
      <c r="G1009" s="101" t="s">
        <v>4854</v>
      </c>
      <c r="H1009" s="330" t="s">
        <v>4855</v>
      </c>
      <c r="I1009" s="91" t="s">
        <v>4856</v>
      </c>
      <c r="J1009" s="330" t="s">
        <v>102</v>
      </c>
      <c r="K1009" s="330" t="s">
        <v>1363</v>
      </c>
      <c r="L1009" s="330" t="s">
        <v>4857</v>
      </c>
      <c r="M1009" s="91" t="s">
        <v>10710</v>
      </c>
      <c r="N1009" s="776" t="s">
        <v>30</v>
      </c>
      <c r="O1009" s="330"/>
      <c r="P1009" s="330" t="s">
        <v>102</v>
      </c>
      <c r="Q1009" s="373">
        <v>9994</v>
      </c>
      <c r="R1009" s="373">
        <v>4895</v>
      </c>
      <c r="S1009" s="387">
        <v>2318</v>
      </c>
      <c r="T1009" s="387">
        <v>2318</v>
      </c>
      <c r="U1009" s="253" t="s">
        <v>6352</v>
      </c>
      <c r="V1009" s="252"/>
      <c r="W1009" s="252">
        <v>43</v>
      </c>
      <c r="X1009" s="330" t="s">
        <v>33</v>
      </c>
      <c r="Y1009" s="252">
        <v>200</v>
      </c>
      <c r="Z1009" s="252">
        <v>20</v>
      </c>
      <c r="AA1009" s="252">
        <v>80</v>
      </c>
      <c r="AB1009" s="252">
        <v>308</v>
      </c>
      <c r="AC1009" s="252">
        <v>161</v>
      </c>
      <c r="AD1009" s="252">
        <v>28</v>
      </c>
      <c r="AE1009" s="307">
        <v>57</v>
      </c>
      <c r="AF1009" s="91" t="s">
        <v>8435</v>
      </c>
      <c r="AG1009" s="373">
        <v>85</v>
      </c>
      <c r="AH1009" s="373">
        <v>85</v>
      </c>
      <c r="AI1009" s="91"/>
      <c r="AJ1009" s="91"/>
      <c r="AK1009" s="91"/>
      <c r="AL1009" s="381"/>
      <c r="AM1009" s="381"/>
      <c r="AN1009" s="381"/>
      <c r="AO1009" s="381"/>
      <c r="AP1009" s="381"/>
      <c r="AQ1009" s="381">
        <v>365</v>
      </c>
      <c r="AR1009" s="91" t="s">
        <v>9239</v>
      </c>
      <c r="AS1009" s="91" t="s">
        <v>9239</v>
      </c>
      <c r="AT1009" s="91" t="s">
        <v>6437</v>
      </c>
      <c r="AU1009" s="232">
        <v>240000</v>
      </c>
      <c r="AV1009" s="459">
        <v>657</v>
      </c>
      <c r="AW1009" s="335">
        <v>15000</v>
      </c>
      <c r="AX1009" s="335">
        <v>14000</v>
      </c>
      <c r="AY1009" s="335">
        <v>14000</v>
      </c>
      <c r="AZ1009" s="335">
        <v>14000</v>
      </c>
      <c r="BA1009" s="335">
        <v>15000</v>
      </c>
      <c r="BB1009" s="451"/>
      <c r="BC1009" s="451">
        <v>26</v>
      </c>
      <c r="BD1009" s="91" t="s">
        <v>8436</v>
      </c>
      <c r="BE1009" s="91" t="s">
        <v>7147</v>
      </c>
      <c r="BF1009" s="313"/>
      <c r="BG1009" s="335"/>
      <c r="BH1009" s="313"/>
      <c r="BI1009" s="313"/>
      <c r="BJ1009" s="313"/>
      <c r="BK1009" s="313"/>
      <c r="BL1009" s="313"/>
      <c r="BM1009" s="91"/>
      <c r="BN1009" s="91"/>
      <c r="BO1009" s="253"/>
      <c r="BP1009" s="253"/>
      <c r="BQ1009" s="253"/>
      <c r="BR1009" s="253"/>
      <c r="BS1009" s="253"/>
      <c r="BT1009" s="253"/>
      <c r="BU1009" s="253"/>
      <c r="BV1009" s="253"/>
      <c r="BW1009" s="253"/>
      <c r="BX1009" s="253"/>
      <c r="BY1009" s="427"/>
      <c r="BZ1009" s="427"/>
      <c r="CA1009" s="427">
        <v>25</v>
      </c>
      <c r="CB1009" s="427"/>
      <c r="CC1009" s="427"/>
    </row>
    <row r="1010" spans="1:81" ht="17.100000000000001" customHeight="1">
      <c r="A1010" s="88">
        <v>902</v>
      </c>
      <c r="B1010" s="91" t="s">
        <v>4719</v>
      </c>
      <c r="C1010" s="91" t="s">
        <v>4727</v>
      </c>
      <c r="D1010" s="91" t="s">
        <v>350</v>
      </c>
      <c r="E1010" s="91" t="s">
        <v>278</v>
      </c>
      <c r="F1010" s="91" t="s">
        <v>4858</v>
      </c>
      <c r="G1010" s="101" t="s">
        <v>4859</v>
      </c>
      <c r="H1010" s="330" t="s">
        <v>4860</v>
      </c>
      <c r="I1010" s="91" t="s">
        <v>4861</v>
      </c>
      <c r="J1010" s="330" t="s">
        <v>102</v>
      </c>
      <c r="K1010" s="330" t="s">
        <v>4862</v>
      </c>
      <c r="L1010" s="330" t="s">
        <v>4863</v>
      </c>
      <c r="M1010" s="91" t="s">
        <v>10711</v>
      </c>
      <c r="N1010" s="330" t="s">
        <v>30</v>
      </c>
      <c r="O1010" s="330"/>
      <c r="P1010" s="330" t="s">
        <v>30</v>
      </c>
      <c r="Q1010" s="373">
        <v>12540</v>
      </c>
      <c r="R1010" s="373">
        <v>6000</v>
      </c>
      <c r="S1010" s="387">
        <v>3000</v>
      </c>
      <c r="T1010" s="387">
        <v>2000</v>
      </c>
      <c r="U1010" s="253" t="s">
        <v>6361</v>
      </c>
      <c r="V1010" s="252">
        <v>1000</v>
      </c>
      <c r="W1010" s="252">
        <v>500</v>
      </c>
      <c r="X1010" s="330" t="s">
        <v>33</v>
      </c>
      <c r="Y1010" s="252">
        <v>200</v>
      </c>
      <c r="Z1010" s="252">
        <v>100</v>
      </c>
      <c r="AA1010" s="252">
        <v>8500</v>
      </c>
      <c r="AB1010" s="252">
        <v>85</v>
      </c>
      <c r="AC1010" s="252">
        <v>90</v>
      </c>
      <c r="AD1010" s="252">
        <v>45</v>
      </c>
      <c r="AE1010" s="307">
        <v>50</v>
      </c>
      <c r="AF1010" s="91" t="s">
        <v>7876</v>
      </c>
      <c r="AG1010" s="373">
        <v>1500</v>
      </c>
      <c r="AH1010" s="373">
        <v>5500</v>
      </c>
      <c r="AI1010" s="91"/>
      <c r="AJ1010" s="91"/>
      <c r="AK1010" s="91" t="s">
        <v>6348</v>
      </c>
      <c r="AL1010" s="381">
        <v>5</v>
      </c>
      <c r="AM1010" s="381">
        <v>1</v>
      </c>
      <c r="AN1010" s="381">
        <v>2</v>
      </c>
      <c r="AO1010" s="381">
        <v>1</v>
      </c>
      <c r="AP1010" s="381">
        <v>1</v>
      </c>
      <c r="AQ1010" s="381">
        <v>210</v>
      </c>
      <c r="AR1010" s="91" t="s">
        <v>6340</v>
      </c>
      <c r="AS1010" s="91" t="s">
        <v>6340</v>
      </c>
      <c r="AT1010" s="91" t="s">
        <v>6422</v>
      </c>
      <c r="AU1010" s="232">
        <v>4500</v>
      </c>
      <c r="AV1010" s="232">
        <v>21</v>
      </c>
      <c r="AW1010" s="337"/>
      <c r="AX1010" s="335"/>
      <c r="AY1010" s="335"/>
      <c r="AZ1010" s="335"/>
      <c r="BA1010" s="335"/>
      <c r="BB1010" s="451"/>
      <c r="BC1010" s="451"/>
      <c r="BD1010" s="91"/>
      <c r="BE1010" s="91" t="s">
        <v>6393</v>
      </c>
      <c r="BF1010" s="313"/>
      <c r="BG1010" s="335"/>
      <c r="BH1010" s="313"/>
      <c r="BI1010" s="313"/>
      <c r="BJ1010" s="313"/>
      <c r="BK1010" s="313"/>
      <c r="BL1010" s="313"/>
      <c r="BM1010" s="91"/>
      <c r="BN1010" s="91" t="s">
        <v>6350</v>
      </c>
      <c r="BO1010" s="253"/>
      <c r="BP1010" s="253"/>
      <c r="BQ1010" s="253"/>
      <c r="BR1010" s="253"/>
      <c r="BS1010" s="253"/>
      <c r="BT1010" s="253"/>
      <c r="BU1010" s="253"/>
      <c r="BV1010" s="253"/>
      <c r="BW1010" s="253"/>
      <c r="BX1010" s="253"/>
      <c r="BY1010" s="427">
        <v>1</v>
      </c>
      <c r="BZ1010" s="427">
        <v>2</v>
      </c>
      <c r="CA1010" s="427"/>
      <c r="CB1010" s="427"/>
      <c r="CC1010" s="427">
        <v>20</v>
      </c>
    </row>
    <row r="1011" spans="1:81" ht="17.100000000000001" customHeight="1">
      <c r="A1011" s="770">
        <v>903</v>
      </c>
      <c r="B1011" s="90" t="s">
        <v>4719</v>
      </c>
      <c r="C1011" s="90" t="s">
        <v>4727</v>
      </c>
      <c r="D1011" s="90" t="s">
        <v>350</v>
      </c>
      <c r="E1011" s="90" t="s">
        <v>278</v>
      </c>
      <c r="F1011" s="90" t="s">
        <v>4864</v>
      </c>
      <c r="G1011" s="101" t="s">
        <v>4865</v>
      </c>
      <c r="H1011" s="330" t="s">
        <v>4866</v>
      </c>
      <c r="I1011" s="91" t="s">
        <v>4867</v>
      </c>
      <c r="J1011" s="330" t="s">
        <v>102</v>
      </c>
      <c r="K1011" s="330" t="s">
        <v>4868</v>
      </c>
      <c r="L1011" s="567" t="s">
        <v>4869</v>
      </c>
      <c r="M1011" s="91" t="s">
        <v>10861</v>
      </c>
      <c r="N1011" s="330" t="s">
        <v>11689</v>
      </c>
      <c r="O1011" s="570"/>
      <c r="P1011" s="330" t="s">
        <v>30</v>
      </c>
      <c r="Q1011" s="375">
        <v>9139</v>
      </c>
      <c r="R1011" s="375">
        <v>3673</v>
      </c>
      <c r="S1011" s="23">
        <v>3293</v>
      </c>
      <c r="T1011" s="23">
        <v>3138</v>
      </c>
      <c r="U1011" s="390" t="s">
        <v>6352</v>
      </c>
      <c r="V1011" s="300">
        <v>155</v>
      </c>
      <c r="W1011" s="300">
        <v>17</v>
      </c>
      <c r="X1011" s="330"/>
      <c r="Y1011" s="300">
        <v>200</v>
      </c>
      <c r="Z1011" s="300"/>
      <c r="AA1011" s="300">
        <v>180</v>
      </c>
      <c r="AB1011" s="300">
        <v>163</v>
      </c>
      <c r="AC1011" s="300">
        <v>3138</v>
      </c>
      <c r="AD1011" s="300"/>
      <c r="AE1011" s="307" t="s">
        <v>11608</v>
      </c>
      <c r="AF1011" s="91" t="s">
        <v>11690</v>
      </c>
      <c r="AG1011" s="373"/>
      <c r="AH1011" s="373">
        <v>180</v>
      </c>
      <c r="AI1011" s="91"/>
      <c r="AJ1011" s="91"/>
      <c r="AK1011" s="91"/>
      <c r="AL1011" s="583"/>
      <c r="AM1011" s="381"/>
      <c r="AN1011" s="381"/>
      <c r="AO1011" s="381"/>
      <c r="AP1011" s="381"/>
      <c r="AQ1011" s="733">
        <v>365</v>
      </c>
      <c r="AR1011" s="91" t="s">
        <v>9240</v>
      </c>
      <c r="AS1011" s="91" t="s">
        <v>9240</v>
      </c>
      <c r="AT1011" s="91" t="s">
        <v>11099</v>
      </c>
      <c r="AU1011" s="375">
        <v>10900</v>
      </c>
      <c r="AV1011" s="375">
        <v>30</v>
      </c>
      <c r="AW1011" s="335">
        <v>9000</v>
      </c>
      <c r="AX1011" s="335">
        <v>7000</v>
      </c>
      <c r="AY1011" s="335">
        <v>7000</v>
      </c>
      <c r="AZ1011" s="335">
        <v>8000</v>
      </c>
      <c r="BA1011" s="335">
        <v>9000</v>
      </c>
      <c r="BB1011" s="451">
        <v>30</v>
      </c>
      <c r="BC1011" s="451"/>
      <c r="BD1011" s="91" t="s">
        <v>11691</v>
      </c>
      <c r="BE1011" s="91"/>
      <c r="BF1011" s="313">
        <v>9000</v>
      </c>
      <c r="BG1011" s="335">
        <v>7000</v>
      </c>
      <c r="BH1011" s="313">
        <v>7000</v>
      </c>
      <c r="BI1011" s="313">
        <v>8000</v>
      </c>
      <c r="BJ1011" s="313">
        <v>9000</v>
      </c>
      <c r="BK1011" s="313">
        <v>30</v>
      </c>
      <c r="BL1011" s="313"/>
      <c r="BM1011" s="91" t="s">
        <v>11691</v>
      </c>
      <c r="BN1011" s="91"/>
      <c r="BO1011" s="253"/>
      <c r="BP1011" s="253"/>
      <c r="BQ1011" s="253"/>
      <c r="BR1011" s="253"/>
      <c r="BS1011" s="253"/>
      <c r="BT1011" s="253"/>
      <c r="BU1011" s="253"/>
      <c r="BV1011" s="253"/>
      <c r="BW1011" s="253"/>
      <c r="BX1011" s="253"/>
      <c r="BY1011" s="427"/>
      <c r="BZ1011" s="427"/>
      <c r="CA1011" s="427"/>
      <c r="CB1011" s="427"/>
      <c r="CC1011" s="427"/>
    </row>
    <row r="1012" spans="1:81" ht="17.100000000000001" customHeight="1">
      <c r="A1012" s="88">
        <v>904</v>
      </c>
      <c r="B1012" s="78" t="s">
        <v>4642</v>
      </c>
      <c r="C1012" s="78" t="s">
        <v>4650</v>
      </c>
      <c r="D1012" s="78" t="s">
        <v>702</v>
      </c>
      <c r="E1012" s="78" t="s">
        <v>97</v>
      </c>
      <c r="F1012" s="78" t="s">
        <v>4870</v>
      </c>
      <c r="G1012" s="101" t="s">
        <v>4871</v>
      </c>
      <c r="H1012" s="330" t="s">
        <v>4872</v>
      </c>
      <c r="I1012" s="91" t="s">
        <v>2817</v>
      </c>
      <c r="J1012" s="330" t="s">
        <v>102</v>
      </c>
      <c r="K1012" s="330" t="s">
        <v>4873</v>
      </c>
      <c r="L1012" s="330" t="s">
        <v>4874</v>
      </c>
      <c r="M1012" s="91"/>
      <c r="N1012" s="330" t="s">
        <v>30</v>
      </c>
      <c r="O1012" s="330"/>
      <c r="P1012" s="330" t="s">
        <v>30</v>
      </c>
      <c r="Q1012" s="373">
        <v>72545</v>
      </c>
      <c r="R1012" s="373">
        <v>3886</v>
      </c>
      <c r="S1012" s="387">
        <v>229</v>
      </c>
      <c r="T1012" s="387">
        <v>229</v>
      </c>
      <c r="U1012" s="253"/>
      <c r="V1012" s="252"/>
      <c r="W1012" s="252">
        <v>6.58</v>
      </c>
      <c r="X1012" s="330" t="s">
        <v>6337</v>
      </c>
      <c r="Y1012" s="252">
        <v>23.8</v>
      </c>
      <c r="Z1012" s="252">
        <v>23.8</v>
      </c>
      <c r="AA1012" s="252">
        <v>1000</v>
      </c>
      <c r="AB1012" s="252">
        <v>47.5</v>
      </c>
      <c r="AC1012" s="252">
        <v>58</v>
      </c>
      <c r="AD1012" s="252"/>
      <c r="AE1012" s="307">
        <v>200</v>
      </c>
      <c r="AF1012" s="91" t="s">
        <v>11697</v>
      </c>
      <c r="AG1012" s="373">
        <v>469</v>
      </c>
      <c r="AH1012" s="373">
        <v>469</v>
      </c>
      <c r="AI1012" s="91"/>
      <c r="AJ1012" s="91"/>
      <c r="AK1012" s="91"/>
      <c r="AL1012" s="381">
        <v>2</v>
      </c>
      <c r="AM1012" s="381">
        <v>2</v>
      </c>
      <c r="AN1012" s="381"/>
      <c r="AO1012" s="381"/>
      <c r="AP1012" s="381"/>
      <c r="AQ1012" s="381">
        <v>365</v>
      </c>
      <c r="AR1012" s="91" t="s">
        <v>9213</v>
      </c>
      <c r="AS1012" s="91" t="s">
        <v>9213</v>
      </c>
      <c r="AT1012" s="91" t="s">
        <v>6437</v>
      </c>
      <c r="AU1012" s="232">
        <v>38000</v>
      </c>
      <c r="AV1012" s="73">
        <v>104</v>
      </c>
      <c r="AW1012" s="335"/>
      <c r="AX1012" s="335"/>
      <c r="AY1012" s="335"/>
      <c r="AZ1012" s="335"/>
      <c r="BA1012" s="335"/>
      <c r="BB1012" s="451"/>
      <c r="BC1012" s="451"/>
      <c r="BD1012" s="91"/>
      <c r="BE1012" s="91" t="s">
        <v>11088</v>
      </c>
      <c r="BF1012" s="313"/>
      <c r="BG1012" s="335"/>
      <c r="BH1012" s="313"/>
      <c r="BI1012" s="313"/>
      <c r="BJ1012" s="313"/>
      <c r="BK1012" s="313"/>
      <c r="BL1012" s="313"/>
      <c r="BM1012" s="91" t="s">
        <v>9665</v>
      </c>
      <c r="BN1012" s="91"/>
      <c r="BO1012" s="253"/>
      <c r="BP1012" s="253"/>
      <c r="BQ1012" s="253"/>
      <c r="BR1012" s="253"/>
      <c r="BS1012" s="253"/>
      <c r="BT1012" s="253"/>
      <c r="BU1012" s="253"/>
      <c r="BV1012" s="253"/>
      <c r="BW1012" s="253"/>
      <c r="BX1012" s="253"/>
      <c r="BY1012" s="427"/>
      <c r="BZ1012" s="427"/>
      <c r="CA1012" s="427"/>
      <c r="CB1012" s="427"/>
      <c r="CC1012" s="427"/>
    </row>
    <row r="1013" spans="1:81" ht="17.100000000000001" customHeight="1">
      <c r="A1013" s="770">
        <v>905</v>
      </c>
      <c r="B1013" s="78" t="s">
        <v>4642</v>
      </c>
      <c r="C1013" s="78" t="s">
        <v>4650</v>
      </c>
      <c r="D1013" s="78" t="s">
        <v>702</v>
      </c>
      <c r="E1013" s="78" t="s">
        <v>97</v>
      </c>
      <c r="F1013" s="78" t="s">
        <v>4875</v>
      </c>
      <c r="G1013" s="101" t="s">
        <v>4876</v>
      </c>
      <c r="H1013" s="330" t="s">
        <v>4877</v>
      </c>
      <c r="I1013" s="91" t="s">
        <v>4878</v>
      </c>
      <c r="J1013" s="330" t="s">
        <v>102</v>
      </c>
      <c r="K1013" s="330" t="s">
        <v>4268</v>
      </c>
      <c r="L1013" s="330" t="s">
        <v>4879</v>
      </c>
      <c r="M1013" s="91" t="s">
        <v>10862</v>
      </c>
      <c r="N1013" s="330" t="s">
        <v>30</v>
      </c>
      <c r="O1013" s="570"/>
      <c r="P1013" s="330" t="s">
        <v>30</v>
      </c>
      <c r="Q1013" s="373">
        <v>13555</v>
      </c>
      <c r="R1013" s="373">
        <v>4030</v>
      </c>
      <c r="S1013" s="23">
        <v>678</v>
      </c>
      <c r="T1013" s="23">
        <v>678</v>
      </c>
      <c r="U1013" s="253"/>
      <c r="V1013" s="252"/>
      <c r="W1013" s="252">
        <v>151</v>
      </c>
      <c r="X1013" s="330" t="s">
        <v>33</v>
      </c>
      <c r="Y1013" s="252">
        <v>386</v>
      </c>
      <c r="Z1013" s="252">
        <v>126</v>
      </c>
      <c r="AA1013" s="252">
        <v>100</v>
      </c>
      <c r="AB1013" s="252">
        <v>99</v>
      </c>
      <c r="AC1013" s="252">
        <v>911</v>
      </c>
      <c r="AD1013" s="252">
        <v>159</v>
      </c>
      <c r="AE1013" s="307">
        <v>50</v>
      </c>
      <c r="AF1013" s="91" t="s">
        <v>9968</v>
      </c>
      <c r="AG1013" s="373"/>
      <c r="AH1013" s="373">
        <v>232</v>
      </c>
      <c r="AI1013" s="91"/>
      <c r="AJ1013" s="91"/>
      <c r="AK1013" s="91"/>
      <c r="AL1013" s="381"/>
      <c r="AM1013" s="381"/>
      <c r="AN1013" s="381"/>
      <c r="AO1013" s="381"/>
      <c r="AP1013" s="381"/>
      <c r="AQ1013" s="381">
        <v>365</v>
      </c>
      <c r="AR1013" s="91" t="s">
        <v>9213</v>
      </c>
      <c r="AS1013" s="91" t="s">
        <v>9213</v>
      </c>
      <c r="AT1013" s="91" t="s">
        <v>6437</v>
      </c>
      <c r="AU1013" s="232">
        <v>128257</v>
      </c>
      <c r="AV1013" s="73">
        <v>351</v>
      </c>
      <c r="AW1013" s="335">
        <v>12000</v>
      </c>
      <c r="AX1013" s="335">
        <v>10000</v>
      </c>
      <c r="AY1013" s="335">
        <v>10000</v>
      </c>
      <c r="AZ1013" s="335">
        <v>11000</v>
      </c>
      <c r="BA1013" s="335">
        <v>12000</v>
      </c>
      <c r="BB1013" s="451">
        <v>17</v>
      </c>
      <c r="BC1013" s="451">
        <v>17</v>
      </c>
      <c r="BD1013" s="91"/>
      <c r="BE1013" s="91"/>
      <c r="BF1013" s="313"/>
      <c r="BG1013" s="335"/>
      <c r="BH1013" s="313"/>
      <c r="BI1013" s="313"/>
      <c r="BJ1013" s="313"/>
      <c r="BK1013" s="313"/>
      <c r="BL1013" s="313"/>
      <c r="BM1013" s="91"/>
      <c r="BN1013" s="91"/>
      <c r="BO1013" s="253"/>
      <c r="BP1013" s="253"/>
      <c r="BQ1013" s="253"/>
      <c r="BR1013" s="253"/>
      <c r="BS1013" s="253"/>
      <c r="BT1013" s="253"/>
      <c r="BU1013" s="390"/>
      <c r="BV1013" s="390"/>
      <c r="BW1013" s="253"/>
      <c r="BX1013" s="253"/>
      <c r="BY1013" s="596">
        <v>1</v>
      </c>
      <c r="BZ1013" s="427">
        <v>8</v>
      </c>
      <c r="CA1013" s="427"/>
      <c r="CB1013" s="427"/>
      <c r="CC1013" s="427"/>
    </row>
    <row r="1014" spans="1:81" ht="17.100000000000001" customHeight="1">
      <c r="A1014" s="88">
        <v>906</v>
      </c>
      <c r="B1014" s="78" t="s">
        <v>4642</v>
      </c>
      <c r="C1014" s="78" t="s">
        <v>4650</v>
      </c>
      <c r="D1014" s="78" t="s">
        <v>702</v>
      </c>
      <c r="E1014" s="78" t="s">
        <v>97</v>
      </c>
      <c r="F1014" s="78" t="s">
        <v>4880</v>
      </c>
      <c r="G1014" s="101" t="s">
        <v>4881</v>
      </c>
      <c r="H1014" s="330" t="s">
        <v>4882</v>
      </c>
      <c r="I1014" s="91" t="s">
        <v>4883</v>
      </c>
      <c r="J1014" s="330" t="s">
        <v>102</v>
      </c>
      <c r="K1014" s="330" t="s">
        <v>4884</v>
      </c>
      <c r="L1014" s="330" t="s">
        <v>4885</v>
      </c>
      <c r="M1014" s="91" t="s">
        <v>10863</v>
      </c>
      <c r="N1014" s="330" t="s">
        <v>102</v>
      </c>
      <c r="O1014" s="776" t="s">
        <v>6435</v>
      </c>
      <c r="P1014" s="330" t="s">
        <v>944</v>
      </c>
      <c r="Q1014" s="373">
        <v>111840</v>
      </c>
      <c r="R1014" s="373">
        <v>30167</v>
      </c>
      <c r="S1014" s="387">
        <v>10556</v>
      </c>
      <c r="T1014" s="387">
        <v>10183</v>
      </c>
      <c r="U1014" s="253"/>
      <c r="V1014" s="252">
        <v>373</v>
      </c>
      <c r="W1014" s="252">
        <v>1086</v>
      </c>
      <c r="X1014" s="330" t="s">
        <v>33</v>
      </c>
      <c r="Y1014" s="252">
        <v>702</v>
      </c>
      <c r="Z1014" s="252">
        <v>88</v>
      </c>
      <c r="AA1014" s="252">
        <v>884</v>
      </c>
      <c r="AB1014" s="252">
        <v>770</v>
      </c>
      <c r="AC1014" s="252">
        <v>1956</v>
      </c>
      <c r="AD1014" s="252">
        <v>432</v>
      </c>
      <c r="AE1014" s="307">
        <v>458</v>
      </c>
      <c r="AF1014" s="91" t="s">
        <v>8437</v>
      </c>
      <c r="AG1014" s="373">
        <v>313</v>
      </c>
      <c r="AH1014" s="373">
        <v>649</v>
      </c>
      <c r="AI1014" s="91"/>
      <c r="AJ1014" s="91"/>
      <c r="AK1014" s="91" t="s">
        <v>6365</v>
      </c>
      <c r="AL1014" s="381">
        <v>79</v>
      </c>
      <c r="AM1014" s="381">
        <v>6</v>
      </c>
      <c r="AN1014" s="381">
        <v>11</v>
      </c>
      <c r="AO1014" s="381">
        <v>62</v>
      </c>
      <c r="AP1014" s="381"/>
      <c r="AQ1014" s="381">
        <v>355</v>
      </c>
      <c r="AR1014" s="91" t="s">
        <v>9213</v>
      </c>
      <c r="AS1014" s="91" t="s">
        <v>9213</v>
      </c>
      <c r="AT1014" s="91" t="s">
        <v>8438</v>
      </c>
      <c r="AU1014" s="232">
        <v>298552</v>
      </c>
      <c r="AV1014" s="232">
        <v>841</v>
      </c>
      <c r="AW1014" s="335">
        <v>10000</v>
      </c>
      <c r="AX1014" s="335">
        <v>8000</v>
      </c>
      <c r="AY1014" s="335">
        <v>8000</v>
      </c>
      <c r="AZ1014" s="335">
        <v>9000</v>
      </c>
      <c r="BA1014" s="335">
        <v>10000</v>
      </c>
      <c r="BB1014" s="313">
        <v>30</v>
      </c>
      <c r="BC1014" s="313"/>
      <c r="BD1014" s="91" t="s">
        <v>9453</v>
      </c>
      <c r="BE1014" s="91" t="s">
        <v>9589</v>
      </c>
      <c r="BF1014" s="313"/>
      <c r="BG1014" s="335"/>
      <c r="BH1014" s="313"/>
      <c r="BI1014" s="313"/>
      <c r="BJ1014" s="313"/>
      <c r="BK1014" s="313"/>
      <c r="BL1014" s="313"/>
      <c r="BM1014" s="91"/>
      <c r="BN1014" s="91"/>
      <c r="BO1014" s="253"/>
      <c r="BP1014" s="253"/>
      <c r="BQ1014" s="253"/>
      <c r="BR1014" s="253"/>
      <c r="BS1014" s="253"/>
      <c r="BT1014" s="253"/>
      <c r="BU1014" s="253"/>
      <c r="BV1014" s="253"/>
      <c r="BW1014" s="253"/>
      <c r="BX1014" s="253"/>
      <c r="BY1014" s="427">
        <v>2</v>
      </c>
      <c r="BZ1014" s="427"/>
      <c r="CA1014" s="427">
        <v>10</v>
      </c>
      <c r="CB1014" s="427">
        <v>1</v>
      </c>
      <c r="CC1014" s="427"/>
    </row>
    <row r="1015" spans="1:81" ht="17.100000000000001" customHeight="1">
      <c r="A1015" s="770">
        <v>907</v>
      </c>
      <c r="B1015" s="78" t="s">
        <v>4719</v>
      </c>
      <c r="C1015" s="78" t="s">
        <v>4727</v>
      </c>
      <c r="D1015" s="78" t="s">
        <v>350</v>
      </c>
      <c r="E1015" s="78" t="s">
        <v>497</v>
      </c>
      <c r="F1015" s="78" t="s">
        <v>4886</v>
      </c>
      <c r="G1015" s="101" t="s">
        <v>4887</v>
      </c>
      <c r="H1015" s="330" t="s">
        <v>4888</v>
      </c>
      <c r="I1015" s="91" t="s">
        <v>4889</v>
      </c>
      <c r="J1015" s="330" t="s">
        <v>102</v>
      </c>
      <c r="K1015" s="330" t="s">
        <v>4890</v>
      </c>
      <c r="L1015" s="330" t="s">
        <v>4891</v>
      </c>
      <c r="M1015" s="91" t="s">
        <v>10864</v>
      </c>
      <c r="N1015" s="330" t="s">
        <v>102</v>
      </c>
      <c r="O1015" s="776" t="s">
        <v>6435</v>
      </c>
      <c r="P1015" s="330" t="s">
        <v>102</v>
      </c>
      <c r="Q1015" s="373">
        <v>22073</v>
      </c>
      <c r="R1015" s="373">
        <v>1587</v>
      </c>
      <c r="S1015" s="387">
        <v>947</v>
      </c>
      <c r="T1015" s="387">
        <v>947</v>
      </c>
      <c r="U1015" s="253" t="s">
        <v>6352</v>
      </c>
      <c r="V1015" s="252"/>
      <c r="W1015" s="252">
        <v>40</v>
      </c>
      <c r="X1015" s="330" t="s">
        <v>6337</v>
      </c>
      <c r="Y1015" s="252">
        <v>67</v>
      </c>
      <c r="Z1015" s="252">
        <v>59</v>
      </c>
      <c r="AA1015" s="252">
        <v>300</v>
      </c>
      <c r="AB1015" s="252">
        <v>54</v>
      </c>
      <c r="AC1015" s="252">
        <v>24</v>
      </c>
      <c r="AD1015" s="252"/>
      <c r="AE1015" s="307">
        <v>55</v>
      </c>
      <c r="AF1015" s="91" t="s">
        <v>7877</v>
      </c>
      <c r="AG1015" s="373">
        <v>776</v>
      </c>
      <c r="AH1015" s="373">
        <v>10000</v>
      </c>
      <c r="AI1015" s="91"/>
      <c r="AJ1015" s="91"/>
      <c r="AK1015" s="91"/>
      <c r="AL1015" s="381">
        <v>8</v>
      </c>
      <c r="AM1015" s="381">
        <v>4</v>
      </c>
      <c r="AN1015" s="381">
        <v>2</v>
      </c>
      <c r="AO1015" s="381">
        <v>2</v>
      </c>
      <c r="AP1015" s="381"/>
      <c r="AQ1015" s="381">
        <v>317</v>
      </c>
      <c r="AR1015" s="91" t="s">
        <v>9213</v>
      </c>
      <c r="AS1015" s="91" t="s">
        <v>9213</v>
      </c>
      <c r="AT1015" s="91" t="s">
        <v>6982</v>
      </c>
      <c r="AU1015" s="232">
        <v>45192</v>
      </c>
      <c r="AV1015" s="73">
        <v>143</v>
      </c>
      <c r="AW1015" s="335">
        <v>10000</v>
      </c>
      <c r="AX1015" s="335">
        <v>8000</v>
      </c>
      <c r="AY1015" s="335">
        <v>8000</v>
      </c>
      <c r="AZ1015" s="335">
        <v>9000</v>
      </c>
      <c r="BA1015" s="335">
        <v>10000</v>
      </c>
      <c r="BB1015" s="313">
        <v>10</v>
      </c>
      <c r="BC1015" s="313">
        <v>10</v>
      </c>
      <c r="BD1015" s="91"/>
      <c r="BE1015" s="91" t="s">
        <v>7878</v>
      </c>
      <c r="BF1015" s="313"/>
      <c r="BG1015" s="335"/>
      <c r="BH1015" s="313"/>
      <c r="BI1015" s="313"/>
      <c r="BJ1015" s="313"/>
      <c r="BK1015" s="313"/>
      <c r="BL1015" s="313"/>
      <c r="BM1015" s="91"/>
      <c r="BN1015" s="91"/>
      <c r="BO1015" s="253"/>
      <c r="BP1015" s="253"/>
      <c r="BQ1015" s="253"/>
      <c r="BR1015" s="253"/>
      <c r="BS1015" s="253"/>
      <c r="BT1015" s="253"/>
      <c r="BU1015" s="253"/>
      <c r="BV1015" s="253"/>
      <c r="BW1015" s="253"/>
      <c r="BX1015" s="253"/>
      <c r="BY1015" s="427">
        <v>2</v>
      </c>
      <c r="BZ1015" s="427">
        <v>1</v>
      </c>
      <c r="CA1015" s="427">
        <v>2</v>
      </c>
      <c r="CB1015" s="427"/>
      <c r="CC1015" s="427"/>
    </row>
    <row r="1016" spans="1:81" ht="17.100000000000001" customHeight="1">
      <c r="A1016" s="88">
        <v>908</v>
      </c>
      <c r="B1016" s="78" t="s">
        <v>4642</v>
      </c>
      <c r="C1016" s="78" t="s">
        <v>4650</v>
      </c>
      <c r="D1016" s="78" t="s">
        <v>702</v>
      </c>
      <c r="E1016" s="78" t="s">
        <v>97</v>
      </c>
      <c r="F1016" s="78" t="s">
        <v>4892</v>
      </c>
      <c r="G1016" s="101" t="s">
        <v>4893</v>
      </c>
      <c r="H1016" s="330" t="s">
        <v>4894</v>
      </c>
      <c r="I1016" s="91" t="s">
        <v>12324</v>
      </c>
      <c r="J1016" s="330" t="s">
        <v>102</v>
      </c>
      <c r="K1016" s="330" t="s">
        <v>4895</v>
      </c>
      <c r="L1016" s="567" t="s">
        <v>4896</v>
      </c>
      <c r="M1016" s="91" t="s">
        <v>10865</v>
      </c>
      <c r="N1016" s="330" t="s">
        <v>30</v>
      </c>
      <c r="O1016" s="330"/>
      <c r="P1016" s="570" t="s">
        <v>30</v>
      </c>
      <c r="Q1016" s="373">
        <v>32419</v>
      </c>
      <c r="R1016" s="373"/>
      <c r="S1016" s="387">
        <v>13133</v>
      </c>
      <c r="T1016" s="23">
        <v>13133</v>
      </c>
      <c r="U1016" s="390" t="s">
        <v>8433</v>
      </c>
      <c r="V1016" s="300"/>
      <c r="W1016" s="252"/>
      <c r="X1016" s="330"/>
      <c r="Y1016" s="252"/>
      <c r="Z1016" s="252"/>
      <c r="AA1016" s="252"/>
      <c r="AB1016" s="252"/>
      <c r="AC1016" s="252"/>
      <c r="AD1016" s="252"/>
      <c r="AE1016" s="307" t="s">
        <v>11692</v>
      </c>
      <c r="AF1016" s="91" t="s">
        <v>11693</v>
      </c>
      <c r="AG1016" s="373"/>
      <c r="AH1016" s="373">
        <v>3000</v>
      </c>
      <c r="AI1016" s="91"/>
      <c r="AJ1016" s="91"/>
      <c r="AK1016" s="91"/>
      <c r="AL1016" s="381">
        <v>1</v>
      </c>
      <c r="AM1016" s="381"/>
      <c r="AN1016" s="381">
        <v>1</v>
      </c>
      <c r="AO1016" s="381"/>
      <c r="AP1016" s="381"/>
      <c r="AQ1016" s="381">
        <v>365</v>
      </c>
      <c r="AR1016" s="407" t="s">
        <v>11694</v>
      </c>
      <c r="AS1016" s="407" t="s">
        <v>11694</v>
      </c>
      <c r="AT1016" s="91" t="s">
        <v>6437</v>
      </c>
      <c r="AU1016" s="232">
        <v>180000</v>
      </c>
      <c r="AV1016" s="232">
        <v>493</v>
      </c>
      <c r="AW1016" s="335">
        <v>15000</v>
      </c>
      <c r="AX1016" s="335">
        <v>15000</v>
      </c>
      <c r="AY1016" s="335">
        <v>15000</v>
      </c>
      <c r="AZ1016" s="335">
        <v>15000</v>
      </c>
      <c r="BA1016" s="335">
        <v>15000</v>
      </c>
      <c r="BB1016" s="313"/>
      <c r="BC1016" s="313"/>
      <c r="BD1016" s="91"/>
      <c r="BE1016" s="91" t="s">
        <v>11695</v>
      </c>
      <c r="BF1016" s="313"/>
      <c r="BG1016" s="335"/>
      <c r="BH1016" s="313"/>
      <c r="BI1016" s="313"/>
      <c r="BJ1016" s="313"/>
      <c r="BK1016" s="313"/>
      <c r="BL1016" s="313"/>
      <c r="BM1016" s="91"/>
      <c r="BN1016" s="91"/>
      <c r="BO1016" s="253"/>
      <c r="BP1016" s="253"/>
      <c r="BQ1016" s="253"/>
      <c r="BR1016" s="253"/>
      <c r="BS1016" s="253"/>
      <c r="BT1016" s="253"/>
      <c r="BU1016" s="253"/>
      <c r="BV1016" s="253"/>
      <c r="BW1016" s="253"/>
      <c r="BX1016" s="253"/>
      <c r="BY1016" s="729">
        <v>4</v>
      </c>
      <c r="BZ1016" s="427"/>
      <c r="CA1016" s="427">
        <v>10</v>
      </c>
      <c r="CB1016" s="427"/>
      <c r="CC1016" s="427"/>
    </row>
    <row r="1017" spans="1:81" ht="17.100000000000001" customHeight="1">
      <c r="A1017" s="770">
        <v>909</v>
      </c>
      <c r="B1017" s="78" t="s">
        <v>4642</v>
      </c>
      <c r="C1017" s="78" t="s">
        <v>4650</v>
      </c>
      <c r="D1017" s="78" t="s">
        <v>702</v>
      </c>
      <c r="E1017" s="78" t="s">
        <v>180</v>
      </c>
      <c r="F1017" s="78" t="s">
        <v>4897</v>
      </c>
      <c r="G1017" s="101" t="s">
        <v>4898</v>
      </c>
      <c r="H1017" s="330" t="s">
        <v>11698</v>
      </c>
      <c r="I1017" s="91" t="s">
        <v>4899</v>
      </c>
      <c r="J1017" s="330" t="s">
        <v>102</v>
      </c>
      <c r="K1017" s="330" t="s">
        <v>1797</v>
      </c>
      <c r="L1017" s="330" t="s">
        <v>4900</v>
      </c>
      <c r="M1017" s="91" t="s">
        <v>10866</v>
      </c>
      <c r="N1017" s="330" t="s">
        <v>30</v>
      </c>
      <c r="O1017" s="330"/>
      <c r="P1017" s="330" t="s">
        <v>30</v>
      </c>
      <c r="Q1017" s="373">
        <v>9607</v>
      </c>
      <c r="R1017" s="373">
        <v>1733.34</v>
      </c>
      <c r="S1017" s="23">
        <v>1043.58</v>
      </c>
      <c r="T1017" s="387">
        <v>936.18</v>
      </c>
      <c r="U1017" s="253" t="s">
        <v>6361</v>
      </c>
      <c r="V1017" s="252">
        <v>107.4</v>
      </c>
      <c r="W1017" s="252">
        <v>42</v>
      </c>
      <c r="X1017" s="330" t="s">
        <v>6337</v>
      </c>
      <c r="Y1017" s="252"/>
      <c r="Z1017" s="252">
        <v>15</v>
      </c>
      <c r="AA1017" s="252">
        <v>110</v>
      </c>
      <c r="AB1017" s="252">
        <v>47</v>
      </c>
      <c r="AC1017" s="252">
        <v>379</v>
      </c>
      <c r="AD1017" s="252">
        <v>115</v>
      </c>
      <c r="AE1017" s="307">
        <v>36</v>
      </c>
      <c r="AF1017" s="91" t="s">
        <v>7879</v>
      </c>
      <c r="AG1017" s="373"/>
      <c r="AH1017" s="373">
        <v>231</v>
      </c>
      <c r="AI1017" s="91"/>
      <c r="AJ1017" s="91"/>
      <c r="AK1017" s="91"/>
      <c r="AL1017" s="381"/>
      <c r="AM1017" s="381"/>
      <c r="AN1017" s="381"/>
      <c r="AO1017" s="381"/>
      <c r="AP1017" s="381"/>
      <c r="AQ1017" s="381">
        <v>365</v>
      </c>
      <c r="AR1017" s="91" t="s">
        <v>9232</v>
      </c>
      <c r="AS1017" s="91" t="s">
        <v>9232</v>
      </c>
      <c r="AT1017" s="91" t="s">
        <v>9252</v>
      </c>
      <c r="AU1017" s="232">
        <v>46355</v>
      </c>
      <c r="AV1017" s="232">
        <v>127</v>
      </c>
      <c r="AW1017" s="335">
        <v>8000</v>
      </c>
      <c r="AX1017" s="335">
        <v>6000</v>
      </c>
      <c r="AY1017" s="335">
        <v>6000</v>
      </c>
      <c r="AZ1017" s="335">
        <v>7000</v>
      </c>
      <c r="BA1017" s="335">
        <v>8000</v>
      </c>
      <c r="BB1017" s="313">
        <v>50</v>
      </c>
      <c r="BC1017" s="313">
        <v>20</v>
      </c>
      <c r="BD1017" s="91" t="s">
        <v>9591</v>
      </c>
      <c r="BE1017" s="91" t="s">
        <v>9590</v>
      </c>
      <c r="BF1017" s="313"/>
      <c r="BG1017" s="335"/>
      <c r="BH1017" s="313"/>
      <c r="BI1017" s="313"/>
      <c r="BJ1017" s="313"/>
      <c r="BK1017" s="313"/>
      <c r="BL1017" s="313"/>
      <c r="BM1017" s="91"/>
      <c r="BN1017" s="91"/>
      <c r="BO1017" s="253"/>
      <c r="BP1017" s="253"/>
      <c r="BQ1017" s="253"/>
      <c r="BR1017" s="253"/>
      <c r="BS1017" s="253"/>
      <c r="BT1017" s="253"/>
      <c r="BU1017" s="253"/>
      <c r="BV1017" s="253"/>
      <c r="BW1017" s="253"/>
      <c r="BX1017" s="253"/>
      <c r="BY1017" s="720">
        <v>1</v>
      </c>
      <c r="BZ1017" s="427">
        <v>1</v>
      </c>
      <c r="CA1017" s="427">
        <v>5</v>
      </c>
      <c r="CB1017" s="427"/>
      <c r="CC1017" s="427"/>
    </row>
    <row r="1018" spans="1:81" ht="17.100000000000001" customHeight="1">
      <c r="A1018" s="88">
        <v>910</v>
      </c>
      <c r="B1018" s="78" t="s">
        <v>4642</v>
      </c>
      <c r="C1018" s="78" t="s">
        <v>4650</v>
      </c>
      <c r="D1018" s="78" t="s">
        <v>702</v>
      </c>
      <c r="E1018" s="78" t="s">
        <v>180</v>
      </c>
      <c r="F1018" s="78" t="s">
        <v>4901</v>
      </c>
      <c r="G1018" s="101" t="s">
        <v>4902</v>
      </c>
      <c r="H1018" s="330" t="s">
        <v>4903</v>
      </c>
      <c r="I1018" s="91" t="s">
        <v>8866</v>
      </c>
      <c r="J1018" s="330" t="s">
        <v>102</v>
      </c>
      <c r="K1018" s="330" t="s">
        <v>4904</v>
      </c>
      <c r="L1018" s="330" t="s">
        <v>4905</v>
      </c>
      <c r="M1018" s="91" t="s">
        <v>10867</v>
      </c>
      <c r="N1018" s="330" t="s">
        <v>30</v>
      </c>
      <c r="O1018" s="330"/>
      <c r="P1018" s="330" t="s">
        <v>30</v>
      </c>
      <c r="Q1018" s="373">
        <v>4993</v>
      </c>
      <c r="R1018" s="373">
        <v>2427</v>
      </c>
      <c r="S1018" s="387">
        <v>446</v>
      </c>
      <c r="T1018" s="387">
        <v>446</v>
      </c>
      <c r="U1018" s="253"/>
      <c r="V1018" s="252"/>
      <c r="W1018" s="252">
        <v>110</v>
      </c>
      <c r="X1018" s="330" t="s">
        <v>33</v>
      </c>
      <c r="Y1018" s="252">
        <v>90</v>
      </c>
      <c r="Z1018" s="252">
        <v>90</v>
      </c>
      <c r="AA1018" s="252">
        <v>600</v>
      </c>
      <c r="AB1018" s="252">
        <v>100</v>
      </c>
      <c r="AC1018" s="252">
        <v>19</v>
      </c>
      <c r="AD1018" s="252"/>
      <c r="AE1018" s="307">
        <v>40</v>
      </c>
      <c r="AF1018" s="91" t="s">
        <v>8439</v>
      </c>
      <c r="AG1018" s="373">
        <v>210</v>
      </c>
      <c r="AH1018" s="373">
        <v>3010</v>
      </c>
      <c r="AI1018" s="91"/>
      <c r="AJ1018" s="91"/>
      <c r="AK1018" s="91"/>
      <c r="AL1018" s="381">
        <v>1</v>
      </c>
      <c r="AM1018" s="381"/>
      <c r="AN1018" s="381">
        <v>1</v>
      </c>
      <c r="AO1018" s="381"/>
      <c r="AP1018" s="381"/>
      <c r="AQ1018" s="381">
        <v>365</v>
      </c>
      <c r="AR1018" s="91" t="s">
        <v>7962</v>
      </c>
      <c r="AS1018" s="91" t="s">
        <v>7962</v>
      </c>
      <c r="AT1018" s="91" t="s">
        <v>6437</v>
      </c>
      <c r="AU1018" s="232">
        <v>15200</v>
      </c>
      <c r="AV1018" s="232">
        <v>42</v>
      </c>
      <c r="AW1018" s="335">
        <v>8000</v>
      </c>
      <c r="AX1018" s="335">
        <v>0</v>
      </c>
      <c r="AY1018" s="335">
        <v>6000</v>
      </c>
      <c r="AZ1018" s="335">
        <v>8000</v>
      </c>
      <c r="BA1018" s="335">
        <v>8000</v>
      </c>
      <c r="BB1018" s="313">
        <v>7</v>
      </c>
      <c r="BC1018" s="313">
        <v>7</v>
      </c>
      <c r="BD1018" s="91" t="s">
        <v>8440</v>
      </c>
      <c r="BE1018" s="91" t="s">
        <v>8441</v>
      </c>
      <c r="BF1018" s="313"/>
      <c r="BG1018" s="335"/>
      <c r="BH1018" s="313"/>
      <c r="BI1018" s="313"/>
      <c r="BJ1018" s="313"/>
      <c r="BK1018" s="313"/>
      <c r="BL1018" s="313"/>
      <c r="BM1018" s="91"/>
      <c r="BN1018" s="91"/>
      <c r="BO1018" s="253"/>
      <c r="BP1018" s="253"/>
      <c r="BQ1018" s="253"/>
      <c r="BR1018" s="253"/>
      <c r="BS1018" s="253"/>
      <c r="BT1018" s="253"/>
      <c r="BU1018" s="253"/>
      <c r="BV1018" s="253"/>
      <c r="BW1018" s="253"/>
      <c r="BX1018" s="253"/>
      <c r="BY1018" s="427">
        <v>2</v>
      </c>
      <c r="BZ1018" s="427"/>
      <c r="CA1018" s="427">
        <v>1</v>
      </c>
      <c r="CB1018" s="427"/>
      <c r="CC1018" s="427"/>
    </row>
    <row r="1019" spans="1:81" ht="17.100000000000001" customHeight="1">
      <c r="A1019" s="770">
        <v>911</v>
      </c>
      <c r="B1019" s="78" t="s">
        <v>4719</v>
      </c>
      <c r="C1019" s="78" t="s">
        <v>4650</v>
      </c>
      <c r="D1019" s="78" t="s">
        <v>350</v>
      </c>
      <c r="E1019" s="78" t="s">
        <v>20</v>
      </c>
      <c r="F1019" s="78" t="s">
        <v>4906</v>
      </c>
      <c r="G1019" s="101" t="s">
        <v>4907</v>
      </c>
      <c r="H1019" s="330" t="s">
        <v>4908</v>
      </c>
      <c r="I1019" s="91" t="s">
        <v>4909</v>
      </c>
      <c r="J1019" s="330" t="s">
        <v>102</v>
      </c>
      <c r="K1019" s="330" t="s">
        <v>4909</v>
      </c>
      <c r="L1019" s="330" t="s">
        <v>4910</v>
      </c>
      <c r="M1019" s="91" t="s">
        <v>10868</v>
      </c>
      <c r="N1019" s="330" t="s">
        <v>30</v>
      </c>
      <c r="O1019" s="330"/>
      <c r="P1019" s="330" t="s">
        <v>30</v>
      </c>
      <c r="Q1019" s="375">
        <v>93719.3</v>
      </c>
      <c r="R1019" s="375">
        <v>0</v>
      </c>
      <c r="S1019" s="23">
        <v>93719.3</v>
      </c>
      <c r="T1019" s="23">
        <v>93719.3</v>
      </c>
      <c r="U1019" s="253" t="s">
        <v>6336</v>
      </c>
      <c r="V1019" s="252"/>
      <c r="W1019" s="252">
        <v>99.17</v>
      </c>
      <c r="X1019" s="330" t="s">
        <v>6337</v>
      </c>
      <c r="Y1019" s="252"/>
      <c r="Z1019" s="252"/>
      <c r="AA1019" s="252"/>
      <c r="AB1019" s="252">
        <v>71.680000000000007</v>
      </c>
      <c r="AC1019" s="252"/>
      <c r="AD1019" s="252"/>
      <c r="AE1019" s="307">
        <v>30</v>
      </c>
      <c r="AF1019" s="91"/>
      <c r="AG1019" s="373"/>
      <c r="AH1019" s="373"/>
      <c r="AI1019" s="91"/>
      <c r="AJ1019" s="91"/>
      <c r="AK1019" s="91"/>
      <c r="AL1019" s="381"/>
      <c r="AM1019" s="381"/>
      <c r="AN1019" s="381"/>
      <c r="AO1019" s="381"/>
      <c r="AP1019" s="381"/>
      <c r="AQ1019" s="381">
        <v>365</v>
      </c>
      <c r="AR1019" s="91" t="s">
        <v>9241</v>
      </c>
      <c r="AS1019" s="91" t="s">
        <v>9241</v>
      </c>
      <c r="AT1019" s="91" t="s">
        <v>6437</v>
      </c>
      <c r="AU1019" s="232">
        <v>1030100</v>
      </c>
      <c r="AV1019" s="232">
        <v>2822</v>
      </c>
      <c r="AW1019" s="335">
        <v>10000</v>
      </c>
      <c r="AX1019" s="335">
        <v>7000</v>
      </c>
      <c r="AY1019" s="335">
        <v>7000</v>
      </c>
      <c r="AZ1019" s="335">
        <v>8000</v>
      </c>
      <c r="BA1019" s="335">
        <v>10000</v>
      </c>
      <c r="BB1019" s="313">
        <v>20</v>
      </c>
      <c r="BC1019" s="313">
        <v>20</v>
      </c>
      <c r="BD1019" s="91" t="s">
        <v>9449</v>
      </c>
      <c r="BE1019" s="91" t="s">
        <v>7868</v>
      </c>
      <c r="BF1019" s="313"/>
      <c r="BG1019" s="335"/>
      <c r="BH1019" s="313"/>
      <c r="BI1019" s="313"/>
      <c r="BJ1019" s="313"/>
      <c r="BK1019" s="313"/>
      <c r="BL1019" s="313"/>
      <c r="BM1019" s="91"/>
      <c r="BN1019" s="91"/>
      <c r="BO1019" s="253"/>
      <c r="BP1019" s="253"/>
      <c r="BQ1019" s="253"/>
      <c r="BR1019" s="253"/>
      <c r="BS1019" s="253"/>
      <c r="BT1019" s="253"/>
      <c r="BU1019" s="253"/>
      <c r="BV1019" s="253"/>
      <c r="BW1019" s="253"/>
      <c r="BX1019" s="253"/>
      <c r="BY1019" s="427">
        <v>1</v>
      </c>
      <c r="BZ1019" s="427"/>
      <c r="CA1019" s="427">
        <v>22</v>
      </c>
      <c r="CB1019" s="427"/>
      <c r="CC1019" s="427"/>
    </row>
    <row r="1020" spans="1:81" ht="17.100000000000001" customHeight="1">
      <c r="A1020" s="88">
        <v>912</v>
      </c>
      <c r="B1020" s="78" t="s">
        <v>4642</v>
      </c>
      <c r="C1020" s="78" t="s">
        <v>4643</v>
      </c>
      <c r="D1020" s="78" t="s">
        <v>702</v>
      </c>
      <c r="E1020" s="78" t="s">
        <v>180</v>
      </c>
      <c r="F1020" s="78" t="s">
        <v>4911</v>
      </c>
      <c r="G1020" s="101" t="s">
        <v>4912</v>
      </c>
      <c r="H1020" s="567" t="s">
        <v>24868</v>
      </c>
      <c r="I1020" s="91" t="s">
        <v>3485</v>
      </c>
      <c r="J1020" s="330" t="s">
        <v>102</v>
      </c>
      <c r="K1020" s="330" t="s">
        <v>4913</v>
      </c>
      <c r="L1020" s="330" t="s">
        <v>4914</v>
      </c>
      <c r="M1020" s="91"/>
      <c r="N1020" s="330" t="s">
        <v>30</v>
      </c>
      <c r="O1020" s="330"/>
      <c r="P1020" s="330" t="s">
        <v>30</v>
      </c>
      <c r="Q1020" s="373">
        <v>3315</v>
      </c>
      <c r="R1020" s="373">
        <v>2148</v>
      </c>
      <c r="S1020" s="387">
        <v>1983</v>
      </c>
      <c r="T1020" s="387">
        <v>1983</v>
      </c>
      <c r="U1020" s="253" t="s">
        <v>6361</v>
      </c>
      <c r="V1020" s="252"/>
      <c r="W1020" s="252">
        <v>330</v>
      </c>
      <c r="X1020" s="330" t="s">
        <v>6337</v>
      </c>
      <c r="Y1020" s="252">
        <v>198</v>
      </c>
      <c r="Z1020" s="252"/>
      <c r="AA1020" s="252"/>
      <c r="AB1020" s="252">
        <v>132</v>
      </c>
      <c r="AC1020" s="252">
        <v>99</v>
      </c>
      <c r="AD1020" s="252"/>
      <c r="AE1020" s="307">
        <v>50</v>
      </c>
      <c r="AF1020" s="91" t="s">
        <v>8442</v>
      </c>
      <c r="AG1020" s="373">
        <v>300</v>
      </c>
      <c r="AH1020" s="373">
        <v>300</v>
      </c>
      <c r="AI1020" s="91"/>
      <c r="AJ1020" s="91"/>
      <c r="AK1020" s="91"/>
      <c r="AL1020" s="381">
        <v>2</v>
      </c>
      <c r="AM1020" s="381"/>
      <c r="AN1020" s="381">
        <v>2</v>
      </c>
      <c r="AO1020" s="381"/>
      <c r="AP1020" s="381"/>
      <c r="AQ1020" s="381">
        <v>365</v>
      </c>
      <c r="AR1020" s="91" t="s">
        <v>9213</v>
      </c>
      <c r="AS1020" s="91" t="s">
        <v>9213</v>
      </c>
      <c r="AT1020" s="91" t="s">
        <v>6437</v>
      </c>
      <c r="AU1020" s="232">
        <v>96820</v>
      </c>
      <c r="AV1020" s="73">
        <v>265</v>
      </c>
      <c r="AW1020" s="335">
        <v>12500</v>
      </c>
      <c r="AX1020" s="335">
        <v>10500</v>
      </c>
      <c r="AY1020" s="335">
        <v>10500</v>
      </c>
      <c r="AZ1020" s="335">
        <v>11500</v>
      </c>
      <c r="BA1020" s="335">
        <v>12500</v>
      </c>
      <c r="BB1020" s="313">
        <v>20</v>
      </c>
      <c r="BC1020" s="313" t="s">
        <v>8443</v>
      </c>
      <c r="BD1020" s="91" t="s">
        <v>9592</v>
      </c>
      <c r="BE1020" s="91"/>
      <c r="BF1020" s="313"/>
      <c r="BG1020" s="335"/>
      <c r="BH1020" s="313"/>
      <c r="BI1020" s="313"/>
      <c r="BJ1020" s="313"/>
      <c r="BK1020" s="313"/>
      <c r="BL1020" s="313"/>
      <c r="BM1020" s="91"/>
      <c r="BN1020" s="91"/>
      <c r="BO1020" s="253"/>
      <c r="BP1020" s="253"/>
      <c r="BQ1020" s="253"/>
      <c r="BR1020" s="253"/>
      <c r="BS1020" s="253"/>
      <c r="BT1020" s="253"/>
      <c r="BU1020" s="253"/>
      <c r="BV1020" s="253"/>
      <c r="BW1020" s="253"/>
      <c r="BX1020" s="253"/>
      <c r="BY1020" s="427"/>
      <c r="BZ1020" s="427"/>
      <c r="CA1020" s="427">
        <v>10</v>
      </c>
      <c r="CB1020" s="427">
        <v>2</v>
      </c>
      <c r="CC1020" s="427"/>
    </row>
    <row r="1021" spans="1:81" ht="17.100000000000001" customHeight="1">
      <c r="A1021" s="770">
        <v>913</v>
      </c>
      <c r="B1021" s="78" t="s">
        <v>4642</v>
      </c>
      <c r="C1021" s="78" t="s">
        <v>4650</v>
      </c>
      <c r="D1021" s="78" t="s">
        <v>702</v>
      </c>
      <c r="E1021" s="78" t="s">
        <v>180</v>
      </c>
      <c r="F1021" s="78" t="s">
        <v>4915</v>
      </c>
      <c r="G1021" s="101" t="s">
        <v>4916</v>
      </c>
      <c r="H1021" s="330" t="s">
        <v>4917</v>
      </c>
      <c r="I1021" s="91" t="s">
        <v>4918</v>
      </c>
      <c r="J1021" s="330" t="s">
        <v>102</v>
      </c>
      <c r="K1021" s="330" t="s">
        <v>4919</v>
      </c>
      <c r="L1021" s="330" t="s">
        <v>4920</v>
      </c>
      <c r="M1021" s="91" t="s">
        <v>10869</v>
      </c>
      <c r="N1021" s="330" t="s">
        <v>30</v>
      </c>
      <c r="O1021" s="330"/>
      <c r="P1021" s="330" t="s">
        <v>30</v>
      </c>
      <c r="Q1021" s="373">
        <v>3229</v>
      </c>
      <c r="R1021" s="373">
        <v>1077</v>
      </c>
      <c r="S1021" s="387">
        <v>800</v>
      </c>
      <c r="T1021" s="387">
        <v>800</v>
      </c>
      <c r="U1021" s="253" t="s">
        <v>8444</v>
      </c>
      <c r="V1021" s="252"/>
      <c r="W1021" s="252">
        <v>33</v>
      </c>
      <c r="X1021" s="330" t="s">
        <v>6337</v>
      </c>
      <c r="Y1021" s="252">
        <v>20</v>
      </c>
      <c r="Z1021" s="252">
        <v>20</v>
      </c>
      <c r="AA1021" s="252">
        <v>200</v>
      </c>
      <c r="AB1021" s="252">
        <v>7</v>
      </c>
      <c r="AC1021" s="252">
        <v>35</v>
      </c>
      <c r="AD1021" s="252">
        <v>25</v>
      </c>
      <c r="AE1021" s="307">
        <v>15</v>
      </c>
      <c r="AF1021" s="91" t="s">
        <v>8445</v>
      </c>
      <c r="AG1021" s="373">
        <v>800</v>
      </c>
      <c r="AH1021" s="373">
        <v>1600</v>
      </c>
      <c r="AI1021" s="91" t="s">
        <v>6648</v>
      </c>
      <c r="AJ1021" s="91" t="s">
        <v>6648</v>
      </c>
      <c r="AK1021" s="91"/>
      <c r="AL1021" s="381"/>
      <c r="AM1021" s="381"/>
      <c r="AN1021" s="381"/>
      <c r="AO1021" s="381"/>
      <c r="AP1021" s="381"/>
      <c r="AQ1021" s="381">
        <v>365</v>
      </c>
      <c r="AR1021" s="91" t="s">
        <v>6520</v>
      </c>
      <c r="AS1021" s="91" t="s">
        <v>6341</v>
      </c>
      <c r="AT1021" s="91" t="s">
        <v>6437</v>
      </c>
      <c r="AU1021" s="232">
        <v>19000</v>
      </c>
      <c r="AV1021" s="232">
        <v>52</v>
      </c>
      <c r="AW1021" s="335"/>
      <c r="AX1021" s="335"/>
      <c r="AY1021" s="335"/>
      <c r="AZ1021" s="335"/>
      <c r="BA1021" s="335"/>
      <c r="BB1021" s="313"/>
      <c r="BC1021" s="313"/>
      <c r="BD1021" s="91"/>
      <c r="BE1021" s="428" t="s">
        <v>9593</v>
      </c>
      <c r="BF1021" s="313">
        <v>12000</v>
      </c>
      <c r="BG1021" s="335">
        <v>12000</v>
      </c>
      <c r="BH1021" s="313">
        <v>12000</v>
      </c>
      <c r="BI1021" s="313">
        <v>12000</v>
      </c>
      <c r="BJ1021" s="313">
        <v>12000</v>
      </c>
      <c r="BK1021" s="313">
        <v>30</v>
      </c>
      <c r="BL1021" s="313">
        <v>40</v>
      </c>
      <c r="BM1021" s="91" t="s">
        <v>8446</v>
      </c>
      <c r="BN1021" s="91" t="s">
        <v>8447</v>
      </c>
      <c r="BO1021" s="253"/>
      <c r="BP1021" s="253"/>
      <c r="BQ1021" s="253"/>
      <c r="BR1021" s="253"/>
      <c r="BS1021" s="253"/>
      <c r="BT1021" s="253"/>
      <c r="BU1021" s="253"/>
      <c r="BV1021" s="253"/>
      <c r="BW1021" s="253"/>
      <c r="BX1021" s="253"/>
      <c r="BY1021" s="427">
        <v>1</v>
      </c>
      <c r="BZ1021" s="427">
        <v>1</v>
      </c>
      <c r="CA1021" s="427">
        <v>1</v>
      </c>
      <c r="CB1021" s="427"/>
      <c r="CC1021" s="427"/>
    </row>
    <row r="1022" spans="1:81" ht="17.100000000000001" customHeight="1">
      <c r="A1022" s="88">
        <v>914</v>
      </c>
      <c r="B1022" s="78" t="s">
        <v>4719</v>
      </c>
      <c r="C1022" s="78" t="s">
        <v>4727</v>
      </c>
      <c r="D1022" s="78" t="s">
        <v>350</v>
      </c>
      <c r="E1022" s="78" t="s">
        <v>278</v>
      </c>
      <c r="F1022" s="78" t="s">
        <v>4921</v>
      </c>
      <c r="G1022" s="101" t="s">
        <v>4922</v>
      </c>
      <c r="H1022" s="330" t="s">
        <v>4923</v>
      </c>
      <c r="I1022" s="91" t="s">
        <v>4924</v>
      </c>
      <c r="J1022" s="330" t="s">
        <v>102</v>
      </c>
      <c r="K1022" s="330" t="s">
        <v>4890</v>
      </c>
      <c r="L1022" s="330" t="s">
        <v>4925</v>
      </c>
      <c r="M1022" s="91" t="s">
        <v>10870</v>
      </c>
      <c r="N1022" s="330" t="s">
        <v>30</v>
      </c>
      <c r="O1022" s="330"/>
      <c r="P1022" s="330" t="s">
        <v>30</v>
      </c>
      <c r="Q1022" s="373">
        <v>8278</v>
      </c>
      <c r="R1022" s="373">
        <v>1694</v>
      </c>
      <c r="S1022" s="387">
        <v>1469</v>
      </c>
      <c r="T1022" s="387">
        <v>1370</v>
      </c>
      <c r="U1022" s="253" t="s">
        <v>7880</v>
      </c>
      <c r="V1022" s="252">
        <v>99</v>
      </c>
      <c r="W1022" s="252">
        <v>18</v>
      </c>
      <c r="X1022" s="330" t="s">
        <v>33</v>
      </c>
      <c r="Y1022" s="252">
        <v>99</v>
      </c>
      <c r="Z1022" s="252">
        <v>20</v>
      </c>
      <c r="AA1022" s="252">
        <v>135</v>
      </c>
      <c r="AB1022" s="252">
        <v>23</v>
      </c>
      <c r="AC1022" s="252">
        <v>83</v>
      </c>
      <c r="AD1022" s="252"/>
      <c r="AE1022" s="307">
        <v>120</v>
      </c>
      <c r="AF1022" s="91" t="s">
        <v>7881</v>
      </c>
      <c r="AG1022" s="373">
        <v>1620</v>
      </c>
      <c r="AH1022" s="373">
        <v>3200</v>
      </c>
      <c r="AI1022" s="91"/>
      <c r="AJ1022" s="91"/>
      <c r="AK1022" s="91" t="s">
        <v>6348</v>
      </c>
      <c r="AL1022" s="381">
        <v>12</v>
      </c>
      <c r="AM1022" s="381"/>
      <c r="AN1022" s="381"/>
      <c r="AO1022" s="381">
        <v>12</v>
      </c>
      <c r="AP1022" s="381"/>
      <c r="AQ1022" s="381">
        <v>365</v>
      </c>
      <c r="AR1022" s="91" t="s">
        <v>9208</v>
      </c>
      <c r="AS1022" s="91" t="s">
        <v>9208</v>
      </c>
      <c r="AT1022" s="91" t="s">
        <v>6437</v>
      </c>
      <c r="AU1022" s="232">
        <v>101633</v>
      </c>
      <c r="AV1022" s="232">
        <v>278</v>
      </c>
      <c r="AW1022" s="335">
        <v>12000</v>
      </c>
      <c r="AX1022" s="335">
        <v>9000</v>
      </c>
      <c r="AY1022" s="335">
        <v>9000</v>
      </c>
      <c r="AZ1022" s="335">
        <v>10000</v>
      </c>
      <c r="BA1022" s="335">
        <v>12000</v>
      </c>
      <c r="BB1022" s="313"/>
      <c r="BC1022" s="313"/>
      <c r="BD1022" s="91" t="s">
        <v>9594</v>
      </c>
      <c r="BE1022" s="91" t="s">
        <v>7882</v>
      </c>
      <c r="BF1022" s="313"/>
      <c r="BG1022" s="335"/>
      <c r="BH1022" s="313"/>
      <c r="BI1022" s="313"/>
      <c r="BJ1022" s="313"/>
      <c r="BK1022" s="313"/>
      <c r="BL1022" s="313"/>
      <c r="BM1022" s="91"/>
      <c r="BN1022" s="91"/>
      <c r="BO1022" s="253"/>
      <c r="BP1022" s="253"/>
      <c r="BQ1022" s="253"/>
      <c r="BR1022" s="253"/>
      <c r="BS1022" s="253"/>
      <c r="BT1022" s="253"/>
      <c r="BU1022" s="253"/>
      <c r="BV1022" s="253"/>
      <c r="BW1022" s="253"/>
      <c r="BX1022" s="253"/>
      <c r="BY1022" s="427">
        <v>3</v>
      </c>
      <c r="BZ1022" s="427"/>
      <c r="CA1022" s="427">
        <v>9</v>
      </c>
      <c r="CB1022" s="427"/>
      <c r="CC1022" s="427"/>
    </row>
    <row r="1023" spans="1:81" ht="17.100000000000001" customHeight="1">
      <c r="A1023" s="770">
        <v>915</v>
      </c>
      <c r="B1023" s="78" t="s">
        <v>4773</v>
      </c>
      <c r="C1023" s="78" t="s">
        <v>4774</v>
      </c>
      <c r="D1023" s="78" t="s">
        <v>2171</v>
      </c>
      <c r="E1023" s="78" t="s">
        <v>2172</v>
      </c>
      <c r="F1023" s="78" t="s">
        <v>4926</v>
      </c>
      <c r="G1023" s="101" t="s">
        <v>4927</v>
      </c>
      <c r="H1023" s="330" t="s">
        <v>4928</v>
      </c>
      <c r="I1023" s="91" t="s">
        <v>4929</v>
      </c>
      <c r="J1023" s="330" t="s">
        <v>102</v>
      </c>
      <c r="K1023" s="330" t="s">
        <v>4930</v>
      </c>
      <c r="L1023" s="330" t="s">
        <v>4931</v>
      </c>
      <c r="M1023" s="91" t="s">
        <v>10871</v>
      </c>
      <c r="N1023" s="330" t="s">
        <v>30</v>
      </c>
      <c r="O1023" s="330"/>
      <c r="P1023" s="330" t="s">
        <v>102</v>
      </c>
      <c r="Q1023" s="373">
        <v>300952</v>
      </c>
      <c r="R1023" s="373">
        <v>4397</v>
      </c>
      <c r="S1023" s="387">
        <v>220695</v>
      </c>
      <c r="T1023" s="387">
        <v>206895</v>
      </c>
      <c r="U1023" s="253"/>
      <c r="V1023" s="252">
        <v>13800</v>
      </c>
      <c r="W1023" s="252">
        <v>2586</v>
      </c>
      <c r="X1023" s="330" t="s">
        <v>6337</v>
      </c>
      <c r="Y1023" s="252">
        <v>441</v>
      </c>
      <c r="Z1023" s="252">
        <v>62</v>
      </c>
      <c r="AA1023" s="252"/>
      <c r="AB1023" s="252">
        <v>202.5</v>
      </c>
      <c r="AC1023" s="252">
        <v>30</v>
      </c>
      <c r="AD1023" s="252">
        <v>481</v>
      </c>
      <c r="AE1023" s="307">
        <v>142</v>
      </c>
      <c r="AF1023" s="91" t="s">
        <v>7201</v>
      </c>
      <c r="AG1023" s="373">
        <v>2400</v>
      </c>
      <c r="AH1023" s="373">
        <v>100000</v>
      </c>
      <c r="AI1023" s="91" t="s">
        <v>9056</v>
      </c>
      <c r="AJ1023" s="91" t="s">
        <v>6421</v>
      </c>
      <c r="AK1023" s="91" t="s">
        <v>6573</v>
      </c>
      <c r="AL1023" s="381">
        <v>3</v>
      </c>
      <c r="AM1023" s="381"/>
      <c r="AN1023" s="381">
        <v>1</v>
      </c>
      <c r="AO1023" s="381">
        <v>2</v>
      </c>
      <c r="AP1023" s="381"/>
      <c r="AQ1023" s="381">
        <v>365</v>
      </c>
      <c r="AR1023" s="91" t="s">
        <v>6355</v>
      </c>
      <c r="AS1023" s="91" t="s">
        <v>6355</v>
      </c>
      <c r="AT1023" s="91" t="s">
        <v>6437</v>
      </c>
      <c r="AU1023" s="232">
        <v>378850</v>
      </c>
      <c r="AV1023" s="232">
        <v>1038</v>
      </c>
      <c r="AW1023" s="335">
        <v>15000</v>
      </c>
      <c r="AX1023" s="335">
        <v>9000</v>
      </c>
      <c r="AY1023" s="335">
        <v>9000</v>
      </c>
      <c r="AZ1023" s="335">
        <v>10000</v>
      </c>
      <c r="BA1023" s="335">
        <v>15000</v>
      </c>
      <c r="BB1023" s="313" t="s">
        <v>9452</v>
      </c>
      <c r="BC1023" s="313" t="s">
        <v>9461</v>
      </c>
      <c r="BD1023" s="91" t="s">
        <v>12642</v>
      </c>
      <c r="BE1023" s="91" t="s">
        <v>7883</v>
      </c>
      <c r="BF1023" s="313"/>
      <c r="BG1023" s="335"/>
      <c r="BH1023" s="313"/>
      <c r="BI1023" s="313"/>
      <c r="BJ1023" s="313"/>
      <c r="BK1023" s="313"/>
      <c r="BL1023" s="313"/>
      <c r="BM1023" s="91"/>
      <c r="BN1023" s="91"/>
      <c r="BO1023" s="253"/>
      <c r="BP1023" s="253"/>
      <c r="BQ1023" s="253"/>
      <c r="BR1023" s="253"/>
      <c r="BS1023" s="253"/>
      <c r="BT1023" s="253"/>
      <c r="BU1023" s="253"/>
      <c r="BV1023" s="253"/>
      <c r="BW1023" s="253"/>
      <c r="BX1023" s="253"/>
      <c r="BY1023" s="427">
        <v>2</v>
      </c>
      <c r="BZ1023" s="427">
        <v>8</v>
      </c>
      <c r="CA1023" s="427">
        <v>45</v>
      </c>
      <c r="CB1023" s="427"/>
      <c r="CC1023" s="427"/>
    </row>
    <row r="1024" spans="1:81" ht="17.100000000000001" customHeight="1">
      <c r="A1024" s="88">
        <v>916</v>
      </c>
      <c r="B1024" s="78" t="s">
        <v>4642</v>
      </c>
      <c r="C1024" s="78" t="s">
        <v>4650</v>
      </c>
      <c r="D1024" s="78" t="s">
        <v>702</v>
      </c>
      <c r="E1024" s="78" t="s">
        <v>97</v>
      </c>
      <c r="F1024" s="78" t="s">
        <v>4932</v>
      </c>
      <c r="G1024" s="101" t="s">
        <v>4933</v>
      </c>
      <c r="H1024" s="330" t="s">
        <v>4934</v>
      </c>
      <c r="I1024" s="91" t="s">
        <v>4935</v>
      </c>
      <c r="J1024" s="330" t="s">
        <v>102</v>
      </c>
      <c r="K1024" s="330" t="s">
        <v>4936</v>
      </c>
      <c r="L1024" s="330" t="s">
        <v>4937</v>
      </c>
      <c r="M1024" s="91" t="s">
        <v>10872</v>
      </c>
      <c r="N1024" s="330" t="s">
        <v>30</v>
      </c>
      <c r="O1024" s="330"/>
      <c r="P1024" s="330" t="s">
        <v>30</v>
      </c>
      <c r="Q1024" s="373">
        <v>3823</v>
      </c>
      <c r="R1024" s="373">
        <v>3756.34</v>
      </c>
      <c r="S1024" s="387">
        <v>2185</v>
      </c>
      <c r="T1024" s="387">
        <v>2185</v>
      </c>
      <c r="U1024" s="253" t="s">
        <v>6361</v>
      </c>
      <c r="V1024" s="252"/>
      <c r="W1024" s="252">
        <v>50.6</v>
      </c>
      <c r="X1024" s="330" t="s">
        <v>6337</v>
      </c>
      <c r="Y1024" s="252">
        <v>151.24</v>
      </c>
      <c r="Z1024" s="252">
        <v>13</v>
      </c>
      <c r="AA1024" s="252"/>
      <c r="AB1024" s="252">
        <v>192.2</v>
      </c>
      <c r="AC1024" s="252">
        <v>167.35</v>
      </c>
      <c r="AD1024" s="252">
        <v>308.26</v>
      </c>
      <c r="AE1024" s="307">
        <v>142</v>
      </c>
      <c r="AF1024" s="91" t="s">
        <v>8978</v>
      </c>
      <c r="AG1024" s="373"/>
      <c r="AH1024" s="373">
        <v>190</v>
      </c>
      <c r="AI1024" s="91"/>
      <c r="AJ1024" s="91"/>
      <c r="AK1024" s="91" t="s">
        <v>6348</v>
      </c>
      <c r="AL1024" s="381">
        <v>5</v>
      </c>
      <c r="AM1024" s="381"/>
      <c r="AN1024" s="381">
        <v>3</v>
      </c>
      <c r="AO1024" s="381">
        <v>2</v>
      </c>
      <c r="AP1024" s="381"/>
      <c r="AQ1024" s="381">
        <v>285</v>
      </c>
      <c r="AR1024" s="91" t="s">
        <v>9213</v>
      </c>
      <c r="AS1024" s="91" t="s">
        <v>9213</v>
      </c>
      <c r="AT1024" s="91" t="s">
        <v>6437</v>
      </c>
      <c r="AU1024" s="232">
        <v>246056</v>
      </c>
      <c r="AV1024" s="232">
        <v>863</v>
      </c>
      <c r="AW1024" s="335">
        <v>14000</v>
      </c>
      <c r="AX1024" s="335">
        <v>11000</v>
      </c>
      <c r="AY1024" s="335">
        <v>11000</v>
      </c>
      <c r="AZ1024" s="335">
        <v>13000</v>
      </c>
      <c r="BA1024" s="335">
        <v>14000</v>
      </c>
      <c r="BB1024" s="313">
        <v>30</v>
      </c>
      <c r="BC1024" s="313">
        <v>60</v>
      </c>
      <c r="BD1024" s="91"/>
      <c r="BE1024" s="91" t="s">
        <v>7884</v>
      </c>
      <c r="BF1024" s="313"/>
      <c r="BG1024" s="335"/>
      <c r="BH1024" s="313"/>
      <c r="BI1024" s="313"/>
      <c r="BJ1024" s="313"/>
      <c r="BK1024" s="313"/>
      <c r="BL1024" s="313"/>
      <c r="BM1024" s="91" t="s">
        <v>7885</v>
      </c>
      <c r="BN1024" s="91" t="s">
        <v>9666</v>
      </c>
      <c r="BO1024" s="253"/>
      <c r="BP1024" s="253"/>
      <c r="BQ1024" s="253"/>
      <c r="BR1024" s="253"/>
      <c r="BS1024" s="253"/>
      <c r="BT1024" s="253"/>
      <c r="BU1024" s="253"/>
      <c r="BV1024" s="253"/>
      <c r="BW1024" s="253"/>
      <c r="BX1024" s="253"/>
      <c r="BY1024" s="427">
        <v>2</v>
      </c>
      <c r="BZ1024" s="427">
        <v>7</v>
      </c>
      <c r="CA1024" s="427">
        <v>22</v>
      </c>
      <c r="CB1024" s="427">
        <v>4</v>
      </c>
      <c r="CC1024" s="427"/>
    </row>
    <row r="1025" spans="1:81" ht="17.100000000000001" customHeight="1">
      <c r="A1025" s="770">
        <v>917</v>
      </c>
      <c r="B1025" s="78" t="s">
        <v>4642</v>
      </c>
      <c r="C1025" s="78" t="s">
        <v>4650</v>
      </c>
      <c r="D1025" s="78" t="s">
        <v>702</v>
      </c>
      <c r="E1025" s="78" t="s">
        <v>97</v>
      </c>
      <c r="F1025" s="78" t="s">
        <v>4938</v>
      </c>
      <c r="G1025" s="101" t="s">
        <v>4939</v>
      </c>
      <c r="H1025" s="330" t="s">
        <v>8818</v>
      </c>
      <c r="I1025" s="91" t="s">
        <v>3408</v>
      </c>
      <c r="J1025" s="330" t="s">
        <v>102</v>
      </c>
      <c r="K1025" s="330" t="s">
        <v>123</v>
      </c>
      <c r="L1025" s="567" t="s">
        <v>7886</v>
      </c>
      <c r="M1025" s="91" t="s">
        <v>10873</v>
      </c>
      <c r="N1025" s="330" t="s">
        <v>11696</v>
      </c>
      <c r="O1025" s="776" t="s">
        <v>6435</v>
      </c>
      <c r="P1025" s="330" t="s">
        <v>30</v>
      </c>
      <c r="Q1025" s="373">
        <v>63960</v>
      </c>
      <c r="R1025" s="373">
        <v>220</v>
      </c>
      <c r="S1025" s="53">
        <v>275</v>
      </c>
      <c r="T1025" s="53">
        <v>220</v>
      </c>
      <c r="U1025" s="581"/>
      <c r="V1025" s="582">
        <v>55</v>
      </c>
      <c r="W1025" s="582">
        <v>20</v>
      </c>
      <c r="X1025" s="458" t="s">
        <v>6337</v>
      </c>
      <c r="Y1025" s="252">
        <v>33</v>
      </c>
      <c r="Z1025" s="252"/>
      <c r="AA1025" s="252">
        <v>33</v>
      </c>
      <c r="AB1025" s="252">
        <v>49</v>
      </c>
      <c r="AC1025" s="252"/>
      <c r="AD1025" s="252">
        <v>49</v>
      </c>
      <c r="AE1025" s="307"/>
      <c r="AF1025" s="91" t="s">
        <v>7887</v>
      </c>
      <c r="AG1025" s="375">
        <v>93</v>
      </c>
      <c r="AH1025" s="375">
        <v>237</v>
      </c>
      <c r="AI1025" s="91"/>
      <c r="AJ1025" s="91"/>
      <c r="AK1025" s="91"/>
      <c r="AL1025" s="381"/>
      <c r="AM1025" s="381"/>
      <c r="AN1025" s="381"/>
      <c r="AO1025" s="381"/>
      <c r="AP1025" s="381"/>
      <c r="AQ1025" s="381">
        <v>365</v>
      </c>
      <c r="AR1025" s="91" t="s">
        <v>9213</v>
      </c>
      <c r="AS1025" s="91" t="s">
        <v>9213</v>
      </c>
      <c r="AT1025" s="91" t="s">
        <v>6437</v>
      </c>
      <c r="AU1025" s="232">
        <v>400000</v>
      </c>
      <c r="AV1025" s="232">
        <v>1096</v>
      </c>
      <c r="AW1025" s="335">
        <v>13000</v>
      </c>
      <c r="AX1025" s="335">
        <v>10000</v>
      </c>
      <c r="AY1025" s="335">
        <v>10000</v>
      </c>
      <c r="AZ1025" s="335">
        <v>11000</v>
      </c>
      <c r="BA1025" s="335">
        <v>13000</v>
      </c>
      <c r="BB1025" s="451">
        <v>30</v>
      </c>
      <c r="BC1025" s="313"/>
      <c r="BD1025" s="91"/>
      <c r="BE1025" s="91" t="s">
        <v>7888</v>
      </c>
      <c r="BF1025" s="313"/>
      <c r="BG1025" s="335"/>
      <c r="BH1025" s="313"/>
      <c r="BI1025" s="313"/>
      <c r="BJ1025" s="313"/>
      <c r="BK1025" s="313"/>
      <c r="BL1025" s="313"/>
      <c r="BM1025" s="91"/>
      <c r="BN1025" s="91"/>
      <c r="BO1025" s="253"/>
      <c r="BP1025" s="253"/>
      <c r="BQ1025" s="253"/>
      <c r="BR1025" s="253"/>
      <c r="BS1025" s="253"/>
      <c r="BT1025" s="253"/>
      <c r="BU1025" s="253"/>
      <c r="BV1025" s="253"/>
      <c r="BW1025" s="253"/>
      <c r="BX1025" s="253"/>
      <c r="BY1025" s="427"/>
      <c r="BZ1025" s="427"/>
      <c r="CA1025" s="427"/>
      <c r="CB1025" s="427"/>
      <c r="CC1025" s="427"/>
    </row>
    <row r="1026" spans="1:81" ht="17.100000000000001" customHeight="1">
      <c r="A1026" s="208"/>
      <c r="B1026" s="209" t="s">
        <v>4940</v>
      </c>
      <c r="C1026" s="210"/>
      <c r="D1026" s="210">
        <v>43</v>
      </c>
      <c r="E1026" s="210"/>
      <c r="F1026" s="210"/>
      <c r="G1026" s="208"/>
      <c r="H1026" s="208"/>
      <c r="I1026" s="208"/>
      <c r="J1026" s="208"/>
      <c r="K1026" s="208"/>
      <c r="L1026" s="208"/>
      <c r="M1026" s="205"/>
      <c r="N1026" s="112"/>
      <c r="O1026" s="112"/>
      <c r="P1026" s="112"/>
      <c r="Q1026" s="374"/>
      <c r="R1026" s="374"/>
      <c r="S1026" s="188"/>
      <c r="T1026" s="188"/>
      <c r="U1026" s="285"/>
      <c r="V1026" s="298"/>
      <c r="W1026" s="298"/>
      <c r="X1026" s="112"/>
      <c r="Y1026" s="298"/>
      <c r="Z1026" s="298"/>
      <c r="AA1026" s="298"/>
      <c r="AB1026" s="298"/>
      <c r="AC1026" s="298"/>
      <c r="AD1026" s="298"/>
      <c r="AE1026" s="352"/>
      <c r="AF1026" s="205"/>
      <c r="AG1026" s="374"/>
      <c r="AH1026" s="374"/>
      <c r="AI1026" s="205"/>
      <c r="AJ1026" s="205"/>
      <c r="AK1026" s="205"/>
      <c r="AL1026" s="112"/>
      <c r="AM1026" s="112"/>
      <c r="AN1026" s="112"/>
      <c r="AO1026" s="112"/>
      <c r="AP1026" s="112"/>
      <c r="AQ1026" s="112"/>
      <c r="AR1026" s="205"/>
      <c r="AS1026" s="205"/>
      <c r="AT1026" s="205"/>
      <c r="AU1026" s="198"/>
      <c r="AV1026" s="198"/>
      <c r="AW1026" s="339"/>
      <c r="AX1026" s="339"/>
      <c r="AY1026" s="339"/>
      <c r="AZ1026" s="339"/>
      <c r="BA1026" s="339"/>
      <c r="BB1026" s="310"/>
      <c r="BC1026" s="310"/>
      <c r="BD1026" s="205"/>
      <c r="BE1026" s="205"/>
      <c r="BF1026" s="310"/>
      <c r="BG1026" s="339"/>
      <c r="BH1026" s="310"/>
      <c r="BI1026" s="310"/>
      <c r="BJ1026" s="310"/>
      <c r="BK1026" s="310"/>
      <c r="BL1026" s="310"/>
      <c r="BM1026" s="205"/>
      <c r="BN1026" s="205"/>
      <c r="BO1026" s="285"/>
      <c r="BP1026" s="285"/>
      <c r="BQ1026" s="285"/>
      <c r="BR1026" s="285"/>
      <c r="BS1026" s="285"/>
      <c r="BT1026" s="285"/>
      <c r="BU1026" s="285"/>
      <c r="BV1026" s="285"/>
      <c r="BW1026" s="285"/>
      <c r="BX1026" s="285"/>
      <c r="BY1026" s="112"/>
      <c r="BZ1026" s="112"/>
      <c r="CA1026" s="112"/>
      <c r="CB1026" s="112"/>
      <c r="CC1026" s="112"/>
    </row>
    <row r="1027" spans="1:81" ht="17.100000000000001" customHeight="1">
      <c r="A1027" s="78">
        <v>918</v>
      </c>
      <c r="B1027" s="78" t="s">
        <v>4642</v>
      </c>
      <c r="C1027" s="78" t="s">
        <v>4643</v>
      </c>
      <c r="D1027" s="78" t="s">
        <v>987</v>
      </c>
      <c r="E1027" s="78" t="s">
        <v>20</v>
      </c>
      <c r="F1027" s="78" t="s">
        <v>4941</v>
      </c>
      <c r="G1027" s="101" t="s">
        <v>4942</v>
      </c>
      <c r="H1027" s="330" t="s">
        <v>7891</v>
      </c>
      <c r="I1027" s="91" t="s">
        <v>4943</v>
      </c>
      <c r="J1027" s="330" t="s">
        <v>102</v>
      </c>
      <c r="K1027" s="330" t="s">
        <v>4268</v>
      </c>
      <c r="L1027" s="330" t="s">
        <v>4944</v>
      </c>
      <c r="M1027" s="91" t="s">
        <v>10712</v>
      </c>
      <c r="N1027" s="330" t="s">
        <v>30</v>
      </c>
      <c r="O1027" s="570"/>
      <c r="P1027" s="330" t="s">
        <v>30</v>
      </c>
      <c r="Q1027" s="373">
        <v>3.8530000000000002</v>
      </c>
      <c r="R1027" s="373">
        <v>4796</v>
      </c>
      <c r="S1027" s="387">
        <v>1360</v>
      </c>
      <c r="T1027" s="387">
        <v>1069</v>
      </c>
      <c r="U1027" s="253" t="s">
        <v>6357</v>
      </c>
      <c r="V1027" s="252">
        <v>291</v>
      </c>
      <c r="W1027" s="252">
        <v>630</v>
      </c>
      <c r="X1027" s="330" t="s">
        <v>33</v>
      </c>
      <c r="Y1027" s="252">
        <v>214</v>
      </c>
      <c r="Z1027" s="252">
        <v>90</v>
      </c>
      <c r="AA1027" s="252">
        <v>16800</v>
      </c>
      <c r="AB1027" s="252">
        <v>137</v>
      </c>
      <c r="AC1027" s="252"/>
      <c r="AD1027" s="252"/>
      <c r="AE1027" s="307"/>
      <c r="AF1027" s="91" t="s">
        <v>7892</v>
      </c>
      <c r="AG1027" s="373">
        <v>6832</v>
      </c>
      <c r="AH1027" s="373">
        <v>14446</v>
      </c>
      <c r="AI1027" s="91" t="s">
        <v>7893</v>
      </c>
      <c r="AJ1027" s="91" t="s">
        <v>9057</v>
      </c>
      <c r="AK1027" s="91" t="s">
        <v>6348</v>
      </c>
      <c r="AL1027" s="381">
        <v>4</v>
      </c>
      <c r="AM1027" s="381">
        <v>1</v>
      </c>
      <c r="AN1027" s="381">
        <v>1</v>
      </c>
      <c r="AO1027" s="381">
        <v>1</v>
      </c>
      <c r="AP1027" s="381">
        <v>1</v>
      </c>
      <c r="AQ1027" s="381">
        <v>100</v>
      </c>
      <c r="AR1027" s="91" t="s">
        <v>6340</v>
      </c>
      <c r="AS1027" s="91" t="s">
        <v>6378</v>
      </c>
      <c r="AT1027" s="91" t="s">
        <v>9290</v>
      </c>
      <c r="AU1027" s="73">
        <v>4500</v>
      </c>
      <c r="AV1027" s="73">
        <v>45</v>
      </c>
      <c r="AW1027" s="335"/>
      <c r="AX1027" s="335"/>
      <c r="AY1027" s="335"/>
      <c r="AZ1027" s="335"/>
      <c r="BA1027" s="335"/>
      <c r="BB1027" s="313"/>
      <c r="BC1027" s="313"/>
      <c r="BD1027" s="91"/>
      <c r="BE1027" s="91" t="s">
        <v>6350</v>
      </c>
      <c r="BF1027" s="313"/>
      <c r="BG1027" s="335"/>
      <c r="BH1027" s="313"/>
      <c r="BI1027" s="313"/>
      <c r="BJ1027" s="313"/>
      <c r="BK1027" s="313"/>
      <c r="BL1027" s="313"/>
      <c r="BM1027" s="91"/>
      <c r="BN1027" s="91"/>
      <c r="BO1027" s="253"/>
      <c r="BP1027" s="253">
        <v>2</v>
      </c>
      <c r="BQ1027" s="253"/>
      <c r="BR1027" s="253">
        <v>1</v>
      </c>
      <c r="BS1027" s="253">
        <v>3</v>
      </c>
      <c r="BT1027" s="253"/>
      <c r="BU1027" s="253"/>
      <c r="BV1027" s="253"/>
      <c r="BW1027" s="253"/>
      <c r="BX1027" s="253"/>
      <c r="BY1027" s="427"/>
      <c r="BZ1027" s="427"/>
      <c r="CA1027" s="427"/>
      <c r="CB1027" s="427"/>
      <c r="CC1027" s="427"/>
    </row>
    <row r="1028" spans="1:81" ht="17.100000000000001" customHeight="1">
      <c r="A1028" s="208"/>
      <c r="B1028" s="209" t="s">
        <v>4945</v>
      </c>
      <c r="C1028" s="210"/>
      <c r="D1028" s="210">
        <v>1</v>
      </c>
      <c r="E1028" s="210"/>
      <c r="F1028" s="210"/>
      <c r="G1028" s="208"/>
      <c r="H1028" s="208"/>
      <c r="I1028" s="208"/>
      <c r="J1028" s="208"/>
      <c r="K1028" s="208"/>
      <c r="L1028" s="208"/>
      <c r="M1028" s="205"/>
      <c r="N1028" s="112"/>
      <c r="O1028" s="112"/>
      <c r="P1028" s="112"/>
      <c r="Q1028" s="374"/>
      <c r="R1028" s="374"/>
      <c r="S1028" s="188"/>
      <c r="T1028" s="188"/>
      <c r="U1028" s="285"/>
      <c r="V1028" s="298"/>
      <c r="W1028" s="298"/>
      <c r="X1028" s="112"/>
      <c r="Y1028" s="298"/>
      <c r="Z1028" s="298"/>
      <c r="AA1028" s="298"/>
      <c r="AB1028" s="298"/>
      <c r="AC1028" s="298"/>
      <c r="AD1028" s="298"/>
      <c r="AE1028" s="352"/>
      <c r="AF1028" s="205"/>
      <c r="AG1028" s="374"/>
      <c r="AH1028" s="374"/>
      <c r="AI1028" s="205"/>
      <c r="AJ1028" s="205"/>
      <c r="AK1028" s="205"/>
      <c r="AL1028" s="112"/>
      <c r="AM1028" s="112"/>
      <c r="AN1028" s="112"/>
      <c r="AO1028" s="112"/>
      <c r="AP1028" s="112"/>
      <c r="AQ1028" s="112"/>
      <c r="AR1028" s="205"/>
      <c r="AS1028" s="205"/>
      <c r="AT1028" s="205"/>
      <c r="AU1028" s="198"/>
      <c r="AV1028" s="198"/>
      <c r="AW1028" s="339"/>
      <c r="AX1028" s="339"/>
      <c r="AY1028" s="339"/>
      <c r="AZ1028" s="339"/>
      <c r="BA1028" s="339"/>
      <c r="BB1028" s="310"/>
      <c r="BC1028" s="310"/>
      <c r="BD1028" s="205"/>
      <c r="BE1028" s="205"/>
      <c r="BF1028" s="310"/>
      <c r="BG1028" s="339"/>
      <c r="BH1028" s="310"/>
      <c r="BI1028" s="310"/>
      <c r="BJ1028" s="310"/>
      <c r="BK1028" s="310"/>
      <c r="BL1028" s="310"/>
      <c r="BM1028" s="205"/>
      <c r="BN1028" s="205"/>
      <c r="BO1028" s="285"/>
      <c r="BP1028" s="285"/>
      <c r="BQ1028" s="285"/>
      <c r="BR1028" s="285"/>
      <c r="BS1028" s="285"/>
      <c r="BT1028" s="285"/>
      <c r="BU1028" s="285"/>
      <c r="BV1028" s="285"/>
      <c r="BW1028" s="285"/>
      <c r="BX1028" s="285"/>
      <c r="BY1028" s="112"/>
      <c r="BZ1028" s="112"/>
      <c r="CA1028" s="112"/>
      <c r="CB1028" s="112"/>
      <c r="CC1028" s="112"/>
    </row>
    <row r="1029" spans="1:81" ht="17.100000000000001" customHeight="1">
      <c r="A1029" s="102"/>
      <c r="B1029" s="157" t="s">
        <v>4946</v>
      </c>
      <c r="C1029" s="158"/>
      <c r="D1029" s="158">
        <v>61</v>
      </c>
      <c r="E1029" s="158"/>
      <c r="F1029" s="110"/>
      <c r="G1029" s="170"/>
      <c r="H1029" s="104"/>
      <c r="I1029" s="204"/>
      <c r="J1029" s="104"/>
      <c r="K1029" s="104"/>
      <c r="L1029" s="104"/>
      <c r="M1029" s="204"/>
      <c r="N1029" s="104"/>
      <c r="O1029" s="104"/>
      <c r="P1029" s="104"/>
      <c r="Q1029" s="376"/>
      <c r="R1029" s="376"/>
      <c r="S1029" s="388"/>
      <c r="T1029" s="388"/>
      <c r="U1029" s="288"/>
      <c r="V1029" s="299"/>
      <c r="W1029" s="299"/>
      <c r="X1029" s="104"/>
      <c r="Y1029" s="299"/>
      <c r="Z1029" s="299"/>
      <c r="AA1029" s="299"/>
      <c r="AB1029" s="299"/>
      <c r="AC1029" s="299"/>
      <c r="AD1029" s="299"/>
      <c r="AE1029" s="353"/>
      <c r="AF1029" s="204"/>
      <c r="AG1029" s="376"/>
      <c r="AH1029" s="376"/>
      <c r="AI1029" s="204"/>
      <c r="AJ1029" s="204"/>
      <c r="AK1029" s="204"/>
      <c r="AL1029" s="104"/>
      <c r="AM1029" s="104"/>
      <c r="AN1029" s="104"/>
      <c r="AO1029" s="104"/>
      <c r="AP1029" s="104"/>
      <c r="AQ1029" s="104"/>
      <c r="AR1029" s="204"/>
      <c r="AS1029" s="204"/>
      <c r="AT1029" s="204"/>
      <c r="AU1029" s="199"/>
      <c r="AV1029" s="199"/>
      <c r="AW1029" s="360"/>
      <c r="AX1029" s="360"/>
      <c r="AY1029" s="360"/>
      <c r="AZ1029" s="360"/>
      <c r="BA1029" s="360"/>
      <c r="BB1029" s="412"/>
      <c r="BC1029" s="412"/>
      <c r="BD1029" s="204"/>
      <c r="BE1029" s="204"/>
      <c r="BF1029" s="412"/>
      <c r="BG1029" s="360"/>
      <c r="BH1029" s="412"/>
      <c r="BI1029" s="412"/>
      <c r="BJ1029" s="412"/>
      <c r="BK1029" s="412"/>
      <c r="BL1029" s="412"/>
      <c r="BM1029" s="204"/>
      <c r="BN1029" s="204"/>
      <c r="BO1029" s="288"/>
      <c r="BP1029" s="288"/>
      <c r="BQ1029" s="288"/>
      <c r="BR1029" s="288"/>
      <c r="BS1029" s="288"/>
      <c r="BT1029" s="288"/>
      <c r="BU1029" s="288"/>
      <c r="BV1029" s="288"/>
      <c r="BW1029" s="288"/>
      <c r="BX1029" s="288"/>
      <c r="BY1029" s="104"/>
      <c r="BZ1029" s="104"/>
      <c r="CA1029" s="104"/>
      <c r="CB1029" s="104"/>
      <c r="CC1029" s="104"/>
    </row>
    <row r="1030" spans="1:81" ht="17.100000000000001" customHeight="1">
      <c r="A1030" s="160"/>
      <c r="B1030" s="161" t="s">
        <v>4947</v>
      </c>
      <c r="C1030" s="160"/>
      <c r="D1030" s="160">
        <v>918</v>
      </c>
      <c r="E1030" s="160"/>
      <c r="F1030" s="132"/>
      <c r="G1030" s="172"/>
      <c r="H1030" s="132"/>
      <c r="I1030" s="132"/>
      <c r="J1030" s="132"/>
      <c r="K1030" s="132"/>
      <c r="L1030" s="132"/>
      <c r="M1030" s="308"/>
      <c r="N1030" s="211"/>
      <c r="O1030" s="211"/>
      <c r="P1030" s="211"/>
      <c r="Q1030" s="377"/>
      <c r="R1030" s="377"/>
      <c r="S1030" s="392"/>
      <c r="T1030" s="392"/>
      <c r="U1030" s="291"/>
      <c r="V1030" s="301"/>
      <c r="W1030" s="301"/>
      <c r="X1030" s="211"/>
      <c r="Y1030" s="301"/>
      <c r="Z1030" s="301"/>
      <c r="AA1030" s="301"/>
      <c r="AB1030" s="301"/>
      <c r="AC1030" s="301"/>
      <c r="AD1030" s="301"/>
      <c r="AE1030" s="354"/>
      <c r="AF1030" s="308"/>
      <c r="AG1030" s="377"/>
      <c r="AH1030" s="377"/>
      <c r="AI1030" s="308"/>
      <c r="AJ1030" s="308"/>
      <c r="AK1030" s="308"/>
      <c r="AL1030" s="211"/>
      <c r="AM1030" s="211"/>
      <c r="AN1030" s="211"/>
      <c r="AO1030" s="211"/>
      <c r="AP1030" s="211"/>
      <c r="AQ1030" s="211"/>
      <c r="AR1030" s="308"/>
      <c r="AS1030" s="308"/>
      <c r="AT1030" s="308"/>
      <c r="AU1030" s="212"/>
      <c r="AV1030" s="212"/>
      <c r="AW1030" s="361"/>
      <c r="AX1030" s="361"/>
      <c r="AY1030" s="361"/>
      <c r="AZ1030" s="361"/>
      <c r="BA1030" s="361"/>
      <c r="BB1030" s="414"/>
      <c r="BC1030" s="414"/>
      <c r="BD1030" s="308"/>
      <c r="BE1030" s="308"/>
      <c r="BF1030" s="414"/>
      <c r="BG1030" s="361"/>
      <c r="BH1030" s="414"/>
      <c r="BI1030" s="414"/>
      <c r="BJ1030" s="414"/>
      <c r="BK1030" s="414"/>
      <c r="BL1030" s="414"/>
      <c r="BM1030" s="308"/>
      <c r="BN1030" s="308"/>
      <c r="BO1030" s="291"/>
      <c r="BP1030" s="291"/>
      <c r="BQ1030" s="291"/>
      <c r="BR1030" s="291"/>
      <c r="BS1030" s="291"/>
      <c r="BT1030" s="291"/>
      <c r="BU1030" s="291"/>
      <c r="BV1030" s="291"/>
      <c r="BW1030" s="291"/>
      <c r="BX1030" s="291"/>
      <c r="BY1030" s="211"/>
      <c r="BZ1030" s="211"/>
      <c r="CA1030" s="211"/>
      <c r="CB1030" s="211"/>
      <c r="CC1030" s="211"/>
    </row>
    <row r="1031" spans="1:81" ht="17.100000000000001" customHeight="1">
      <c r="A1031" s="160"/>
      <c r="B1031" s="161" t="s">
        <v>4948</v>
      </c>
      <c r="C1031" s="160"/>
      <c r="D1031" s="160">
        <v>58</v>
      </c>
      <c r="E1031" s="160"/>
      <c r="F1031" s="132"/>
      <c r="G1031" s="172"/>
      <c r="H1031" s="132"/>
      <c r="I1031" s="132"/>
      <c r="J1031" s="132"/>
      <c r="K1031" s="132"/>
      <c r="L1031" s="132"/>
      <c r="M1031" s="308"/>
      <c r="N1031" s="211"/>
      <c r="O1031" s="211"/>
      <c r="P1031" s="211"/>
      <c r="Q1031" s="377"/>
      <c r="R1031" s="377"/>
      <c r="S1031" s="392"/>
      <c r="T1031" s="392"/>
      <c r="U1031" s="291"/>
      <c r="V1031" s="301"/>
      <c r="W1031" s="301"/>
      <c r="X1031" s="211"/>
      <c r="Y1031" s="301"/>
      <c r="Z1031" s="301"/>
      <c r="AA1031" s="301"/>
      <c r="AB1031" s="301"/>
      <c r="AC1031" s="301"/>
      <c r="AD1031" s="301"/>
      <c r="AE1031" s="354"/>
      <c r="AF1031" s="308"/>
      <c r="AG1031" s="377"/>
      <c r="AH1031" s="377"/>
      <c r="AI1031" s="308"/>
      <c r="AJ1031" s="308"/>
      <c r="AK1031" s="308"/>
      <c r="AL1031" s="211"/>
      <c r="AM1031" s="211"/>
      <c r="AN1031" s="211"/>
      <c r="AO1031" s="211"/>
      <c r="AP1031" s="211"/>
      <c r="AQ1031" s="211"/>
      <c r="AR1031" s="308"/>
      <c r="AS1031" s="308"/>
      <c r="AT1031" s="308"/>
      <c r="AU1031" s="212"/>
      <c r="AV1031" s="212"/>
      <c r="AW1031" s="361"/>
      <c r="AX1031" s="361"/>
      <c r="AY1031" s="361"/>
      <c r="AZ1031" s="361"/>
      <c r="BA1031" s="361"/>
      <c r="BB1031" s="414"/>
      <c r="BC1031" s="414"/>
      <c r="BD1031" s="308"/>
      <c r="BE1031" s="308"/>
      <c r="BF1031" s="414"/>
      <c r="BG1031" s="361"/>
      <c r="BH1031" s="414"/>
      <c r="BI1031" s="414"/>
      <c r="BJ1031" s="414"/>
      <c r="BK1031" s="414"/>
      <c r="BL1031" s="414"/>
      <c r="BM1031" s="308"/>
      <c r="BN1031" s="308"/>
      <c r="BO1031" s="291"/>
      <c r="BP1031" s="291"/>
      <c r="BQ1031" s="291"/>
      <c r="BR1031" s="291"/>
      <c r="BS1031" s="291"/>
      <c r="BT1031" s="291"/>
      <c r="BU1031" s="291"/>
      <c r="BV1031" s="291"/>
      <c r="BW1031" s="291"/>
      <c r="BX1031" s="291"/>
      <c r="BY1031" s="211"/>
      <c r="BZ1031" s="211"/>
      <c r="CA1031" s="211"/>
      <c r="CB1031" s="211"/>
      <c r="CC1031" s="211"/>
    </row>
    <row r="1032" spans="1:81" ht="17.100000000000001" customHeight="1">
      <c r="A1032" s="160"/>
      <c r="B1032" s="161" t="s">
        <v>4949</v>
      </c>
      <c r="C1032" s="160"/>
      <c r="D1032" s="160">
        <v>385</v>
      </c>
      <c r="E1032" s="160"/>
      <c r="F1032" s="132"/>
      <c r="G1032" s="172"/>
      <c r="H1032" s="132"/>
      <c r="I1032" s="132"/>
      <c r="J1032" s="132"/>
      <c r="K1032" s="132"/>
      <c r="L1032" s="132"/>
      <c r="M1032" s="308"/>
      <c r="N1032" s="211"/>
      <c r="O1032" s="211"/>
      <c r="P1032" s="211"/>
      <c r="Q1032" s="377"/>
      <c r="R1032" s="377"/>
      <c r="S1032" s="392"/>
      <c r="T1032" s="392"/>
      <c r="U1032" s="291"/>
      <c r="V1032" s="301"/>
      <c r="W1032" s="301"/>
      <c r="X1032" s="211"/>
      <c r="Y1032" s="301"/>
      <c r="Z1032" s="301"/>
      <c r="AA1032" s="301"/>
      <c r="AB1032" s="301"/>
      <c r="AC1032" s="301"/>
      <c r="AD1032" s="301"/>
      <c r="AE1032" s="354"/>
      <c r="AF1032" s="308"/>
      <c r="AG1032" s="377"/>
      <c r="AH1032" s="377"/>
      <c r="AI1032" s="308"/>
      <c r="AJ1032" s="308"/>
      <c r="AK1032" s="308"/>
      <c r="AL1032" s="211"/>
      <c r="AM1032" s="211"/>
      <c r="AN1032" s="211"/>
      <c r="AO1032" s="211"/>
      <c r="AP1032" s="211"/>
      <c r="AQ1032" s="211"/>
      <c r="AR1032" s="308"/>
      <c r="AS1032" s="308"/>
      <c r="AT1032" s="308"/>
      <c r="AU1032" s="212"/>
      <c r="AV1032" s="212"/>
      <c r="AW1032" s="361"/>
      <c r="AX1032" s="361"/>
      <c r="AY1032" s="361"/>
      <c r="AZ1032" s="361"/>
      <c r="BA1032" s="361"/>
      <c r="BB1032" s="414"/>
      <c r="BC1032" s="414"/>
      <c r="BD1032" s="308"/>
      <c r="BE1032" s="308"/>
      <c r="BF1032" s="414"/>
      <c r="BG1032" s="361"/>
      <c r="BH1032" s="414"/>
      <c r="BI1032" s="414"/>
      <c r="BJ1032" s="414"/>
      <c r="BK1032" s="414"/>
      <c r="BL1032" s="414"/>
      <c r="BM1032" s="308"/>
      <c r="BN1032" s="308"/>
      <c r="BO1032" s="291"/>
      <c r="BP1032" s="291"/>
      <c r="BQ1032" s="291"/>
      <c r="BR1032" s="291"/>
      <c r="BS1032" s="291"/>
      <c r="BT1032" s="291"/>
      <c r="BU1032" s="291"/>
      <c r="BV1032" s="291"/>
      <c r="BW1032" s="291"/>
      <c r="BX1032" s="291"/>
      <c r="BY1032" s="211"/>
      <c r="BZ1032" s="211"/>
      <c r="CA1032" s="211"/>
      <c r="CB1032" s="211"/>
      <c r="CC1032" s="211"/>
    </row>
    <row r="1033" spans="1:81" ht="17.100000000000001" customHeight="1">
      <c r="A1033" s="160"/>
      <c r="B1033" s="161" t="s">
        <v>4950</v>
      </c>
      <c r="C1033" s="160"/>
      <c r="D1033" s="160">
        <v>369</v>
      </c>
      <c r="E1033" s="160"/>
      <c r="F1033" s="132"/>
      <c r="G1033" s="172"/>
      <c r="H1033" s="132"/>
      <c r="I1033" s="132"/>
      <c r="J1033" s="132"/>
      <c r="K1033" s="132"/>
      <c r="L1033" s="132"/>
      <c r="M1033" s="308"/>
      <c r="N1033" s="211"/>
      <c r="O1033" s="211"/>
      <c r="P1033" s="211"/>
      <c r="Q1033" s="377"/>
      <c r="R1033" s="377"/>
      <c r="S1033" s="392"/>
      <c r="T1033" s="392"/>
      <c r="U1033" s="291"/>
      <c r="V1033" s="301"/>
      <c r="W1033" s="301"/>
      <c r="X1033" s="211"/>
      <c r="Y1033" s="301"/>
      <c r="Z1033" s="301"/>
      <c r="AA1033" s="301"/>
      <c r="AB1033" s="301"/>
      <c r="AC1033" s="301"/>
      <c r="AD1033" s="301"/>
      <c r="AE1033" s="354"/>
      <c r="AF1033" s="308"/>
      <c r="AG1033" s="377"/>
      <c r="AH1033" s="377"/>
      <c r="AI1033" s="308"/>
      <c r="AJ1033" s="308"/>
      <c r="AK1033" s="308"/>
      <c r="AL1033" s="211"/>
      <c r="AM1033" s="211"/>
      <c r="AN1033" s="211"/>
      <c r="AO1033" s="211"/>
      <c r="AP1033" s="211"/>
      <c r="AQ1033" s="211"/>
      <c r="AR1033" s="308"/>
      <c r="AS1033" s="308"/>
      <c r="AT1033" s="308"/>
      <c r="AU1033" s="212"/>
      <c r="AV1033" s="212"/>
      <c r="AW1033" s="361"/>
      <c r="AX1033" s="361"/>
      <c r="AY1033" s="361"/>
      <c r="AZ1033" s="361"/>
      <c r="BA1033" s="361"/>
      <c r="BB1033" s="414"/>
      <c r="BC1033" s="414"/>
      <c r="BD1033" s="308"/>
      <c r="BE1033" s="308"/>
      <c r="BF1033" s="414"/>
      <c r="BG1033" s="361"/>
      <c r="BH1033" s="414"/>
      <c r="BI1033" s="414"/>
      <c r="BJ1033" s="414"/>
      <c r="BK1033" s="414"/>
      <c r="BL1033" s="414"/>
      <c r="BM1033" s="308"/>
      <c r="BN1033" s="308"/>
      <c r="BO1033" s="291"/>
      <c r="BP1033" s="291"/>
      <c r="BQ1033" s="291"/>
      <c r="BR1033" s="291"/>
      <c r="BS1033" s="291"/>
      <c r="BT1033" s="291"/>
      <c r="BU1033" s="291"/>
      <c r="BV1033" s="291"/>
      <c r="BW1033" s="291"/>
      <c r="BX1033" s="291"/>
      <c r="BY1033" s="211"/>
      <c r="BZ1033" s="211"/>
      <c r="CA1033" s="211"/>
      <c r="CB1033" s="211"/>
      <c r="CC1033" s="211"/>
    </row>
    <row r="1034" spans="1:81" ht="17.100000000000001" customHeight="1">
      <c r="A1034" s="160"/>
      <c r="B1034" s="161" t="s">
        <v>4951</v>
      </c>
      <c r="C1034" s="160"/>
      <c r="D1034" s="160">
        <v>106</v>
      </c>
      <c r="E1034" s="160"/>
      <c r="F1034" s="132"/>
      <c r="G1034" s="172"/>
      <c r="H1034" s="132"/>
      <c r="I1034" s="132"/>
      <c r="J1034" s="132"/>
      <c r="K1034" s="132"/>
      <c r="L1034" s="132"/>
      <c r="M1034" s="308"/>
      <c r="N1034" s="211"/>
      <c r="O1034" s="211"/>
      <c r="P1034" s="211"/>
      <c r="Q1034" s="377"/>
      <c r="R1034" s="377"/>
      <c r="S1034" s="392"/>
      <c r="T1034" s="392"/>
      <c r="U1034" s="291"/>
      <c r="V1034" s="301"/>
      <c r="W1034" s="301"/>
      <c r="X1034" s="211"/>
      <c r="Y1034" s="301"/>
      <c r="Z1034" s="301"/>
      <c r="AA1034" s="301"/>
      <c r="AB1034" s="301"/>
      <c r="AC1034" s="301"/>
      <c r="AD1034" s="301"/>
      <c r="AE1034" s="354"/>
      <c r="AF1034" s="308"/>
      <c r="AG1034" s="377"/>
      <c r="AH1034" s="377"/>
      <c r="AI1034" s="308"/>
      <c r="AJ1034" s="308"/>
      <c r="AK1034" s="308"/>
      <c r="AL1034" s="211"/>
      <c r="AM1034" s="211"/>
      <c r="AN1034" s="211"/>
      <c r="AO1034" s="211"/>
      <c r="AP1034" s="211"/>
      <c r="AQ1034" s="211"/>
      <c r="AR1034" s="308"/>
      <c r="AS1034" s="308"/>
      <c r="AT1034" s="308"/>
      <c r="AU1034" s="212"/>
      <c r="AV1034" s="212"/>
      <c r="AW1034" s="361"/>
      <c r="AX1034" s="361"/>
      <c r="AY1034" s="361"/>
      <c r="AZ1034" s="361"/>
      <c r="BA1034" s="361"/>
      <c r="BB1034" s="414"/>
      <c r="BC1034" s="414"/>
      <c r="BD1034" s="308"/>
      <c r="BE1034" s="308"/>
      <c r="BF1034" s="414"/>
      <c r="BG1034" s="361"/>
      <c r="BH1034" s="414"/>
      <c r="BI1034" s="414"/>
      <c r="BJ1034" s="414"/>
      <c r="BK1034" s="414"/>
      <c r="BL1034" s="414"/>
      <c r="BM1034" s="308"/>
      <c r="BN1034" s="308"/>
      <c r="BO1034" s="291"/>
      <c r="BP1034" s="291"/>
      <c r="BQ1034" s="291"/>
      <c r="BR1034" s="291"/>
      <c r="BS1034" s="291"/>
      <c r="BT1034" s="291"/>
      <c r="BU1034" s="291"/>
      <c r="BV1034" s="291"/>
      <c r="BW1034" s="291"/>
      <c r="BX1034" s="291"/>
      <c r="BY1034" s="211"/>
      <c r="BZ1034" s="211"/>
      <c r="CA1034" s="211"/>
      <c r="CB1034" s="211"/>
      <c r="CC1034" s="211"/>
    </row>
    <row r="1035" spans="1:81">
      <c r="F1035" s="27"/>
      <c r="G1035" s="173"/>
    </row>
    <row r="1036" spans="1:81">
      <c r="F1036" s="27"/>
      <c r="G1036" s="173"/>
    </row>
  </sheetData>
  <mergeCells count="195">
    <mergeCell ref="BO4:BX4"/>
    <mergeCell ref="BY4:CC4"/>
    <mergeCell ref="M4:P4"/>
    <mergeCell ref="Q4:AE4"/>
    <mergeCell ref="AF4:AJ4"/>
    <mergeCell ref="AC5:AC8"/>
    <mergeCell ref="AD5:AD8"/>
    <mergeCell ref="A2:C2"/>
    <mergeCell ref="AK11:AK12"/>
    <mergeCell ref="AL11:AL12"/>
    <mergeCell ref="AM11:AM12"/>
    <mergeCell ref="AN11:AN12"/>
    <mergeCell ref="AO11:AO12"/>
    <mergeCell ref="AP11:AP12"/>
    <mergeCell ref="AL5:AP5"/>
    <mergeCell ref="AX6:AX8"/>
    <mergeCell ref="AU4:AV4"/>
    <mergeCell ref="AW4:BN4"/>
    <mergeCell ref="AK5:AK8"/>
    <mergeCell ref="AF5:AH5"/>
    <mergeCell ref="W5:X5"/>
    <mergeCell ref="AV5:AV8"/>
    <mergeCell ref="B6:B8"/>
    <mergeCell ref="C6:C8"/>
    <mergeCell ref="A4:L4"/>
    <mergeCell ref="D6:D8"/>
    <mergeCell ref="E6:E8"/>
    <mergeCell ref="A5:A8"/>
    <mergeCell ref="B5:C5"/>
    <mergeCell ref="D5:E5"/>
    <mergeCell ref="F5:F8"/>
    <mergeCell ref="G5:G8"/>
    <mergeCell ref="H5:H8"/>
    <mergeCell ref="I5:I8"/>
    <mergeCell ref="K5:K8"/>
    <mergeCell ref="P6:P8"/>
    <mergeCell ref="L5:L8"/>
    <mergeCell ref="N5:P5"/>
    <mergeCell ref="AL6:AL8"/>
    <mergeCell ref="AM6:AM8"/>
    <mergeCell ref="AN6:AO6"/>
    <mergeCell ref="AP6:AP8"/>
    <mergeCell ref="BB7:BB8"/>
    <mergeCell ref="AS5:AS8"/>
    <mergeCell ref="Y5:Y8"/>
    <mergeCell ref="AB5:AB8"/>
    <mergeCell ref="AE5:AE8"/>
    <mergeCell ref="Z6:Z8"/>
    <mergeCell ref="AA6:AA8"/>
    <mergeCell ref="AG7:AG8"/>
    <mergeCell ref="AG6:AH6"/>
    <mergeCell ref="AF6:AF8"/>
    <mergeCell ref="AI5:AJ5"/>
    <mergeCell ref="BJ6:BJ8"/>
    <mergeCell ref="BE6:BE8"/>
    <mergeCell ref="BF6:BF8"/>
    <mergeCell ref="BH6:BH8"/>
    <mergeCell ref="BK7:BK8"/>
    <mergeCell ref="BL7:BL8"/>
    <mergeCell ref="BM7:BM8"/>
    <mergeCell ref="AT5:AT8"/>
    <mergeCell ref="BC7:BC8"/>
    <mergeCell ref="BG6:BG8"/>
    <mergeCell ref="BI6:BI8"/>
    <mergeCell ref="AW6:AW8"/>
    <mergeCell ref="AY6:AY8"/>
    <mergeCell ref="AU5:AU8"/>
    <mergeCell ref="BD7:BD8"/>
    <mergeCell ref="AW5:BE5"/>
    <mergeCell ref="BF5:BN5"/>
    <mergeCell ref="AZ6:AZ8"/>
    <mergeCell ref="BA6:BA8"/>
    <mergeCell ref="BB6:BD6"/>
    <mergeCell ref="BK6:BM6"/>
    <mergeCell ref="BN6:BN8"/>
    <mergeCell ref="CC5:CC8"/>
    <mergeCell ref="BZ6:BZ8"/>
    <mergeCell ref="BR6:BS6"/>
    <mergeCell ref="BZ5:CB5"/>
    <mergeCell ref="BO5:BS5"/>
    <mergeCell ref="BT5:BW5"/>
    <mergeCell ref="BO6:BP6"/>
    <mergeCell ref="BX5:BX8"/>
    <mergeCell ref="BW6:BW8"/>
    <mergeCell ref="BU6:BU8"/>
    <mergeCell ref="CA6:CA8"/>
    <mergeCell ref="CB6:CB8"/>
    <mergeCell ref="BY5:BY8"/>
    <mergeCell ref="BS7:BS8"/>
    <mergeCell ref="BQ6:BQ8"/>
    <mergeCell ref="BP7:BP8"/>
    <mergeCell ref="BO7:BO8"/>
    <mergeCell ref="BT6:BT8"/>
    <mergeCell ref="BV6:BV8"/>
    <mergeCell ref="BR7:BR8"/>
    <mergeCell ref="A1:G1"/>
    <mergeCell ref="Z5:AA5"/>
    <mergeCell ref="AI6:AI8"/>
    <mergeCell ref="AJ6:AJ8"/>
    <mergeCell ref="AH7:AH8"/>
    <mergeCell ref="AQ4:AT4"/>
    <mergeCell ref="J5:J8"/>
    <mergeCell ref="AK4:AP4"/>
    <mergeCell ref="X6:X8"/>
    <mergeCell ref="S5:V5"/>
    <mergeCell ref="AN7:AN8"/>
    <mergeCell ref="AO7:AO8"/>
    <mergeCell ref="V6:V8"/>
    <mergeCell ref="W6:W8"/>
    <mergeCell ref="Q5:Q8"/>
    <mergeCell ref="R5:R8"/>
    <mergeCell ref="T6:T8"/>
    <mergeCell ref="U6:U8"/>
    <mergeCell ref="S6:S8"/>
    <mergeCell ref="M6:M8"/>
    <mergeCell ref="N6:N8"/>
    <mergeCell ref="O6:O8"/>
    <mergeCell ref="AQ5:AQ8"/>
    <mergeCell ref="AR5:AR8"/>
    <mergeCell ref="L117:L118"/>
    <mergeCell ref="L744:L745"/>
    <mergeCell ref="A11:A12"/>
    <mergeCell ref="A117:A118"/>
    <mergeCell ref="K117:K118"/>
    <mergeCell ref="A171:A172"/>
    <mergeCell ref="A731:A732"/>
    <mergeCell ref="A744:A745"/>
    <mergeCell ref="J744:J745"/>
    <mergeCell ref="K744:K745"/>
    <mergeCell ref="J11:J12"/>
    <mergeCell ref="K11:K12"/>
    <mergeCell ref="L11:L12"/>
    <mergeCell ref="BX11:BX12"/>
    <mergeCell ref="AF171:AF172"/>
    <mergeCell ref="AG171:AG172"/>
    <mergeCell ref="AH171:AH172"/>
    <mergeCell ref="AI171:AI172"/>
    <mergeCell ref="AF11:AF12"/>
    <mergeCell ref="AG11:AG12"/>
    <mergeCell ref="AH11:AH12"/>
    <mergeCell ref="AI11:AI12"/>
    <mergeCell ref="AJ11:AJ12"/>
    <mergeCell ref="AJ171:AJ172"/>
    <mergeCell ref="BO11:BO12"/>
    <mergeCell ref="BP11:BP12"/>
    <mergeCell ref="BQ11:BQ12"/>
    <mergeCell ref="BR11:BR12"/>
    <mergeCell ref="BS11:BS12"/>
    <mergeCell ref="BT11:BT12"/>
    <mergeCell ref="BU11:BU12"/>
    <mergeCell ref="BV11:BV12"/>
    <mergeCell ref="BW11:BW12"/>
    <mergeCell ref="BP744:BP745"/>
    <mergeCell ref="BO744:BO745"/>
    <mergeCell ref="BT744:BT745"/>
    <mergeCell ref="BU744:BU745"/>
    <mergeCell ref="BX744:BX745"/>
    <mergeCell ref="BW744:BW745"/>
    <mergeCell ref="BV744:BV745"/>
    <mergeCell ref="BS744:BS745"/>
    <mergeCell ref="BR744:BR745"/>
    <mergeCell ref="BQ744:BQ745"/>
    <mergeCell ref="BY171:BY172"/>
    <mergeCell ref="BZ171:BZ172"/>
    <mergeCell ref="CA171:CA172"/>
    <mergeCell ref="CB171:CB172"/>
    <mergeCell ref="CC171:CC172"/>
    <mergeCell ref="AF117:AF118"/>
    <mergeCell ref="AG117:AG118"/>
    <mergeCell ref="AH117:AH118"/>
    <mergeCell ref="AI117:AI118"/>
    <mergeCell ref="AJ117:AJ118"/>
    <mergeCell ref="BY117:BY118"/>
    <mergeCell ref="BZ117:BZ118"/>
    <mergeCell ref="CA117:CA118"/>
    <mergeCell ref="CB117:CB118"/>
    <mergeCell ref="CC117:CC118"/>
    <mergeCell ref="AF744:AF745"/>
    <mergeCell ref="AG744:AG745"/>
    <mergeCell ref="AH744:AH745"/>
    <mergeCell ref="AZ744:AZ745"/>
    <mergeCell ref="BA744:BA745"/>
    <mergeCell ref="BB744:BB745"/>
    <mergeCell ref="BC744:BC745"/>
    <mergeCell ref="BD744:BD745"/>
    <mergeCell ref="BE744:BE745"/>
    <mergeCell ref="AQ744:AQ745"/>
    <mergeCell ref="AR744:AR745"/>
    <mergeCell ref="AS744:AS745"/>
    <mergeCell ref="AT744:AT745"/>
    <mergeCell ref="AU744:AU745"/>
    <mergeCell ref="AV744:AV745"/>
    <mergeCell ref="AW744:AW745"/>
    <mergeCell ref="AX744:AX745"/>
    <mergeCell ref="AY744:AY745"/>
  </mergeCells>
  <phoneticPr fontId="3" type="noConversion"/>
  <dataValidations count="1">
    <dataValidation type="list" allowBlank="1" showInputMessage="1" showErrorMessage="1" sqref="J10:J11 J13:J122 J746:J1027 J124:J683 J685:J744" xr:uid="{1783ED76-32DA-4AAE-81B6-3CDBBAC37DCF}">
      <formula1>#REF!</formula1>
    </dataValidation>
  </dataValidations>
  <hyperlinks>
    <hyperlink ref="M23" r:id="rId1" xr:uid="{C4622CB5-2959-478F-B118-FE6549CE4FA1}"/>
    <hyperlink ref="M25" r:id="rId2" xr:uid="{E1C2E55C-D5C5-4403-82B8-42F69ABBFE13}"/>
    <hyperlink ref="M27" r:id="rId3" xr:uid="{F3A318E7-3859-4DFB-8DF4-A423998B111F}"/>
    <hyperlink ref="M32" r:id="rId4" xr:uid="{EB07C2B5-490A-4E5F-8B66-3760ACD91856}"/>
    <hyperlink ref="M41" r:id="rId5" xr:uid="{941D9634-670E-4C15-9379-4E02A68969ED}"/>
    <hyperlink ref="M42" r:id="rId6" xr:uid="{CA9FD9C4-CDAE-4987-BB88-FBEC1AD6262A}"/>
    <hyperlink ref="M50" r:id="rId7" xr:uid="{2F516334-35B0-46B0-BD88-5268B9C7A2EF}"/>
    <hyperlink ref="M51" r:id="rId8" xr:uid="{86E5C3FC-7B11-4095-953C-97C67826CBD3}"/>
    <hyperlink ref="M62" r:id="rId9" xr:uid="{2862724A-CC20-476D-9E1A-E30CF732CFC0}"/>
    <hyperlink ref="M64" r:id="rId10" xr:uid="{7BD5C123-EE52-44BC-8CFF-15568E530DF6}"/>
    <hyperlink ref="M93" r:id="rId11" xr:uid="{034A14A8-2FF5-4454-A92B-2D16D7FC265C}"/>
    <hyperlink ref="M103" r:id="rId12" xr:uid="{2FE11DD2-5BCF-4629-9E51-2D917D7F0541}"/>
    <hyperlink ref="M104" r:id="rId13" xr:uid="{0F8FAA1F-F4C5-434D-B816-7B0FB67A26EE}"/>
    <hyperlink ref="M105" r:id="rId14" xr:uid="{266578D8-26E8-4484-AA33-6B9F02109EC4}"/>
    <hyperlink ref="M107" r:id="rId15" xr:uid="{82145F72-FCEE-49B9-A3F0-A8D05D0789DC}"/>
    <hyperlink ref="M109" r:id="rId16" xr:uid="{4975E5AF-A0C4-48E7-BA3D-4ADA05581A1D}"/>
    <hyperlink ref="M108" r:id="rId17" xr:uid="{6363B305-6D1B-41B0-9216-7BEDF5C78469}"/>
    <hyperlink ref="M133" r:id="rId18" xr:uid="{E982F2E8-9E7A-437E-B1BD-48F0BF89D6AD}"/>
    <hyperlink ref="M144" r:id="rId19" xr:uid="{6DB0BD76-1993-4A94-A7C4-C32499D2CEEF}"/>
    <hyperlink ref="M145" r:id="rId20" xr:uid="{899BED07-3052-42BF-A225-E3B4F2542C2C}"/>
    <hyperlink ref="M163" r:id="rId21" xr:uid="{36489BCB-A86C-42CD-AC2B-8F231353CDAB}"/>
    <hyperlink ref="M165" r:id="rId22" xr:uid="{D13B6AEB-9E3A-42D8-A75C-5B7DCF6473A8}"/>
    <hyperlink ref="M166" r:id="rId23" xr:uid="{87B25823-AE48-4434-AAC4-150CC9BF3DB8}"/>
    <hyperlink ref="M171" r:id="rId24" xr:uid="{DF062AA4-E188-4F5C-BC37-C8522B327CDF}"/>
    <hyperlink ref="M172" r:id="rId25" xr:uid="{82E2788C-2148-4B8B-A10B-EA210FED7EB4}"/>
    <hyperlink ref="M182" r:id="rId26" xr:uid="{C9EE3165-F9F0-4F7B-B043-251F068B0BF4}"/>
    <hyperlink ref="M188" r:id="rId27" xr:uid="{8638A7C4-0FC2-4135-B63C-97DC85FE3DAE}"/>
    <hyperlink ref="M190" r:id="rId28" xr:uid="{38CEAF9C-AF77-4E77-BF68-DC5E03A18B1D}"/>
    <hyperlink ref="M196" r:id="rId29" xr:uid="{1D466251-360C-4487-8E99-F4B03C1A696C}"/>
    <hyperlink ref="M227" r:id="rId30" xr:uid="{A4840C8D-2C9F-4748-AC65-B1442015FDC9}"/>
    <hyperlink ref="M230" r:id="rId31" xr:uid="{3D7F4ECB-8183-4976-8204-9814B822DD33}"/>
    <hyperlink ref="M236" r:id="rId32" xr:uid="{038B00B5-29FF-479C-B171-AD589F03AB4C}"/>
    <hyperlink ref="M237" r:id="rId33" xr:uid="{B627EABD-6932-454B-B6BA-B6D3E9D46C44}"/>
    <hyperlink ref="M243" r:id="rId34" display="www.i-web.kr/참전관" xr:uid="{C185FF75-F2D1-4DA5-89E4-82C7497F02CB}"/>
    <hyperlink ref="M258" r:id="rId35" xr:uid="{817B1819-BE54-479A-9347-5B77F3B3FD6B}"/>
    <hyperlink ref="M259" r:id="rId36" xr:uid="{682CCE03-2CF6-42EC-AF56-FDA8F1BED1A8}"/>
    <hyperlink ref="M263" r:id="rId37" xr:uid="{DDBF0736-F55E-4E1A-8834-29ED1C8D3B75}"/>
    <hyperlink ref="M269" r:id="rId38" xr:uid="{5B92210D-B4D8-4C63-BC9F-0C0DE6656A79}"/>
    <hyperlink ref="M286" r:id="rId39" xr:uid="{E153FE14-39FB-4E35-AD57-2856823859C1}"/>
    <hyperlink ref="M287" r:id="rId40" xr:uid="{9A9603BE-4DDC-42E0-8708-CE6CDBCBF37A}"/>
    <hyperlink ref="M296" r:id="rId41" xr:uid="{A0DB9FB6-3D4D-43FD-AF1C-F98C99108C54}"/>
    <hyperlink ref="M300" r:id="rId42" xr:uid="{32CFD32B-AFDD-4FFC-BE50-88FA9EBC5CA2}"/>
    <hyperlink ref="M311" r:id="rId43" xr:uid="{7B963936-A40B-4BDB-9192-4223992C62C4}"/>
    <hyperlink ref="M321" r:id="rId44" xr:uid="{1D65D867-BC42-444E-929B-24CB7602CD6B}"/>
    <hyperlink ref="M324" r:id="rId45" xr:uid="{694153F2-5A59-4D58-9544-858743FACF7D}"/>
    <hyperlink ref="M331" r:id="rId46" xr:uid="{929E6E4F-06E4-43DA-BD33-6890E4115189}"/>
    <hyperlink ref="M332" r:id="rId47" xr:uid="{1CC3C549-CFB9-4FA8-97EB-FE5FF81B6295}"/>
    <hyperlink ref="M333" r:id="rId48" xr:uid="{CFA1321F-95A1-4D07-8C57-CBBB6A18FF9C}"/>
    <hyperlink ref="M334" r:id="rId49" xr:uid="{2C239F95-4EFE-44ED-9422-C2C409AE0F06}"/>
    <hyperlink ref="M339" r:id="rId50" xr:uid="{3A225B59-7DBB-4B92-BBA2-772D43A436B0}"/>
    <hyperlink ref="M355" r:id="rId51" xr:uid="{88204716-7611-4CFD-A68D-D2FCA5C92411}"/>
    <hyperlink ref="M357" r:id="rId52" xr:uid="{249D891A-9A8C-4E9B-8034-E2296F8D5A15}"/>
    <hyperlink ref="M362" r:id="rId53" xr:uid="{A0A22330-36E6-412B-BAD8-0EEA61C815DA}"/>
    <hyperlink ref="M363" r:id="rId54" xr:uid="{FEC33C0C-34E9-4478-B1EE-B2E2059B9888}"/>
    <hyperlink ref="M365" r:id="rId55" xr:uid="{C95D9D3D-6637-44E2-9B4F-5C88FC1D1723}"/>
    <hyperlink ref="M376" r:id="rId56" xr:uid="{57F33C8F-D8C6-4839-8985-87069DE7602A}"/>
    <hyperlink ref="M377" r:id="rId57" xr:uid="{988082B3-5C71-4465-893C-513981C66DE8}"/>
    <hyperlink ref="M380" r:id="rId58" xr:uid="{56F4D58B-724C-48F2-8DB6-C34966547F46}"/>
    <hyperlink ref="M381" r:id="rId59" xr:uid="{45AE47DF-CDA9-47D4-A4EA-7D157AFB4DF5}"/>
    <hyperlink ref="M385" r:id="rId60" xr:uid="{069D5215-CA89-4793-8312-A6B21235611D}"/>
    <hyperlink ref="M393" r:id="rId61" display="www.robopark.org:444" xr:uid="{D6D115A1-EB0E-43E6-A2C1-D42229A68085}"/>
    <hyperlink ref="M415" r:id="rId62" xr:uid="{62088195-5C58-4D08-A0FE-5CC658CA431F}"/>
    <hyperlink ref="M453" r:id="rId63" xr:uid="{FD1C0D7D-5BBA-4D0D-963B-90BAD6F60C14}"/>
    <hyperlink ref="M462" r:id="rId64" xr:uid="{320829FC-FDE8-4EBA-9804-6524611AD030}"/>
    <hyperlink ref="M464" r:id="rId65" xr:uid="{44DC2068-ED08-4DA5-89BE-BC52A0E1C931}"/>
    <hyperlink ref="M469" r:id="rId66" xr:uid="{729B6703-3681-4A38-8B50-AE9AC673CE40}"/>
    <hyperlink ref="M473" r:id="rId67" xr:uid="{978E2D1E-0EFD-400B-BBC9-CDD502C8217B}"/>
    <hyperlink ref="M476" r:id="rId68" xr:uid="{60133BDE-DC15-4068-AAA4-4459DE78A7BC}"/>
    <hyperlink ref="M478" r:id="rId69" xr:uid="{E2FFC053-CAF3-4DE9-8085-E6CD7E54B954}"/>
    <hyperlink ref="M481" r:id="rId70" xr:uid="{CA39CB65-A222-4DFE-A2D8-1076EF884899}"/>
    <hyperlink ref="M483" r:id="rId71" xr:uid="{DF141E7B-003A-404A-8F40-EB11057DE58C}"/>
    <hyperlink ref="M485" r:id="rId72" xr:uid="{3847F354-162C-4AC9-908C-40DC30A60DBD}"/>
    <hyperlink ref="M490" r:id="rId73" xr:uid="{4221961B-925F-4819-B8CD-5DB7D15D87D7}"/>
    <hyperlink ref="M492" r:id="rId74" xr:uid="{743D3551-6B1F-42A6-94CE-536DBCCE7EB8}"/>
    <hyperlink ref="M501" r:id="rId75" xr:uid="{0C85A432-8C33-4AC7-A038-D5941A435859}"/>
    <hyperlink ref="M502" r:id="rId76" xr:uid="{D562BD0D-882D-415B-BF37-746CD4BDD224}"/>
    <hyperlink ref="M509" r:id="rId77" xr:uid="{86E7C399-83B9-4739-8502-BF84F53BD41B}"/>
    <hyperlink ref="M515" r:id="rId78" xr:uid="{0880F5EA-0FC2-4348-82BB-E37477FA89FD}"/>
    <hyperlink ref="M520" r:id="rId79" xr:uid="{2F3315ED-F736-4F9C-A27E-07A17212507C}"/>
    <hyperlink ref="M529" r:id="rId80" xr:uid="{AD7D6AA2-5977-401D-8DE5-B27CB502AC58}"/>
    <hyperlink ref="M538" r:id="rId81" xr:uid="{AF84AAE1-E560-4020-89BC-8D194FC01E0B}"/>
    <hyperlink ref="M540" r:id="rId82" xr:uid="{72DBDC17-223E-45A6-B317-0082FFF5BAFE}"/>
    <hyperlink ref="M566" r:id="rId83" xr:uid="{E2E8BE70-D121-4DCE-A57B-F25532F1F85B}"/>
    <hyperlink ref="M572" r:id="rId84" xr:uid="{D5EB0D81-B139-4755-8FCB-0E1B99E51A77}"/>
    <hyperlink ref="M576" r:id="rId85" xr:uid="{FB1BD6E0-4DF4-46D0-A6D7-6B6930723B84}"/>
    <hyperlink ref="M581" r:id="rId86" xr:uid="{C96361C5-1EFF-475E-BD0F-5F7766C6527D}"/>
    <hyperlink ref="M582" r:id="rId87" xr:uid="{5985A496-87C7-44AC-A8A1-0D1E2F6B8AEC}"/>
    <hyperlink ref="M583" r:id="rId88" xr:uid="{7366AEFC-0A7D-4DC9-A171-CE61D61ED1FF}"/>
    <hyperlink ref="M584" r:id="rId89" xr:uid="{7943AC35-4C9D-4D48-B765-EA3F3B9DB001}"/>
    <hyperlink ref="M596" r:id="rId90" xr:uid="{17A69516-3B54-4509-A5B9-08E9DE7C20BF}"/>
    <hyperlink ref="M601" r:id="rId91" xr:uid="{04A18E5C-F8BE-4C48-BEA0-94B32AB5FDEC}"/>
    <hyperlink ref="M618" r:id="rId92" xr:uid="{4CDD3941-1913-4801-B1FF-E38A8CA34CFE}"/>
    <hyperlink ref="M619" r:id="rId93" xr:uid="{07C32658-72F3-4027-A3B8-C62782454A20}"/>
    <hyperlink ref="M626" r:id="rId94" xr:uid="{0F16BB4E-B6A6-434C-A30C-BF93DC35A1F4}"/>
    <hyperlink ref="M632" r:id="rId95" xr:uid="{14820801-BB20-4B83-8802-DC4CE6C07BD5}"/>
    <hyperlink ref="M633" r:id="rId96" xr:uid="{21EDF82B-989E-4523-9A2B-FF83FB1AE74D}"/>
    <hyperlink ref="M640" r:id="rId97" xr:uid="{8CD5FE9D-C5E7-4FA8-97DB-3B8579FD8A97}"/>
    <hyperlink ref="M643" r:id="rId98" display="www.dangjin.go.kr" xr:uid="{77265BFF-3866-46EC-A4E4-80A4D809F852}"/>
    <hyperlink ref="M686" r:id="rId99" xr:uid="{7FB74E9B-D16B-43B8-9C76-420C6A5B7FAC}"/>
    <hyperlink ref="M694" r:id="rId100" xr:uid="{ABAFC87D-0B91-4F1B-8816-47DD106AEFE4}"/>
    <hyperlink ref="M696" r:id="rId101" xr:uid="{A1B0CCB4-C8EF-4FF4-81E0-3F2CA5457CD1}"/>
    <hyperlink ref="M698" r:id="rId102" xr:uid="{9F7883CC-5BD1-4671-ABBD-6F97DFCE7A32}"/>
    <hyperlink ref="M707" r:id="rId103" xr:uid="{F603EE4D-E4F4-41B3-B5E0-B558142D16C2}"/>
    <hyperlink ref="M715" r:id="rId104" xr:uid="{693E8CC1-219D-4A63-89CB-443472BBEB75}"/>
    <hyperlink ref="M722" r:id="rId105" xr:uid="{E4668BAE-5989-4E99-B344-B4D21860B62B}"/>
    <hyperlink ref="M738" r:id="rId106" xr:uid="{627162CB-7CA4-4C67-A8C8-CE5491EAC54E}"/>
    <hyperlink ref="M739" r:id="rId107" xr:uid="{6EDB58DE-02B7-4F39-B01C-29B8AE533FEF}"/>
    <hyperlink ref="M741" r:id="rId108" xr:uid="{E996EA4B-34E1-40A3-92D1-144DEB8D9C40}"/>
    <hyperlink ref="M749" r:id="rId109" xr:uid="{943F9B1E-CEDB-494E-9F7E-673FFE5E739A}"/>
    <hyperlink ref="M758" r:id="rId110" xr:uid="{BF14BE18-B4F3-4554-AB17-A35DDDFBB55A}"/>
    <hyperlink ref="M767" r:id="rId111" xr:uid="{F6521D8C-21A5-49A0-8C3F-A85917D94785}"/>
    <hyperlink ref="M770" r:id="rId112" xr:uid="{DE0B9563-9D2F-48CA-B93F-108F3F37E0C7}"/>
    <hyperlink ref="M776" r:id="rId113" xr:uid="{F020A0B9-E8D5-4EDC-9C25-21FC86266C57}"/>
    <hyperlink ref="M781" r:id="rId114" xr:uid="{334F1B00-C8FC-4BEA-A50C-6F6231E34C67}"/>
    <hyperlink ref="M807" r:id="rId115" xr:uid="{96ED0347-FCBC-4B61-BF98-2FB3B5667B55}"/>
    <hyperlink ref="M811" r:id="rId116" xr:uid="{445947CE-4A33-4E62-9132-87768CC9F1C3}"/>
    <hyperlink ref="M814" r:id="rId117" xr:uid="{688FEC25-CA10-4D4D-889D-49C6195ED517}"/>
    <hyperlink ref="M816" r:id="rId118" xr:uid="{AA3985D8-DA29-44EA-8D22-5DE0870DB8CE}"/>
    <hyperlink ref="M822" r:id="rId119" xr:uid="{41320DA4-E406-4DB6-85E7-9BC7BD3CFDD9}"/>
    <hyperlink ref="M823" r:id="rId120" xr:uid="{F4D2EF5F-EC3C-436B-9834-E4A232724BDA}"/>
    <hyperlink ref="M827" r:id="rId121" xr:uid="{51868F36-1774-468E-B962-291ABB4F283C}"/>
    <hyperlink ref="M831" r:id="rId122" xr:uid="{A4EBD0F4-2D38-4043-9026-DF7272D8EECE}"/>
    <hyperlink ref="M832" r:id="rId123" xr:uid="{571A9E0D-2E35-4831-B42A-7BE930E94961}"/>
    <hyperlink ref="M833" r:id="rId124" xr:uid="{28785923-0B8B-47DB-8E19-67E150513F7F}"/>
    <hyperlink ref="M836" r:id="rId125" xr:uid="{EE6BB022-1DD7-4074-8FFC-2ED0C8728368}"/>
    <hyperlink ref="M830" r:id="rId126" xr:uid="{C120F728-9C22-494C-9DA3-0DBD00A31979}"/>
    <hyperlink ref="M840" r:id="rId127" xr:uid="{EAA20E74-A6DA-4F10-B619-286605A0E0F4}"/>
    <hyperlink ref="M841" r:id="rId128" xr:uid="{13375310-6F37-4A66-8021-761EC1C61D77}"/>
    <hyperlink ref="M844" r:id="rId129" xr:uid="{6E656FC2-A2E5-4F5C-9DF6-65CD83E6CAE7}"/>
    <hyperlink ref="M845" r:id="rId130" xr:uid="{13752DC6-06CB-4326-AEFA-99DFBB2EFA8A}"/>
    <hyperlink ref="M862" r:id="rId131" xr:uid="{A1503EEE-0748-47A1-9261-AF0B4B70A335}"/>
    <hyperlink ref="M868" r:id="rId132" xr:uid="{B151C882-82E2-400C-9C83-2930ED36A2EF}"/>
    <hyperlink ref="M889" r:id="rId133" xr:uid="{1541CEB2-13B2-4325-B40A-3EABAA93C61D}"/>
    <hyperlink ref="M891" r:id="rId134" xr:uid="{4C8237AF-4DC7-465B-9FF4-090FBC98477A}"/>
    <hyperlink ref="M892" r:id="rId135" xr:uid="{657F9108-67EB-406D-A55A-94D22CCDF881}"/>
    <hyperlink ref="M893" r:id="rId136" xr:uid="{D9FFC4F8-9F4F-4081-92B9-100CAF81A42C}"/>
    <hyperlink ref="M894" r:id="rId137" xr:uid="{F111539B-B6D3-424E-B148-E9D4BE0325A4}"/>
    <hyperlink ref="M895" r:id="rId138" xr:uid="{79E891C1-60F5-4FF7-8483-941E0D21A7C7}"/>
    <hyperlink ref="M902" r:id="rId139" xr:uid="{B1EB8C1E-6AE9-4F3C-851E-2CFE1B3B71B2}"/>
    <hyperlink ref="M903" r:id="rId140" xr:uid="{48E87E3D-272C-4BBA-86DA-8D19126230C6}"/>
    <hyperlink ref="M905" r:id="rId141" xr:uid="{D138942B-CE81-40F8-8C07-CF0C053A285E}"/>
    <hyperlink ref="M906" r:id="rId142" xr:uid="{C5CA4BA4-6226-4E58-A9F8-ECCBFBDC2673}"/>
    <hyperlink ref="M907" r:id="rId143" xr:uid="{B2952213-AD68-412D-832C-AD07CBCC151B}"/>
    <hyperlink ref="M911" r:id="rId144" xr:uid="{EF56639B-C954-4C28-B024-1A52C8F5893F}"/>
    <hyperlink ref="M912" r:id="rId145" xr:uid="{6F3B476A-B262-4851-90B1-48B6C761CF62}"/>
    <hyperlink ref="M913" r:id="rId146" xr:uid="{3F9A12CC-8711-401D-B52C-ADF7DC5BBDFD}"/>
    <hyperlink ref="M921" r:id="rId147" xr:uid="{2A5DC8A3-63EA-4F0B-9275-67D7F5A268C5}"/>
    <hyperlink ref="M928" r:id="rId148" xr:uid="{98D40133-9077-48A1-8D11-026B2D2DDAEC}"/>
    <hyperlink ref="M940" r:id="rId149" xr:uid="{3437D4BC-A502-4887-A1F1-F23889253E76}"/>
    <hyperlink ref="M941" r:id="rId150" xr:uid="{90B9B585-F47D-4104-89A0-AA052CE158FE}"/>
    <hyperlink ref="M948" r:id="rId151" xr:uid="{C425E6BA-5F5C-435C-8E75-92EBCDFF667E}"/>
    <hyperlink ref="M955" r:id="rId152" xr:uid="{E72F2441-4B1F-430D-97F5-BD279702FA06}"/>
    <hyperlink ref="M959" r:id="rId153" xr:uid="{AD71E8C8-925D-47C5-A33A-76429A1DF701}"/>
    <hyperlink ref="M969" r:id="rId154" xr:uid="{88F1164A-D3D4-4270-977D-DD6D8BBB6285}"/>
    <hyperlink ref="M970" r:id="rId155" xr:uid="{2B085434-CDAC-44A4-A3FE-B6A98F6B3195}"/>
    <hyperlink ref="M973" r:id="rId156" xr:uid="{1A776930-64B0-47DD-A98B-4E3C6F6A93F7}"/>
    <hyperlink ref="M974" r:id="rId157" xr:uid="{3E52DB96-1B3A-4549-BA35-E5F5729DCB69}"/>
    <hyperlink ref="M975" r:id="rId158" xr:uid="{0962D0EB-8537-4B6B-BC8E-31594E6C9A5C}"/>
    <hyperlink ref="M976" r:id="rId159" xr:uid="{0A58BF51-6D0E-454C-9FD5-37756C5F3975}"/>
    <hyperlink ref="M977" r:id="rId160" xr:uid="{E4BD671E-5A9F-4687-9716-3286C778AD0D}"/>
    <hyperlink ref="M979" r:id="rId161" xr:uid="{20B0B4C2-1F6D-4A8B-AFC2-6D681393EF76}"/>
    <hyperlink ref="M980" r:id="rId162" xr:uid="{A44869B1-E5DF-410A-8999-7C416669952F}"/>
    <hyperlink ref="M981" r:id="rId163" xr:uid="{BCFE572F-665E-4F1D-BE1C-723C3D8EB5AD}"/>
    <hyperlink ref="M983" r:id="rId164" xr:uid="{3A7DA29F-A418-4BA5-AEA4-45EF65B01688}"/>
    <hyperlink ref="M985" r:id="rId165" xr:uid="{F5740A85-765A-4209-B231-BFA039FA5DFD}"/>
    <hyperlink ref="M1009" r:id="rId166" xr:uid="{5F0AE328-E1AC-4C2E-B2B9-A44724842391}"/>
    <hyperlink ref="M48" r:id="rId167" display="https://baekjemuseum.seoul.go.kr" xr:uid="{D7765DE0-FB2F-4FA6-A705-8AFB5DEF4643}"/>
    <hyperlink ref="M198" r:id="rId168" display="https://daeguartscenter.or.kr/dmhm" xr:uid="{6D63A6B5-A4AA-428D-B9B1-79852AE04E08}"/>
    <hyperlink ref="M952" r:id="rId169" xr:uid="{A1219234-08C9-4662-9329-26C63B9394E1}"/>
    <hyperlink ref="M947" r:id="rId170" xr:uid="{43FDE7F9-A82B-415D-AE6A-657B804BE865}"/>
    <hyperlink ref="M52" r:id="rId171" xr:uid="{D2C358AB-85B9-4BDA-B5EC-6B37C5963427}"/>
    <hyperlink ref="M122" r:id="rId172" xr:uid="{04C9600C-F6AD-44A4-BC8C-CC413FCDDB81}"/>
    <hyperlink ref="M223" r:id="rId173" xr:uid="{46706E40-81BE-44D2-A63E-05C33D867D5C}"/>
    <hyperlink ref="M301" r:id="rId174" xr:uid="{7C438902-F1B8-4AD9-AAED-D129047A9008}"/>
    <hyperlink ref="M302" r:id="rId175" xr:uid="{06EC3958-808E-4392-AC6F-F4D3DDBF4B74}"/>
    <hyperlink ref="M578" r:id="rId176" xr:uid="{C264C4AD-40EA-4DE1-8336-3B88479A6DC9}"/>
    <hyperlink ref="M585" r:id="rId177" xr:uid="{33AA5437-3EE0-4251-8BA8-027A7DD3B39C}"/>
    <hyperlink ref="M598" r:id="rId178" xr:uid="{A73AB711-3DF0-4FC4-A471-78FE98032710}"/>
    <hyperlink ref="M636" r:id="rId179" xr:uid="{61CD8B9F-E5FE-497A-908A-43064A8D7F23}"/>
    <hyperlink ref="M808" r:id="rId180" xr:uid="{8728BC0E-78F4-4001-A5A9-A964F2C90348}"/>
    <hyperlink ref="M857" r:id="rId181" xr:uid="{C747B2FF-C812-42CC-BEDE-B10FA948EF9C}"/>
    <hyperlink ref="M897" r:id="rId182" xr:uid="{E9A79AB7-1C31-4138-B081-11DF087F97C3}"/>
    <hyperlink ref="M929" r:id="rId183" xr:uid="{22D2439F-1BEA-4230-BF46-BE020B5CE6F5}"/>
  </hyperlinks>
  <printOptions horizontalCentered="1"/>
  <pageMargins left="0.23622047244094491" right="0.23622047244094491" top="0.74803149606299213" bottom="0.74803149606299213" header="0.31496062992125984" footer="0.31496062992125984"/>
  <pageSetup paperSize="9" orientation="landscape" r:id="rId184"/>
  <colBreaks count="3" manualBreakCount="3">
    <brk id="8" max="1048575" man="1"/>
    <brk id="16" max="1048575" man="1"/>
    <brk id="4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J380"/>
  <sheetViews>
    <sheetView zoomScaleNormal="100" zoomScaleSheetLayoutView="100" workbookViewId="0">
      <pane ySplit="8" topLeftCell="A9" activePane="bottomLeft" state="frozen"/>
      <selection pane="bottomLeft" activeCell="A2" sqref="A2:C2"/>
    </sheetView>
  </sheetViews>
  <sheetFormatPr defaultRowHeight="10.5"/>
  <cols>
    <col min="1" max="1" width="4.125" style="11" customWidth="1"/>
    <col min="2" max="2" width="5.625" style="27" customWidth="1"/>
    <col min="3" max="3" width="7.625" style="27" customWidth="1"/>
    <col min="4" max="4" width="4.625" style="27" customWidth="1"/>
    <col min="5" max="5" width="6.625" style="27" customWidth="1"/>
    <col min="6" max="6" width="25.625" style="11" customWidth="1"/>
    <col min="7" max="7" width="33.625" style="174" customWidth="1"/>
    <col min="8" max="8" width="12.625" style="27" customWidth="1"/>
    <col min="9" max="11" width="8.125" style="27" customWidth="1"/>
    <col min="12" max="12" width="16.125" style="11" customWidth="1"/>
    <col min="13" max="13" width="23.25" style="173" customWidth="1"/>
    <col min="14" max="14" width="6.125" style="27" customWidth="1"/>
    <col min="15" max="15" width="6.125" style="293" customWidth="1"/>
    <col min="16" max="16" width="6.125" style="27" customWidth="1"/>
    <col min="17" max="20" width="7.625" style="225" customWidth="1"/>
    <col min="21" max="21" width="8.875" style="293" customWidth="1"/>
    <col min="22" max="23" width="7.625" style="302" customWidth="1"/>
    <col min="24" max="24" width="7.625" style="27" customWidth="1"/>
    <col min="25" max="25" width="10.5" style="221" customWidth="1"/>
    <col min="26" max="26" width="6.375" style="221" customWidth="1"/>
    <col min="27" max="27" width="10" style="221" customWidth="1"/>
    <col min="28" max="28" width="7.125" style="221" customWidth="1"/>
    <col min="29" max="29" width="8.5" style="221" customWidth="1"/>
    <col min="30" max="30" width="9.125" style="221" customWidth="1"/>
    <col min="31" max="31" width="7.375" style="293" customWidth="1"/>
    <col min="32" max="32" width="31.375" style="27" customWidth="1"/>
    <col min="33" max="34" width="6.625" style="227" customWidth="1"/>
    <col min="35" max="35" width="16.375" style="173" customWidth="1"/>
    <col min="36" max="36" width="17" style="27" customWidth="1"/>
    <col min="37" max="42" width="8.625" style="27" customWidth="1"/>
    <col min="43" max="45" width="10.625" style="27" customWidth="1"/>
    <col min="46" max="46" width="25.625" style="173" customWidth="1"/>
    <col min="47" max="48" width="9.625" style="5" customWidth="1"/>
    <col min="49" max="53" width="6.625" style="348" customWidth="1"/>
    <col min="54" max="55" width="6.25" style="348" customWidth="1"/>
    <col min="56" max="57" width="20.625" style="355" customWidth="1"/>
    <col min="58" max="64" width="6.625" style="362" customWidth="1"/>
    <col min="65" max="66" width="20.625" style="355" customWidth="1"/>
    <col min="67" max="67" width="7.625" style="27" customWidth="1"/>
    <col min="68" max="68" width="7.625" style="367" customWidth="1"/>
    <col min="69" max="69" width="8.625" style="27" customWidth="1"/>
    <col min="70" max="75" width="7.625" style="27" customWidth="1"/>
    <col min="76" max="76" width="7.625" style="293" customWidth="1"/>
    <col min="77" max="81" width="7.625" style="27" customWidth="1"/>
    <col min="82" max="82" width="9" style="30"/>
    <col min="83" max="83" width="9" style="27"/>
    <col min="84" max="84" width="57.125" style="11" customWidth="1"/>
    <col min="85" max="16384" width="9" style="11"/>
  </cols>
  <sheetData>
    <row r="1" spans="1:140" s="9" customFormat="1" ht="16.5" customHeight="1">
      <c r="A1" s="1852"/>
      <c r="B1" s="1852"/>
      <c r="C1" s="1852"/>
      <c r="D1" s="1852"/>
      <c r="E1" s="1852"/>
      <c r="F1" s="1852"/>
      <c r="G1" s="1852"/>
      <c r="H1" s="25"/>
      <c r="I1" s="25"/>
      <c r="J1" s="25"/>
      <c r="K1" s="25"/>
      <c r="M1" s="572"/>
      <c r="N1" s="25"/>
      <c r="O1" s="275"/>
      <c r="P1" s="25"/>
      <c r="Q1" s="222"/>
      <c r="R1" s="222"/>
      <c r="S1" s="222"/>
      <c r="T1" s="222"/>
      <c r="U1" s="275"/>
      <c r="V1" s="294"/>
      <c r="W1" s="294"/>
      <c r="X1" s="25"/>
      <c r="Y1" s="217"/>
      <c r="Z1" s="217"/>
      <c r="AA1" s="217"/>
      <c r="AB1" s="217"/>
      <c r="AC1" s="217"/>
      <c r="AD1" s="217"/>
      <c r="AE1" s="275"/>
      <c r="AF1" s="25"/>
      <c r="AG1" s="226"/>
      <c r="AH1" s="226"/>
      <c r="AI1" s="202"/>
      <c r="AJ1" s="25"/>
      <c r="AK1" s="25"/>
      <c r="AL1" s="25"/>
      <c r="AM1" s="25"/>
      <c r="AN1" s="25"/>
      <c r="AO1" s="25"/>
      <c r="AP1" s="25"/>
      <c r="AQ1" s="25"/>
      <c r="AR1" s="25"/>
      <c r="AS1" s="25"/>
      <c r="AT1" s="202"/>
      <c r="AU1" s="12"/>
      <c r="AV1" s="12"/>
      <c r="AW1" s="333"/>
      <c r="AX1" s="333"/>
      <c r="AY1" s="333"/>
      <c r="AZ1" s="333"/>
      <c r="BA1" s="333"/>
      <c r="BB1" s="333"/>
      <c r="BC1" s="333"/>
      <c r="BD1" s="349"/>
      <c r="BE1" s="349"/>
      <c r="BF1" s="357"/>
      <c r="BG1" s="357"/>
      <c r="BH1" s="357"/>
      <c r="BI1" s="357"/>
      <c r="BJ1" s="357"/>
      <c r="BK1" s="357"/>
      <c r="BL1" s="357"/>
      <c r="BM1" s="349"/>
      <c r="BN1" s="349"/>
      <c r="BO1" s="25"/>
      <c r="BP1" s="363"/>
      <c r="BQ1" s="25"/>
      <c r="BR1" s="25"/>
      <c r="BS1" s="25"/>
      <c r="BT1" s="25"/>
      <c r="BU1" s="25"/>
      <c r="BV1" s="25"/>
      <c r="BW1" s="25"/>
      <c r="BX1" s="275"/>
      <c r="BY1" s="25"/>
      <c r="BZ1" s="25"/>
      <c r="CA1" s="25"/>
      <c r="CB1" s="25"/>
      <c r="CC1" s="25"/>
      <c r="CD1" s="29"/>
      <c r="CE1" s="25"/>
    </row>
    <row r="2" spans="1:140" s="9" customFormat="1" ht="16.5" customHeight="1">
      <c r="A2" s="1840" t="s">
        <v>12853</v>
      </c>
      <c r="B2" s="1840"/>
      <c r="C2" s="1840"/>
      <c r="D2" s="33"/>
      <c r="E2" s="33"/>
      <c r="F2" s="28"/>
      <c r="G2" s="162"/>
      <c r="H2" s="33"/>
      <c r="I2" s="33"/>
      <c r="J2" s="33"/>
      <c r="K2" s="33"/>
      <c r="L2" s="28"/>
      <c r="M2" s="230"/>
      <c r="N2" s="33"/>
      <c r="O2" s="276"/>
      <c r="P2" s="33"/>
      <c r="Q2" s="218"/>
      <c r="R2" s="218"/>
      <c r="S2" s="218"/>
      <c r="T2" s="218"/>
      <c r="U2" s="276"/>
      <c r="V2" s="295"/>
      <c r="W2" s="295"/>
      <c r="X2" s="33"/>
      <c r="Y2" s="218"/>
      <c r="Z2" s="218"/>
      <c r="AA2" s="218"/>
      <c r="AB2" s="218"/>
      <c r="AC2" s="218"/>
      <c r="AD2" s="218"/>
      <c r="AE2" s="276"/>
      <c r="AF2" s="33"/>
      <c r="AG2" s="33"/>
      <c r="AH2" s="33"/>
      <c r="AI2" s="230"/>
      <c r="AJ2" s="33"/>
      <c r="AK2" s="33"/>
      <c r="AL2" s="33"/>
      <c r="AM2" s="33"/>
      <c r="AN2" s="33"/>
      <c r="AO2" s="33"/>
      <c r="AP2" s="33"/>
      <c r="AQ2" s="33"/>
      <c r="AR2" s="33"/>
      <c r="AS2" s="33"/>
      <c r="AT2" s="230"/>
      <c r="AU2" s="28"/>
      <c r="AV2" s="28"/>
      <c r="AW2" s="276"/>
      <c r="AX2" s="276"/>
      <c r="AY2" s="276"/>
      <c r="AZ2" s="276"/>
      <c r="BA2" s="276"/>
      <c r="BB2" s="276"/>
      <c r="BC2" s="276"/>
      <c r="BD2" s="350"/>
      <c r="BE2" s="350"/>
      <c r="BF2" s="350"/>
      <c r="BG2" s="350"/>
      <c r="BH2" s="350"/>
      <c r="BI2" s="350"/>
      <c r="BJ2" s="350"/>
      <c r="BK2" s="350"/>
      <c r="BL2" s="350"/>
      <c r="BM2" s="350"/>
      <c r="BN2" s="350"/>
      <c r="BO2" s="33"/>
      <c r="BP2" s="33"/>
      <c r="BQ2" s="33"/>
      <c r="BR2" s="33"/>
      <c r="BS2" s="33"/>
      <c r="BT2" s="33"/>
      <c r="BU2" s="33"/>
      <c r="BV2" s="33"/>
      <c r="BW2" s="33"/>
      <c r="BX2" s="276"/>
      <c r="BY2" s="33"/>
      <c r="BZ2" s="33"/>
      <c r="CA2" s="33"/>
      <c r="CB2" s="33"/>
      <c r="CC2" s="33"/>
      <c r="CD2" s="29"/>
      <c r="CE2" s="25"/>
    </row>
    <row r="3" spans="1:140" ht="16.5" customHeight="1">
      <c r="A3" s="3" t="s">
        <v>12849</v>
      </c>
      <c r="B3" s="26"/>
      <c r="C3" s="26"/>
      <c r="D3" s="26"/>
      <c r="E3" s="26"/>
      <c r="F3" s="2"/>
      <c r="G3" s="163"/>
      <c r="H3" s="26"/>
      <c r="I3" s="26"/>
      <c r="J3" s="26"/>
      <c r="K3" s="26"/>
      <c r="L3" s="2"/>
      <c r="M3" s="229"/>
      <c r="N3" s="1"/>
      <c r="O3" s="219"/>
      <c r="P3" s="1"/>
      <c r="Q3" s="277"/>
      <c r="R3" s="277"/>
      <c r="S3" s="277"/>
      <c r="T3" s="223"/>
      <c r="U3" s="219"/>
      <c r="V3" s="296"/>
      <c r="W3" s="296"/>
      <c r="X3" s="1"/>
      <c r="Y3" s="219"/>
      <c r="Z3" s="219"/>
      <c r="AA3" s="219"/>
      <c r="AB3" s="219"/>
      <c r="AC3" s="219"/>
      <c r="AD3" s="219"/>
      <c r="AE3" s="219"/>
      <c r="AF3" s="1"/>
      <c r="AG3" s="6"/>
      <c r="AH3" s="6"/>
      <c r="AI3" s="229"/>
      <c r="AJ3" s="1"/>
      <c r="AK3" s="1"/>
      <c r="AL3" s="1"/>
      <c r="AM3" s="1"/>
      <c r="AN3" s="1"/>
      <c r="AO3" s="1"/>
      <c r="AP3" s="1"/>
      <c r="AQ3" s="1"/>
      <c r="AR3" s="1"/>
      <c r="AS3" s="1"/>
      <c r="AT3" s="229"/>
      <c r="AU3" s="6"/>
      <c r="AV3" s="7"/>
      <c r="AW3" s="223"/>
      <c r="AX3" s="223"/>
      <c r="AY3" s="223"/>
      <c r="AZ3" s="223"/>
      <c r="BA3" s="223"/>
      <c r="BB3" s="223"/>
      <c r="BC3" s="223"/>
      <c r="BD3" s="351"/>
      <c r="BE3" s="351"/>
      <c r="BF3" s="358"/>
      <c r="BG3" s="358"/>
      <c r="BH3" s="358"/>
      <c r="BI3" s="358"/>
      <c r="BJ3" s="358"/>
      <c r="BK3" s="358"/>
      <c r="BL3" s="358"/>
      <c r="BM3" s="351"/>
      <c r="BN3" s="351"/>
      <c r="BO3" s="1"/>
      <c r="BP3" s="8"/>
      <c r="BQ3" s="1"/>
      <c r="BR3" s="1"/>
      <c r="BS3" s="1"/>
      <c r="BT3" s="1"/>
      <c r="BU3" s="1"/>
      <c r="BV3" s="1"/>
      <c r="BW3" s="1"/>
      <c r="BX3" s="219"/>
      <c r="BY3" s="1"/>
      <c r="BZ3" s="1"/>
      <c r="CA3" s="1"/>
      <c r="CB3" s="1"/>
      <c r="CC3" s="1"/>
    </row>
    <row r="4" spans="1:140" s="9" customFormat="1" ht="20.100000000000001" customHeight="1">
      <c r="A4" s="1785" t="s">
        <v>74</v>
      </c>
      <c r="B4" s="1785"/>
      <c r="C4" s="1785"/>
      <c r="D4" s="1785"/>
      <c r="E4" s="1785"/>
      <c r="F4" s="1785"/>
      <c r="G4" s="1785"/>
      <c r="H4" s="1785"/>
      <c r="I4" s="1785"/>
      <c r="J4" s="1785"/>
      <c r="K4" s="1785"/>
      <c r="L4" s="1835"/>
      <c r="M4" s="1784" t="s">
        <v>12847</v>
      </c>
      <c r="N4" s="1785"/>
      <c r="O4" s="1785"/>
      <c r="P4" s="1835"/>
      <c r="Q4" s="1807" t="s">
        <v>12846</v>
      </c>
      <c r="R4" s="1807"/>
      <c r="S4" s="1807"/>
      <c r="T4" s="1807"/>
      <c r="U4" s="1807"/>
      <c r="V4" s="1807"/>
      <c r="W4" s="1807"/>
      <c r="X4" s="1807"/>
      <c r="Y4" s="1807"/>
      <c r="Z4" s="1807"/>
      <c r="AA4" s="1807"/>
      <c r="AB4" s="1807"/>
      <c r="AC4" s="1807"/>
      <c r="AD4" s="1807"/>
      <c r="AE4" s="1807"/>
      <c r="AF4" s="1807" t="s">
        <v>12845</v>
      </c>
      <c r="AG4" s="1807"/>
      <c r="AH4" s="1807"/>
      <c r="AI4" s="1807"/>
      <c r="AJ4" s="1839"/>
      <c r="AK4" s="1784" t="s">
        <v>12844</v>
      </c>
      <c r="AL4" s="1785"/>
      <c r="AM4" s="1785"/>
      <c r="AN4" s="1785"/>
      <c r="AO4" s="1785"/>
      <c r="AP4" s="1785"/>
      <c r="AQ4" s="1778" t="s">
        <v>12843</v>
      </c>
      <c r="AR4" s="1779"/>
      <c r="AS4" s="1779"/>
      <c r="AT4" s="1780"/>
      <c r="AU4" s="1839" t="s">
        <v>12842</v>
      </c>
      <c r="AV4" s="1839"/>
      <c r="AW4" s="1823" t="s">
        <v>12840</v>
      </c>
      <c r="AX4" s="1824"/>
      <c r="AY4" s="1824"/>
      <c r="AZ4" s="1824"/>
      <c r="BA4" s="1824"/>
      <c r="BB4" s="1824"/>
      <c r="BC4" s="1824"/>
      <c r="BD4" s="1824"/>
      <c r="BE4" s="1824"/>
      <c r="BF4" s="1824"/>
      <c r="BG4" s="1824"/>
      <c r="BH4" s="1824"/>
      <c r="BI4" s="1824"/>
      <c r="BJ4" s="1824"/>
      <c r="BK4" s="1824"/>
      <c r="BL4" s="1824"/>
      <c r="BM4" s="1824"/>
      <c r="BN4" s="1863"/>
      <c r="BO4" s="1807" t="s">
        <v>12839</v>
      </c>
      <c r="BP4" s="1807"/>
      <c r="BQ4" s="1807"/>
      <c r="BR4" s="1807"/>
      <c r="BS4" s="1807"/>
      <c r="BT4" s="1807"/>
      <c r="BU4" s="1807"/>
      <c r="BV4" s="1807"/>
      <c r="BW4" s="1807"/>
      <c r="BX4" s="1807"/>
      <c r="BY4" s="1807" t="s">
        <v>12838</v>
      </c>
      <c r="BZ4" s="1807"/>
      <c r="CA4" s="1807"/>
      <c r="CB4" s="1807"/>
      <c r="CC4" s="1807"/>
      <c r="CD4" s="29"/>
      <c r="CE4" s="25"/>
    </row>
    <row r="5" spans="1:140" s="9" customFormat="1" ht="20.100000000000001" customHeight="1">
      <c r="A5" s="1781" t="s">
        <v>1</v>
      </c>
      <c r="B5" s="1836" t="s">
        <v>2</v>
      </c>
      <c r="C5" s="1837"/>
      <c r="D5" s="1869" t="s">
        <v>3</v>
      </c>
      <c r="E5" s="1870"/>
      <c r="F5" s="1781" t="s">
        <v>86</v>
      </c>
      <c r="G5" s="1781" t="s">
        <v>87</v>
      </c>
      <c r="H5" s="1781" t="s">
        <v>12848</v>
      </c>
      <c r="I5" s="1781" t="s">
        <v>37</v>
      </c>
      <c r="J5" s="1781" t="s">
        <v>78</v>
      </c>
      <c r="K5" s="1781" t="s">
        <v>4</v>
      </c>
      <c r="L5" s="1781" t="s">
        <v>5</v>
      </c>
      <c r="M5" s="812" t="s">
        <v>6</v>
      </c>
      <c r="N5" s="1778" t="s">
        <v>38</v>
      </c>
      <c r="O5" s="1779"/>
      <c r="P5" s="1780"/>
      <c r="Q5" s="1798" t="s">
        <v>70</v>
      </c>
      <c r="R5" s="1798" t="s">
        <v>90</v>
      </c>
      <c r="S5" s="1788" t="s">
        <v>7</v>
      </c>
      <c r="T5" s="1789"/>
      <c r="U5" s="1789"/>
      <c r="V5" s="1790"/>
      <c r="W5" s="1836" t="s">
        <v>8</v>
      </c>
      <c r="X5" s="1837"/>
      <c r="Y5" s="1792" t="s">
        <v>55</v>
      </c>
      <c r="Z5" s="1771" t="s">
        <v>39</v>
      </c>
      <c r="AA5" s="1772"/>
      <c r="AB5" s="1792" t="s">
        <v>44</v>
      </c>
      <c r="AC5" s="1808" t="s">
        <v>45</v>
      </c>
      <c r="AD5" s="1808" t="s">
        <v>46</v>
      </c>
      <c r="AE5" s="1808" t="s">
        <v>56</v>
      </c>
      <c r="AF5" s="1784" t="s">
        <v>84</v>
      </c>
      <c r="AG5" s="1785"/>
      <c r="AH5" s="1785"/>
      <c r="AI5" s="1784" t="s">
        <v>57</v>
      </c>
      <c r="AJ5" s="1835"/>
      <c r="AK5" s="1773" t="s">
        <v>12850</v>
      </c>
      <c r="AL5" s="1839" t="s">
        <v>12855</v>
      </c>
      <c r="AM5" s="1839"/>
      <c r="AN5" s="1839"/>
      <c r="AO5" s="1839"/>
      <c r="AP5" s="1839"/>
      <c r="AQ5" s="1773" t="s">
        <v>58</v>
      </c>
      <c r="AR5" s="1773" t="s">
        <v>79</v>
      </c>
      <c r="AS5" s="1773" t="s">
        <v>80</v>
      </c>
      <c r="AT5" s="1773" t="s">
        <v>81</v>
      </c>
      <c r="AU5" s="1816" t="s">
        <v>21</v>
      </c>
      <c r="AV5" s="1816" t="s">
        <v>9</v>
      </c>
      <c r="AW5" s="1823" t="s">
        <v>68</v>
      </c>
      <c r="AX5" s="1824"/>
      <c r="AY5" s="1824"/>
      <c r="AZ5" s="1824"/>
      <c r="BA5" s="1824"/>
      <c r="BB5" s="1824"/>
      <c r="BC5" s="1824"/>
      <c r="BD5" s="1824"/>
      <c r="BE5" s="1863"/>
      <c r="BF5" s="1823" t="s">
        <v>12841</v>
      </c>
      <c r="BG5" s="1824"/>
      <c r="BH5" s="1824"/>
      <c r="BI5" s="1824"/>
      <c r="BJ5" s="1824"/>
      <c r="BK5" s="1824"/>
      <c r="BL5" s="1824"/>
      <c r="BM5" s="1824"/>
      <c r="BN5" s="1863"/>
      <c r="BO5" s="1785"/>
      <c r="BP5" s="1785"/>
      <c r="BQ5" s="1785"/>
      <c r="BR5" s="1785"/>
      <c r="BS5" s="1785"/>
      <c r="BT5" s="1784" t="s">
        <v>24</v>
      </c>
      <c r="BU5" s="1785"/>
      <c r="BV5" s="1785"/>
      <c r="BW5" s="1835"/>
      <c r="BX5" s="1808" t="s">
        <v>51</v>
      </c>
      <c r="BY5" s="1773" t="s">
        <v>69</v>
      </c>
      <c r="BZ5" s="1778" t="s">
        <v>25</v>
      </c>
      <c r="CA5" s="1779"/>
      <c r="CB5" s="1780"/>
      <c r="CC5" s="1773" t="s">
        <v>50</v>
      </c>
      <c r="CD5" s="29"/>
      <c r="CE5" s="25"/>
    </row>
    <row r="6" spans="1:140" s="9" customFormat="1" ht="20.100000000000001" customHeight="1">
      <c r="A6" s="1782"/>
      <c r="B6" s="1845" t="s">
        <v>10</v>
      </c>
      <c r="C6" s="1781" t="s">
        <v>34</v>
      </c>
      <c r="D6" s="1781" t="s">
        <v>35</v>
      </c>
      <c r="E6" s="1781" t="s">
        <v>36</v>
      </c>
      <c r="F6" s="1782"/>
      <c r="G6" s="1782"/>
      <c r="H6" s="1782"/>
      <c r="I6" s="1782"/>
      <c r="J6" s="1782"/>
      <c r="K6" s="1782"/>
      <c r="L6" s="1782"/>
      <c r="M6" s="1781" t="s">
        <v>83</v>
      </c>
      <c r="N6" s="1773" t="s">
        <v>41</v>
      </c>
      <c r="O6" s="1808" t="s">
        <v>22</v>
      </c>
      <c r="P6" s="1773" t="s">
        <v>42</v>
      </c>
      <c r="Q6" s="1799"/>
      <c r="R6" s="1799"/>
      <c r="S6" s="1801" t="s">
        <v>73</v>
      </c>
      <c r="T6" s="1798" t="s">
        <v>72</v>
      </c>
      <c r="U6" s="1792" t="s">
        <v>48</v>
      </c>
      <c r="V6" s="1792" t="s">
        <v>71</v>
      </c>
      <c r="W6" s="1792" t="s">
        <v>43</v>
      </c>
      <c r="X6" s="1781" t="s">
        <v>53</v>
      </c>
      <c r="Y6" s="1793"/>
      <c r="Z6" s="1792" t="s">
        <v>43</v>
      </c>
      <c r="AA6" s="1792" t="s">
        <v>47</v>
      </c>
      <c r="AB6" s="1793"/>
      <c r="AC6" s="1809"/>
      <c r="AD6" s="1809"/>
      <c r="AE6" s="1809"/>
      <c r="AF6" s="1814" t="s">
        <v>85</v>
      </c>
      <c r="AG6" s="1778" t="s">
        <v>12851</v>
      </c>
      <c r="AH6" s="1835"/>
      <c r="AI6" s="1773" t="s">
        <v>23</v>
      </c>
      <c r="AJ6" s="1814" t="s">
        <v>11</v>
      </c>
      <c r="AK6" s="1774"/>
      <c r="AL6" s="1781" t="s">
        <v>54</v>
      </c>
      <c r="AM6" s="1773" t="s">
        <v>26</v>
      </c>
      <c r="AN6" s="1784" t="s">
        <v>29</v>
      </c>
      <c r="AO6" s="1835"/>
      <c r="AP6" s="1773" t="s">
        <v>27</v>
      </c>
      <c r="AQ6" s="1774"/>
      <c r="AR6" s="1774"/>
      <c r="AS6" s="1774"/>
      <c r="AT6" s="1774"/>
      <c r="AU6" s="1817"/>
      <c r="AV6" s="1817"/>
      <c r="AW6" s="1820" t="s">
        <v>12</v>
      </c>
      <c r="AX6" s="1820" t="s">
        <v>60</v>
      </c>
      <c r="AY6" s="1820" t="s">
        <v>59</v>
      </c>
      <c r="AZ6" s="1820" t="s">
        <v>40</v>
      </c>
      <c r="BA6" s="1820" t="s">
        <v>67</v>
      </c>
      <c r="BB6" s="1823" t="s">
        <v>14</v>
      </c>
      <c r="BC6" s="1824"/>
      <c r="BD6" s="1863"/>
      <c r="BE6" s="1864" t="s">
        <v>64</v>
      </c>
      <c r="BF6" s="1820" t="s">
        <v>12</v>
      </c>
      <c r="BG6" s="1820" t="s">
        <v>60</v>
      </c>
      <c r="BH6" s="1820" t="s">
        <v>10297</v>
      </c>
      <c r="BI6" s="1820" t="s">
        <v>13</v>
      </c>
      <c r="BJ6" s="1820" t="s">
        <v>67</v>
      </c>
      <c r="BK6" s="1866" t="s">
        <v>52</v>
      </c>
      <c r="BL6" s="1867"/>
      <c r="BM6" s="1868"/>
      <c r="BN6" s="1808" t="s">
        <v>64</v>
      </c>
      <c r="BO6" s="1807" t="s">
        <v>15</v>
      </c>
      <c r="BP6" s="1807"/>
      <c r="BQ6" s="1773" t="s">
        <v>12830</v>
      </c>
      <c r="BR6" s="1839" t="s">
        <v>93</v>
      </c>
      <c r="BS6" s="1839"/>
      <c r="BT6" s="1773" t="s">
        <v>12832</v>
      </c>
      <c r="BU6" s="1773" t="s">
        <v>12833</v>
      </c>
      <c r="BV6" s="1773" t="s">
        <v>12834</v>
      </c>
      <c r="BW6" s="1814" t="s">
        <v>12835</v>
      </c>
      <c r="BX6" s="1809"/>
      <c r="BY6" s="1815"/>
      <c r="BZ6" s="1773" t="s">
        <v>12837</v>
      </c>
      <c r="CA6" s="1773" t="s">
        <v>12854</v>
      </c>
      <c r="CB6" s="1773" t="s">
        <v>12835</v>
      </c>
      <c r="CC6" s="1815"/>
      <c r="CD6" s="29"/>
      <c r="CE6" s="25"/>
    </row>
    <row r="7" spans="1:140" s="9" customFormat="1" ht="20.100000000000001" customHeight="1">
      <c r="A7" s="1782"/>
      <c r="B7" s="1786"/>
      <c r="C7" s="1782"/>
      <c r="D7" s="1782"/>
      <c r="E7" s="1782"/>
      <c r="F7" s="1782"/>
      <c r="G7" s="1782"/>
      <c r="H7" s="1782"/>
      <c r="I7" s="1782"/>
      <c r="J7" s="1782"/>
      <c r="K7" s="1782"/>
      <c r="L7" s="1782"/>
      <c r="M7" s="1782"/>
      <c r="N7" s="1774"/>
      <c r="O7" s="1812"/>
      <c r="P7" s="1774"/>
      <c r="Q7" s="1799"/>
      <c r="R7" s="1799"/>
      <c r="S7" s="1802"/>
      <c r="T7" s="1799"/>
      <c r="U7" s="1793"/>
      <c r="V7" s="1793"/>
      <c r="W7" s="1793"/>
      <c r="X7" s="1786"/>
      <c r="Y7" s="1793"/>
      <c r="Z7" s="1793"/>
      <c r="AA7" s="1793"/>
      <c r="AB7" s="1793"/>
      <c r="AC7" s="1809"/>
      <c r="AD7" s="1809"/>
      <c r="AE7" s="1809"/>
      <c r="AF7" s="1815"/>
      <c r="AG7" s="1776" t="s">
        <v>16</v>
      </c>
      <c r="AH7" s="1776" t="s">
        <v>17</v>
      </c>
      <c r="AI7" s="1774"/>
      <c r="AJ7" s="1815"/>
      <c r="AK7" s="1774"/>
      <c r="AL7" s="1782"/>
      <c r="AM7" s="1815"/>
      <c r="AN7" s="1773" t="s">
        <v>49</v>
      </c>
      <c r="AO7" s="1773" t="s">
        <v>28</v>
      </c>
      <c r="AP7" s="1815"/>
      <c r="AQ7" s="1774"/>
      <c r="AR7" s="1774"/>
      <c r="AS7" s="1774"/>
      <c r="AT7" s="1774"/>
      <c r="AU7" s="1817"/>
      <c r="AV7" s="1817"/>
      <c r="AW7" s="1821"/>
      <c r="AX7" s="1821"/>
      <c r="AY7" s="1821"/>
      <c r="AZ7" s="1821"/>
      <c r="BA7" s="1821"/>
      <c r="BB7" s="1820" t="s">
        <v>62</v>
      </c>
      <c r="BC7" s="1820" t="s">
        <v>63</v>
      </c>
      <c r="BD7" s="1864" t="s">
        <v>61</v>
      </c>
      <c r="BE7" s="1812"/>
      <c r="BF7" s="1821"/>
      <c r="BG7" s="1821"/>
      <c r="BH7" s="1821"/>
      <c r="BI7" s="1821"/>
      <c r="BJ7" s="1821"/>
      <c r="BK7" s="1820" t="s">
        <v>62</v>
      </c>
      <c r="BL7" s="1820" t="s">
        <v>63</v>
      </c>
      <c r="BM7" s="1808" t="s">
        <v>66</v>
      </c>
      <c r="BN7" s="1812"/>
      <c r="BO7" s="1814" t="s">
        <v>18</v>
      </c>
      <c r="BP7" s="1814" t="s">
        <v>19</v>
      </c>
      <c r="BQ7" s="1774"/>
      <c r="BR7" s="1773" t="s">
        <v>94</v>
      </c>
      <c r="BS7" s="1814" t="s">
        <v>12831</v>
      </c>
      <c r="BT7" s="1815"/>
      <c r="BU7" s="1774"/>
      <c r="BV7" s="1815"/>
      <c r="BW7" s="1815"/>
      <c r="BX7" s="1809"/>
      <c r="BY7" s="1815"/>
      <c r="BZ7" s="1815"/>
      <c r="CA7" s="1815"/>
      <c r="CB7" s="1815"/>
      <c r="CC7" s="1815"/>
      <c r="CD7" s="29"/>
      <c r="CE7" s="25"/>
    </row>
    <row r="8" spans="1:140" s="9" customFormat="1" ht="20.100000000000001" customHeight="1">
      <c r="A8" s="1782"/>
      <c r="B8" s="1786"/>
      <c r="C8" s="1782"/>
      <c r="D8" s="1782"/>
      <c r="E8" s="1782"/>
      <c r="F8" s="1782"/>
      <c r="G8" s="1782"/>
      <c r="H8" s="1782"/>
      <c r="I8" s="1782"/>
      <c r="J8" s="1782"/>
      <c r="K8" s="1782"/>
      <c r="L8" s="1782"/>
      <c r="M8" s="1782"/>
      <c r="N8" s="1774"/>
      <c r="O8" s="1812"/>
      <c r="P8" s="1774"/>
      <c r="Q8" s="1799"/>
      <c r="R8" s="1799"/>
      <c r="S8" s="1853"/>
      <c r="T8" s="1799"/>
      <c r="U8" s="1793"/>
      <c r="V8" s="1793"/>
      <c r="W8" s="1793"/>
      <c r="X8" s="1786"/>
      <c r="Y8" s="1793"/>
      <c r="Z8" s="1793"/>
      <c r="AA8" s="1793"/>
      <c r="AB8" s="1793"/>
      <c r="AC8" s="1809"/>
      <c r="AD8" s="1809"/>
      <c r="AE8" s="1809"/>
      <c r="AF8" s="1815"/>
      <c r="AG8" s="1865"/>
      <c r="AH8" s="1865"/>
      <c r="AI8" s="1774"/>
      <c r="AJ8" s="1815"/>
      <c r="AK8" s="1774"/>
      <c r="AL8" s="1782"/>
      <c r="AM8" s="1815"/>
      <c r="AN8" s="1815"/>
      <c r="AO8" s="1815"/>
      <c r="AP8" s="1815"/>
      <c r="AQ8" s="1774"/>
      <c r="AR8" s="1774"/>
      <c r="AS8" s="1774"/>
      <c r="AT8" s="1774"/>
      <c r="AU8" s="1817"/>
      <c r="AV8" s="1817"/>
      <c r="AW8" s="1821"/>
      <c r="AX8" s="1821"/>
      <c r="AY8" s="1821"/>
      <c r="AZ8" s="1821"/>
      <c r="BA8" s="1821"/>
      <c r="BB8" s="1821"/>
      <c r="BC8" s="1821"/>
      <c r="BD8" s="1812"/>
      <c r="BE8" s="1812"/>
      <c r="BF8" s="1821"/>
      <c r="BG8" s="1821"/>
      <c r="BH8" s="1821"/>
      <c r="BI8" s="1821"/>
      <c r="BJ8" s="1821"/>
      <c r="BK8" s="1821"/>
      <c r="BL8" s="1821"/>
      <c r="BM8" s="1812"/>
      <c r="BN8" s="1812"/>
      <c r="BO8" s="1791"/>
      <c r="BP8" s="1791"/>
      <c r="BQ8" s="1775"/>
      <c r="BR8" s="1775"/>
      <c r="BS8" s="1791"/>
      <c r="BT8" s="1815"/>
      <c r="BU8" s="1774"/>
      <c r="BV8" s="1815"/>
      <c r="BW8" s="1815"/>
      <c r="BX8" s="1809"/>
      <c r="BY8" s="1791"/>
      <c r="BZ8" s="1815"/>
      <c r="CA8" s="1815"/>
      <c r="CB8" s="1815"/>
      <c r="CC8" s="1815"/>
      <c r="CD8" s="29"/>
      <c r="CE8" s="25"/>
      <c r="CF8" s="25"/>
    </row>
    <row r="9" spans="1:140" s="9" customFormat="1" ht="16.5" customHeight="1">
      <c r="A9" s="77"/>
      <c r="B9" s="175" t="s">
        <v>75</v>
      </c>
      <c r="C9" s="77"/>
      <c r="D9" s="77"/>
      <c r="E9" s="176"/>
      <c r="F9" s="77"/>
      <c r="G9" s="77"/>
      <c r="H9" s="77"/>
      <c r="I9" s="39"/>
      <c r="J9" s="39"/>
      <c r="K9" s="39"/>
      <c r="L9" s="39"/>
      <c r="M9" s="39"/>
      <c r="N9" s="31"/>
      <c r="O9" s="303"/>
      <c r="P9" s="31"/>
      <c r="Q9" s="278"/>
      <c r="R9" s="278"/>
      <c r="S9" s="278"/>
      <c r="T9" s="278"/>
      <c r="U9" s="279"/>
      <c r="V9" s="297"/>
      <c r="W9" s="297"/>
      <c r="X9" s="44"/>
      <c r="Y9" s="177"/>
      <c r="Z9" s="177"/>
      <c r="AA9" s="279"/>
      <c r="AB9" s="177"/>
      <c r="AC9" s="279"/>
      <c r="AD9" s="279"/>
      <c r="AE9" s="279"/>
      <c r="AF9" s="44"/>
      <c r="AG9" s="178"/>
      <c r="AH9" s="178"/>
      <c r="AI9" s="31"/>
      <c r="AJ9" s="44"/>
      <c r="AK9" s="31"/>
      <c r="AL9" s="31"/>
      <c r="AM9" s="44"/>
      <c r="AN9" s="44"/>
      <c r="AO9" s="44"/>
      <c r="AP9" s="44"/>
      <c r="AQ9" s="31"/>
      <c r="AR9" s="31"/>
      <c r="AS9" s="31"/>
      <c r="AT9" s="31"/>
      <c r="AU9" s="47"/>
      <c r="AV9" s="179"/>
      <c r="AW9" s="334"/>
      <c r="AX9" s="334"/>
      <c r="AY9" s="334"/>
      <c r="AZ9" s="334"/>
      <c r="BA9" s="334"/>
      <c r="BB9" s="334"/>
      <c r="BC9" s="334"/>
      <c r="BD9" s="303"/>
      <c r="BE9" s="303"/>
      <c r="BF9" s="334"/>
      <c r="BG9" s="334"/>
      <c r="BH9" s="334"/>
      <c r="BI9" s="334"/>
      <c r="BJ9" s="334"/>
      <c r="BK9" s="334"/>
      <c r="BL9" s="334"/>
      <c r="BM9" s="303"/>
      <c r="BN9" s="303"/>
      <c r="BO9" s="44"/>
      <c r="BP9" s="44"/>
      <c r="BQ9" s="44"/>
      <c r="BR9" s="31"/>
      <c r="BS9" s="44"/>
      <c r="BT9" s="44"/>
      <c r="BU9" s="44"/>
      <c r="BV9" s="44"/>
      <c r="BW9" s="44"/>
      <c r="BX9" s="279"/>
      <c r="BY9" s="44"/>
      <c r="BZ9" s="44"/>
      <c r="CA9" s="44"/>
      <c r="CB9" s="44"/>
      <c r="CC9" s="44"/>
      <c r="CD9" s="29"/>
      <c r="CE9" s="25"/>
    </row>
    <row r="10" spans="1:140" s="49" customFormat="1" ht="17.100000000000001" customHeight="1">
      <c r="A10" s="1850">
        <v>1</v>
      </c>
      <c r="B10" s="78" t="s">
        <v>111</v>
      </c>
      <c r="C10" s="133" t="s">
        <v>1646</v>
      </c>
      <c r="D10" s="78" t="s">
        <v>0</v>
      </c>
      <c r="E10" s="78" t="s">
        <v>97</v>
      </c>
      <c r="F10" s="78" t="s">
        <v>4952</v>
      </c>
      <c r="G10" s="134" t="s">
        <v>4953</v>
      </c>
      <c r="H10" s="270" t="s">
        <v>4954</v>
      </c>
      <c r="I10" s="270" t="s">
        <v>4955</v>
      </c>
      <c r="J10" s="270" t="s">
        <v>102</v>
      </c>
      <c r="K10" s="270" t="s">
        <v>4956</v>
      </c>
      <c r="L10" s="79" t="s">
        <v>4957</v>
      </c>
      <c r="M10" s="91" t="s">
        <v>8338</v>
      </c>
      <c r="N10" s="18" t="s">
        <v>102</v>
      </c>
      <c r="O10" s="304"/>
      <c r="P10" s="18" t="s">
        <v>102</v>
      </c>
      <c r="Q10" s="247">
        <v>66916</v>
      </c>
      <c r="R10" s="247">
        <v>37796.800000000003</v>
      </c>
      <c r="S10" s="247">
        <v>13788.2</v>
      </c>
      <c r="T10" s="247">
        <v>8976.9</v>
      </c>
      <c r="U10" s="280" t="s">
        <v>6361</v>
      </c>
      <c r="V10" s="248">
        <v>4811</v>
      </c>
      <c r="W10" s="248">
        <v>3819</v>
      </c>
      <c r="X10" s="249" t="s">
        <v>6337</v>
      </c>
      <c r="Y10" s="250">
        <v>1162</v>
      </c>
      <c r="Z10" s="248">
        <v>510</v>
      </c>
      <c r="AA10" s="248">
        <v>69358</v>
      </c>
      <c r="AB10" s="248">
        <v>4169</v>
      </c>
      <c r="AC10" s="248">
        <v>70</v>
      </c>
      <c r="AD10" s="248">
        <v>299</v>
      </c>
      <c r="AE10" s="281" t="s">
        <v>11217</v>
      </c>
      <c r="AF10" s="251" t="s">
        <v>8517</v>
      </c>
      <c r="AG10" s="1854"/>
      <c r="AH10" s="1857">
        <v>11819</v>
      </c>
      <c r="AI10" s="1860" t="s">
        <v>8335</v>
      </c>
      <c r="AJ10" s="1860" t="s">
        <v>8336</v>
      </c>
      <c r="AK10" s="10" t="s">
        <v>6573</v>
      </c>
      <c r="AL10" s="10">
        <v>28</v>
      </c>
      <c r="AM10" s="10">
        <v>2</v>
      </c>
      <c r="AN10" s="10">
        <v>13</v>
      </c>
      <c r="AO10" s="10">
        <v>13</v>
      </c>
      <c r="AP10" s="233"/>
      <c r="AQ10" s="10">
        <v>313</v>
      </c>
      <c r="AR10" s="10" t="s">
        <v>8544</v>
      </c>
      <c r="AS10" s="10" t="s">
        <v>8544</v>
      </c>
      <c r="AT10" s="10" t="s">
        <v>8337</v>
      </c>
      <c r="AU10" s="35">
        <v>562604</v>
      </c>
      <c r="AV10" s="23">
        <v>1797</v>
      </c>
      <c r="AW10" s="335"/>
      <c r="AX10" s="335"/>
      <c r="AY10" s="335"/>
      <c r="AZ10" s="335"/>
      <c r="BA10" s="335"/>
      <c r="BB10" s="335"/>
      <c r="BC10" s="335"/>
      <c r="BD10" s="336"/>
      <c r="BE10" s="336"/>
      <c r="BF10" s="335" t="s">
        <v>11877</v>
      </c>
      <c r="BG10" s="335"/>
      <c r="BH10" s="335"/>
      <c r="BI10" s="335"/>
      <c r="BJ10" s="335"/>
      <c r="BK10" s="335">
        <v>20</v>
      </c>
      <c r="BL10" s="335" t="s">
        <v>7605</v>
      </c>
      <c r="BM10" s="336" t="s">
        <v>8669</v>
      </c>
      <c r="BN10" s="336" t="s">
        <v>8341</v>
      </c>
      <c r="BO10" s="1843">
        <v>13</v>
      </c>
      <c r="BP10" s="1847">
        <v>50</v>
      </c>
      <c r="BQ10" s="1843">
        <v>22</v>
      </c>
      <c r="BR10" s="1843">
        <v>52</v>
      </c>
      <c r="BS10" s="1843">
        <v>24</v>
      </c>
      <c r="BT10" s="1843">
        <v>63</v>
      </c>
      <c r="BU10" s="1843">
        <v>402</v>
      </c>
      <c r="BV10" s="1843">
        <v>128</v>
      </c>
      <c r="BW10" s="1843">
        <v>18</v>
      </c>
      <c r="BX10" s="245">
        <v>20</v>
      </c>
      <c r="BY10" s="246"/>
      <c r="BZ10" s="246"/>
      <c r="CA10" s="246"/>
      <c r="CB10" s="246"/>
      <c r="CC10" s="246"/>
      <c r="CD10" s="254"/>
      <c r="CE10" s="254"/>
      <c r="CF10" s="236"/>
      <c r="CG10" s="236"/>
      <c r="CH10" s="48"/>
      <c r="CI10" s="48"/>
      <c r="CJ10" s="48"/>
      <c r="CK10" s="48"/>
      <c r="CL10" s="48"/>
      <c r="CM10" s="48"/>
      <c r="CN10" s="48"/>
      <c r="CO10" s="48"/>
      <c r="CP10" s="48"/>
      <c r="CQ10" s="48"/>
      <c r="CR10" s="48"/>
      <c r="CS10" s="48"/>
      <c r="CT10" s="48"/>
      <c r="CU10" s="48"/>
      <c r="CV10" s="48"/>
      <c r="CW10" s="48"/>
      <c r="CX10" s="48"/>
      <c r="CY10" s="48"/>
      <c r="CZ10" s="48"/>
      <c r="DA10" s="48"/>
      <c r="DB10" s="48"/>
      <c r="DC10" s="48"/>
      <c r="DD10" s="48"/>
      <c r="DE10" s="48"/>
      <c r="DF10" s="48"/>
      <c r="DG10" s="48"/>
      <c r="DH10" s="48"/>
      <c r="DI10" s="48"/>
      <c r="DJ10" s="48"/>
      <c r="DK10" s="48"/>
      <c r="DL10" s="48"/>
      <c r="DM10" s="48"/>
      <c r="DN10" s="48"/>
      <c r="DO10" s="48"/>
      <c r="DP10" s="48"/>
      <c r="DQ10" s="48"/>
      <c r="DR10" s="48"/>
      <c r="DS10" s="48"/>
      <c r="DT10" s="48"/>
      <c r="DU10" s="48"/>
      <c r="DV10" s="48"/>
      <c r="DW10" s="48"/>
      <c r="DX10" s="48"/>
      <c r="DY10" s="48"/>
      <c r="DZ10" s="48"/>
      <c r="EA10" s="48"/>
      <c r="EB10" s="48"/>
      <c r="EC10" s="48"/>
      <c r="ED10" s="48"/>
      <c r="EE10" s="48"/>
      <c r="EF10" s="48"/>
      <c r="EG10" s="48"/>
      <c r="EH10" s="48"/>
      <c r="EI10" s="48"/>
      <c r="EJ10" s="48"/>
    </row>
    <row r="11" spans="1:140" ht="17.100000000000001" customHeight="1">
      <c r="A11" s="1850"/>
      <c r="B11" s="78" t="s">
        <v>105</v>
      </c>
      <c r="C11" s="133" t="s">
        <v>106</v>
      </c>
      <c r="D11" s="78" t="s">
        <v>0</v>
      </c>
      <c r="E11" s="78" t="s">
        <v>97</v>
      </c>
      <c r="F11" s="78" t="s">
        <v>4958</v>
      </c>
      <c r="G11" s="134" t="s">
        <v>4959</v>
      </c>
      <c r="H11" s="270" t="s">
        <v>4960</v>
      </c>
      <c r="I11" s="270" t="s">
        <v>372</v>
      </c>
      <c r="J11" s="270" t="s">
        <v>102</v>
      </c>
      <c r="K11" s="81" t="s">
        <v>4956</v>
      </c>
      <c r="L11" s="82" t="s">
        <v>4957</v>
      </c>
      <c r="M11" s="631" t="s">
        <v>8339</v>
      </c>
      <c r="N11" s="18" t="s">
        <v>102</v>
      </c>
      <c r="O11" s="304"/>
      <c r="P11" s="18" t="s">
        <v>102</v>
      </c>
      <c r="Q11" s="22">
        <v>27264.37</v>
      </c>
      <c r="R11" s="22">
        <v>52125.19</v>
      </c>
      <c r="S11" s="22">
        <v>10070</v>
      </c>
      <c r="T11" s="23">
        <v>700</v>
      </c>
      <c r="U11" s="281"/>
      <c r="V11" s="24">
        <v>9370</v>
      </c>
      <c r="W11" s="24">
        <v>785.6</v>
      </c>
      <c r="X11" s="17" t="s">
        <v>33</v>
      </c>
      <c r="Y11" s="24">
        <v>5641.4319999999998</v>
      </c>
      <c r="Z11" s="24">
        <v>710</v>
      </c>
      <c r="AA11" s="24">
        <v>44409</v>
      </c>
      <c r="AB11" s="24">
        <v>2888.05</v>
      </c>
      <c r="AC11" s="24">
        <v>374</v>
      </c>
      <c r="AD11" s="24">
        <v>847.82</v>
      </c>
      <c r="AE11" s="281" t="s">
        <v>11218</v>
      </c>
      <c r="AF11" s="19" t="s">
        <v>8517</v>
      </c>
      <c r="AG11" s="1855"/>
      <c r="AH11" s="1858"/>
      <c r="AI11" s="1861"/>
      <c r="AJ11" s="1861"/>
      <c r="AK11" s="10" t="s">
        <v>11876</v>
      </c>
      <c r="AL11" s="10">
        <v>88</v>
      </c>
      <c r="AM11" s="10">
        <v>4</v>
      </c>
      <c r="AN11" s="10">
        <v>21</v>
      </c>
      <c r="AO11" s="10">
        <v>63</v>
      </c>
      <c r="AP11" s="10"/>
      <c r="AQ11" s="10">
        <v>362</v>
      </c>
      <c r="AR11" s="10" t="s">
        <v>8545</v>
      </c>
      <c r="AS11" s="10" t="s">
        <v>8545</v>
      </c>
      <c r="AT11" s="10" t="s">
        <v>10050</v>
      </c>
      <c r="AU11" s="35">
        <v>1655834</v>
      </c>
      <c r="AV11" s="23">
        <v>4574</v>
      </c>
      <c r="AW11" s="337"/>
      <c r="AX11" s="337"/>
      <c r="AY11" s="337"/>
      <c r="AZ11" s="337"/>
      <c r="BA11" s="337"/>
      <c r="BB11" s="337"/>
      <c r="BC11" s="337"/>
      <c r="BD11" s="337"/>
      <c r="BE11" s="338"/>
      <c r="BF11" s="335" t="s">
        <v>11877</v>
      </c>
      <c r="BG11" s="337"/>
      <c r="BH11" s="337"/>
      <c r="BI11" s="337"/>
      <c r="BJ11" s="337"/>
      <c r="BK11" s="337">
        <v>20</v>
      </c>
      <c r="BL11" s="337" t="s">
        <v>7605</v>
      </c>
      <c r="BM11" s="338" t="s">
        <v>8669</v>
      </c>
      <c r="BN11" s="336" t="s">
        <v>8342</v>
      </c>
      <c r="BO11" s="1846"/>
      <c r="BP11" s="1848"/>
      <c r="BQ11" s="1846"/>
      <c r="BR11" s="1846"/>
      <c r="BS11" s="1846"/>
      <c r="BT11" s="1846"/>
      <c r="BU11" s="1846"/>
      <c r="BV11" s="1846"/>
      <c r="BW11" s="1846"/>
      <c r="BX11" s="281">
        <v>20</v>
      </c>
      <c r="BY11" s="246"/>
      <c r="BZ11" s="70"/>
      <c r="CA11" s="70"/>
      <c r="CB11" s="70"/>
      <c r="CC11" s="70"/>
      <c r="CD11" s="51"/>
      <c r="CE11" s="51"/>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56"/>
      <c r="DV11" s="56"/>
      <c r="DW11" s="56"/>
      <c r="DX11" s="4"/>
      <c r="DY11" s="4"/>
      <c r="DZ11" s="4"/>
      <c r="EA11" s="4"/>
      <c r="EB11" s="4"/>
      <c r="EC11" s="4"/>
      <c r="ED11" s="4"/>
      <c r="EE11" s="4"/>
      <c r="EF11" s="4"/>
      <c r="EG11" s="4"/>
      <c r="EH11" s="4"/>
      <c r="EI11" s="4"/>
      <c r="EJ11" s="4"/>
    </row>
    <row r="12" spans="1:140" ht="17.100000000000001" customHeight="1">
      <c r="A12" s="1850"/>
      <c r="B12" s="78" t="s">
        <v>105</v>
      </c>
      <c r="C12" s="133" t="s">
        <v>230</v>
      </c>
      <c r="D12" s="78" t="s">
        <v>0</v>
      </c>
      <c r="E12" s="78" t="s">
        <v>20</v>
      </c>
      <c r="F12" s="78" t="s">
        <v>4961</v>
      </c>
      <c r="G12" s="134" t="s">
        <v>182</v>
      </c>
      <c r="H12" s="270" t="s">
        <v>4962</v>
      </c>
      <c r="I12" s="270" t="s">
        <v>4963</v>
      </c>
      <c r="J12" s="270" t="s">
        <v>102</v>
      </c>
      <c r="K12" s="81" t="s">
        <v>4956</v>
      </c>
      <c r="L12" s="82" t="s">
        <v>4964</v>
      </c>
      <c r="M12" s="631" t="s">
        <v>8340</v>
      </c>
      <c r="N12" s="18" t="s">
        <v>102</v>
      </c>
      <c r="O12" s="304"/>
      <c r="P12" s="18" t="s">
        <v>102</v>
      </c>
      <c r="Q12" s="22">
        <v>1181</v>
      </c>
      <c r="R12" s="22">
        <v>2247</v>
      </c>
      <c r="S12" s="22">
        <v>1152</v>
      </c>
      <c r="T12" s="23"/>
      <c r="U12" s="281"/>
      <c r="V12" s="24">
        <v>1152</v>
      </c>
      <c r="W12" s="24">
        <v>275</v>
      </c>
      <c r="X12" s="17" t="s">
        <v>6337</v>
      </c>
      <c r="Y12" s="24">
        <v>78</v>
      </c>
      <c r="Z12" s="24"/>
      <c r="AA12" s="24"/>
      <c r="AB12" s="24">
        <v>64</v>
      </c>
      <c r="AC12" s="24">
        <v>43</v>
      </c>
      <c r="AD12" s="24"/>
      <c r="AE12" s="281"/>
      <c r="AF12" s="19" t="s">
        <v>8518</v>
      </c>
      <c r="AG12" s="1855"/>
      <c r="AH12" s="1858"/>
      <c r="AI12" s="1861"/>
      <c r="AJ12" s="1861"/>
      <c r="AK12" s="10" t="s">
        <v>6348</v>
      </c>
      <c r="AL12" s="10">
        <v>1</v>
      </c>
      <c r="AM12" s="10"/>
      <c r="AN12" s="10">
        <v>1</v>
      </c>
      <c r="AO12" s="10"/>
      <c r="AP12" s="10"/>
      <c r="AQ12" s="10">
        <v>174</v>
      </c>
      <c r="AR12" s="10" t="s">
        <v>8545</v>
      </c>
      <c r="AS12" s="10" t="s">
        <v>8545</v>
      </c>
      <c r="AT12" s="10" t="s">
        <v>8337</v>
      </c>
      <c r="AU12" s="35">
        <v>459146</v>
      </c>
      <c r="AV12" s="23">
        <v>2639</v>
      </c>
      <c r="AW12" s="337"/>
      <c r="AX12" s="337"/>
      <c r="AY12" s="337"/>
      <c r="AZ12" s="337"/>
      <c r="BA12" s="337"/>
      <c r="BB12" s="337"/>
      <c r="BC12" s="337"/>
      <c r="BD12" s="337"/>
      <c r="BE12" s="338"/>
      <c r="BF12" s="337" t="s">
        <v>11878</v>
      </c>
      <c r="BG12" s="337"/>
      <c r="BH12" s="337"/>
      <c r="BI12" s="337"/>
      <c r="BJ12" s="337"/>
      <c r="BK12" s="337">
        <v>20</v>
      </c>
      <c r="BL12" s="337" t="s">
        <v>7605</v>
      </c>
      <c r="BM12" s="338" t="s">
        <v>8670</v>
      </c>
      <c r="BN12" s="336" t="s">
        <v>8343</v>
      </c>
      <c r="BO12" s="1846"/>
      <c r="BP12" s="1848"/>
      <c r="BQ12" s="1846"/>
      <c r="BR12" s="1846"/>
      <c r="BS12" s="1846"/>
      <c r="BT12" s="1846"/>
      <c r="BU12" s="1846"/>
      <c r="BV12" s="1846"/>
      <c r="BW12" s="1846"/>
      <c r="BX12" s="281">
        <v>16</v>
      </c>
      <c r="BY12" s="246"/>
      <c r="BZ12" s="70"/>
      <c r="CA12" s="70"/>
      <c r="CB12" s="70"/>
      <c r="CC12" s="70"/>
      <c r="CD12" s="51"/>
      <c r="CE12" s="51"/>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56"/>
      <c r="DV12" s="56"/>
      <c r="DW12" s="56"/>
      <c r="DX12" s="4"/>
      <c r="DY12" s="4"/>
      <c r="DZ12" s="4"/>
      <c r="EA12" s="4"/>
      <c r="EB12" s="4"/>
      <c r="EC12" s="4"/>
      <c r="ED12" s="4"/>
      <c r="EE12" s="4"/>
      <c r="EF12" s="4"/>
      <c r="EG12" s="4"/>
      <c r="EH12" s="4"/>
      <c r="EI12" s="4"/>
      <c r="EJ12" s="4"/>
    </row>
    <row r="13" spans="1:140" ht="17.100000000000001" customHeight="1">
      <c r="A13" s="1850"/>
      <c r="B13" s="78" t="s">
        <v>2790</v>
      </c>
      <c r="C13" s="133" t="s">
        <v>2791</v>
      </c>
      <c r="D13" s="78" t="s">
        <v>0</v>
      </c>
      <c r="E13" s="78" t="s">
        <v>20</v>
      </c>
      <c r="F13" s="78" t="s">
        <v>4965</v>
      </c>
      <c r="G13" s="134" t="s">
        <v>4966</v>
      </c>
      <c r="H13" s="270" t="s">
        <v>4967</v>
      </c>
      <c r="I13" s="270" t="s">
        <v>4968</v>
      </c>
      <c r="J13" s="270" t="s">
        <v>102</v>
      </c>
      <c r="K13" s="81" t="s">
        <v>4956</v>
      </c>
      <c r="L13" s="82" t="s">
        <v>4964</v>
      </c>
      <c r="M13" s="631" t="s">
        <v>8340</v>
      </c>
      <c r="N13" s="18" t="s">
        <v>102</v>
      </c>
      <c r="O13" s="304"/>
      <c r="P13" s="18" t="s">
        <v>102</v>
      </c>
      <c r="Q13" s="22">
        <v>12077</v>
      </c>
      <c r="R13" s="22">
        <v>19865</v>
      </c>
      <c r="S13" s="22">
        <v>3669</v>
      </c>
      <c r="T13" s="23">
        <v>2089</v>
      </c>
      <c r="U13" s="253"/>
      <c r="V13" s="24">
        <v>1580</v>
      </c>
      <c r="W13" s="24">
        <v>4569</v>
      </c>
      <c r="X13" s="17" t="s">
        <v>33</v>
      </c>
      <c r="Y13" s="24">
        <v>295</v>
      </c>
      <c r="Z13" s="24">
        <v>72</v>
      </c>
      <c r="AA13" s="24">
        <v>4120</v>
      </c>
      <c r="AB13" s="24">
        <v>639</v>
      </c>
      <c r="AC13" s="24">
        <v>23</v>
      </c>
      <c r="AD13" s="24"/>
      <c r="AE13" s="281" t="s">
        <v>11219</v>
      </c>
      <c r="AF13" s="19" t="s">
        <v>8519</v>
      </c>
      <c r="AG13" s="1856"/>
      <c r="AH13" s="1859"/>
      <c r="AI13" s="1862"/>
      <c r="AJ13" s="1862"/>
      <c r="AK13" s="10" t="s">
        <v>6354</v>
      </c>
      <c r="AL13" s="10">
        <v>16</v>
      </c>
      <c r="AM13" s="10">
        <v>9</v>
      </c>
      <c r="AN13" s="10">
        <v>3</v>
      </c>
      <c r="AO13" s="10">
        <v>4</v>
      </c>
      <c r="AP13" s="10"/>
      <c r="AQ13" s="10">
        <v>313</v>
      </c>
      <c r="AR13" s="10" t="s">
        <v>8544</v>
      </c>
      <c r="AS13" s="10" t="s">
        <v>6341</v>
      </c>
      <c r="AT13" s="10" t="s">
        <v>8337</v>
      </c>
      <c r="AU13" s="35">
        <v>269870</v>
      </c>
      <c r="AV13" s="23">
        <v>862</v>
      </c>
      <c r="AW13" s="337"/>
      <c r="AX13" s="337"/>
      <c r="AY13" s="337"/>
      <c r="AZ13" s="337"/>
      <c r="BA13" s="337"/>
      <c r="BB13" s="337"/>
      <c r="BC13" s="337"/>
      <c r="BD13" s="337"/>
      <c r="BE13" s="338"/>
      <c r="BF13" s="337" t="s">
        <v>11879</v>
      </c>
      <c r="BG13" s="337"/>
      <c r="BH13" s="337"/>
      <c r="BI13" s="337"/>
      <c r="BJ13" s="337"/>
      <c r="BK13" s="337">
        <v>20</v>
      </c>
      <c r="BL13" s="337" t="s">
        <v>7605</v>
      </c>
      <c r="BM13" s="338" t="s">
        <v>8669</v>
      </c>
      <c r="BN13" s="336" t="s">
        <v>8343</v>
      </c>
      <c r="BO13" s="1844"/>
      <c r="BP13" s="1849"/>
      <c r="BQ13" s="1844"/>
      <c r="BR13" s="1844"/>
      <c r="BS13" s="1844"/>
      <c r="BT13" s="1844"/>
      <c r="BU13" s="1844"/>
      <c r="BV13" s="1844"/>
      <c r="BW13" s="1844"/>
      <c r="BX13" s="281">
        <v>25</v>
      </c>
      <c r="BY13" s="246"/>
      <c r="BZ13" s="70"/>
      <c r="CA13" s="70"/>
      <c r="CB13" s="70"/>
      <c r="CC13" s="70"/>
      <c r="CD13" s="51"/>
      <c r="CE13" s="51"/>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56"/>
      <c r="DV13" s="56"/>
      <c r="DW13" s="56"/>
      <c r="DX13" s="4"/>
      <c r="DY13" s="4"/>
      <c r="DZ13" s="4"/>
      <c r="EA13" s="4"/>
      <c r="EB13" s="4"/>
      <c r="EC13" s="4"/>
      <c r="ED13" s="4"/>
      <c r="EE13" s="4"/>
      <c r="EF13" s="4"/>
      <c r="EG13" s="4"/>
      <c r="EH13" s="4"/>
      <c r="EI13" s="4"/>
      <c r="EJ13" s="4"/>
    </row>
    <row r="14" spans="1:140" ht="17.100000000000001" customHeight="1">
      <c r="A14" s="136"/>
      <c r="B14" s="147" t="s">
        <v>1600</v>
      </c>
      <c r="C14" s="136"/>
      <c r="D14" s="136">
        <v>1</v>
      </c>
      <c r="E14" s="136"/>
      <c r="F14" s="136"/>
      <c r="G14" s="135"/>
      <c r="H14" s="136"/>
      <c r="I14" s="136"/>
      <c r="J14" s="136"/>
      <c r="K14" s="136"/>
      <c r="L14" s="136"/>
      <c r="M14" s="635"/>
      <c r="N14" s="186"/>
      <c r="O14" s="305"/>
      <c r="P14" s="186"/>
      <c r="Q14" s="187"/>
      <c r="R14" s="187"/>
      <c r="S14" s="187"/>
      <c r="T14" s="188"/>
      <c r="U14" s="282"/>
      <c r="V14" s="190"/>
      <c r="W14" s="190"/>
      <c r="X14" s="191"/>
      <c r="Y14" s="190"/>
      <c r="Z14" s="190"/>
      <c r="AA14" s="190"/>
      <c r="AB14" s="190"/>
      <c r="AC14" s="190"/>
      <c r="AD14" s="190"/>
      <c r="AE14" s="282"/>
      <c r="AF14" s="192"/>
      <c r="AG14" s="197"/>
      <c r="AH14" s="197"/>
      <c r="AI14" s="189"/>
      <c r="AJ14" s="189"/>
      <c r="AK14" s="184"/>
      <c r="AL14" s="184"/>
      <c r="AM14" s="184"/>
      <c r="AN14" s="184"/>
      <c r="AO14" s="184"/>
      <c r="AP14" s="184"/>
      <c r="AQ14" s="184"/>
      <c r="AR14" s="184"/>
      <c r="AS14" s="184"/>
      <c r="AT14" s="184"/>
      <c r="AU14" s="194"/>
      <c r="AV14" s="188"/>
      <c r="AW14" s="339"/>
      <c r="AX14" s="339"/>
      <c r="AY14" s="339"/>
      <c r="AZ14" s="339"/>
      <c r="BA14" s="339"/>
      <c r="BB14" s="339"/>
      <c r="BC14" s="339"/>
      <c r="BD14" s="339"/>
      <c r="BE14" s="340"/>
      <c r="BF14" s="339"/>
      <c r="BG14" s="339"/>
      <c r="BH14" s="339"/>
      <c r="BI14" s="339"/>
      <c r="BJ14" s="339"/>
      <c r="BK14" s="339"/>
      <c r="BL14" s="339"/>
      <c r="BM14" s="341"/>
      <c r="BN14" s="342"/>
      <c r="BO14" s="184"/>
      <c r="BP14" s="196"/>
      <c r="BQ14" s="184"/>
      <c r="BR14" s="184"/>
      <c r="BS14" s="184"/>
      <c r="BT14" s="184"/>
      <c r="BU14" s="184"/>
      <c r="BV14" s="184"/>
      <c r="BW14" s="184"/>
      <c r="BX14" s="282"/>
      <c r="BY14" s="193"/>
      <c r="BZ14" s="185"/>
      <c r="CA14" s="185"/>
      <c r="CB14" s="185"/>
      <c r="CC14" s="185"/>
      <c r="CD14" s="51"/>
      <c r="CE14" s="51"/>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56"/>
      <c r="DV14" s="56"/>
      <c r="DW14" s="56"/>
      <c r="DX14" s="4"/>
      <c r="DY14" s="4"/>
      <c r="DZ14" s="4"/>
      <c r="EA14" s="4"/>
      <c r="EB14" s="4"/>
      <c r="EC14" s="4"/>
      <c r="ED14" s="4"/>
      <c r="EE14" s="4"/>
      <c r="EF14" s="4"/>
      <c r="EG14" s="4"/>
      <c r="EH14" s="4"/>
      <c r="EI14" s="4"/>
      <c r="EJ14" s="4"/>
    </row>
    <row r="15" spans="1:140" ht="17.100000000000001" customHeight="1">
      <c r="A15" s="78"/>
      <c r="B15" s="74" t="s">
        <v>32</v>
      </c>
      <c r="C15" s="74"/>
      <c r="D15" s="74"/>
      <c r="E15" s="78"/>
      <c r="F15" s="78"/>
      <c r="G15" s="134"/>
      <c r="H15" s="270"/>
      <c r="I15" s="270"/>
      <c r="J15" s="270"/>
      <c r="K15" s="81"/>
      <c r="L15" s="82"/>
      <c r="M15" s="481"/>
      <c r="N15" s="18"/>
      <c r="O15" s="304"/>
      <c r="P15" s="18"/>
      <c r="Q15" s="22"/>
      <c r="R15" s="22"/>
      <c r="S15" s="22"/>
      <c r="T15" s="23"/>
      <c r="U15" s="281"/>
      <c r="V15" s="24"/>
      <c r="W15" s="24"/>
      <c r="X15" s="17"/>
      <c r="Y15" s="24"/>
      <c r="Z15" s="24"/>
      <c r="AA15" s="24"/>
      <c r="AB15" s="24"/>
      <c r="AC15" s="24"/>
      <c r="AD15" s="24"/>
      <c r="AE15" s="281"/>
      <c r="AF15" s="19"/>
      <c r="AG15" s="68"/>
      <c r="AH15" s="68"/>
      <c r="AI15" s="14"/>
      <c r="AJ15" s="14"/>
      <c r="AK15" s="10"/>
      <c r="AL15" s="233"/>
      <c r="AM15" s="10"/>
      <c r="AN15" s="10"/>
      <c r="AO15" s="10"/>
      <c r="AP15" s="10"/>
      <c r="AQ15" s="10"/>
      <c r="AR15" s="10"/>
      <c r="AS15" s="10"/>
      <c r="AT15" s="10"/>
      <c r="AU15" s="35"/>
      <c r="AV15" s="23"/>
      <c r="AW15" s="337"/>
      <c r="AX15" s="337"/>
      <c r="AY15" s="337"/>
      <c r="AZ15" s="337"/>
      <c r="BA15" s="337"/>
      <c r="BB15" s="337"/>
      <c r="BC15" s="337"/>
      <c r="BD15" s="337"/>
      <c r="BE15" s="343"/>
      <c r="BF15" s="337"/>
      <c r="BG15" s="337"/>
      <c r="BH15" s="337"/>
      <c r="BI15" s="337"/>
      <c r="BJ15" s="337"/>
      <c r="BK15" s="337"/>
      <c r="BL15" s="337"/>
      <c r="BM15" s="338"/>
      <c r="BN15" s="344"/>
      <c r="BO15" s="10"/>
      <c r="BP15" s="15"/>
      <c r="BQ15" s="10"/>
      <c r="BR15" s="10"/>
      <c r="BS15" s="10"/>
      <c r="BT15" s="10"/>
      <c r="BU15" s="10"/>
      <c r="BV15" s="10"/>
      <c r="BW15" s="10"/>
      <c r="BX15" s="281"/>
      <c r="BY15" s="67"/>
      <c r="BZ15" s="70"/>
      <c r="CA15" s="70"/>
      <c r="CB15" s="70"/>
      <c r="CC15" s="70"/>
      <c r="CD15" s="51"/>
      <c r="CE15" s="51"/>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56"/>
      <c r="DV15" s="56"/>
      <c r="DW15" s="56"/>
      <c r="DX15" s="4"/>
      <c r="DY15" s="4"/>
      <c r="DZ15" s="4"/>
      <c r="EA15" s="4"/>
      <c r="EB15" s="4"/>
      <c r="EC15" s="4"/>
      <c r="ED15" s="4"/>
      <c r="EE15" s="4"/>
      <c r="EF15" s="4"/>
      <c r="EG15" s="4"/>
      <c r="EH15" s="4"/>
      <c r="EI15" s="4"/>
      <c r="EJ15" s="4"/>
    </row>
    <row r="16" spans="1:140" s="50" customFormat="1" ht="17.100000000000001" customHeight="1">
      <c r="A16" s="137">
        <v>2</v>
      </c>
      <c r="B16" s="85" t="s">
        <v>105</v>
      </c>
      <c r="C16" s="85" t="s">
        <v>230</v>
      </c>
      <c r="D16" s="85" t="s">
        <v>213</v>
      </c>
      <c r="E16" s="78" t="s">
        <v>97</v>
      </c>
      <c r="F16" s="85" t="s">
        <v>4969</v>
      </c>
      <c r="G16" s="138" t="s">
        <v>4970</v>
      </c>
      <c r="H16" s="80" t="s">
        <v>11919</v>
      </c>
      <c r="I16" s="80" t="s">
        <v>4971</v>
      </c>
      <c r="J16" s="80" t="s">
        <v>102</v>
      </c>
      <c r="K16" s="80" t="s">
        <v>4971</v>
      </c>
      <c r="L16" s="59" t="s">
        <v>4972</v>
      </c>
      <c r="M16" s="16" t="s">
        <v>7991</v>
      </c>
      <c r="N16" s="16" t="s">
        <v>30</v>
      </c>
      <c r="O16" s="306"/>
      <c r="P16" s="16" t="s">
        <v>30</v>
      </c>
      <c r="Q16" s="53">
        <v>62109</v>
      </c>
      <c r="R16" s="53">
        <v>82464</v>
      </c>
      <c r="S16" s="53">
        <v>1557</v>
      </c>
      <c r="T16" s="53"/>
      <c r="U16" s="283"/>
      <c r="V16" s="55">
        <v>1557</v>
      </c>
      <c r="W16" s="55">
        <v>871</v>
      </c>
      <c r="X16" s="61" t="s">
        <v>6337</v>
      </c>
      <c r="Y16" s="55">
        <v>1789</v>
      </c>
      <c r="Z16" s="55"/>
      <c r="AA16" s="55"/>
      <c r="AB16" s="55">
        <v>428</v>
      </c>
      <c r="AC16" s="55"/>
      <c r="AD16" s="55"/>
      <c r="AE16" s="283">
        <v>356</v>
      </c>
      <c r="AF16" s="60" t="s">
        <v>7992</v>
      </c>
      <c r="AG16" s="228">
        <v>6825</v>
      </c>
      <c r="AH16" s="228">
        <v>7024</v>
      </c>
      <c r="AI16" s="62"/>
      <c r="AJ16" s="62"/>
      <c r="AK16" s="16" t="s">
        <v>11920</v>
      </c>
      <c r="AL16" s="233">
        <v>15</v>
      </c>
      <c r="AM16" s="70"/>
      <c r="AN16" s="70"/>
      <c r="AO16" s="70">
        <v>15</v>
      </c>
      <c r="AP16" s="70"/>
      <c r="AQ16" s="16">
        <v>362</v>
      </c>
      <c r="AR16" s="16" t="s">
        <v>7924</v>
      </c>
      <c r="AS16" s="16" t="s">
        <v>7924</v>
      </c>
      <c r="AT16" s="16" t="s">
        <v>8547</v>
      </c>
      <c r="AU16" s="36">
        <v>855433</v>
      </c>
      <c r="AV16" s="23">
        <v>2363</v>
      </c>
      <c r="AW16" s="69"/>
      <c r="AX16" s="69"/>
      <c r="AY16" s="69"/>
      <c r="AZ16" s="69"/>
      <c r="BA16" s="69"/>
      <c r="BB16" s="69"/>
      <c r="BC16" s="69"/>
      <c r="BD16" s="356"/>
      <c r="BE16" s="343"/>
      <c r="BF16" s="359"/>
      <c r="BG16" s="359"/>
      <c r="BH16" s="359"/>
      <c r="BI16" s="359"/>
      <c r="BJ16" s="359"/>
      <c r="BK16" s="359"/>
      <c r="BL16" s="359"/>
      <c r="BM16" s="356"/>
      <c r="BN16" s="338" t="s">
        <v>6350</v>
      </c>
      <c r="BO16" s="799"/>
      <c r="BP16" s="799"/>
      <c r="BQ16" s="61"/>
      <c r="BR16" s="61">
        <v>10</v>
      </c>
      <c r="BS16" s="61"/>
      <c r="BT16" s="61"/>
      <c r="BU16" s="61"/>
      <c r="BV16" s="61"/>
      <c r="BW16" s="61"/>
      <c r="BX16" s="283"/>
      <c r="BY16" s="67"/>
      <c r="BZ16" s="58"/>
      <c r="CA16" s="58"/>
      <c r="CB16" s="58"/>
      <c r="CC16" s="58"/>
      <c r="CD16" s="64"/>
      <c r="CE16" s="64"/>
      <c r="CF16" s="65"/>
      <c r="CG16" s="57"/>
      <c r="CH16" s="57"/>
      <c r="CI16" s="57"/>
      <c r="CJ16" s="57"/>
      <c r="CK16" s="57"/>
      <c r="CL16" s="57"/>
      <c r="CM16" s="57"/>
      <c r="CN16" s="57"/>
      <c r="CO16" s="57"/>
      <c r="CP16" s="57"/>
      <c r="DU16" s="56"/>
      <c r="DV16" s="56"/>
      <c r="DW16" s="56"/>
    </row>
    <row r="17" spans="1:140" ht="17.100000000000001" customHeight="1">
      <c r="A17" s="137">
        <v>3</v>
      </c>
      <c r="B17" s="85" t="s">
        <v>105</v>
      </c>
      <c r="C17" s="85" t="s">
        <v>332</v>
      </c>
      <c r="D17" s="85" t="s">
        <v>213</v>
      </c>
      <c r="E17" s="78" t="s">
        <v>97</v>
      </c>
      <c r="F17" s="477" t="s">
        <v>4973</v>
      </c>
      <c r="G17" s="101" t="s">
        <v>8785</v>
      </c>
      <c r="H17" s="269" t="s">
        <v>4974</v>
      </c>
      <c r="I17" s="269" t="s">
        <v>4975</v>
      </c>
      <c r="J17" s="269" t="s">
        <v>102</v>
      </c>
      <c r="K17" s="269" t="s">
        <v>4976</v>
      </c>
      <c r="L17" s="71" t="s">
        <v>4977</v>
      </c>
      <c r="M17" s="91" t="s">
        <v>9783</v>
      </c>
      <c r="N17" s="269" t="s">
        <v>30</v>
      </c>
      <c r="O17" s="253"/>
      <c r="P17" s="269" t="s">
        <v>102</v>
      </c>
      <c r="Q17" s="224">
        <v>4065</v>
      </c>
      <c r="R17" s="224">
        <v>3305.29</v>
      </c>
      <c r="S17" s="224">
        <v>606</v>
      </c>
      <c r="T17" s="224">
        <v>294</v>
      </c>
      <c r="U17" s="253" t="s">
        <v>6361</v>
      </c>
      <c r="V17" s="252">
        <v>312</v>
      </c>
      <c r="W17" s="252">
        <v>109</v>
      </c>
      <c r="X17" s="71" t="s">
        <v>6337</v>
      </c>
      <c r="Y17" s="220">
        <v>343</v>
      </c>
      <c r="Z17" s="220">
        <v>13</v>
      </c>
      <c r="AA17" s="220">
        <v>2648</v>
      </c>
      <c r="AB17" s="220">
        <v>74</v>
      </c>
      <c r="AC17" s="220">
        <v>10</v>
      </c>
      <c r="AD17" s="220">
        <v>9</v>
      </c>
      <c r="AE17" s="253">
        <v>26</v>
      </c>
      <c r="AF17" s="273" t="s">
        <v>9784</v>
      </c>
      <c r="AG17" s="228">
        <v>321</v>
      </c>
      <c r="AH17" s="228">
        <v>446</v>
      </c>
      <c r="AI17" s="91"/>
      <c r="AJ17" s="273"/>
      <c r="AK17" s="273" t="s">
        <v>11916</v>
      </c>
      <c r="AL17" s="233">
        <v>16</v>
      </c>
      <c r="AM17" s="629">
        <v>5</v>
      </c>
      <c r="AN17" s="629">
        <v>7</v>
      </c>
      <c r="AO17" s="629">
        <v>3</v>
      </c>
      <c r="AP17" s="629">
        <v>1</v>
      </c>
      <c r="AQ17" s="315">
        <v>311</v>
      </c>
      <c r="AR17" s="91" t="s">
        <v>10049</v>
      </c>
      <c r="AS17" s="315" t="s">
        <v>6340</v>
      </c>
      <c r="AT17" s="91" t="s">
        <v>6461</v>
      </c>
      <c r="AU17" s="73">
        <v>41575</v>
      </c>
      <c r="AV17" s="23">
        <v>134</v>
      </c>
      <c r="AW17" s="345">
        <v>1000</v>
      </c>
      <c r="AX17" s="345">
        <v>0</v>
      </c>
      <c r="AY17" s="345">
        <v>500</v>
      </c>
      <c r="AZ17" s="345">
        <v>500</v>
      </c>
      <c r="BA17" s="345">
        <v>1000</v>
      </c>
      <c r="BB17" s="345">
        <v>30</v>
      </c>
      <c r="BC17" s="345">
        <v>35</v>
      </c>
      <c r="BD17" s="307" t="s">
        <v>9785</v>
      </c>
      <c r="BE17" s="307" t="s">
        <v>10072</v>
      </c>
      <c r="BF17" s="335">
        <v>1000</v>
      </c>
      <c r="BG17" s="335">
        <v>0</v>
      </c>
      <c r="BH17" s="335">
        <v>500</v>
      </c>
      <c r="BI17" s="335">
        <v>500</v>
      </c>
      <c r="BJ17" s="335">
        <v>1000</v>
      </c>
      <c r="BK17" s="335">
        <v>30</v>
      </c>
      <c r="BL17" s="335">
        <v>35</v>
      </c>
      <c r="BM17" s="307" t="s">
        <v>9786</v>
      </c>
      <c r="BN17" s="307" t="s">
        <v>10111</v>
      </c>
      <c r="BO17" s="800"/>
      <c r="BP17" s="800"/>
      <c r="BQ17" s="327"/>
      <c r="BR17" s="327">
        <v>2</v>
      </c>
      <c r="BS17" s="327"/>
      <c r="BT17" s="327"/>
      <c r="BU17" s="327">
        <v>8</v>
      </c>
      <c r="BV17" s="327"/>
      <c r="BW17" s="327"/>
      <c r="BX17" s="253">
        <v>57</v>
      </c>
      <c r="BY17" s="67"/>
      <c r="BZ17" s="327"/>
      <c r="CA17" s="327"/>
      <c r="CB17" s="327"/>
      <c r="CC17" s="327"/>
    </row>
    <row r="18" spans="1:140" ht="17.100000000000001" customHeight="1">
      <c r="A18" s="137">
        <v>4</v>
      </c>
      <c r="B18" s="85" t="s">
        <v>105</v>
      </c>
      <c r="C18" s="85" t="s">
        <v>230</v>
      </c>
      <c r="D18" s="85" t="s">
        <v>213</v>
      </c>
      <c r="E18" s="78" t="s">
        <v>20</v>
      </c>
      <c r="F18" s="85" t="s">
        <v>4978</v>
      </c>
      <c r="G18" s="101" t="s">
        <v>4979</v>
      </c>
      <c r="H18" s="269" t="s">
        <v>12212</v>
      </c>
      <c r="I18" s="269" t="s">
        <v>4980</v>
      </c>
      <c r="J18" s="269" t="s">
        <v>102</v>
      </c>
      <c r="K18" s="269" t="s">
        <v>4981</v>
      </c>
      <c r="L18" s="71" t="s">
        <v>4982</v>
      </c>
      <c r="M18" s="91" t="s">
        <v>11103</v>
      </c>
      <c r="N18" s="269" t="s">
        <v>102</v>
      </c>
      <c r="O18" s="253" t="s">
        <v>11211</v>
      </c>
      <c r="P18" s="269" t="s">
        <v>102</v>
      </c>
      <c r="Q18" s="224">
        <v>25420</v>
      </c>
      <c r="R18" s="224">
        <v>13434</v>
      </c>
      <c r="S18" s="224">
        <v>3283.3900000000003</v>
      </c>
      <c r="T18" s="224">
        <v>439.03</v>
      </c>
      <c r="U18" s="253" t="s">
        <v>6352</v>
      </c>
      <c r="V18" s="252">
        <v>2844.36</v>
      </c>
      <c r="W18" s="252">
        <v>716.87</v>
      </c>
      <c r="X18" s="71" t="s">
        <v>6337</v>
      </c>
      <c r="Y18" s="220">
        <v>460</v>
      </c>
      <c r="Z18" s="220">
        <v>169.99</v>
      </c>
      <c r="AA18" s="220">
        <v>46622</v>
      </c>
      <c r="AB18" s="220">
        <v>721</v>
      </c>
      <c r="AC18" s="220">
        <v>69.849999999999994</v>
      </c>
      <c r="AD18" s="220">
        <v>165.73</v>
      </c>
      <c r="AE18" s="253">
        <v>44</v>
      </c>
      <c r="AF18" s="273" t="s">
        <v>12213</v>
      </c>
      <c r="AG18" s="228"/>
      <c r="AH18" s="228">
        <v>6158</v>
      </c>
      <c r="AI18" s="91"/>
      <c r="AJ18" s="273"/>
      <c r="AK18" s="273" t="s">
        <v>12215</v>
      </c>
      <c r="AL18" s="233">
        <v>9</v>
      </c>
      <c r="AM18" s="629">
        <v>5</v>
      </c>
      <c r="AN18" s="629">
        <v>4</v>
      </c>
      <c r="AO18" s="629"/>
      <c r="AP18" s="629"/>
      <c r="AQ18" s="315">
        <v>322</v>
      </c>
      <c r="AR18" s="315" t="s">
        <v>12214</v>
      </c>
      <c r="AS18" s="91" t="s">
        <v>12216</v>
      </c>
      <c r="AT18" s="91" t="s">
        <v>6422</v>
      </c>
      <c r="AU18" s="73">
        <v>1918799</v>
      </c>
      <c r="AV18" s="23">
        <v>5959</v>
      </c>
      <c r="AW18" s="345"/>
      <c r="AX18" s="345"/>
      <c r="AY18" s="345"/>
      <c r="AZ18" s="345"/>
      <c r="BA18" s="345"/>
      <c r="BB18" s="345"/>
      <c r="BC18" s="345"/>
      <c r="BD18" s="307"/>
      <c r="BE18" s="307" t="s">
        <v>6350</v>
      </c>
      <c r="BF18" s="335">
        <v>17000</v>
      </c>
      <c r="BG18" s="335">
        <v>10000</v>
      </c>
      <c r="BH18" s="335">
        <v>12000</v>
      </c>
      <c r="BI18" s="335">
        <v>15000</v>
      </c>
      <c r="BJ18" s="335">
        <v>15000</v>
      </c>
      <c r="BK18" s="335"/>
      <c r="BL18" s="335">
        <v>40</v>
      </c>
      <c r="BM18" s="307" t="s">
        <v>10101</v>
      </c>
      <c r="BN18" s="307" t="s">
        <v>10112</v>
      </c>
      <c r="BO18" s="800">
        <v>5</v>
      </c>
      <c r="BP18" s="800">
        <v>31</v>
      </c>
      <c r="BQ18" s="327">
        <v>1</v>
      </c>
      <c r="BR18" s="327"/>
      <c r="BS18" s="327"/>
      <c r="BT18" s="327">
        <v>60</v>
      </c>
      <c r="BU18" s="327"/>
      <c r="BV18" s="327"/>
      <c r="BW18" s="327"/>
      <c r="BX18" s="253"/>
      <c r="BY18" s="67"/>
      <c r="BZ18" s="327"/>
      <c r="CA18" s="327"/>
      <c r="CB18" s="327"/>
      <c r="CC18" s="327"/>
    </row>
    <row r="19" spans="1:140" ht="16.5" customHeight="1">
      <c r="A19" s="670">
        <v>5</v>
      </c>
      <c r="B19" s="85" t="s">
        <v>105</v>
      </c>
      <c r="C19" s="85" t="s">
        <v>277</v>
      </c>
      <c r="D19" s="85" t="s">
        <v>213</v>
      </c>
      <c r="E19" s="85" t="s">
        <v>180</v>
      </c>
      <c r="F19" s="85" t="s">
        <v>4983</v>
      </c>
      <c r="G19" s="101" t="s">
        <v>4984</v>
      </c>
      <c r="H19" s="269" t="s">
        <v>4985</v>
      </c>
      <c r="I19" s="269" t="s">
        <v>4986</v>
      </c>
      <c r="J19" s="269" t="s">
        <v>102</v>
      </c>
      <c r="K19" s="269" t="s">
        <v>4987</v>
      </c>
      <c r="L19" s="71" t="s">
        <v>4988</v>
      </c>
      <c r="M19" s="91" t="s">
        <v>11104</v>
      </c>
      <c r="N19" s="269" t="s">
        <v>30</v>
      </c>
      <c r="O19" s="253"/>
      <c r="P19" s="269" t="s">
        <v>30</v>
      </c>
      <c r="Q19" s="224">
        <v>532</v>
      </c>
      <c r="R19" s="224">
        <v>696.06</v>
      </c>
      <c r="S19" s="224">
        <v>222</v>
      </c>
      <c r="T19" s="224"/>
      <c r="U19" s="253"/>
      <c r="V19" s="252">
        <v>222</v>
      </c>
      <c r="W19" s="252">
        <v>47.1</v>
      </c>
      <c r="X19" s="71" t="s">
        <v>6337</v>
      </c>
      <c r="Y19" s="220"/>
      <c r="Z19" s="220"/>
      <c r="AA19" s="220"/>
      <c r="AB19" s="220">
        <v>23</v>
      </c>
      <c r="AC19" s="220"/>
      <c r="AD19" s="220"/>
      <c r="AE19" s="253">
        <v>8</v>
      </c>
      <c r="AF19" s="668" t="s">
        <v>7923</v>
      </c>
      <c r="AG19" s="669"/>
      <c r="AH19" s="669">
        <v>4715</v>
      </c>
      <c r="AI19" s="91"/>
      <c r="AJ19" s="273"/>
      <c r="AK19" s="273" t="s">
        <v>6354</v>
      </c>
      <c r="AL19" s="233">
        <v>7</v>
      </c>
      <c r="AM19" s="629"/>
      <c r="AN19" s="629">
        <v>2</v>
      </c>
      <c r="AO19" s="629">
        <v>5</v>
      </c>
      <c r="AP19" s="629"/>
      <c r="AQ19" s="315">
        <v>176</v>
      </c>
      <c r="AR19" s="315" t="s">
        <v>8544</v>
      </c>
      <c r="AS19" s="315" t="s">
        <v>8544</v>
      </c>
      <c r="AT19" s="91" t="s">
        <v>6422</v>
      </c>
      <c r="AU19" s="73">
        <v>24020</v>
      </c>
      <c r="AV19" s="23">
        <v>136</v>
      </c>
      <c r="AW19" s="345"/>
      <c r="AX19" s="345"/>
      <c r="AY19" s="345"/>
      <c r="AZ19" s="345"/>
      <c r="BA19" s="345"/>
      <c r="BB19" s="345"/>
      <c r="BC19" s="345"/>
      <c r="BD19" s="307"/>
      <c r="BE19" s="307"/>
      <c r="BF19" s="335"/>
      <c r="BG19" s="335"/>
      <c r="BH19" s="335"/>
      <c r="BI19" s="335"/>
      <c r="BJ19" s="335"/>
      <c r="BK19" s="335"/>
      <c r="BL19" s="335"/>
      <c r="BM19" s="307"/>
      <c r="BN19" s="307" t="s">
        <v>6350</v>
      </c>
      <c r="BO19" s="801"/>
      <c r="BP19" s="802">
        <v>8</v>
      </c>
      <c r="BQ19" s="667"/>
      <c r="BR19" s="667"/>
      <c r="BS19" s="667"/>
      <c r="BT19" s="667"/>
      <c r="BU19" s="667">
        <v>2</v>
      </c>
      <c r="BV19" s="667">
        <v>4</v>
      </c>
      <c r="BW19" s="667"/>
      <c r="BX19" s="639"/>
      <c r="BY19" s="67"/>
      <c r="BZ19" s="327"/>
      <c r="CA19" s="327"/>
      <c r="CB19" s="327"/>
      <c r="CC19" s="327"/>
    </row>
    <row r="20" spans="1:140" s="30" customFormat="1" ht="17.100000000000001" customHeight="1">
      <c r="A20" s="137">
        <v>6</v>
      </c>
      <c r="B20" s="85" t="s">
        <v>105</v>
      </c>
      <c r="C20" s="85" t="s">
        <v>106</v>
      </c>
      <c r="D20" s="85" t="s">
        <v>213</v>
      </c>
      <c r="E20" s="95" t="s">
        <v>97</v>
      </c>
      <c r="F20" s="139" t="s">
        <v>4989</v>
      </c>
      <c r="G20" s="101" t="s">
        <v>4990</v>
      </c>
      <c r="H20" s="269" t="s">
        <v>4991</v>
      </c>
      <c r="I20" s="269" t="s">
        <v>4992</v>
      </c>
      <c r="J20" s="269" t="s">
        <v>102</v>
      </c>
      <c r="K20" s="269" t="s">
        <v>4992</v>
      </c>
      <c r="L20" s="71" t="s">
        <v>4993</v>
      </c>
      <c r="M20" s="91" t="s">
        <v>11917</v>
      </c>
      <c r="N20" s="269" t="s">
        <v>30</v>
      </c>
      <c r="O20" s="253"/>
      <c r="P20" s="269" t="s">
        <v>30</v>
      </c>
      <c r="Q20" s="224">
        <v>957</v>
      </c>
      <c r="R20" s="224">
        <v>351</v>
      </c>
      <c r="S20" s="224">
        <v>191</v>
      </c>
      <c r="T20" s="224">
        <v>191</v>
      </c>
      <c r="U20" s="253" t="s">
        <v>8470</v>
      </c>
      <c r="V20" s="252"/>
      <c r="W20" s="252">
        <v>105.6</v>
      </c>
      <c r="X20" s="71" t="s">
        <v>33</v>
      </c>
      <c r="Y20" s="220"/>
      <c r="Z20" s="220"/>
      <c r="AA20" s="220"/>
      <c r="AB20" s="220">
        <v>12</v>
      </c>
      <c r="AC20" s="220">
        <v>2</v>
      </c>
      <c r="AD20" s="220"/>
      <c r="AE20" s="253"/>
      <c r="AF20" s="273" t="s">
        <v>10228</v>
      </c>
      <c r="AG20" s="228">
        <v>998</v>
      </c>
      <c r="AH20" s="228">
        <v>998</v>
      </c>
      <c r="AI20" s="91"/>
      <c r="AJ20" s="273"/>
      <c r="AK20" s="315" t="s">
        <v>6348</v>
      </c>
      <c r="AL20" s="233">
        <v>7</v>
      </c>
      <c r="AM20" s="629"/>
      <c r="AN20" s="629"/>
      <c r="AO20" s="629">
        <v>6</v>
      </c>
      <c r="AP20" s="629">
        <v>1</v>
      </c>
      <c r="AQ20" s="315">
        <v>273</v>
      </c>
      <c r="AR20" s="315" t="s">
        <v>8544</v>
      </c>
      <c r="AS20" s="315" t="s">
        <v>8544</v>
      </c>
      <c r="AT20" s="91" t="s">
        <v>8548</v>
      </c>
      <c r="AU20" s="73">
        <v>28426</v>
      </c>
      <c r="AV20" s="23">
        <v>104</v>
      </c>
      <c r="AW20" s="345"/>
      <c r="AX20" s="345"/>
      <c r="AY20" s="345"/>
      <c r="AZ20" s="345"/>
      <c r="BA20" s="345"/>
      <c r="BB20" s="345"/>
      <c r="BC20" s="345"/>
      <c r="BD20" s="307"/>
      <c r="BE20" s="307"/>
      <c r="BF20" s="335">
        <v>3000</v>
      </c>
      <c r="BG20" s="335">
        <v>0</v>
      </c>
      <c r="BH20" s="335">
        <v>1200</v>
      </c>
      <c r="BI20" s="335">
        <v>1800</v>
      </c>
      <c r="BJ20" s="335">
        <v>1800</v>
      </c>
      <c r="BK20" s="335">
        <v>40</v>
      </c>
      <c r="BL20" s="335">
        <v>50</v>
      </c>
      <c r="BM20" s="307" t="s">
        <v>7989</v>
      </c>
      <c r="BN20" s="307" t="s">
        <v>7990</v>
      </c>
      <c r="BO20" s="800"/>
      <c r="BP20" s="800"/>
      <c r="BQ20" s="327"/>
      <c r="BR20" s="327">
        <v>1</v>
      </c>
      <c r="BS20" s="327">
        <v>1</v>
      </c>
      <c r="BT20" s="327"/>
      <c r="BU20" s="327"/>
      <c r="BV20" s="327">
        <v>2</v>
      </c>
      <c r="BW20" s="327">
        <v>1</v>
      </c>
      <c r="BX20" s="253">
        <v>150</v>
      </c>
      <c r="BY20" s="67"/>
      <c r="BZ20" s="327"/>
      <c r="CA20" s="327"/>
      <c r="CB20" s="327"/>
      <c r="CC20" s="327"/>
      <c r="CE20" s="27"/>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row>
    <row r="21" spans="1:140" s="30" customFormat="1" ht="17.100000000000001" customHeight="1">
      <c r="A21" s="180"/>
      <c r="B21" s="181" t="s">
        <v>4994</v>
      </c>
      <c r="C21" s="180"/>
      <c r="D21" s="180">
        <v>5</v>
      </c>
      <c r="E21" s="180"/>
      <c r="F21" s="180"/>
      <c r="G21" s="140"/>
      <c r="H21" s="141"/>
      <c r="I21" s="142"/>
      <c r="J21" s="142"/>
      <c r="K21" s="143"/>
      <c r="L21" s="143"/>
      <c r="M21" s="205"/>
      <c r="N21" s="112"/>
      <c r="O21" s="285"/>
      <c r="P21" s="112"/>
      <c r="Q21" s="284"/>
      <c r="R21" s="284"/>
      <c r="S21" s="284"/>
      <c r="T21" s="284"/>
      <c r="U21" s="285"/>
      <c r="V21" s="298"/>
      <c r="W21" s="298"/>
      <c r="X21" s="112"/>
      <c r="Y21" s="286"/>
      <c r="Z21" s="286"/>
      <c r="AA21" s="286"/>
      <c r="AB21" s="286"/>
      <c r="AC21" s="286"/>
      <c r="AD21" s="286"/>
      <c r="AE21" s="285"/>
      <c r="AF21" s="112"/>
      <c r="AG21" s="237"/>
      <c r="AH21" s="237"/>
      <c r="AI21" s="205"/>
      <c r="AJ21" s="112"/>
      <c r="AK21" s="112"/>
      <c r="AL21" s="184"/>
      <c r="AM21" s="112"/>
      <c r="AN21" s="112"/>
      <c r="AO21" s="112"/>
      <c r="AP21" s="112"/>
      <c r="AQ21" s="112"/>
      <c r="AR21" s="112"/>
      <c r="AS21" s="112"/>
      <c r="AT21" s="205"/>
      <c r="AU21" s="198"/>
      <c r="AV21" s="195"/>
      <c r="AW21" s="197"/>
      <c r="AX21" s="197"/>
      <c r="AY21" s="197"/>
      <c r="AZ21" s="197"/>
      <c r="BA21" s="197"/>
      <c r="BB21" s="197"/>
      <c r="BC21" s="197"/>
      <c r="BD21" s="352"/>
      <c r="BE21" s="352"/>
      <c r="BF21" s="339"/>
      <c r="BG21" s="339"/>
      <c r="BH21" s="339"/>
      <c r="BI21" s="339"/>
      <c r="BJ21" s="339"/>
      <c r="BK21" s="339"/>
      <c r="BL21" s="339"/>
      <c r="BM21" s="352"/>
      <c r="BN21" s="352"/>
      <c r="BO21" s="803"/>
      <c r="BP21" s="803"/>
      <c r="BQ21" s="112"/>
      <c r="BR21" s="112"/>
      <c r="BS21" s="112"/>
      <c r="BT21" s="112"/>
      <c r="BU21" s="112"/>
      <c r="BV21" s="112"/>
      <c r="BW21" s="112"/>
      <c r="BX21" s="285"/>
      <c r="BY21" s="193"/>
      <c r="BZ21" s="112"/>
      <c r="CA21" s="112"/>
      <c r="CB21" s="112"/>
      <c r="CC21" s="112"/>
      <c r="CE21" s="27"/>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row>
    <row r="22" spans="1:140" s="30" customFormat="1" ht="17.100000000000001" customHeight="1">
      <c r="A22" s="92">
        <v>7</v>
      </c>
      <c r="B22" s="85" t="s">
        <v>105</v>
      </c>
      <c r="C22" s="92" t="s">
        <v>106</v>
      </c>
      <c r="D22" s="92" t="s">
        <v>350</v>
      </c>
      <c r="E22" s="95" t="s">
        <v>97</v>
      </c>
      <c r="F22" s="630" t="s">
        <v>4995</v>
      </c>
      <c r="G22" s="101" t="s">
        <v>9747</v>
      </c>
      <c r="H22" s="269" t="s">
        <v>4996</v>
      </c>
      <c r="I22" s="269" t="s">
        <v>10248</v>
      </c>
      <c r="J22" s="269" t="s">
        <v>102</v>
      </c>
      <c r="K22" s="269" t="s">
        <v>4997</v>
      </c>
      <c r="L22" s="71" t="s">
        <v>4998</v>
      </c>
      <c r="M22" s="91" t="s">
        <v>10249</v>
      </c>
      <c r="N22" s="269" t="s">
        <v>30</v>
      </c>
      <c r="O22" s="253"/>
      <c r="P22" s="269" t="s">
        <v>102</v>
      </c>
      <c r="Q22" s="224">
        <v>3180.22</v>
      </c>
      <c r="R22" s="224">
        <v>121</v>
      </c>
      <c r="S22" s="224">
        <v>121</v>
      </c>
      <c r="T22" s="224"/>
      <c r="U22" s="253"/>
      <c r="V22" s="252">
        <v>121</v>
      </c>
      <c r="W22" s="252">
        <v>60</v>
      </c>
      <c r="X22" s="71" t="s">
        <v>33</v>
      </c>
      <c r="Y22" s="220"/>
      <c r="Z22" s="220"/>
      <c r="AA22" s="220"/>
      <c r="AB22" s="220">
        <v>29</v>
      </c>
      <c r="AC22" s="220"/>
      <c r="AD22" s="220"/>
      <c r="AE22" s="253">
        <v>33</v>
      </c>
      <c r="AF22" s="273" t="s">
        <v>11000</v>
      </c>
      <c r="AG22" s="228">
        <v>173</v>
      </c>
      <c r="AH22" s="228">
        <v>188</v>
      </c>
      <c r="AI22" s="91"/>
      <c r="AJ22" s="273"/>
      <c r="AK22" s="273" t="s">
        <v>11921</v>
      </c>
      <c r="AL22" s="233">
        <v>11</v>
      </c>
      <c r="AM22" s="629">
        <v>11</v>
      </c>
      <c r="AN22" s="629"/>
      <c r="AO22" s="629"/>
      <c r="AP22" s="629"/>
      <c r="AQ22" s="89">
        <v>90</v>
      </c>
      <c r="AR22" s="89" t="s">
        <v>8021</v>
      </c>
      <c r="AS22" s="89" t="s">
        <v>8021</v>
      </c>
      <c r="AT22" s="96" t="s">
        <v>11225</v>
      </c>
      <c r="AU22" s="452">
        <v>4000</v>
      </c>
      <c r="AV22" s="23">
        <v>44</v>
      </c>
      <c r="AW22" s="345"/>
      <c r="AX22" s="345"/>
      <c r="AY22" s="345"/>
      <c r="AZ22" s="345"/>
      <c r="BA22" s="345"/>
      <c r="BB22" s="345"/>
      <c r="BC22" s="345"/>
      <c r="BD22" s="307"/>
      <c r="BE22" s="307" t="s">
        <v>11001</v>
      </c>
      <c r="BF22" s="335"/>
      <c r="BG22" s="335"/>
      <c r="BH22" s="335"/>
      <c r="BI22" s="335"/>
      <c r="BJ22" s="335"/>
      <c r="BK22" s="335"/>
      <c r="BL22" s="335"/>
      <c r="BM22" s="307"/>
      <c r="BN22" s="307" t="s">
        <v>6350</v>
      </c>
      <c r="BO22" s="800"/>
      <c r="BP22" s="800"/>
      <c r="BQ22" s="327"/>
      <c r="BR22" s="327"/>
      <c r="BS22" s="327"/>
      <c r="BT22" s="327"/>
      <c r="BU22" s="327"/>
      <c r="BV22" s="327"/>
      <c r="BW22" s="327"/>
      <c r="BX22" s="253"/>
      <c r="BY22" s="10"/>
      <c r="BZ22" s="327"/>
      <c r="CA22" s="327">
        <v>2</v>
      </c>
      <c r="CB22" s="327"/>
      <c r="CC22" s="327"/>
      <c r="CE22" s="27"/>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row>
    <row r="23" spans="1:140" s="30" customFormat="1" ht="17.100000000000001" customHeight="1">
      <c r="A23" s="92">
        <v>8</v>
      </c>
      <c r="B23" s="85" t="s">
        <v>105</v>
      </c>
      <c r="C23" s="92" t="s">
        <v>154</v>
      </c>
      <c r="D23" s="92" t="s">
        <v>350</v>
      </c>
      <c r="E23" s="85" t="s">
        <v>180</v>
      </c>
      <c r="F23" s="630" t="s">
        <v>4999</v>
      </c>
      <c r="G23" s="101" t="s">
        <v>5000</v>
      </c>
      <c r="H23" s="269" t="s">
        <v>5001</v>
      </c>
      <c r="I23" s="269" t="s">
        <v>1998</v>
      </c>
      <c r="J23" s="269" t="s">
        <v>102</v>
      </c>
      <c r="K23" s="269" t="s">
        <v>5002</v>
      </c>
      <c r="L23" s="71" t="s">
        <v>5003</v>
      </c>
      <c r="M23" s="91" t="s">
        <v>11002</v>
      </c>
      <c r="N23" s="269" t="s">
        <v>102</v>
      </c>
      <c r="O23" s="253">
        <v>3000</v>
      </c>
      <c r="P23" s="269" t="s">
        <v>30</v>
      </c>
      <c r="Q23" s="224">
        <v>1534</v>
      </c>
      <c r="R23" s="224">
        <v>4968</v>
      </c>
      <c r="S23" s="224">
        <v>3734</v>
      </c>
      <c r="T23" s="224" t="s">
        <v>7937</v>
      </c>
      <c r="U23" s="253" t="s">
        <v>7937</v>
      </c>
      <c r="V23" s="252">
        <v>3734</v>
      </c>
      <c r="W23" s="252">
        <v>210</v>
      </c>
      <c r="X23" s="71" t="s">
        <v>6337</v>
      </c>
      <c r="Y23" s="220">
        <v>150</v>
      </c>
      <c r="Z23" s="220" t="s">
        <v>7937</v>
      </c>
      <c r="AA23" s="220" t="s">
        <v>7937</v>
      </c>
      <c r="AB23" s="220">
        <v>120</v>
      </c>
      <c r="AC23" s="220">
        <v>210</v>
      </c>
      <c r="AD23" s="220" t="s">
        <v>7937</v>
      </c>
      <c r="AE23" s="253">
        <v>51</v>
      </c>
      <c r="AF23" s="273" t="s">
        <v>11003</v>
      </c>
      <c r="AG23" s="228"/>
      <c r="AH23" s="228">
        <v>1760</v>
      </c>
      <c r="AI23" s="91" t="s">
        <v>7937</v>
      </c>
      <c r="AJ23" s="273" t="s">
        <v>7937</v>
      </c>
      <c r="AK23" s="273" t="s">
        <v>6573</v>
      </c>
      <c r="AL23" s="233">
        <v>4</v>
      </c>
      <c r="AM23" s="629">
        <v>1</v>
      </c>
      <c r="AN23" s="629">
        <v>1</v>
      </c>
      <c r="AO23" s="629">
        <v>2</v>
      </c>
      <c r="AP23" s="629"/>
      <c r="AQ23" s="89">
        <v>326</v>
      </c>
      <c r="AR23" s="89" t="s">
        <v>6520</v>
      </c>
      <c r="AS23" s="89" t="s">
        <v>6520</v>
      </c>
      <c r="AT23" s="96" t="s">
        <v>11225</v>
      </c>
      <c r="AU23" s="462">
        <v>356000</v>
      </c>
      <c r="AV23" s="23">
        <v>1092</v>
      </c>
      <c r="AW23" s="345"/>
      <c r="AX23" s="345"/>
      <c r="AY23" s="345"/>
      <c r="AZ23" s="345"/>
      <c r="BA23" s="345"/>
      <c r="BB23" s="345"/>
      <c r="BC23" s="345"/>
      <c r="BD23" s="307"/>
      <c r="BE23" s="307"/>
      <c r="BF23" s="335">
        <v>18000</v>
      </c>
      <c r="BG23" s="335">
        <v>12000</v>
      </c>
      <c r="BH23" s="335">
        <v>8000</v>
      </c>
      <c r="BI23" s="335">
        <v>8000</v>
      </c>
      <c r="BJ23" s="335">
        <v>10000</v>
      </c>
      <c r="BK23" s="335">
        <v>20</v>
      </c>
      <c r="BL23" s="335"/>
      <c r="BM23" s="307"/>
      <c r="BN23" s="307"/>
      <c r="BO23" s="800"/>
      <c r="BP23" s="800"/>
      <c r="BQ23" s="327"/>
      <c r="BR23" s="327"/>
      <c r="BS23" s="327"/>
      <c r="BT23" s="327"/>
      <c r="BU23" s="327"/>
      <c r="BV23" s="327"/>
      <c r="BW23" s="327"/>
      <c r="BX23" s="253"/>
      <c r="BY23" s="10">
        <v>5</v>
      </c>
      <c r="BZ23" s="327">
        <v>1</v>
      </c>
      <c r="CA23" s="327">
        <v>4</v>
      </c>
      <c r="CB23" s="327"/>
      <c r="CC23" s="327"/>
      <c r="CE23" s="27"/>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row>
    <row r="24" spans="1:140" s="30" customFormat="1" ht="17.100000000000001" customHeight="1">
      <c r="A24" s="649">
        <v>9</v>
      </c>
      <c r="B24" s="85" t="s">
        <v>105</v>
      </c>
      <c r="C24" s="92" t="s">
        <v>106</v>
      </c>
      <c r="D24" s="92" t="s">
        <v>350</v>
      </c>
      <c r="E24" s="95" t="s">
        <v>20</v>
      </c>
      <c r="F24" s="85" t="s">
        <v>5004</v>
      </c>
      <c r="G24" s="101" t="s">
        <v>5005</v>
      </c>
      <c r="H24" s="269" t="s">
        <v>5006</v>
      </c>
      <c r="I24" s="269" t="s">
        <v>5007</v>
      </c>
      <c r="J24" s="269" t="s">
        <v>102</v>
      </c>
      <c r="K24" s="269" t="s">
        <v>5008</v>
      </c>
      <c r="L24" s="71" t="s">
        <v>5009</v>
      </c>
      <c r="M24" s="91" t="s">
        <v>7993</v>
      </c>
      <c r="N24" s="269" t="s">
        <v>30</v>
      </c>
      <c r="O24" s="253"/>
      <c r="P24" s="269" t="s">
        <v>30</v>
      </c>
      <c r="Q24" s="224">
        <v>603.70000000000005</v>
      </c>
      <c r="R24" s="224">
        <v>1925.9</v>
      </c>
      <c r="S24" s="252">
        <v>1571.28</v>
      </c>
      <c r="T24" s="224">
        <v>785.64</v>
      </c>
      <c r="U24" s="253"/>
      <c r="V24" s="252">
        <v>785.64</v>
      </c>
      <c r="W24" s="252">
        <v>567.79999999999995</v>
      </c>
      <c r="X24" s="71" t="s">
        <v>6337</v>
      </c>
      <c r="Y24" s="220">
        <v>298.89999999999998</v>
      </c>
      <c r="Z24" s="220">
        <v>49</v>
      </c>
      <c r="AA24" s="220">
        <v>2750</v>
      </c>
      <c r="AB24" s="220">
        <v>102</v>
      </c>
      <c r="AC24" s="220"/>
      <c r="AD24" s="220"/>
      <c r="AE24" s="253">
        <v>8</v>
      </c>
      <c r="AF24" s="273" t="s">
        <v>7994</v>
      </c>
      <c r="AG24" s="228">
        <v>100</v>
      </c>
      <c r="AH24" s="228">
        <v>100</v>
      </c>
      <c r="AI24" s="91" t="s">
        <v>8511</v>
      </c>
      <c r="AJ24" s="273" t="s">
        <v>10048</v>
      </c>
      <c r="AK24" s="273" t="s">
        <v>11922</v>
      </c>
      <c r="AL24" s="233">
        <v>6</v>
      </c>
      <c r="AM24" s="629">
        <v>1</v>
      </c>
      <c r="AN24" s="629">
        <v>4</v>
      </c>
      <c r="AO24" s="629">
        <v>1</v>
      </c>
      <c r="AP24" s="629"/>
      <c r="AQ24" s="315">
        <v>150</v>
      </c>
      <c r="AR24" s="315" t="s">
        <v>8544</v>
      </c>
      <c r="AS24" s="315" t="s">
        <v>6378</v>
      </c>
      <c r="AT24" s="91" t="s">
        <v>7262</v>
      </c>
      <c r="AU24" s="73">
        <v>4363</v>
      </c>
      <c r="AV24" s="23">
        <v>29</v>
      </c>
      <c r="AW24" s="345"/>
      <c r="AX24" s="345"/>
      <c r="AY24" s="345"/>
      <c r="AZ24" s="345"/>
      <c r="BA24" s="345"/>
      <c r="BB24" s="345"/>
      <c r="BC24" s="345"/>
      <c r="BD24" s="307"/>
      <c r="BE24" s="307" t="s">
        <v>11001</v>
      </c>
      <c r="BF24" s="335"/>
      <c r="BG24" s="335"/>
      <c r="BH24" s="335"/>
      <c r="BI24" s="335"/>
      <c r="BJ24" s="335"/>
      <c r="BK24" s="335"/>
      <c r="BL24" s="335"/>
      <c r="BM24" s="307"/>
      <c r="BN24" s="307"/>
      <c r="BO24" s="800"/>
      <c r="BP24" s="800"/>
      <c r="BQ24" s="327"/>
      <c r="BR24" s="327"/>
      <c r="BS24" s="327"/>
      <c r="BT24" s="327"/>
      <c r="BU24" s="327"/>
      <c r="BV24" s="327"/>
      <c r="BW24" s="327"/>
      <c r="BX24" s="253"/>
      <c r="BY24" s="10">
        <v>8</v>
      </c>
      <c r="BZ24" s="327">
        <v>1</v>
      </c>
      <c r="CA24" s="327"/>
      <c r="CB24" s="327"/>
      <c r="CC24" s="327"/>
      <c r="CE24" s="27"/>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row>
    <row r="25" spans="1:140" ht="17.100000000000001" customHeight="1">
      <c r="A25" s="649">
        <v>10</v>
      </c>
      <c r="B25" s="91" t="s">
        <v>105</v>
      </c>
      <c r="C25" s="92" t="s">
        <v>106</v>
      </c>
      <c r="D25" s="86" t="s">
        <v>350</v>
      </c>
      <c r="E25" s="85" t="s">
        <v>20</v>
      </c>
      <c r="F25" s="554" t="s">
        <v>5010</v>
      </c>
      <c r="G25" s="101" t="s">
        <v>5011</v>
      </c>
      <c r="H25" s="269" t="s">
        <v>5012</v>
      </c>
      <c r="I25" s="553" t="s">
        <v>4173</v>
      </c>
      <c r="J25" s="269" t="s">
        <v>102</v>
      </c>
      <c r="K25" s="269" t="s">
        <v>5013</v>
      </c>
      <c r="L25" s="71" t="s">
        <v>5014</v>
      </c>
      <c r="M25" s="91" t="s">
        <v>10279</v>
      </c>
      <c r="N25" s="269" t="s">
        <v>30</v>
      </c>
      <c r="O25" s="253"/>
      <c r="P25" s="269" t="s">
        <v>102</v>
      </c>
      <c r="Q25" s="224">
        <v>682</v>
      </c>
      <c r="R25" s="224">
        <v>2311</v>
      </c>
      <c r="S25" s="224">
        <v>727</v>
      </c>
      <c r="T25" s="224"/>
      <c r="U25" s="253"/>
      <c r="V25" s="252">
        <v>727</v>
      </c>
      <c r="W25" s="252">
        <v>255</v>
      </c>
      <c r="X25" s="71" t="s">
        <v>6337</v>
      </c>
      <c r="Y25" s="220">
        <v>68</v>
      </c>
      <c r="Z25" s="220">
        <v>55</v>
      </c>
      <c r="AA25" s="220">
        <v>1000</v>
      </c>
      <c r="AB25" s="220">
        <v>81</v>
      </c>
      <c r="AC25" s="220">
        <v>13</v>
      </c>
      <c r="AD25" s="220"/>
      <c r="AE25" s="253">
        <v>10</v>
      </c>
      <c r="AF25" s="273" t="s">
        <v>7929</v>
      </c>
      <c r="AG25" s="228">
        <v>818</v>
      </c>
      <c r="AH25" s="228">
        <v>818</v>
      </c>
      <c r="AI25" s="91"/>
      <c r="AJ25" s="273"/>
      <c r="AK25" s="273" t="s">
        <v>11923</v>
      </c>
      <c r="AL25" s="233">
        <v>6</v>
      </c>
      <c r="AM25" s="629">
        <v>6</v>
      </c>
      <c r="AN25" s="629"/>
      <c r="AO25" s="629"/>
      <c r="AP25" s="629"/>
      <c r="AQ25" s="315">
        <v>229</v>
      </c>
      <c r="AR25" s="315" t="s">
        <v>6341</v>
      </c>
      <c r="AS25" s="315" t="s">
        <v>6341</v>
      </c>
      <c r="AT25" s="91" t="s">
        <v>11924</v>
      </c>
      <c r="AU25" s="73">
        <v>9235</v>
      </c>
      <c r="AV25" s="23">
        <v>40</v>
      </c>
      <c r="AW25" s="345">
        <v>5000</v>
      </c>
      <c r="AX25" s="345">
        <v>3000</v>
      </c>
      <c r="AY25" s="345">
        <v>3000</v>
      </c>
      <c r="AZ25" s="345">
        <v>4000</v>
      </c>
      <c r="BA25" s="345">
        <v>4000</v>
      </c>
      <c r="BB25" s="345"/>
      <c r="BC25" s="345"/>
      <c r="BD25" s="307" t="s">
        <v>11925</v>
      </c>
      <c r="BE25" s="307" t="s">
        <v>11926</v>
      </c>
      <c r="BF25" s="335" t="s">
        <v>12705</v>
      </c>
      <c r="BG25" s="335" t="s">
        <v>12706</v>
      </c>
      <c r="BH25" s="335" t="s">
        <v>12706</v>
      </c>
      <c r="BI25" s="335" t="s">
        <v>12706</v>
      </c>
      <c r="BJ25" s="335" t="s">
        <v>12707</v>
      </c>
      <c r="BK25" s="335"/>
      <c r="BL25" s="335"/>
      <c r="BM25" s="307" t="s">
        <v>11927</v>
      </c>
      <c r="BN25" s="307" t="s">
        <v>11926</v>
      </c>
      <c r="BO25" s="800"/>
      <c r="BP25" s="800"/>
      <c r="BQ25" s="327"/>
      <c r="BR25" s="327"/>
      <c r="BS25" s="327"/>
      <c r="BT25" s="327"/>
      <c r="BU25" s="327"/>
      <c r="BV25" s="327"/>
      <c r="BW25" s="327"/>
      <c r="BX25" s="253"/>
      <c r="BY25" s="10">
        <v>3</v>
      </c>
      <c r="BZ25" s="327"/>
      <c r="CA25" s="327">
        <v>7</v>
      </c>
      <c r="CB25" s="327">
        <v>1</v>
      </c>
      <c r="CC25" s="327"/>
    </row>
    <row r="26" spans="1:140" ht="17.100000000000001" customHeight="1">
      <c r="A26" s="649">
        <v>11</v>
      </c>
      <c r="B26" s="90" t="s">
        <v>105</v>
      </c>
      <c r="C26" s="90" t="s">
        <v>125</v>
      </c>
      <c r="D26" s="90" t="s">
        <v>350</v>
      </c>
      <c r="E26" s="95" t="s">
        <v>180</v>
      </c>
      <c r="F26" s="90" t="s">
        <v>12607</v>
      </c>
      <c r="G26" s="101" t="s">
        <v>8786</v>
      </c>
      <c r="H26" s="269" t="s">
        <v>5015</v>
      </c>
      <c r="I26" s="269" t="s">
        <v>2722</v>
      </c>
      <c r="J26" s="269" t="s">
        <v>102</v>
      </c>
      <c r="K26" s="269" t="s">
        <v>5016</v>
      </c>
      <c r="L26" s="71" t="s">
        <v>5017</v>
      </c>
      <c r="M26" s="91" t="s">
        <v>11105</v>
      </c>
      <c r="N26" s="269" t="s">
        <v>30</v>
      </c>
      <c r="O26" s="253"/>
      <c r="P26" s="269" t="s">
        <v>102</v>
      </c>
      <c r="Q26" s="224">
        <v>584</v>
      </c>
      <c r="R26" s="224">
        <v>584</v>
      </c>
      <c r="S26" s="224">
        <v>362</v>
      </c>
      <c r="T26" s="224">
        <v>120</v>
      </c>
      <c r="U26" s="253"/>
      <c r="V26" s="252">
        <v>242</v>
      </c>
      <c r="W26" s="252">
        <v>40</v>
      </c>
      <c r="X26" s="71" t="s">
        <v>6337</v>
      </c>
      <c r="Y26" s="220">
        <v>115</v>
      </c>
      <c r="Z26" s="220">
        <v>16</v>
      </c>
      <c r="AA26" s="220">
        <v>900</v>
      </c>
      <c r="AB26" s="220">
        <v>42.6</v>
      </c>
      <c r="AC26" s="220"/>
      <c r="AD26" s="220"/>
      <c r="AE26" s="253">
        <v>5</v>
      </c>
      <c r="AF26" s="273" t="s">
        <v>8486</v>
      </c>
      <c r="AG26" s="228">
        <v>110</v>
      </c>
      <c r="AH26" s="228">
        <v>110</v>
      </c>
      <c r="AI26" s="91" t="s">
        <v>7995</v>
      </c>
      <c r="AJ26" s="273" t="s">
        <v>10048</v>
      </c>
      <c r="AK26" s="273" t="s">
        <v>6372</v>
      </c>
      <c r="AL26" s="233">
        <v>20</v>
      </c>
      <c r="AM26" s="629">
        <v>4</v>
      </c>
      <c r="AN26" s="629"/>
      <c r="AO26" s="629">
        <v>11</v>
      </c>
      <c r="AP26" s="629">
        <v>5</v>
      </c>
      <c r="AQ26" s="315">
        <v>170</v>
      </c>
      <c r="AR26" s="315" t="s">
        <v>8549</v>
      </c>
      <c r="AS26" s="315" t="s">
        <v>6378</v>
      </c>
      <c r="AT26" s="91" t="s">
        <v>7262</v>
      </c>
      <c r="AU26" s="232">
        <v>2111</v>
      </c>
      <c r="AV26" s="23">
        <v>12</v>
      </c>
      <c r="AW26" s="68"/>
      <c r="AX26" s="68"/>
      <c r="AY26" s="68"/>
      <c r="AZ26" s="68"/>
      <c r="BA26" s="68"/>
      <c r="BB26" s="345"/>
      <c r="BC26" s="345"/>
      <c r="BD26" s="307"/>
      <c r="BE26" s="307" t="s">
        <v>8650</v>
      </c>
      <c r="BF26" s="337"/>
      <c r="BG26" s="337"/>
      <c r="BH26" s="337"/>
      <c r="BI26" s="337"/>
      <c r="BJ26" s="337"/>
      <c r="BK26" s="335"/>
      <c r="BL26" s="335"/>
      <c r="BM26" s="307"/>
      <c r="BN26" s="307" t="s">
        <v>8650</v>
      </c>
      <c r="BO26" s="800"/>
      <c r="BP26" s="800"/>
      <c r="BQ26" s="327"/>
      <c r="BR26" s="327"/>
      <c r="BS26" s="327"/>
      <c r="BT26" s="327"/>
      <c r="BU26" s="327"/>
      <c r="BV26" s="327"/>
      <c r="BW26" s="327"/>
      <c r="BX26" s="253"/>
      <c r="BY26" s="10">
        <v>1</v>
      </c>
      <c r="BZ26" s="327">
        <v>1</v>
      </c>
      <c r="CA26" s="327">
        <v>1</v>
      </c>
      <c r="CB26" s="327"/>
      <c r="CC26" s="327">
        <v>2</v>
      </c>
    </row>
    <row r="27" spans="1:140" ht="17.100000000000001" customHeight="1">
      <c r="A27" s="1851">
        <v>12</v>
      </c>
      <c r="B27" s="95" t="s">
        <v>105</v>
      </c>
      <c r="C27" s="95" t="s">
        <v>106</v>
      </c>
      <c r="D27" s="95" t="s">
        <v>350</v>
      </c>
      <c r="E27" s="85" t="s">
        <v>20</v>
      </c>
      <c r="F27" s="95" t="s">
        <v>5018</v>
      </c>
      <c r="G27" s="101" t="s">
        <v>5019</v>
      </c>
      <c r="H27" s="269" t="s">
        <v>5020</v>
      </c>
      <c r="I27" s="269" t="s">
        <v>5021</v>
      </c>
      <c r="J27" s="269" t="s">
        <v>102</v>
      </c>
      <c r="K27" s="269" t="s">
        <v>4173</v>
      </c>
      <c r="L27" s="71" t="s">
        <v>5022</v>
      </c>
      <c r="M27" s="91" t="s">
        <v>11106</v>
      </c>
      <c r="N27" s="269" t="s">
        <v>102</v>
      </c>
      <c r="O27" s="253" t="s">
        <v>11211</v>
      </c>
      <c r="P27" s="269" t="s">
        <v>102</v>
      </c>
      <c r="Q27" s="224">
        <v>809.6</v>
      </c>
      <c r="R27" s="224">
        <v>1210.93</v>
      </c>
      <c r="S27" s="224">
        <v>897.2</v>
      </c>
      <c r="T27" s="224"/>
      <c r="U27" s="253"/>
      <c r="V27" s="252">
        <v>897.2</v>
      </c>
      <c r="W27" s="252">
        <v>116.86</v>
      </c>
      <c r="X27" s="71" t="s">
        <v>6337</v>
      </c>
      <c r="Y27" s="220"/>
      <c r="Z27" s="220"/>
      <c r="AA27" s="220"/>
      <c r="AB27" s="220">
        <v>41.62</v>
      </c>
      <c r="AC27" s="220"/>
      <c r="AD27" s="220"/>
      <c r="AE27" s="253">
        <v>5</v>
      </c>
      <c r="AF27" s="273" t="s">
        <v>12154</v>
      </c>
      <c r="AG27" s="228"/>
      <c r="AH27" s="228">
        <v>236</v>
      </c>
      <c r="AI27" s="91"/>
      <c r="AJ27" s="273"/>
      <c r="AK27" s="531" t="s">
        <v>6354</v>
      </c>
      <c r="AL27" s="10">
        <v>16</v>
      </c>
      <c r="AM27" s="629">
        <v>8</v>
      </c>
      <c r="AN27" s="629">
        <v>5</v>
      </c>
      <c r="AO27" s="629">
        <v>1</v>
      </c>
      <c r="AP27" s="629">
        <v>2</v>
      </c>
      <c r="AQ27" s="531">
        <v>119</v>
      </c>
      <c r="AR27" s="531" t="s">
        <v>10211</v>
      </c>
      <c r="AS27" s="531" t="s">
        <v>10212</v>
      </c>
      <c r="AT27" s="634" t="s">
        <v>12685</v>
      </c>
      <c r="AU27" s="232">
        <v>95082</v>
      </c>
      <c r="AV27" s="23">
        <v>799</v>
      </c>
      <c r="AW27" s="345"/>
      <c r="AX27" s="345"/>
      <c r="AY27" s="345"/>
      <c r="AZ27" s="345"/>
      <c r="BA27" s="345"/>
      <c r="BB27" s="345"/>
      <c r="BC27" s="345"/>
      <c r="BD27" s="307"/>
      <c r="BE27" s="307"/>
      <c r="BF27" s="335">
        <v>15000</v>
      </c>
      <c r="BG27" s="335">
        <v>0</v>
      </c>
      <c r="BH27" s="335">
        <v>0</v>
      </c>
      <c r="BI27" s="335">
        <v>7500</v>
      </c>
      <c r="BJ27" s="335">
        <v>15000</v>
      </c>
      <c r="BK27" s="335">
        <v>30</v>
      </c>
      <c r="BL27" s="335" t="s">
        <v>8007</v>
      </c>
      <c r="BM27" s="307" t="s">
        <v>12155</v>
      </c>
      <c r="BN27" s="307" t="s">
        <v>12704</v>
      </c>
      <c r="BO27" s="800"/>
      <c r="BP27" s="800"/>
      <c r="BQ27" s="327"/>
      <c r="BR27" s="327"/>
      <c r="BS27" s="327"/>
      <c r="BT27" s="327"/>
      <c r="BU27" s="327"/>
      <c r="BV27" s="327"/>
      <c r="BW27" s="327"/>
      <c r="BX27" s="253"/>
      <c r="BY27" s="10">
        <v>7</v>
      </c>
      <c r="BZ27" s="327"/>
      <c r="CA27" s="327">
        <v>16</v>
      </c>
      <c r="CB27" s="327"/>
      <c r="CC27" s="327"/>
    </row>
    <row r="28" spans="1:140" ht="17.100000000000001" customHeight="1">
      <c r="A28" s="1851"/>
      <c r="B28" s="95" t="s">
        <v>105</v>
      </c>
      <c r="C28" s="95" t="s">
        <v>5023</v>
      </c>
      <c r="D28" s="95" t="s">
        <v>350</v>
      </c>
      <c r="E28" s="95" t="s">
        <v>20</v>
      </c>
      <c r="F28" s="98" t="s">
        <v>5024</v>
      </c>
      <c r="G28" s="101" t="s">
        <v>5025</v>
      </c>
      <c r="H28" s="269" t="s">
        <v>5026</v>
      </c>
      <c r="I28" s="269" t="s">
        <v>5027</v>
      </c>
      <c r="J28" s="269" t="s">
        <v>102</v>
      </c>
      <c r="K28" s="269" t="s">
        <v>5028</v>
      </c>
      <c r="L28" s="71" t="s">
        <v>5022</v>
      </c>
      <c r="M28" s="91" t="s">
        <v>11106</v>
      </c>
      <c r="N28" s="269" t="s">
        <v>102</v>
      </c>
      <c r="O28" s="253" t="s">
        <v>11211</v>
      </c>
      <c r="P28" s="269" t="s">
        <v>102</v>
      </c>
      <c r="Q28" s="224">
        <v>18315</v>
      </c>
      <c r="R28" s="224">
        <v>3465</v>
      </c>
      <c r="S28" s="224">
        <v>2839.3760000000002</v>
      </c>
      <c r="T28" s="224"/>
      <c r="U28" s="253"/>
      <c r="V28" s="252">
        <v>2839.3760000000002</v>
      </c>
      <c r="W28" s="252">
        <v>192</v>
      </c>
      <c r="X28" s="71" t="s">
        <v>6337</v>
      </c>
      <c r="Y28" s="220">
        <v>229.2</v>
      </c>
      <c r="Z28" s="220">
        <v>43.9</v>
      </c>
      <c r="AA28" s="220"/>
      <c r="AB28" s="220">
        <v>117.2</v>
      </c>
      <c r="AC28" s="220">
        <v>25</v>
      </c>
      <c r="AD28" s="220"/>
      <c r="AE28" s="253" t="s">
        <v>6986</v>
      </c>
      <c r="AF28" s="273" t="s">
        <v>12154</v>
      </c>
      <c r="AG28" s="228"/>
      <c r="AH28" s="228">
        <v>162</v>
      </c>
      <c r="AI28" s="91"/>
      <c r="AJ28" s="273"/>
      <c r="AK28" s="531" t="s">
        <v>6348</v>
      </c>
      <c r="AL28" s="10">
        <v>6</v>
      </c>
      <c r="AM28" s="629">
        <v>2</v>
      </c>
      <c r="AN28" s="629">
        <v>2</v>
      </c>
      <c r="AO28" s="629">
        <v>2</v>
      </c>
      <c r="AP28" s="629"/>
      <c r="AQ28" s="315">
        <v>40</v>
      </c>
      <c r="AR28" s="531" t="s">
        <v>10211</v>
      </c>
      <c r="AS28" s="531" t="s">
        <v>10212</v>
      </c>
      <c r="AT28" s="91" t="s">
        <v>12156</v>
      </c>
      <c r="AU28" s="73">
        <v>36695</v>
      </c>
      <c r="AV28" s="23">
        <v>917</v>
      </c>
      <c r="AW28" s="345"/>
      <c r="AX28" s="345"/>
      <c r="AY28" s="345"/>
      <c r="AZ28" s="345"/>
      <c r="BA28" s="345"/>
      <c r="BB28" s="345"/>
      <c r="BC28" s="345"/>
      <c r="BD28" s="307"/>
      <c r="BE28" s="307"/>
      <c r="BF28" s="335">
        <v>12000</v>
      </c>
      <c r="BG28" s="335">
        <v>0</v>
      </c>
      <c r="BH28" s="335">
        <v>0</v>
      </c>
      <c r="BI28" s="335">
        <v>6000</v>
      </c>
      <c r="BJ28" s="335">
        <v>12000</v>
      </c>
      <c r="BK28" s="335">
        <v>30</v>
      </c>
      <c r="BL28" s="335" t="s">
        <v>8007</v>
      </c>
      <c r="BM28" s="307" t="s">
        <v>12155</v>
      </c>
      <c r="BN28" s="307" t="s">
        <v>12704</v>
      </c>
      <c r="BO28" s="800"/>
      <c r="BP28" s="800"/>
      <c r="BQ28" s="327"/>
      <c r="BR28" s="327"/>
      <c r="BS28" s="327"/>
      <c r="BT28" s="327"/>
      <c r="BU28" s="327"/>
      <c r="BV28" s="327"/>
      <c r="BW28" s="327"/>
      <c r="BX28" s="253"/>
      <c r="BY28" s="10">
        <v>3</v>
      </c>
      <c r="BZ28" s="327"/>
      <c r="CA28" s="327">
        <v>26</v>
      </c>
      <c r="CB28" s="327">
        <v>4</v>
      </c>
      <c r="CC28" s="327"/>
    </row>
    <row r="29" spans="1:140" ht="17.100000000000001" customHeight="1">
      <c r="A29" s="85">
        <v>13</v>
      </c>
      <c r="B29" s="91" t="s">
        <v>32</v>
      </c>
      <c r="C29" s="91" t="s">
        <v>5029</v>
      </c>
      <c r="D29" s="91" t="s">
        <v>702</v>
      </c>
      <c r="E29" s="85" t="s">
        <v>20</v>
      </c>
      <c r="F29" s="506" t="s">
        <v>5030</v>
      </c>
      <c r="G29" s="101" t="s">
        <v>5031</v>
      </c>
      <c r="H29" s="269" t="s">
        <v>5032</v>
      </c>
      <c r="I29" s="269" t="s">
        <v>5033</v>
      </c>
      <c r="J29" s="269" t="s">
        <v>102</v>
      </c>
      <c r="K29" s="269" t="s">
        <v>5034</v>
      </c>
      <c r="L29" s="71" t="s">
        <v>5035</v>
      </c>
      <c r="M29" s="91" t="s">
        <v>11107</v>
      </c>
      <c r="N29" s="269" t="s">
        <v>102</v>
      </c>
      <c r="O29" s="253" t="s">
        <v>11211</v>
      </c>
      <c r="P29" s="269" t="s">
        <v>102</v>
      </c>
      <c r="Q29" s="224">
        <v>4817</v>
      </c>
      <c r="R29" s="224">
        <v>805872</v>
      </c>
      <c r="S29" s="224">
        <v>1129.5999999999999</v>
      </c>
      <c r="T29" s="224"/>
      <c r="U29" s="253" t="s">
        <v>6405</v>
      </c>
      <c r="V29" s="252">
        <v>1130</v>
      </c>
      <c r="W29" s="252">
        <v>109.1</v>
      </c>
      <c r="X29" s="71" t="s">
        <v>6337</v>
      </c>
      <c r="Y29" s="220"/>
      <c r="Z29" s="220">
        <v>21.4</v>
      </c>
      <c r="AA29" s="220"/>
      <c r="AB29" s="220">
        <v>252.6</v>
      </c>
      <c r="AC29" s="220">
        <v>240.4</v>
      </c>
      <c r="AD29" s="220"/>
      <c r="AE29" s="253">
        <v>2969</v>
      </c>
      <c r="AF29" s="273" t="s">
        <v>8061</v>
      </c>
      <c r="AG29" s="228"/>
      <c r="AH29" s="228">
        <v>206</v>
      </c>
      <c r="AI29" s="91"/>
      <c r="AJ29" s="273"/>
      <c r="AK29" s="273" t="s">
        <v>6372</v>
      </c>
      <c r="AL29" s="233">
        <v>4</v>
      </c>
      <c r="AM29" s="629">
        <v>4</v>
      </c>
      <c r="AN29" s="629"/>
      <c r="AO29" s="629"/>
      <c r="AP29" s="629"/>
      <c r="AQ29" s="315">
        <v>180</v>
      </c>
      <c r="AR29" s="315" t="s">
        <v>6579</v>
      </c>
      <c r="AS29" s="315" t="s">
        <v>6579</v>
      </c>
      <c r="AT29" s="91" t="s">
        <v>10051</v>
      </c>
      <c r="AU29" s="232">
        <v>84091</v>
      </c>
      <c r="AV29" s="23">
        <v>467</v>
      </c>
      <c r="AW29" s="345">
        <v>19000</v>
      </c>
      <c r="AX29" s="345">
        <v>9000</v>
      </c>
      <c r="AY29" s="345">
        <v>9000</v>
      </c>
      <c r="AZ29" s="345">
        <v>13000</v>
      </c>
      <c r="BA29" s="345">
        <v>19000</v>
      </c>
      <c r="BB29" s="345">
        <v>20</v>
      </c>
      <c r="BC29" s="345">
        <v>50</v>
      </c>
      <c r="BD29" s="307" t="s">
        <v>12697</v>
      </c>
      <c r="BE29" s="307" t="s">
        <v>9910</v>
      </c>
      <c r="BF29" s="335"/>
      <c r="BG29" s="335"/>
      <c r="BH29" s="335"/>
      <c r="BI29" s="335"/>
      <c r="BJ29" s="335"/>
      <c r="BK29" s="335"/>
      <c r="BL29" s="335"/>
      <c r="BM29" s="307"/>
      <c r="BN29" s="307"/>
      <c r="BO29" s="800"/>
      <c r="BP29" s="800"/>
      <c r="BQ29" s="327"/>
      <c r="BR29" s="327"/>
      <c r="BS29" s="327"/>
      <c r="BT29" s="327"/>
      <c r="BU29" s="327"/>
      <c r="BV29" s="327"/>
      <c r="BW29" s="327"/>
      <c r="BX29" s="253"/>
      <c r="BY29" s="10">
        <v>6</v>
      </c>
      <c r="BZ29" s="327">
        <v>1</v>
      </c>
      <c r="CA29" s="327"/>
      <c r="CB29" s="327">
        <v>3</v>
      </c>
      <c r="CC29" s="327"/>
    </row>
    <row r="30" spans="1:140" ht="17.100000000000001" customHeight="1">
      <c r="A30" s="85">
        <v>14</v>
      </c>
      <c r="B30" s="90" t="s">
        <v>105</v>
      </c>
      <c r="C30" s="90" t="s">
        <v>125</v>
      </c>
      <c r="D30" s="90" t="s">
        <v>350</v>
      </c>
      <c r="E30" s="95" t="s">
        <v>20</v>
      </c>
      <c r="F30" s="90" t="s">
        <v>12608</v>
      </c>
      <c r="G30" s="101" t="s">
        <v>8787</v>
      </c>
      <c r="H30" s="269" t="s">
        <v>5036</v>
      </c>
      <c r="I30" s="269" t="s">
        <v>5037</v>
      </c>
      <c r="J30" s="269" t="s">
        <v>102</v>
      </c>
      <c r="K30" s="269" t="s">
        <v>5038</v>
      </c>
      <c r="L30" s="71" t="s">
        <v>5039</v>
      </c>
      <c r="M30" s="91" t="s">
        <v>7996</v>
      </c>
      <c r="N30" s="269" t="s">
        <v>102</v>
      </c>
      <c r="O30" s="253" t="s">
        <v>11211</v>
      </c>
      <c r="P30" s="269" t="s">
        <v>30</v>
      </c>
      <c r="Q30" s="224">
        <v>4120</v>
      </c>
      <c r="R30" s="224">
        <v>15016</v>
      </c>
      <c r="S30" s="224">
        <v>3284</v>
      </c>
      <c r="T30" s="224">
        <v>1600</v>
      </c>
      <c r="U30" s="253" t="s">
        <v>8471</v>
      </c>
      <c r="V30" s="252">
        <v>1684</v>
      </c>
      <c r="W30" s="252"/>
      <c r="X30" s="71" t="s">
        <v>33</v>
      </c>
      <c r="Y30" s="220">
        <v>985</v>
      </c>
      <c r="Z30" s="220">
        <v>237</v>
      </c>
      <c r="AA30" s="464"/>
      <c r="AB30" s="220">
        <v>888</v>
      </c>
      <c r="AC30" s="220">
        <v>107</v>
      </c>
      <c r="AD30" s="220">
        <v>36</v>
      </c>
      <c r="AE30" s="253">
        <v>79</v>
      </c>
      <c r="AF30" s="628" t="s">
        <v>7997</v>
      </c>
      <c r="AG30" s="255">
        <v>6402</v>
      </c>
      <c r="AH30" s="255">
        <v>10137</v>
      </c>
      <c r="AI30" s="91" t="s">
        <v>7998</v>
      </c>
      <c r="AJ30" s="273" t="s">
        <v>7999</v>
      </c>
      <c r="AK30" s="273" t="s">
        <v>7366</v>
      </c>
      <c r="AL30" s="233">
        <v>12</v>
      </c>
      <c r="AM30" s="629">
        <v>6</v>
      </c>
      <c r="AN30" s="629">
        <v>3</v>
      </c>
      <c r="AO30" s="629">
        <v>3</v>
      </c>
      <c r="AP30" s="629"/>
      <c r="AQ30" s="315">
        <v>305</v>
      </c>
      <c r="AR30" s="315" t="s">
        <v>6341</v>
      </c>
      <c r="AS30" s="315" t="s">
        <v>6341</v>
      </c>
      <c r="AT30" s="91" t="s">
        <v>8000</v>
      </c>
      <c r="AU30" s="232">
        <v>391414</v>
      </c>
      <c r="AV30" s="23">
        <v>1283</v>
      </c>
      <c r="AW30" s="345"/>
      <c r="AX30" s="345"/>
      <c r="AY30" s="345"/>
      <c r="AZ30" s="345"/>
      <c r="BA30" s="345"/>
      <c r="BB30" s="345"/>
      <c r="BC30" s="345"/>
      <c r="BD30" s="307"/>
      <c r="BE30" s="307" t="s">
        <v>6350</v>
      </c>
      <c r="BF30" s="335">
        <v>12000</v>
      </c>
      <c r="BG30" s="335">
        <v>0</v>
      </c>
      <c r="BH30" s="335">
        <v>6000</v>
      </c>
      <c r="BI30" s="335">
        <v>6000</v>
      </c>
      <c r="BJ30" s="335">
        <v>6000</v>
      </c>
      <c r="BK30" s="335"/>
      <c r="BL30" s="335">
        <v>50</v>
      </c>
      <c r="BM30" s="307" t="s">
        <v>12708</v>
      </c>
      <c r="BN30" s="307" t="s">
        <v>8001</v>
      </c>
      <c r="BO30" s="800"/>
      <c r="BP30" s="800"/>
      <c r="BQ30" s="327"/>
      <c r="BR30" s="327"/>
      <c r="BS30" s="327"/>
      <c r="BT30" s="327"/>
      <c r="BU30" s="327"/>
      <c r="BV30" s="327"/>
      <c r="BW30" s="327"/>
      <c r="BX30" s="253"/>
      <c r="BY30" s="10">
        <v>41</v>
      </c>
      <c r="BZ30" s="327"/>
      <c r="CA30" s="327">
        <v>1</v>
      </c>
      <c r="CB30" s="327"/>
      <c r="CC30" s="327">
        <v>103</v>
      </c>
    </row>
    <row r="31" spans="1:140" ht="17.100000000000001" customHeight="1">
      <c r="A31" s="652">
        <v>15</v>
      </c>
      <c r="B31" s="86" t="s">
        <v>105</v>
      </c>
      <c r="C31" s="86" t="s">
        <v>154</v>
      </c>
      <c r="D31" s="86" t="s">
        <v>350</v>
      </c>
      <c r="E31" s="85" t="s">
        <v>20</v>
      </c>
      <c r="F31" s="630" t="s">
        <v>5040</v>
      </c>
      <c r="G31" s="101" t="s">
        <v>5041</v>
      </c>
      <c r="H31" s="269" t="s">
        <v>5042</v>
      </c>
      <c r="I31" s="269" t="s">
        <v>5043</v>
      </c>
      <c r="J31" s="269" t="s">
        <v>102</v>
      </c>
      <c r="K31" s="269" t="s">
        <v>5043</v>
      </c>
      <c r="L31" s="71" t="s">
        <v>5044</v>
      </c>
      <c r="M31" s="91" t="s">
        <v>11004</v>
      </c>
      <c r="N31" s="269" t="s">
        <v>30</v>
      </c>
      <c r="O31" s="253" t="s">
        <v>7937</v>
      </c>
      <c r="P31" s="269" t="s">
        <v>30</v>
      </c>
      <c r="Q31" s="224">
        <v>9832</v>
      </c>
      <c r="R31" s="224">
        <v>360</v>
      </c>
      <c r="S31" s="224">
        <v>300</v>
      </c>
      <c r="T31" s="224">
        <v>300</v>
      </c>
      <c r="U31" s="253" t="s">
        <v>7937</v>
      </c>
      <c r="V31" s="252"/>
      <c r="W31" s="252">
        <v>132</v>
      </c>
      <c r="X31" s="71" t="s">
        <v>6337</v>
      </c>
      <c r="Y31" s="220" t="s">
        <v>7937</v>
      </c>
      <c r="Z31" s="220" t="s">
        <v>7937</v>
      </c>
      <c r="AA31" s="220">
        <v>300</v>
      </c>
      <c r="AB31" s="220">
        <v>165</v>
      </c>
      <c r="AC31" s="220" t="s">
        <v>7937</v>
      </c>
      <c r="AD31" s="220" t="s">
        <v>7937</v>
      </c>
      <c r="AE31" s="253">
        <v>60</v>
      </c>
      <c r="AF31" s="273" t="s">
        <v>7966</v>
      </c>
      <c r="AG31" s="228">
        <v>1040</v>
      </c>
      <c r="AH31" s="228">
        <v>1040</v>
      </c>
      <c r="AI31" s="91"/>
      <c r="AJ31" s="273"/>
      <c r="AK31" s="273" t="s">
        <v>6845</v>
      </c>
      <c r="AL31" s="233"/>
      <c r="AM31" s="629"/>
      <c r="AN31" s="629"/>
      <c r="AO31" s="629"/>
      <c r="AP31" s="629"/>
      <c r="AQ31" s="632">
        <v>248</v>
      </c>
      <c r="AR31" s="632" t="s">
        <v>7387</v>
      </c>
      <c r="AS31" s="632" t="s">
        <v>7387</v>
      </c>
      <c r="AT31" s="634" t="s">
        <v>11005</v>
      </c>
      <c r="AU31" s="232">
        <v>14265</v>
      </c>
      <c r="AV31" s="23">
        <v>58</v>
      </c>
      <c r="AW31" s="345"/>
      <c r="AX31" s="345"/>
      <c r="AY31" s="345"/>
      <c r="AZ31" s="345"/>
      <c r="BA31" s="345"/>
      <c r="BB31" s="345"/>
      <c r="BC31" s="345"/>
      <c r="BD31" s="307"/>
      <c r="BE31" s="307" t="s">
        <v>11001</v>
      </c>
      <c r="BF31" s="335"/>
      <c r="BG31" s="335"/>
      <c r="BH31" s="335"/>
      <c r="BI31" s="335"/>
      <c r="BJ31" s="335"/>
      <c r="BK31" s="335"/>
      <c r="BL31" s="335"/>
      <c r="BM31" s="307"/>
      <c r="BN31" s="307"/>
      <c r="BO31" s="800"/>
      <c r="BP31" s="800"/>
      <c r="BQ31" s="327"/>
      <c r="BR31" s="327"/>
      <c r="BS31" s="327"/>
      <c r="BT31" s="327"/>
      <c r="BU31" s="327"/>
      <c r="BV31" s="327"/>
      <c r="BW31" s="327"/>
      <c r="BX31" s="253"/>
      <c r="BY31" s="10">
        <v>2</v>
      </c>
      <c r="BZ31" s="327">
        <v>1</v>
      </c>
      <c r="CA31" s="327"/>
      <c r="CB31" s="327"/>
      <c r="CC31" s="327"/>
    </row>
    <row r="32" spans="1:140" ht="17.100000000000001" customHeight="1">
      <c r="A32" s="652">
        <v>16</v>
      </c>
      <c r="B32" s="92" t="s">
        <v>105</v>
      </c>
      <c r="C32" s="92" t="s">
        <v>315</v>
      </c>
      <c r="D32" s="92" t="s">
        <v>350</v>
      </c>
      <c r="E32" s="95" t="s">
        <v>20</v>
      </c>
      <c r="F32" s="617" t="s">
        <v>5045</v>
      </c>
      <c r="G32" s="101" t="s">
        <v>5046</v>
      </c>
      <c r="H32" s="269" t="s">
        <v>5047</v>
      </c>
      <c r="I32" s="269" t="s">
        <v>12157</v>
      </c>
      <c r="J32" s="269" t="s">
        <v>102</v>
      </c>
      <c r="K32" s="269" t="s">
        <v>5048</v>
      </c>
      <c r="L32" s="71" t="s">
        <v>5049</v>
      </c>
      <c r="M32" s="91" t="s">
        <v>11006</v>
      </c>
      <c r="N32" s="269" t="s">
        <v>30</v>
      </c>
      <c r="O32" s="253"/>
      <c r="P32" s="269" t="s">
        <v>30</v>
      </c>
      <c r="Q32" s="224">
        <v>875.2</v>
      </c>
      <c r="R32" s="224">
        <v>1738.86</v>
      </c>
      <c r="S32" s="224">
        <v>1740</v>
      </c>
      <c r="T32" s="224"/>
      <c r="U32" s="253" t="s">
        <v>12252</v>
      </c>
      <c r="V32" s="252">
        <v>1740</v>
      </c>
      <c r="W32" s="252">
        <v>127</v>
      </c>
      <c r="X32" s="71" t="s">
        <v>6337</v>
      </c>
      <c r="Y32" s="220">
        <v>204</v>
      </c>
      <c r="Z32" s="220">
        <v>19</v>
      </c>
      <c r="AA32" s="220">
        <v>8000</v>
      </c>
      <c r="AB32" s="220">
        <v>100</v>
      </c>
      <c r="AC32" s="220" t="s">
        <v>7937</v>
      </c>
      <c r="AD32" s="220">
        <v>114</v>
      </c>
      <c r="AE32" s="253">
        <v>17</v>
      </c>
      <c r="AF32" s="273" t="s">
        <v>11007</v>
      </c>
      <c r="AG32" s="228">
        <v>400</v>
      </c>
      <c r="AH32" s="228">
        <v>400</v>
      </c>
      <c r="AI32" s="91" t="s">
        <v>7937</v>
      </c>
      <c r="AJ32" s="273" t="s">
        <v>7937</v>
      </c>
      <c r="AK32" s="273" t="s">
        <v>7050</v>
      </c>
      <c r="AL32" s="233">
        <v>10</v>
      </c>
      <c r="AM32" s="629">
        <v>8</v>
      </c>
      <c r="AN32" s="629">
        <v>2</v>
      </c>
      <c r="AO32" s="629"/>
      <c r="AP32" s="629"/>
      <c r="AQ32" s="315">
        <v>299</v>
      </c>
      <c r="AR32" s="315" t="s">
        <v>12682</v>
      </c>
      <c r="AS32" s="315" t="s">
        <v>12682</v>
      </c>
      <c r="AT32" s="91" t="s">
        <v>6422</v>
      </c>
      <c r="AU32" s="73">
        <v>12000</v>
      </c>
      <c r="AV32" s="53">
        <v>40</v>
      </c>
      <c r="AW32" s="345"/>
      <c r="AX32" s="345"/>
      <c r="AY32" s="345"/>
      <c r="AZ32" s="345"/>
      <c r="BA32" s="345"/>
      <c r="BB32" s="345"/>
      <c r="BC32" s="345"/>
      <c r="BD32" s="307"/>
      <c r="BE32" s="307"/>
      <c r="BF32" s="345" t="s">
        <v>10142</v>
      </c>
      <c r="BG32" s="345" t="s">
        <v>10142</v>
      </c>
      <c r="BH32" s="345" t="s">
        <v>10142</v>
      </c>
      <c r="BI32" s="345" t="s">
        <v>10142</v>
      </c>
      <c r="BJ32" s="345" t="s">
        <v>10142</v>
      </c>
      <c r="BK32" s="345" t="s">
        <v>11008</v>
      </c>
      <c r="BL32" s="345" t="s">
        <v>11011</v>
      </c>
      <c r="BM32" s="307" t="s">
        <v>11009</v>
      </c>
      <c r="BN32" s="307" t="s">
        <v>11010</v>
      </c>
      <c r="BO32" s="800"/>
      <c r="BP32" s="800"/>
      <c r="BQ32" s="327"/>
      <c r="BR32" s="327"/>
      <c r="BS32" s="327"/>
      <c r="BT32" s="327"/>
      <c r="BU32" s="327"/>
      <c r="BV32" s="327"/>
      <c r="BW32" s="327"/>
      <c r="BX32" s="253"/>
      <c r="BY32" s="10">
        <v>6</v>
      </c>
      <c r="BZ32" s="327"/>
      <c r="CA32" s="327"/>
      <c r="CB32" s="327"/>
      <c r="CC32" s="327"/>
    </row>
    <row r="33" spans="1:81" ht="17.100000000000001" customHeight="1">
      <c r="A33" s="652">
        <v>17</v>
      </c>
      <c r="B33" s="92" t="s">
        <v>105</v>
      </c>
      <c r="C33" s="92" t="s">
        <v>106</v>
      </c>
      <c r="D33" s="92" t="s">
        <v>350</v>
      </c>
      <c r="E33" s="85" t="s">
        <v>20</v>
      </c>
      <c r="F33" s="94" t="s">
        <v>11928</v>
      </c>
      <c r="G33" s="101" t="s">
        <v>5050</v>
      </c>
      <c r="H33" s="269" t="s">
        <v>5051</v>
      </c>
      <c r="I33" s="269" t="s">
        <v>5052</v>
      </c>
      <c r="J33" s="269" t="s">
        <v>102</v>
      </c>
      <c r="K33" s="269" t="s">
        <v>563</v>
      </c>
      <c r="L33" s="71" t="s">
        <v>5053</v>
      </c>
      <c r="M33" s="91" t="s">
        <v>8002</v>
      </c>
      <c r="N33" s="269" t="s">
        <v>30</v>
      </c>
      <c r="O33" s="253"/>
      <c r="P33" s="269" t="s">
        <v>30</v>
      </c>
      <c r="Q33" s="224">
        <v>223</v>
      </c>
      <c r="R33" s="224">
        <v>343</v>
      </c>
      <c r="S33" s="224">
        <v>219</v>
      </c>
      <c r="T33" s="224"/>
      <c r="U33" s="253"/>
      <c r="V33" s="252">
        <v>219</v>
      </c>
      <c r="W33" s="252">
        <v>22</v>
      </c>
      <c r="X33" s="71" t="s">
        <v>6337</v>
      </c>
      <c r="Y33" s="220"/>
      <c r="Z33" s="220">
        <v>11</v>
      </c>
      <c r="AA33" s="220">
        <v>15000</v>
      </c>
      <c r="AB33" s="220">
        <v>13</v>
      </c>
      <c r="AC33" s="220"/>
      <c r="AD33" s="220"/>
      <c r="AE33" s="253">
        <v>4</v>
      </c>
      <c r="AF33" s="273" t="s">
        <v>8003</v>
      </c>
      <c r="AG33" s="228">
        <v>269</v>
      </c>
      <c r="AH33" s="228">
        <v>322</v>
      </c>
      <c r="AI33" s="91" t="s">
        <v>8004</v>
      </c>
      <c r="AJ33" s="273" t="s">
        <v>8005</v>
      </c>
      <c r="AK33" s="273"/>
      <c r="AL33" s="233"/>
      <c r="AM33" s="629"/>
      <c r="AN33" s="629"/>
      <c r="AO33" s="629"/>
      <c r="AP33" s="629"/>
      <c r="AQ33" s="315">
        <v>0</v>
      </c>
      <c r="AR33" s="315"/>
      <c r="AS33" s="315"/>
      <c r="AT33" s="91" t="s">
        <v>12763</v>
      </c>
      <c r="AU33" s="73">
        <v>0</v>
      </c>
      <c r="AV33" s="73">
        <v>0</v>
      </c>
      <c r="AW33" s="345">
        <v>3000</v>
      </c>
      <c r="AX33" s="345">
        <v>2000</v>
      </c>
      <c r="AY33" s="345">
        <v>2000</v>
      </c>
      <c r="AZ33" s="345">
        <v>2000</v>
      </c>
      <c r="BA33" s="345">
        <v>3000</v>
      </c>
      <c r="BB33" s="345">
        <v>10</v>
      </c>
      <c r="BC33" s="345" t="s">
        <v>8007</v>
      </c>
      <c r="BD33" s="307" t="s">
        <v>10073</v>
      </c>
      <c r="BE33" s="307" t="s">
        <v>12698</v>
      </c>
      <c r="BF33" s="335">
        <v>2000</v>
      </c>
      <c r="BG33" s="335">
        <v>1000</v>
      </c>
      <c r="BH33" s="335">
        <v>1000</v>
      </c>
      <c r="BI33" s="335">
        <v>1000</v>
      </c>
      <c r="BJ33" s="335">
        <v>2000</v>
      </c>
      <c r="BK33" s="335">
        <v>10</v>
      </c>
      <c r="BL33" s="335" t="s">
        <v>8007</v>
      </c>
      <c r="BM33" s="307" t="s">
        <v>10073</v>
      </c>
      <c r="BN33" s="307" t="s">
        <v>10102</v>
      </c>
      <c r="BO33" s="800"/>
      <c r="BP33" s="800"/>
      <c r="BQ33" s="327"/>
      <c r="BR33" s="327"/>
      <c r="BS33" s="327"/>
      <c r="BT33" s="327"/>
      <c r="BU33" s="327"/>
      <c r="BV33" s="327"/>
      <c r="BW33" s="327"/>
      <c r="BX33" s="253"/>
      <c r="BY33" s="10"/>
      <c r="BZ33" s="327"/>
      <c r="CA33" s="327">
        <v>1</v>
      </c>
      <c r="CB33" s="327"/>
      <c r="CC33" s="327"/>
    </row>
    <row r="34" spans="1:81" ht="17.100000000000001" customHeight="1">
      <c r="A34" s="652">
        <v>18</v>
      </c>
      <c r="B34" s="86" t="s">
        <v>105</v>
      </c>
      <c r="C34" s="86" t="s">
        <v>375</v>
      </c>
      <c r="D34" s="86" t="s">
        <v>350</v>
      </c>
      <c r="E34" s="95" t="s">
        <v>20</v>
      </c>
      <c r="F34" s="519" t="s">
        <v>12609</v>
      </c>
      <c r="G34" s="101" t="s">
        <v>5054</v>
      </c>
      <c r="H34" s="269" t="s">
        <v>12158</v>
      </c>
      <c r="I34" s="269" t="s">
        <v>5055</v>
      </c>
      <c r="J34" s="269" t="s">
        <v>102</v>
      </c>
      <c r="K34" s="269" t="s">
        <v>1943</v>
      </c>
      <c r="L34" s="71" t="s">
        <v>5056</v>
      </c>
      <c r="M34" s="91" t="s">
        <v>10137</v>
      </c>
      <c r="N34" s="269" t="s">
        <v>30</v>
      </c>
      <c r="O34" s="253"/>
      <c r="P34" s="269" t="s">
        <v>30</v>
      </c>
      <c r="Q34" s="224">
        <v>2507</v>
      </c>
      <c r="R34" s="224">
        <v>8917</v>
      </c>
      <c r="S34" s="224">
        <v>1423</v>
      </c>
      <c r="T34" s="224"/>
      <c r="U34" s="253"/>
      <c r="V34" s="252">
        <v>1423</v>
      </c>
      <c r="W34" s="252">
        <v>377</v>
      </c>
      <c r="X34" s="71" t="s">
        <v>33</v>
      </c>
      <c r="Y34" s="220"/>
      <c r="Z34" s="220">
        <v>93</v>
      </c>
      <c r="AA34" s="220">
        <v>1000</v>
      </c>
      <c r="AB34" s="220"/>
      <c r="AC34" s="220"/>
      <c r="AD34" s="220"/>
      <c r="AE34" s="253"/>
      <c r="AF34" s="273" t="s">
        <v>10138</v>
      </c>
      <c r="AG34" s="228">
        <v>807</v>
      </c>
      <c r="AH34" s="228">
        <v>807</v>
      </c>
      <c r="AI34" s="91" t="s">
        <v>10139</v>
      </c>
      <c r="AJ34" s="273" t="s">
        <v>10140</v>
      </c>
      <c r="AK34" s="273" t="s">
        <v>12159</v>
      </c>
      <c r="AL34" s="233"/>
      <c r="AM34" s="629"/>
      <c r="AN34" s="629"/>
      <c r="AO34" s="629"/>
      <c r="AP34" s="629"/>
      <c r="AQ34" s="315">
        <v>301</v>
      </c>
      <c r="AR34" s="315" t="s">
        <v>6520</v>
      </c>
      <c r="AS34" s="315" t="s">
        <v>6520</v>
      </c>
      <c r="AT34" s="91" t="s">
        <v>6422</v>
      </c>
      <c r="AU34" s="232">
        <v>88482</v>
      </c>
      <c r="AV34" s="23">
        <v>294</v>
      </c>
      <c r="AW34" s="345"/>
      <c r="AX34" s="345"/>
      <c r="AY34" s="345"/>
      <c r="AZ34" s="345"/>
      <c r="BA34" s="345"/>
      <c r="BB34" s="345"/>
      <c r="BC34" s="345"/>
      <c r="BD34" s="307"/>
      <c r="BE34" s="307"/>
      <c r="BF34" s="335" t="s">
        <v>12162</v>
      </c>
      <c r="BG34" s="335" t="s">
        <v>10141</v>
      </c>
      <c r="BH34" s="335" t="s">
        <v>12163</v>
      </c>
      <c r="BI34" s="335" t="s">
        <v>12163</v>
      </c>
      <c r="BJ34" s="335" t="s">
        <v>12162</v>
      </c>
      <c r="BK34" s="335" t="s">
        <v>12761</v>
      </c>
      <c r="BL34" s="335" t="s">
        <v>10142</v>
      </c>
      <c r="BM34" s="307" t="s">
        <v>10142</v>
      </c>
      <c r="BN34" s="307" t="s">
        <v>10142</v>
      </c>
      <c r="BO34" s="800"/>
      <c r="BP34" s="800"/>
      <c r="BQ34" s="327"/>
      <c r="BR34" s="327"/>
      <c r="BS34" s="327"/>
      <c r="BT34" s="327"/>
      <c r="BU34" s="327"/>
      <c r="BV34" s="327"/>
      <c r="BW34" s="327"/>
      <c r="BX34" s="253"/>
      <c r="BY34" s="10">
        <v>2</v>
      </c>
      <c r="BZ34" s="327">
        <v>1</v>
      </c>
      <c r="CA34" s="327">
        <v>1</v>
      </c>
      <c r="CB34" s="327"/>
      <c r="CC34" s="327"/>
    </row>
    <row r="35" spans="1:81" ht="17.100000000000001" customHeight="1">
      <c r="A35" s="652">
        <v>19</v>
      </c>
      <c r="B35" s="92" t="s">
        <v>105</v>
      </c>
      <c r="C35" s="92" t="s">
        <v>106</v>
      </c>
      <c r="D35" s="92" t="s">
        <v>350</v>
      </c>
      <c r="E35" s="85" t="s">
        <v>20</v>
      </c>
      <c r="F35" s="550" t="s">
        <v>10266</v>
      </c>
      <c r="G35" s="101" t="s">
        <v>5057</v>
      </c>
      <c r="H35" s="269" t="s">
        <v>5058</v>
      </c>
      <c r="I35" s="269" t="s">
        <v>5059</v>
      </c>
      <c r="J35" s="269" t="s">
        <v>102</v>
      </c>
      <c r="K35" s="269" t="s">
        <v>5060</v>
      </c>
      <c r="L35" s="71" t="s">
        <v>5061</v>
      </c>
      <c r="M35" s="91" t="s">
        <v>11108</v>
      </c>
      <c r="N35" s="549" t="s">
        <v>30</v>
      </c>
      <c r="O35" s="253"/>
      <c r="P35" s="549" t="s">
        <v>30</v>
      </c>
      <c r="Q35" s="224">
        <v>4530.2</v>
      </c>
      <c r="R35" s="224">
        <v>1530.15</v>
      </c>
      <c r="S35" s="224">
        <v>1108.6199999999999</v>
      </c>
      <c r="T35" s="406">
        <v>1108.6199999999999</v>
      </c>
      <c r="U35" s="390"/>
      <c r="V35" s="300"/>
      <c r="W35" s="300">
        <v>216</v>
      </c>
      <c r="X35" s="549" t="s">
        <v>6337</v>
      </c>
      <c r="Y35" s="220">
        <v>420.82</v>
      </c>
      <c r="Z35" s="220">
        <v>287.82</v>
      </c>
      <c r="AA35" s="464"/>
      <c r="AB35" s="220">
        <v>287.82</v>
      </c>
      <c r="AC35" s="220"/>
      <c r="AD35" s="220">
        <v>19.8</v>
      </c>
      <c r="AE35" s="253">
        <v>10</v>
      </c>
      <c r="AF35" s="549" t="s">
        <v>12421</v>
      </c>
      <c r="AG35" s="228"/>
      <c r="AH35" s="228">
        <v>307</v>
      </c>
      <c r="AI35" s="91"/>
      <c r="AJ35" s="549"/>
      <c r="AK35" s="549" t="s">
        <v>6573</v>
      </c>
      <c r="AL35" s="233">
        <v>7</v>
      </c>
      <c r="AM35" s="629">
        <v>3</v>
      </c>
      <c r="AN35" s="629"/>
      <c r="AO35" s="629">
        <v>4</v>
      </c>
      <c r="AP35" s="629"/>
      <c r="AQ35" s="549">
        <v>200</v>
      </c>
      <c r="AR35" s="549" t="s">
        <v>6341</v>
      </c>
      <c r="AS35" s="549" t="s">
        <v>6341</v>
      </c>
      <c r="AT35" s="91" t="s">
        <v>6422</v>
      </c>
      <c r="AU35" s="232">
        <v>56195</v>
      </c>
      <c r="AV35" s="23">
        <v>281</v>
      </c>
      <c r="AW35" s="345"/>
      <c r="AX35" s="345"/>
      <c r="AY35" s="345"/>
      <c r="AZ35" s="345"/>
      <c r="BA35" s="345"/>
      <c r="BB35" s="345"/>
      <c r="BC35" s="345"/>
      <c r="BD35" s="307"/>
      <c r="BE35" s="307"/>
      <c r="BF35" s="335">
        <v>5000</v>
      </c>
      <c r="BG35" s="335">
        <v>0</v>
      </c>
      <c r="BH35" s="335">
        <v>0</v>
      </c>
      <c r="BI35" s="335">
        <v>5000</v>
      </c>
      <c r="BJ35" s="335">
        <v>5000</v>
      </c>
      <c r="BK35" s="335">
        <v>20</v>
      </c>
      <c r="BL35" s="335">
        <v>20</v>
      </c>
      <c r="BM35" s="307" t="s">
        <v>10267</v>
      </c>
      <c r="BN35" s="307" t="s">
        <v>10268</v>
      </c>
      <c r="BO35" s="800"/>
      <c r="BP35" s="800"/>
      <c r="BQ35" s="549"/>
      <c r="BR35" s="549"/>
      <c r="BS35" s="549"/>
      <c r="BT35" s="549"/>
      <c r="BU35" s="549"/>
      <c r="BV35" s="549"/>
      <c r="BW35" s="549"/>
      <c r="BX35" s="253"/>
      <c r="BY35" s="10">
        <v>6</v>
      </c>
      <c r="BZ35" s="549"/>
      <c r="CA35" s="549">
        <v>1</v>
      </c>
      <c r="CB35" s="549">
        <v>2</v>
      </c>
      <c r="CC35" s="549"/>
    </row>
    <row r="36" spans="1:81" ht="17.100000000000001" customHeight="1">
      <c r="A36" s="652">
        <v>20</v>
      </c>
      <c r="B36" s="92" t="s">
        <v>105</v>
      </c>
      <c r="C36" s="92" t="s">
        <v>106</v>
      </c>
      <c r="D36" s="92" t="s">
        <v>350</v>
      </c>
      <c r="E36" s="95" t="s">
        <v>180</v>
      </c>
      <c r="F36" s="98" t="s">
        <v>5062</v>
      </c>
      <c r="G36" s="101" t="s">
        <v>5063</v>
      </c>
      <c r="H36" s="269" t="s">
        <v>12422</v>
      </c>
      <c r="I36" s="269" t="s">
        <v>5064</v>
      </c>
      <c r="J36" s="269" t="s">
        <v>102</v>
      </c>
      <c r="K36" s="269" t="s">
        <v>5065</v>
      </c>
      <c r="L36" s="71" t="s">
        <v>5066</v>
      </c>
      <c r="M36" s="91" t="s">
        <v>10286</v>
      </c>
      <c r="N36" s="91" t="s">
        <v>11212</v>
      </c>
      <c r="O36" s="253"/>
      <c r="P36" s="269" t="s">
        <v>102</v>
      </c>
      <c r="Q36" s="224">
        <v>55758</v>
      </c>
      <c r="R36" s="224">
        <v>64058</v>
      </c>
      <c r="S36" s="224">
        <v>5478</v>
      </c>
      <c r="T36" s="224">
        <v>4222</v>
      </c>
      <c r="U36" s="253"/>
      <c r="V36" s="252">
        <v>1256</v>
      </c>
      <c r="W36" s="252">
        <v>65</v>
      </c>
      <c r="X36" s="71" t="s">
        <v>33</v>
      </c>
      <c r="Y36" s="220">
        <v>127</v>
      </c>
      <c r="Z36" s="220">
        <v>116</v>
      </c>
      <c r="AA36" s="220">
        <v>35000</v>
      </c>
      <c r="AB36" s="220">
        <v>64</v>
      </c>
      <c r="AC36" s="220"/>
      <c r="AD36" s="220"/>
      <c r="AE36" s="253"/>
      <c r="AF36" s="637" t="s">
        <v>10144</v>
      </c>
      <c r="AG36" s="228"/>
      <c r="AH36" s="228">
        <v>64</v>
      </c>
      <c r="AI36" s="91"/>
      <c r="AJ36" s="273"/>
      <c r="AK36" s="273" t="s">
        <v>11907</v>
      </c>
      <c r="AL36" s="233"/>
      <c r="AM36" s="629"/>
      <c r="AN36" s="629"/>
      <c r="AO36" s="629"/>
      <c r="AP36" s="629"/>
      <c r="AQ36" s="315">
        <v>313</v>
      </c>
      <c r="AR36" s="315" t="s">
        <v>8201</v>
      </c>
      <c r="AS36" s="315" t="s">
        <v>8201</v>
      </c>
      <c r="AT36" s="91" t="s">
        <v>11244</v>
      </c>
      <c r="AU36" s="232">
        <v>150558</v>
      </c>
      <c r="AV36" s="23">
        <v>481</v>
      </c>
      <c r="AW36" s="345"/>
      <c r="AX36" s="345"/>
      <c r="AY36" s="345"/>
      <c r="AZ36" s="345"/>
      <c r="BA36" s="345"/>
      <c r="BB36" s="345"/>
      <c r="BC36" s="345"/>
      <c r="BD36" s="307"/>
      <c r="BE36" s="307"/>
      <c r="BF36" s="335"/>
      <c r="BG36" s="335"/>
      <c r="BH36" s="335"/>
      <c r="BI36" s="335"/>
      <c r="BJ36" s="335"/>
      <c r="BK36" s="335"/>
      <c r="BL36" s="335"/>
      <c r="BM36" s="307"/>
      <c r="BN36" s="307"/>
      <c r="BO36" s="800"/>
      <c r="BP36" s="800"/>
      <c r="BQ36" s="327"/>
      <c r="BR36" s="327"/>
      <c r="BS36" s="327"/>
      <c r="BT36" s="327"/>
      <c r="BU36" s="327"/>
      <c r="BV36" s="327"/>
      <c r="BW36" s="327"/>
      <c r="BX36" s="253"/>
      <c r="BY36" s="246">
        <v>3</v>
      </c>
      <c r="BZ36" s="327"/>
      <c r="CA36" s="327">
        <v>6</v>
      </c>
      <c r="CB36" s="327"/>
      <c r="CC36" s="327"/>
    </row>
    <row r="37" spans="1:81" ht="17.100000000000001" customHeight="1">
      <c r="A37" s="652">
        <v>21</v>
      </c>
      <c r="B37" s="92" t="s">
        <v>105</v>
      </c>
      <c r="C37" s="92" t="s">
        <v>106</v>
      </c>
      <c r="D37" s="92" t="s">
        <v>350</v>
      </c>
      <c r="E37" s="85" t="s">
        <v>20</v>
      </c>
      <c r="F37" s="566" t="s">
        <v>5067</v>
      </c>
      <c r="G37" s="101" t="s">
        <v>5068</v>
      </c>
      <c r="H37" s="269" t="s">
        <v>11929</v>
      </c>
      <c r="I37" s="269" t="s">
        <v>5069</v>
      </c>
      <c r="J37" s="269" t="s">
        <v>102</v>
      </c>
      <c r="K37" s="269" t="s">
        <v>5070</v>
      </c>
      <c r="L37" s="71" t="s">
        <v>5071</v>
      </c>
      <c r="M37" s="91" t="s">
        <v>11109</v>
      </c>
      <c r="N37" s="269" t="s">
        <v>102</v>
      </c>
      <c r="O37" s="253" t="s">
        <v>11211</v>
      </c>
      <c r="P37" s="269" t="s">
        <v>102</v>
      </c>
      <c r="Q37" s="224">
        <v>4815.3</v>
      </c>
      <c r="R37" s="224">
        <v>2133</v>
      </c>
      <c r="S37" s="224">
        <v>1124.8</v>
      </c>
      <c r="T37" s="224"/>
      <c r="U37" s="253"/>
      <c r="V37" s="252">
        <v>1125</v>
      </c>
      <c r="W37" s="252">
        <v>144.9</v>
      </c>
      <c r="X37" s="71" t="s">
        <v>6337</v>
      </c>
      <c r="Y37" s="220">
        <v>43.7</v>
      </c>
      <c r="Z37" s="220">
        <v>26.7</v>
      </c>
      <c r="AA37" s="220">
        <v>500</v>
      </c>
      <c r="AB37" s="220">
        <v>33.6</v>
      </c>
      <c r="AC37" s="220">
        <v>55</v>
      </c>
      <c r="AD37" s="220"/>
      <c r="AE37" s="253" t="s">
        <v>10366</v>
      </c>
      <c r="AF37" s="273" t="s">
        <v>7929</v>
      </c>
      <c r="AG37" s="228"/>
      <c r="AH37" s="228">
        <v>108</v>
      </c>
      <c r="AI37" s="91"/>
      <c r="AJ37" s="273"/>
      <c r="AK37" s="273" t="s">
        <v>6369</v>
      </c>
      <c r="AL37" s="233">
        <v>12</v>
      </c>
      <c r="AM37" s="629">
        <v>2</v>
      </c>
      <c r="AN37" s="629">
        <v>1</v>
      </c>
      <c r="AO37" s="629">
        <v>9</v>
      </c>
      <c r="AP37" s="629"/>
      <c r="AQ37" s="315">
        <v>208</v>
      </c>
      <c r="AR37" s="315" t="s">
        <v>6341</v>
      </c>
      <c r="AS37" s="315" t="s">
        <v>6341</v>
      </c>
      <c r="AT37" s="91" t="s">
        <v>6425</v>
      </c>
      <c r="AU37" s="73">
        <v>17810</v>
      </c>
      <c r="AV37" s="53">
        <v>86</v>
      </c>
      <c r="AW37" s="345"/>
      <c r="AX37" s="345"/>
      <c r="AY37" s="345"/>
      <c r="AZ37" s="345"/>
      <c r="BA37" s="345"/>
      <c r="BB37" s="345"/>
      <c r="BC37" s="345"/>
      <c r="BD37" s="307"/>
      <c r="BE37" s="307"/>
      <c r="BF37" s="345" t="s">
        <v>10142</v>
      </c>
      <c r="BG37" s="345" t="s">
        <v>10142</v>
      </c>
      <c r="BH37" s="345" t="s">
        <v>10142</v>
      </c>
      <c r="BI37" s="345" t="s">
        <v>10142</v>
      </c>
      <c r="BJ37" s="345" t="s">
        <v>10142</v>
      </c>
      <c r="BK37" s="345" t="s">
        <v>10142</v>
      </c>
      <c r="BL37" s="345" t="s">
        <v>10142</v>
      </c>
      <c r="BM37" s="307" t="s">
        <v>10142</v>
      </c>
      <c r="BN37" s="307" t="s">
        <v>10367</v>
      </c>
      <c r="BO37" s="800"/>
      <c r="BP37" s="800"/>
      <c r="BQ37" s="327"/>
      <c r="BR37" s="327"/>
      <c r="BS37" s="327"/>
      <c r="BT37" s="327"/>
      <c r="BU37" s="327"/>
      <c r="BV37" s="327"/>
      <c r="BW37" s="327"/>
      <c r="BX37" s="253"/>
      <c r="BY37" s="246">
        <v>6</v>
      </c>
      <c r="BZ37" s="537"/>
      <c r="CA37" s="537">
        <v>3</v>
      </c>
      <c r="CB37" s="327"/>
      <c r="CC37" s="327"/>
    </row>
    <row r="38" spans="1:81" ht="17.100000000000001" customHeight="1">
      <c r="A38" s="652">
        <v>22</v>
      </c>
      <c r="B38" s="92" t="s">
        <v>105</v>
      </c>
      <c r="C38" s="92" t="s">
        <v>289</v>
      </c>
      <c r="D38" s="92" t="s">
        <v>350</v>
      </c>
      <c r="E38" s="95" t="s">
        <v>20</v>
      </c>
      <c r="F38" s="496" t="s">
        <v>5072</v>
      </c>
      <c r="G38" s="169" t="s">
        <v>499</v>
      </c>
      <c r="H38" s="268" t="s">
        <v>5073</v>
      </c>
      <c r="I38" s="272" t="s">
        <v>5074</v>
      </c>
      <c r="J38" s="268" t="s">
        <v>102</v>
      </c>
      <c r="K38" s="272" t="s">
        <v>12677</v>
      </c>
      <c r="L38" s="93" t="s">
        <v>12217</v>
      </c>
      <c r="M38" s="91" t="s">
        <v>9882</v>
      </c>
      <c r="N38" s="269" t="s">
        <v>30</v>
      </c>
      <c r="O38" s="253"/>
      <c r="P38" s="269" t="s">
        <v>30</v>
      </c>
      <c r="Q38" s="224">
        <v>692367</v>
      </c>
      <c r="R38" s="224">
        <v>13217</v>
      </c>
      <c r="S38" s="224">
        <v>2412</v>
      </c>
      <c r="T38" s="224"/>
      <c r="U38" s="253" t="s">
        <v>9883</v>
      </c>
      <c r="V38" s="252">
        <v>2412</v>
      </c>
      <c r="W38" s="252">
        <v>287</v>
      </c>
      <c r="X38" s="71" t="s">
        <v>6337</v>
      </c>
      <c r="Y38" s="220">
        <v>429</v>
      </c>
      <c r="Z38" s="220"/>
      <c r="AA38" s="220"/>
      <c r="AB38" s="220">
        <v>1952</v>
      </c>
      <c r="AC38" s="220">
        <v>289</v>
      </c>
      <c r="AD38" s="220"/>
      <c r="AE38" s="253">
        <v>277</v>
      </c>
      <c r="AF38" s="273" t="s">
        <v>9884</v>
      </c>
      <c r="AG38" s="228"/>
      <c r="AH38" s="228">
        <v>518</v>
      </c>
      <c r="AI38" s="91"/>
      <c r="AJ38" s="273"/>
      <c r="AK38" s="273" t="s">
        <v>11880</v>
      </c>
      <c r="AL38" s="233">
        <v>24</v>
      </c>
      <c r="AM38" s="629">
        <v>3</v>
      </c>
      <c r="AN38" s="629">
        <v>7</v>
      </c>
      <c r="AO38" s="629">
        <v>12</v>
      </c>
      <c r="AP38" s="629">
        <v>2</v>
      </c>
      <c r="AQ38" s="315">
        <v>245</v>
      </c>
      <c r="AR38" s="315" t="s">
        <v>10052</v>
      </c>
      <c r="AS38" s="315" t="s">
        <v>10052</v>
      </c>
      <c r="AT38" s="91" t="s">
        <v>6461</v>
      </c>
      <c r="AU38" s="73">
        <v>53183</v>
      </c>
      <c r="AV38" s="23">
        <v>217</v>
      </c>
      <c r="AW38" s="345"/>
      <c r="AX38" s="345"/>
      <c r="AY38" s="345"/>
      <c r="AZ38" s="345"/>
      <c r="BA38" s="345"/>
      <c r="BB38" s="345"/>
      <c r="BC38" s="345"/>
      <c r="BD38" s="307"/>
      <c r="BE38" s="307"/>
      <c r="BF38" s="335">
        <v>5000</v>
      </c>
      <c r="BG38" s="335">
        <v>0</v>
      </c>
      <c r="BH38" s="335">
        <v>3000</v>
      </c>
      <c r="BI38" s="335">
        <v>4000</v>
      </c>
      <c r="BJ38" s="335">
        <v>4000</v>
      </c>
      <c r="BK38" s="335">
        <v>50</v>
      </c>
      <c r="BL38" s="335"/>
      <c r="BM38" s="307" t="s">
        <v>12759</v>
      </c>
      <c r="BN38" s="307" t="s">
        <v>11881</v>
      </c>
      <c r="BO38" s="800"/>
      <c r="BP38" s="800"/>
      <c r="BQ38" s="327"/>
      <c r="BR38" s="327"/>
      <c r="BS38" s="327"/>
      <c r="BT38" s="327"/>
      <c r="BU38" s="327"/>
      <c r="BV38" s="327"/>
      <c r="BW38" s="327"/>
      <c r="BX38" s="253"/>
      <c r="BY38" s="246">
        <v>6</v>
      </c>
      <c r="BZ38" s="327"/>
      <c r="CA38" s="327">
        <v>7</v>
      </c>
      <c r="CB38" s="327"/>
      <c r="CC38" s="327">
        <v>95</v>
      </c>
    </row>
    <row r="39" spans="1:81" ht="17.100000000000001" customHeight="1">
      <c r="A39" s="652">
        <v>23</v>
      </c>
      <c r="B39" s="85" t="s">
        <v>105</v>
      </c>
      <c r="C39" s="92" t="s">
        <v>106</v>
      </c>
      <c r="D39" s="85" t="s">
        <v>350</v>
      </c>
      <c r="E39" s="85" t="s">
        <v>20</v>
      </c>
      <c r="F39" s="85" t="s">
        <v>12610</v>
      </c>
      <c r="G39" s="101" t="s">
        <v>5075</v>
      </c>
      <c r="H39" s="269" t="s">
        <v>5076</v>
      </c>
      <c r="I39" s="269" t="s">
        <v>5077</v>
      </c>
      <c r="J39" s="269" t="s">
        <v>102</v>
      </c>
      <c r="K39" s="269" t="s">
        <v>5078</v>
      </c>
      <c r="L39" s="71" t="s">
        <v>5079</v>
      </c>
      <c r="M39" s="91" t="s">
        <v>8008</v>
      </c>
      <c r="N39" s="269" t="s">
        <v>102</v>
      </c>
      <c r="O39" s="253" t="s">
        <v>11211</v>
      </c>
      <c r="P39" s="269" t="s">
        <v>102</v>
      </c>
      <c r="Q39" s="224">
        <v>751</v>
      </c>
      <c r="R39" s="224">
        <v>1061.1400000000001</v>
      </c>
      <c r="S39" s="224">
        <v>919</v>
      </c>
      <c r="T39" s="224">
        <v>895</v>
      </c>
      <c r="U39" s="253" t="s">
        <v>8543</v>
      </c>
      <c r="V39" s="252">
        <v>24</v>
      </c>
      <c r="W39" s="252">
        <v>31.84</v>
      </c>
      <c r="X39" s="71" t="s">
        <v>6337</v>
      </c>
      <c r="Y39" s="220"/>
      <c r="Z39" s="220">
        <v>11.4</v>
      </c>
      <c r="AA39" s="220">
        <v>824</v>
      </c>
      <c r="AB39" s="220">
        <v>23.44</v>
      </c>
      <c r="AC39" s="220">
        <v>4.9000000000000004</v>
      </c>
      <c r="AD39" s="220"/>
      <c r="AE39" s="253">
        <v>10</v>
      </c>
      <c r="AF39" s="273" t="s">
        <v>8009</v>
      </c>
      <c r="AG39" s="228">
        <v>106</v>
      </c>
      <c r="AH39" s="228">
        <v>113</v>
      </c>
      <c r="AI39" s="91"/>
      <c r="AJ39" s="273"/>
      <c r="AK39" s="273" t="s">
        <v>6354</v>
      </c>
      <c r="AL39" s="233">
        <v>1</v>
      </c>
      <c r="AM39" s="629">
        <v>1</v>
      </c>
      <c r="AN39" s="629"/>
      <c r="AO39" s="629"/>
      <c r="AP39" s="629"/>
      <c r="AQ39" s="315">
        <v>310</v>
      </c>
      <c r="AR39" s="315" t="s">
        <v>6520</v>
      </c>
      <c r="AS39" s="315" t="s">
        <v>6520</v>
      </c>
      <c r="AT39" s="91" t="s">
        <v>6422</v>
      </c>
      <c r="AU39" s="232">
        <v>22480</v>
      </c>
      <c r="AV39" s="53">
        <v>73</v>
      </c>
      <c r="AW39" s="345">
        <v>15000</v>
      </c>
      <c r="AX39" s="68" t="s">
        <v>8011</v>
      </c>
      <c r="AY39" s="68">
        <v>6000</v>
      </c>
      <c r="AZ39" s="68">
        <v>9000</v>
      </c>
      <c r="BA39" s="68">
        <v>15000</v>
      </c>
      <c r="BB39" s="68">
        <v>20</v>
      </c>
      <c r="BC39" s="68">
        <v>50</v>
      </c>
      <c r="BD39" s="307" t="s">
        <v>8010</v>
      </c>
      <c r="BE39" s="307"/>
      <c r="BF39" s="335"/>
      <c r="BG39" s="335"/>
      <c r="BH39" s="335"/>
      <c r="BI39" s="335"/>
      <c r="BJ39" s="335"/>
      <c r="BK39" s="335"/>
      <c r="BL39" s="335"/>
      <c r="BM39" s="307"/>
      <c r="BN39" s="307"/>
      <c r="BO39" s="800"/>
      <c r="BP39" s="800"/>
      <c r="BQ39" s="327"/>
      <c r="BR39" s="327"/>
      <c r="BS39" s="327"/>
      <c r="BT39" s="327"/>
      <c r="BU39" s="327"/>
      <c r="BV39" s="327"/>
      <c r="BW39" s="327"/>
      <c r="BX39" s="253"/>
      <c r="BY39" s="317">
        <v>3</v>
      </c>
      <c r="BZ39" s="327">
        <v>1</v>
      </c>
      <c r="CA39" s="327">
        <v>1</v>
      </c>
      <c r="CB39" s="327"/>
      <c r="CC39" s="327"/>
    </row>
    <row r="40" spans="1:81" ht="17.100000000000001" customHeight="1">
      <c r="A40" s="652">
        <v>24</v>
      </c>
      <c r="B40" s="85" t="s">
        <v>105</v>
      </c>
      <c r="C40" s="92" t="s">
        <v>106</v>
      </c>
      <c r="D40" s="85" t="s">
        <v>350</v>
      </c>
      <c r="E40" s="95" t="s">
        <v>20</v>
      </c>
      <c r="F40" s="541" t="s">
        <v>5080</v>
      </c>
      <c r="G40" s="101" t="s">
        <v>5081</v>
      </c>
      <c r="H40" s="269" t="s">
        <v>5082</v>
      </c>
      <c r="I40" s="269" t="s">
        <v>5083</v>
      </c>
      <c r="J40" s="269" t="s">
        <v>102</v>
      </c>
      <c r="K40" s="269" t="s">
        <v>5084</v>
      </c>
      <c r="L40" s="71" t="s">
        <v>5085</v>
      </c>
      <c r="M40" s="91" t="s">
        <v>10250</v>
      </c>
      <c r="N40" s="269" t="s">
        <v>102</v>
      </c>
      <c r="O40" s="253" t="s">
        <v>11211</v>
      </c>
      <c r="P40" s="269" t="s">
        <v>30</v>
      </c>
      <c r="Q40" s="224">
        <v>5618.2</v>
      </c>
      <c r="R40" s="224">
        <v>2998.56</v>
      </c>
      <c r="S40" s="224">
        <v>715.5</v>
      </c>
      <c r="T40" s="406" t="s">
        <v>7937</v>
      </c>
      <c r="U40" s="390" t="s">
        <v>7937</v>
      </c>
      <c r="V40" s="300">
        <v>716</v>
      </c>
      <c r="W40" s="252">
        <v>66.77</v>
      </c>
      <c r="X40" s="71" t="s">
        <v>6337</v>
      </c>
      <c r="Y40" s="220">
        <v>226.81</v>
      </c>
      <c r="Z40" s="220">
        <v>146.44</v>
      </c>
      <c r="AA40" s="220">
        <v>11700</v>
      </c>
      <c r="AB40" s="220">
        <v>99.04</v>
      </c>
      <c r="AC40" s="220"/>
      <c r="AD40" s="220"/>
      <c r="AE40" s="253"/>
      <c r="AF40" s="273" t="s">
        <v>10251</v>
      </c>
      <c r="AG40" s="228">
        <v>423</v>
      </c>
      <c r="AH40" s="228">
        <v>423</v>
      </c>
      <c r="AI40" s="91"/>
      <c r="AJ40" s="273"/>
      <c r="AK40" s="273" t="s">
        <v>11907</v>
      </c>
      <c r="AL40" s="246">
        <v>46</v>
      </c>
      <c r="AM40" s="629"/>
      <c r="AN40" s="629"/>
      <c r="AO40" s="629">
        <v>46</v>
      </c>
      <c r="AP40" s="629"/>
      <c r="AQ40" s="315">
        <v>235</v>
      </c>
      <c r="AR40" s="315" t="s">
        <v>8021</v>
      </c>
      <c r="AS40" s="315" t="s">
        <v>8021</v>
      </c>
      <c r="AT40" s="91" t="s">
        <v>12686</v>
      </c>
      <c r="AU40" s="73">
        <v>58268</v>
      </c>
      <c r="AV40" s="23">
        <v>248</v>
      </c>
      <c r="AW40" s="345"/>
      <c r="AX40" s="345"/>
      <c r="AY40" s="345"/>
      <c r="AZ40" s="345"/>
      <c r="BA40" s="345"/>
      <c r="BB40" s="345"/>
      <c r="BC40" s="345"/>
      <c r="BD40" s="307"/>
      <c r="BE40" s="307" t="s">
        <v>6350</v>
      </c>
      <c r="BF40" s="335"/>
      <c r="BG40" s="335"/>
      <c r="BH40" s="335"/>
      <c r="BI40" s="335"/>
      <c r="BJ40" s="335"/>
      <c r="BK40" s="335"/>
      <c r="BL40" s="335"/>
      <c r="BM40" s="307"/>
      <c r="BN40" s="307" t="s">
        <v>6350</v>
      </c>
      <c r="BO40" s="800"/>
      <c r="BP40" s="800"/>
      <c r="BQ40" s="327"/>
      <c r="BR40" s="327"/>
      <c r="BS40" s="327"/>
      <c r="BT40" s="327"/>
      <c r="BU40" s="327"/>
      <c r="BV40" s="327"/>
      <c r="BW40" s="327"/>
      <c r="BX40" s="253"/>
      <c r="BY40" s="246">
        <v>3</v>
      </c>
      <c r="BZ40" s="327"/>
      <c r="CA40" s="327">
        <v>18</v>
      </c>
      <c r="CB40" s="327">
        <v>1</v>
      </c>
      <c r="CC40" s="327"/>
    </row>
    <row r="41" spans="1:81" ht="17.100000000000001" customHeight="1">
      <c r="A41" s="652">
        <v>25</v>
      </c>
      <c r="B41" s="90" t="s">
        <v>105</v>
      </c>
      <c r="C41" s="100" t="s">
        <v>125</v>
      </c>
      <c r="D41" s="90" t="s">
        <v>350</v>
      </c>
      <c r="E41" s="85" t="s">
        <v>20</v>
      </c>
      <c r="F41" s="90" t="s">
        <v>12611</v>
      </c>
      <c r="G41" s="101" t="s">
        <v>5086</v>
      </c>
      <c r="H41" s="269" t="s">
        <v>5087</v>
      </c>
      <c r="I41" s="269" t="s">
        <v>5088</v>
      </c>
      <c r="J41" s="269" t="s">
        <v>102</v>
      </c>
      <c r="K41" s="269" t="s">
        <v>5089</v>
      </c>
      <c r="L41" s="71" t="s">
        <v>5090</v>
      </c>
      <c r="M41" s="91" t="s">
        <v>8012</v>
      </c>
      <c r="N41" s="269" t="s">
        <v>102</v>
      </c>
      <c r="O41" s="253" t="s">
        <v>11211</v>
      </c>
      <c r="P41" s="269" t="s">
        <v>102</v>
      </c>
      <c r="Q41" s="224">
        <v>6962</v>
      </c>
      <c r="R41" s="224">
        <v>6962</v>
      </c>
      <c r="S41" s="224">
        <v>3122</v>
      </c>
      <c r="T41" s="224"/>
      <c r="U41" s="253"/>
      <c r="V41" s="252">
        <v>3122</v>
      </c>
      <c r="W41" s="252">
        <v>3067</v>
      </c>
      <c r="X41" s="71" t="s">
        <v>33</v>
      </c>
      <c r="Y41" s="220">
        <v>192</v>
      </c>
      <c r="Z41" s="220">
        <v>58</v>
      </c>
      <c r="AA41" s="220">
        <v>10000</v>
      </c>
      <c r="AB41" s="220">
        <v>652</v>
      </c>
      <c r="AC41" s="220">
        <v>523</v>
      </c>
      <c r="AD41" s="220"/>
      <c r="AE41" s="253">
        <v>75</v>
      </c>
      <c r="AF41" s="273" t="s">
        <v>8013</v>
      </c>
      <c r="AG41" s="228">
        <v>180</v>
      </c>
      <c r="AH41" s="228">
        <v>180</v>
      </c>
      <c r="AI41" s="91" t="s">
        <v>8014</v>
      </c>
      <c r="AJ41" s="273" t="s">
        <v>8015</v>
      </c>
      <c r="AK41" s="273" t="s">
        <v>6372</v>
      </c>
      <c r="AL41" s="233">
        <v>1</v>
      </c>
      <c r="AM41" s="629">
        <v>1</v>
      </c>
      <c r="AN41" s="629"/>
      <c r="AO41" s="629"/>
      <c r="AP41" s="629"/>
      <c r="AQ41" s="315">
        <v>236</v>
      </c>
      <c r="AR41" s="315" t="s">
        <v>6341</v>
      </c>
      <c r="AS41" s="315" t="s">
        <v>6341</v>
      </c>
      <c r="AT41" s="91" t="s">
        <v>8551</v>
      </c>
      <c r="AU41" s="375">
        <v>90000</v>
      </c>
      <c r="AV41" s="23">
        <v>381</v>
      </c>
      <c r="AW41" s="345"/>
      <c r="AX41" s="345"/>
      <c r="AY41" s="345"/>
      <c r="AZ41" s="345"/>
      <c r="BA41" s="345"/>
      <c r="BB41" s="345"/>
      <c r="BC41" s="345"/>
      <c r="BD41" s="307"/>
      <c r="BE41" s="307"/>
      <c r="BF41" s="335">
        <v>16000</v>
      </c>
      <c r="BG41" s="335">
        <v>8000</v>
      </c>
      <c r="BH41" s="335">
        <v>12000</v>
      </c>
      <c r="BI41" s="335">
        <v>12000</v>
      </c>
      <c r="BJ41" s="335">
        <v>16000</v>
      </c>
      <c r="BK41" s="335"/>
      <c r="BL41" s="335">
        <v>50</v>
      </c>
      <c r="BM41" s="307" t="s">
        <v>8016</v>
      </c>
      <c r="BN41" s="307" t="s">
        <v>8017</v>
      </c>
      <c r="BO41" s="800"/>
      <c r="BP41" s="800"/>
      <c r="BQ41" s="327"/>
      <c r="BR41" s="327"/>
      <c r="BS41" s="327"/>
      <c r="BT41" s="327"/>
      <c r="BU41" s="327"/>
      <c r="BV41" s="327"/>
      <c r="BW41" s="327"/>
      <c r="BX41" s="253"/>
      <c r="BY41" s="246">
        <v>12</v>
      </c>
      <c r="BZ41" s="327">
        <v>8</v>
      </c>
      <c r="CA41" s="327">
        <v>13</v>
      </c>
      <c r="CB41" s="327"/>
      <c r="CC41" s="327"/>
    </row>
    <row r="42" spans="1:81" ht="17.100000000000001" customHeight="1">
      <c r="A42" s="652">
        <v>26</v>
      </c>
      <c r="B42" s="85" t="s">
        <v>105</v>
      </c>
      <c r="C42" s="92" t="s">
        <v>106</v>
      </c>
      <c r="D42" s="85" t="s">
        <v>350</v>
      </c>
      <c r="E42" s="95" t="s">
        <v>20</v>
      </c>
      <c r="F42" s="630" t="s">
        <v>12612</v>
      </c>
      <c r="G42" s="101" t="s">
        <v>8788</v>
      </c>
      <c r="H42" s="269" t="s">
        <v>5091</v>
      </c>
      <c r="I42" s="269" t="s">
        <v>5092</v>
      </c>
      <c r="J42" s="269" t="s">
        <v>102</v>
      </c>
      <c r="K42" s="269" t="s">
        <v>5093</v>
      </c>
      <c r="L42" s="71" t="s">
        <v>5094</v>
      </c>
      <c r="M42" s="91" t="s">
        <v>11213</v>
      </c>
      <c r="N42" s="269" t="s">
        <v>30</v>
      </c>
      <c r="O42" s="253"/>
      <c r="P42" s="269" t="s">
        <v>30</v>
      </c>
      <c r="Q42" s="224">
        <v>4797</v>
      </c>
      <c r="R42" s="224">
        <v>1472</v>
      </c>
      <c r="S42" s="224">
        <v>1276</v>
      </c>
      <c r="T42" s="224" t="s">
        <v>7937</v>
      </c>
      <c r="U42" s="253" t="s">
        <v>7937</v>
      </c>
      <c r="V42" s="252">
        <v>1276</v>
      </c>
      <c r="W42" s="252">
        <v>20</v>
      </c>
      <c r="X42" s="71" t="s">
        <v>33</v>
      </c>
      <c r="Y42" s="220">
        <v>1023</v>
      </c>
      <c r="Z42" s="220" t="s">
        <v>7937</v>
      </c>
      <c r="AA42" s="220" t="s">
        <v>7937</v>
      </c>
      <c r="AB42" s="220">
        <v>148</v>
      </c>
      <c r="AC42" s="220" t="s">
        <v>7937</v>
      </c>
      <c r="AD42" s="220" t="s">
        <v>7937</v>
      </c>
      <c r="AE42" s="253">
        <v>28</v>
      </c>
      <c r="AF42" s="273" t="s">
        <v>11214</v>
      </c>
      <c r="AG42" s="228">
        <v>103</v>
      </c>
      <c r="AH42" s="228">
        <v>103</v>
      </c>
      <c r="AI42" s="91" t="s">
        <v>7937</v>
      </c>
      <c r="AJ42" s="273" t="s">
        <v>7937</v>
      </c>
      <c r="AK42" s="273" t="s">
        <v>7050</v>
      </c>
      <c r="AL42" s="233">
        <v>19</v>
      </c>
      <c r="AM42" s="629">
        <v>7</v>
      </c>
      <c r="AN42" s="629"/>
      <c r="AO42" s="629">
        <v>12</v>
      </c>
      <c r="AP42" s="629"/>
      <c r="AQ42" s="89">
        <v>266</v>
      </c>
      <c r="AR42" s="89" t="s">
        <v>11215</v>
      </c>
      <c r="AS42" s="89" t="s">
        <v>11215</v>
      </c>
      <c r="AT42" s="96" t="s">
        <v>11245</v>
      </c>
      <c r="AU42" s="375">
        <v>46000</v>
      </c>
      <c r="AV42" s="23">
        <v>173</v>
      </c>
      <c r="AW42" s="345"/>
      <c r="AX42" s="345"/>
      <c r="AY42" s="345"/>
      <c r="AZ42" s="345"/>
      <c r="BA42" s="345"/>
      <c r="BB42" s="345"/>
      <c r="BC42" s="345"/>
      <c r="BD42" s="307"/>
      <c r="BE42" s="307"/>
      <c r="BF42" s="335">
        <v>10000</v>
      </c>
      <c r="BG42" s="335">
        <v>0</v>
      </c>
      <c r="BH42" s="335">
        <v>5000</v>
      </c>
      <c r="BI42" s="335">
        <v>5000</v>
      </c>
      <c r="BJ42" s="335">
        <v>7000</v>
      </c>
      <c r="BK42" s="335">
        <v>30</v>
      </c>
      <c r="BL42" s="335">
        <v>30</v>
      </c>
      <c r="BM42" s="307" t="s">
        <v>11265</v>
      </c>
      <c r="BN42" s="307" t="s">
        <v>11264</v>
      </c>
      <c r="BO42" s="800"/>
      <c r="BP42" s="800"/>
      <c r="BQ42" s="327"/>
      <c r="BR42" s="327"/>
      <c r="BS42" s="327"/>
      <c r="BT42" s="327"/>
      <c r="BU42" s="327"/>
      <c r="BV42" s="327"/>
      <c r="BW42" s="327"/>
      <c r="BX42" s="253"/>
      <c r="BY42" s="246">
        <v>9</v>
      </c>
      <c r="BZ42" s="638">
        <v>2</v>
      </c>
      <c r="CA42" s="638">
        <v>4</v>
      </c>
      <c r="CB42" s="327">
        <v>1</v>
      </c>
      <c r="CC42" s="27">
        <v>6</v>
      </c>
    </row>
    <row r="43" spans="1:81" ht="17.100000000000001" customHeight="1">
      <c r="A43" s="652">
        <v>27</v>
      </c>
      <c r="B43" s="92" t="s">
        <v>105</v>
      </c>
      <c r="C43" s="92" t="s">
        <v>118</v>
      </c>
      <c r="D43" s="92" t="s">
        <v>350</v>
      </c>
      <c r="E43" s="85" t="s">
        <v>20</v>
      </c>
      <c r="F43" s="92" t="s">
        <v>5095</v>
      </c>
      <c r="G43" s="101" t="s">
        <v>5096</v>
      </c>
      <c r="H43" s="269" t="s">
        <v>5097</v>
      </c>
      <c r="I43" s="269" t="s">
        <v>5098</v>
      </c>
      <c r="J43" s="269" t="s">
        <v>102</v>
      </c>
      <c r="K43" s="269" t="s">
        <v>1396</v>
      </c>
      <c r="L43" s="71" t="s">
        <v>5099</v>
      </c>
      <c r="M43" s="91" t="s">
        <v>8018</v>
      </c>
      <c r="N43" s="269" t="s">
        <v>30</v>
      </c>
      <c r="O43" s="253"/>
      <c r="P43" s="269" t="s">
        <v>30</v>
      </c>
      <c r="Q43" s="224">
        <v>1059</v>
      </c>
      <c r="R43" s="224">
        <v>1059</v>
      </c>
      <c r="S43" s="224">
        <v>432</v>
      </c>
      <c r="T43" s="224">
        <v>288</v>
      </c>
      <c r="U43" s="253"/>
      <c r="V43" s="252">
        <v>144</v>
      </c>
      <c r="W43" s="252">
        <v>281.5</v>
      </c>
      <c r="X43" s="71" t="s">
        <v>6337</v>
      </c>
      <c r="Y43" s="220"/>
      <c r="Z43" s="220">
        <v>90</v>
      </c>
      <c r="AA43" s="220">
        <v>6012</v>
      </c>
      <c r="AB43" s="220">
        <v>80.400000000000006</v>
      </c>
      <c r="AC43" s="220"/>
      <c r="AD43" s="220">
        <v>144</v>
      </c>
      <c r="AE43" s="253"/>
      <c r="AF43" s="273"/>
      <c r="AG43" s="228"/>
      <c r="AH43" s="228">
        <v>465</v>
      </c>
      <c r="AI43" s="91"/>
      <c r="AJ43" s="273"/>
      <c r="AK43" s="273" t="s">
        <v>6354</v>
      </c>
      <c r="AL43" s="233">
        <v>86</v>
      </c>
      <c r="AM43" s="629">
        <v>82</v>
      </c>
      <c r="AN43" s="629"/>
      <c r="AO43" s="629">
        <v>4</v>
      </c>
      <c r="AP43" s="629"/>
      <c r="AQ43" s="315">
        <v>246</v>
      </c>
      <c r="AR43" s="315" t="s">
        <v>6341</v>
      </c>
      <c r="AS43" s="315" t="s">
        <v>6378</v>
      </c>
      <c r="AT43" s="91" t="s">
        <v>8552</v>
      </c>
      <c r="AU43" s="73">
        <v>20000</v>
      </c>
      <c r="AV43" s="23">
        <v>81</v>
      </c>
      <c r="AW43" s="345"/>
      <c r="AX43" s="345"/>
      <c r="AY43" s="345"/>
      <c r="AZ43" s="345"/>
      <c r="BA43" s="345"/>
      <c r="BB43" s="345"/>
      <c r="BC43" s="345"/>
      <c r="BD43" s="307"/>
      <c r="BE43" s="307" t="s">
        <v>6350</v>
      </c>
      <c r="BF43" s="335"/>
      <c r="BG43" s="335"/>
      <c r="BH43" s="335"/>
      <c r="BI43" s="335"/>
      <c r="BJ43" s="335"/>
      <c r="BK43" s="335"/>
      <c r="BL43" s="335"/>
      <c r="BM43" s="307"/>
      <c r="BN43" s="307" t="s">
        <v>6350</v>
      </c>
      <c r="BO43" s="800"/>
      <c r="BP43" s="800"/>
      <c r="BQ43" s="327"/>
      <c r="BR43" s="327"/>
      <c r="BS43" s="327"/>
      <c r="BT43" s="327"/>
      <c r="BU43" s="327"/>
      <c r="BV43" s="327"/>
      <c r="BW43" s="327"/>
      <c r="BX43" s="253"/>
      <c r="BY43" s="10">
        <v>6</v>
      </c>
      <c r="BZ43" s="327">
        <v>3</v>
      </c>
      <c r="CA43" s="327">
        <v>3</v>
      </c>
      <c r="CB43" s="327">
        <v>4</v>
      </c>
      <c r="CC43" s="327"/>
    </row>
    <row r="44" spans="1:81" ht="17.100000000000001" customHeight="1">
      <c r="A44" s="652">
        <v>28</v>
      </c>
      <c r="B44" s="92" t="s">
        <v>105</v>
      </c>
      <c r="C44" s="92" t="s">
        <v>375</v>
      </c>
      <c r="D44" s="92" t="s">
        <v>350</v>
      </c>
      <c r="E44" s="95" t="s">
        <v>20</v>
      </c>
      <c r="F44" s="518" t="s">
        <v>5100</v>
      </c>
      <c r="G44" s="101" t="s">
        <v>5101</v>
      </c>
      <c r="H44" s="269" t="s">
        <v>5102</v>
      </c>
      <c r="I44" s="269" t="s">
        <v>5103</v>
      </c>
      <c r="J44" s="269" t="s">
        <v>102</v>
      </c>
      <c r="K44" s="269" t="s">
        <v>8464</v>
      </c>
      <c r="L44" s="71" t="s">
        <v>5104</v>
      </c>
      <c r="M44" s="91" t="s">
        <v>10145</v>
      </c>
      <c r="N44" s="269" t="s">
        <v>30</v>
      </c>
      <c r="O44" s="253"/>
      <c r="P44" s="269" t="s">
        <v>30</v>
      </c>
      <c r="Q44" s="224">
        <v>1217</v>
      </c>
      <c r="R44" s="224">
        <v>618.04999999999995</v>
      </c>
      <c r="S44" s="224">
        <v>254</v>
      </c>
      <c r="T44" s="224">
        <v>135</v>
      </c>
      <c r="U44" s="253"/>
      <c r="V44" s="252">
        <v>119</v>
      </c>
      <c r="W44" s="252">
        <v>34.46</v>
      </c>
      <c r="X44" s="71" t="s">
        <v>6337</v>
      </c>
      <c r="Y44" s="220">
        <v>206.63</v>
      </c>
      <c r="Z44" s="220">
        <v>30</v>
      </c>
      <c r="AA44" s="220">
        <v>1500</v>
      </c>
      <c r="AB44" s="220">
        <v>17.600000000000001</v>
      </c>
      <c r="AC44" s="220"/>
      <c r="AD44" s="220"/>
      <c r="AE44" s="253">
        <v>5</v>
      </c>
      <c r="AF44" s="273" t="s">
        <v>10146</v>
      </c>
      <c r="AG44" s="228">
        <v>45</v>
      </c>
      <c r="AH44" s="228">
        <v>68</v>
      </c>
      <c r="AI44" s="91"/>
      <c r="AJ44" s="273"/>
      <c r="AK44" s="273" t="s">
        <v>6348</v>
      </c>
      <c r="AL44" s="233"/>
      <c r="AM44" s="629"/>
      <c r="AN44" s="629"/>
      <c r="AO44" s="629"/>
      <c r="AP44" s="629"/>
      <c r="AQ44" s="315">
        <v>180</v>
      </c>
      <c r="AR44" s="315" t="s">
        <v>6340</v>
      </c>
      <c r="AS44" s="315" t="s">
        <v>6378</v>
      </c>
      <c r="AT44" s="91" t="s">
        <v>10147</v>
      </c>
      <c r="AU44" s="73">
        <v>540</v>
      </c>
      <c r="AV44" s="23">
        <v>3</v>
      </c>
      <c r="AW44" s="345"/>
      <c r="AX44" s="345"/>
      <c r="AY44" s="345"/>
      <c r="AZ44" s="345"/>
      <c r="BA44" s="345"/>
      <c r="BB44" s="345"/>
      <c r="BC44" s="345"/>
      <c r="BD44" s="307"/>
      <c r="BE44" s="307" t="s">
        <v>6350</v>
      </c>
      <c r="BF44" s="335"/>
      <c r="BG44" s="335"/>
      <c r="BH44" s="335"/>
      <c r="BI44" s="335"/>
      <c r="BJ44" s="335"/>
      <c r="BK44" s="335"/>
      <c r="BL44" s="335"/>
      <c r="BM44" s="307"/>
      <c r="BN44" s="307"/>
      <c r="BO44" s="800"/>
      <c r="BP44" s="800"/>
      <c r="BQ44" s="327"/>
      <c r="BR44" s="327"/>
      <c r="BS44" s="327"/>
      <c r="BT44" s="327"/>
      <c r="BU44" s="327"/>
      <c r="BV44" s="327"/>
      <c r="BW44" s="327"/>
      <c r="BX44" s="253"/>
      <c r="BY44" s="246">
        <v>1</v>
      </c>
      <c r="BZ44" s="517"/>
      <c r="CA44" s="517"/>
      <c r="CB44" s="327"/>
      <c r="CC44" s="327"/>
    </row>
    <row r="45" spans="1:81" ht="17.100000000000001" customHeight="1">
      <c r="A45" s="652">
        <v>29</v>
      </c>
      <c r="B45" s="92" t="s">
        <v>105</v>
      </c>
      <c r="C45" s="92" t="s">
        <v>106</v>
      </c>
      <c r="D45" s="92" t="s">
        <v>350</v>
      </c>
      <c r="E45" s="85" t="s">
        <v>20</v>
      </c>
      <c r="F45" s="85" t="s">
        <v>12613</v>
      </c>
      <c r="G45" s="101" t="s">
        <v>5105</v>
      </c>
      <c r="H45" s="269" t="s">
        <v>5106</v>
      </c>
      <c r="I45" s="269" t="s">
        <v>5107</v>
      </c>
      <c r="J45" s="269" t="s">
        <v>102</v>
      </c>
      <c r="K45" s="269" t="s">
        <v>5108</v>
      </c>
      <c r="L45" s="71" t="s">
        <v>5109</v>
      </c>
      <c r="M45" s="91" t="s">
        <v>8019</v>
      </c>
      <c r="N45" s="269" t="s">
        <v>30</v>
      </c>
      <c r="O45" s="253"/>
      <c r="P45" s="269" t="s">
        <v>102</v>
      </c>
      <c r="Q45" s="224">
        <v>901.2</v>
      </c>
      <c r="R45" s="224">
        <v>2363.54</v>
      </c>
      <c r="S45" s="224">
        <v>958.47</v>
      </c>
      <c r="T45" s="224"/>
      <c r="U45" s="253"/>
      <c r="V45" s="252">
        <v>958.47</v>
      </c>
      <c r="W45" s="252">
        <v>176.26</v>
      </c>
      <c r="X45" s="71" t="s">
        <v>6337</v>
      </c>
      <c r="Y45" s="220">
        <v>74.91</v>
      </c>
      <c r="Z45" s="220">
        <v>30.72</v>
      </c>
      <c r="AA45" s="220">
        <v>401</v>
      </c>
      <c r="AB45" s="220">
        <v>159.03</v>
      </c>
      <c r="AC45" s="220"/>
      <c r="AD45" s="220"/>
      <c r="AE45" s="253"/>
      <c r="AF45" s="273" t="s">
        <v>8020</v>
      </c>
      <c r="AG45" s="228"/>
      <c r="AH45" s="228">
        <v>337</v>
      </c>
      <c r="AI45" s="91"/>
      <c r="AJ45" s="273"/>
      <c r="AK45" s="273" t="s">
        <v>6372</v>
      </c>
      <c r="AL45" s="233">
        <v>8</v>
      </c>
      <c r="AM45" s="629">
        <v>8</v>
      </c>
      <c r="AN45" s="629"/>
      <c r="AO45" s="629"/>
      <c r="AP45" s="629"/>
      <c r="AQ45" s="315">
        <v>155</v>
      </c>
      <c r="AR45" s="315" t="s">
        <v>8021</v>
      </c>
      <c r="AS45" s="315" t="s">
        <v>8021</v>
      </c>
      <c r="AT45" s="91" t="s">
        <v>8553</v>
      </c>
      <c r="AU45" s="232">
        <v>21499</v>
      </c>
      <c r="AV45" s="23">
        <v>139</v>
      </c>
      <c r="AW45" s="345"/>
      <c r="AX45" s="345"/>
      <c r="AY45" s="345"/>
      <c r="AZ45" s="345"/>
      <c r="BA45" s="345"/>
      <c r="BB45" s="345"/>
      <c r="BC45" s="345"/>
      <c r="BD45" s="307"/>
      <c r="BE45" s="307"/>
      <c r="BF45" s="335" t="s">
        <v>8022</v>
      </c>
      <c r="BG45" s="335">
        <v>0</v>
      </c>
      <c r="BH45" s="335" t="s">
        <v>8023</v>
      </c>
      <c r="BI45" s="335" t="s">
        <v>8023</v>
      </c>
      <c r="BJ45" s="335" t="s">
        <v>8023</v>
      </c>
      <c r="BK45" s="335" t="s">
        <v>6972</v>
      </c>
      <c r="BL45" s="335">
        <v>50</v>
      </c>
      <c r="BM45" s="307" t="s">
        <v>10113</v>
      </c>
      <c r="BN45" s="307" t="s">
        <v>10103</v>
      </c>
      <c r="BO45" s="800"/>
      <c r="BP45" s="800"/>
      <c r="BQ45" s="327"/>
      <c r="BR45" s="327"/>
      <c r="BS45" s="327"/>
      <c r="BT45" s="327"/>
      <c r="BU45" s="327"/>
      <c r="BV45" s="327"/>
      <c r="BW45" s="327"/>
      <c r="BX45" s="253"/>
      <c r="BY45" s="10">
        <v>8</v>
      </c>
      <c r="BZ45" s="327">
        <v>1</v>
      </c>
      <c r="CA45" s="327">
        <v>4</v>
      </c>
      <c r="CB45" s="327"/>
      <c r="CC45" s="327"/>
    </row>
    <row r="46" spans="1:81" ht="17.100000000000001" customHeight="1">
      <c r="A46" s="652">
        <v>30</v>
      </c>
      <c r="B46" s="92" t="s">
        <v>105</v>
      </c>
      <c r="C46" s="92" t="s">
        <v>106</v>
      </c>
      <c r="D46" s="92" t="s">
        <v>350</v>
      </c>
      <c r="E46" s="95" t="s">
        <v>20</v>
      </c>
      <c r="F46" s="550" t="s">
        <v>10269</v>
      </c>
      <c r="G46" s="169" t="s">
        <v>8789</v>
      </c>
      <c r="H46" s="268" t="s">
        <v>5110</v>
      </c>
      <c r="I46" s="268" t="s">
        <v>5111</v>
      </c>
      <c r="J46" s="268" t="s">
        <v>102</v>
      </c>
      <c r="K46" s="268" t="s">
        <v>5112</v>
      </c>
      <c r="L46" s="93" t="s">
        <v>5113</v>
      </c>
      <c r="M46" s="91" t="s">
        <v>10270</v>
      </c>
      <c r="N46" s="549" t="s">
        <v>30</v>
      </c>
      <c r="O46" s="253"/>
      <c r="P46" s="549" t="s">
        <v>102</v>
      </c>
      <c r="Q46" s="224">
        <v>990</v>
      </c>
      <c r="R46" s="224"/>
      <c r="S46" s="224">
        <v>712</v>
      </c>
      <c r="T46" s="224"/>
      <c r="U46" s="253"/>
      <c r="V46" s="252">
        <v>712</v>
      </c>
      <c r="W46" s="252">
        <v>70</v>
      </c>
      <c r="X46" s="549" t="s">
        <v>6337</v>
      </c>
      <c r="Y46" s="220">
        <v>33</v>
      </c>
      <c r="Z46" s="220">
        <v>33</v>
      </c>
      <c r="AA46" s="220">
        <v>10000</v>
      </c>
      <c r="AB46" s="220">
        <v>13</v>
      </c>
      <c r="AC46" s="220"/>
      <c r="AD46" s="220"/>
      <c r="AE46" s="253">
        <v>4</v>
      </c>
      <c r="AF46" s="549" t="s">
        <v>8028</v>
      </c>
      <c r="AG46" s="228">
        <v>3000</v>
      </c>
      <c r="AH46" s="228">
        <v>3000</v>
      </c>
      <c r="AI46" s="91"/>
      <c r="AJ46" s="549"/>
      <c r="AK46" s="549" t="s">
        <v>6573</v>
      </c>
      <c r="AL46" s="233">
        <v>10</v>
      </c>
      <c r="AM46" s="629">
        <v>10</v>
      </c>
      <c r="AN46" s="629"/>
      <c r="AO46" s="629"/>
      <c r="AP46" s="629"/>
      <c r="AQ46" s="549">
        <v>233</v>
      </c>
      <c r="AR46" s="549" t="s">
        <v>6341</v>
      </c>
      <c r="AS46" s="549" t="s">
        <v>6341</v>
      </c>
      <c r="AT46" s="91" t="s">
        <v>7017</v>
      </c>
      <c r="AU46" s="232">
        <v>7410</v>
      </c>
      <c r="AV46" s="23">
        <v>32</v>
      </c>
      <c r="AW46" s="345"/>
      <c r="AX46" s="345"/>
      <c r="AY46" s="345"/>
      <c r="AZ46" s="345"/>
      <c r="BA46" s="345"/>
      <c r="BB46" s="345"/>
      <c r="BC46" s="345"/>
      <c r="BD46" s="307"/>
      <c r="BE46" s="307"/>
      <c r="BF46" s="335">
        <v>2000</v>
      </c>
      <c r="BG46" s="335">
        <v>0</v>
      </c>
      <c r="BH46" s="335">
        <v>0</v>
      </c>
      <c r="BI46" s="335">
        <v>0</v>
      </c>
      <c r="BJ46" s="335">
        <v>2000</v>
      </c>
      <c r="BK46" s="335">
        <v>50</v>
      </c>
      <c r="BL46" s="335"/>
      <c r="BM46" s="307"/>
      <c r="BN46" s="307" t="s">
        <v>10271</v>
      </c>
      <c r="BO46" s="800"/>
      <c r="BP46" s="800"/>
      <c r="BQ46" s="549"/>
      <c r="BR46" s="549"/>
      <c r="BS46" s="549"/>
      <c r="BT46" s="549"/>
      <c r="BU46" s="549"/>
      <c r="BV46" s="549"/>
      <c r="BW46" s="549"/>
      <c r="BX46" s="253"/>
      <c r="BY46" s="10">
        <v>4</v>
      </c>
      <c r="BZ46" s="549"/>
      <c r="CA46" s="549"/>
      <c r="CB46" s="549"/>
      <c r="CC46" s="549"/>
    </row>
    <row r="47" spans="1:81" ht="17.100000000000001" customHeight="1">
      <c r="A47" s="652">
        <v>31</v>
      </c>
      <c r="B47" s="92" t="s">
        <v>105</v>
      </c>
      <c r="C47" s="92" t="s">
        <v>375</v>
      </c>
      <c r="D47" s="85" t="s">
        <v>350</v>
      </c>
      <c r="E47" s="85" t="s">
        <v>20</v>
      </c>
      <c r="F47" s="518" t="s">
        <v>5114</v>
      </c>
      <c r="G47" s="101" t="s">
        <v>5115</v>
      </c>
      <c r="H47" s="269" t="s">
        <v>5116</v>
      </c>
      <c r="I47" s="269" t="s">
        <v>5117</v>
      </c>
      <c r="J47" s="269" t="s">
        <v>102</v>
      </c>
      <c r="K47" s="269" t="s">
        <v>5118</v>
      </c>
      <c r="L47" s="71" t="s">
        <v>5119</v>
      </c>
      <c r="M47" s="91" t="s">
        <v>10148</v>
      </c>
      <c r="N47" s="269" t="s">
        <v>30</v>
      </c>
      <c r="O47" s="253"/>
      <c r="P47" s="269" t="s">
        <v>30</v>
      </c>
      <c r="Q47" s="224">
        <v>2201</v>
      </c>
      <c r="R47" s="224">
        <v>479.78</v>
      </c>
      <c r="S47" s="224">
        <v>361</v>
      </c>
      <c r="T47" s="224"/>
      <c r="U47" s="253"/>
      <c r="V47" s="252">
        <v>361</v>
      </c>
      <c r="W47" s="252">
        <v>41</v>
      </c>
      <c r="X47" s="71" t="s">
        <v>33</v>
      </c>
      <c r="Y47" s="220">
        <v>19</v>
      </c>
      <c r="Z47" s="220"/>
      <c r="AA47" s="220"/>
      <c r="AB47" s="220">
        <v>24</v>
      </c>
      <c r="AC47" s="220"/>
      <c r="AD47" s="220"/>
      <c r="AE47" s="253"/>
      <c r="AF47" s="273" t="s">
        <v>10149</v>
      </c>
      <c r="AG47" s="228">
        <v>353</v>
      </c>
      <c r="AH47" s="228">
        <v>353</v>
      </c>
      <c r="AI47" s="91"/>
      <c r="AJ47" s="273"/>
      <c r="AK47" s="273" t="s">
        <v>6354</v>
      </c>
      <c r="AL47" s="233"/>
      <c r="AM47" s="629"/>
      <c r="AN47" s="629"/>
      <c r="AO47" s="629"/>
      <c r="AP47" s="629"/>
      <c r="AQ47" s="315">
        <v>158</v>
      </c>
      <c r="AR47" s="315" t="s">
        <v>6341</v>
      </c>
      <c r="AS47" s="315" t="s">
        <v>6378</v>
      </c>
      <c r="AT47" s="91" t="s">
        <v>10150</v>
      </c>
      <c r="AU47" s="73">
        <v>3170</v>
      </c>
      <c r="AV47" s="23">
        <v>20</v>
      </c>
      <c r="AW47" s="345"/>
      <c r="AX47" s="345"/>
      <c r="AY47" s="345"/>
      <c r="AZ47" s="345"/>
      <c r="BA47" s="345"/>
      <c r="BB47" s="345"/>
      <c r="BC47" s="345"/>
      <c r="BD47" s="307"/>
      <c r="BE47" s="307" t="s">
        <v>6350</v>
      </c>
      <c r="BF47" s="335"/>
      <c r="BG47" s="335"/>
      <c r="BH47" s="335"/>
      <c r="BI47" s="335"/>
      <c r="BJ47" s="335"/>
      <c r="BK47" s="335"/>
      <c r="BL47" s="335"/>
      <c r="BM47" s="307"/>
      <c r="BN47" s="307"/>
      <c r="BO47" s="800"/>
      <c r="BP47" s="800"/>
      <c r="BQ47" s="327"/>
      <c r="BR47" s="327"/>
      <c r="BS47" s="327"/>
      <c r="BT47" s="327"/>
      <c r="BU47" s="327"/>
      <c r="BV47" s="327"/>
      <c r="BW47" s="327"/>
      <c r="BX47" s="253"/>
      <c r="BY47" s="10">
        <v>1</v>
      </c>
      <c r="BZ47" s="327"/>
      <c r="CA47" s="327">
        <v>1</v>
      </c>
      <c r="CB47" s="327"/>
      <c r="CC47" s="327"/>
    </row>
    <row r="48" spans="1:81" ht="17.100000000000001" customHeight="1">
      <c r="A48" s="652">
        <v>32</v>
      </c>
      <c r="B48" s="92" t="s">
        <v>105</v>
      </c>
      <c r="C48" s="92" t="s">
        <v>154</v>
      </c>
      <c r="D48" s="85" t="s">
        <v>350</v>
      </c>
      <c r="E48" s="95" t="s">
        <v>20</v>
      </c>
      <c r="F48" s="85" t="s">
        <v>5120</v>
      </c>
      <c r="G48" s="101" t="s">
        <v>606</v>
      </c>
      <c r="H48" s="269" t="s">
        <v>607</v>
      </c>
      <c r="I48" s="269" t="s">
        <v>12165</v>
      </c>
      <c r="J48" s="269" t="s">
        <v>102</v>
      </c>
      <c r="K48" s="269" t="s">
        <v>5121</v>
      </c>
      <c r="L48" s="71" t="s">
        <v>5122</v>
      </c>
      <c r="M48" s="91" t="s">
        <v>7376</v>
      </c>
      <c r="N48" s="269" t="s">
        <v>102</v>
      </c>
      <c r="O48" s="253" t="s">
        <v>6435</v>
      </c>
      <c r="P48" s="269" t="s">
        <v>30</v>
      </c>
      <c r="Q48" s="224">
        <v>575.70000000000005</v>
      </c>
      <c r="R48" s="224">
        <v>1194.56</v>
      </c>
      <c r="S48" s="224">
        <v>641</v>
      </c>
      <c r="T48" s="224"/>
      <c r="U48" s="253"/>
      <c r="V48" s="252">
        <v>641</v>
      </c>
      <c r="W48" s="252">
        <v>80</v>
      </c>
      <c r="X48" s="71" t="s">
        <v>6337</v>
      </c>
      <c r="Y48" s="220">
        <v>95</v>
      </c>
      <c r="Z48" s="220">
        <v>70</v>
      </c>
      <c r="AA48" s="220">
        <v>4000</v>
      </c>
      <c r="AB48" s="220">
        <v>147</v>
      </c>
      <c r="AC48" s="220"/>
      <c r="AD48" s="220"/>
      <c r="AE48" s="253">
        <v>24</v>
      </c>
      <c r="AF48" s="273" t="s">
        <v>8024</v>
      </c>
      <c r="AG48" s="228">
        <v>606</v>
      </c>
      <c r="AH48" s="228">
        <v>700</v>
      </c>
      <c r="AI48" s="91"/>
      <c r="AJ48" s="273"/>
      <c r="AK48" s="273" t="s">
        <v>11921</v>
      </c>
      <c r="AL48" s="233">
        <v>17</v>
      </c>
      <c r="AM48" s="629">
        <v>6</v>
      </c>
      <c r="AN48" s="629"/>
      <c r="AO48" s="629">
        <v>11</v>
      </c>
      <c r="AP48" s="629"/>
      <c r="AQ48" s="751">
        <v>149</v>
      </c>
      <c r="AR48" s="315" t="s">
        <v>7145</v>
      </c>
      <c r="AS48" s="315" t="s">
        <v>7145</v>
      </c>
      <c r="AT48" s="91" t="s">
        <v>8554</v>
      </c>
      <c r="AU48" s="232">
        <v>2244</v>
      </c>
      <c r="AV48" s="23">
        <v>15</v>
      </c>
      <c r="AW48" s="345"/>
      <c r="AX48" s="345"/>
      <c r="AY48" s="345"/>
      <c r="AZ48" s="345"/>
      <c r="BA48" s="345"/>
      <c r="BB48" s="345"/>
      <c r="BC48" s="345"/>
      <c r="BD48" s="307"/>
      <c r="BE48" s="307"/>
      <c r="BF48" s="335">
        <v>5000</v>
      </c>
      <c r="BG48" s="335">
        <v>0</v>
      </c>
      <c r="BH48" s="335">
        <v>4000</v>
      </c>
      <c r="BI48" s="335">
        <v>4000</v>
      </c>
      <c r="BJ48" s="335">
        <v>4000</v>
      </c>
      <c r="BK48" s="335">
        <v>0</v>
      </c>
      <c r="BL48" s="335">
        <v>30</v>
      </c>
      <c r="BM48" s="307" t="s">
        <v>7302</v>
      </c>
      <c r="BN48" s="307" t="s">
        <v>11931</v>
      </c>
      <c r="BO48" s="800"/>
      <c r="BP48" s="800"/>
      <c r="BQ48" s="327"/>
      <c r="BR48" s="327"/>
      <c r="BS48" s="327"/>
      <c r="BT48" s="327"/>
      <c r="BU48" s="327"/>
      <c r="BV48" s="327"/>
      <c r="BW48" s="327"/>
      <c r="BX48" s="253"/>
      <c r="BY48" s="10">
        <v>6</v>
      </c>
      <c r="BZ48" s="327"/>
      <c r="CA48" s="327">
        <v>1</v>
      </c>
      <c r="CB48" s="327"/>
      <c r="CC48" s="327"/>
    </row>
    <row r="49" spans="1:81" ht="17.100000000000001" customHeight="1">
      <c r="A49" s="652">
        <v>33</v>
      </c>
      <c r="B49" s="100" t="s">
        <v>211</v>
      </c>
      <c r="C49" s="100" t="s">
        <v>106</v>
      </c>
      <c r="D49" s="90" t="s">
        <v>350</v>
      </c>
      <c r="E49" s="85" t="s">
        <v>20</v>
      </c>
      <c r="F49" s="90" t="s">
        <v>5123</v>
      </c>
      <c r="G49" s="101" t="s">
        <v>5124</v>
      </c>
      <c r="H49" s="269" t="s">
        <v>5125</v>
      </c>
      <c r="I49" s="269" t="s">
        <v>12166</v>
      </c>
      <c r="J49" s="269" t="s">
        <v>102</v>
      </c>
      <c r="K49" s="269" t="s">
        <v>5126</v>
      </c>
      <c r="L49" s="71" t="s">
        <v>5127</v>
      </c>
      <c r="M49" s="91" t="s">
        <v>11110</v>
      </c>
      <c r="N49" s="628" t="s">
        <v>30</v>
      </c>
      <c r="O49" s="390"/>
      <c r="P49" s="628" t="s">
        <v>30</v>
      </c>
      <c r="Q49" s="224">
        <v>620.4</v>
      </c>
      <c r="R49" s="224">
        <v>661</v>
      </c>
      <c r="S49" s="224">
        <v>561</v>
      </c>
      <c r="T49" s="224"/>
      <c r="U49" s="253"/>
      <c r="V49" s="252">
        <v>561</v>
      </c>
      <c r="W49" s="252">
        <v>152</v>
      </c>
      <c r="X49" s="71" t="s">
        <v>6337</v>
      </c>
      <c r="Y49" s="220">
        <v>96</v>
      </c>
      <c r="Z49" s="220">
        <v>152</v>
      </c>
      <c r="AA49" s="220"/>
      <c r="AB49" s="220">
        <v>30</v>
      </c>
      <c r="AC49" s="220"/>
      <c r="AD49" s="220"/>
      <c r="AE49" s="253">
        <v>8</v>
      </c>
      <c r="AF49" s="273" t="s">
        <v>12167</v>
      </c>
      <c r="AG49" s="255"/>
      <c r="AH49" s="255">
        <v>136</v>
      </c>
      <c r="AI49" s="91"/>
      <c r="AJ49" s="273"/>
      <c r="AK49" s="273" t="s">
        <v>12168</v>
      </c>
      <c r="AL49" s="233">
        <v>10</v>
      </c>
      <c r="AM49" s="629">
        <v>3</v>
      </c>
      <c r="AN49" s="629"/>
      <c r="AO49" s="629">
        <v>6</v>
      </c>
      <c r="AP49" s="629">
        <v>1</v>
      </c>
      <c r="AQ49" s="315">
        <v>185</v>
      </c>
      <c r="AR49" s="632" t="s">
        <v>7145</v>
      </c>
      <c r="AS49" s="632" t="s">
        <v>7145</v>
      </c>
      <c r="AT49" s="91" t="s">
        <v>8558</v>
      </c>
      <c r="AU49" s="73">
        <v>2876</v>
      </c>
      <c r="AV49" s="23">
        <v>16</v>
      </c>
      <c r="AW49" s="345"/>
      <c r="AX49" s="345"/>
      <c r="AY49" s="345"/>
      <c r="AZ49" s="345"/>
      <c r="BA49" s="345"/>
      <c r="BB49" s="345"/>
      <c r="BC49" s="345"/>
      <c r="BD49" s="307"/>
      <c r="BE49" s="307" t="s">
        <v>6350</v>
      </c>
      <c r="BF49" s="335" t="s">
        <v>12703</v>
      </c>
      <c r="BG49" s="335">
        <v>5000</v>
      </c>
      <c r="BH49" s="335">
        <v>5000</v>
      </c>
      <c r="BI49" s="335">
        <v>5000</v>
      </c>
      <c r="BJ49" s="335">
        <v>7000</v>
      </c>
      <c r="BK49" s="335">
        <v>30</v>
      </c>
      <c r="BL49" s="335"/>
      <c r="BM49" s="307"/>
      <c r="BN49" s="307" t="s">
        <v>12169</v>
      </c>
      <c r="BO49" s="800"/>
      <c r="BP49" s="800"/>
      <c r="BQ49" s="327"/>
      <c r="BR49" s="327"/>
      <c r="BS49" s="327"/>
      <c r="BT49" s="327"/>
      <c r="BU49" s="327"/>
      <c r="BV49" s="327"/>
      <c r="BW49" s="327"/>
      <c r="BX49" s="253"/>
      <c r="BY49" s="10">
        <v>2</v>
      </c>
      <c r="BZ49" s="327">
        <v>1</v>
      </c>
      <c r="CA49" s="327">
        <v>1</v>
      </c>
      <c r="CB49" s="327">
        <v>2</v>
      </c>
      <c r="CC49" s="327"/>
    </row>
    <row r="50" spans="1:81" ht="17.100000000000001" customHeight="1">
      <c r="A50" s="652">
        <v>34</v>
      </c>
      <c r="B50" s="86" t="s">
        <v>105</v>
      </c>
      <c r="C50" s="86" t="s">
        <v>154</v>
      </c>
      <c r="D50" s="91" t="s">
        <v>350</v>
      </c>
      <c r="E50" s="95" t="s">
        <v>20</v>
      </c>
      <c r="F50" s="91" t="s">
        <v>5128</v>
      </c>
      <c r="G50" s="101" t="s">
        <v>5129</v>
      </c>
      <c r="H50" s="269" t="s">
        <v>5130</v>
      </c>
      <c r="I50" s="269" t="s">
        <v>5131</v>
      </c>
      <c r="J50" s="269" t="s">
        <v>102</v>
      </c>
      <c r="K50" s="269" t="s">
        <v>5131</v>
      </c>
      <c r="L50" s="71" t="s">
        <v>5132</v>
      </c>
      <c r="M50" s="91" t="s">
        <v>8025</v>
      </c>
      <c r="N50" s="269" t="s">
        <v>30</v>
      </c>
      <c r="O50" s="253"/>
      <c r="P50" s="269" t="s">
        <v>30</v>
      </c>
      <c r="Q50" s="406" t="s">
        <v>8026</v>
      </c>
      <c r="R50" s="406">
        <v>691</v>
      </c>
      <c r="S50" s="224">
        <v>691</v>
      </c>
      <c r="T50" s="224"/>
      <c r="U50" s="253"/>
      <c r="V50" s="252">
        <v>691</v>
      </c>
      <c r="W50" s="252">
        <v>300</v>
      </c>
      <c r="X50" s="71" t="s">
        <v>6337</v>
      </c>
      <c r="Y50" s="220"/>
      <c r="Z50" s="220"/>
      <c r="AA50" s="220"/>
      <c r="AB50" s="220">
        <v>52</v>
      </c>
      <c r="AC50" s="220"/>
      <c r="AD50" s="220"/>
      <c r="AE50" s="253" t="s">
        <v>8485</v>
      </c>
      <c r="AF50" s="273" t="s">
        <v>7929</v>
      </c>
      <c r="AG50" s="228">
        <v>326</v>
      </c>
      <c r="AH50" s="228">
        <v>326</v>
      </c>
      <c r="AI50" s="91"/>
      <c r="AJ50" s="273"/>
      <c r="AK50" s="273" t="s">
        <v>11930</v>
      </c>
      <c r="AL50" s="10">
        <v>5</v>
      </c>
      <c r="AM50" s="629">
        <v>3</v>
      </c>
      <c r="AN50" s="629"/>
      <c r="AO50" s="629">
        <v>2</v>
      </c>
      <c r="AP50" s="629"/>
      <c r="AQ50" s="315">
        <v>213</v>
      </c>
      <c r="AR50" s="315" t="s">
        <v>8544</v>
      </c>
      <c r="AS50" s="315" t="s">
        <v>8559</v>
      </c>
      <c r="AT50" s="91" t="s">
        <v>6399</v>
      </c>
      <c r="AU50" s="73">
        <v>24694</v>
      </c>
      <c r="AV50" s="23">
        <v>116</v>
      </c>
      <c r="AW50" s="345"/>
      <c r="AX50" s="345"/>
      <c r="AY50" s="345"/>
      <c r="AZ50" s="345"/>
      <c r="BA50" s="345"/>
      <c r="BB50" s="345"/>
      <c r="BC50" s="345"/>
      <c r="BD50" s="307"/>
      <c r="BE50" s="307" t="s">
        <v>6350</v>
      </c>
      <c r="BF50" s="335"/>
      <c r="BG50" s="335"/>
      <c r="BH50" s="335"/>
      <c r="BI50" s="335"/>
      <c r="BJ50" s="335"/>
      <c r="BK50" s="335"/>
      <c r="BL50" s="335"/>
      <c r="BM50" s="307"/>
      <c r="BN50" s="307" t="s">
        <v>6350</v>
      </c>
      <c r="BO50" s="800"/>
      <c r="BP50" s="800"/>
      <c r="BQ50" s="327"/>
      <c r="BR50" s="327"/>
      <c r="BS50" s="327"/>
      <c r="BT50" s="327"/>
      <c r="BU50" s="327"/>
      <c r="BV50" s="327"/>
      <c r="BW50" s="327"/>
      <c r="BX50" s="253"/>
      <c r="BY50" s="10">
        <v>2</v>
      </c>
      <c r="BZ50" s="327"/>
      <c r="CA50" s="327"/>
      <c r="CB50" s="327"/>
      <c r="CC50" s="327"/>
    </row>
    <row r="51" spans="1:81" ht="17.100000000000001" customHeight="1">
      <c r="A51" s="652">
        <v>35</v>
      </c>
      <c r="B51" s="86" t="s">
        <v>105</v>
      </c>
      <c r="C51" s="86" t="s">
        <v>375</v>
      </c>
      <c r="D51" s="85" t="s">
        <v>350</v>
      </c>
      <c r="E51" s="85" t="s">
        <v>20</v>
      </c>
      <c r="F51" s="518" t="s">
        <v>12614</v>
      </c>
      <c r="G51" s="101" t="s">
        <v>5054</v>
      </c>
      <c r="H51" s="703" t="s">
        <v>12158</v>
      </c>
      <c r="I51" s="269" t="s">
        <v>5133</v>
      </c>
      <c r="J51" s="269" t="s">
        <v>102</v>
      </c>
      <c r="K51" s="269" t="s">
        <v>1830</v>
      </c>
      <c r="L51" s="71" t="s">
        <v>5134</v>
      </c>
      <c r="M51" s="91" t="s">
        <v>10137</v>
      </c>
      <c r="N51" s="269" t="s">
        <v>30</v>
      </c>
      <c r="O51" s="253"/>
      <c r="P51" s="269" t="s">
        <v>30</v>
      </c>
      <c r="Q51" s="224">
        <v>2572</v>
      </c>
      <c r="R51" s="224">
        <v>11853</v>
      </c>
      <c r="S51" s="224">
        <v>1394</v>
      </c>
      <c r="T51" s="224"/>
      <c r="U51" s="253"/>
      <c r="V51" s="252">
        <v>1394</v>
      </c>
      <c r="W51" s="252">
        <v>89</v>
      </c>
      <c r="X51" s="71" t="s">
        <v>33</v>
      </c>
      <c r="Y51" s="220"/>
      <c r="Z51" s="220"/>
      <c r="AA51" s="220"/>
      <c r="AB51" s="220">
        <v>70</v>
      </c>
      <c r="AC51" s="220"/>
      <c r="AD51" s="220"/>
      <c r="AE51" s="253"/>
      <c r="AF51" s="273" t="s">
        <v>10143</v>
      </c>
      <c r="AG51" s="228">
        <v>414</v>
      </c>
      <c r="AH51" s="228">
        <v>414</v>
      </c>
      <c r="AI51" s="91"/>
      <c r="AJ51" s="273"/>
      <c r="AK51" s="273" t="s">
        <v>12160</v>
      </c>
      <c r="AL51" s="233"/>
      <c r="AM51" s="629"/>
      <c r="AN51" s="629"/>
      <c r="AO51" s="629"/>
      <c r="AP51" s="629"/>
      <c r="AQ51" s="315">
        <v>315</v>
      </c>
      <c r="AR51" s="315" t="s">
        <v>6520</v>
      </c>
      <c r="AS51" s="315" t="s">
        <v>6520</v>
      </c>
      <c r="AT51" s="91" t="s">
        <v>6422</v>
      </c>
      <c r="AU51" s="232">
        <v>275997</v>
      </c>
      <c r="AV51" s="23">
        <v>876</v>
      </c>
      <c r="AW51" s="345"/>
      <c r="AX51" s="345"/>
      <c r="AY51" s="345"/>
      <c r="AZ51" s="345"/>
      <c r="BA51" s="345"/>
      <c r="BB51" s="345"/>
      <c r="BC51" s="345"/>
      <c r="BD51" s="307"/>
      <c r="BE51" s="307"/>
      <c r="BF51" s="335" t="s">
        <v>12162</v>
      </c>
      <c r="BG51" s="335" t="s">
        <v>10141</v>
      </c>
      <c r="BH51" s="335" t="s">
        <v>12163</v>
      </c>
      <c r="BI51" s="335" t="s">
        <v>12163</v>
      </c>
      <c r="BJ51" s="335" t="s">
        <v>12162</v>
      </c>
      <c r="BK51" s="335" t="s">
        <v>12164</v>
      </c>
      <c r="BL51" s="335" t="s">
        <v>10142</v>
      </c>
      <c r="BM51" s="307" t="s">
        <v>10142</v>
      </c>
      <c r="BN51" s="307" t="s">
        <v>10142</v>
      </c>
      <c r="BO51" s="800"/>
      <c r="BP51" s="800"/>
      <c r="BQ51" s="327"/>
      <c r="BR51" s="327"/>
      <c r="BS51" s="327"/>
      <c r="BT51" s="327"/>
      <c r="BU51" s="327"/>
      <c r="BV51" s="327"/>
      <c r="BW51" s="327"/>
      <c r="BX51" s="253"/>
      <c r="BY51" s="10">
        <v>2</v>
      </c>
      <c r="BZ51" s="327">
        <v>1</v>
      </c>
      <c r="CA51" s="327">
        <v>1</v>
      </c>
      <c r="CB51" s="327"/>
      <c r="CC51" s="327"/>
    </row>
    <row r="52" spans="1:81" ht="17.100000000000001" customHeight="1">
      <c r="A52" s="652">
        <v>36</v>
      </c>
      <c r="B52" s="86" t="s">
        <v>105</v>
      </c>
      <c r="C52" s="86" t="s">
        <v>375</v>
      </c>
      <c r="D52" s="85" t="s">
        <v>350</v>
      </c>
      <c r="E52" s="95" t="s">
        <v>20</v>
      </c>
      <c r="F52" s="518" t="s">
        <v>12615</v>
      </c>
      <c r="G52" s="101" t="s">
        <v>5054</v>
      </c>
      <c r="H52" s="703" t="s">
        <v>12158</v>
      </c>
      <c r="I52" s="269" t="s">
        <v>5135</v>
      </c>
      <c r="J52" s="269" t="s">
        <v>102</v>
      </c>
      <c r="K52" s="269" t="s">
        <v>1830</v>
      </c>
      <c r="L52" s="71" t="s">
        <v>5136</v>
      </c>
      <c r="M52" s="91" t="s">
        <v>10137</v>
      </c>
      <c r="N52" s="269" t="s">
        <v>30</v>
      </c>
      <c r="O52" s="253"/>
      <c r="P52" s="269" t="s">
        <v>30</v>
      </c>
      <c r="Q52" s="224">
        <v>5914</v>
      </c>
      <c r="R52" s="224">
        <v>15743</v>
      </c>
      <c r="S52" s="224">
        <v>3805</v>
      </c>
      <c r="T52" s="224"/>
      <c r="U52" s="253"/>
      <c r="V52" s="252">
        <v>3805</v>
      </c>
      <c r="W52" s="252">
        <v>486</v>
      </c>
      <c r="X52" s="71" t="s">
        <v>33</v>
      </c>
      <c r="Y52" s="220"/>
      <c r="Z52" s="220"/>
      <c r="AA52" s="220"/>
      <c r="AB52" s="220">
        <v>145</v>
      </c>
      <c r="AC52" s="220">
        <v>321</v>
      </c>
      <c r="AD52" s="220"/>
      <c r="AE52" s="253"/>
      <c r="AF52" s="273" t="s">
        <v>10144</v>
      </c>
      <c r="AG52" s="228">
        <v>214</v>
      </c>
      <c r="AH52" s="228">
        <v>214</v>
      </c>
      <c r="AI52" s="91"/>
      <c r="AJ52" s="273"/>
      <c r="AK52" s="273" t="s">
        <v>12161</v>
      </c>
      <c r="AL52" s="233"/>
      <c r="AM52" s="629"/>
      <c r="AN52" s="629"/>
      <c r="AO52" s="629"/>
      <c r="AP52" s="629"/>
      <c r="AQ52" s="315">
        <v>330</v>
      </c>
      <c r="AR52" s="315" t="s">
        <v>6520</v>
      </c>
      <c r="AS52" s="315" t="s">
        <v>6520</v>
      </c>
      <c r="AT52" s="91" t="s">
        <v>6422</v>
      </c>
      <c r="AU52" s="232">
        <v>800146</v>
      </c>
      <c r="AV52" s="23">
        <v>2425</v>
      </c>
      <c r="AW52" s="345"/>
      <c r="AX52" s="345"/>
      <c r="AY52" s="345"/>
      <c r="AZ52" s="345"/>
      <c r="BA52" s="345"/>
      <c r="BB52" s="345"/>
      <c r="BC52" s="345"/>
      <c r="BD52" s="307"/>
      <c r="BE52" s="307"/>
      <c r="BF52" s="335" t="s">
        <v>12162</v>
      </c>
      <c r="BG52" s="335" t="s">
        <v>10141</v>
      </c>
      <c r="BH52" s="335" t="s">
        <v>12163</v>
      </c>
      <c r="BI52" s="335" t="s">
        <v>12163</v>
      </c>
      <c r="BJ52" s="335" t="s">
        <v>12162</v>
      </c>
      <c r="BK52" s="335" t="s">
        <v>12164</v>
      </c>
      <c r="BL52" s="335" t="s">
        <v>10142</v>
      </c>
      <c r="BM52" s="307" t="s">
        <v>10142</v>
      </c>
      <c r="BN52" s="307" t="s">
        <v>10142</v>
      </c>
      <c r="BO52" s="800"/>
      <c r="BP52" s="800"/>
      <c r="BQ52" s="327"/>
      <c r="BR52" s="327"/>
      <c r="BS52" s="327"/>
      <c r="BT52" s="327"/>
      <c r="BU52" s="327"/>
      <c r="BV52" s="327"/>
      <c r="BW52" s="327"/>
      <c r="BX52" s="253"/>
      <c r="BY52" s="10">
        <v>3</v>
      </c>
      <c r="BZ52" s="327">
        <v>1</v>
      </c>
      <c r="CA52" s="327">
        <v>1</v>
      </c>
      <c r="CB52" s="327"/>
      <c r="CC52" s="327"/>
    </row>
    <row r="53" spans="1:81" ht="17.100000000000001" customHeight="1">
      <c r="A53" s="652">
        <v>37</v>
      </c>
      <c r="B53" s="92" t="s">
        <v>105</v>
      </c>
      <c r="C53" s="92" t="s">
        <v>289</v>
      </c>
      <c r="D53" s="92" t="s">
        <v>350</v>
      </c>
      <c r="E53" s="85" t="s">
        <v>20</v>
      </c>
      <c r="F53" s="518" t="s">
        <v>5137</v>
      </c>
      <c r="G53" s="169" t="s">
        <v>5138</v>
      </c>
      <c r="H53" s="268" t="s">
        <v>5139</v>
      </c>
      <c r="I53" s="268" t="s">
        <v>454</v>
      </c>
      <c r="J53" s="268" t="s">
        <v>102</v>
      </c>
      <c r="K53" s="268" t="s">
        <v>454</v>
      </c>
      <c r="L53" s="93" t="s">
        <v>5140</v>
      </c>
      <c r="M53" s="91" t="s">
        <v>11111</v>
      </c>
      <c r="N53" s="269" t="s">
        <v>30</v>
      </c>
      <c r="O53" s="253"/>
      <c r="P53" s="269" t="s">
        <v>30</v>
      </c>
      <c r="Q53" s="224">
        <v>1446</v>
      </c>
      <c r="R53" s="224">
        <v>735.1</v>
      </c>
      <c r="S53" s="224">
        <v>347</v>
      </c>
      <c r="T53" s="224"/>
      <c r="U53" s="253"/>
      <c r="V53" s="252">
        <v>347</v>
      </c>
      <c r="W53" s="252">
        <v>20</v>
      </c>
      <c r="X53" s="71" t="s">
        <v>6337</v>
      </c>
      <c r="Y53" s="220"/>
      <c r="Z53" s="220">
        <v>40</v>
      </c>
      <c r="AA53" s="220"/>
      <c r="AB53" s="220">
        <v>66</v>
      </c>
      <c r="AC53" s="220"/>
      <c r="AD53" s="220"/>
      <c r="AE53" s="253"/>
      <c r="AF53" s="273" t="s">
        <v>10151</v>
      </c>
      <c r="AG53" s="255">
        <v>100</v>
      </c>
      <c r="AH53" s="255">
        <v>100</v>
      </c>
      <c r="AI53" s="91"/>
      <c r="AJ53" s="273"/>
      <c r="AK53" s="273" t="s">
        <v>11921</v>
      </c>
      <c r="AL53" s="233"/>
      <c r="AM53" s="629"/>
      <c r="AN53" s="629"/>
      <c r="AO53" s="629"/>
      <c r="AP53" s="629"/>
      <c r="AQ53" s="315">
        <v>200</v>
      </c>
      <c r="AR53" s="315" t="s">
        <v>6520</v>
      </c>
      <c r="AS53" s="315" t="s">
        <v>8104</v>
      </c>
      <c r="AT53" s="91" t="s">
        <v>10152</v>
      </c>
      <c r="AU53" s="73">
        <v>3000</v>
      </c>
      <c r="AV53" s="23">
        <v>15</v>
      </c>
      <c r="AW53" s="345"/>
      <c r="AX53" s="345"/>
      <c r="AY53" s="345"/>
      <c r="AZ53" s="345"/>
      <c r="BA53" s="345"/>
      <c r="BB53" s="345"/>
      <c r="BC53" s="345"/>
      <c r="BD53" s="307"/>
      <c r="BE53" s="307" t="s">
        <v>11932</v>
      </c>
      <c r="BF53" s="335"/>
      <c r="BG53" s="335"/>
      <c r="BH53" s="335"/>
      <c r="BI53" s="335"/>
      <c r="BJ53" s="335"/>
      <c r="BK53" s="335"/>
      <c r="BL53" s="335"/>
      <c r="BM53" s="307"/>
      <c r="BN53" s="307"/>
      <c r="BO53" s="800"/>
      <c r="BP53" s="800"/>
      <c r="BQ53" s="327"/>
      <c r="BR53" s="327"/>
      <c r="BS53" s="327"/>
      <c r="BT53" s="327"/>
      <c r="BU53" s="327"/>
      <c r="BV53" s="327"/>
      <c r="BW53" s="327"/>
      <c r="BX53" s="253"/>
      <c r="BY53" s="10">
        <v>7</v>
      </c>
      <c r="BZ53" s="327">
        <v>2</v>
      </c>
      <c r="CA53" s="327">
        <v>1</v>
      </c>
      <c r="CB53" s="327">
        <v>3</v>
      </c>
      <c r="CC53" s="327"/>
    </row>
    <row r="54" spans="1:81" ht="17.100000000000001" customHeight="1">
      <c r="A54" s="652">
        <v>38</v>
      </c>
      <c r="B54" s="85" t="s">
        <v>105</v>
      </c>
      <c r="C54" s="85" t="s">
        <v>295</v>
      </c>
      <c r="D54" s="85" t="s">
        <v>350</v>
      </c>
      <c r="E54" s="95" t="s">
        <v>20</v>
      </c>
      <c r="F54" s="85" t="s">
        <v>5141</v>
      </c>
      <c r="G54" s="101" t="s">
        <v>5142</v>
      </c>
      <c r="H54" s="269" t="s">
        <v>5143</v>
      </c>
      <c r="I54" s="269" t="s">
        <v>5144</v>
      </c>
      <c r="J54" s="269" t="s">
        <v>102</v>
      </c>
      <c r="K54" s="269" t="s">
        <v>5145</v>
      </c>
      <c r="L54" s="71" t="s">
        <v>5146</v>
      </c>
      <c r="M54" s="91" t="s">
        <v>8027</v>
      </c>
      <c r="N54" s="269" t="s">
        <v>30</v>
      </c>
      <c r="O54" s="253"/>
      <c r="P54" s="269" t="s">
        <v>30</v>
      </c>
      <c r="Q54" s="224">
        <v>960</v>
      </c>
      <c r="R54" s="224">
        <v>493</v>
      </c>
      <c r="S54" s="224">
        <v>234</v>
      </c>
      <c r="T54" s="224">
        <v>78</v>
      </c>
      <c r="U54" s="253" t="s">
        <v>6352</v>
      </c>
      <c r="V54" s="252">
        <v>156</v>
      </c>
      <c r="W54" s="252">
        <v>29</v>
      </c>
      <c r="X54" s="71" t="s">
        <v>6337</v>
      </c>
      <c r="Y54" s="220"/>
      <c r="Z54" s="220">
        <v>43</v>
      </c>
      <c r="AA54" s="220"/>
      <c r="AB54" s="220">
        <v>67</v>
      </c>
      <c r="AC54" s="220"/>
      <c r="AD54" s="220"/>
      <c r="AE54" s="253"/>
      <c r="AF54" s="628" t="s">
        <v>8028</v>
      </c>
      <c r="AG54" s="228"/>
      <c r="AH54" s="228">
        <v>111</v>
      </c>
      <c r="AI54" s="91"/>
      <c r="AJ54" s="273"/>
      <c r="AK54" s="273" t="s">
        <v>11641</v>
      </c>
      <c r="AL54" s="233">
        <v>15</v>
      </c>
      <c r="AM54" s="629"/>
      <c r="AN54" s="629"/>
      <c r="AO54" s="629">
        <v>15</v>
      </c>
      <c r="AP54" s="629"/>
      <c r="AQ54" s="315">
        <v>251</v>
      </c>
      <c r="AR54" s="315" t="s">
        <v>8544</v>
      </c>
      <c r="AS54" s="315" t="s">
        <v>8544</v>
      </c>
      <c r="AT54" s="91" t="s">
        <v>8550</v>
      </c>
      <c r="AU54" s="73">
        <v>6255</v>
      </c>
      <c r="AV54" s="23">
        <v>25</v>
      </c>
      <c r="AW54" s="345"/>
      <c r="AX54" s="345"/>
      <c r="AY54" s="345"/>
      <c r="AZ54" s="345"/>
      <c r="BA54" s="345"/>
      <c r="BB54" s="345"/>
      <c r="BC54" s="345"/>
      <c r="BD54" s="307"/>
      <c r="BE54" s="307"/>
      <c r="BF54" s="335">
        <v>5000</v>
      </c>
      <c r="BG54" s="335">
        <v>5000</v>
      </c>
      <c r="BH54" s="335">
        <v>5000</v>
      </c>
      <c r="BI54" s="335">
        <v>5000</v>
      </c>
      <c r="BJ54" s="335">
        <v>5000</v>
      </c>
      <c r="BK54" s="335">
        <v>20</v>
      </c>
      <c r="BL54" s="335">
        <v>30</v>
      </c>
      <c r="BM54" s="307" t="s">
        <v>8672</v>
      </c>
      <c r="BN54" s="307" t="s">
        <v>8671</v>
      </c>
      <c r="BO54" s="800"/>
      <c r="BP54" s="800"/>
      <c r="BQ54" s="327"/>
      <c r="BR54" s="327"/>
      <c r="BS54" s="327"/>
      <c r="BT54" s="327"/>
      <c r="BU54" s="327"/>
      <c r="BV54" s="327"/>
      <c r="BW54" s="327"/>
      <c r="BX54" s="253"/>
      <c r="BY54" s="10">
        <v>6</v>
      </c>
      <c r="BZ54" s="327"/>
      <c r="CA54" s="327">
        <v>1</v>
      </c>
      <c r="CB54" s="327"/>
      <c r="CC54" s="327">
        <v>2</v>
      </c>
    </row>
    <row r="55" spans="1:81" ht="17.100000000000001" customHeight="1">
      <c r="A55" s="652">
        <v>39</v>
      </c>
      <c r="B55" s="91" t="s">
        <v>105</v>
      </c>
      <c r="C55" s="91" t="s">
        <v>106</v>
      </c>
      <c r="D55" s="91" t="s">
        <v>350</v>
      </c>
      <c r="E55" s="85" t="s">
        <v>20</v>
      </c>
      <c r="F55" s="560" t="s">
        <v>5147</v>
      </c>
      <c r="G55" s="101" t="s">
        <v>5148</v>
      </c>
      <c r="H55" s="269" t="s">
        <v>5149</v>
      </c>
      <c r="I55" s="269" t="s">
        <v>5150</v>
      </c>
      <c r="J55" s="269" t="s">
        <v>102</v>
      </c>
      <c r="K55" s="269" t="s">
        <v>2459</v>
      </c>
      <c r="L55" s="71" t="s">
        <v>5151</v>
      </c>
      <c r="M55" s="91" t="s">
        <v>10287</v>
      </c>
      <c r="N55" s="269" t="s">
        <v>30</v>
      </c>
      <c r="O55" s="253"/>
      <c r="P55" s="269" t="s">
        <v>10291</v>
      </c>
      <c r="Q55" s="224">
        <v>2908</v>
      </c>
      <c r="R55" s="224">
        <v>1840</v>
      </c>
      <c r="S55" s="224">
        <v>1197</v>
      </c>
      <c r="T55" s="224"/>
      <c r="U55" s="253"/>
      <c r="V55" s="252">
        <v>1197</v>
      </c>
      <c r="W55" s="252">
        <v>90</v>
      </c>
      <c r="X55" s="71" t="s">
        <v>6337</v>
      </c>
      <c r="Y55" s="220">
        <v>212</v>
      </c>
      <c r="Z55" s="220">
        <v>100</v>
      </c>
      <c r="AA55" s="220">
        <v>2000</v>
      </c>
      <c r="AB55" s="220">
        <v>130</v>
      </c>
      <c r="AC55" s="220">
        <v>81</v>
      </c>
      <c r="AD55" s="220">
        <v>30</v>
      </c>
      <c r="AE55" s="253">
        <v>20</v>
      </c>
      <c r="AF55" s="273" t="s">
        <v>10288</v>
      </c>
      <c r="AG55" s="228"/>
      <c r="AH55" s="228">
        <v>2500</v>
      </c>
      <c r="AI55" s="91"/>
      <c r="AJ55" s="273"/>
      <c r="AK55" s="273" t="s">
        <v>11933</v>
      </c>
      <c r="AL55" s="233"/>
      <c r="AM55" s="629"/>
      <c r="AN55" s="629"/>
      <c r="AO55" s="629"/>
      <c r="AP55" s="629"/>
      <c r="AQ55" s="315">
        <v>46</v>
      </c>
      <c r="AR55" s="315" t="s">
        <v>6341</v>
      </c>
      <c r="AS55" s="315" t="s">
        <v>6341</v>
      </c>
      <c r="AT55" s="91" t="s">
        <v>12687</v>
      </c>
      <c r="AU55" s="73">
        <v>24225</v>
      </c>
      <c r="AV55" s="23">
        <v>527</v>
      </c>
      <c r="AW55" s="345"/>
      <c r="AX55" s="345"/>
      <c r="AY55" s="345"/>
      <c r="AZ55" s="345"/>
      <c r="BA55" s="345"/>
      <c r="BB55" s="345"/>
      <c r="BC55" s="345"/>
      <c r="BD55" s="307"/>
      <c r="BE55" s="307"/>
      <c r="BF55" s="335" t="s">
        <v>10289</v>
      </c>
      <c r="BG55" s="335"/>
      <c r="BH55" s="335"/>
      <c r="BI55" s="335"/>
      <c r="BJ55" s="335"/>
      <c r="BK55" s="335">
        <v>20</v>
      </c>
      <c r="BL55" s="335"/>
      <c r="BM55" s="307" t="s">
        <v>10290</v>
      </c>
      <c r="BN55" s="307" t="s">
        <v>12739</v>
      </c>
      <c r="BO55" s="800"/>
      <c r="BP55" s="800"/>
      <c r="BQ55" s="327"/>
      <c r="BR55" s="327"/>
      <c r="BS55" s="327"/>
      <c r="BT55" s="327"/>
      <c r="BU55" s="327"/>
      <c r="BV55" s="327"/>
      <c r="BW55" s="327"/>
      <c r="BX55" s="253"/>
      <c r="BY55" s="10">
        <v>6</v>
      </c>
      <c r="BZ55" s="327"/>
      <c r="CA55" s="327">
        <v>5</v>
      </c>
      <c r="CB55" s="327">
        <v>1</v>
      </c>
      <c r="CC55" s="327"/>
    </row>
    <row r="56" spans="1:81" ht="17.100000000000001" customHeight="1">
      <c r="A56" s="652">
        <v>40</v>
      </c>
      <c r="B56" s="91" t="s">
        <v>32</v>
      </c>
      <c r="C56" s="91" t="s">
        <v>118</v>
      </c>
      <c r="D56" s="91" t="s">
        <v>702</v>
      </c>
      <c r="E56" s="95" t="s">
        <v>20</v>
      </c>
      <c r="F56" s="560" t="s">
        <v>5152</v>
      </c>
      <c r="G56" s="101" t="s">
        <v>5153</v>
      </c>
      <c r="H56" s="269" t="s">
        <v>10292</v>
      </c>
      <c r="I56" s="269" t="s">
        <v>10293</v>
      </c>
      <c r="J56" s="269" t="s">
        <v>102</v>
      </c>
      <c r="K56" s="269" t="s">
        <v>10294</v>
      </c>
      <c r="L56" s="71" t="s">
        <v>5154</v>
      </c>
      <c r="M56" s="91" t="s">
        <v>11111</v>
      </c>
      <c r="N56" s="269" t="s">
        <v>102</v>
      </c>
      <c r="O56" s="253" t="s">
        <v>11211</v>
      </c>
      <c r="P56" s="269" t="s">
        <v>102</v>
      </c>
      <c r="Q56" s="224">
        <v>3878.9</v>
      </c>
      <c r="R56" s="224">
        <v>1991.1</v>
      </c>
      <c r="S56" s="224">
        <v>624.20000000000005</v>
      </c>
      <c r="T56" s="406"/>
      <c r="U56" s="390"/>
      <c r="V56" s="300">
        <v>624.20000000000005</v>
      </c>
      <c r="W56" s="252">
        <v>332.1</v>
      </c>
      <c r="X56" s="71" t="s">
        <v>6337</v>
      </c>
      <c r="Y56" s="220">
        <v>335.8</v>
      </c>
      <c r="Z56" s="220">
        <v>242</v>
      </c>
      <c r="AA56" s="220">
        <v>10000</v>
      </c>
      <c r="AB56" s="220">
        <v>173.2</v>
      </c>
      <c r="AC56" s="220">
        <v>64</v>
      </c>
      <c r="AD56" s="220"/>
      <c r="AE56" s="253" t="s">
        <v>11220</v>
      </c>
      <c r="AF56" s="273" t="s">
        <v>10295</v>
      </c>
      <c r="AG56" s="228"/>
      <c r="AH56" s="228">
        <v>100</v>
      </c>
      <c r="AI56" s="91"/>
      <c r="AJ56" s="273"/>
      <c r="AK56" s="273" t="s">
        <v>6573</v>
      </c>
      <c r="AL56" s="233">
        <v>27</v>
      </c>
      <c r="AM56" s="629">
        <v>6</v>
      </c>
      <c r="AN56" s="629">
        <v>5</v>
      </c>
      <c r="AO56" s="629">
        <v>16</v>
      </c>
      <c r="AP56" s="629"/>
      <c r="AQ56" s="315">
        <v>218</v>
      </c>
      <c r="AR56" s="315" t="s">
        <v>6544</v>
      </c>
      <c r="AS56" s="315" t="s">
        <v>6544</v>
      </c>
      <c r="AT56" s="91" t="s">
        <v>10296</v>
      </c>
      <c r="AU56" s="73">
        <v>10347</v>
      </c>
      <c r="AV56" s="23">
        <v>48</v>
      </c>
      <c r="AW56" s="345"/>
      <c r="AX56" s="345"/>
      <c r="AY56" s="345"/>
      <c r="AZ56" s="345"/>
      <c r="BA56" s="345"/>
      <c r="BB56" s="345"/>
      <c r="BC56" s="345"/>
      <c r="BD56" s="307"/>
      <c r="BE56" s="307"/>
      <c r="BF56" s="335">
        <v>10000</v>
      </c>
      <c r="BG56" s="335" t="s">
        <v>10298</v>
      </c>
      <c r="BH56" s="335">
        <v>8000</v>
      </c>
      <c r="BI56" s="335">
        <v>8000</v>
      </c>
      <c r="BJ56" s="335">
        <v>10000</v>
      </c>
      <c r="BK56" s="335" t="s">
        <v>10299</v>
      </c>
      <c r="BL56" s="335" t="s">
        <v>10300</v>
      </c>
      <c r="BM56" s="307" t="s">
        <v>12760</v>
      </c>
      <c r="BN56" s="307" t="s">
        <v>10301</v>
      </c>
      <c r="BO56" s="800"/>
      <c r="BP56" s="800"/>
      <c r="BQ56" s="327"/>
      <c r="BR56" s="327"/>
      <c r="BS56" s="327"/>
      <c r="BT56" s="327"/>
      <c r="BU56" s="327"/>
      <c r="BV56" s="327"/>
      <c r="BW56" s="327"/>
      <c r="BX56" s="253"/>
      <c r="BY56" s="10">
        <v>7</v>
      </c>
      <c r="BZ56" s="327">
        <v>2</v>
      </c>
      <c r="CA56" s="327">
        <v>1</v>
      </c>
      <c r="CB56" s="327">
        <v>3</v>
      </c>
      <c r="CC56" s="327"/>
    </row>
    <row r="57" spans="1:81" ht="17.100000000000001" customHeight="1">
      <c r="A57" s="652">
        <v>41</v>
      </c>
      <c r="B57" s="91" t="s">
        <v>32</v>
      </c>
      <c r="C57" s="91" t="s">
        <v>5155</v>
      </c>
      <c r="D57" s="91" t="s">
        <v>702</v>
      </c>
      <c r="E57" s="85" t="s">
        <v>20</v>
      </c>
      <c r="F57" s="91" t="s">
        <v>12606</v>
      </c>
      <c r="G57" s="101" t="s">
        <v>5156</v>
      </c>
      <c r="H57" s="269" t="s">
        <v>8326</v>
      </c>
      <c r="I57" s="269" t="s">
        <v>8461</v>
      </c>
      <c r="J57" s="269" t="s">
        <v>102</v>
      </c>
      <c r="K57" s="269" t="s">
        <v>8462</v>
      </c>
      <c r="L57" s="71" t="s">
        <v>8329</v>
      </c>
      <c r="M57" s="91" t="s">
        <v>8327</v>
      </c>
      <c r="N57" s="269" t="s">
        <v>30</v>
      </c>
      <c r="O57" s="253"/>
      <c r="P57" s="629" t="s">
        <v>30</v>
      </c>
      <c r="Q57" s="224">
        <v>569</v>
      </c>
      <c r="R57" s="224">
        <v>325.49</v>
      </c>
      <c r="S57" s="224">
        <v>329</v>
      </c>
      <c r="T57" s="224">
        <v>171</v>
      </c>
      <c r="U57" s="253"/>
      <c r="V57" s="252">
        <v>158</v>
      </c>
      <c r="W57" s="252">
        <v>26</v>
      </c>
      <c r="X57" s="71" t="s">
        <v>6337</v>
      </c>
      <c r="Y57" s="220">
        <v>16</v>
      </c>
      <c r="Z57" s="220"/>
      <c r="AA57" s="220"/>
      <c r="AB57" s="220">
        <v>33</v>
      </c>
      <c r="AC57" s="220"/>
      <c r="AD57" s="220"/>
      <c r="AE57" s="253">
        <v>3</v>
      </c>
      <c r="AF57" s="273" t="s">
        <v>8328</v>
      </c>
      <c r="AG57" s="228">
        <v>500</v>
      </c>
      <c r="AH57" s="228">
        <v>500</v>
      </c>
      <c r="AI57" s="91"/>
      <c r="AJ57" s="273"/>
      <c r="AK57" s="273" t="s">
        <v>6348</v>
      </c>
      <c r="AL57" s="233"/>
      <c r="AM57" s="629"/>
      <c r="AN57" s="629"/>
      <c r="AO57" s="629"/>
      <c r="AP57" s="629"/>
      <c r="AQ57" s="315">
        <v>0</v>
      </c>
      <c r="AR57" s="91"/>
      <c r="AS57" s="91"/>
      <c r="AT57" s="91" t="s">
        <v>12763</v>
      </c>
      <c r="AU57" s="73">
        <v>0</v>
      </c>
      <c r="AV57" s="73">
        <v>0</v>
      </c>
      <c r="AW57" s="345">
        <v>10000</v>
      </c>
      <c r="AX57" s="345">
        <v>0</v>
      </c>
      <c r="AY57" s="345">
        <v>0</v>
      </c>
      <c r="AZ57" s="345">
        <v>5000</v>
      </c>
      <c r="BA57" s="345">
        <v>10000</v>
      </c>
      <c r="BB57" s="345"/>
      <c r="BC57" s="345"/>
      <c r="BD57" s="307"/>
      <c r="BE57" s="307"/>
      <c r="BF57" s="335"/>
      <c r="BG57" s="335"/>
      <c r="BH57" s="335"/>
      <c r="BI57" s="335"/>
      <c r="BJ57" s="335"/>
      <c r="BK57" s="335"/>
      <c r="BL57" s="335"/>
      <c r="BM57" s="307"/>
      <c r="BN57" s="307"/>
      <c r="BO57" s="800"/>
      <c r="BP57" s="800"/>
      <c r="BQ57" s="327"/>
      <c r="BR57" s="327"/>
      <c r="BS57" s="327"/>
      <c r="BT57" s="327"/>
      <c r="BU57" s="327"/>
      <c r="BV57" s="327"/>
      <c r="BW57" s="327"/>
      <c r="BX57" s="253"/>
      <c r="BY57" s="10">
        <v>2</v>
      </c>
      <c r="BZ57" s="327"/>
      <c r="CA57" s="327">
        <v>1</v>
      </c>
      <c r="CB57" s="327"/>
      <c r="CC57" s="327"/>
    </row>
    <row r="58" spans="1:81" ht="17.100000000000001" customHeight="1">
      <c r="A58" s="136"/>
      <c r="B58" s="147" t="s">
        <v>707</v>
      </c>
      <c r="C58" s="136"/>
      <c r="D58" s="136">
        <v>35</v>
      </c>
      <c r="E58" s="136"/>
      <c r="F58" s="136"/>
      <c r="G58" s="135"/>
      <c r="H58" s="136"/>
      <c r="I58" s="136"/>
      <c r="J58" s="136"/>
      <c r="K58" s="136"/>
      <c r="L58" s="136"/>
      <c r="M58" s="205"/>
      <c r="N58" s="112"/>
      <c r="O58" s="285"/>
      <c r="P58" s="112"/>
      <c r="Q58" s="284"/>
      <c r="R58" s="284"/>
      <c r="S58" s="284"/>
      <c r="T58" s="284"/>
      <c r="U58" s="285"/>
      <c r="V58" s="298"/>
      <c r="W58" s="298"/>
      <c r="X58" s="112"/>
      <c r="Y58" s="286"/>
      <c r="Z58" s="286"/>
      <c r="AA58" s="286"/>
      <c r="AB58" s="286"/>
      <c r="AC58" s="286"/>
      <c r="AD58" s="286"/>
      <c r="AE58" s="285"/>
      <c r="AF58" s="112"/>
      <c r="AG58" s="237"/>
      <c r="AH58" s="237"/>
      <c r="AI58" s="205"/>
      <c r="AJ58" s="112"/>
      <c r="AK58" s="112"/>
      <c r="AL58" s="184"/>
      <c r="AM58" s="112"/>
      <c r="AN58" s="112"/>
      <c r="AO58" s="112"/>
      <c r="AP58" s="112"/>
      <c r="AQ58" s="112"/>
      <c r="AR58" s="112"/>
      <c r="AS58" s="112"/>
      <c r="AT58" s="205"/>
      <c r="AU58" s="198"/>
      <c r="AV58" s="198"/>
      <c r="AW58" s="197"/>
      <c r="AX58" s="197"/>
      <c r="AY58" s="197"/>
      <c r="AZ58" s="197"/>
      <c r="BA58" s="197"/>
      <c r="BB58" s="197"/>
      <c r="BC58" s="197"/>
      <c r="BD58" s="352"/>
      <c r="BE58" s="352"/>
      <c r="BF58" s="339"/>
      <c r="BG58" s="339"/>
      <c r="BH58" s="339"/>
      <c r="BI58" s="339"/>
      <c r="BJ58" s="339"/>
      <c r="BK58" s="339"/>
      <c r="BL58" s="339"/>
      <c r="BM58" s="352"/>
      <c r="BN58" s="352"/>
      <c r="BO58" s="803"/>
      <c r="BP58" s="803"/>
      <c r="BQ58" s="112"/>
      <c r="BR58" s="112"/>
      <c r="BS58" s="112"/>
      <c r="BT58" s="112"/>
      <c r="BU58" s="112"/>
      <c r="BV58" s="112"/>
      <c r="BW58" s="112"/>
      <c r="BX58" s="285"/>
      <c r="BY58" s="193"/>
      <c r="BZ58" s="112"/>
      <c r="CA58" s="112"/>
      <c r="CB58" s="112"/>
      <c r="CC58" s="112"/>
    </row>
    <row r="59" spans="1:81" ht="17.100000000000001" customHeight="1">
      <c r="A59" s="85">
        <v>42</v>
      </c>
      <c r="B59" s="85" t="s">
        <v>105</v>
      </c>
      <c r="C59" s="85" t="s">
        <v>185</v>
      </c>
      <c r="D59" s="85" t="s">
        <v>708</v>
      </c>
      <c r="E59" s="85" t="s">
        <v>180</v>
      </c>
      <c r="F59" s="85" t="s">
        <v>5157</v>
      </c>
      <c r="G59" s="101" t="s">
        <v>8790</v>
      </c>
      <c r="H59" s="269" t="s">
        <v>5158</v>
      </c>
      <c r="I59" s="269" t="s">
        <v>5159</v>
      </c>
      <c r="J59" s="269" t="s">
        <v>102</v>
      </c>
      <c r="K59" s="269" t="s">
        <v>8463</v>
      </c>
      <c r="L59" s="71" t="s">
        <v>5160</v>
      </c>
      <c r="M59" s="91" t="s">
        <v>11112</v>
      </c>
      <c r="N59" s="269" t="s">
        <v>30</v>
      </c>
      <c r="O59" s="253"/>
      <c r="P59" s="269" t="s">
        <v>30</v>
      </c>
      <c r="Q59" s="224">
        <v>148</v>
      </c>
      <c r="R59" s="224">
        <v>140</v>
      </c>
      <c r="S59" s="387">
        <v>104</v>
      </c>
      <c r="T59" s="387" t="s">
        <v>7937</v>
      </c>
      <c r="U59" s="636" t="s">
        <v>7937</v>
      </c>
      <c r="V59" s="248">
        <v>104</v>
      </c>
      <c r="W59" s="252">
        <v>25</v>
      </c>
      <c r="X59" s="71" t="s">
        <v>6337</v>
      </c>
      <c r="Y59" s="220"/>
      <c r="Z59" s="220"/>
      <c r="AA59" s="220"/>
      <c r="AB59" s="220">
        <v>142</v>
      </c>
      <c r="AC59" s="220"/>
      <c r="AD59" s="220"/>
      <c r="AE59" s="253">
        <v>60</v>
      </c>
      <c r="AF59" s="273" t="s">
        <v>8029</v>
      </c>
      <c r="AG59" s="228"/>
      <c r="AH59" s="228">
        <v>153</v>
      </c>
      <c r="AI59" s="91"/>
      <c r="AJ59" s="273"/>
      <c r="AK59" s="273" t="s">
        <v>6348</v>
      </c>
      <c r="AL59" s="233">
        <v>1</v>
      </c>
      <c r="AM59" s="629"/>
      <c r="AN59" s="629"/>
      <c r="AO59" s="629">
        <v>1</v>
      </c>
      <c r="AP59" s="629"/>
      <c r="AQ59" s="315">
        <v>200</v>
      </c>
      <c r="AR59" s="315" t="s">
        <v>8556</v>
      </c>
      <c r="AS59" s="315" t="s">
        <v>6378</v>
      </c>
      <c r="AT59" s="91" t="s">
        <v>8557</v>
      </c>
      <c r="AU59" s="73">
        <v>4400</v>
      </c>
      <c r="AV59" s="23">
        <v>22</v>
      </c>
      <c r="AW59" s="345"/>
      <c r="AX59" s="345"/>
      <c r="AY59" s="345"/>
      <c r="AZ59" s="345"/>
      <c r="BA59" s="345"/>
      <c r="BB59" s="345"/>
      <c r="BC59" s="345"/>
      <c r="BD59" s="307"/>
      <c r="BE59" s="307" t="s">
        <v>6350</v>
      </c>
      <c r="BF59" s="335"/>
      <c r="BG59" s="335"/>
      <c r="BH59" s="335"/>
      <c r="BI59" s="335"/>
      <c r="BJ59" s="335"/>
      <c r="BK59" s="335"/>
      <c r="BL59" s="335"/>
      <c r="BM59" s="307"/>
      <c r="BN59" s="307" t="s">
        <v>6350</v>
      </c>
      <c r="BO59" s="800"/>
      <c r="BP59" s="800"/>
      <c r="BQ59" s="327"/>
      <c r="BR59" s="327">
        <v>1</v>
      </c>
      <c r="BS59" s="327"/>
      <c r="BT59" s="327"/>
      <c r="BU59" s="327"/>
      <c r="BV59" s="327"/>
      <c r="BW59" s="327"/>
      <c r="BX59" s="253"/>
      <c r="BY59" s="67"/>
      <c r="BZ59" s="327"/>
      <c r="CA59" s="327"/>
      <c r="CB59" s="327"/>
      <c r="CC59" s="327"/>
    </row>
    <row r="60" spans="1:81" ht="17.100000000000001" customHeight="1">
      <c r="A60" s="85">
        <v>43</v>
      </c>
      <c r="B60" s="85" t="s">
        <v>105</v>
      </c>
      <c r="C60" s="85" t="s">
        <v>687</v>
      </c>
      <c r="D60" s="85" t="s">
        <v>708</v>
      </c>
      <c r="E60" s="85" t="s">
        <v>97</v>
      </c>
      <c r="F60" s="85" t="s">
        <v>12616</v>
      </c>
      <c r="G60" s="101" t="s">
        <v>8791</v>
      </c>
      <c r="H60" s="269" t="s">
        <v>5161</v>
      </c>
      <c r="I60" s="269" t="s">
        <v>2139</v>
      </c>
      <c r="J60" s="269" t="s">
        <v>102</v>
      </c>
      <c r="K60" s="269" t="s">
        <v>4681</v>
      </c>
      <c r="L60" s="454" t="s">
        <v>5162</v>
      </c>
      <c r="M60" s="91" t="s">
        <v>11113</v>
      </c>
      <c r="N60" s="269" t="s">
        <v>102</v>
      </c>
      <c r="O60" s="253" t="s">
        <v>6435</v>
      </c>
      <c r="P60" s="269" t="s">
        <v>30</v>
      </c>
      <c r="Q60" s="224">
        <v>4486</v>
      </c>
      <c r="R60" s="224">
        <v>1363</v>
      </c>
      <c r="S60" s="224">
        <v>1112</v>
      </c>
      <c r="T60" s="224"/>
      <c r="U60" s="253"/>
      <c r="V60" s="252">
        <v>1112</v>
      </c>
      <c r="W60" s="252">
        <v>233</v>
      </c>
      <c r="X60" s="71" t="s">
        <v>6337</v>
      </c>
      <c r="Y60" s="220">
        <v>892</v>
      </c>
      <c r="Z60" s="220">
        <v>40</v>
      </c>
      <c r="AA60" s="220"/>
      <c r="AB60" s="220">
        <v>150</v>
      </c>
      <c r="AC60" s="220"/>
      <c r="AD60" s="220"/>
      <c r="AE60" s="253"/>
      <c r="AF60" s="628" t="s">
        <v>7925</v>
      </c>
      <c r="AG60" s="228"/>
      <c r="AH60" s="228">
        <v>1006</v>
      </c>
      <c r="AI60" s="91"/>
      <c r="AJ60" s="273"/>
      <c r="AK60" s="273" t="s">
        <v>6365</v>
      </c>
      <c r="AL60" s="233">
        <v>10</v>
      </c>
      <c r="AM60" s="629">
        <v>7</v>
      </c>
      <c r="AN60" s="629">
        <v>3</v>
      </c>
      <c r="AO60" s="629"/>
      <c r="AP60" s="629"/>
      <c r="AQ60" s="315">
        <v>250</v>
      </c>
      <c r="AR60" s="315" t="s">
        <v>8544</v>
      </c>
      <c r="AS60" s="315" t="s">
        <v>8544</v>
      </c>
      <c r="AT60" s="91" t="s">
        <v>8030</v>
      </c>
      <c r="AU60" s="232">
        <v>44589</v>
      </c>
      <c r="AV60" s="23">
        <v>178</v>
      </c>
      <c r="AW60" s="345"/>
      <c r="AX60" s="345"/>
      <c r="AY60" s="345"/>
      <c r="AZ60" s="345"/>
      <c r="BA60" s="345"/>
      <c r="BB60" s="345"/>
      <c r="BC60" s="345"/>
      <c r="BD60" s="307"/>
      <c r="BE60" s="307"/>
      <c r="BF60" s="337"/>
      <c r="BG60" s="337"/>
      <c r="BH60" s="337"/>
      <c r="BI60" s="337"/>
      <c r="BJ60" s="337"/>
      <c r="BK60" s="335"/>
      <c r="BL60" s="335"/>
      <c r="BM60" s="307"/>
      <c r="BN60" s="307" t="s">
        <v>6350</v>
      </c>
      <c r="BO60" s="800"/>
      <c r="BP60" s="804">
        <v>4</v>
      </c>
      <c r="BQ60" s="327"/>
      <c r="BR60" s="327"/>
      <c r="BS60" s="327"/>
      <c r="BT60" s="327">
        <v>3</v>
      </c>
      <c r="BU60" s="327">
        <v>4</v>
      </c>
      <c r="BV60" s="327">
        <v>3</v>
      </c>
      <c r="BW60" s="327"/>
      <c r="BX60" s="253"/>
      <c r="BY60" s="67"/>
      <c r="BZ60" s="327"/>
      <c r="CA60" s="327"/>
      <c r="CB60" s="327"/>
      <c r="CC60" s="327"/>
    </row>
    <row r="61" spans="1:81" ht="17.100000000000001" customHeight="1">
      <c r="A61" s="85">
        <v>44</v>
      </c>
      <c r="B61" s="90" t="s">
        <v>105</v>
      </c>
      <c r="C61" s="90" t="s">
        <v>125</v>
      </c>
      <c r="D61" s="90" t="s">
        <v>708</v>
      </c>
      <c r="E61" s="90" t="s">
        <v>97</v>
      </c>
      <c r="F61" s="90" t="s">
        <v>12617</v>
      </c>
      <c r="G61" s="101" t="s">
        <v>813</v>
      </c>
      <c r="H61" s="269" t="s">
        <v>5163</v>
      </c>
      <c r="I61" s="269" t="s">
        <v>5164</v>
      </c>
      <c r="J61" s="269" t="s">
        <v>102</v>
      </c>
      <c r="K61" s="269" t="s">
        <v>5165</v>
      </c>
      <c r="L61" s="71" t="s">
        <v>5166</v>
      </c>
      <c r="M61" s="91" t="s">
        <v>11114</v>
      </c>
      <c r="N61" s="269" t="s">
        <v>30</v>
      </c>
      <c r="O61" s="253"/>
      <c r="P61" s="269" t="s">
        <v>30</v>
      </c>
      <c r="Q61" s="224">
        <v>1168</v>
      </c>
      <c r="R61" s="224">
        <v>888</v>
      </c>
      <c r="S61" s="224">
        <v>506</v>
      </c>
      <c r="T61" s="224"/>
      <c r="U61" s="253"/>
      <c r="V61" s="252">
        <v>506</v>
      </c>
      <c r="W61" s="252">
        <v>93</v>
      </c>
      <c r="X61" s="71" t="s">
        <v>33</v>
      </c>
      <c r="Y61" s="220">
        <v>411</v>
      </c>
      <c r="Z61" s="220">
        <v>21</v>
      </c>
      <c r="AA61" s="220"/>
      <c r="AB61" s="220">
        <v>31</v>
      </c>
      <c r="AC61" s="220"/>
      <c r="AD61" s="220"/>
      <c r="AE61" s="253">
        <v>133</v>
      </c>
      <c r="AF61" s="273" t="s">
        <v>8031</v>
      </c>
      <c r="AG61" s="228">
        <v>659</v>
      </c>
      <c r="AH61" s="228">
        <v>659</v>
      </c>
      <c r="AI61" s="91"/>
      <c r="AJ61" s="273"/>
      <c r="AK61" s="273" t="s">
        <v>6354</v>
      </c>
      <c r="AL61" s="233"/>
      <c r="AM61" s="629"/>
      <c r="AN61" s="629"/>
      <c r="AO61" s="629"/>
      <c r="AP61" s="629"/>
      <c r="AQ61" s="315">
        <v>194</v>
      </c>
      <c r="AR61" s="315" t="s">
        <v>6340</v>
      </c>
      <c r="AS61" s="315" t="s">
        <v>6378</v>
      </c>
      <c r="AT61" s="91" t="s">
        <v>8032</v>
      </c>
      <c r="AU61" s="232">
        <v>1818</v>
      </c>
      <c r="AV61" s="23">
        <v>9</v>
      </c>
      <c r="AW61" s="345"/>
      <c r="AX61" s="345"/>
      <c r="AY61" s="345"/>
      <c r="AZ61" s="345"/>
      <c r="BA61" s="345"/>
      <c r="BB61" s="345"/>
      <c r="BC61" s="345"/>
      <c r="BD61" s="307"/>
      <c r="BE61" s="307"/>
      <c r="BF61" s="335"/>
      <c r="BG61" s="335"/>
      <c r="BH61" s="335"/>
      <c r="BI61" s="335"/>
      <c r="BJ61" s="335"/>
      <c r="BK61" s="335"/>
      <c r="BL61" s="335"/>
      <c r="BM61" s="307"/>
      <c r="BN61" s="307" t="s">
        <v>6350</v>
      </c>
      <c r="BO61" s="800"/>
      <c r="BP61" s="800"/>
      <c r="BQ61" s="327"/>
      <c r="BR61" s="327"/>
      <c r="BS61" s="327"/>
      <c r="BT61" s="327"/>
      <c r="BU61" s="327"/>
      <c r="BV61" s="327"/>
      <c r="BW61" s="327"/>
      <c r="BX61" s="253"/>
      <c r="BY61" s="10">
        <v>1</v>
      </c>
      <c r="BZ61" s="327"/>
      <c r="CA61" s="327"/>
      <c r="CB61" s="327"/>
      <c r="CC61" s="327"/>
    </row>
    <row r="62" spans="1:81" ht="17.100000000000001" customHeight="1">
      <c r="A62" s="136"/>
      <c r="B62" s="147" t="s">
        <v>854</v>
      </c>
      <c r="C62" s="136"/>
      <c r="D62" s="136">
        <v>3</v>
      </c>
      <c r="E62" s="136"/>
      <c r="F62" s="136"/>
      <c r="G62" s="135"/>
      <c r="H62" s="136"/>
      <c r="I62" s="136"/>
      <c r="J62" s="136"/>
      <c r="K62" s="136"/>
      <c r="L62" s="136"/>
      <c r="M62" s="205"/>
      <c r="N62" s="112"/>
      <c r="O62" s="285"/>
      <c r="P62" s="112"/>
      <c r="Q62" s="284"/>
      <c r="R62" s="284"/>
      <c r="S62" s="284"/>
      <c r="T62" s="284"/>
      <c r="U62" s="285"/>
      <c r="V62" s="298"/>
      <c r="W62" s="298"/>
      <c r="X62" s="112"/>
      <c r="Y62" s="286"/>
      <c r="Z62" s="286"/>
      <c r="AA62" s="286"/>
      <c r="AB62" s="286"/>
      <c r="AC62" s="286"/>
      <c r="AD62" s="286"/>
      <c r="AE62" s="285"/>
      <c r="AF62" s="112"/>
      <c r="AG62" s="237"/>
      <c r="AH62" s="237"/>
      <c r="AI62" s="205"/>
      <c r="AJ62" s="112"/>
      <c r="AK62" s="112"/>
      <c r="AL62" s="184"/>
      <c r="AM62" s="112"/>
      <c r="AN62" s="112"/>
      <c r="AO62" s="112"/>
      <c r="AP62" s="112"/>
      <c r="AQ62" s="112"/>
      <c r="AR62" s="112"/>
      <c r="AS62" s="112"/>
      <c r="AT62" s="205"/>
      <c r="AU62" s="198"/>
      <c r="AV62" s="195"/>
      <c r="AW62" s="197"/>
      <c r="AX62" s="197"/>
      <c r="AY62" s="197"/>
      <c r="AZ62" s="197"/>
      <c r="BA62" s="197"/>
      <c r="BB62" s="197"/>
      <c r="BC62" s="197"/>
      <c r="BD62" s="352"/>
      <c r="BE62" s="352"/>
      <c r="BF62" s="339"/>
      <c r="BG62" s="339"/>
      <c r="BH62" s="339"/>
      <c r="BI62" s="339"/>
      <c r="BJ62" s="339"/>
      <c r="BK62" s="339"/>
      <c r="BL62" s="339"/>
      <c r="BM62" s="352"/>
      <c r="BN62" s="352"/>
      <c r="BO62" s="803"/>
      <c r="BP62" s="803"/>
      <c r="BQ62" s="112"/>
      <c r="BR62" s="112"/>
      <c r="BS62" s="112"/>
      <c r="BT62" s="112"/>
      <c r="BU62" s="112"/>
      <c r="BV62" s="112"/>
      <c r="BW62" s="112"/>
      <c r="BX62" s="285"/>
      <c r="BY62" s="193"/>
      <c r="BZ62" s="112"/>
      <c r="CA62" s="112"/>
      <c r="CB62" s="112"/>
      <c r="CC62" s="112"/>
    </row>
    <row r="63" spans="1:81" ht="17.100000000000001" customHeight="1">
      <c r="A63" s="102"/>
      <c r="B63" s="157" t="s">
        <v>855</v>
      </c>
      <c r="C63" s="158"/>
      <c r="D63" s="158">
        <v>43</v>
      </c>
      <c r="E63" s="158"/>
      <c r="F63" s="110"/>
      <c r="G63" s="170"/>
      <c r="H63" s="104"/>
      <c r="I63" s="104"/>
      <c r="J63" s="104"/>
      <c r="K63" s="104"/>
      <c r="L63" s="104"/>
      <c r="M63" s="204"/>
      <c r="N63" s="104"/>
      <c r="O63" s="288"/>
      <c r="P63" s="104"/>
      <c r="Q63" s="287"/>
      <c r="R63" s="287"/>
      <c r="S63" s="287"/>
      <c r="T63" s="287"/>
      <c r="U63" s="288"/>
      <c r="V63" s="299"/>
      <c r="W63" s="299"/>
      <c r="X63" s="104"/>
      <c r="Y63" s="289"/>
      <c r="Z63" s="289"/>
      <c r="AA63" s="289"/>
      <c r="AB63" s="289"/>
      <c r="AC63" s="289"/>
      <c r="AD63" s="289"/>
      <c r="AE63" s="288"/>
      <c r="AF63" s="104"/>
      <c r="AG63" s="238"/>
      <c r="AH63" s="238"/>
      <c r="AI63" s="204"/>
      <c r="AJ63" s="104"/>
      <c r="AK63" s="104"/>
      <c r="AL63" s="401"/>
      <c r="AM63" s="104"/>
      <c r="AN63" s="104"/>
      <c r="AO63" s="104"/>
      <c r="AP63" s="104"/>
      <c r="AQ63" s="104"/>
      <c r="AR63" s="104"/>
      <c r="AS63" s="104"/>
      <c r="AT63" s="204"/>
      <c r="AU63" s="199"/>
      <c r="AV63" s="201"/>
      <c r="AW63" s="346"/>
      <c r="AX63" s="346"/>
      <c r="AY63" s="346"/>
      <c r="AZ63" s="346"/>
      <c r="BA63" s="346"/>
      <c r="BB63" s="346"/>
      <c r="BC63" s="346"/>
      <c r="BD63" s="353"/>
      <c r="BE63" s="353"/>
      <c r="BF63" s="360"/>
      <c r="BG63" s="360"/>
      <c r="BH63" s="360"/>
      <c r="BI63" s="360"/>
      <c r="BJ63" s="360"/>
      <c r="BK63" s="360"/>
      <c r="BL63" s="360"/>
      <c r="BM63" s="353"/>
      <c r="BN63" s="353"/>
      <c r="BO63" s="805"/>
      <c r="BP63" s="805"/>
      <c r="BQ63" s="104"/>
      <c r="BR63" s="104"/>
      <c r="BS63" s="104"/>
      <c r="BT63" s="104"/>
      <c r="BU63" s="104"/>
      <c r="BV63" s="104"/>
      <c r="BW63" s="104"/>
      <c r="BX63" s="288"/>
      <c r="BY63" s="200"/>
      <c r="BZ63" s="104"/>
      <c r="CA63" s="104"/>
      <c r="CB63" s="104"/>
      <c r="CC63" s="104"/>
    </row>
    <row r="64" spans="1:81" ht="17.100000000000001" customHeight="1">
      <c r="A64" s="91"/>
      <c r="B64" s="74" t="s">
        <v>856</v>
      </c>
      <c r="C64" s="91"/>
      <c r="D64" s="91"/>
      <c r="E64" s="91"/>
      <c r="F64" s="91"/>
      <c r="G64" s="101"/>
      <c r="H64" s="269"/>
      <c r="I64" s="269"/>
      <c r="J64" s="269"/>
      <c r="K64" s="269"/>
      <c r="L64" s="71"/>
      <c r="M64" s="91"/>
      <c r="N64" s="269"/>
      <c r="O64" s="253"/>
      <c r="P64" s="269"/>
      <c r="Q64" s="224"/>
      <c r="R64" s="224"/>
      <c r="S64" s="224"/>
      <c r="T64" s="224"/>
      <c r="U64" s="253"/>
      <c r="V64" s="252"/>
      <c r="W64" s="252"/>
      <c r="X64" s="71"/>
      <c r="Y64" s="220"/>
      <c r="Z64" s="220"/>
      <c r="AA64" s="220"/>
      <c r="AB64" s="220"/>
      <c r="AC64" s="220"/>
      <c r="AD64" s="220"/>
      <c r="AE64" s="253"/>
      <c r="AF64" s="273"/>
      <c r="AG64" s="228"/>
      <c r="AH64" s="228"/>
      <c r="AI64" s="91"/>
      <c r="AJ64" s="273"/>
      <c r="AK64" s="273"/>
      <c r="AL64" s="233"/>
      <c r="AM64" s="629"/>
      <c r="AN64" s="629"/>
      <c r="AO64" s="629"/>
      <c r="AP64" s="629"/>
      <c r="AQ64" s="315"/>
      <c r="AR64" s="315"/>
      <c r="AS64" s="315"/>
      <c r="AT64" s="91"/>
      <c r="AU64" s="73"/>
      <c r="AV64" s="66"/>
      <c r="AW64" s="345"/>
      <c r="AX64" s="345"/>
      <c r="AY64" s="345"/>
      <c r="AZ64" s="345"/>
      <c r="BA64" s="345"/>
      <c r="BB64" s="345"/>
      <c r="BC64" s="345"/>
      <c r="BD64" s="307"/>
      <c r="BE64" s="307"/>
      <c r="BF64" s="335"/>
      <c r="BG64" s="335"/>
      <c r="BH64" s="335"/>
      <c r="BI64" s="335"/>
      <c r="BJ64" s="335"/>
      <c r="BK64" s="335"/>
      <c r="BL64" s="335"/>
      <c r="BM64" s="307"/>
      <c r="BN64" s="307"/>
      <c r="BO64" s="800"/>
      <c r="BP64" s="800"/>
      <c r="BQ64" s="327"/>
      <c r="BR64" s="327"/>
      <c r="BS64" s="327"/>
      <c r="BT64" s="327"/>
      <c r="BU64" s="327"/>
      <c r="BV64" s="327"/>
      <c r="BW64" s="327"/>
      <c r="BX64" s="253"/>
      <c r="BY64" s="67"/>
      <c r="BZ64" s="327"/>
      <c r="CA64" s="327"/>
      <c r="CB64" s="327"/>
      <c r="CC64" s="327"/>
    </row>
    <row r="65" spans="1:81" ht="17.100000000000001" customHeight="1">
      <c r="A65" s="88">
        <v>45</v>
      </c>
      <c r="B65" s="88" t="s">
        <v>5167</v>
      </c>
      <c r="C65" s="88" t="s">
        <v>5168</v>
      </c>
      <c r="D65" s="88" t="s">
        <v>5169</v>
      </c>
      <c r="E65" s="88" t="s">
        <v>97</v>
      </c>
      <c r="F65" s="88" t="s">
        <v>5170</v>
      </c>
      <c r="G65" s="169" t="s">
        <v>5171</v>
      </c>
      <c r="H65" s="268" t="s">
        <v>5172</v>
      </c>
      <c r="I65" s="268" t="s">
        <v>5173</v>
      </c>
      <c r="J65" s="268" t="s">
        <v>102</v>
      </c>
      <c r="K65" s="268" t="s">
        <v>5174</v>
      </c>
      <c r="L65" s="93" t="s">
        <v>5175</v>
      </c>
      <c r="M65" s="91" t="s">
        <v>8344</v>
      </c>
      <c r="N65" s="269" t="s">
        <v>102</v>
      </c>
      <c r="O65" s="253" t="s">
        <v>6435</v>
      </c>
      <c r="P65" s="269" t="s">
        <v>102</v>
      </c>
      <c r="Q65" s="224">
        <v>27191</v>
      </c>
      <c r="R65" s="224">
        <v>22826</v>
      </c>
      <c r="S65" s="224">
        <v>7565</v>
      </c>
      <c r="T65" s="224">
        <v>1151</v>
      </c>
      <c r="U65" s="253" t="s">
        <v>6352</v>
      </c>
      <c r="V65" s="252">
        <v>6414</v>
      </c>
      <c r="W65" s="252">
        <v>2312</v>
      </c>
      <c r="X65" s="71" t="s">
        <v>6337</v>
      </c>
      <c r="Y65" s="220">
        <v>291</v>
      </c>
      <c r="Z65" s="220">
        <v>235</v>
      </c>
      <c r="AA65" s="220">
        <v>17416</v>
      </c>
      <c r="AB65" s="220">
        <v>976</v>
      </c>
      <c r="AC65" s="220">
        <v>135</v>
      </c>
      <c r="AD65" s="220"/>
      <c r="AE65" s="253">
        <v>131</v>
      </c>
      <c r="AF65" s="91" t="s">
        <v>8345</v>
      </c>
      <c r="AG65" s="228">
        <v>2993</v>
      </c>
      <c r="AH65" s="228">
        <v>2993</v>
      </c>
      <c r="AI65" s="91"/>
      <c r="AJ65" s="273"/>
      <c r="AK65" s="273" t="s">
        <v>12423</v>
      </c>
      <c r="AL65" s="233">
        <v>1</v>
      </c>
      <c r="AM65" s="629">
        <v>1</v>
      </c>
      <c r="AN65" s="629"/>
      <c r="AO65" s="629"/>
      <c r="AP65" s="629"/>
      <c r="AQ65" s="315">
        <v>313</v>
      </c>
      <c r="AR65" s="315" t="s">
        <v>6341</v>
      </c>
      <c r="AS65" s="315" t="s">
        <v>6341</v>
      </c>
      <c r="AT65" s="91" t="s">
        <v>6356</v>
      </c>
      <c r="AU65" s="73">
        <v>37943</v>
      </c>
      <c r="AV65" s="23">
        <v>121</v>
      </c>
      <c r="AW65" s="345"/>
      <c r="AX65" s="345"/>
      <c r="AY65" s="345"/>
      <c r="AZ65" s="345"/>
      <c r="BA65" s="345"/>
      <c r="BB65" s="345"/>
      <c r="BC65" s="345"/>
      <c r="BD65" s="307"/>
      <c r="BE65" s="307" t="s">
        <v>6350</v>
      </c>
      <c r="BF65" s="335"/>
      <c r="BG65" s="335"/>
      <c r="BH65" s="335"/>
      <c r="BI65" s="335"/>
      <c r="BJ65" s="335"/>
      <c r="BK65" s="335"/>
      <c r="BL65" s="335"/>
      <c r="BM65" s="307"/>
      <c r="BN65" s="307" t="s">
        <v>6350</v>
      </c>
      <c r="BO65" s="800">
        <v>2</v>
      </c>
      <c r="BP65" s="800">
        <v>14</v>
      </c>
      <c r="BQ65" s="751"/>
      <c r="BR65" s="751"/>
      <c r="BS65" s="751">
        <v>9</v>
      </c>
      <c r="BT65" s="751">
        <v>20</v>
      </c>
      <c r="BU65" s="751">
        <v>21</v>
      </c>
      <c r="BV65" s="751"/>
      <c r="BW65" s="327"/>
      <c r="BX65" s="253">
        <v>1</v>
      </c>
      <c r="BY65" s="67"/>
      <c r="BZ65" s="327"/>
      <c r="CA65" s="327"/>
      <c r="CB65" s="327"/>
      <c r="CC65" s="327"/>
    </row>
    <row r="66" spans="1:81" ht="17.100000000000001" customHeight="1">
      <c r="A66" s="88">
        <v>46</v>
      </c>
      <c r="B66" s="88" t="s">
        <v>889</v>
      </c>
      <c r="C66" s="88" t="s">
        <v>5176</v>
      </c>
      <c r="D66" s="88" t="s">
        <v>213</v>
      </c>
      <c r="E66" s="88" t="s">
        <v>97</v>
      </c>
      <c r="F66" s="88" t="s">
        <v>5177</v>
      </c>
      <c r="G66" s="169" t="s">
        <v>5178</v>
      </c>
      <c r="H66" s="268" t="s">
        <v>5179</v>
      </c>
      <c r="I66" s="268" t="s">
        <v>5180</v>
      </c>
      <c r="J66" s="268" t="s">
        <v>102</v>
      </c>
      <c r="K66" s="557" t="s">
        <v>5181</v>
      </c>
      <c r="L66" s="557" t="s">
        <v>10278</v>
      </c>
      <c r="M66" s="91" t="s">
        <v>11115</v>
      </c>
      <c r="N66" s="269" t="s">
        <v>30</v>
      </c>
      <c r="O66" s="253"/>
      <c r="P66" s="269" t="s">
        <v>30</v>
      </c>
      <c r="Q66" s="224">
        <v>29900</v>
      </c>
      <c r="R66" s="224">
        <v>15312</v>
      </c>
      <c r="S66" s="224">
        <v>5910.7</v>
      </c>
      <c r="T66" s="224">
        <v>5910.7</v>
      </c>
      <c r="U66" s="253" t="s">
        <v>6352</v>
      </c>
      <c r="V66" s="252"/>
      <c r="W66" s="252">
        <v>753.6</v>
      </c>
      <c r="X66" s="71" t="s">
        <v>33</v>
      </c>
      <c r="Y66" s="220">
        <v>252.7</v>
      </c>
      <c r="Z66" s="220">
        <v>524.29999999999995</v>
      </c>
      <c r="AA66" s="220">
        <v>21269</v>
      </c>
      <c r="AB66" s="220">
        <v>768</v>
      </c>
      <c r="AC66" s="220">
        <v>116.2</v>
      </c>
      <c r="AD66" s="220">
        <v>142.5</v>
      </c>
      <c r="AE66" s="253">
        <v>193</v>
      </c>
      <c r="AF66" s="558" t="s">
        <v>10285</v>
      </c>
      <c r="AG66" s="228"/>
      <c r="AH66" s="228">
        <v>315</v>
      </c>
      <c r="AI66" s="91"/>
      <c r="AJ66" s="273"/>
      <c r="AK66" s="273" t="s">
        <v>7366</v>
      </c>
      <c r="AL66" s="233">
        <v>12</v>
      </c>
      <c r="AM66" s="629">
        <v>3</v>
      </c>
      <c r="AN66" s="629">
        <v>4</v>
      </c>
      <c r="AO66" s="629">
        <v>4</v>
      </c>
      <c r="AP66" s="629">
        <v>1</v>
      </c>
      <c r="AQ66" s="315">
        <v>312</v>
      </c>
      <c r="AR66" s="315" t="s">
        <v>6341</v>
      </c>
      <c r="AS66" s="315" t="s">
        <v>6341</v>
      </c>
      <c r="AT66" s="91" t="s">
        <v>9334</v>
      </c>
      <c r="AU66" s="73">
        <v>237046</v>
      </c>
      <c r="AV66" s="23">
        <v>760</v>
      </c>
      <c r="AW66" s="345"/>
      <c r="AX66" s="345"/>
      <c r="AY66" s="345"/>
      <c r="AZ66" s="345"/>
      <c r="BA66" s="345"/>
      <c r="BB66" s="345"/>
      <c r="BC66" s="345"/>
      <c r="BD66" s="307"/>
      <c r="BE66" s="307" t="s">
        <v>9787</v>
      </c>
      <c r="BF66" s="335"/>
      <c r="BG66" s="335"/>
      <c r="BH66" s="335"/>
      <c r="BI66" s="335"/>
      <c r="BJ66" s="335"/>
      <c r="BK66" s="335"/>
      <c r="BL66" s="335"/>
      <c r="BM66" s="307"/>
      <c r="BN66" s="307" t="s">
        <v>9787</v>
      </c>
      <c r="BO66" s="800">
        <v>2</v>
      </c>
      <c r="BP66" s="800">
        <v>8</v>
      </c>
      <c r="BQ66" s="327"/>
      <c r="BR66" s="327">
        <v>26</v>
      </c>
      <c r="BS66" s="327"/>
      <c r="BT66" s="327">
        <v>15</v>
      </c>
      <c r="BU66" s="327">
        <v>22</v>
      </c>
      <c r="BV66" s="327">
        <v>4</v>
      </c>
      <c r="BW66" s="327"/>
      <c r="BX66" s="253"/>
      <c r="BY66" s="34"/>
      <c r="BZ66" s="557"/>
      <c r="CA66" s="557"/>
      <c r="CB66" s="557"/>
      <c r="CC66" s="557"/>
    </row>
    <row r="67" spans="1:81" ht="17.100000000000001" customHeight="1">
      <c r="A67" s="136"/>
      <c r="B67" s="147" t="s">
        <v>927</v>
      </c>
      <c r="C67" s="136"/>
      <c r="D67" s="136">
        <v>2</v>
      </c>
      <c r="E67" s="136"/>
      <c r="F67" s="136"/>
      <c r="G67" s="136"/>
      <c r="H67" s="136"/>
      <c r="I67" s="136"/>
      <c r="J67" s="136"/>
      <c r="K67" s="136"/>
      <c r="L67" s="136"/>
      <c r="M67" s="136"/>
      <c r="N67" s="112"/>
      <c r="O67" s="285"/>
      <c r="P67" s="112"/>
      <c r="Q67" s="284"/>
      <c r="R67" s="284"/>
      <c r="S67" s="284"/>
      <c r="T67" s="284"/>
      <c r="U67" s="285"/>
      <c r="V67" s="298"/>
      <c r="W67" s="298"/>
      <c r="X67" s="112"/>
      <c r="Y67" s="286"/>
      <c r="Z67" s="286"/>
      <c r="AA67" s="286"/>
      <c r="AB67" s="286"/>
      <c r="AC67" s="286"/>
      <c r="AD67" s="286"/>
      <c r="AE67" s="285"/>
      <c r="AF67" s="112"/>
      <c r="AG67" s="237"/>
      <c r="AH67" s="237"/>
      <c r="AI67" s="205"/>
      <c r="AJ67" s="112"/>
      <c r="AK67" s="112"/>
      <c r="AL67" s="184"/>
      <c r="AM67" s="112"/>
      <c r="AN67" s="112"/>
      <c r="AO67" s="112"/>
      <c r="AP67" s="112"/>
      <c r="AQ67" s="112"/>
      <c r="AR67" s="112"/>
      <c r="AS67" s="112"/>
      <c r="AT67" s="205"/>
      <c r="AU67" s="198"/>
      <c r="AV67" s="195"/>
      <c r="AW67" s="197"/>
      <c r="AX67" s="197"/>
      <c r="AY67" s="197"/>
      <c r="AZ67" s="197"/>
      <c r="BA67" s="197"/>
      <c r="BB67" s="197"/>
      <c r="BC67" s="197"/>
      <c r="BD67" s="352"/>
      <c r="BE67" s="352"/>
      <c r="BF67" s="339"/>
      <c r="BG67" s="339"/>
      <c r="BH67" s="339"/>
      <c r="BI67" s="339"/>
      <c r="BJ67" s="339"/>
      <c r="BK67" s="339"/>
      <c r="BL67" s="339"/>
      <c r="BM67" s="352"/>
      <c r="BN67" s="352"/>
      <c r="BO67" s="803"/>
      <c r="BP67" s="803"/>
      <c r="BQ67" s="112"/>
      <c r="BR67" s="112"/>
      <c r="BS67" s="112"/>
      <c r="BT67" s="112"/>
      <c r="BU67" s="112"/>
      <c r="BV67" s="112"/>
      <c r="BW67" s="112"/>
      <c r="BX67" s="285"/>
      <c r="BY67" s="193"/>
      <c r="BZ67" s="112"/>
      <c r="CA67" s="112"/>
      <c r="CB67" s="112"/>
      <c r="CC67" s="112"/>
    </row>
    <row r="68" spans="1:81" ht="17.100000000000001" customHeight="1">
      <c r="A68" s="78">
        <v>47</v>
      </c>
      <c r="B68" s="78" t="s">
        <v>856</v>
      </c>
      <c r="C68" s="78" t="s">
        <v>957</v>
      </c>
      <c r="D68" s="78" t="s">
        <v>702</v>
      </c>
      <c r="E68" s="88" t="s">
        <v>97</v>
      </c>
      <c r="F68" s="535" t="s">
        <v>5182</v>
      </c>
      <c r="G68" s="101" t="s">
        <v>5183</v>
      </c>
      <c r="H68" s="269" t="s">
        <v>5184</v>
      </c>
      <c r="I68" s="269" t="s">
        <v>5185</v>
      </c>
      <c r="J68" s="269" t="s">
        <v>102</v>
      </c>
      <c r="K68" s="269" t="s">
        <v>5185</v>
      </c>
      <c r="L68" s="71" t="s">
        <v>5186</v>
      </c>
      <c r="M68" s="91" t="s">
        <v>11116</v>
      </c>
      <c r="N68" s="269" t="s">
        <v>30</v>
      </c>
      <c r="O68" s="253"/>
      <c r="P68" s="269" t="s">
        <v>30</v>
      </c>
      <c r="Q68" s="224">
        <v>217</v>
      </c>
      <c r="R68" s="224">
        <v>305</v>
      </c>
      <c r="S68" s="224">
        <v>138</v>
      </c>
      <c r="T68" s="224">
        <v>92</v>
      </c>
      <c r="U68" s="253" t="s">
        <v>6405</v>
      </c>
      <c r="V68" s="252">
        <v>46</v>
      </c>
      <c r="W68" s="252">
        <v>16</v>
      </c>
      <c r="X68" s="71" t="s">
        <v>6337</v>
      </c>
      <c r="Y68" s="220">
        <v>46</v>
      </c>
      <c r="Z68" s="220"/>
      <c r="AA68" s="220"/>
      <c r="AB68" s="220">
        <v>16</v>
      </c>
      <c r="AC68" s="220"/>
      <c r="AD68" s="220"/>
      <c r="AE68" s="253" t="s">
        <v>10207</v>
      </c>
      <c r="AF68" s="273" t="s">
        <v>10208</v>
      </c>
      <c r="AG68" s="228">
        <v>105</v>
      </c>
      <c r="AH68" s="228">
        <v>105</v>
      </c>
      <c r="AI68" s="91"/>
      <c r="AJ68" s="273"/>
      <c r="AK68" s="273" t="s">
        <v>11507</v>
      </c>
      <c r="AL68" s="233">
        <v>9</v>
      </c>
      <c r="AM68" s="629">
        <v>3</v>
      </c>
      <c r="AN68" s="629">
        <v>2</v>
      </c>
      <c r="AO68" s="629">
        <v>4</v>
      </c>
      <c r="AP68" s="629"/>
      <c r="AQ68" s="315">
        <v>247</v>
      </c>
      <c r="AR68" s="315" t="s">
        <v>7145</v>
      </c>
      <c r="AS68" s="315" t="s">
        <v>7145</v>
      </c>
      <c r="AT68" s="91" t="s">
        <v>9706</v>
      </c>
      <c r="AU68" s="232">
        <v>9500</v>
      </c>
      <c r="AV68" s="23">
        <v>38</v>
      </c>
      <c r="AW68" s="345"/>
      <c r="AX68" s="345"/>
      <c r="AY68" s="345"/>
      <c r="AZ68" s="345"/>
      <c r="BA68" s="345"/>
      <c r="BB68" s="345"/>
      <c r="BC68" s="345"/>
      <c r="BD68" s="307"/>
      <c r="BE68" s="307" t="s">
        <v>10209</v>
      </c>
      <c r="BF68" s="335"/>
      <c r="BG68" s="335"/>
      <c r="BH68" s="335"/>
      <c r="BI68" s="335"/>
      <c r="BJ68" s="335"/>
      <c r="BK68" s="335"/>
      <c r="BL68" s="335"/>
      <c r="BM68" s="307"/>
      <c r="BN68" s="307" t="s">
        <v>10209</v>
      </c>
      <c r="BO68" s="800"/>
      <c r="BP68" s="800"/>
      <c r="BQ68" s="327"/>
      <c r="BR68" s="327"/>
      <c r="BS68" s="327"/>
      <c r="BT68" s="327"/>
      <c r="BU68" s="327"/>
      <c r="BV68" s="327"/>
      <c r="BW68" s="327"/>
      <c r="BX68" s="253"/>
      <c r="BY68" s="246">
        <v>5</v>
      </c>
      <c r="BZ68" s="633">
        <v>1</v>
      </c>
      <c r="CA68" s="633"/>
      <c r="CB68" s="633">
        <v>1</v>
      </c>
      <c r="CC68" s="327"/>
    </row>
    <row r="69" spans="1:81" ht="17.100000000000001" customHeight="1">
      <c r="A69" s="88">
        <v>48</v>
      </c>
      <c r="B69" s="78" t="s">
        <v>856</v>
      </c>
      <c r="C69" s="78" t="s">
        <v>950</v>
      </c>
      <c r="D69" s="78" t="s">
        <v>702</v>
      </c>
      <c r="E69" s="88" t="s">
        <v>97</v>
      </c>
      <c r="F69" s="78" t="s">
        <v>5187</v>
      </c>
      <c r="G69" s="101" t="s">
        <v>5188</v>
      </c>
      <c r="H69" s="269" t="s">
        <v>5189</v>
      </c>
      <c r="I69" s="269" t="s">
        <v>5190</v>
      </c>
      <c r="J69" s="269" t="s">
        <v>102</v>
      </c>
      <c r="K69" s="269" t="s">
        <v>5191</v>
      </c>
      <c r="L69" s="71" t="s">
        <v>12424</v>
      </c>
      <c r="M69" s="91" t="s">
        <v>11117</v>
      </c>
      <c r="N69" s="269" t="s">
        <v>102</v>
      </c>
      <c r="O69" s="253" t="s">
        <v>11211</v>
      </c>
      <c r="P69" s="454" t="s">
        <v>9737</v>
      </c>
      <c r="Q69" s="224">
        <v>1728</v>
      </c>
      <c r="R69" s="224">
        <v>1424.2</v>
      </c>
      <c r="S69" s="224">
        <v>332.3</v>
      </c>
      <c r="T69" s="224"/>
      <c r="U69" s="253"/>
      <c r="V69" s="252">
        <v>332.3</v>
      </c>
      <c r="W69" s="252">
        <v>16.5</v>
      </c>
      <c r="X69" s="71" t="s">
        <v>6337</v>
      </c>
      <c r="Y69" s="220">
        <v>27.2</v>
      </c>
      <c r="Z69" s="220">
        <v>23.2</v>
      </c>
      <c r="AA69" s="220">
        <v>1798</v>
      </c>
      <c r="AB69" s="220">
        <v>89.7</v>
      </c>
      <c r="AC69" s="220"/>
      <c r="AD69" s="220"/>
      <c r="AE69" s="253">
        <v>12</v>
      </c>
      <c r="AF69" s="273" t="s">
        <v>8033</v>
      </c>
      <c r="AG69" s="228"/>
      <c r="AH69" s="228">
        <v>100</v>
      </c>
      <c r="AI69" s="91"/>
      <c r="AJ69" s="273"/>
      <c r="AK69" s="273" t="s">
        <v>6369</v>
      </c>
      <c r="AL69" s="233">
        <v>5</v>
      </c>
      <c r="AM69" s="629"/>
      <c r="AN69" s="629">
        <v>2</v>
      </c>
      <c r="AO69" s="629">
        <v>2</v>
      </c>
      <c r="AP69" s="629">
        <v>1</v>
      </c>
      <c r="AQ69" s="315">
        <v>306</v>
      </c>
      <c r="AR69" s="315" t="s">
        <v>12218</v>
      </c>
      <c r="AS69" s="315" t="s">
        <v>12218</v>
      </c>
      <c r="AT69" s="91" t="s">
        <v>12219</v>
      </c>
      <c r="AU69" s="73">
        <v>17530</v>
      </c>
      <c r="AV69" s="23">
        <v>57</v>
      </c>
      <c r="AW69" s="345"/>
      <c r="AX69" s="345"/>
      <c r="AY69" s="345"/>
      <c r="AZ69" s="345"/>
      <c r="BA69" s="345"/>
      <c r="BB69" s="345"/>
      <c r="BC69" s="345"/>
      <c r="BD69" s="307"/>
      <c r="BE69" s="307" t="s">
        <v>8650</v>
      </c>
      <c r="BF69" s="335"/>
      <c r="BG69" s="335"/>
      <c r="BH69" s="335"/>
      <c r="BI69" s="335"/>
      <c r="BJ69" s="335"/>
      <c r="BK69" s="335"/>
      <c r="BL69" s="335"/>
      <c r="BM69" s="307"/>
      <c r="BN69" s="307" t="s">
        <v>8650</v>
      </c>
      <c r="BO69" s="800"/>
      <c r="BP69" s="800"/>
      <c r="BQ69" s="327"/>
      <c r="BR69" s="327"/>
      <c r="BS69" s="327"/>
      <c r="BT69" s="327"/>
      <c r="BU69" s="327"/>
      <c r="BV69" s="327"/>
      <c r="BW69" s="327"/>
      <c r="BX69" s="253"/>
      <c r="BY69" s="246">
        <v>6</v>
      </c>
      <c r="BZ69" s="633"/>
      <c r="CA69" s="633"/>
      <c r="CB69" s="633"/>
      <c r="CC69" s="327"/>
    </row>
    <row r="70" spans="1:81" ht="17.100000000000001" customHeight="1">
      <c r="A70" s="648">
        <v>49</v>
      </c>
      <c r="B70" s="91" t="s">
        <v>856</v>
      </c>
      <c r="C70" s="91" t="s">
        <v>957</v>
      </c>
      <c r="D70" s="91" t="s">
        <v>702</v>
      </c>
      <c r="E70" s="88" t="s">
        <v>20</v>
      </c>
      <c r="F70" s="534" t="s">
        <v>5192</v>
      </c>
      <c r="G70" s="101" t="s">
        <v>12410</v>
      </c>
      <c r="H70" s="269" t="s">
        <v>5193</v>
      </c>
      <c r="I70" s="269" t="s">
        <v>5194</v>
      </c>
      <c r="J70" s="269" t="s">
        <v>102</v>
      </c>
      <c r="K70" s="269" t="s">
        <v>5195</v>
      </c>
      <c r="L70" s="71" t="s">
        <v>12409</v>
      </c>
      <c r="M70" s="91" t="s">
        <v>10223</v>
      </c>
      <c r="N70" s="269" t="s">
        <v>30</v>
      </c>
      <c r="O70" s="253"/>
      <c r="P70" s="269" t="s">
        <v>30</v>
      </c>
      <c r="Q70" s="224">
        <v>1316</v>
      </c>
      <c r="R70" s="224">
        <v>1019</v>
      </c>
      <c r="S70" s="224">
        <v>962</v>
      </c>
      <c r="T70" s="224">
        <v>669</v>
      </c>
      <c r="U70" s="253"/>
      <c r="V70" s="252">
        <v>293</v>
      </c>
      <c r="W70" s="252">
        <v>159</v>
      </c>
      <c r="X70" s="71" t="s">
        <v>6337</v>
      </c>
      <c r="Y70" s="220">
        <v>28</v>
      </c>
      <c r="Z70" s="220">
        <v>35</v>
      </c>
      <c r="AA70" s="220">
        <v>400</v>
      </c>
      <c r="AB70" s="220">
        <v>21</v>
      </c>
      <c r="AC70" s="220"/>
      <c r="AD70" s="220"/>
      <c r="AE70" s="253">
        <v>4</v>
      </c>
      <c r="AF70" s="273" t="s">
        <v>10224</v>
      </c>
      <c r="AG70" s="228">
        <v>305</v>
      </c>
      <c r="AH70" s="228">
        <v>305</v>
      </c>
      <c r="AI70" s="91"/>
      <c r="AJ70" s="273"/>
      <c r="AK70" s="273" t="s">
        <v>6365</v>
      </c>
      <c r="AL70" s="233">
        <v>4</v>
      </c>
      <c r="AM70" s="629"/>
      <c r="AN70" s="629">
        <v>4</v>
      </c>
      <c r="AO70" s="629"/>
      <c r="AP70" s="629"/>
      <c r="AQ70" s="315">
        <v>230</v>
      </c>
      <c r="AR70" s="315" t="s">
        <v>6355</v>
      </c>
      <c r="AS70" s="315" t="s">
        <v>6355</v>
      </c>
      <c r="AT70" s="91" t="s">
        <v>10280</v>
      </c>
      <c r="AU70" s="73">
        <v>1100</v>
      </c>
      <c r="AV70" s="53">
        <v>5</v>
      </c>
      <c r="AW70" s="345"/>
      <c r="AX70" s="345"/>
      <c r="AY70" s="345"/>
      <c r="AZ70" s="345"/>
      <c r="BA70" s="345"/>
      <c r="BB70" s="345"/>
      <c r="BC70" s="345"/>
      <c r="BD70" s="307"/>
      <c r="BE70" s="307" t="s">
        <v>6350</v>
      </c>
      <c r="BF70" s="335"/>
      <c r="BG70" s="335"/>
      <c r="BH70" s="335"/>
      <c r="BI70" s="335"/>
      <c r="BJ70" s="335"/>
      <c r="BK70" s="335"/>
      <c r="BL70" s="335"/>
      <c r="BM70" s="307"/>
      <c r="BN70" s="307" t="s">
        <v>6350</v>
      </c>
      <c r="BO70" s="800"/>
      <c r="BP70" s="800"/>
      <c r="BQ70" s="327"/>
      <c r="BR70" s="327"/>
      <c r="BS70" s="327"/>
      <c r="BT70" s="327"/>
      <c r="BU70" s="327"/>
      <c r="BV70" s="327"/>
      <c r="BW70" s="327"/>
      <c r="BX70" s="253"/>
      <c r="BY70" s="246">
        <v>3</v>
      </c>
      <c r="BZ70" s="633"/>
      <c r="CA70" s="633"/>
      <c r="CB70" s="633"/>
      <c r="CC70" s="327"/>
    </row>
    <row r="71" spans="1:81" ht="17.100000000000001" customHeight="1">
      <c r="A71" s="88">
        <v>50</v>
      </c>
      <c r="B71" s="78" t="s">
        <v>856</v>
      </c>
      <c r="C71" s="78" t="s">
        <v>138</v>
      </c>
      <c r="D71" s="78" t="s">
        <v>702</v>
      </c>
      <c r="E71" s="88" t="s">
        <v>20</v>
      </c>
      <c r="F71" s="88" t="s">
        <v>10272</v>
      </c>
      <c r="G71" s="101" t="s">
        <v>5196</v>
      </c>
      <c r="H71" s="269" t="s">
        <v>5197</v>
      </c>
      <c r="I71" s="269" t="s">
        <v>5013</v>
      </c>
      <c r="J71" s="269" t="s">
        <v>102</v>
      </c>
      <c r="K71" s="269" t="s">
        <v>5013</v>
      </c>
      <c r="L71" s="71" t="s">
        <v>5198</v>
      </c>
      <c r="M71" s="91" t="s">
        <v>11118</v>
      </c>
      <c r="N71" s="269" t="s">
        <v>30</v>
      </c>
      <c r="O71" s="253"/>
      <c r="P71" s="269" t="s">
        <v>30</v>
      </c>
      <c r="Q71" s="224">
        <v>729.3</v>
      </c>
      <c r="R71" s="224">
        <v>608.5</v>
      </c>
      <c r="S71" s="224">
        <v>582.5</v>
      </c>
      <c r="T71" s="224"/>
      <c r="U71" s="253"/>
      <c r="V71" s="252">
        <v>583</v>
      </c>
      <c r="W71" s="252">
        <v>15</v>
      </c>
      <c r="X71" s="71" t="s">
        <v>6337</v>
      </c>
      <c r="Y71" s="220"/>
      <c r="Z71" s="220"/>
      <c r="AA71" s="220"/>
      <c r="AB71" s="220"/>
      <c r="AC71" s="220"/>
      <c r="AD71" s="220"/>
      <c r="AE71" s="253">
        <v>21</v>
      </c>
      <c r="AF71" s="273" t="s">
        <v>10153</v>
      </c>
      <c r="AG71" s="255"/>
      <c r="AH71" s="255"/>
      <c r="AI71" s="91"/>
      <c r="AJ71" s="273"/>
      <c r="AK71" s="273"/>
      <c r="AL71" s="233"/>
      <c r="AM71" s="629"/>
      <c r="AN71" s="629"/>
      <c r="AO71" s="629"/>
      <c r="AP71" s="629"/>
      <c r="AQ71" s="549">
        <v>0</v>
      </c>
      <c r="AR71" s="548"/>
      <c r="AS71" s="548"/>
      <c r="AT71" s="634" t="s">
        <v>11226</v>
      </c>
      <c r="AU71" s="788">
        <v>0</v>
      </c>
      <c r="AV71" s="788">
        <v>0</v>
      </c>
      <c r="AW71" s="345"/>
      <c r="AX71" s="345"/>
      <c r="AY71" s="345"/>
      <c r="AZ71" s="345"/>
      <c r="BA71" s="345"/>
      <c r="BB71" s="345"/>
      <c r="BC71" s="345"/>
      <c r="BD71" s="307"/>
      <c r="BE71" s="307" t="s">
        <v>10154</v>
      </c>
      <c r="BF71" s="335"/>
      <c r="BG71" s="335"/>
      <c r="BH71" s="335"/>
      <c r="BI71" s="335"/>
      <c r="BJ71" s="335"/>
      <c r="BK71" s="335"/>
      <c r="BL71" s="335"/>
      <c r="BM71" s="307"/>
      <c r="BN71" s="307" t="s">
        <v>10154</v>
      </c>
      <c r="BO71" s="800"/>
      <c r="BP71" s="800"/>
      <c r="BQ71" s="327"/>
      <c r="BR71" s="327"/>
      <c r="BS71" s="327"/>
      <c r="BT71" s="327"/>
      <c r="BU71" s="327"/>
      <c r="BV71" s="327"/>
      <c r="BW71" s="327"/>
      <c r="BX71" s="253"/>
      <c r="BY71" s="246"/>
      <c r="BZ71" s="633"/>
      <c r="CA71" s="633"/>
      <c r="CB71" s="633"/>
      <c r="CC71" s="327"/>
    </row>
    <row r="72" spans="1:81" ht="17.100000000000001" customHeight="1">
      <c r="A72" s="648">
        <v>51</v>
      </c>
      <c r="B72" s="78" t="s">
        <v>889</v>
      </c>
      <c r="C72" s="78" t="s">
        <v>890</v>
      </c>
      <c r="D72" s="78" t="s">
        <v>350</v>
      </c>
      <c r="E72" s="88" t="s">
        <v>20</v>
      </c>
      <c r="F72" s="78" t="s">
        <v>5199</v>
      </c>
      <c r="G72" s="101" t="s">
        <v>12032</v>
      </c>
      <c r="H72" s="269" t="s">
        <v>5200</v>
      </c>
      <c r="I72" s="269" t="s">
        <v>5201</v>
      </c>
      <c r="J72" s="269" t="s">
        <v>102</v>
      </c>
      <c r="K72" s="269" t="s">
        <v>5202</v>
      </c>
      <c r="L72" s="71" t="s">
        <v>5203</v>
      </c>
      <c r="M72" s="91" t="s">
        <v>11119</v>
      </c>
      <c r="N72" s="269" t="s">
        <v>102</v>
      </c>
      <c r="O72" s="253" t="s">
        <v>11211</v>
      </c>
      <c r="P72" s="269" t="s">
        <v>30</v>
      </c>
      <c r="Q72" s="224">
        <v>1653</v>
      </c>
      <c r="R72" s="224">
        <v>858</v>
      </c>
      <c r="S72" s="224">
        <v>824</v>
      </c>
      <c r="T72" s="224">
        <v>208</v>
      </c>
      <c r="U72" s="253"/>
      <c r="V72" s="300">
        <v>616</v>
      </c>
      <c r="W72" s="252">
        <v>65</v>
      </c>
      <c r="X72" s="71" t="s">
        <v>6337</v>
      </c>
      <c r="Y72" s="220">
        <v>66</v>
      </c>
      <c r="Z72" s="220"/>
      <c r="AA72" s="220"/>
      <c r="AB72" s="220">
        <v>47</v>
      </c>
      <c r="AC72" s="220">
        <v>119</v>
      </c>
      <c r="AD72" s="220"/>
      <c r="AE72" s="253">
        <v>84</v>
      </c>
      <c r="AF72" s="273" t="s">
        <v>8291</v>
      </c>
      <c r="AG72" s="228">
        <v>201</v>
      </c>
      <c r="AH72" s="228">
        <v>217</v>
      </c>
      <c r="AI72" s="91"/>
      <c r="AJ72" s="273"/>
      <c r="AK72" s="273" t="s">
        <v>6365</v>
      </c>
      <c r="AL72" s="233">
        <v>4</v>
      </c>
      <c r="AM72" s="629">
        <v>3</v>
      </c>
      <c r="AN72" s="629"/>
      <c r="AO72" s="629">
        <v>1</v>
      </c>
      <c r="AP72" s="629"/>
      <c r="AQ72" s="315">
        <v>363</v>
      </c>
      <c r="AR72" s="315" t="s">
        <v>8560</v>
      </c>
      <c r="AS72" s="315" t="s">
        <v>8560</v>
      </c>
      <c r="AT72" s="91" t="s">
        <v>8292</v>
      </c>
      <c r="AU72" s="232">
        <v>57796</v>
      </c>
      <c r="AV72" s="23">
        <v>159</v>
      </c>
      <c r="AW72" s="345">
        <v>15000</v>
      </c>
      <c r="AX72" s="345">
        <v>0</v>
      </c>
      <c r="AY72" s="345">
        <v>15000</v>
      </c>
      <c r="AZ72" s="345">
        <v>15000</v>
      </c>
      <c r="BA72" s="345">
        <v>15000</v>
      </c>
      <c r="BB72" s="345"/>
      <c r="BC72" s="345"/>
      <c r="BD72" s="307" t="s">
        <v>8293</v>
      </c>
      <c r="BE72" s="307"/>
      <c r="BF72" s="335">
        <v>15000</v>
      </c>
      <c r="BG72" s="335">
        <v>0</v>
      </c>
      <c r="BH72" s="335">
        <v>15000</v>
      </c>
      <c r="BI72" s="335">
        <v>15000</v>
      </c>
      <c r="BJ72" s="335">
        <v>15000</v>
      </c>
      <c r="BK72" s="335"/>
      <c r="BL72" s="335">
        <v>30</v>
      </c>
      <c r="BM72" s="307" t="s">
        <v>8294</v>
      </c>
      <c r="BN72" s="307"/>
      <c r="BO72" s="800"/>
      <c r="BP72" s="800"/>
      <c r="BQ72" s="327"/>
      <c r="BR72" s="327"/>
      <c r="BS72" s="327"/>
      <c r="BT72" s="327"/>
      <c r="BU72" s="327"/>
      <c r="BV72" s="327"/>
      <c r="BW72" s="327"/>
      <c r="BX72" s="253"/>
      <c r="BY72" s="10">
        <v>4</v>
      </c>
      <c r="BZ72" s="632"/>
      <c r="CA72" s="632">
        <v>1</v>
      </c>
      <c r="CB72" s="632"/>
      <c r="CC72" s="525"/>
    </row>
    <row r="73" spans="1:81" ht="17.100000000000001" customHeight="1">
      <c r="A73" s="136"/>
      <c r="B73" s="147" t="s">
        <v>985</v>
      </c>
      <c r="C73" s="136"/>
      <c r="D73" s="136">
        <v>5</v>
      </c>
      <c r="E73" s="136"/>
      <c r="F73" s="136"/>
      <c r="G73" s="135"/>
      <c r="H73" s="136"/>
      <c r="I73" s="136"/>
      <c r="J73" s="136"/>
      <c r="K73" s="136"/>
      <c r="L73" s="136"/>
      <c r="M73" s="205"/>
      <c r="N73" s="112"/>
      <c r="O73" s="285"/>
      <c r="P73" s="112"/>
      <c r="Q73" s="284"/>
      <c r="R73" s="284"/>
      <c r="S73" s="284"/>
      <c r="T73" s="284"/>
      <c r="U73" s="285"/>
      <c r="V73" s="298"/>
      <c r="W73" s="298"/>
      <c r="X73" s="112"/>
      <c r="Y73" s="286"/>
      <c r="Z73" s="286"/>
      <c r="AA73" s="286"/>
      <c r="AB73" s="286"/>
      <c r="AC73" s="286"/>
      <c r="AD73" s="286"/>
      <c r="AE73" s="285"/>
      <c r="AF73" s="112"/>
      <c r="AG73" s="237"/>
      <c r="AH73" s="237"/>
      <c r="AI73" s="205"/>
      <c r="AJ73" s="112"/>
      <c r="AK73" s="112"/>
      <c r="AL73" s="184"/>
      <c r="AM73" s="112"/>
      <c r="AN73" s="112"/>
      <c r="AO73" s="112"/>
      <c r="AP73" s="112"/>
      <c r="AQ73" s="112"/>
      <c r="AR73" s="112"/>
      <c r="AS73" s="112"/>
      <c r="AT73" s="205"/>
      <c r="AU73" s="198"/>
      <c r="AV73" s="195"/>
      <c r="AW73" s="197"/>
      <c r="AX73" s="197"/>
      <c r="AY73" s="197"/>
      <c r="AZ73" s="197"/>
      <c r="BA73" s="197"/>
      <c r="BB73" s="197"/>
      <c r="BC73" s="197"/>
      <c r="BD73" s="352"/>
      <c r="BE73" s="352"/>
      <c r="BF73" s="339"/>
      <c r="BG73" s="339"/>
      <c r="BH73" s="339"/>
      <c r="BI73" s="339"/>
      <c r="BJ73" s="339"/>
      <c r="BK73" s="339"/>
      <c r="BL73" s="339"/>
      <c r="BM73" s="352"/>
      <c r="BN73" s="352"/>
      <c r="BO73" s="803"/>
      <c r="BP73" s="803"/>
      <c r="BQ73" s="112"/>
      <c r="BR73" s="112"/>
      <c r="BS73" s="112"/>
      <c r="BT73" s="112"/>
      <c r="BU73" s="112"/>
      <c r="BV73" s="112"/>
      <c r="BW73" s="112"/>
      <c r="BX73" s="285"/>
      <c r="BY73" s="193"/>
      <c r="BZ73" s="112"/>
      <c r="CA73" s="112"/>
      <c r="CB73" s="112"/>
      <c r="CC73" s="112"/>
    </row>
    <row r="74" spans="1:81" ht="17.100000000000001" customHeight="1">
      <c r="A74" s="88">
        <v>52</v>
      </c>
      <c r="B74" s="78" t="s">
        <v>856</v>
      </c>
      <c r="C74" s="78" t="s">
        <v>857</v>
      </c>
      <c r="D74" s="78" t="s">
        <v>987</v>
      </c>
      <c r="E74" s="88" t="s">
        <v>97</v>
      </c>
      <c r="F74" s="88" t="s">
        <v>5204</v>
      </c>
      <c r="G74" s="101" t="s">
        <v>5205</v>
      </c>
      <c r="H74" s="269" t="s">
        <v>5206</v>
      </c>
      <c r="I74" s="269" t="s">
        <v>5207</v>
      </c>
      <c r="J74" s="269" t="s">
        <v>102</v>
      </c>
      <c r="K74" s="269" t="s">
        <v>2379</v>
      </c>
      <c r="L74" s="71" t="s">
        <v>5208</v>
      </c>
      <c r="M74" s="91" t="s">
        <v>11120</v>
      </c>
      <c r="N74" s="269" t="s">
        <v>30</v>
      </c>
      <c r="O74" s="253"/>
      <c r="P74" s="269" t="s">
        <v>30</v>
      </c>
      <c r="Q74" s="224">
        <v>2239</v>
      </c>
      <c r="R74" s="224">
        <v>2239</v>
      </c>
      <c r="S74" s="224">
        <v>1306</v>
      </c>
      <c r="T74" s="224">
        <v>653</v>
      </c>
      <c r="U74" s="253"/>
      <c r="V74" s="252">
        <v>653</v>
      </c>
      <c r="W74" s="252">
        <v>71</v>
      </c>
      <c r="X74" s="71" t="s">
        <v>6337</v>
      </c>
      <c r="Y74" s="220"/>
      <c r="Z74" s="220"/>
      <c r="AA74" s="220"/>
      <c r="AB74" s="220"/>
      <c r="AC74" s="220"/>
      <c r="AD74" s="220"/>
      <c r="AE74" s="253">
        <v>81</v>
      </c>
      <c r="AF74" s="273" t="s">
        <v>9738</v>
      </c>
      <c r="AG74" s="228"/>
      <c r="AH74" s="228">
        <v>308</v>
      </c>
      <c r="AI74" s="91"/>
      <c r="AJ74" s="273"/>
      <c r="AK74" s="273"/>
      <c r="AL74" s="233"/>
      <c r="AM74" s="629"/>
      <c r="AN74" s="629"/>
      <c r="AO74" s="629"/>
      <c r="AP74" s="629"/>
      <c r="AQ74" s="315">
        <v>187</v>
      </c>
      <c r="AR74" s="315" t="s">
        <v>10053</v>
      </c>
      <c r="AS74" s="315" t="s">
        <v>10053</v>
      </c>
      <c r="AT74" s="91" t="s">
        <v>9739</v>
      </c>
      <c r="AU74" s="73">
        <v>14960</v>
      </c>
      <c r="AV74" s="23">
        <v>80</v>
      </c>
      <c r="AW74" s="345"/>
      <c r="AX74" s="345"/>
      <c r="AY74" s="345"/>
      <c r="AZ74" s="345"/>
      <c r="BA74" s="345"/>
      <c r="BB74" s="345"/>
      <c r="BC74" s="345"/>
      <c r="BD74" s="307"/>
      <c r="BE74" s="307" t="s">
        <v>6350</v>
      </c>
      <c r="BF74" s="335"/>
      <c r="BG74" s="335"/>
      <c r="BH74" s="335"/>
      <c r="BI74" s="335"/>
      <c r="BJ74" s="335"/>
      <c r="BK74" s="335"/>
      <c r="BL74" s="335"/>
      <c r="BM74" s="307"/>
      <c r="BN74" s="307" t="s">
        <v>6350</v>
      </c>
      <c r="BO74" s="800"/>
      <c r="BP74" s="800"/>
      <c r="BQ74" s="327"/>
      <c r="BR74" s="327"/>
      <c r="BS74" s="327"/>
      <c r="BT74" s="327"/>
      <c r="BU74" s="327"/>
      <c r="BV74" s="327"/>
      <c r="BW74" s="327"/>
      <c r="BX74" s="253"/>
      <c r="BY74" s="246">
        <v>1</v>
      </c>
      <c r="BZ74" s="327"/>
      <c r="CA74" s="327">
        <v>2</v>
      </c>
      <c r="CB74" s="327"/>
      <c r="CC74" s="327"/>
    </row>
    <row r="75" spans="1:81" ht="17.100000000000001" customHeight="1">
      <c r="A75" s="78">
        <v>53</v>
      </c>
      <c r="B75" s="78" t="s">
        <v>856</v>
      </c>
      <c r="C75" s="78" t="s">
        <v>986</v>
      </c>
      <c r="D75" s="78" t="s">
        <v>987</v>
      </c>
      <c r="E75" s="88" t="s">
        <v>97</v>
      </c>
      <c r="F75" s="78" t="s">
        <v>5209</v>
      </c>
      <c r="G75" s="101" t="s">
        <v>989</v>
      </c>
      <c r="H75" s="269" t="s">
        <v>5210</v>
      </c>
      <c r="I75" s="269" t="s">
        <v>5211</v>
      </c>
      <c r="J75" s="269" t="s">
        <v>102</v>
      </c>
      <c r="K75" s="269" t="s">
        <v>5212</v>
      </c>
      <c r="L75" s="71" t="s">
        <v>5213</v>
      </c>
      <c r="M75" s="91" t="s">
        <v>8034</v>
      </c>
      <c r="N75" s="269" t="s">
        <v>30</v>
      </c>
      <c r="O75" s="253"/>
      <c r="P75" s="269" t="s">
        <v>30</v>
      </c>
      <c r="Q75" s="224">
        <v>492</v>
      </c>
      <c r="R75" s="224">
        <v>1089</v>
      </c>
      <c r="S75" s="224">
        <v>555</v>
      </c>
      <c r="T75" s="224"/>
      <c r="U75" s="253"/>
      <c r="V75" s="252">
        <v>555</v>
      </c>
      <c r="W75" s="252">
        <v>106</v>
      </c>
      <c r="X75" s="71" t="s">
        <v>6337</v>
      </c>
      <c r="Y75" s="220"/>
      <c r="Z75" s="220"/>
      <c r="AA75" s="220"/>
      <c r="AB75" s="220">
        <v>36</v>
      </c>
      <c r="AC75" s="220"/>
      <c r="AD75" s="220"/>
      <c r="AE75" s="253">
        <v>218</v>
      </c>
      <c r="AF75" s="273" t="s">
        <v>8487</v>
      </c>
      <c r="AG75" s="228">
        <v>414</v>
      </c>
      <c r="AH75" s="228">
        <v>429</v>
      </c>
      <c r="AI75" s="91"/>
      <c r="AJ75" s="273"/>
      <c r="AK75" s="273" t="s">
        <v>11935</v>
      </c>
      <c r="AL75" s="233">
        <v>11</v>
      </c>
      <c r="AM75" s="629">
        <v>8</v>
      </c>
      <c r="AN75" s="629"/>
      <c r="AO75" s="629">
        <v>2</v>
      </c>
      <c r="AP75" s="629">
        <v>1</v>
      </c>
      <c r="AQ75" s="315">
        <v>136</v>
      </c>
      <c r="AR75" s="315" t="s">
        <v>10053</v>
      </c>
      <c r="AS75" s="315" t="s">
        <v>6378</v>
      </c>
      <c r="AT75" s="91" t="s">
        <v>8561</v>
      </c>
      <c r="AU75" s="73">
        <v>8951</v>
      </c>
      <c r="AV75" s="23">
        <v>66</v>
      </c>
      <c r="AW75" s="345"/>
      <c r="AX75" s="345"/>
      <c r="AY75" s="345"/>
      <c r="AZ75" s="345"/>
      <c r="BA75" s="345"/>
      <c r="BB75" s="345"/>
      <c r="BC75" s="345"/>
      <c r="BD75" s="307"/>
      <c r="BE75" s="307" t="s">
        <v>6350</v>
      </c>
      <c r="BF75" s="335"/>
      <c r="BG75" s="335"/>
      <c r="BH75" s="335"/>
      <c r="BI75" s="335"/>
      <c r="BJ75" s="335"/>
      <c r="BK75" s="335"/>
      <c r="BL75" s="335"/>
      <c r="BM75" s="307"/>
      <c r="BN75" s="307"/>
      <c r="BO75" s="800"/>
      <c r="BP75" s="800"/>
      <c r="BQ75" s="327"/>
      <c r="BR75" s="327"/>
      <c r="BS75" s="327"/>
      <c r="BT75" s="327"/>
      <c r="BU75" s="327"/>
      <c r="BV75" s="327"/>
      <c r="BW75" s="327"/>
      <c r="BX75" s="253"/>
      <c r="BY75" s="246">
        <v>3</v>
      </c>
      <c r="BZ75" s="327"/>
      <c r="CA75" s="327"/>
      <c r="CB75" s="327"/>
      <c r="CC75" s="327"/>
    </row>
    <row r="76" spans="1:81" ht="17.100000000000001" customHeight="1">
      <c r="A76" s="136"/>
      <c r="B76" s="147" t="s">
        <v>1032</v>
      </c>
      <c r="C76" s="136"/>
      <c r="D76" s="136">
        <v>2</v>
      </c>
      <c r="E76" s="136"/>
      <c r="F76" s="136"/>
      <c r="G76" s="135"/>
      <c r="H76" s="136"/>
      <c r="I76" s="136"/>
      <c r="J76" s="136"/>
      <c r="K76" s="136"/>
      <c r="L76" s="136"/>
      <c r="M76" s="205"/>
      <c r="N76" s="112"/>
      <c r="O76" s="285"/>
      <c r="P76" s="112"/>
      <c r="Q76" s="284"/>
      <c r="R76" s="284"/>
      <c r="S76" s="284"/>
      <c r="T76" s="284"/>
      <c r="U76" s="285"/>
      <c r="V76" s="298"/>
      <c r="W76" s="298"/>
      <c r="X76" s="112"/>
      <c r="Y76" s="286"/>
      <c r="Z76" s="286"/>
      <c r="AA76" s="286"/>
      <c r="AB76" s="286"/>
      <c r="AC76" s="286"/>
      <c r="AD76" s="286"/>
      <c r="AE76" s="285"/>
      <c r="AF76" s="112"/>
      <c r="AG76" s="237"/>
      <c r="AH76" s="237"/>
      <c r="AI76" s="205"/>
      <c r="AJ76" s="112"/>
      <c r="AK76" s="112"/>
      <c r="AL76" s="184"/>
      <c r="AM76" s="112"/>
      <c r="AN76" s="112"/>
      <c r="AO76" s="112"/>
      <c r="AP76" s="112"/>
      <c r="AQ76" s="112"/>
      <c r="AR76" s="112"/>
      <c r="AS76" s="112"/>
      <c r="AT76" s="205"/>
      <c r="AU76" s="198"/>
      <c r="AV76" s="195"/>
      <c r="AW76" s="197"/>
      <c r="AX76" s="197"/>
      <c r="AY76" s="197"/>
      <c r="AZ76" s="197"/>
      <c r="BA76" s="197"/>
      <c r="BB76" s="197"/>
      <c r="BC76" s="197"/>
      <c r="BD76" s="352"/>
      <c r="BE76" s="352"/>
      <c r="BF76" s="339"/>
      <c r="BG76" s="339"/>
      <c r="BH76" s="339"/>
      <c r="BI76" s="339"/>
      <c r="BJ76" s="339"/>
      <c r="BK76" s="339"/>
      <c r="BL76" s="339"/>
      <c r="BM76" s="352"/>
      <c r="BN76" s="352"/>
      <c r="BO76" s="803"/>
      <c r="BP76" s="803"/>
      <c r="BQ76" s="112"/>
      <c r="BR76" s="112"/>
      <c r="BS76" s="112"/>
      <c r="BT76" s="112"/>
      <c r="BU76" s="112"/>
      <c r="BV76" s="112"/>
      <c r="BW76" s="112"/>
      <c r="BX76" s="285"/>
      <c r="BY76" s="193"/>
      <c r="BZ76" s="112"/>
      <c r="CA76" s="112"/>
      <c r="CB76" s="112"/>
      <c r="CC76" s="112"/>
    </row>
    <row r="77" spans="1:81" ht="17.100000000000001" customHeight="1">
      <c r="A77" s="102"/>
      <c r="B77" s="157" t="s">
        <v>1033</v>
      </c>
      <c r="C77" s="158"/>
      <c r="D77" s="158">
        <v>9</v>
      </c>
      <c r="E77" s="158"/>
      <c r="F77" s="110"/>
      <c r="G77" s="170"/>
      <c r="H77" s="104"/>
      <c r="I77" s="104"/>
      <c r="J77" s="104"/>
      <c r="K77" s="104"/>
      <c r="L77" s="104"/>
      <c r="M77" s="204"/>
      <c r="N77" s="104"/>
      <c r="O77" s="288"/>
      <c r="P77" s="104"/>
      <c r="Q77" s="287"/>
      <c r="R77" s="287"/>
      <c r="S77" s="287"/>
      <c r="T77" s="287"/>
      <c r="U77" s="288"/>
      <c r="V77" s="299"/>
      <c r="W77" s="299"/>
      <c r="X77" s="104"/>
      <c r="Y77" s="289"/>
      <c r="Z77" s="289"/>
      <c r="AA77" s="289"/>
      <c r="AB77" s="289"/>
      <c r="AC77" s="289"/>
      <c r="AD77" s="289"/>
      <c r="AE77" s="288"/>
      <c r="AF77" s="104"/>
      <c r="AG77" s="238"/>
      <c r="AH77" s="238"/>
      <c r="AI77" s="204"/>
      <c r="AJ77" s="104"/>
      <c r="AK77" s="104"/>
      <c r="AL77" s="401"/>
      <c r="AM77" s="104"/>
      <c r="AN77" s="104"/>
      <c r="AO77" s="104"/>
      <c r="AP77" s="104"/>
      <c r="AQ77" s="104"/>
      <c r="AR77" s="104"/>
      <c r="AS77" s="104"/>
      <c r="AT77" s="204"/>
      <c r="AU77" s="199"/>
      <c r="AV77" s="201"/>
      <c r="AW77" s="346"/>
      <c r="AX77" s="346"/>
      <c r="AY77" s="346"/>
      <c r="AZ77" s="346"/>
      <c r="BA77" s="346"/>
      <c r="BB77" s="346"/>
      <c r="BC77" s="346"/>
      <c r="BD77" s="353"/>
      <c r="BE77" s="353"/>
      <c r="BF77" s="360"/>
      <c r="BG77" s="360"/>
      <c r="BH77" s="360"/>
      <c r="BI77" s="360"/>
      <c r="BJ77" s="360"/>
      <c r="BK77" s="360"/>
      <c r="BL77" s="360"/>
      <c r="BM77" s="353"/>
      <c r="BN77" s="353"/>
      <c r="BO77" s="805"/>
      <c r="BP77" s="805"/>
      <c r="BQ77" s="104"/>
      <c r="BR77" s="104"/>
      <c r="BS77" s="104"/>
      <c r="BT77" s="104"/>
      <c r="BU77" s="104"/>
      <c r="BV77" s="104"/>
      <c r="BW77" s="104"/>
      <c r="BX77" s="288"/>
      <c r="BY77" s="200"/>
      <c r="BZ77" s="104"/>
      <c r="CA77" s="104"/>
      <c r="CB77" s="104"/>
      <c r="CC77" s="104"/>
    </row>
    <row r="78" spans="1:81" ht="17.100000000000001" customHeight="1">
      <c r="A78" s="91"/>
      <c r="B78" s="74" t="s">
        <v>1034</v>
      </c>
      <c r="C78" s="91"/>
      <c r="D78" s="91"/>
      <c r="E78" s="91"/>
      <c r="F78" s="91"/>
      <c r="G78" s="101"/>
      <c r="H78" s="269"/>
      <c r="I78" s="269"/>
      <c r="J78" s="269"/>
      <c r="K78" s="269"/>
      <c r="L78" s="71"/>
      <c r="M78" s="91"/>
      <c r="N78" s="269"/>
      <c r="O78" s="253"/>
      <c r="P78" s="269"/>
      <c r="Q78" s="224"/>
      <c r="R78" s="224"/>
      <c r="S78" s="224"/>
      <c r="T78" s="224"/>
      <c r="U78" s="253"/>
      <c r="V78" s="252"/>
      <c r="W78" s="252"/>
      <c r="X78" s="71"/>
      <c r="Y78" s="220"/>
      <c r="Z78" s="220"/>
      <c r="AA78" s="220"/>
      <c r="AB78" s="220"/>
      <c r="AC78" s="220"/>
      <c r="AD78" s="220"/>
      <c r="AE78" s="253"/>
      <c r="AF78" s="273"/>
      <c r="AG78" s="228"/>
      <c r="AH78" s="228"/>
      <c r="AI78" s="91"/>
      <c r="AJ78" s="273"/>
      <c r="AK78" s="273"/>
      <c r="AL78" s="233"/>
      <c r="AM78" s="629"/>
      <c r="AN78" s="629"/>
      <c r="AO78" s="629"/>
      <c r="AP78" s="629"/>
      <c r="AQ78" s="315"/>
      <c r="AR78" s="315"/>
      <c r="AS78" s="315"/>
      <c r="AT78" s="91"/>
      <c r="AU78" s="73"/>
      <c r="AV78" s="66"/>
      <c r="AW78" s="345"/>
      <c r="AX78" s="345"/>
      <c r="AY78" s="345"/>
      <c r="AZ78" s="345"/>
      <c r="BA78" s="345"/>
      <c r="BB78" s="345"/>
      <c r="BC78" s="345"/>
      <c r="BD78" s="307"/>
      <c r="BE78" s="307"/>
      <c r="BF78" s="335"/>
      <c r="BG78" s="335"/>
      <c r="BH78" s="335"/>
      <c r="BI78" s="335"/>
      <c r="BJ78" s="335"/>
      <c r="BK78" s="335"/>
      <c r="BL78" s="335"/>
      <c r="BM78" s="307"/>
      <c r="BN78" s="307"/>
      <c r="BO78" s="800"/>
      <c r="BP78" s="800"/>
      <c r="BQ78" s="327"/>
      <c r="BR78" s="327"/>
      <c r="BS78" s="327"/>
      <c r="BT78" s="327"/>
      <c r="BU78" s="327"/>
      <c r="BV78" s="327"/>
      <c r="BW78" s="327"/>
      <c r="BX78" s="253"/>
      <c r="BY78" s="67"/>
      <c r="BZ78" s="327"/>
      <c r="CA78" s="327"/>
      <c r="CB78" s="327"/>
      <c r="CC78" s="327"/>
    </row>
    <row r="79" spans="1:81" ht="17.100000000000001" customHeight="1">
      <c r="A79" s="78">
        <v>54</v>
      </c>
      <c r="B79" s="78" t="s">
        <v>1034</v>
      </c>
      <c r="C79" s="78" t="s">
        <v>1116</v>
      </c>
      <c r="D79" s="78" t="s">
        <v>309</v>
      </c>
      <c r="E79" s="88" t="s">
        <v>97</v>
      </c>
      <c r="F79" s="78" t="s">
        <v>5214</v>
      </c>
      <c r="G79" s="101" t="s">
        <v>5215</v>
      </c>
      <c r="H79" s="269" t="s">
        <v>12271</v>
      </c>
      <c r="I79" s="269" t="s">
        <v>5216</v>
      </c>
      <c r="J79" s="269" t="s">
        <v>102</v>
      </c>
      <c r="K79" s="269" t="s">
        <v>5217</v>
      </c>
      <c r="L79" s="71" t="s">
        <v>5218</v>
      </c>
      <c r="M79" s="91" t="s">
        <v>11121</v>
      </c>
      <c r="N79" s="269" t="s">
        <v>30</v>
      </c>
      <c r="O79" s="253"/>
      <c r="P79" s="269" t="s">
        <v>30</v>
      </c>
      <c r="Q79" s="224">
        <v>66100</v>
      </c>
      <c r="R79" s="224">
        <v>13636</v>
      </c>
      <c r="S79" s="224">
        <v>3930</v>
      </c>
      <c r="T79" s="224">
        <v>3930</v>
      </c>
      <c r="U79" s="253" t="s">
        <v>12272</v>
      </c>
      <c r="V79" s="252"/>
      <c r="W79" s="252">
        <v>450</v>
      </c>
      <c r="X79" s="71" t="s">
        <v>6337</v>
      </c>
      <c r="Y79" s="220"/>
      <c r="Z79" s="220">
        <v>45</v>
      </c>
      <c r="AA79" s="220">
        <v>6910</v>
      </c>
      <c r="AB79" s="220">
        <v>109</v>
      </c>
      <c r="AC79" s="220"/>
      <c r="AD79" s="220"/>
      <c r="AE79" s="253">
        <v>250</v>
      </c>
      <c r="AF79" s="273" t="s">
        <v>10226</v>
      </c>
      <c r="AG79" s="228"/>
      <c r="AH79" s="228">
        <v>1217</v>
      </c>
      <c r="AI79" s="91"/>
      <c r="AJ79" s="273"/>
      <c r="AK79" s="273" t="s">
        <v>12273</v>
      </c>
      <c r="AL79" s="233">
        <v>6</v>
      </c>
      <c r="AM79" s="629"/>
      <c r="AN79" s="629"/>
      <c r="AO79" s="629">
        <v>6</v>
      </c>
      <c r="AP79" s="629"/>
      <c r="AQ79" s="315">
        <v>295</v>
      </c>
      <c r="AR79" s="315" t="s">
        <v>8544</v>
      </c>
      <c r="AS79" s="315" t="s">
        <v>8544</v>
      </c>
      <c r="AT79" s="91" t="s">
        <v>8562</v>
      </c>
      <c r="AU79" s="232">
        <v>250636</v>
      </c>
      <c r="AV79" s="23">
        <v>850</v>
      </c>
      <c r="AW79" s="345"/>
      <c r="AX79" s="345"/>
      <c r="AY79" s="345"/>
      <c r="AZ79" s="345"/>
      <c r="BA79" s="345"/>
      <c r="BB79" s="345"/>
      <c r="BC79" s="345"/>
      <c r="BD79" s="307"/>
      <c r="BE79" s="307" t="s">
        <v>8035</v>
      </c>
      <c r="BF79" s="335"/>
      <c r="BG79" s="335"/>
      <c r="BH79" s="335"/>
      <c r="BI79" s="335"/>
      <c r="BJ79" s="335"/>
      <c r="BK79" s="335"/>
      <c r="BL79" s="335"/>
      <c r="BM79" s="307"/>
      <c r="BN79" s="307" t="s">
        <v>8035</v>
      </c>
      <c r="BO79" s="800"/>
      <c r="BP79" s="800">
        <v>1</v>
      </c>
      <c r="BQ79" s="327"/>
      <c r="BR79" s="327">
        <v>3</v>
      </c>
      <c r="BS79" s="327"/>
      <c r="BT79" s="327">
        <v>4</v>
      </c>
      <c r="BU79" s="327">
        <v>3</v>
      </c>
      <c r="BV79" s="327"/>
      <c r="BW79" s="327"/>
      <c r="BX79" s="253"/>
      <c r="BY79" s="327"/>
      <c r="BZ79" s="327"/>
      <c r="CA79" s="327"/>
      <c r="CB79" s="327"/>
      <c r="CC79" s="327"/>
    </row>
    <row r="80" spans="1:81" ht="17.100000000000001" customHeight="1">
      <c r="A80" s="78">
        <v>55</v>
      </c>
      <c r="B80" s="78" t="s">
        <v>5219</v>
      </c>
      <c r="C80" s="78" t="s">
        <v>5220</v>
      </c>
      <c r="D80" s="78" t="s">
        <v>5169</v>
      </c>
      <c r="E80" s="88" t="s">
        <v>97</v>
      </c>
      <c r="F80" s="78" t="s">
        <v>5221</v>
      </c>
      <c r="G80" s="101" t="s">
        <v>5222</v>
      </c>
      <c r="H80" s="269" t="s">
        <v>12343</v>
      </c>
      <c r="I80" s="269" t="s">
        <v>5223</v>
      </c>
      <c r="J80" s="269" t="s">
        <v>102</v>
      </c>
      <c r="K80" s="269" t="s">
        <v>5224</v>
      </c>
      <c r="L80" s="71" t="s">
        <v>5225</v>
      </c>
      <c r="M80" s="91" t="s">
        <v>8469</v>
      </c>
      <c r="N80" s="269" t="s">
        <v>102</v>
      </c>
      <c r="O80" s="253" t="s">
        <v>6435</v>
      </c>
      <c r="P80" s="269" t="s">
        <v>102</v>
      </c>
      <c r="Q80" s="224">
        <v>71202</v>
      </c>
      <c r="R80" s="224">
        <v>21701</v>
      </c>
      <c r="S80" s="406">
        <v>5723</v>
      </c>
      <c r="T80" s="224">
        <v>841</v>
      </c>
      <c r="U80" s="253" t="s">
        <v>6352</v>
      </c>
      <c r="V80" s="252">
        <v>4882</v>
      </c>
      <c r="W80" s="252">
        <v>1685</v>
      </c>
      <c r="X80" s="71" t="s">
        <v>33</v>
      </c>
      <c r="Y80" s="220"/>
      <c r="Z80" s="220">
        <v>175</v>
      </c>
      <c r="AA80" s="220">
        <v>12237</v>
      </c>
      <c r="AB80" s="220">
        <v>361</v>
      </c>
      <c r="AC80" s="220"/>
      <c r="AD80" s="220"/>
      <c r="AE80" s="253">
        <v>777</v>
      </c>
      <c r="AF80" s="273" t="s">
        <v>7949</v>
      </c>
      <c r="AG80" s="228">
        <v>1931</v>
      </c>
      <c r="AH80" s="228">
        <v>1931</v>
      </c>
      <c r="AI80" s="91"/>
      <c r="AJ80" s="273"/>
      <c r="AK80" s="273" t="s">
        <v>12344</v>
      </c>
      <c r="AL80" s="233">
        <v>30</v>
      </c>
      <c r="AM80" s="629">
        <v>10</v>
      </c>
      <c r="AN80" s="629">
        <v>3</v>
      </c>
      <c r="AO80" s="629">
        <v>16</v>
      </c>
      <c r="AP80" s="629">
        <v>1</v>
      </c>
      <c r="AQ80" s="315">
        <v>311</v>
      </c>
      <c r="AR80" s="91" t="s">
        <v>8563</v>
      </c>
      <c r="AS80" s="91" t="s">
        <v>8563</v>
      </c>
      <c r="AT80" s="91" t="s">
        <v>10054</v>
      </c>
      <c r="AU80" s="232">
        <v>212995</v>
      </c>
      <c r="AV80" s="23">
        <v>685</v>
      </c>
      <c r="AW80" s="345">
        <v>1000</v>
      </c>
      <c r="AX80" s="345">
        <v>0</v>
      </c>
      <c r="AY80" s="345">
        <v>700</v>
      </c>
      <c r="AZ80" s="345">
        <v>700</v>
      </c>
      <c r="BA80" s="345">
        <v>700</v>
      </c>
      <c r="BB80" s="345">
        <v>30</v>
      </c>
      <c r="BC80" s="345">
        <v>50</v>
      </c>
      <c r="BD80" s="307" t="s">
        <v>11250</v>
      </c>
      <c r="BE80" s="307" t="s">
        <v>8651</v>
      </c>
      <c r="BF80" s="335"/>
      <c r="BG80" s="335"/>
      <c r="BH80" s="335"/>
      <c r="BI80" s="335"/>
      <c r="BJ80" s="335"/>
      <c r="BK80" s="335"/>
      <c r="BL80" s="335"/>
      <c r="BM80" s="307"/>
      <c r="BN80" s="307"/>
      <c r="BO80" s="800"/>
      <c r="BP80" s="800">
        <v>3</v>
      </c>
      <c r="BQ80" s="327">
        <v>2</v>
      </c>
      <c r="BR80" s="327">
        <v>9</v>
      </c>
      <c r="BS80" s="327">
        <v>8</v>
      </c>
      <c r="BT80" s="327">
        <v>7</v>
      </c>
      <c r="BU80" s="327">
        <v>6</v>
      </c>
      <c r="BV80" s="327">
        <v>2</v>
      </c>
      <c r="BW80" s="327"/>
      <c r="BX80" s="253">
        <v>108</v>
      </c>
      <c r="BY80" s="67"/>
      <c r="BZ80" s="327"/>
      <c r="CA80" s="327"/>
      <c r="CB80" s="327"/>
      <c r="CC80" s="327"/>
    </row>
    <row r="81" spans="1:83" ht="17.100000000000001" customHeight="1">
      <c r="A81" s="88">
        <v>56</v>
      </c>
      <c r="B81" s="653" t="s">
        <v>1034</v>
      </c>
      <c r="C81" s="654" t="s">
        <v>1035</v>
      </c>
      <c r="D81" s="274" t="s">
        <v>309</v>
      </c>
      <c r="E81" s="88" t="s">
        <v>20</v>
      </c>
      <c r="F81" s="648" t="s">
        <v>11285</v>
      </c>
      <c r="G81" s="101" t="s">
        <v>11286</v>
      </c>
      <c r="H81" s="647" t="s">
        <v>12275</v>
      </c>
      <c r="I81" s="647" t="s">
        <v>12276</v>
      </c>
      <c r="J81" s="647" t="s">
        <v>102</v>
      </c>
      <c r="K81" s="647" t="s">
        <v>11287</v>
      </c>
      <c r="L81" s="647" t="s">
        <v>11288</v>
      </c>
      <c r="M81" s="91" t="s">
        <v>12277</v>
      </c>
      <c r="N81" s="647" t="s">
        <v>102</v>
      </c>
      <c r="O81" s="253" t="s">
        <v>6435</v>
      </c>
      <c r="P81" s="647" t="s">
        <v>30</v>
      </c>
      <c r="Q81" s="224">
        <v>24073</v>
      </c>
      <c r="R81" s="224">
        <v>8004</v>
      </c>
      <c r="S81" s="406">
        <v>533.01</v>
      </c>
      <c r="T81" s="224"/>
      <c r="U81" s="253" t="s">
        <v>6405</v>
      </c>
      <c r="V81" s="252">
        <v>533.01</v>
      </c>
      <c r="W81" s="252">
        <v>374.31</v>
      </c>
      <c r="X81" s="647" t="s">
        <v>6337</v>
      </c>
      <c r="Y81" s="220"/>
      <c r="Z81" s="220">
        <v>162.46</v>
      </c>
      <c r="AA81" s="220">
        <v>1000</v>
      </c>
      <c r="AB81" s="220">
        <v>496.59</v>
      </c>
      <c r="AC81" s="220">
        <v>91.64</v>
      </c>
      <c r="AD81" s="220"/>
      <c r="AE81" s="253">
        <v>77.430000000000007</v>
      </c>
      <c r="AF81" s="647"/>
      <c r="AG81" s="228"/>
      <c r="AH81" s="255">
        <v>2229</v>
      </c>
      <c r="AI81" s="91" t="s">
        <v>12278</v>
      </c>
      <c r="AJ81" s="647" t="s">
        <v>12681</v>
      </c>
      <c r="AK81" s="647" t="s">
        <v>12283</v>
      </c>
      <c r="AL81" s="233">
        <v>7</v>
      </c>
      <c r="AM81" s="647">
        <v>3</v>
      </c>
      <c r="AN81" s="647">
        <v>1</v>
      </c>
      <c r="AO81" s="647">
        <v>3</v>
      </c>
      <c r="AP81" s="647"/>
      <c r="AQ81" s="647">
        <v>308</v>
      </c>
      <c r="AR81" s="91" t="s">
        <v>6544</v>
      </c>
      <c r="AS81" s="91" t="s">
        <v>6544</v>
      </c>
      <c r="AT81" s="91" t="s">
        <v>12279</v>
      </c>
      <c r="AU81" s="232">
        <v>224722</v>
      </c>
      <c r="AV81" s="23">
        <v>730</v>
      </c>
      <c r="AW81" s="345">
        <v>6000</v>
      </c>
      <c r="AX81" s="345">
        <v>3000</v>
      </c>
      <c r="AY81" s="345">
        <v>3000</v>
      </c>
      <c r="AZ81" s="345">
        <v>3000</v>
      </c>
      <c r="BA81" s="345">
        <v>6000</v>
      </c>
      <c r="BB81" s="345">
        <v>16.670000000000002</v>
      </c>
      <c r="BC81" s="345" t="s">
        <v>12280</v>
      </c>
      <c r="BD81" s="307" t="s">
        <v>12281</v>
      </c>
      <c r="BE81" s="307" t="s">
        <v>12282</v>
      </c>
      <c r="BF81" s="335">
        <v>11000</v>
      </c>
      <c r="BG81" s="335">
        <v>5500</v>
      </c>
      <c r="BH81" s="335">
        <v>5500</v>
      </c>
      <c r="BI81" s="335">
        <v>5500</v>
      </c>
      <c r="BJ81" s="335">
        <v>11000</v>
      </c>
      <c r="BK81" s="335"/>
      <c r="BL81" s="335" t="s">
        <v>12702</v>
      </c>
      <c r="BM81" s="307" t="s">
        <v>12281</v>
      </c>
      <c r="BN81" s="307" t="s">
        <v>12740</v>
      </c>
      <c r="BO81" s="800"/>
      <c r="BP81" s="800"/>
      <c r="BQ81" s="647"/>
      <c r="BR81" s="647">
        <v>17</v>
      </c>
      <c r="BS81" s="647">
        <v>6</v>
      </c>
      <c r="BT81" s="647"/>
      <c r="BU81" s="647">
        <v>9</v>
      </c>
      <c r="BV81" s="647">
        <v>3</v>
      </c>
      <c r="BW81" s="647"/>
      <c r="BX81" s="253">
        <v>10</v>
      </c>
      <c r="BY81" s="67"/>
      <c r="BZ81" s="647"/>
      <c r="CA81" s="647"/>
      <c r="CB81" s="647"/>
      <c r="CC81" s="647"/>
    </row>
    <row r="82" spans="1:83" ht="17.100000000000001" customHeight="1">
      <c r="A82" s="136"/>
      <c r="B82" s="147" t="s">
        <v>1080</v>
      </c>
      <c r="C82" s="136"/>
      <c r="D82" s="136">
        <v>3</v>
      </c>
      <c r="E82" s="136"/>
      <c r="F82" s="136"/>
      <c r="G82" s="135"/>
      <c r="H82" s="136"/>
      <c r="I82" s="136"/>
      <c r="J82" s="136"/>
      <c r="K82" s="136"/>
      <c r="L82" s="136"/>
      <c r="M82" s="205"/>
      <c r="N82" s="112"/>
      <c r="O82" s="285"/>
      <c r="P82" s="112"/>
      <c r="Q82" s="284"/>
      <c r="R82" s="284"/>
      <c r="S82" s="284"/>
      <c r="T82" s="284"/>
      <c r="U82" s="285"/>
      <c r="V82" s="298"/>
      <c r="W82" s="298"/>
      <c r="X82" s="112"/>
      <c r="Y82" s="286"/>
      <c r="Z82" s="286"/>
      <c r="AA82" s="286"/>
      <c r="AB82" s="286"/>
      <c r="AC82" s="286"/>
      <c r="AD82" s="286"/>
      <c r="AE82" s="285"/>
      <c r="AF82" s="112"/>
      <c r="AG82" s="237"/>
      <c r="AH82" s="237"/>
      <c r="AI82" s="205"/>
      <c r="AJ82" s="112"/>
      <c r="AK82" s="112"/>
      <c r="AL82" s="184"/>
      <c r="AM82" s="112"/>
      <c r="AN82" s="112"/>
      <c r="AO82" s="112"/>
      <c r="AP82" s="112"/>
      <c r="AQ82" s="112"/>
      <c r="AR82" s="112"/>
      <c r="AS82" s="112"/>
      <c r="AT82" s="205"/>
      <c r="AU82" s="198"/>
      <c r="AV82" s="198"/>
      <c r="AW82" s="197"/>
      <c r="AX82" s="197"/>
      <c r="AY82" s="197"/>
      <c r="AZ82" s="197"/>
      <c r="BA82" s="197"/>
      <c r="BB82" s="197"/>
      <c r="BC82" s="197"/>
      <c r="BD82" s="352"/>
      <c r="BE82" s="352"/>
      <c r="BF82" s="339"/>
      <c r="BG82" s="339"/>
      <c r="BH82" s="339"/>
      <c r="BI82" s="339"/>
      <c r="BJ82" s="339"/>
      <c r="BK82" s="339"/>
      <c r="BL82" s="339"/>
      <c r="BM82" s="352"/>
      <c r="BN82" s="352"/>
      <c r="BO82" s="803"/>
      <c r="BP82" s="803"/>
      <c r="BQ82" s="112"/>
      <c r="BR82" s="112"/>
      <c r="BS82" s="112"/>
      <c r="BT82" s="112"/>
      <c r="BU82" s="112"/>
      <c r="BV82" s="112"/>
      <c r="BW82" s="112"/>
      <c r="BX82" s="285"/>
      <c r="BY82" s="193"/>
      <c r="BZ82" s="112"/>
      <c r="CA82" s="112"/>
      <c r="CB82" s="112"/>
      <c r="CC82" s="112"/>
    </row>
    <row r="83" spans="1:83" s="9" customFormat="1" ht="17.100000000000001" customHeight="1">
      <c r="A83" s="274">
        <v>57</v>
      </c>
      <c r="B83" s="653" t="s">
        <v>1054</v>
      </c>
      <c r="C83" s="274" t="s">
        <v>1105</v>
      </c>
      <c r="D83" s="274" t="s">
        <v>350</v>
      </c>
      <c r="E83" s="274" t="s">
        <v>20</v>
      </c>
      <c r="F83" s="274" t="s">
        <v>11289</v>
      </c>
      <c r="G83" s="655" t="s">
        <v>11290</v>
      </c>
      <c r="H83" s="274" t="s">
        <v>12040</v>
      </c>
      <c r="I83" s="274" t="s">
        <v>12041</v>
      </c>
      <c r="J83" s="274" t="s">
        <v>102</v>
      </c>
      <c r="K83" s="274" t="s">
        <v>11291</v>
      </c>
      <c r="L83" s="274" t="s">
        <v>11292</v>
      </c>
      <c r="M83" s="650" t="s">
        <v>12042</v>
      </c>
      <c r="N83" s="646" t="s">
        <v>30</v>
      </c>
      <c r="O83" s="390"/>
      <c r="P83" s="646" t="s">
        <v>30</v>
      </c>
      <c r="Q83" s="406">
        <v>311.10000000000002</v>
      </c>
      <c r="R83" s="406">
        <v>1010.58</v>
      </c>
      <c r="S83" s="406">
        <v>256.77999999999997</v>
      </c>
      <c r="T83" s="406"/>
      <c r="U83" s="390"/>
      <c r="V83" s="300">
        <v>256.77999999999997</v>
      </c>
      <c r="W83" s="300">
        <v>65.14</v>
      </c>
      <c r="X83" s="646" t="s">
        <v>6337</v>
      </c>
      <c r="Y83" s="464"/>
      <c r="Z83" s="464">
        <v>42.28</v>
      </c>
      <c r="AA83" s="464">
        <v>2000</v>
      </c>
      <c r="AB83" s="464">
        <v>17.899999999999999</v>
      </c>
      <c r="AC83" s="464"/>
      <c r="AD83" s="464"/>
      <c r="AE83" s="390">
        <v>3</v>
      </c>
      <c r="AF83" s="646" t="s">
        <v>12044</v>
      </c>
      <c r="AG83" s="255"/>
      <c r="AH83" s="255">
        <v>130</v>
      </c>
      <c r="AI83" s="650"/>
      <c r="AJ83" s="646"/>
      <c r="AK83" s="646" t="s">
        <v>6354</v>
      </c>
      <c r="AL83" s="10">
        <v>8</v>
      </c>
      <c r="AM83" s="646">
        <v>7</v>
      </c>
      <c r="AN83" s="646"/>
      <c r="AO83" s="646">
        <v>1</v>
      </c>
      <c r="AP83" s="646"/>
      <c r="AQ83" s="646">
        <v>218</v>
      </c>
      <c r="AR83" s="646" t="s">
        <v>6544</v>
      </c>
      <c r="AS83" s="646" t="s">
        <v>6544</v>
      </c>
      <c r="AT83" s="650" t="s">
        <v>12043</v>
      </c>
      <c r="AU83" s="232">
        <v>1411</v>
      </c>
      <c r="AV83" s="232">
        <v>6.5</v>
      </c>
      <c r="AW83" s="68">
        <v>7000</v>
      </c>
      <c r="AX83" s="68">
        <v>3000</v>
      </c>
      <c r="AY83" s="68">
        <v>3000</v>
      </c>
      <c r="AZ83" s="68">
        <v>3000</v>
      </c>
      <c r="BA83" s="68">
        <v>7000</v>
      </c>
      <c r="BB83" s="68"/>
      <c r="BC83" s="68"/>
      <c r="BD83" s="400"/>
      <c r="BE83" s="400" t="s">
        <v>12045</v>
      </c>
      <c r="BF83" s="337">
        <v>7000</v>
      </c>
      <c r="BG83" s="337">
        <v>3000</v>
      </c>
      <c r="BH83" s="337">
        <v>3000</v>
      </c>
      <c r="BI83" s="337">
        <v>3000</v>
      </c>
      <c r="BJ83" s="337">
        <v>7000</v>
      </c>
      <c r="BK83" s="337"/>
      <c r="BL83" s="337"/>
      <c r="BM83" s="400"/>
      <c r="BN83" s="400" t="s">
        <v>12045</v>
      </c>
      <c r="BO83" s="806"/>
      <c r="BP83" s="806"/>
      <c r="BQ83" s="646"/>
      <c r="BR83" s="646"/>
      <c r="BS83" s="646"/>
      <c r="BT83" s="646"/>
      <c r="BU83" s="646"/>
      <c r="BV83" s="646"/>
      <c r="BW83" s="646"/>
      <c r="BX83" s="390"/>
      <c r="BY83" s="10">
        <v>1</v>
      </c>
      <c r="BZ83" s="646">
        <v>1</v>
      </c>
      <c r="CA83" s="646"/>
      <c r="CB83" s="646"/>
      <c r="CC83" s="646">
        <v>85</v>
      </c>
      <c r="CD83" s="29"/>
      <c r="CE83" s="25"/>
    </row>
    <row r="84" spans="1:83" ht="17.100000000000001" customHeight="1">
      <c r="A84" s="136"/>
      <c r="B84" s="147" t="s">
        <v>1110</v>
      </c>
      <c r="C84" s="136"/>
      <c r="D84" s="136">
        <v>1</v>
      </c>
      <c r="E84" s="136"/>
      <c r="F84" s="136"/>
      <c r="G84" s="135"/>
      <c r="H84" s="136"/>
      <c r="I84" s="136"/>
      <c r="J84" s="136"/>
      <c r="K84" s="136"/>
      <c r="L84" s="136"/>
      <c r="M84" s="205"/>
      <c r="N84" s="112"/>
      <c r="O84" s="285"/>
      <c r="P84" s="112"/>
      <c r="Q84" s="284"/>
      <c r="R84" s="284"/>
      <c r="S84" s="284"/>
      <c r="T84" s="284"/>
      <c r="U84" s="285"/>
      <c r="V84" s="298"/>
      <c r="W84" s="298"/>
      <c r="X84" s="112"/>
      <c r="Y84" s="286"/>
      <c r="Z84" s="286"/>
      <c r="AA84" s="286"/>
      <c r="AB84" s="286"/>
      <c r="AC84" s="286"/>
      <c r="AD84" s="286"/>
      <c r="AE84" s="285"/>
      <c r="AF84" s="112"/>
      <c r="AG84" s="237"/>
      <c r="AH84" s="237"/>
      <c r="AI84" s="205"/>
      <c r="AJ84" s="112"/>
      <c r="AK84" s="112"/>
      <c r="AL84" s="184"/>
      <c r="AM84" s="112"/>
      <c r="AN84" s="112"/>
      <c r="AO84" s="112"/>
      <c r="AP84" s="112"/>
      <c r="AQ84" s="112"/>
      <c r="AR84" s="112"/>
      <c r="AS84" s="112"/>
      <c r="AT84" s="205"/>
      <c r="AU84" s="198"/>
      <c r="AV84" s="198"/>
      <c r="AW84" s="197"/>
      <c r="AX84" s="197"/>
      <c r="AY84" s="197"/>
      <c r="AZ84" s="197"/>
      <c r="BA84" s="197"/>
      <c r="BB84" s="197"/>
      <c r="BC84" s="197"/>
      <c r="BD84" s="352"/>
      <c r="BE84" s="352"/>
      <c r="BF84" s="339"/>
      <c r="BG84" s="339"/>
      <c r="BH84" s="339"/>
      <c r="BI84" s="339"/>
      <c r="BJ84" s="339"/>
      <c r="BK84" s="339"/>
      <c r="BL84" s="339"/>
      <c r="BM84" s="352"/>
      <c r="BN84" s="352"/>
      <c r="BO84" s="803"/>
      <c r="BP84" s="803"/>
      <c r="BQ84" s="112"/>
      <c r="BR84" s="112"/>
      <c r="BS84" s="112"/>
      <c r="BT84" s="112"/>
      <c r="BU84" s="112"/>
      <c r="BV84" s="112"/>
      <c r="BW84" s="112"/>
      <c r="BX84" s="285"/>
      <c r="BY84" s="193"/>
      <c r="BZ84" s="112"/>
      <c r="CA84" s="112"/>
      <c r="CB84" s="112"/>
      <c r="CC84" s="112"/>
    </row>
    <row r="85" spans="1:83" ht="17.100000000000001" customHeight="1">
      <c r="A85" s="78">
        <v>58</v>
      </c>
      <c r="B85" s="78" t="s">
        <v>1034</v>
      </c>
      <c r="C85" s="78" t="s">
        <v>895</v>
      </c>
      <c r="D85" s="78" t="s">
        <v>987</v>
      </c>
      <c r="E85" s="88" t="s">
        <v>97</v>
      </c>
      <c r="F85" s="78" t="s">
        <v>5226</v>
      </c>
      <c r="G85" s="101" t="s">
        <v>1112</v>
      </c>
      <c r="H85" s="269" t="s">
        <v>5227</v>
      </c>
      <c r="I85" s="269" t="s">
        <v>5228</v>
      </c>
      <c r="J85" s="269" t="s">
        <v>102</v>
      </c>
      <c r="K85" s="269" t="s">
        <v>5229</v>
      </c>
      <c r="L85" s="71" t="s">
        <v>5230</v>
      </c>
      <c r="M85" s="91" t="s">
        <v>11122</v>
      </c>
      <c r="N85" s="269" t="s">
        <v>30</v>
      </c>
      <c r="O85" s="253"/>
      <c r="P85" s="269" t="s">
        <v>102</v>
      </c>
      <c r="Q85" s="224">
        <v>566</v>
      </c>
      <c r="R85" s="224">
        <v>803</v>
      </c>
      <c r="S85" s="224">
        <v>525</v>
      </c>
      <c r="T85" s="224"/>
      <c r="U85" s="253"/>
      <c r="V85" s="252">
        <v>525</v>
      </c>
      <c r="W85" s="252">
        <v>42</v>
      </c>
      <c r="X85" s="71" t="s">
        <v>6337</v>
      </c>
      <c r="Y85" s="220"/>
      <c r="Z85" s="220">
        <v>14</v>
      </c>
      <c r="AA85" s="220">
        <v>2001</v>
      </c>
      <c r="AB85" s="220">
        <v>13</v>
      </c>
      <c r="AC85" s="220"/>
      <c r="AD85" s="220"/>
      <c r="AE85" s="253">
        <v>42</v>
      </c>
      <c r="AF85" s="273" t="s">
        <v>8036</v>
      </c>
      <c r="AG85" s="228">
        <v>197</v>
      </c>
      <c r="AH85" s="228">
        <v>243</v>
      </c>
      <c r="AI85" s="91"/>
      <c r="AJ85" s="273"/>
      <c r="AK85" s="273" t="s">
        <v>6372</v>
      </c>
      <c r="AL85" s="233">
        <v>5</v>
      </c>
      <c r="AM85" s="629"/>
      <c r="AN85" s="629"/>
      <c r="AO85" s="629">
        <v>5</v>
      </c>
      <c r="AP85" s="629"/>
      <c r="AQ85" s="315">
        <v>188</v>
      </c>
      <c r="AR85" s="315" t="s">
        <v>6341</v>
      </c>
      <c r="AS85" s="315" t="s">
        <v>6378</v>
      </c>
      <c r="AT85" s="91" t="s">
        <v>6734</v>
      </c>
      <c r="AU85" s="73">
        <v>9646</v>
      </c>
      <c r="AV85" s="23">
        <v>51</v>
      </c>
      <c r="AW85" s="345"/>
      <c r="AX85" s="345"/>
      <c r="AY85" s="345"/>
      <c r="AZ85" s="345"/>
      <c r="BA85" s="345"/>
      <c r="BB85" s="345"/>
      <c r="BC85" s="345"/>
      <c r="BD85" s="307"/>
      <c r="BE85" s="307" t="s">
        <v>6350</v>
      </c>
      <c r="BF85" s="335"/>
      <c r="BG85" s="335"/>
      <c r="BH85" s="335"/>
      <c r="BI85" s="335"/>
      <c r="BJ85" s="335"/>
      <c r="BK85" s="335"/>
      <c r="BL85" s="335"/>
      <c r="BM85" s="307"/>
      <c r="BN85" s="307" t="s">
        <v>6350</v>
      </c>
      <c r="BO85" s="800"/>
      <c r="BP85" s="800">
        <v>1</v>
      </c>
      <c r="BQ85" s="327">
        <v>1</v>
      </c>
      <c r="BR85" s="327">
        <v>1</v>
      </c>
      <c r="BS85" s="327"/>
      <c r="BT85" s="327">
        <v>2</v>
      </c>
      <c r="BU85" s="327">
        <v>2</v>
      </c>
      <c r="BV85" s="327"/>
      <c r="BW85" s="327"/>
      <c r="BX85" s="253">
        <v>5</v>
      </c>
      <c r="BY85" s="67"/>
      <c r="BZ85" s="327"/>
      <c r="CA85" s="327"/>
      <c r="CB85" s="327"/>
      <c r="CC85" s="327"/>
    </row>
    <row r="86" spans="1:83" ht="17.100000000000001" customHeight="1">
      <c r="A86" s="78">
        <v>59</v>
      </c>
      <c r="B86" s="78" t="s">
        <v>1034</v>
      </c>
      <c r="C86" s="78" t="s">
        <v>857</v>
      </c>
      <c r="D86" s="78" t="s">
        <v>987</v>
      </c>
      <c r="E86" s="88" t="s">
        <v>97</v>
      </c>
      <c r="F86" s="78" t="s">
        <v>5231</v>
      </c>
      <c r="G86" s="101" t="s">
        <v>5232</v>
      </c>
      <c r="H86" s="269" t="s">
        <v>11936</v>
      </c>
      <c r="I86" s="269" t="s">
        <v>5233</v>
      </c>
      <c r="J86" s="269" t="s">
        <v>102</v>
      </c>
      <c r="K86" s="269" t="s">
        <v>5234</v>
      </c>
      <c r="L86" s="71" t="s">
        <v>5235</v>
      </c>
      <c r="M86" s="91" t="s">
        <v>11123</v>
      </c>
      <c r="N86" s="269" t="s">
        <v>30</v>
      </c>
      <c r="O86" s="253"/>
      <c r="P86" s="269" t="s">
        <v>30</v>
      </c>
      <c r="Q86" s="224">
        <v>116895.2</v>
      </c>
      <c r="R86" s="224">
        <v>78076</v>
      </c>
      <c r="S86" s="224">
        <v>1401.6</v>
      </c>
      <c r="T86" s="224">
        <v>79.900000000000006</v>
      </c>
      <c r="U86" s="253"/>
      <c r="V86" s="252">
        <v>1321.7</v>
      </c>
      <c r="W86" s="252">
        <v>30.6</v>
      </c>
      <c r="X86" s="71" t="s">
        <v>6337</v>
      </c>
      <c r="Y86" s="220">
        <v>507.97</v>
      </c>
      <c r="Z86" s="220"/>
      <c r="AA86" s="220"/>
      <c r="AB86" s="220">
        <v>51.63</v>
      </c>
      <c r="AC86" s="220"/>
      <c r="AD86" s="220"/>
      <c r="AE86" s="253">
        <v>262</v>
      </c>
      <c r="AF86" s="273" t="s">
        <v>8037</v>
      </c>
      <c r="AG86" s="228"/>
      <c r="AH86" s="228">
        <v>264</v>
      </c>
      <c r="AI86" s="91"/>
      <c r="AJ86" s="273"/>
      <c r="AK86" s="273"/>
      <c r="AL86" s="233">
        <v>2</v>
      </c>
      <c r="AM86" s="629">
        <v>1</v>
      </c>
      <c r="AN86" s="629">
        <v>1</v>
      </c>
      <c r="AO86" s="629"/>
      <c r="AP86" s="629"/>
      <c r="AQ86" s="315">
        <v>243</v>
      </c>
      <c r="AR86" s="315" t="s">
        <v>6341</v>
      </c>
      <c r="AS86" s="315" t="s">
        <v>6378</v>
      </c>
      <c r="AT86" s="91" t="s">
        <v>6399</v>
      </c>
      <c r="AU86" s="232">
        <v>13140</v>
      </c>
      <c r="AV86" s="23">
        <v>54</v>
      </c>
      <c r="AW86" s="345"/>
      <c r="AX86" s="345"/>
      <c r="AY86" s="345"/>
      <c r="AZ86" s="345"/>
      <c r="BA86" s="345"/>
      <c r="BB86" s="345"/>
      <c r="BC86" s="345"/>
      <c r="BD86" s="307"/>
      <c r="BE86" s="307" t="s">
        <v>6350</v>
      </c>
      <c r="BF86" s="335"/>
      <c r="BG86" s="335"/>
      <c r="BH86" s="335"/>
      <c r="BI86" s="335"/>
      <c r="BJ86" s="335"/>
      <c r="BK86" s="335"/>
      <c r="BL86" s="335"/>
      <c r="BM86" s="307"/>
      <c r="BN86" s="307" t="s">
        <v>6350</v>
      </c>
      <c r="BO86" s="800"/>
      <c r="BP86" s="800"/>
      <c r="BQ86" s="327"/>
      <c r="BR86" s="327"/>
      <c r="BS86" s="327"/>
      <c r="BT86" s="327"/>
      <c r="BU86" s="327"/>
      <c r="BV86" s="327"/>
      <c r="BW86" s="327"/>
      <c r="BX86" s="253"/>
      <c r="BY86" s="246">
        <v>1</v>
      </c>
      <c r="BZ86" s="327"/>
      <c r="CA86" s="327">
        <v>3</v>
      </c>
      <c r="CB86" s="327"/>
      <c r="CC86" s="327"/>
    </row>
    <row r="87" spans="1:83" ht="17.100000000000001" customHeight="1">
      <c r="A87" s="136"/>
      <c r="B87" s="147" t="s">
        <v>1127</v>
      </c>
      <c r="C87" s="136"/>
      <c r="D87" s="136">
        <v>2</v>
      </c>
      <c r="E87" s="136"/>
      <c r="F87" s="136"/>
      <c r="G87" s="135"/>
      <c r="H87" s="136"/>
      <c r="I87" s="136"/>
      <c r="J87" s="136"/>
      <c r="K87" s="136"/>
      <c r="L87" s="136"/>
      <c r="M87" s="205"/>
      <c r="N87" s="112"/>
      <c r="O87" s="285"/>
      <c r="P87" s="112"/>
      <c r="Q87" s="284"/>
      <c r="R87" s="284"/>
      <c r="S87" s="284"/>
      <c r="T87" s="284"/>
      <c r="U87" s="285"/>
      <c r="V87" s="298"/>
      <c r="W87" s="298"/>
      <c r="X87" s="112"/>
      <c r="Y87" s="286"/>
      <c r="Z87" s="286"/>
      <c r="AA87" s="286"/>
      <c r="AB87" s="286"/>
      <c r="AC87" s="286"/>
      <c r="AD87" s="286"/>
      <c r="AE87" s="285"/>
      <c r="AF87" s="112"/>
      <c r="AG87" s="237"/>
      <c r="AH87" s="237"/>
      <c r="AI87" s="205"/>
      <c r="AJ87" s="112"/>
      <c r="AK87" s="112"/>
      <c r="AL87" s="184"/>
      <c r="AM87" s="112"/>
      <c r="AN87" s="112"/>
      <c r="AO87" s="112"/>
      <c r="AP87" s="112"/>
      <c r="AQ87" s="112"/>
      <c r="AR87" s="112"/>
      <c r="AS87" s="112"/>
      <c r="AT87" s="205"/>
      <c r="AU87" s="198"/>
      <c r="AV87" s="195"/>
      <c r="AW87" s="197"/>
      <c r="AX87" s="197"/>
      <c r="AY87" s="197"/>
      <c r="AZ87" s="197"/>
      <c r="BA87" s="197"/>
      <c r="BB87" s="197"/>
      <c r="BC87" s="197"/>
      <c r="BD87" s="352"/>
      <c r="BE87" s="352"/>
      <c r="BF87" s="339"/>
      <c r="BG87" s="339"/>
      <c r="BH87" s="339"/>
      <c r="BI87" s="339"/>
      <c r="BJ87" s="339"/>
      <c r="BK87" s="339"/>
      <c r="BL87" s="339"/>
      <c r="BM87" s="352"/>
      <c r="BN87" s="352"/>
      <c r="BO87" s="803"/>
      <c r="BP87" s="803"/>
      <c r="BQ87" s="112"/>
      <c r="BR87" s="112"/>
      <c r="BS87" s="112"/>
      <c r="BT87" s="112"/>
      <c r="BU87" s="112"/>
      <c r="BV87" s="112"/>
      <c r="BW87" s="112"/>
      <c r="BX87" s="285"/>
      <c r="BY87" s="193"/>
      <c r="BZ87" s="112"/>
      <c r="CA87" s="112"/>
      <c r="CB87" s="112"/>
      <c r="CC87" s="112"/>
    </row>
    <row r="88" spans="1:83" ht="17.100000000000001" customHeight="1">
      <c r="A88" s="102"/>
      <c r="B88" s="157" t="s">
        <v>1128</v>
      </c>
      <c r="C88" s="158"/>
      <c r="D88" s="158">
        <v>6</v>
      </c>
      <c r="E88" s="158"/>
      <c r="F88" s="110"/>
      <c r="G88" s="170"/>
      <c r="H88" s="104"/>
      <c r="I88" s="104"/>
      <c r="J88" s="104"/>
      <c r="K88" s="104"/>
      <c r="L88" s="104"/>
      <c r="M88" s="204"/>
      <c r="N88" s="104"/>
      <c r="O88" s="288"/>
      <c r="P88" s="104"/>
      <c r="Q88" s="287"/>
      <c r="R88" s="287"/>
      <c r="S88" s="287"/>
      <c r="T88" s="287"/>
      <c r="U88" s="288"/>
      <c r="V88" s="299"/>
      <c r="W88" s="299"/>
      <c r="X88" s="104"/>
      <c r="Y88" s="289"/>
      <c r="Z88" s="289"/>
      <c r="AA88" s="289"/>
      <c r="AB88" s="289"/>
      <c r="AC88" s="289"/>
      <c r="AD88" s="289"/>
      <c r="AE88" s="288"/>
      <c r="AF88" s="104"/>
      <c r="AG88" s="238"/>
      <c r="AH88" s="238"/>
      <c r="AI88" s="204"/>
      <c r="AJ88" s="104"/>
      <c r="AK88" s="104"/>
      <c r="AL88" s="401"/>
      <c r="AM88" s="104"/>
      <c r="AN88" s="104"/>
      <c r="AO88" s="104"/>
      <c r="AP88" s="104"/>
      <c r="AQ88" s="104"/>
      <c r="AR88" s="104"/>
      <c r="AS88" s="104"/>
      <c r="AT88" s="204"/>
      <c r="AU88" s="199"/>
      <c r="AV88" s="201"/>
      <c r="AW88" s="346"/>
      <c r="AX88" s="346"/>
      <c r="AY88" s="346"/>
      <c r="AZ88" s="346"/>
      <c r="BA88" s="346"/>
      <c r="BB88" s="346"/>
      <c r="BC88" s="346"/>
      <c r="BD88" s="353"/>
      <c r="BE88" s="353"/>
      <c r="BF88" s="360"/>
      <c r="BG88" s="360"/>
      <c r="BH88" s="360"/>
      <c r="BI88" s="360"/>
      <c r="BJ88" s="360"/>
      <c r="BK88" s="360"/>
      <c r="BL88" s="360"/>
      <c r="BM88" s="353"/>
      <c r="BN88" s="353"/>
      <c r="BO88" s="805"/>
      <c r="BP88" s="805"/>
      <c r="BQ88" s="104"/>
      <c r="BR88" s="104"/>
      <c r="BS88" s="104"/>
      <c r="BT88" s="104"/>
      <c r="BU88" s="104"/>
      <c r="BV88" s="104"/>
      <c r="BW88" s="104"/>
      <c r="BX88" s="288"/>
      <c r="BY88" s="200"/>
      <c r="BZ88" s="104"/>
      <c r="CA88" s="104"/>
      <c r="CB88" s="104"/>
      <c r="CC88" s="104"/>
    </row>
    <row r="89" spans="1:83" ht="17.100000000000001" customHeight="1">
      <c r="A89" s="91"/>
      <c r="B89" s="74" t="s">
        <v>1129</v>
      </c>
      <c r="C89" s="91"/>
      <c r="D89" s="91"/>
      <c r="E89" s="91"/>
      <c r="F89" s="91"/>
      <c r="G89" s="101"/>
      <c r="H89" s="269"/>
      <c r="I89" s="269"/>
      <c r="J89" s="269"/>
      <c r="K89" s="269"/>
      <c r="L89" s="71"/>
      <c r="M89" s="91"/>
      <c r="N89" s="269"/>
      <c r="O89" s="253"/>
      <c r="P89" s="269"/>
      <c r="Q89" s="224"/>
      <c r="R89" s="224"/>
      <c r="S89" s="224"/>
      <c r="T89" s="224"/>
      <c r="U89" s="253"/>
      <c r="V89" s="252"/>
      <c r="W89" s="252"/>
      <c r="X89" s="71"/>
      <c r="Y89" s="220"/>
      <c r="Z89" s="220"/>
      <c r="AA89" s="220"/>
      <c r="AB89" s="220"/>
      <c r="AC89" s="220"/>
      <c r="AD89" s="220"/>
      <c r="AE89" s="253"/>
      <c r="AF89" s="273"/>
      <c r="AG89" s="228"/>
      <c r="AH89" s="228"/>
      <c r="AI89" s="91"/>
      <c r="AJ89" s="273"/>
      <c r="AK89" s="273"/>
      <c r="AL89" s="233"/>
      <c r="AM89" s="629"/>
      <c r="AN89" s="629"/>
      <c r="AO89" s="629"/>
      <c r="AP89" s="629"/>
      <c r="AQ89" s="315"/>
      <c r="AR89" s="315"/>
      <c r="AS89" s="315"/>
      <c r="AT89" s="91"/>
      <c r="AU89" s="73"/>
      <c r="AV89" s="66"/>
      <c r="AW89" s="345"/>
      <c r="AX89" s="345"/>
      <c r="AY89" s="345"/>
      <c r="AZ89" s="345"/>
      <c r="BA89" s="345"/>
      <c r="BB89" s="345"/>
      <c r="BC89" s="345"/>
      <c r="BD89" s="307"/>
      <c r="BE89" s="307"/>
      <c r="BF89" s="335"/>
      <c r="BG89" s="335"/>
      <c r="BH89" s="335"/>
      <c r="BI89" s="335"/>
      <c r="BJ89" s="335"/>
      <c r="BK89" s="335"/>
      <c r="BL89" s="335"/>
      <c r="BM89" s="307"/>
      <c r="BN89" s="307"/>
      <c r="BO89" s="800"/>
      <c r="BP89" s="800"/>
      <c r="BQ89" s="327"/>
      <c r="BR89" s="327"/>
      <c r="BS89" s="327"/>
      <c r="BT89" s="327"/>
      <c r="BU89" s="327"/>
      <c r="BV89" s="327"/>
      <c r="BW89" s="327"/>
      <c r="BX89" s="253"/>
      <c r="BY89" s="67"/>
      <c r="BZ89" s="327"/>
      <c r="CA89" s="327"/>
      <c r="CB89" s="327"/>
      <c r="CC89" s="327"/>
    </row>
    <row r="90" spans="1:83" ht="17.100000000000001" customHeight="1">
      <c r="A90" s="78">
        <v>60</v>
      </c>
      <c r="B90" s="78" t="s">
        <v>1129</v>
      </c>
      <c r="C90" s="78" t="s">
        <v>1227</v>
      </c>
      <c r="D90" s="78" t="s">
        <v>309</v>
      </c>
      <c r="E90" s="88" t="s">
        <v>97</v>
      </c>
      <c r="F90" s="78" t="s">
        <v>5236</v>
      </c>
      <c r="G90" s="101" t="s">
        <v>5237</v>
      </c>
      <c r="H90" s="269" t="s">
        <v>11885</v>
      </c>
      <c r="I90" s="702" t="s">
        <v>2881</v>
      </c>
      <c r="J90" s="269" t="s">
        <v>102</v>
      </c>
      <c r="K90" s="269" t="s">
        <v>2881</v>
      </c>
      <c r="L90" s="71" t="s">
        <v>5238</v>
      </c>
      <c r="M90" s="91" t="s">
        <v>11124</v>
      </c>
      <c r="N90" s="269" t="s">
        <v>30</v>
      </c>
      <c r="O90" s="253"/>
      <c r="P90" s="269" t="s">
        <v>30</v>
      </c>
      <c r="Q90" s="224">
        <v>14553</v>
      </c>
      <c r="R90" s="224">
        <v>3685</v>
      </c>
      <c r="S90" s="449">
        <v>2069.4</v>
      </c>
      <c r="T90" s="224">
        <v>1794.4</v>
      </c>
      <c r="U90" s="253" t="s">
        <v>8470</v>
      </c>
      <c r="V90" s="252">
        <v>275</v>
      </c>
      <c r="W90" s="252">
        <v>463.32</v>
      </c>
      <c r="X90" s="71" t="s">
        <v>6337</v>
      </c>
      <c r="Y90" s="220">
        <v>121.5</v>
      </c>
      <c r="Z90" s="220">
        <v>7</v>
      </c>
      <c r="AA90" s="220">
        <v>2024</v>
      </c>
      <c r="AB90" s="220">
        <v>275</v>
      </c>
      <c r="AC90" s="220"/>
      <c r="AD90" s="220"/>
      <c r="AE90" s="253">
        <v>32</v>
      </c>
      <c r="AF90" s="273" t="s">
        <v>7934</v>
      </c>
      <c r="AG90" s="228">
        <v>8408</v>
      </c>
      <c r="AH90" s="228">
        <v>11139</v>
      </c>
      <c r="AI90" s="91" t="s">
        <v>11886</v>
      </c>
      <c r="AJ90" s="273" t="s">
        <v>11887</v>
      </c>
      <c r="AK90" s="273" t="s">
        <v>11888</v>
      </c>
      <c r="AL90" s="233">
        <v>6</v>
      </c>
      <c r="AM90" s="629">
        <v>1</v>
      </c>
      <c r="AN90" s="629">
        <v>5</v>
      </c>
      <c r="AO90" s="629"/>
      <c r="AP90" s="629"/>
      <c r="AQ90" s="315">
        <v>311</v>
      </c>
      <c r="AR90" s="315" t="s">
        <v>6355</v>
      </c>
      <c r="AS90" s="315" t="s">
        <v>6355</v>
      </c>
      <c r="AT90" s="91" t="s">
        <v>6956</v>
      </c>
      <c r="AU90" s="73">
        <v>26361</v>
      </c>
      <c r="AV90" s="53">
        <v>84.8</v>
      </c>
      <c r="AW90" s="345"/>
      <c r="AX90" s="345"/>
      <c r="AY90" s="345"/>
      <c r="AZ90" s="345"/>
      <c r="BA90" s="345"/>
      <c r="BB90" s="345"/>
      <c r="BC90" s="345"/>
      <c r="BD90" s="307"/>
      <c r="BE90" s="307" t="s">
        <v>6350</v>
      </c>
      <c r="BF90" s="335"/>
      <c r="BG90" s="335"/>
      <c r="BH90" s="335"/>
      <c r="BI90" s="335"/>
      <c r="BJ90" s="335"/>
      <c r="BK90" s="335"/>
      <c r="BL90" s="335"/>
      <c r="BM90" s="307"/>
      <c r="BN90" s="307" t="s">
        <v>6350</v>
      </c>
      <c r="BO90" s="800"/>
      <c r="BP90" s="800">
        <v>2</v>
      </c>
      <c r="BQ90" s="327"/>
      <c r="BR90" s="327">
        <v>2</v>
      </c>
      <c r="BS90" s="327">
        <v>1</v>
      </c>
      <c r="BT90" s="327">
        <v>1</v>
      </c>
      <c r="BU90" s="327">
        <v>6</v>
      </c>
      <c r="BV90" s="327"/>
      <c r="BW90" s="327"/>
      <c r="BX90" s="253"/>
      <c r="BY90" s="67"/>
      <c r="BZ90" s="327"/>
      <c r="CA90" s="327"/>
      <c r="CB90" s="327"/>
      <c r="CC90" s="327"/>
    </row>
    <row r="91" spans="1:83" ht="17.100000000000001" customHeight="1">
      <c r="A91" s="78">
        <v>61</v>
      </c>
      <c r="B91" s="78" t="s">
        <v>1150</v>
      </c>
      <c r="C91" s="78" t="s">
        <v>230</v>
      </c>
      <c r="D91" s="78" t="s">
        <v>213</v>
      </c>
      <c r="E91" s="88" t="s">
        <v>97</v>
      </c>
      <c r="F91" s="78" t="s">
        <v>5239</v>
      </c>
      <c r="G91" s="101" t="s">
        <v>8792</v>
      </c>
      <c r="H91" s="269" t="s">
        <v>5240</v>
      </c>
      <c r="I91" s="269" t="s">
        <v>5241</v>
      </c>
      <c r="J91" s="269" t="s">
        <v>102</v>
      </c>
      <c r="K91" s="269" t="s">
        <v>5242</v>
      </c>
      <c r="L91" s="71" t="s">
        <v>5243</v>
      </c>
      <c r="M91" s="91" t="s">
        <v>8038</v>
      </c>
      <c r="N91" s="269" t="s">
        <v>30</v>
      </c>
      <c r="O91" s="253"/>
      <c r="P91" s="269" t="s">
        <v>102</v>
      </c>
      <c r="Q91" s="224">
        <v>6634.7</v>
      </c>
      <c r="R91" s="224">
        <v>5593</v>
      </c>
      <c r="S91" s="224">
        <v>460</v>
      </c>
      <c r="T91" s="224"/>
      <c r="U91" s="253"/>
      <c r="V91" s="252">
        <v>460</v>
      </c>
      <c r="W91" s="252">
        <v>80</v>
      </c>
      <c r="X91" s="71" t="s">
        <v>6337</v>
      </c>
      <c r="Y91" s="220">
        <v>87.6</v>
      </c>
      <c r="Z91" s="220">
        <v>145</v>
      </c>
      <c r="AA91" s="220">
        <v>3197</v>
      </c>
      <c r="AB91" s="220">
        <v>182</v>
      </c>
      <c r="AC91" s="220"/>
      <c r="AD91" s="220">
        <v>130</v>
      </c>
      <c r="AE91" s="253">
        <v>34</v>
      </c>
      <c r="AF91" s="273" t="s">
        <v>8039</v>
      </c>
      <c r="AG91" s="228">
        <v>607</v>
      </c>
      <c r="AH91" s="228">
        <v>607</v>
      </c>
      <c r="AI91" s="91"/>
      <c r="AJ91" s="273"/>
      <c r="AK91" s="273" t="s">
        <v>6372</v>
      </c>
      <c r="AL91" s="233">
        <v>13</v>
      </c>
      <c r="AM91" s="629">
        <v>3</v>
      </c>
      <c r="AN91" s="629">
        <v>3</v>
      </c>
      <c r="AO91" s="629">
        <v>7</v>
      </c>
      <c r="AP91" s="629"/>
      <c r="AQ91" s="315">
        <v>190</v>
      </c>
      <c r="AR91" s="315" t="s">
        <v>7145</v>
      </c>
      <c r="AS91" s="315" t="s">
        <v>7145</v>
      </c>
      <c r="AT91" s="91" t="s">
        <v>11937</v>
      </c>
      <c r="AU91" s="73">
        <v>20771</v>
      </c>
      <c r="AV91" s="23">
        <v>109</v>
      </c>
      <c r="AW91" s="345"/>
      <c r="AX91" s="345"/>
      <c r="AY91" s="345"/>
      <c r="AZ91" s="345"/>
      <c r="BA91" s="345"/>
      <c r="BB91" s="345"/>
      <c r="BC91" s="345"/>
      <c r="BD91" s="307"/>
      <c r="BE91" s="307"/>
      <c r="BF91" s="335"/>
      <c r="BG91" s="335"/>
      <c r="BH91" s="335"/>
      <c r="BI91" s="335"/>
      <c r="BJ91" s="335"/>
      <c r="BK91" s="335"/>
      <c r="BL91" s="335"/>
      <c r="BM91" s="307"/>
      <c r="BN91" s="307" t="s">
        <v>6350</v>
      </c>
      <c r="BO91" s="806"/>
      <c r="BP91" s="806"/>
      <c r="BQ91" s="704"/>
      <c r="BR91" s="704">
        <v>6</v>
      </c>
      <c r="BS91" s="704"/>
      <c r="BT91" s="704"/>
      <c r="BU91" s="704">
        <v>8</v>
      </c>
      <c r="BV91" s="704">
        <v>2</v>
      </c>
      <c r="BW91" s="704"/>
      <c r="BX91" s="390"/>
      <c r="BY91" s="67"/>
      <c r="BZ91" s="327"/>
      <c r="CA91" s="327"/>
      <c r="CB91" s="327"/>
      <c r="CC91" s="327"/>
    </row>
    <row r="92" spans="1:83" ht="17.100000000000001" customHeight="1">
      <c r="A92" s="136"/>
      <c r="B92" s="147" t="s">
        <v>1221</v>
      </c>
      <c r="C92" s="136"/>
      <c r="D92" s="136">
        <v>2</v>
      </c>
      <c r="E92" s="136"/>
      <c r="F92" s="136"/>
      <c r="G92" s="135"/>
      <c r="H92" s="136"/>
      <c r="I92" s="136"/>
      <c r="J92" s="136"/>
      <c r="K92" s="136"/>
      <c r="L92" s="136"/>
      <c r="M92" s="112"/>
      <c r="N92" s="112"/>
      <c r="O92" s="285"/>
      <c r="P92" s="112"/>
      <c r="Q92" s="284"/>
      <c r="R92" s="284"/>
      <c r="S92" s="284"/>
      <c r="T92" s="284"/>
      <c r="U92" s="285"/>
      <c r="V92" s="298"/>
      <c r="W92" s="298"/>
      <c r="X92" s="112"/>
      <c r="Y92" s="286"/>
      <c r="Z92" s="286"/>
      <c r="AA92" s="286"/>
      <c r="AB92" s="286"/>
      <c r="AC92" s="286"/>
      <c r="AD92" s="286"/>
      <c r="AE92" s="285"/>
      <c r="AF92" s="112"/>
      <c r="AG92" s="237"/>
      <c r="AH92" s="237"/>
      <c r="AI92" s="205"/>
      <c r="AJ92" s="112"/>
      <c r="AK92" s="112"/>
      <c r="AL92" s="184"/>
      <c r="AM92" s="112"/>
      <c r="AN92" s="112"/>
      <c r="AO92" s="112"/>
      <c r="AP92" s="112"/>
      <c r="AQ92" s="112"/>
      <c r="AR92" s="112"/>
      <c r="AS92" s="112"/>
      <c r="AT92" s="205"/>
      <c r="AU92" s="198"/>
      <c r="AV92" s="188"/>
      <c r="AW92" s="197"/>
      <c r="AX92" s="197"/>
      <c r="AY92" s="197"/>
      <c r="AZ92" s="197"/>
      <c r="BA92" s="197"/>
      <c r="BB92" s="197"/>
      <c r="BC92" s="197"/>
      <c r="BD92" s="352"/>
      <c r="BE92" s="352"/>
      <c r="BF92" s="339"/>
      <c r="BG92" s="339"/>
      <c r="BH92" s="339"/>
      <c r="BI92" s="339"/>
      <c r="BJ92" s="339"/>
      <c r="BK92" s="339"/>
      <c r="BL92" s="339"/>
      <c r="BM92" s="352"/>
      <c r="BN92" s="352"/>
      <c r="BO92" s="803"/>
      <c r="BP92" s="803"/>
      <c r="BQ92" s="112"/>
      <c r="BR92" s="112"/>
      <c r="BS92" s="112"/>
      <c r="BT92" s="112"/>
      <c r="BU92" s="112"/>
      <c r="BV92" s="112"/>
      <c r="BW92" s="112"/>
      <c r="BX92" s="285"/>
      <c r="BY92" s="193"/>
      <c r="BZ92" s="112"/>
      <c r="CA92" s="112"/>
      <c r="CB92" s="112"/>
      <c r="CC92" s="112"/>
    </row>
    <row r="93" spans="1:83" ht="17.100000000000001" customHeight="1">
      <c r="A93" s="78">
        <v>62</v>
      </c>
      <c r="B93" s="78" t="s">
        <v>1150</v>
      </c>
      <c r="C93" s="78" t="s">
        <v>1250</v>
      </c>
      <c r="D93" s="78" t="s">
        <v>350</v>
      </c>
      <c r="E93" s="88" t="s">
        <v>97</v>
      </c>
      <c r="F93" s="78" t="s">
        <v>5244</v>
      </c>
      <c r="G93" s="101" t="s">
        <v>5245</v>
      </c>
      <c r="H93" s="269" t="s">
        <v>5246</v>
      </c>
      <c r="I93" s="269" t="s">
        <v>5247</v>
      </c>
      <c r="J93" s="269" t="s">
        <v>102</v>
      </c>
      <c r="K93" s="269" t="s">
        <v>5248</v>
      </c>
      <c r="L93" s="91" t="s">
        <v>5249</v>
      </c>
      <c r="M93" s="91" t="s">
        <v>8040</v>
      </c>
      <c r="N93" s="269" t="s">
        <v>30</v>
      </c>
      <c r="O93" s="253"/>
      <c r="P93" s="269" t="s">
        <v>30</v>
      </c>
      <c r="Q93" s="224">
        <v>1600</v>
      </c>
      <c r="R93" s="224">
        <v>380</v>
      </c>
      <c r="S93" s="224">
        <v>280</v>
      </c>
      <c r="T93" s="224">
        <v>130</v>
      </c>
      <c r="U93" s="253" t="s">
        <v>6352</v>
      </c>
      <c r="V93" s="252">
        <v>150</v>
      </c>
      <c r="W93" s="252">
        <v>14</v>
      </c>
      <c r="X93" s="71" t="s">
        <v>6337</v>
      </c>
      <c r="Y93" s="220">
        <v>50</v>
      </c>
      <c r="Z93" s="220">
        <v>13</v>
      </c>
      <c r="AA93" s="220">
        <v>300</v>
      </c>
      <c r="AB93" s="220">
        <v>5</v>
      </c>
      <c r="AC93" s="220">
        <v>40</v>
      </c>
      <c r="AD93" s="220">
        <v>40</v>
      </c>
      <c r="AE93" s="253">
        <v>20</v>
      </c>
      <c r="AF93" s="273" t="s">
        <v>8488</v>
      </c>
      <c r="AG93" s="228"/>
      <c r="AH93" s="228">
        <v>300</v>
      </c>
      <c r="AI93" s="91"/>
      <c r="AJ93" s="273"/>
      <c r="AK93" s="91" t="s">
        <v>11938</v>
      </c>
      <c r="AL93" s="233">
        <v>3</v>
      </c>
      <c r="AM93" s="629"/>
      <c r="AN93" s="629"/>
      <c r="AO93" s="629">
        <v>3</v>
      </c>
      <c r="AP93" s="629"/>
      <c r="AQ93" s="315">
        <v>295</v>
      </c>
      <c r="AR93" s="91" t="s">
        <v>8042</v>
      </c>
      <c r="AS93" s="91" t="s">
        <v>8041</v>
      </c>
      <c r="AT93" s="91" t="s">
        <v>10055</v>
      </c>
      <c r="AU93" s="73">
        <v>2113</v>
      </c>
      <c r="AV93" s="23">
        <v>7</v>
      </c>
      <c r="AW93" s="345">
        <v>2000</v>
      </c>
      <c r="AX93" s="345">
        <v>0</v>
      </c>
      <c r="AY93" s="345">
        <v>2000</v>
      </c>
      <c r="AZ93" s="345">
        <v>2000</v>
      </c>
      <c r="BA93" s="345">
        <v>2000</v>
      </c>
      <c r="BB93" s="345"/>
      <c r="BC93" s="345"/>
      <c r="BD93" s="307" t="s">
        <v>8043</v>
      </c>
      <c r="BE93" s="307" t="s">
        <v>11251</v>
      </c>
      <c r="BF93" s="335"/>
      <c r="BG93" s="335"/>
      <c r="BH93" s="335"/>
      <c r="BI93" s="335"/>
      <c r="BJ93" s="335"/>
      <c r="BK93" s="335"/>
      <c r="BL93" s="335"/>
      <c r="BM93" s="307" t="s">
        <v>8044</v>
      </c>
      <c r="BN93" s="307"/>
      <c r="BO93" s="800"/>
      <c r="BP93" s="800"/>
      <c r="BQ93" s="327"/>
      <c r="BR93" s="327"/>
      <c r="BS93" s="327"/>
      <c r="BT93" s="327"/>
      <c r="BU93" s="327"/>
      <c r="BV93" s="327"/>
      <c r="BW93" s="327"/>
      <c r="BX93" s="253"/>
      <c r="BY93" s="246">
        <v>1</v>
      </c>
      <c r="BZ93" s="633">
        <v>2</v>
      </c>
      <c r="CA93" s="633"/>
      <c r="CB93" s="633"/>
      <c r="CC93" s="633">
        <v>1</v>
      </c>
    </row>
    <row r="94" spans="1:83" ht="17.100000000000001" customHeight="1">
      <c r="A94" s="78">
        <v>63</v>
      </c>
      <c r="B94" s="78" t="s">
        <v>1150</v>
      </c>
      <c r="C94" s="78" t="s">
        <v>1250</v>
      </c>
      <c r="D94" s="78" t="s">
        <v>350</v>
      </c>
      <c r="E94" s="88" t="s">
        <v>97</v>
      </c>
      <c r="F94" s="78" t="s">
        <v>9788</v>
      </c>
      <c r="G94" s="101" t="s">
        <v>8793</v>
      </c>
      <c r="H94" s="269" t="s">
        <v>5246</v>
      </c>
      <c r="I94" s="269" t="s">
        <v>5250</v>
      </c>
      <c r="J94" s="269" t="s">
        <v>102</v>
      </c>
      <c r="K94" s="269" t="s">
        <v>5251</v>
      </c>
      <c r="L94" s="71" t="s">
        <v>5252</v>
      </c>
      <c r="M94" s="91"/>
      <c r="N94" s="269" t="s">
        <v>30</v>
      </c>
      <c r="O94" s="253"/>
      <c r="P94" s="269" t="s">
        <v>30</v>
      </c>
      <c r="Q94" s="224">
        <v>1157</v>
      </c>
      <c r="R94" s="224">
        <v>566.1</v>
      </c>
      <c r="S94" s="224">
        <v>555.9</v>
      </c>
      <c r="T94" s="224">
        <v>123.4</v>
      </c>
      <c r="U94" s="253" t="s">
        <v>6361</v>
      </c>
      <c r="V94" s="252">
        <v>432.5</v>
      </c>
      <c r="W94" s="252">
        <v>66.7</v>
      </c>
      <c r="X94" s="71" t="s">
        <v>6337</v>
      </c>
      <c r="Y94" s="220">
        <v>123.4</v>
      </c>
      <c r="Z94" s="220"/>
      <c r="AA94" s="220"/>
      <c r="AB94" s="220">
        <v>10.199999999999999</v>
      </c>
      <c r="AC94" s="220">
        <v>50</v>
      </c>
      <c r="AD94" s="220">
        <v>25.9</v>
      </c>
      <c r="AE94" s="253">
        <v>10</v>
      </c>
      <c r="AF94" s="273" t="s">
        <v>11939</v>
      </c>
      <c r="AG94" s="228"/>
      <c r="AH94" s="228">
        <v>230</v>
      </c>
      <c r="AI94" s="91"/>
      <c r="AJ94" s="273"/>
      <c r="AK94" s="273" t="s">
        <v>11934</v>
      </c>
      <c r="AL94" s="233">
        <v>2</v>
      </c>
      <c r="AM94" s="629"/>
      <c r="AN94" s="629">
        <v>2</v>
      </c>
      <c r="AO94" s="629"/>
      <c r="AP94" s="629"/>
      <c r="AQ94" s="315">
        <v>275</v>
      </c>
      <c r="AR94" s="315" t="s">
        <v>6341</v>
      </c>
      <c r="AS94" s="315" t="s">
        <v>11940</v>
      </c>
      <c r="AT94" s="91" t="s">
        <v>11941</v>
      </c>
      <c r="AU94" s="73">
        <v>700</v>
      </c>
      <c r="AV94" s="23">
        <v>2.5</v>
      </c>
      <c r="AW94" s="345">
        <v>2000</v>
      </c>
      <c r="AX94" s="345">
        <v>0</v>
      </c>
      <c r="AY94" s="345">
        <v>1000</v>
      </c>
      <c r="AZ94" s="345">
        <v>1000</v>
      </c>
      <c r="BA94" s="345">
        <v>1000</v>
      </c>
      <c r="BB94" s="345">
        <v>50</v>
      </c>
      <c r="BC94" s="345">
        <v>50</v>
      </c>
      <c r="BD94" s="307" t="s">
        <v>10074</v>
      </c>
      <c r="BE94" s="307" t="s">
        <v>10078</v>
      </c>
      <c r="BF94" s="335"/>
      <c r="BG94" s="335"/>
      <c r="BH94" s="335"/>
      <c r="BI94" s="335"/>
      <c r="BJ94" s="335"/>
      <c r="BK94" s="335"/>
      <c r="BL94" s="335"/>
      <c r="BM94" s="307"/>
      <c r="BN94" s="307"/>
      <c r="BO94" s="800"/>
      <c r="BP94" s="800"/>
      <c r="BQ94" s="327"/>
      <c r="BR94" s="327"/>
      <c r="BS94" s="327"/>
      <c r="BT94" s="327"/>
      <c r="BU94" s="327"/>
      <c r="BV94" s="327"/>
      <c r="BW94" s="327"/>
      <c r="BX94" s="253"/>
      <c r="BY94" s="10"/>
      <c r="BZ94" s="633"/>
      <c r="CA94" s="633">
        <v>1</v>
      </c>
      <c r="CB94" s="633"/>
      <c r="CC94" s="633"/>
    </row>
    <row r="95" spans="1:83" ht="17.100000000000001" customHeight="1">
      <c r="A95" s="613">
        <v>64</v>
      </c>
      <c r="B95" s="78" t="s">
        <v>1150</v>
      </c>
      <c r="C95" s="78" t="s">
        <v>1250</v>
      </c>
      <c r="D95" s="78" t="s">
        <v>350</v>
      </c>
      <c r="E95" s="88" t="s">
        <v>97</v>
      </c>
      <c r="F95" s="78" t="s">
        <v>5253</v>
      </c>
      <c r="G95" s="101" t="s">
        <v>8794</v>
      </c>
      <c r="H95" s="269" t="s">
        <v>5254</v>
      </c>
      <c r="I95" s="269" t="s">
        <v>5255</v>
      </c>
      <c r="J95" s="269" t="s">
        <v>102</v>
      </c>
      <c r="K95" s="269" t="s">
        <v>954</v>
      </c>
      <c r="L95" s="71" t="s">
        <v>5256</v>
      </c>
      <c r="M95" s="91" t="s">
        <v>11125</v>
      </c>
      <c r="N95" s="269" t="s">
        <v>30</v>
      </c>
      <c r="O95" s="253"/>
      <c r="P95" s="269" t="s">
        <v>102</v>
      </c>
      <c r="Q95" s="224">
        <v>2980</v>
      </c>
      <c r="R95" s="224">
        <v>1986</v>
      </c>
      <c r="S95" s="224">
        <v>1066</v>
      </c>
      <c r="T95" s="224"/>
      <c r="U95" s="253"/>
      <c r="V95" s="252">
        <v>1066</v>
      </c>
      <c r="W95" s="252">
        <v>106</v>
      </c>
      <c r="X95" s="71" t="s">
        <v>6337</v>
      </c>
      <c r="Y95" s="220">
        <v>213</v>
      </c>
      <c r="Z95" s="220">
        <v>25</v>
      </c>
      <c r="AA95" s="220">
        <v>2100</v>
      </c>
      <c r="AB95" s="220">
        <v>55</v>
      </c>
      <c r="AC95" s="220">
        <v>14</v>
      </c>
      <c r="AD95" s="220">
        <v>30</v>
      </c>
      <c r="AE95" s="253">
        <v>20</v>
      </c>
      <c r="AF95" s="273" t="s">
        <v>10227</v>
      </c>
      <c r="AG95" s="228"/>
      <c r="AH95" s="228">
        <v>100</v>
      </c>
      <c r="AI95" s="91"/>
      <c r="AJ95" s="273"/>
      <c r="AK95" s="273" t="s">
        <v>6372</v>
      </c>
      <c r="AL95" s="233">
        <v>31</v>
      </c>
      <c r="AM95" s="629">
        <v>2</v>
      </c>
      <c r="AN95" s="629">
        <v>12</v>
      </c>
      <c r="AO95" s="629">
        <v>16</v>
      </c>
      <c r="AP95" s="629">
        <v>1</v>
      </c>
      <c r="AQ95" s="315">
        <v>312</v>
      </c>
      <c r="AR95" s="315" t="s">
        <v>6341</v>
      </c>
      <c r="AS95" s="315" t="s">
        <v>6341</v>
      </c>
      <c r="AT95" s="91" t="s">
        <v>10057</v>
      </c>
      <c r="AU95" s="73">
        <v>12000</v>
      </c>
      <c r="AV95" s="23">
        <v>38</v>
      </c>
      <c r="AW95" s="345">
        <v>15000</v>
      </c>
      <c r="AX95" s="345">
        <v>0</v>
      </c>
      <c r="AY95" s="345">
        <v>5000</v>
      </c>
      <c r="AZ95" s="345">
        <v>5000</v>
      </c>
      <c r="BA95" s="345">
        <v>15000</v>
      </c>
      <c r="BB95" s="345">
        <v>10</v>
      </c>
      <c r="BC95" s="345">
        <v>15</v>
      </c>
      <c r="BD95" s="307" t="s">
        <v>7935</v>
      </c>
      <c r="BE95" s="307" t="s">
        <v>8652</v>
      </c>
      <c r="BF95" s="335">
        <v>15000</v>
      </c>
      <c r="BG95" s="335">
        <v>0</v>
      </c>
      <c r="BH95" s="335">
        <v>5000</v>
      </c>
      <c r="BI95" s="335">
        <v>5000</v>
      </c>
      <c r="BJ95" s="335">
        <v>15000</v>
      </c>
      <c r="BK95" s="335">
        <v>10</v>
      </c>
      <c r="BL95" s="335">
        <v>15</v>
      </c>
      <c r="BM95" s="307" t="s">
        <v>7935</v>
      </c>
      <c r="BN95" s="307" t="s">
        <v>12741</v>
      </c>
      <c r="BO95" s="800"/>
      <c r="BP95" s="800"/>
      <c r="BQ95" s="327"/>
      <c r="BR95" s="327"/>
      <c r="BS95" s="327"/>
      <c r="BT95" s="327"/>
      <c r="BU95" s="327"/>
      <c r="BV95" s="327"/>
      <c r="BW95" s="327"/>
      <c r="BX95" s="253"/>
      <c r="BY95" s="246">
        <v>4</v>
      </c>
      <c r="BZ95" s="633"/>
      <c r="CA95" s="633">
        <v>1</v>
      </c>
      <c r="CB95" s="633"/>
      <c r="CC95" s="633"/>
    </row>
    <row r="96" spans="1:83" ht="17.100000000000001" customHeight="1">
      <c r="A96" s="613">
        <v>65</v>
      </c>
      <c r="B96" s="78" t="s">
        <v>1129</v>
      </c>
      <c r="C96" s="78" t="s">
        <v>1130</v>
      </c>
      <c r="D96" s="78" t="s">
        <v>702</v>
      </c>
      <c r="E96" s="87" t="s">
        <v>180</v>
      </c>
      <c r="F96" s="78" t="s">
        <v>5257</v>
      </c>
      <c r="G96" s="101" t="s">
        <v>5258</v>
      </c>
      <c r="H96" s="269" t="s">
        <v>8314</v>
      </c>
      <c r="I96" s="269" t="s">
        <v>8465</v>
      </c>
      <c r="J96" s="269" t="s">
        <v>102</v>
      </c>
      <c r="K96" s="269" t="s">
        <v>8466</v>
      </c>
      <c r="L96" s="71" t="s">
        <v>5259</v>
      </c>
      <c r="M96" s="91" t="s">
        <v>8315</v>
      </c>
      <c r="N96" s="269" t="s">
        <v>30</v>
      </c>
      <c r="O96" s="253"/>
      <c r="P96" s="269" t="s">
        <v>30</v>
      </c>
      <c r="Q96" s="224">
        <v>1951</v>
      </c>
      <c r="R96" s="224">
        <v>647.99</v>
      </c>
      <c r="S96" s="406">
        <v>373.31</v>
      </c>
      <c r="T96" s="224">
        <v>283.58999999999997</v>
      </c>
      <c r="U96" s="253" t="s">
        <v>6357</v>
      </c>
      <c r="V96" s="252">
        <v>89.72</v>
      </c>
      <c r="W96" s="252">
        <v>50.04</v>
      </c>
      <c r="X96" s="71" t="s">
        <v>6337</v>
      </c>
      <c r="Y96" s="220">
        <v>33.119999999999997</v>
      </c>
      <c r="Z96" s="220">
        <v>62.28</v>
      </c>
      <c r="AA96" s="220">
        <v>302</v>
      </c>
      <c r="AB96" s="220">
        <v>70.83</v>
      </c>
      <c r="AC96" s="220"/>
      <c r="AD96" s="220"/>
      <c r="AE96" s="253">
        <v>7</v>
      </c>
      <c r="AF96" s="273" t="s">
        <v>8489</v>
      </c>
      <c r="AG96" s="228"/>
      <c r="AH96" s="228">
        <v>710</v>
      </c>
      <c r="AI96" s="91"/>
      <c r="AJ96" s="273"/>
      <c r="AK96" s="273" t="s">
        <v>6354</v>
      </c>
      <c r="AL96" s="233"/>
      <c r="AM96" s="629"/>
      <c r="AN96" s="629"/>
      <c r="AO96" s="629"/>
      <c r="AP96" s="629"/>
      <c r="AQ96" s="315">
        <v>200</v>
      </c>
      <c r="AR96" s="315" t="s">
        <v>6340</v>
      </c>
      <c r="AS96" s="508" t="s">
        <v>6378</v>
      </c>
      <c r="AT96" s="91" t="s">
        <v>10036</v>
      </c>
      <c r="AU96" s="73">
        <v>700</v>
      </c>
      <c r="AV96" s="23">
        <v>4</v>
      </c>
      <c r="AW96" s="345">
        <v>10000</v>
      </c>
      <c r="AX96" s="345">
        <v>5000</v>
      </c>
      <c r="AY96" s="345">
        <v>5000</v>
      </c>
      <c r="AZ96" s="345">
        <v>5000</v>
      </c>
      <c r="BA96" s="345">
        <v>10000</v>
      </c>
      <c r="BB96" s="345"/>
      <c r="BC96" s="345">
        <v>50</v>
      </c>
      <c r="BD96" s="307" t="s">
        <v>8316</v>
      </c>
      <c r="BE96" s="307"/>
      <c r="BF96" s="335"/>
      <c r="BG96" s="335"/>
      <c r="BH96" s="335"/>
      <c r="BI96" s="335"/>
      <c r="BJ96" s="335"/>
      <c r="BK96" s="335"/>
      <c r="BL96" s="335"/>
      <c r="BM96" s="307"/>
      <c r="BN96" s="307" t="s">
        <v>6350</v>
      </c>
      <c r="BO96" s="800"/>
      <c r="BP96" s="800"/>
      <c r="BQ96" s="327"/>
      <c r="BR96" s="327"/>
      <c r="BS96" s="327"/>
      <c r="BT96" s="327"/>
      <c r="BU96" s="327"/>
      <c r="BV96" s="327"/>
      <c r="BW96" s="327"/>
      <c r="BX96" s="253"/>
      <c r="BY96" s="246">
        <v>1</v>
      </c>
      <c r="BZ96" s="633">
        <v>1</v>
      </c>
      <c r="CA96" s="633">
        <v>3</v>
      </c>
      <c r="CB96" s="633"/>
      <c r="CC96" s="633">
        <v>920</v>
      </c>
    </row>
    <row r="97" spans="1:83" ht="17.100000000000001" customHeight="1">
      <c r="A97" s="136"/>
      <c r="B97" s="147" t="s">
        <v>1292</v>
      </c>
      <c r="C97" s="136"/>
      <c r="D97" s="136">
        <v>4</v>
      </c>
      <c r="E97" s="136"/>
      <c r="F97" s="136"/>
      <c r="G97" s="135"/>
      <c r="H97" s="136"/>
      <c r="I97" s="136"/>
      <c r="J97" s="136"/>
      <c r="K97" s="136"/>
      <c r="L97" s="136"/>
      <c r="M97" s="112"/>
      <c r="N97" s="112"/>
      <c r="O97" s="285"/>
      <c r="P97" s="112"/>
      <c r="Q97" s="284"/>
      <c r="R97" s="284"/>
      <c r="S97" s="284"/>
      <c r="T97" s="284"/>
      <c r="U97" s="285"/>
      <c r="V97" s="298"/>
      <c r="W97" s="298"/>
      <c r="X97" s="112"/>
      <c r="Y97" s="286"/>
      <c r="Z97" s="286"/>
      <c r="AA97" s="286"/>
      <c r="AB97" s="286"/>
      <c r="AC97" s="286"/>
      <c r="AD97" s="286"/>
      <c r="AE97" s="285"/>
      <c r="AF97" s="112"/>
      <c r="AG97" s="237"/>
      <c r="AH97" s="237"/>
      <c r="AI97" s="205"/>
      <c r="AJ97" s="112"/>
      <c r="AK97" s="112"/>
      <c r="AL97" s="184"/>
      <c r="AM97" s="112"/>
      <c r="AN97" s="112"/>
      <c r="AO97" s="112"/>
      <c r="AP97" s="112"/>
      <c r="AQ97" s="112"/>
      <c r="AR97" s="112"/>
      <c r="AS97" s="112"/>
      <c r="AT97" s="205"/>
      <c r="AU97" s="198"/>
      <c r="AV97" s="188"/>
      <c r="AW97" s="197"/>
      <c r="AX97" s="197"/>
      <c r="AY97" s="197"/>
      <c r="AZ97" s="197"/>
      <c r="BA97" s="197"/>
      <c r="BB97" s="197"/>
      <c r="BC97" s="197"/>
      <c r="BD97" s="352"/>
      <c r="BE97" s="352"/>
      <c r="BF97" s="339"/>
      <c r="BG97" s="339"/>
      <c r="BH97" s="339"/>
      <c r="BI97" s="339"/>
      <c r="BJ97" s="339"/>
      <c r="BK97" s="339"/>
      <c r="BL97" s="339"/>
      <c r="BM97" s="352"/>
      <c r="BN97" s="352"/>
      <c r="BO97" s="803"/>
      <c r="BP97" s="803"/>
      <c r="BQ97" s="112"/>
      <c r="BR97" s="112"/>
      <c r="BS97" s="112"/>
      <c r="BT97" s="112"/>
      <c r="BU97" s="112"/>
      <c r="BV97" s="112"/>
      <c r="BW97" s="112"/>
      <c r="BX97" s="285"/>
      <c r="BY97" s="193"/>
      <c r="BZ97" s="112"/>
      <c r="CA97" s="112"/>
      <c r="CB97" s="112"/>
      <c r="CC97" s="112"/>
    </row>
    <row r="98" spans="1:83" ht="17.100000000000001" customHeight="1">
      <c r="A98" s="274">
        <v>66</v>
      </c>
      <c r="B98" s="144" t="s">
        <v>1129</v>
      </c>
      <c r="C98" s="145" t="s">
        <v>1155</v>
      </c>
      <c r="D98" s="145" t="s">
        <v>987</v>
      </c>
      <c r="E98" s="145" t="s">
        <v>97</v>
      </c>
      <c r="F98" s="145" t="s">
        <v>5260</v>
      </c>
      <c r="G98" s="146" t="s">
        <v>5261</v>
      </c>
      <c r="H98" s="145" t="s">
        <v>8317</v>
      </c>
      <c r="I98" s="145" t="s">
        <v>8468</v>
      </c>
      <c r="J98" s="145" t="s">
        <v>102</v>
      </c>
      <c r="K98" s="145" t="s">
        <v>8467</v>
      </c>
      <c r="L98" s="145" t="s">
        <v>5262</v>
      </c>
      <c r="M98" s="91" t="s">
        <v>11126</v>
      </c>
      <c r="N98" s="269" t="s">
        <v>30</v>
      </c>
      <c r="O98" s="253"/>
      <c r="P98" s="269" t="s">
        <v>30</v>
      </c>
      <c r="Q98" s="224">
        <v>135940</v>
      </c>
      <c r="R98" s="406">
        <v>482.7</v>
      </c>
      <c r="S98" s="406">
        <v>249</v>
      </c>
      <c r="T98" s="406"/>
      <c r="U98" s="390"/>
      <c r="V98" s="300">
        <v>249</v>
      </c>
      <c r="W98" s="252">
        <v>95.2</v>
      </c>
      <c r="X98" s="71" t="s">
        <v>6337</v>
      </c>
      <c r="Y98" s="220">
        <v>107.4</v>
      </c>
      <c r="Z98" s="220"/>
      <c r="AA98" s="220"/>
      <c r="AB98" s="220">
        <v>31.1</v>
      </c>
      <c r="AC98" s="220"/>
      <c r="AD98" s="220"/>
      <c r="AE98" s="253">
        <v>10</v>
      </c>
      <c r="AF98" s="273" t="s">
        <v>8318</v>
      </c>
      <c r="AG98" s="228"/>
      <c r="AH98" s="228">
        <v>133</v>
      </c>
      <c r="AI98" s="91"/>
      <c r="AJ98" s="273"/>
      <c r="AK98" s="273" t="s">
        <v>6573</v>
      </c>
      <c r="AL98" s="233">
        <v>2</v>
      </c>
      <c r="AM98" s="629"/>
      <c r="AN98" s="629"/>
      <c r="AO98" s="629">
        <v>2</v>
      </c>
      <c r="AP98" s="629"/>
      <c r="AQ98" s="315">
        <v>285</v>
      </c>
      <c r="AR98" s="315" t="s">
        <v>10056</v>
      </c>
      <c r="AS98" s="508" t="s">
        <v>6378</v>
      </c>
      <c r="AT98" s="91" t="s">
        <v>10036</v>
      </c>
      <c r="AU98" s="232">
        <v>5795</v>
      </c>
      <c r="AV98" s="23">
        <v>20</v>
      </c>
      <c r="AW98" s="345"/>
      <c r="AX98" s="345"/>
      <c r="AY98" s="345"/>
      <c r="AZ98" s="345"/>
      <c r="BA98" s="345"/>
      <c r="BB98" s="345"/>
      <c r="BC98" s="345"/>
      <c r="BD98" s="307"/>
      <c r="BE98" s="400" t="s">
        <v>8289</v>
      </c>
      <c r="BF98" s="335"/>
      <c r="BG98" s="335"/>
      <c r="BH98" s="335"/>
      <c r="BI98" s="335"/>
      <c r="BJ98" s="335"/>
      <c r="BK98" s="335"/>
      <c r="BL98" s="335"/>
      <c r="BM98" s="307"/>
      <c r="BN98" s="400" t="s">
        <v>8319</v>
      </c>
      <c r="BO98" s="800"/>
      <c r="BP98" s="800"/>
      <c r="BQ98" s="327"/>
      <c r="BR98" s="327"/>
      <c r="BS98" s="327">
        <v>2</v>
      </c>
      <c r="BT98" s="327">
        <v>1</v>
      </c>
      <c r="BU98" s="327"/>
      <c r="BV98" s="327"/>
      <c r="BW98" s="327"/>
      <c r="BX98" s="253"/>
      <c r="BY98" s="67"/>
      <c r="BZ98" s="327"/>
      <c r="CA98" s="327"/>
      <c r="CB98" s="327"/>
      <c r="CC98" s="327"/>
    </row>
    <row r="99" spans="1:83" ht="17.100000000000001" customHeight="1">
      <c r="A99" s="136"/>
      <c r="B99" s="147" t="s">
        <v>1298</v>
      </c>
      <c r="C99" s="136"/>
      <c r="D99" s="136">
        <v>1</v>
      </c>
      <c r="E99" s="136"/>
      <c r="F99" s="136"/>
      <c r="G99" s="135"/>
      <c r="H99" s="136"/>
      <c r="I99" s="136"/>
      <c r="J99" s="136"/>
      <c r="K99" s="136"/>
      <c r="L99" s="136"/>
      <c r="M99" s="112"/>
      <c r="N99" s="112"/>
      <c r="O99" s="285"/>
      <c r="P99" s="112"/>
      <c r="Q99" s="284"/>
      <c r="R99" s="284"/>
      <c r="S99" s="284"/>
      <c r="T99" s="284"/>
      <c r="U99" s="285"/>
      <c r="V99" s="298"/>
      <c r="W99" s="298"/>
      <c r="X99" s="112"/>
      <c r="Y99" s="286"/>
      <c r="Z99" s="286"/>
      <c r="AA99" s="286"/>
      <c r="AB99" s="286"/>
      <c r="AC99" s="286"/>
      <c r="AD99" s="286"/>
      <c r="AE99" s="285"/>
      <c r="AF99" s="112"/>
      <c r="AG99" s="237"/>
      <c r="AH99" s="237"/>
      <c r="AI99" s="205"/>
      <c r="AJ99" s="112"/>
      <c r="AK99" s="112"/>
      <c r="AL99" s="184"/>
      <c r="AM99" s="112"/>
      <c r="AN99" s="112"/>
      <c r="AO99" s="112"/>
      <c r="AP99" s="112"/>
      <c r="AQ99" s="112"/>
      <c r="AR99" s="112"/>
      <c r="AS99" s="112"/>
      <c r="AT99" s="205"/>
      <c r="AU99" s="198"/>
      <c r="AV99" s="195"/>
      <c r="AW99" s="197"/>
      <c r="AX99" s="197"/>
      <c r="AY99" s="197"/>
      <c r="AZ99" s="197"/>
      <c r="BA99" s="197"/>
      <c r="BB99" s="197"/>
      <c r="BC99" s="197"/>
      <c r="BD99" s="352"/>
      <c r="BE99" s="352"/>
      <c r="BF99" s="339"/>
      <c r="BG99" s="339"/>
      <c r="BH99" s="339"/>
      <c r="BI99" s="339"/>
      <c r="BJ99" s="339"/>
      <c r="BK99" s="339"/>
      <c r="BL99" s="339"/>
      <c r="BM99" s="352"/>
      <c r="BN99" s="352"/>
      <c r="BO99" s="803"/>
      <c r="BP99" s="803"/>
      <c r="BQ99" s="112"/>
      <c r="BR99" s="112"/>
      <c r="BS99" s="112"/>
      <c r="BT99" s="112"/>
      <c r="BU99" s="112"/>
      <c r="BV99" s="112"/>
      <c r="BW99" s="112"/>
      <c r="BX99" s="285"/>
      <c r="BY99" s="193"/>
      <c r="BZ99" s="112"/>
      <c r="CA99" s="112"/>
      <c r="CB99" s="112"/>
      <c r="CC99" s="112"/>
    </row>
    <row r="100" spans="1:83" ht="17.100000000000001" customHeight="1">
      <c r="A100" s="102"/>
      <c r="B100" s="157" t="s">
        <v>1299</v>
      </c>
      <c r="C100" s="158"/>
      <c r="D100" s="158">
        <v>7</v>
      </c>
      <c r="E100" s="158"/>
      <c r="F100" s="110"/>
      <c r="G100" s="170"/>
      <c r="H100" s="104"/>
      <c r="I100" s="104"/>
      <c r="J100" s="104"/>
      <c r="K100" s="104"/>
      <c r="L100" s="104"/>
      <c r="M100" s="104"/>
      <c r="N100" s="104"/>
      <c r="O100" s="288"/>
      <c r="P100" s="104"/>
      <c r="Q100" s="287"/>
      <c r="R100" s="287"/>
      <c r="S100" s="287"/>
      <c r="T100" s="287"/>
      <c r="U100" s="288"/>
      <c r="V100" s="299"/>
      <c r="W100" s="299"/>
      <c r="X100" s="104"/>
      <c r="Y100" s="289"/>
      <c r="Z100" s="289"/>
      <c r="AA100" s="289"/>
      <c r="AB100" s="289"/>
      <c r="AC100" s="289"/>
      <c r="AD100" s="289"/>
      <c r="AE100" s="288"/>
      <c r="AF100" s="104"/>
      <c r="AG100" s="238"/>
      <c r="AH100" s="238"/>
      <c r="AI100" s="204"/>
      <c r="AJ100" s="104"/>
      <c r="AK100" s="104"/>
      <c r="AL100" s="401"/>
      <c r="AM100" s="104"/>
      <c r="AN100" s="104"/>
      <c r="AO100" s="104"/>
      <c r="AP100" s="104"/>
      <c r="AQ100" s="104"/>
      <c r="AR100" s="104"/>
      <c r="AS100" s="104"/>
      <c r="AT100" s="204"/>
      <c r="AU100" s="199"/>
      <c r="AV100" s="201"/>
      <c r="AW100" s="346"/>
      <c r="AX100" s="346"/>
      <c r="AY100" s="346"/>
      <c r="AZ100" s="346"/>
      <c r="BA100" s="346"/>
      <c r="BB100" s="346"/>
      <c r="BC100" s="346"/>
      <c r="BD100" s="353"/>
      <c r="BE100" s="353"/>
      <c r="BF100" s="360"/>
      <c r="BG100" s="360"/>
      <c r="BH100" s="360"/>
      <c r="BI100" s="360"/>
      <c r="BJ100" s="360"/>
      <c r="BK100" s="360"/>
      <c r="BL100" s="360"/>
      <c r="BM100" s="353"/>
      <c r="BN100" s="353"/>
      <c r="BO100" s="805"/>
      <c r="BP100" s="805"/>
      <c r="BQ100" s="104"/>
      <c r="BR100" s="104"/>
      <c r="BS100" s="104"/>
      <c r="BT100" s="104"/>
      <c r="BU100" s="104"/>
      <c r="BV100" s="104"/>
      <c r="BW100" s="104"/>
      <c r="BX100" s="288"/>
      <c r="BY100" s="200"/>
      <c r="BZ100" s="104"/>
      <c r="CA100" s="104"/>
      <c r="CB100" s="104"/>
      <c r="CC100" s="104"/>
    </row>
    <row r="101" spans="1:83" ht="17.100000000000001" customHeight="1">
      <c r="A101" s="91"/>
      <c r="B101" s="74" t="s">
        <v>1300</v>
      </c>
      <c r="C101" s="91"/>
      <c r="D101" s="91"/>
      <c r="E101" s="91"/>
      <c r="F101" s="91"/>
      <c r="G101" s="101"/>
      <c r="H101" s="269"/>
      <c r="I101" s="269"/>
      <c r="J101" s="269"/>
      <c r="K101" s="269"/>
      <c r="L101" s="71"/>
      <c r="M101" s="91"/>
      <c r="N101" s="269"/>
      <c r="O101" s="253"/>
      <c r="P101" s="269"/>
      <c r="Q101" s="224"/>
      <c r="R101" s="224"/>
      <c r="S101" s="224"/>
      <c r="T101" s="224"/>
      <c r="U101" s="253"/>
      <c r="V101" s="252"/>
      <c r="W101" s="252"/>
      <c r="X101" s="71"/>
      <c r="Y101" s="220"/>
      <c r="Z101" s="220"/>
      <c r="AA101" s="220"/>
      <c r="AB101" s="220"/>
      <c r="AC101" s="220"/>
      <c r="AD101" s="220"/>
      <c r="AE101" s="253"/>
      <c r="AF101" s="273"/>
      <c r="AG101" s="228"/>
      <c r="AH101" s="228"/>
      <c r="AI101" s="91"/>
      <c r="AJ101" s="273"/>
      <c r="AK101" s="273"/>
      <c r="AL101" s="233"/>
      <c r="AM101" s="629"/>
      <c r="AN101" s="629"/>
      <c r="AO101" s="629"/>
      <c r="AP101" s="629"/>
      <c r="AQ101" s="315"/>
      <c r="AR101" s="315"/>
      <c r="AS101" s="315"/>
      <c r="AT101" s="91"/>
      <c r="AU101" s="73"/>
      <c r="AV101" s="66"/>
      <c r="AW101" s="345"/>
      <c r="AX101" s="345"/>
      <c r="AY101" s="345"/>
      <c r="AZ101" s="345"/>
      <c r="BA101" s="345"/>
      <c r="BB101" s="345"/>
      <c r="BC101" s="345"/>
      <c r="BD101" s="307"/>
      <c r="BE101" s="307"/>
      <c r="BF101" s="335"/>
      <c r="BG101" s="335"/>
      <c r="BH101" s="335"/>
      <c r="BI101" s="335"/>
      <c r="BJ101" s="335"/>
      <c r="BK101" s="335"/>
      <c r="BL101" s="335"/>
      <c r="BM101" s="307"/>
      <c r="BN101" s="307"/>
      <c r="BO101" s="800"/>
      <c r="BP101" s="800"/>
      <c r="BQ101" s="327"/>
      <c r="BR101" s="327"/>
      <c r="BS101" s="327"/>
      <c r="BT101" s="327"/>
      <c r="BU101" s="327"/>
      <c r="BV101" s="327"/>
      <c r="BW101" s="327"/>
      <c r="BX101" s="253"/>
      <c r="BY101" s="67"/>
      <c r="BZ101" s="327"/>
      <c r="CA101" s="327"/>
      <c r="CB101" s="327"/>
      <c r="CC101" s="327"/>
    </row>
    <row r="102" spans="1:83" ht="17.100000000000001" customHeight="1">
      <c r="A102" s="117">
        <v>67</v>
      </c>
      <c r="B102" s="117" t="s">
        <v>1300</v>
      </c>
      <c r="C102" s="117" t="s">
        <v>895</v>
      </c>
      <c r="D102" s="117" t="s">
        <v>309</v>
      </c>
      <c r="E102" s="106" t="s">
        <v>2961</v>
      </c>
      <c r="F102" s="128" t="s">
        <v>5263</v>
      </c>
      <c r="G102" s="101" t="s">
        <v>5264</v>
      </c>
      <c r="H102" s="269" t="s">
        <v>5265</v>
      </c>
      <c r="I102" s="269" t="s">
        <v>5266</v>
      </c>
      <c r="J102" s="269" t="s">
        <v>102</v>
      </c>
      <c r="K102" s="269" t="s">
        <v>5267</v>
      </c>
      <c r="L102" s="71" t="s">
        <v>8535</v>
      </c>
      <c r="M102" s="91" t="s">
        <v>7967</v>
      </c>
      <c r="N102" s="269" t="s">
        <v>102</v>
      </c>
      <c r="O102" s="253" t="s">
        <v>6435</v>
      </c>
      <c r="P102" s="269" t="s">
        <v>102</v>
      </c>
      <c r="Q102" s="224">
        <v>143293</v>
      </c>
      <c r="R102" s="224">
        <v>13330</v>
      </c>
      <c r="S102" s="224">
        <v>2921</v>
      </c>
      <c r="T102" s="224">
        <v>2921</v>
      </c>
      <c r="U102" s="253"/>
      <c r="V102" s="252"/>
      <c r="W102" s="252">
        <v>1408</v>
      </c>
      <c r="X102" s="71" t="s">
        <v>6337</v>
      </c>
      <c r="Y102" s="220">
        <v>680</v>
      </c>
      <c r="Z102" s="220">
        <v>129</v>
      </c>
      <c r="AA102" s="220">
        <v>11597</v>
      </c>
      <c r="AB102" s="220">
        <v>439</v>
      </c>
      <c r="AC102" s="220"/>
      <c r="AD102" s="220"/>
      <c r="AE102" s="253">
        <v>68</v>
      </c>
      <c r="AF102" s="273" t="s">
        <v>7968</v>
      </c>
      <c r="AG102" s="228"/>
      <c r="AH102" s="228">
        <v>5748</v>
      </c>
      <c r="AI102" s="91"/>
      <c r="AJ102" s="273"/>
      <c r="AK102" s="273" t="s">
        <v>7366</v>
      </c>
      <c r="AL102" s="233">
        <v>7</v>
      </c>
      <c r="AM102" s="629">
        <v>4</v>
      </c>
      <c r="AN102" s="629">
        <v>1</v>
      </c>
      <c r="AO102" s="629">
        <v>2</v>
      </c>
      <c r="AP102" s="629"/>
      <c r="AQ102" s="315">
        <v>310</v>
      </c>
      <c r="AR102" s="315" t="s">
        <v>6341</v>
      </c>
      <c r="AS102" s="315" t="s">
        <v>6341</v>
      </c>
      <c r="AT102" s="91" t="s">
        <v>9370</v>
      </c>
      <c r="AU102" s="73">
        <v>138791</v>
      </c>
      <c r="AV102" s="23">
        <v>448</v>
      </c>
      <c r="AW102" s="345"/>
      <c r="AX102" s="345"/>
      <c r="AY102" s="345"/>
      <c r="AZ102" s="345"/>
      <c r="BA102" s="345"/>
      <c r="BB102" s="345"/>
      <c r="BC102" s="345"/>
      <c r="BD102" s="307"/>
      <c r="BE102" s="307" t="s">
        <v>6350</v>
      </c>
      <c r="BF102" s="335"/>
      <c r="BG102" s="335"/>
      <c r="BH102" s="335"/>
      <c r="BI102" s="335"/>
      <c r="BJ102" s="335"/>
      <c r="BK102" s="335"/>
      <c r="BL102" s="335"/>
      <c r="BM102" s="307"/>
      <c r="BN102" s="307"/>
      <c r="BO102" s="800">
        <v>3</v>
      </c>
      <c r="BP102" s="800">
        <v>7</v>
      </c>
      <c r="BQ102" s="327">
        <v>2</v>
      </c>
      <c r="BR102" s="327"/>
      <c r="BS102" s="327"/>
      <c r="BT102" s="327">
        <v>27</v>
      </c>
      <c r="BU102" s="327">
        <v>52</v>
      </c>
      <c r="BV102" s="327"/>
      <c r="BW102" s="327">
        <v>4</v>
      </c>
      <c r="BX102" s="253">
        <v>300</v>
      </c>
      <c r="BY102" s="67"/>
      <c r="BZ102" s="327"/>
      <c r="CA102" s="327"/>
      <c r="CB102" s="327"/>
      <c r="CC102" s="327"/>
    </row>
    <row r="103" spans="1:83" ht="17.100000000000001" customHeight="1">
      <c r="A103" s="117">
        <v>68</v>
      </c>
      <c r="B103" s="117" t="s">
        <v>1300</v>
      </c>
      <c r="C103" s="117" t="s">
        <v>895</v>
      </c>
      <c r="D103" s="117" t="s">
        <v>309</v>
      </c>
      <c r="E103" s="106" t="s">
        <v>2961</v>
      </c>
      <c r="F103" s="117" t="s">
        <v>5268</v>
      </c>
      <c r="G103" s="101" t="s">
        <v>5269</v>
      </c>
      <c r="H103" s="269" t="s">
        <v>5270</v>
      </c>
      <c r="I103" s="269" t="s">
        <v>5271</v>
      </c>
      <c r="J103" s="269" t="s">
        <v>102</v>
      </c>
      <c r="K103" s="269" t="s">
        <v>5272</v>
      </c>
      <c r="L103" s="71" t="s">
        <v>5273</v>
      </c>
      <c r="M103" s="91" t="s">
        <v>8046</v>
      </c>
      <c r="N103" s="269" t="s">
        <v>30</v>
      </c>
      <c r="O103" s="253"/>
      <c r="P103" s="269" t="s">
        <v>30</v>
      </c>
      <c r="Q103" s="224">
        <v>16268</v>
      </c>
      <c r="R103" s="224">
        <v>982.94</v>
      </c>
      <c r="S103" s="224">
        <v>406.4</v>
      </c>
      <c r="T103" s="224">
        <v>181.4</v>
      </c>
      <c r="U103" s="253" t="s">
        <v>6745</v>
      </c>
      <c r="V103" s="252">
        <v>225</v>
      </c>
      <c r="W103" s="252">
        <v>31</v>
      </c>
      <c r="X103" s="71" t="s">
        <v>6337</v>
      </c>
      <c r="Y103" s="220"/>
      <c r="Z103" s="220"/>
      <c r="AA103" s="220"/>
      <c r="AB103" s="220">
        <v>33</v>
      </c>
      <c r="AC103" s="220"/>
      <c r="AD103" s="220"/>
      <c r="AE103" s="253">
        <v>56</v>
      </c>
      <c r="AF103" s="273" t="s">
        <v>8047</v>
      </c>
      <c r="AG103" s="228"/>
      <c r="AH103" s="228">
        <v>291</v>
      </c>
      <c r="AI103" s="91"/>
      <c r="AJ103" s="273"/>
      <c r="AK103" s="273" t="s">
        <v>12019</v>
      </c>
      <c r="AL103" s="233">
        <v>8</v>
      </c>
      <c r="AM103" s="629">
        <v>6</v>
      </c>
      <c r="AN103" s="629"/>
      <c r="AO103" s="629">
        <v>1</v>
      </c>
      <c r="AP103" s="629">
        <v>1</v>
      </c>
      <c r="AQ103" s="315">
        <v>306</v>
      </c>
      <c r="AR103" s="315" t="s">
        <v>6341</v>
      </c>
      <c r="AS103" s="315" t="s">
        <v>6341</v>
      </c>
      <c r="AT103" s="91" t="s">
        <v>11228</v>
      </c>
      <c r="AU103" s="73">
        <v>13359</v>
      </c>
      <c r="AV103" s="23">
        <v>44</v>
      </c>
      <c r="AW103" s="345"/>
      <c r="AX103" s="345"/>
      <c r="AY103" s="345"/>
      <c r="AZ103" s="345"/>
      <c r="BA103" s="345"/>
      <c r="BB103" s="345"/>
      <c r="BC103" s="345"/>
      <c r="BD103" s="307"/>
      <c r="BE103" s="307" t="s">
        <v>6350</v>
      </c>
      <c r="BF103" s="335"/>
      <c r="BG103" s="335"/>
      <c r="BH103" s="335"/>
      <c r="BI103" s="335"/>
      <c r="BJ103" s="335"/>
      <c r="BK103" s="335"/>
      <c r="BL103" s="335"/>
      <c r="BM103" s="307"/>
      <c r="BN103" s="307" t="s">
        <v>6350</v>
      </c>
      <c r="BO103" s="800"/>
      <c r="BP103" s="800"/>
      <c r="BQ103" s="327"/>
      <c r="BR103" s="327"/>
      <c r="BS103" s="327">
        <v>1</v>
      </c>
      <c r="BT103" s="327"/>
      <c r="BU103" s="327"/>
      <c r="BV103" s="327">
        <v>1</v>
      </c>
      <c r="BW103" s="327"/>
      <c r="BX103" s="253"/>
      <c r="BY103" s="67"/>
      <c r="BZ103" s="327"/>
      <c r="CA103" s="327"/>
      <c r="CB103" s="327"/>
      <c r="CC103" s="327"/>
    </row>
    <row r="104" spans="1:83" ht="17.100000000000001" customHeight="1">
      <c r="A104" s="117">
        <v>69</v>
      </c>
      <c r="B104" s="148" t="s">
        <v>1300</v>
      </c>
      <c r="C104" s="148" t="s">
        <v>857</v>
      </c>
      <c r="D104" s="106" t="s">
        <v>309</v>
      </c>
      <c r="E104" s="106" t="s">
        <v>3316</v>
      </c>
      <c r="F104" s="148" t="s">
        <v>5274</v>
      </c>
      <c r="G104" s="101" t="s">
        <v>5275</v>
      </c>
      <c r="H104" s="269" t="s">
        <v>5276</v>
      </c>
      <c r="I104" s="269" t="s">
        <v>5277</v>
      </c>
      <c r="J104" s="269" t="s">
        <v>30</v>
      </c>
      <c r="K104" s="269" t="s">
        <v>113</v>
      </c>
      <c r="L104" s="71" t="s">
        <v>113</v>
      </c>
      <c r="M104" s="91" t="s">
        <v>11127</v>
      </c>
      <c r="N104" s="269" t="s">
        <v>30</v>
      </c>
      <c r="O104" s="253"/>
      <c r="P104" s="269" t="s">
        <v>30</v>
      </c>
      <c r="Q104" s="224">
        <v>158</v>
      </c>
      <c r="R104" s="224">
        <v>318</v>
      </c>
      <c r="S104" s="224">
        <v>318</v>
      </c>
      <c r="T104" s="224">
        <v>318</v>
      </c>
      <c r="U104" s="253"/>
      <c r="V104" s="252"/>
      <c r="W104" s="252"/>
      <c r="X104" s="71"/>
      <c r="Y104" s="220"/>
      <c r="Z104" s="220"/>
      <c r="AA104" s="220"/>
      <c r="AB104" s="220"/>
      <c r="AC104" s="220"/>
      <c r="AD104" s="220"/>
      <c r="AE104" s="253"/>
      <c r="AF104" s="273"/>
      <c r="AG104" s="228"/>
      <c r="AH104" s="228"/>
      <c r="AI104" s="91"/>
      <c r="AJ104" s="273"/>
      <c r="AK104" s="273" t="s">
        <v>7366</v>
      </c>
      <c r="AL104" s="233"/>
      <c r="AM104" s="629"/>
      <c r="AN104" s="629"/>
      <c r="AO104" s="629"/>
      <c r="AP104" s="629"/>
      <c r="AQ104" s="315">
        <v>276</v>
      </c>
      <c r="AR104" s="315" t="s">
        <v>8544</v>
      </c>
      <c r="AS104" s="315" t="s">
        <v>8544</v>
      </c>
      <c r="AT104" s="91" t="s">
        <v>11227</v>
      </c>
      <c r="AU104" s="232">
        <v>3100</v>
      </c>
      <c r="AV104" s="23">
        <v>11</v>
      </c>
      <c r="AW104" s="345"/>
      <c r="AX104" s="345"/>
      <c r="AY104" s="345"/>
      <c r="AZ104" s="345"/>
      <c r="BA104" s="345"/>
      <c r="BB104" s="345"/>
      <c r="BC104" s="345"/>
      <c r="BD104" s="307"/>
      <c r="BE104" s="307" t="s">
        <v>6350</v>
      </c>
      <c r="BF104" s="335"/>
      <c r="BG104" s="335"/>
      <c r="BH104" s="335"/>
      <c r="BI104" s="335"/>
      <c r="BJ104" s="335"/>
      <c r="BK104" s="335"/>
      <c r="BL104" s="335"/>
      <c r="BM104" s="307"/>
      <c r="BN104" s="307" t="s">
        <v>6350</v>
      </c>
      <c r="BO104" s="800"/>
      <c r="BP104" s="800"/>
      <c r="BQ104" s="327"/>
      <c r="BR104" s="327"/>
      <c r="BS104" s="327"/>
      <c r="BT104" s="327">
        <v>1</v>
      </c>
      <c r="BU104" s="327"/>
      <c r="BV104" s="327"/>
      <c r="BW104" s="327"/>
      <c r="BX104" s="253"/>
      <c r="BY104" s="67"/>
      <c r="BZ104" s="327"/>
      <c r="CA104" s="327"/>
      <c r="CB104" s="327"/>
      <c r="CC104" s="327"/>
    </row>
    <row r="105" spans="1:83" ht="17.100000000000001" customHeight="1">
      <c r="A105" s="117">
        <v>70</v>
      </c>
      <c r="B105" s="148" t="s">
        <v>1300</v>
      </c>
      <c r="C105" s="148" t="s">
        <v>857</v>
      </c>
      <c r="D105" s="106" t="s">
        <v>309</v>
      </c>
      <c r="E105" s="148" t="s">
        <v>2961</v>
      </c>
      <c r="F105" s="148" t="s">
        <v>5278</v>
      </c>
      <c r="G105" s="101" t="s">
        <v>5279</v>
      </c>
      <c r="H105" s="268" t="s">
        <v>5280</v>
      </c>
      <c r="I105" s="269" t="s">
        <v>5281</v>
      </c>
      <c r="J105" s="269" t="s">
        <v>102</v>
      </c>
      <c r="K105" s="269" t="s">
        <v>5282</v>
      </c>
      <c r="L105" s="71" t="s">
        <v>5283</v>
      </c>
      <c r="M105" s="91" t="s">
        <v>11128</v>
      </c>
      <c r="N105" s="269" t="s">
        <v>30</v>
      </c>
      <c r="O105" s="253"/>
      <c r="P105" s="269" t="s">
        <v>30</v>
      </c>
      <c r="Q105" s="224">
        <v>373</v>
      </c>
      <c r="R105" s="224">
        <v>231.9</v>
      </c>
      <c r="S105" s="224">
        <v>199.8</v>
      </c>
      <c r="T105" s="224"/>
      <c r="U105" s="253"/>
      <c r="V105" s="252">
        <v>199.8</v>
      </c>
      <c r="W105" s="300">
        <v>55.2</v>
      </c>
      <c r="X105" s="71" t="s">
        <v>6337</v>
      </c>
      <c r="Y105" s="220"/>
      <c r="Z105" s="220"/>
      <c r="AA105" s="220"/>
      <c r="AB105" s="220">
        <v>18.8</v>
      </c>
      <c r="AC105" s="220"/>
      <c r="AD105" s="220"/>
      <c r="AE105" s="253">
        <v>1</v>
      </c>
      <c r="AF105" s="273" t="s">
        <v>10229</v>
      </c>
      <c r="AG105" s="228">
        <v>134</v>
      </c>
      <c r="AH105" s="228">
        <v>400</v>
      </c>
      <c r="AI105" s="91"/>
      <c r="AJ105" s="273"/>
      <c r="AK105" s="273" t="s">
        <v>12170</v>
      </c>
      <c r="AL105" s="233">
        <v>3</v>
      </c>
      <c r="AM105" s="629">
        <v>3</v>
      </c>
      <c r="AN105" s="629"/>
      <c r="AO105" s="629"/>
      <c r="AP105" s="629"/>
      <c r="AQ105" s="315">
        <v>273</v>
      </c>
      <c r="AR105" s="315" t="s">
        <v>8556</v>
      </c>
      <c r="AS105" s="315" t="s">
        <v>8556</v>
      </c>
      <c r="AT105" s="91" t="s">
        <v>8555</v>
      </c>
      <c r="AU105" s="255">
        <v>12780</v>
      </c>
      <c r="AV105" s="23">
        <v>47</v>
      </c>
      <c r="AW105" s="345"/>
      <c r="AX105" s="345"/>
      <c r="AY105" s="345"/>
      <c r="AZ105" s="345"/>
      <c r="BA105" s="345"/>
      <c r="BB105" s="345"/>
      <c r="BC105" s="345"/>
      <c r="BD105" s="307"/>
      <c r="BE105" s="307" t="s">
        <v>8650</v>
      </c>
      <c r="BF105" s="335"/>
      <c r="BG105" s="335"/>
      <c r="BH105" s="335"/>
      <c r="BI105" s="335"/>
      <c r="BJ105" s="335"/>
      <c r="BK105" s="335"/>
      <c r="BL105" s="335"/>
      <c r="BM105" s="307"/>
      <c r="BN105" s="307" t="s">
        <v>6350</v>
      </c>
      <c r="BO105" s="800"/>
      <c r="BP105" s="800"/>
      <c r="BQ105" s="327"/>
      <c r="BR105" s="327"/>
      <c r="BS105" s="327">
        <v>2</v>
      </c>
      <c r="BT105" s="327"/>
      <c r="BU105" s="327"/>
      <c r="BV105" s="327">
        <v>1</v>
      </c>
      <c r="BW105" s="327"/>
      <c r="BX105" s="253"/>
      <c r="BY105" s="67"/>
      <c r="BZ105" s="327"/>
      <c r="CA105" s="327"/>
      <c r="CB105" s="327"/>
      <c r="CC105" s="327"/>
    </row>
    <row r="106" spans="1:83" ht="17.100000000000001" customHeight="1">
      <c r="A106" s="136"/>
      <c r="B106" s="147" t="s">
        <v>1327</v>
      </c>
      <c r="C106" s="136"/>
      <c r="D106" s="136">
        <v>4</v>
      </c>
      <c r="E106" s="136"/>
      <c r="F106" s="136"/>
      <c r="G106" s="135"/>
      <c r="H106" s="136"/>
      <c r="I106" s="136"/>
      <c r="J106" s="136"/>
      <c r="K106" s="136"/>
      <c r="L106" s="136"/>
      <c r="M106" s="112"/>
      <c r="N106" s="112"/>
      <c r="O106" s="285"/>
      <c r="P106" s="112"/>
      <c r="Q106" s="284"/>
      <c r="R106" s="284"/>
      <c r="S106" s="284"/>
      <c r="T106" s="284"/>
      <c r="U106" s="285"/>
      <c r="V106" s="298"/>
      <c r="W106" s="298"/>
      <c r="X106" s="112"/>
      <c r="Y106" s="286"/>
      <c r="Z106" s="286"/>
      <c r="AA106" s="286"/>
      <c r="AB106" s="286"/>
      <c r="AC106" s="286"/>
      <c r="AD106" s="286"/>
      <c r="AE106" s="285"/>
      <c r="AF106" s="112"/>
      <c r="AG106" s="237"/>
      <c r="AH106" s="237"/>
      <c r="AI106" s="205"/>
      <c r="AJ106" s="112"/>
      <c r="AK106" s="112"/>
      <c r="AL106" s="184"/>
      <c r="AM106" s="112"/>
      <c r="AN106" s="112"/>
      <c r="AO106" s="112"/>
      <c r="AP106" s="112"/>
      <c r="AQ106" s="112"/>
      <c r="AR106" s="112"/>
      <c r="AS106" s="112"/>
      <c r="AT106" s="205"/>
      <c r="AU106" s="198"/>
      <c r="AV106" s="188"/>
      <c r="AW106" s="197"/>
      <c r="AX106" s="197"/>
      <c r="AY106" s="197"/>
      <c r="AZ106" s="197"/>
      <c r="BA106" s="197"/>
      <c r="BB106" s="197"/>
      <c r="BC106" s="197"/>
      <c r="BD106" s="352"/>
      <c r="BE106" s="352"/>
      <c r="BF106" s="339"/>
      <c r="BG106" s="339"/>
      <c r="BH106" s="339"/>
      <c r="BI106" s="339"/>
      <c r="BJ106" s="339"/>
      <c r="BK106" s="339"/>
      <c r="BL106" s="339"/>
      <c r="BM106" s="352"/>
      <c r="BN106" s="352"/>
      <c r="BO106" s="803"/>
      <c r="BP106" s="803"/>
      <c r="BQ106" s="112"/>
      <c r="BR106" s="112"/>
      <c r="BS106" s="112"/>
      <c r="BT106" s="112"/>
      <c r="BU106" s="112"/>
      <c r="BV106" s="112"/>
      <c r="BW106" s="112"/>
      <c r="BX106" s="285"/>
      <c r="BY106" s="193"/>
      <c r="BZ106" s="112"/>
      <c r="CA106" s="112"/>
      <c r="CB106" s="112"/>
      <c r="CC106" s="112"/>
    </row>
    <row r="107" spans="1:83" ht="17.100000000000001" customHeight="1">
      <c r="A107" s="117">
        <v>71</v>
      </c>
      <c r="B107" s="117" t="s">
        <v>1300</v>
      </c>
      <c r="C107" s="117" t="s">
        <v>1059</v>
      </c>
      <c r="D107" s="117" t="s">
        <v>702</v>
      </c>
      <c r="E107" s="106" t="s">
        <v>2961</v>
      </c>
      <c r="F107" s="117" t="s">
        <v>5284</v>
      </c>
      <c r="G107" s="101" t="s">
        <v>5285</v>
      </c>
      <c r="H107" s="269" t="s">
        <v>5286</v>
      </c>
      <c r="I107" s="269" t="s">
        <v>5287</v>
      </c>
      <c r="J107" s="269" t="s">
        <v>102</v>
      </c>
      <c r="K107" s="269" t="s">
        <v>5288</v>
      </c>
      <c r="L107" s="71" t="s">
        <v>5289</v>
      </c>
      <c r="M107" s="91" t="s">
        <v>11129</v>
      </c>
      <c r="N107" s="269" t="s">
        <v>30</v>
      </c>
      <c r="O107" s="253"/>
      <c r="P107" s="269" t="s">
        <v>30</v>
      </c>
      <c r="Q107" s="224">
        <v>247.9</v>
      </c>
      <c r="R107" s="224">
        <v>576</v>
      </c>
      <c r="S107" s="224">
        <v>124</v>
      </c>
      <c r="T107" s="224"/>
      <c r="U107" s="253" t="s">
        <v>6361</v>
      </c>
      <c r="V107" s="252">
        <v>124</v>
      </c>
      <c r="W107" s="252">
        <v>99</v>
      </c>
      <c r="X107" s="71" t="s">
        <v>6337</v>
      </c>
      <c r="Y107" s="220">
        <v>118</v>
      </c>
      <c r="Z107" s="220">
        <v>33</v>
      </c>
      <c r="AA107" s="220">
        <v>200</v>
      </c>
      <c r="AB107" s="220">
        <v>33</v>
      </c>
      <c r="AC107" s="220"/>
      <c r="AD107" s="220"/>
      <c r="AE107" s="253"/>
      <c r="AF107" s="273" t="s">
        <v>8049</v>
      </c>
      <c r="AG107" s="228"/>
      <c r="AH107" s="228">
        <v>2000</v>
      </c>
      <c r="AI107" s="91"/>
      <c r="AJ107" s="273"/>
      <c r="AK107" s="273" t="s">
        <v>11507</v>
      </c>
      <c r="AL107" s="233">
        <v>7</v>
      </c>
      <c r="AM107" s="629">
        <v>1</v>
      </c>
      <c r="AN107" s="629"/>
      <c r="AO107" s="629">
        <v>5</v>
      </c>
      <c r="AP107" s="629">
        <v>1</v>
      </c>
      <c r="AQ107" s="315">
        <v>330</v>
      </c>
      <c r="AR107" s="315" t="s">
        <v>8556</v>
      </c>
      <c r="AS107" s="315" t="s">
        <v>8556</v>
      </c>
      <c r="AT107" s="91" t="s">
        <v>8632</v>
      </c>
      <c r="AU107" s="73">
        <v>3724</v>
      </c>
      <c r="AV107" s="23">
        <v>11</v>
      </c>
      <c r="AW107" s="345"/>
      <c r="AX107" s="345"/>
      <c r="AY107" s="345"/>
      <c r="AZ107" s="345"/>
      <c r="BA107" s="345"/>
      <c r="BB107" s="345"/>
      <c r="BC107" s="345"/>
      <c r="BD107" s="307"/>
      <c r="BE107" s="307" t="s">
        <v>11942</v>
      </c>
      <c r="BF107" s="335"/>
      <c r="BG107" s="335"/>
      <c r="BH107" s="335"/>
      <c r="BI107" s="335"/>
      <c r="BJ107" s="335"/>
      <c r="BK107" s="335"/>
      <c r="BL107" s="335"/>
      <c r="BM107" s="307"/>
      <c r="BN107" s="307" t="s">
        <v>11942</v>
      </c>
      <c r="BO107" s="800"/>
      <c r="BP107" s="800"/>
      <c r="BQ107" s="327"/>
      <c r="BR107" s="327"/>
      <c r="BS107" s="327"/>
      <c r="BT107" s="327"/>
      <c r="BU107" s="327"/>
      <c r="BV107" s="327"/>
      <c r="BW107" s="327"/>
      <c r="BX107" s="253"/>
      <c r="BY107" s="246">
        <v>4</v>
      </c>
      <c r="BZ107" s="633"/>
      <c r="CA107" s="633"/>
      <c r="CB107" s="633"/>
      <c r="CC107" s="633"/>
    </row>
    <row r="108" spans="1:83" ht="17.100000000000001" customHeight="1">
      <c r="A108" s="117">
        <v>72</v>
      </c>
      <c r="B108" s="106" t="s">
        <v>1313</v>
      </c>
      <c r="C108" s="106" t="s">
        <v>1105</v>
      </c>
      <c r="D108" s="106" t="s">
        <v>350</v>
      </c>
      <c r="E108" s="106" t="s">
        <v>2961</v>
      </c>
      <c r="F108" s="106" t="s">
        <v>5290</v>
      </c>
      <c r="G108" s="101" t="s">
        <v>5291</v>
      </c>
      <c r="H108" s="269" t="s">
        <v>5292</v>
      </c>
      <c r="I108" s="269" t="s">
        <v>4177</v>
      </c>
      <c r="J108" s="269" t="s">
        <v>102</v>
      </c>
      <c r="K108" s="269" t="s">
        <v>4177</v>
      </c>
      <c r="L108" s="71" t="s">
        <v>5293</v>
      </c>
      <c r="M108" s="91" t="s">
        <v>7969</v>
      </c>
      <c r="N108" s="269" t="s">
        <v>102</v>
      </c>
      <c r="O108" s="253" t="s">
        <v>6435</v>
      </c>
      <c r="P108" s="269" t="s">
        <v>102</v>
      </c>
      <c r="Q108" s="224">
        <v>1405</v>
      </c>
      <c r="R108" s="224">
        <v>1222.3</v>
      </c>
      <c r="S108" s="224">
        <v>376</v>
      </c>
      <c r="T108" s="224"/>
      <c r="U108" s="253"/>
      <c r="V108" s="252">
        <v>376</v>
      </c>
      <c r="W108" s="252">
        <v>40.700000000000003</v>
      </c>
      <c r="X108" s="71" t="s">
        <v>6337</v>
      </c>
      <c r="Y108" s="220">
        <v>70</v>
      </c>
      <c r="Z108" s="220">
        <v>32</v>
      </c>
      <c r="AA108" s="220">
        <v>250</v>
      </c>
      <c r="AB108" s="220">
        <v>89</v>
      </c>
      <c r="AC108" s="220"/>
      <c r="AD108" s="220">
        <v>258.3</v>
      </c>
      <c r="AE108" s="253">
        <v>18</v>
      </c>
      <c r="AF108" s="273" t="s">
        <v>7929</v>
      </c>
      <c r="AG108" s="228">
        <v>287</v>
      </c>
      <c r="AH108" s="228">
        <v>287</v>
      </c>
      <c r="AI108" s="91"/>
      <c r="AJ108" s="273"/>
      <c r="AK108" s="273" t="s">
        <v>6372</v>
      </c>
      <c r="AL108" s="233">
        <v>4</v>
      </c>
      <c r="AM108" s="629">
        <v>1</v>
      </c>
      <c r="AN108" s="629"/>
      <c r="AO108" s="629">
        <v>3</v>
      </c>
      <c r="AP108" s="629"/>
      <c r="AQ108" s="315">
        <v>355</v>
      </c>
      <c r="AR108" s="91" t="s">
        <v>10058</v>
      </c>
      <c r="AS108" s="315" t="s">
        <v>6341</v>
      </c>
      <c r="AT108" s="91" t="s">
        <v>7970</v>
      </c>
      <c r="AU108" s="73">
        <v>8800</v>
      </c>
      <c r="AV108" s="23">
        <v>25</v>
      </c>
      <c r="AW108" s="345"/>
      <c r="AX108" s="345"/>
      <c r="AY108" s="345"/>
      <c r="AZ108" s="345"/>
      <c r="BA108" s="345"/>
      <c r="BB108" s="345"/>
      <c r="BC108" s="345"/>
      <c r="BD108" s="307"/>
      <c r="BE108" s="307" t="s">
        <v>6350</v>
      </c>
      <c r="BF108" s="335"/>
      <c r="BG108" s="335"/>
      <c r="BH108" s="335"/>
      <c r="BI108" s="335"/>
      <c r="BJ108" s="335"/>
      <c r="BK108" s="335"/>
      <c r="BL108" s="335"/>
      <c r="BM108" s="307"/>
      <c r="BN108" s="307" t="s">
        <v>6350</v>
      </c>
      <c r="BO108" s="800"/>
      <c r="BP108" s="800"/>
      <c r="BQ108" s="327"/>
      <c r="BR108" s="327"/>
      <c r="BS108" s="327"/>
      <c r="BT108" s="327"/>
      <c r="BU108" s="327"/>
      <c r="BV108" s="327"/>
      <c r="BW108" s="327"/>
      <c r="BX108" s="253"/>
      <c r="BY108" s="246">
        <v>2</v>
      </c>
      <c r="BZ108" s="633">
        <v>1</v>
      </c>
      <c r="CA108" s="633"/>
      <c r="CB108" s="633"/>
      <c r="CC108" s="633"/>
    </row>
    <row r="109" spans="1:83" ht="17.100000000000001" customHeight="1">
      <c r="A109" s="117">
        <v>73</v>
      </c>
      <c r="B109" s="106" t="s">
        <v>1300</v>
      </c>
      <c r="C109" s="106" t="s">
        <v>1059</v>
      </c>
      <c r="D109" s="106" t="s">
        <v>702</v>
      </c>
      <c r="E109" s="106" t="s">
        <v>20</v>
      </c>
      <c r="F109" s="106" t="s">
        <v>5294</v>
      </c>
      <c r="G109" s="101" t="s">
        <v>5295</v>
      </c>
      <c r="H109" s="269" t="s">
        <v>7971</v>
      </c>
      <c r="I109" s="269" t="s">
        <v>7972</v>
      </c>
      <c r="J109" s="269" t="s">
        <v>102</v>
      </c>
      <c r="K109" s="269" t="s">
        <v>5296</v>
      </c>
      <c r="L109" s="607" t="s">
        <v>7973</v>
      </c>
      <c r="M109" s="91" t="s">
        <v>12153</v>
      </c>
      <c r="N109" s="269" t="s">
        <v>30</v>
      </c>
      <c r="O109" s="253"/>
      <c r="P109" s="591" t="s">
        <v>30</v>
      </c>
      <c r="Q109" s="406">
        <v>1388</v>
      </c>
      <c r="R109" s="406">
        <v>602</v>
      </c>
      <c r="S109" s="406">
        <v>412</v>
      </c>
      <c r="T109" s="406">
        <v>231</v>
      </c>
      <c r="U109" s="390"/>
      <c r="V109" s="300">
        <v>181</v>
      </c>
      <c r="W109" s="300">
        <v>67</v>
      </c>
      <c r="X109" s="476" t="s">
        <v>33</v>
      </c>
      <c r="Y109" s="464"/>
      <c r="Z109" s="464"/>
      <c r="AA109" s="464"/>
      <c r="AB109" s="464">
        <v>20</v>
      </c>
      <c r="AC109" s="464">
        <v>5</v>
      </c>
      <c r="AD109" s="220"/>
      <c r="AE109" s="253">
        <v>20</v>
      </c>
      <c r="AF109" s="591" t="s">
        <v>7925</v>
      </c>
      <c r="AG109" s="255"/>
      <c r="AH109" s="255">
        <v>588</v>
      </c>
      <c r="AI109" s="91"/>
      <c r="AJ109" s="273"/>
      <c r="AK109" s="273" t="s">
        <v>6573</v>
      </c>
      <c r="AL109" s="10">
        <v>2</v>
      </c>
      <c r="AM109" s="629">
        <v>1</v>
      </c>
      <c r="AN109" s="629">
        <v>1</v>
      </c>
      <c r="AO109" s="629"/>
      <c r="AP109" s="629"/>
      <c r="AQ109" s="315">
        <v>275</v>
      </c>
      <c r="AR109" s="315" t="s">
        <v>8564</v>
      </c>
      <c r="AS109" s="315" t="s">
        <v>8564</v>
      </c>
      <c r="AT109" s="91" t="s">
        <v>6422</v>
      </c>
      <c r="AU109" s="73">
        <v>6648</v>
      </c>
      <c r="AV109" s="23">
        <v>24</v>
      </c>
      <c r="AW109" s="345"/>
      <c r="AX109" s="345"/>
      <c r="AY109" s="345"/>
      <c r="AZ109" s="345"/>
      <c r="BA109" s="345"/>
      <c r="BB109" s="345"/>
      <c r="BC109" s="345"/>
      <c r="BD109" s="307"/>
      <c r="BE109" s="307" t="s">
        <v>6350</v>
      </c>
      <c r="BF109" s="335"/>
      <c r="BG109" s="335"/>
      <c r="BH109" s="335"/>
      <c r="BI109" s="335"/>
      <c r="BJ109" s="335"/>
      <c r="BK109" s="335"/>
      <c r="BL109" s="335"/>
      <c r="BM109" s="307"/>
      <c r="BN109" s="307" t="s">
        <v>6350</v>
      </c>
      <c r="BO109" s="800"/>
      <c r="BP109" s="800"/>
      <c r="BQ109" s="327"/>
      <c r="BR109" s="327"/>
      <c r="BS109" s="327"/>
      <c r="BT109" s="327"/>
      <c r="BU109" s="327"/>
      <c r="BV109" s="327"/>
      <c r="BW109" s="327"/>
      <c r="BX109" s="253"/>
      <c r="BY109" s="246">
        <v>4</v>
      </c>
      <c r="BZ109" s="633"/>
      <c r="CA109" s="633">
        <v>1</v>
      </c>
      <c r="CB109" s="633"/>
      <c r="CC109" s="633"/>
    </row>
    <row r="110" spans="1:83" ht="17.100000000000001" customHeight="1">
      <c r="A110" s="117">
        <v>74</v>
      </c>
      <c r="B110" s="128" t="s">
        <v>1300</v>
      </c>
      <c r="C110" s="128" t="s">
        <v>857</v>
      </c>
      <c r="D110" s="117" t="s">
        <v>702</v>
      </c>
      <c r="E110" s="106" t="s">
        <v>20</v>
      </c>
      <c r="F110" s="117" t="s">
        <v>5297</v>
      </c>
      <c r="G110" s="101" t="s">
        <v>12171</v>
      </c>
      <c r="H110" s="269" t="s">
        <v>5298</v>
      </c>
      <c r="I110" s="269" t="s">
        <v>5299</v>
      </c>
      <c r="J110" s="269" t="s">
        <v>102</v>
      </c>
      <c r="K110" s="269" t="s">
        <v>5300</v>
      </c>
      <c r="L110" s="71" t="s">
        <v>5301</v>
      </c>
      <c r="M110" s="91" t="s">
        <v>8050</v>
      </c>
      <c r="N110" s="269" t="s">
        <v>30</v>
      </c>
      <c r="O110" s="253"/>
      <c r="P110" s="269" t="s">
        <v>30</v>
      </c>
      <c r="Q110" s="224">
        <v>335</v>
      </c>
      <c r="R110" s="224">
        <v>221</v>
      </c>
      <c r="S110" s="224">
        <v>159</v>
      </c>
      <c r="T110" s="224">
        <v>48</v>
      </c>
      <c r="U110" s="253" t="s">
        <v>6405</v>
      </c>
      <c r="V110" s="252">
        <v>111</v>
      </c>
      <c r="W110" s="252">
        <v>26</v>
      </c>
      <c r="X110" s="71" t="s">
        <v>6337</v>
      </c>
      <c r="Y110" s="220">
        <v>89</v>
      </c>
      <c r="Z110" s="220">
        <v>10</v>
      </c>
      <c r="AA110" s="220">
        <v>204</v>
      </c>
      <c r="AB110" s="220">
        <v>9</v>
      </c>
      <c r="AC110" s="220"/>
      <c r="AD110" s="220"/>
      <c r="AE110" s="253">
        <v>3</v>
      </c>
      <c r="AF110" s="273" t="s">
        <v>8051</v>
      </c>
      <c r="AG110" s="228">
        <v>207</v>
      </c>
      <c r="AH110" s="228">
        <v>207</v>
      </c>
      <c r="AI110" s="91"/>
      <c r="AJ110" s="273"/>
      <c r="AK110" s="273" t="s">
        <v>6845</v>
      </c>
      <c r="AL110" s="233">
        <v>18</v>
      </c>
      <c r="AM110" s="629">
        <v>1</v>
      </c>
      <c r="AN110" s="629">
        <v>12</v>
      </c>
      <c r="AO110" s="629">
        <v>1</v>
      </c>
      <c r="AP110" s="629">
        <v>4</v>
      </c>
      <c r="AQ110" s="315">
        <v>179</v>
      </c>
      <c r="AR110" s="315" t="s">
        <v>6341</v>
      </c>
      <c r="AS110" s="315" t="s">
        <v>6341</v>
      </c>
      <c r="AT110" s="91" t="s">
        <v>11229</v>
      </c>
      <c r="AU110" s="73">
        <v>7980</v>
      </c>
      <c r="AV110" s="23">
        <v>45</v>
      </c>
      <c r="AW110" s="345"/>
      <c r="AX110" s="345"/>
      <c r="AY110" s="345"/>
      <c r="AZ110" s="345"/>
      <c r="BA110" s="345"/>
      <c r="BB110" s="345"/>
      <c r="BC110" s="345"/>
      <c r="BD110" s="307"/>
      <c r="BE110" s="307" t="s">
        <v>6350</v>
      </c>
      <c r="BF110" s="335"/>
      <c r="BG110" s="335"/>
      <c r="BH110" s="335"/>
      <c r="BI110" s="335"/>
      <c r="BJ110" s="335"/>
      <c r="BK110" s="335"/>
      <c r="BL110" s="335"/>
      <c r="BM110" s="307"/>
      <c r="BN110" s="307" t="s">
        <v>6350</v>
      </c>
      <c r="BO110" s="800"/>
      <c r="BP110" s="800"/>
      <c r="BQ110" s="327"/>
      <c r="BR110" s="327"/>
      <c r="BS110" s="327"/>
      <c r="BT110" s="327"/>
      <c r="BU110" s="327"/>
      <c r="BV110" s="327"/>
      <c r="BW110" s="327"/>
      <c r="BX110" s="253"/>
      <c r="BY110" s="246">
        <v>4</v>
      </c>
      <c r="BZ110" s="633"/>
      <c r="CA110" s="633"/>
      <c r="CB110" s="633"/>
      <c r="CC110" s="633"/>
    </row>
    <row r="111" spans="1:83" s="9" customFormat="1" ht="17.100000000000001" customHeight="1">
      <c r="A111" s="117">
        <v>75</v>
      </c>
      <c r="B111" s="128" t="s">
        <v>1313</v>
      </c>
      <c r="C111" s="128" t="s">
        <v>1105</v>
      </c>
      <c r="D111" s="128" t="s">
        <v>350</v>
      </c>
      <c r="E111" s="148" t="s">
        <v>20</v>
      </c>
      <c r="F111" s="128" t="s">
        <v>5302</v>
      </c>
      <c r="G111" s="169" t="s">
        <v>5303</v>
      </c>
      <c r="H111" s="607" t="s">
        <v>5304</v>
      </c>
      <c r="I111" s="607" t="s">
        <v>5305</v>
      </c>
      <c r="J111" s="607" t="s">
        <v>102</v>
      </c>
      <c r="K111" s="607" t="s">
        <v>523</v>
      </c>
      <c r="L111" s="607" t="s">
        <v>5306</v>
      </c>
      <c r="M111" s="128" t="s">
        <v>11904</v>
      </c>
      <c r="N111" s="607" t="s">
        <v>30</v>
      </c>
      <c r="O111" s="390"/>
      <c r="P111" s="607" t="s">
        <v>30</v>
      </c>
      <c r="Q111" s="406">
        <v>1018</v>
      </c>
      <c r="R111" s="406">
        <v>1139</v>
      </c>
      <c r="S111" s="406">
        <v>129</v>
      </c>
      <c r="T111" s="406">
        <v>129</v>
      </c>
      <c r="U111" s="390"/>
      <c r="V111" s="300"/>
      <c r="W111" s="300">
        <v>84</v>
      </c>
      <c r="X111" s="607" t="s">
        <v>6337</v>
      </c>
      <c r="Y111" s="464">
        <v>129</v>
      </c>
      <c r="Z111" s="464">
        <v>20</v>
      </c>
      <c r="AA111" s="464"/>
      <c r="AB111" s="464">
        <v>40</v>
      </c>
      <c r="AC111" s="464">
        <v>198</v>
      </c>
      <c r="AD111" s="464"/>
      <c r="AE111" s="390">
        <v>8</v>
      </c>
      <c r="AF111" s="608" t="s">
        <v>8490</v>
      </c>
      <c r="AG111" s="255"/>
      <c r="AH111" s="255">
        <v>132</v>
      </c>
      <c r="AI111" s="608"/>
      <c r="AJ111" s="607"/>
      <c r="AK111" s="607" t="s">
        <v>7366</v>
      </c>
      <c r="AL111" s="10">
        <v>6</v>
      </c>
      <c r="AM111" s="628"/>
      <c r="AN111" s="628"/>
      <c r="AO111" s="628">
        <v>6</v>
      </c>
      <c r="AP111" s="628"/>
      <c r="AQ111" s="607">
        <v>312</v>
      </c>
      <c r="AR111" s="607" t="s">
        <v>8565</v>
      </c>
      <c r="AS111" s="607" t="s">
        <v>8565</v>
      </c>
      <c r="AT111" s="634" t="s">
        <v>6422</v>
      </c>
      <c r="AU111" s="232">
        <v>6645</v>
      </c>
      <c r="AV111" s="23">
        <v>21</v>
      </c>
      <c r="AW111" s="68">
        <v>3000</v>
      </c>
      <c r="AX111" s="68">
        <v>3000</v>
      </c>
      <c r="AY111" s="68">
        <v>3000</v>
      </c>
      <c r="AZ111" s="68">
        <v>3000</v>
      </c>
      <c r="BA111" s="68">
        <v>3000</v>
      </c>
      <c r="BB111" s="68"/>
      <c r="BC111" s="68"/>
      <c r="BD111" s="400" t="s">
        <v>7974</v>
      </c>
      <c r="BE111" s="400" t="s">
        <v>12699</v>
      </c>
      <c r="BF111" s="337">
        <v>3000</v>
      </c>
      <c r="BG111" s="337">
        <v>3000</v>
      </c>
      <c r="BH111" s="337">
        <v>3000</v>
      </c>
      <c r="BI111" s="337">
        <v>3000</v>
      </c>
      <c r="BJ111" s="337">
        <v>3000</v>
      </c>
      <c r="BK111" s="337"/>
      <c r="BL111" s="337"/>
      <c r="BM111" s="400" t="s">
        <v>7974</v>
      </c>
      <c r="BN111" s="400" t="s">
        <v>12742</v>
      </c>
      <c r="BO111" s="806"/>
      <c r="BP111" s="806"/>
      <c r="BQ111" s="607"/>
      <c r="BR111" s="607"/>
      <c r="BS111" s="607"/>
      <c r="BT111" s="607"/>
      <c r="BU111" s="607"/>
      <c r="BV111" s="607"/>
      <c r="BW111" s="607"/>
      <c r="BX111" s="390"/>
      <c r="BY111" s="10">
        <v>4</v>
      </c>
      <c r="BZ111" s="632"/>
      <c r="CA111" s="632"/>
      <c r="CB111" s="632"/>
      <c r="CC111" s="632"/>
      <c r="CD111" s="29"/>
      <c r="CE111" s="25"/>
    </row>
    <row r="112" spans="1:83" ht="17.100000000000001" customHeight="1">
      <c r="A112" s="117">
        <v>76</v>
      </c>
      <c r="B112" s="117" t="s">
        <v>1300</v>
      </c>
      <c r="C112" s="117" t="s">
        <v>1059</v>
      </c>
      <c r="D112" s="117" t="s">
        <v>702</v>
      </c>
      <c r="E112" s="106" t="s">
        <v>180</v>
      </c>
      <c r="F112" s="117" t="s">
        <v>5307</v>
      </c>
      <c r="G112" s="101" t="s">
        <v>5308</v>
      </c>
      <c r="H112" s="269" t="s">
        <v>5309</v>
      </c>
      <c r="I112" s="269" t="s">
        <v>5310</v>
      </c>
      <c r="J112" s="269" t="s">
        <v>102</v>
      </c>
      <c r="K112" s="269" t="s">
        <v>5311</v>
      </c>
      <c r="L112" s="71" t="s">
        <v>5312</v>
      </c>
      <c r="M112" s="91" t="s">
        <v>8052</v>
      </c>
      <c r="N112" s="269" t="s">
        <v>30</v>
      </c>
      <c r="O112" s="253"/>
      <c r="P112" s="269" t="s">
        <v>30</v>
      </c>
      <c r="Q112" s="224">
        <v>441</v>
      </c>
      <c r="R112" s="224">
        <v>2608</v>
      </c>
      <c r="S112" s="224">
        <v>398</v>
      </c>
      <c r="T112" s="224"/>
      <c r="U112" s="253"/>
      <c r="V112" s="252">
        <v>398</v>
      </c>
      <c r="W112" s="252">
        <v>42</v>
      </c>
      <c r="X112" s="71" t="s">
        <v>6337</v>
      </c>
      <c r="Y112" s="220">
        <v>55</v>
      </c>
      <c r="Z112" s="220">
        <v>10</v>
      </c>
      <c r="AA112" s="220">
        <v>500</v>
      </c>
      <c r="AB112" s="220">
        <v>39</v>
      </c>
      <c r="AC112" s="220"/>
      <c r="AD112" s="220"/>
      <c r="AE112" s="253"/>
      <c r="AF112" s="273" t="s">
        <v>8053</v>
      </c>
      <c r="AG112" s="228"/>
      <c r="AH112" s="228">
        <v>132</v>
      </c>
      <c r="AI112" s="91"/>
      <c r="AJ112" s="273"/>
      <c r="AK112" s="273" t="s">
        <v>12253</v>
      </c>
      <c r="AL112" s="233">
        <v>5</v>
      </c>
      <c r="AM112" s="629">
        <v>1</v>
      </c>
      <c r="AN112" s="629"/>
      <c r="AO112" s="629">
        <v>4</v>
      </c>
      <c r="AP112" s="629"/>
      <c r="AQ112" s="315">
        <v>256</v>
      </c>
      <c r="AR112" s="315" t="s">
        <v>8566</v>
      </c>
      <c r="AS112" s="315" t="s">
        <v>8566</v>
      </c>
      <c r="AT112" s="91" t="s">
        <v>8567</v>
      </c>
      <c r="AU112" s="73">
        <v>7680</v>
      </c>
      <c r="AV112" s="23">
        <v>30</v>
      </c>
      <c r="AW112" s="345"/>
      <c r="AX112" s="345"/>
      <c r="AY112" s="345"/>
      <c r="AZ112" s="345"/>
      <c r="BA112" s="345"/>
      <c r="BB112" s="345"/>
      <c r="BC112" s="345"/>
      <c r="BD112" s="307"/>
      <c r="BE112" s="307" t="s">
        <v>6350</v>
      </c>
      <c r="BF112" s="335"/>
      <c r="BG112" s="335"/>
      <c r="BH112" s="335"/>
      <c r="BI112" s="335"/>
      <c r="BJ112" s="335"/>
      <c r="BK112" s="335"/>
      <c r="BL112" s="335"/>
      <c r="BM112" s="307"/>
      <c r="BN112" s="307"/>
      <c r="BO112" s="800"/>
      <c r="BP112" s="800"/>
      <c r="BQ112" s="327"/>
      <c r="BR112" s="327"/>
      <c r="BS112" s="327"/>
      <c r="BT112" s="327"/>
      <c r="BU112" s="327"/>
      <c r="BV112" s="327"/>
      <c r="BW112" s="327"/>
      <c r="BX112" s="253"/>
      <c r="BY112" s="10">
        <v>3</v>
      </c>
      <c r="BZ112" s="632">
        <v>2</v>
      </c>
      <c r="CA112" s="633"/>
      <c r="CB112" s="633"/>
      <c r="CC112" s="633"/>
    </row>
    <row r="113" spans="1:81" ht="17.100000000000001" customHeight="1">
      <c r="A113" s="117">
        <v>77</v>
      </c>
      <c r="B113" s="106" t="s">
        <v>1300</v>
      </c>
      <c r="C113" s="106" t="s">
        <v>1059</v>
      </c>
      <c r="D113" s="106" t="s">
        <v>702</v>
      </c>
      <c r="E113" s="106" t="s">
        <v>20</v>
      </c>
      <c r="F113" s="106" t="s">
        <v>5313</v>
      </c>
      <c r="G113" s="101" t="s">
        <v>5314</v>
      </c>
      <c r="H113" s="269" t="s">
        <v>5315</v>
      </c>
      <c r="I113" s="269" t="s">
        <v>1769</v>
      </c>
      <c r="J113" s="269" t="s">
        <v>102</v>
      </c>
      <c r="K113" s="269" t="s">
        <v>2062</v>
      </c>
      <c r="L113" s="71" t="s">
        <v>5316</v>
      </c>
      <c r="M113" s="91" t="s">
        <v>8054</v>
      </c>
      <c r="N113" s="269" t="s">
        <v>30</v>
      </c>
      <c r="O113" s="253"/>
      <c r="P113" s="269" t="s">
        <v>30</v>
      </c>
      <c r="Q113" s="224">
        <v>6048</v>
      </c>
      <c r="R113" s="224">
        <v>1562</v>
      </c>
      <c r="S113" s="224">
        <v>630</v>
      </c>
      <c r="T113" s="224">
        <v>210</v>
      </c>
      <c r="U113" s="253" t="s">
        <v>6352</v>
      </c>
      <c r="V113" s="252">
        <v>420</v>
      </c>
      <c r="W113" s="252">
        <v>80</v>
      </c>
      <c r="X113" s="71" t="s">
        <v>6337</v>
      </c>
      <c r="Y113" s="220">
        <v>70</v>
      </c>
      <c r="Z113" s="220"/>
      <c r="AA113" s="220"/>
      <c r="AB113" s="220">
        <v>141</v>
      </c>
      <c r="AC113" s="220">
        <v>30</v>
      </c>
      <c r="AD113" s="220">
        <v>80</v>
      </c>
      <c r="AE113" s="253"/>
      <c r="AF113" s="273" t="s">
        <v>8055</v>
      </c>
      <c r="AG113" s="228">
        <v>213</v>
      </c>
      <c r="AH113" s="228">
        <v>213</v>
      </c>
      <c r="AI113" s="91"/>
      <c r="AJ113" s="273"/>
      <c r="AK113" s="273" t="s">
        <v>6372</v>
      </c>
      <c r="AL113" s="233">
        <v>9</v>
      </c>
      <c r="AM113" s="629">
        <v>6</v>
      </c>
      <c r="AN113" s="629"/>
      <c r="AO113" s="629">
        <v>3</v>
      </c>
      <c r="AP113" s="629"/>
      <c r="AQ113" s="315">
        <v>240</v>
      </c>
      <c r="AR113" s="315" t="s">
        <v>8568</v>
      </c>
      <c r="AS113" s="315" t="s">
        <v>8568</v>
      </c>
      <c r="AT113" s="91" t="s">
        <v>6422</v>
      </c>
      <c r="AU113" s="73">
        <v>9862</v>
      </c>
      <c r="AV113" s="23">
        <v>41</v>
      </c>
      <c r="AW113" s="345">
        <v>2000</v>
      </c>
      <c r="AX113" s="68">
        <v>0</v>
      </c>
      <c r="AY113" s="68">
        <v>0</v>
      </c>
      <c r="AZ113" s="345">
        <v>1000</v>
      </c>
      <c r="BA113" s="345">
        <v>2000</v>
      </c>
      <c r="BB113" s="345">
        <v>50</v>
      </c>
      <c r="BC113" s="345"/>
      <c r="BD113" s="307"/>
      <c r="BE113" s="307" t="s">
        <v>8056</v>
      </c>
      <c r="BF113" s="335">
        <v>2000</v>
      </c>
      <c r="BG113" s="335">
        <v>0</v>
      </c>
      <c r="BH113" s="335">
        <v>0</v>
      </c>
      <c r="BI113" s="335">
        <v>1000</v>
      </c>
      <c r="BJ113" s="335">
        <v>2000</v>
      </c>
      <c r="BK113" s="335">
        <v>50</v>
      </c>
      <c r="BL113" s="335"/>
      <c r="BM113" s="307"/>
      <c r="BN113" s="307" t="s">
        <v>8056</v>
      </c>
      <c r="BO113" s="800"/>
      <c r="BP113" s="800"/>
      <c r="BQ113" s="327"/>
      <c r="BR113" s="327"/>
      <c r="BS113" s="327"/>
      <c r="BT113" s="327"/>
      <c r="BU113" s="327"/>
      <c r="BV113" s="327"/>
      <c r="BW113" s="327"/>
      <c r="BX113" s="253"/>
      <c r="BY113" s="246">
        <v>3</v>
      </c>
      <c r="BZ113" s="633"/>
      <c r="CA113" s="633">
        <v>1</v>
      </c>
      <c r="CB113" s="633"/>
      <c r="CC113" s="633"/>
    </row>
    <row r="114" spans="1:81" ht="17.100000000000001" customHeight="1">
      <c r="A114" s="117">
        <v>78</v>
      </c>
      <c r="B114" s="106" t="s">
        <v>1300</v>
      </c>
      <c r="C114" s="106" t="s">
        <v>1059</v>
      </c>
      <c r="D114" s="106" t="s">
        <v>702</v>
      </c>
      <c r="E114" s="106" t="s">
        <v>20</v>
      </c>
      <c r="F114" s="106" t="s">
        <v>5317</v>
      </c>
      <c r="G114" s="101" t="s">
        <v>5318</v>
      </c>
      <c r="H114" s="269" t="s">
        <v>5319</v>
      </c>
      <c r="I114" s="269" t="s">
        <v>5320</v>
      </c>
      <c r="J114" s="269" t="s">
        <v>102</v>
      </c>
      <c r="K114" s="269" t="s">
        <v>5320</v>
      </c>
      <c r="L114" s="71" t="s">
        <v>5321</v>
      </c>
      <c r="M114" s="91" t="s">
        <v>11130</v>
      </c>
      <c r="N114" s="269" t="s">
        <v>30</v>
      </c>
      <c r="O114" s="253"/>
      <c r="P114" s="269" t="s">
        <v>30</v>
      </c>
      <c r="Q114" s="224">
        <v>202.52</v>
      </c>
      <c r="R114" s="224">
        <v>131</v>
      </c>
      <c r="S114" s="224">
        <v>125</v>
      </c>
      <c r="T114" s="224"/>
      <c r="U114" s="253" t="s">
        <v>6361</v>
      </c>
      <c r="V114" s="252">
        <v>125</v>
      </c>
      <c r="W114" s="252">
        <v>25</v>
      </c>
      <c r="X114" s="71" t="s">
        <v>6337</v>
      </c>
      <c r="Y114" s="220"/>
      <c r="Z114" s="220">
        <v>39.880000000000003</v>
      </c>
      <c r="AA114" s="220">
        <v>350</v>
      </c>
      <c r="AB114" s="220">
        <v>12.53</v>
      </c>
      <c r="AC114" s="220"/>
      <c r="AD114" s="220"/>
      <c r="AE114" s="253">
        <v>20</v>
      </c>
      <c r="AF114" s="273" t="s">
        <v>8057</v>
      </c>
      <c r="AG114" s="228"/>
      <c r="AH114" s="228">
        <v>152</v>
      </c>
      <c r="AI114" s="91"/>
      <c r="AJ114" s="273"/>
      <c r="AK114" s="273" t="s">
        <v>6573</v>
      </c>
      <c r="AL114" s="233">
        <v>27</v>
      </c>
      <c r="AM114" s="629"/>
      <c r="AN114" s="629">
        <v>20</v>
      </c>
      <c r="AO114" s="629">
        <v>7</v>
      </c>
      <c r="AP114" s="629"/>
      <c r="AQ114" s="315">
        <v>363</v>
      </c>
      <c r="AR114" s="315" t="s">
        <v>7924</v>
      </c>
      <c r="AS114" s="315" t="s">
        <v>7924</v>
      </c>
      <c r="AT114" s="91" t="s">
        <v>8058</v>
      </c>
      <c r="AU114" s="232">
        <v>1579</v>
      </c>
      <c r="AV114" s="247">
        <v>4</v>
      </c>
      <c r="AW114" s="345"/>
      <c r="AX114" s="345"/>
      <c r="AY114" s="345"/>
      <c r="AZ114" s="345"/>
      <c r="BA114" s="345"/>
      <c r="BB114" s="345"/>
      <c r="BC114" s="345"/>
      <c r="BD114" s="307"/>
      <c r="BE114" s="307" t="s">
        <v>6350</v>
      </c>
      <c r="BF114" s="335"/>
      <c r="BG114" s="335"/>
      <c r="BH114" s="335"/>
      <c r="BI114" s="335"/>
      <c r="BJ114" s="335"/>
      <c r="BK114" s="335"/>
      <c r="BL114" s="335"/>
      <c r="BM114" s="307"/>
      <c r="BN114" s="307" t="s">
        <v>6350</v>
      </c>
      <c r="BO114" s="800"/>
      <c r="BP114" s="800"/>
      <c r="BQ114" s="327"/>
      <c r="BR114" s="327"/>
      <c r="BS114" s="327"/>
      <c r="BT114" s="327"/>
      <c r="BU114" s="327"/>
      <c r="BV114" s="327"/>
      <c r="BW114" s="327"/>
      <c r="BX114" s="253"/>
      <c r="BY114" s="246">
        <v>5</v>
      </c>
      <c r="BZ114" s="327"/>
      <c r="CA114" s="327"/>
      <c r="CB114" s="327"/>
      <c r="CC114" s="327"/>
    </row>
    <row r="115" spans="1:81" ht="17.100000000000001" customHeight="1">
      <c r="A115" s="136"/>
      <c r="B115" s="147" t="s">
        <v>1347</v>
      </c>
      <c r="C115" s="136"/>
      <c r="D115" s="136">
        <v>8</v>
      </c>
      <c r="E115" s="136"/>
      <c r="F115" s="136"/>
      <c r="G115" s="135"/>
      <c r="H115" s="136"/>
      <c r="I115" s="136"/>
      <c r="J115" s="136"/>
      <c r="K115" s="136"/>
      <c r="L115" s="136"/>
      <c r="M115" s="112"/>
      <c r="N115" s="112"/>
      <c r="O115" s="285"/>
      <c r="P115" s="112"/>
      <c r="Q115" s="284"/>
      <c r="R115" s="284"/>
      <c r="S115" s="284"/>
      <c r="T115" s="284"/>
      <c r="U115" s="285"/>
      <c r="V115" s="298"/>
      <c r="W115" s="298"/>
      <c r="X115" s="112"/>
      <c r="Y115" s="286"/>
      <c r="Z115" s="286"/>
      <c r="AA115" s="286"/>
      <c r="AB115" s="286"/>
      <c r="AC115" s="286"/>
      <c r="AD115" s="286"/>
      <c r="AE115" s="285"/>
      <c r="AF115" s="112"/>
      <c r="AG115" s="237"/>
      <c r="AH115" s="237"/>
      <c r="AI115" s="205"/>
      <c r="AJ115" s="112"/>
      <c r="AK115" s="112"/>
      <c r="AL115" s="184"/>
      <c r="AM115" s="112"/>
      <c r="AN115" s="112"/>
      <c r="AO115" s="112"/>
      <c r="AP115" s="112"/>
      <c r="AQ115" s="112"/>
      <c r="AR115" s="112"/>
      <c r="AS115" s="112"/>
      <c r="AT115" s="205"/>
      <c r="AU115" s="198"/>
      <c r="AV115" s="188"/>
      <c r="AW115" s="197"/>
      <c r="AX115" s="197"/>
      <c r="AY115" s="197"/>
      <c r="AZ115" s="197"/>
      <c r="BA115" s="197"/>
      <c r="BB115" s="197"/>
      <c r="BC115" s="197"/>
      <c r="BD115" s="352"/>
      <c r="BE115" s="352"/>
      <c r="BF115" s="339"/>
      <c r="BG115" s="339"/>
      <c r="BH115" s="339"/>
      <c r="BI115" s="339"/>
      <c r="BJ115" s="339"/>
      <c r="BK115" s="339"/>
      <c r="BL115" s="339"/>
      <c r="BM115" s="352"/>
      <c r="BN115" s="352"/>
      <c r="BO115" s="803"/>
      <c r="BP115" s="803"/>
      <c r="BQ115" s="112"/>
      <c r="BR115" s="112"/>
      <c r="BS115" s="112"/>
      <c r="BT115" s="112"/>
      <c r="BU115" s="112"/>
      <c r="BV115" s="112"/>
      <c r="BW115" s="112"/>
      <c r="BX115" s="285"/>
      <c r="BY115" s="193"/>
      <c r="BZ115" s="112"/>
      <c r="CA115" s="112"/>
      <c r="CB115" s="112"/>
      <c r="CC115" s="112"/>
    </row>
    <row r="116" spans="1:81" ht="17.100000000000001" customHeight="1">
      <c r="A116" s="107">
        <v>79</v>
      </c>
      <c r="B116" s="78" t="s">
        <v>1300</v>
      </c>
      <c r="C116" s="88" t="s">
        <v>857</v>
      </c>
      <c r="D116" s="106" t="s">
        <v>708</v>
      </c>
      <c r="E116" s="106" t="s">
        <v>5322</v>
      </c>
      <c r="F116" s="88" t="s">
        <v>5323</v>
      </c>
      <c r="G116" s="101" t="s">
        <v>5324</v>
      </c>
      <c r="H116" s="269" t="s">
        <v>5325</v>
      </c>
      <c r="I116" s="269" t="s">
        <v>5326</v>
      </c>
      <c r="J116" s="269" t="s">
        <v>102</v>
      </c>
      <c r="K116" s="269" t="s">
        <v>5327</v>
      </c>
      <c r="L116" s="71" t="s">
        <v>5328</v>
      </c>
      <c r="M116" s="91" t="s">
        <v>11131</v>
      </c>
      <c r="N116" s="269" t="s">
        <v>30</v>
      </c>
      <c r="O116" s="253"/>
      <c r="P116" s="269" t="s">
        <v>30</v>
      </c>
      <c r="Q116" s="224">
        <v>1991.7</v>
      </c>
      <c r="R116" s="224">
        <v>405</v>
      </c>
      <c r="S116" s="224">
        <v>135</v>
      </c>
      <c r="T116" s="224">
        <v>135</v>
      </c>
      <c r="U116" s="253"/>
      <c r="V116" s="252"/>
      <c r="W116" s="252">
        <v>68</v>
      </c>
      <c r="X116" s="71" t="s">
        <v>6337</v>
      </c>
      <c r="Y116" s="220">
        <v>68</v>
      </c>
      <c r="Z116" s="220"/>
      <c r="AA116" s="220"/>
      <c r="AB116" s="220">
        <v>34</v>
      </c>
      <c r="AC116" s="220"/>
      <c r="AD116" s="220"/>
      <c r="AE116" s="253">
        <v>100</v>
      </c>
      <c r="AF116" s="273" t="s">
        <v>8049</v>
      </c>
      <c r="AG116" s="228"/>
      <c r="AH116" s="228">
        <v>90</v>
      </c>
      <c r="AI116" s="91"/>
      <c r="AJ116" s="273"/>
      <c r="AK116" s="273" t="s">
        <v>11943</v>
      </c>
      <c r="AL116" s="233"/>
      <c r="AM116" s="629"/>
      <c r="AN116" s="629"/>
      <c r="AO116" s="629"/>
      <c r="AP116" s="629"/>
      <c r="AQ116" s="315">
        <v>274</v>
      </c>
      <c r="AR116" s="315" t="s">
        <v>6340</v>
      </c>
      <c r="AS116" s="315" t="s">
        <v>11230</v>
      </c>
      <c r="AT116" s="91" t="s">
        <v>8569</v>
      </c>
      <c r="AU116" s="73">
        <v>10960</v>
      </c>
      <c r="AV116" s="23">
        <v>40</v>
      </c>
      <c r="AW116" s="345"/>
      <c r="AX116" s="345"/>
      <c r="AY116" s="345"/>
      <c r="AZ116" s="345"/>
      <c r="BA116" s="345"/>
      <c r="BB116" s="345"/>
      <c r="BC116" s="345"/>
      <c r="BD116" s="307"/>
      <c r="BE116" s="307"/>
      <c r="BF116" s="335"/>
      <c r="BG116" s="335"/>
      <c r="BH116" s="335"/>
      <c r="BI116" s="335"/>
      <c r="BJ116" s="335"/>
      <c r="BK116" s="335"/>
      <c r="BL116" s="335"/>
      <c r="BM116" s="307"/>
      <c r="BN116" s="307" t="s">
        <v>6350</v>
      </c>
      <c r="BO116" s="800"/>
      <c r="BP116" s="800"/>
      <c r="BQ116" s="327"/>
      <c r="BR116" s="327"/>
      <c r="BS116" s="327"/>
      <c r="BT116" s="327"/>
      <c r="BU116" s="327"/>
      <c r="BV116" s="327"/>
      <c r="BW116" s="327"/>
      <c r="BX116" s="253"/>
      <c r="BY116" s="246">
        <v>1</v>
      </c>
      <c r="BZ116" s="327"/>
      <c r="CA116" s="327">
        <v>1</v>
      </c>
      <c r="CB116" s="327"/>
      <c r="CC116" s="327"/>
    </row>
    <row r="117" spans="1:81" ht="17.100000000000001" customHeight="1">
      <c r="A117" s="107">
        <v>80</v>
      </c>
      <c r="B117" s="106" t="s">
        <v>1313</v>
      </c>
      <c r="C117" s="106" t="s">
        <v>1105</v>
      </c>
      <c r="D117" s="106" t="s">
        <v>708</v>
      </c>
      <c r="E117" s="106" t="s">
        <v>2961</v>
      </c>
      <c r="F117" s="106" t="s">
        <v>5329</v>
      </c>
      <c r="G117" s="101" t="s">
        <v>5330</v>
      </c>
      <c r="H117" s="269" t="s">
        <v>5331</v>
      </c>
      <c r="I117" s="269" t="s">
        <v>5332</v>
      </c>
      <c r="J117" s="269" t="s">
        <v>102</v>
      </c>
      <c r="K117" s="269" t="s">
        <v>5333</v>
      </c>
      <c r="L117" s="71" t="s">
        <v>5334</v>
      </c>
      <c r="M117" s="91" t="s">
        <v>11132</v>
      </c>
      <c r="N117" s="269" t="s">
        <v>30</v>
      </c>
      <c r="O117" s="253"/>
      <c r="P117" s="269" t="s">
        <v>30</v>
      </c>
      <c r="Q117" s="406">
        <v>3239</v>
      </c>
      <c r="R117" s="406">
        <v>1469</v>
      </c>
      <c r="S117" s="406">
        <v>1057</v>
      </c>
      <c r="T117" s="406" t="s">
        <v>7937</v>
      </c>
      <c r="U117" s="390" t="s">
        <v>7937</v>
      </c>
      <c r="V117" s="300">
        <v>1057</v>
      </c>
      <c r="W117" s="300">
        <v>231</v>
      </c>
      <c r="X117" s="628" t="s">
        <v>6337</v>
      </c>
      <c r="Y117" s="464"/>
      <c r="Z117" s="464">
        <v>163</v>
      </c>
      <c r="AA117" s="464"/>
      <c r="AB117" s="464">
        <v>99</v>
      </c>
      <c r="AC117" s="464"/>
      <c r="AD117" s="464"/>
      <c r="AE117" s="390">
        <v>50</v>
      </c>
      <c r="AF117" s="273" t="s">
        <v>12172</v>
      </c>
      <c r="AG117" s="228"/>
      <c r="AH117" s="228">
        <v>1881</v>
      </c>
      <c r="AI117" s="91"/>
      <c r="AJ117" s="273"/>
      <c r="AK117" s="273" t="s">
        <v>6369</v>
      </c>
      <c r="AL117" s="233"/>
      <c r="AM117" s="629"/>
      <c r="AN117" s="629"/>
      <c r="AO117" s="629"/>
      <c r="AP117" s="629"/>
      <c r="AQ117" s="315">
        <v>263</v>
      </c>
      <c r="AR117" s="315" t="s">
        <v>6340</v>
      </c>
      <c r="AS117" s="315" t="s">
        <v>11230</v>
      </c>
      <c r="AT117" s="91" t="s">
        <v>10036</v>
      </c>
      <c r="AU117" s="73">
        <v>11309</v>
      </c>
      <c r="AV117" s="23">
        <v>43</v>
      </c>
      <c r="AW117" s="345"/>
      <c r="AX117" s="345"/>
      <c r="AY117" s="345"/>
      <c r="AZ117" s="345"/>
      <c r="BA117" s="345"/>
      <c r="BB117" s="345"/>
      <c r="BC117" s="345"/>
      <c r="BD117" s="307"/>
      <c r="BE117" s="307"/>
      <c r="BF117" s="335"/>
      <c r="BG117" s="335"/>
      <c r="BH117" s="335"/>
      <c r="BI117" s="335"/>
      <c r="BJ117" s="335"/>
      <c r="BK117" s="335"/>
      <c r="BL117" s="335"/>
      <c r="BM117" s="307"/>
      <c r="BN117" s="307"/>
      <c r="BO117" s="806"/>
      <c r="BP117" s="806"/>
      <c r="BQ117" s="592"/>
      <c r="BR117" s="327"/>
      <c r="BS117" s="327"/>
      <c r="BT117" s="327"/>
      <c r="BU117" s="327"/>
      <c r="BV117" s="327"/>
      <c r="BW117" s="327"/>
      <c r="BX117" s="253"/>
      <c r="BY117" s="246">
        <v>3</v>
      </c>
      <c r="BZ117" s="327"/>
      <c r="CA117" s="327"/>
      <c r="CB117" s="327">
        <v>2</v>
      </c>
      <c r="CC117" s="327"/>
    </row>
    <row r="118" spans="1:81" ht="17.100000000000001" customHeight="1">
      <c r="A118" s="136"/>
      <c r="B118" s="147" t="s">
        <v>1370</v>
      </c>
      <c r="C118" s="136"/>
      <c r="D118" s="136">
        <v>2</v>
      </c>
      <c r="E118" s="136"/>
      <c r="F118" s="136"/>
      <c r="G118" s="135"/>
      <c r="H118" s="136"/>
      <c r="I118" s="136"/>
      <c r="J118" s="136"/>
      <c r="K118" s="136"/>
      <c r="L118" s="136"/>
      <c r="M118" s="112"/>
      <c r="N118" s="112"/>
      <c r="O118" s="285"/>
      <c r="P118" s="112"/>
      <c r="Q118" s="284"/>
      <c r="R118" s="284"/>
      <c r="S118" s="284"/>
      <c r="T118" s="284"/>
      <c r="U118" s="285"/>
      <c r="V118" s="298"/>
      <c r="W118" s="298"/>
      <c r="X118" s="112"/>
      <c r="Y118" s="286"/>
      <c r="Z118" s="286"/>
      <c r="AA118" s="286"/>
      <c r="AB118" s="286"/>
      <c r="AC118" s="286"/>
      <c r="AD118" s="286"/>
      <c r="AE118" s="285"/>
      <c r="AF118" s="112"/>
      <c r="AG118" s="237"/>
      <c r="AH118" s="237"/>
      <c r="AI118" s="205"/>
      <c r="AJ118" s="112"/>
      <c r="AK118" s="112"/>
      <c r="AL118" s="184"/>
      <c r="AM118" s="112"/>
      <c r="AN118" s="112"/>
      <c r="AO118" s="112"/>
      <c r="AP118" s="112"/>
      <c r="AQ118" s="112"/>
      <c r="AR118" s="112"/>
      <c r="AS118" s="112"/>
      <c r="AT118" s="205"/>
      <c r="AU118" s="198"/>
      <c r="AV118" s="195"/>
      <c r="AW118" s="197"/>
      <c r="AX118" s="197"/>
      <c r="AY118" s="197"/>
      <c r="AZ118" s="197"/>
      <c r="BA118" s="197"/>
      <c r="BB118" s="197"/>
      <c r="BC118" s="197"/>
      <c r="BD118" s="352"/>
      <c r="BE118" s="352"/>
      <c r="BF118" s="339"/>
      <c r="BG118" s="339"/>
      <c r="BH118" s="339"/>
      <c r="BI118" s="339"/>
      <c r="BJ118" s="339"/>
      <c r="BK118" s="339"/>
      <c r="BL118" s="339"/>
      <c r="BM118" s="352"/>
      <c r="BN118" s="352"/>
      <c r="BO118" s="803"/>
      <c r="BP118" s="803"/>
      <c r="BQ118" s="112"/>
      <c r="BR118" s="112"/>
      <c r="BS118" s="112"/>
      <c r="BT118" s="112"/>
      <c r="BU118" s="112"/>
      <c r="BV118" s="112"/>
      <c r="BW118" s="112"/>
      <c r="BX118" s="285"/>
      <c r="BY118" s="193"/>
      <c r="BZ118" s="112"/>
      <c r="CA118" s="112"/>
      <c r="CB118" s="112"/>
      <c r="CC118" s="112"/>
    </row>
    <row r="119" spans="1:81" ht="17.100000000000001" customHeight="1">
      <c r="A119" s="102"/>
      <c r="B119" s="157" t="s">
        <v>1371</v>
      </c>
      <c r="C119" s="158"/>
      <c r="D119" s="158">
        <v>14</v>
      </c>
      <c r="E119" s="158"/>
      <c r="F119" s="110"/>
      <c r="G119" s="170"/>
      <c r="H119" s="104"/>
      <c r="I119" s="104"/>
      <c r="J119" s="104"/>
      <c r="K119" s="104"/>
      <c r="L119" s="104"/>
      <c r="M119" s="104"/>
      <c r="N119" s="104"/>
      <c r="O119" s="288"/>
      <c r="P119" s="104"/>
      <c r="Q119" s="287"/>
      <c r="R119" s="287"/>
      <c r="S119" s="287"/>
      <c r="T119" s="287"/>
      <c r="U119" s="288"/>
      <c r="V119" s="299"/>
      <c r="W119" s="299"/>
      <c r="X119" s="104"/>
      <c r="Y119" s="289"/>
      <c r="Z119" s="289"/>
      <c r="AA119" s="289"/>
      <c r="AB119" s="289"/>
      <c r="AC119" s="289"/>
      <c r="AD119" s="289"/>
      <c r="AE119" s="288"/>
      <c r="AF119" s="104"/>
      <c r="AG119" s="238"/>
      <c r="AH119" s="238"/>
      <c r="AI119" s="204"/>
      <c r="AJ119" s="104"/>
      <c r="AK119" s="104"/>
      <c r="AL119" s="401"/>
      <c r="AM119" s="104"/>
      <c r="AN119" s="104"/>
      <c r="AO119" s="104"/>
      <c r="AP119" s="104"/>
      <c r="AQ119" s="104"/>
      <c r="AR119" s="104"/>
      <c r="AS119" s="104"/>
      <c r="AT119" s="204"/>
      <c r="AU119" s="199"/>
      <c r="AV119" s="201"/>
      <c r="AW119" s="346"/>
      <c r="AX119" s="346"/>
      <c r="AY119" s="346"/>
      <c r="AZ119" s="346"/>
      <c r="BA119" s="346"/>
      <c r="BB119" s="346"/>
      <c r="BC119" s="346"/>
      <c r="BD119" s="353"/>
      <c r="BE119" s="353"/>
      <c r="BF119" s="360"/>
      <c r="BG119" s="360"/>
      <c r="BH119" s="360"/>
      <c r="BI119" s="360"/>
      <c r="BJ119" s="360"/>
      <c r="BK119" s="360"/>
      <c r="BL119" s="360"/>
      <c r="BM119" s="353"/>
      <c r="BN119" s="353"/>
      <c r="BO119" s="805"/>
      <c r="BP119" s="805"/>
      <c r="BQ119" s="104"/>
      <c r="BR119" s="104"/>
      <c r="BS119" s="104"/>
      <c r="BT119" s="104"/>
      <c r="BU119" s="104"/>
      <c r="BV119" s="104"/>
      <c r="BW119" s="104"/>
      <c r="BX119" s="288"/>
      <c r="BY119" s="200"/>
      <c r="BZ119" s="104"/>
      <c r="CA119" s="104"/>
      <c r="CB119" s="104"/>
      <c r="CC119" s="104"/>
    </row>
    <row r="120" spans="1:81" ht="17.100000000000001" customHeight="1">
      <c r="A120" s="91"/>
      <c r="B120" s="111" t="s">
        <v>1372</v>
      </c>
      <c r="C120" s="91"/>
      <c r="D120" s="91"/>
      <c r="E120" s="91"/>
      <c r="F120" s="91"/>
      <c r="G120" s="101"/>
      <c r="H120" s="269"/>
      <c r="I120" s="269"/>
      <c r="J120" s="269"/>
      <c r="K120" s="269"/>
      <c r="L120" s="71"/>
      <c r="M120" s="91"/>
      <c r="N120" s="269"/>
      <c r="O120" s="253"/>
      <c r="P120" s="269"/>
      <c r="Q120" s="224"/>
      <c r="R120" s="224"/>
      <c r="S120" s="224"/>
      <c r="T120" s="224"/>
      <c r="U120" s="253"/>
      <c r="V120" s="252"/>
      <c r="W120" s="252"/>
      <c r="X120" s="71"/>
      <c r="Y120" s="220"/>
      <c r="Z120" s="220"/>
      <c r="AA120" s="220"/>
      <c r="AB120" s="220"/>
      <c r="AC120" s="220"/>
      <c r="AD120" s="220"/>
      <c r="AE120" s="253"/>
      <c r="AF120" s="273"/>
      <c r="AG120" s="228"/>
      <c r="AH120" s="228"/>
      <c r="AI120" s="91"/>
      <c r="AJ120" s="273"/>
      <c r="AK120" s="273"/>
      <c r="AL120" s="233"/>
      <c r="AM120" s="629"/>
      <c r="AN120" s="629"/>
      <c r="AO120" s="629"/>
      <c r="AP120" s="629"/>
      <c r="AQ120" s="315"/>
      <c r="AR120" s="315"/>
      <c r="AS120" s="315"/>
      <c r="AT120" s="91"/>
      <c r="AU120" s="73"/>
      <c r="AV120" s="66"/>
      <c r="AW120" s="345"/>
      <c r="AX120" s="345"/>
      <c r="AY120" s="345"/>
      <c r="AZ120" s="345"/>
      <c r="BA120" s="345"/>
      <c r="BB120" s="345"/>
      <c r="BC120" s="345"/>
      <c r="BD120" s="307"/>
      <c r="BE120" s="307"/>
      <c r="BF120" s="335"/>
      <c r="BG120" s="335"/>
      <c r="BH120" s="335"/>
      <c r="BI120" s="335"/>
      <c r="BJ120" s="335"/>
      <c r="BK120" s="335"/>
      <c r="BL120" s="335"/>
      <c r="BM120" s="307"/>
      <c r="BN120" s="307"/>
      <c r="BO120" s="800"/>
      <c r="BP120" s="800"/>
      <c r="BQ120" s="327"/>
      <c r="BR120" s="327"/>
      <c r="BS120" s="327"/>
      <c r="BT120" s="327"/>
      <c r="BU120" s="327"/>
      <c r="BV120" s="327"/>
      <c r="BW120" s="327"/>
      <c r="BX120" s="253"/>
      <c r="BY120" s="67"/>
      <c r="BZ120" s="327"/>
      <c r="CA120" s="327"/>
      <c r="CB120" s="327"/>
      <c r="CC120" s="327"/>
    </row>
    <row r="121" spans="1:81" ht="17.100000000000001" customHeight="1">
      <c r="A121" s="78">
        <v>81</v>
      </c>
      <c r="B121" s="78" t="s">
        <v>1372</v>
      </c>
      <c r="C121" s="78" t="s">
        <v>986</v>
      </c>
      <c r="D121" s="78" t="s">
        <v>309</v>
      </c>
      <c r="E121" s="106" t="s">
        <v>20</v>
      </c>
      <c r="F121" s="78" t="s">
        <v>5335</v>
      </c>
      <c r="G121" s="101" t="s">
        <v>5336</v>
      </c>
      <c r="H121" s="269" t="s">
        <v>5337</v>
      </c>
      <c r="I121" s="269" t="s">
        <v>5338</v>
      </c>
      <c r="J121" s="269" t="s">
        <v>102</v>
      </c>
      <c r="K121" s="269" t="s">
        <v>5339</v>
      </c>
      <c r="L121" s="71" t="s">
        <v>5340</v>
      </c>
      <c r="M121" s="91" t="s">
        <v>11135</v>
      </c>
      <c r="N121" s="269" t="s">
        <v>30</v>
      </c>
      <c r="O121" s="253"/>
      <c r="P121" s="269" t="s">
        <v>102</v>
      </c>
      <c r="Q121" s="224">
        <v>648716</v>
      </c>
      <c r="R121" s="224">
        <v>11081.08</v>
      </c>
      <c r="S121" s="224">
        <v>2954</v>
      </c>
      <c r="T121" s="224">
        <v>608</v>
      </c>
      <c r="U121" s="253"/>
      <c r="V121" s="252">
        <v>2346</v>
      </c>
      <c r="W121" s="252">
        <v>726</v>
      </c>
      <c r="X121" s="71" t="s">
        <v>6337</v>
      </c>
      <c r="Y121" s="220">
        <v>426</v>
      </c>
      <c r="Z121" s="220">
        <v>164</v>
      </c>
      <c r="AA121" s="220">
        <v>24220</v>
      </c>
      <c r="AB121" s="220">
        <v>205</v>
      </c>
      <c r="AC121" s="220">
        <v>70</v>
      </c>
      <c r="AD121" s="220">
        <v>157</v>
      </c>
      <c r="AE121" s="253">
        <v>18</v>
      </c>
      <c r="AF121" s="91" t="s">
        <v>8491</v>
      </c>
      <c r="AG121" s="228">
        <v>1414</v>
      </c>
      <c r="AH121" s="228">
        <v>1414</v>
      </c>
      <c r="AI121" s="91"/>
      <c r="AJ121" s="273"/>
      <c r="AK121" s="273" t="s">
        <v>11944</v>
      </c>
      <c r="AL121" s="233">
        <v>10</v>
      </c>
      <c r="AM121" s="629">
        <v>5</v>
      </c>
      <c r="AN121" s="629"/>
      <c r="AO121" s="629">
        <v>5</v>
      </c>
      <c r="AP121" s="629"/>
      <c r="AQ121" s="315">
        <v>244</v>
      </c>
      <c r="AR121" s="91" t="s">
        <v>8570</v>
      </c>
      <c r="AS121" s="91" t="s">
        <v>8571</v>
      </c>
      <c r="AT121" s="91" t="s">
        <v>11231</v>
      </c>
      <c r="AU121" s="73">
        <v>147191</v>
      </c>
      <c r="AV121" s="23">
        <v>603</v>
      </c>
      <c r="AW121" s="345">
        <v>500</v>
      </c>
      <c r="AX121" s="345">
        <v>300</v>
      </c>
      <c r="AY121" s="345">
        <v>300</v>
      </c>
      <c r="AZ121" s="345">
        <v>300</v>
      </c>
      <c r="BA121" s="345">
        <v>500</v>
      </c>
      <c r="BB121" s="345">
        <v>20</v>
      </c>
      <c r="BC121" s="345">
        <v>20</v>
      </c>
      <c r="BD121" s="307" t="s">
        <v>8059</v>
      </c>
      <c r="BE121" s="307" t="s">
        <v>12700</v>
      </c>
      <c r="BF121" s="335">
        <v>5000</v>
      </c>
      <c r="BG121" s="335">
        <v>0</v>
      </c>
      <c r="BH121" s="335">
        <v>3000</v>
      </c>
      <c r="BI121" s="335">
        <v>4000</v>
      </c>
      <c r="BJ121" s="335">
        <v>5000</v>
      </c>
      <c r="BK121" s="335">
        <v>20</v>
      </c>
      <c r="BL121" s="335">
        <v>20</v>
      </c>
      <c r="BM121" s="307" t="s">
        <v>8059</v>
      </c>
      <c r="BN121" s="307" t="s">
        <v>8060</v>
      </c>
      <c r="BO121" s="806">
        <v>1</v>
      </c>
      <c r="BP121" s="800">
        <v>4</v>
      </c>
      <c r="BQ121" s="327">
        <v>5</v>
      </c>
      <c r="BR121" s="327">
        <v>5</v>
      </c>
      <c r="BS121" s="327"/>
      <c r="BT121" s="327">
        <v>12</v>
      </c>
      <c r="BU121" s="327">
        <v>8</v>
      </c>
      <c r="BV121" s="327"/>
      <c r="BW121" s="327"/>
      <c r="BX121" s="253">
        <v>8</v>
      </c>
      <c r="BY121" s="67"/>
      <c r="BZ121" s="327"/>
      <c r="CA121" s="327"/>
      <c r="CB121" s="327"/>
      <c r="CC121" s="327"/>
    </row>
    <row r="122" spans="1:81" ht="17.100000000000001" customHeight="1">
      <c r="A122" s="78">
        <v>82</v>
      </c>
      <c r="B122" s="78" t="s">
        <v>1373</v>
      </c>
      <c r="C122" s="78" t="s">
        <v>914</v>
      </c>
      <c r="D122" s="78" t="s">
        <v>213</v>
      </c>
      <c r="E122" s="106" t="s">
        <v>20</v>
      </c>
      <c r="F122" s="78" t="s">
        <v>5341</v>
      </c>
      <c r="G122" s="101" t="s">
        <v>5342</v>
      </c>
      <c r="H122" s="269" t="s">
        <v>5343</v>
      </c>
      <c r="I122" s="269" t="s">
        <v>5344</v>
      </c>
      <c r="J122" s="269" t="s">
        <v>102</v>
      </c>
      <c r="K122" s="269" t="s">
        <v>12451</v>
      </c>
      <c r="L122" s="71" t="s">
        <v>5345</v>
      </c>
      <c r="M122" s="91" t="s">
        <v>11133</v>
      </c>
      <c r="N122" s="269" t="s">
        <v>30</v>
      </c>
      <c r="O122" s="253"/>
      <c r="P122" s="269" t="s">
        <v>102</v>
      </c>
      <c r="Q122" s="224">
        <v>8100</v>
      </c>
      <c r="R122" s="224">
        <v>2700</v>
      </c>
      <c r="S122" s="224">
        <v>472</v>
      </c>
      <c r="T122" s="224"/>
      <c r="U122" s="253"/>
      <c r="V122" s="252">
        <v>472</v>
      </c>
      <c r="W122" s="252">
        <v>569</v>
      </c>
      <c r="X122" s="71" t="s">
        <v>6337</v>
      </c>
      <c r="Y122" s="220">
        <v>154</v>
      </c>
      <c r="Z122" s="220">
        <v>57</v>
      </c>
      <c r="AA122" s="220">
        <v>9743</v>
      </c>
      <c r="AB122" s="220">
        <v>111</v>
      </c>
      <c r="AC122" s="220">
        <v>26</v>
      </c>
      <c r="AD122" s="220">
        <v>12</v>
      </c>
      <c r="AE122" s="253">
        <v>29</v>
      </c>
      <c r="AF122" s="273" t="s">
        <v>8061</v>
      </c>
      <c r="AG122" s="228">
        <v>1453</v>
      </c>
      <c r="AH122" s="228">
        <v>1453</v>
      </c>
      <c r="AI122" s="91"/>
      <c r="AJ122" s="273"/>
      <c r="AK122" s="273" t="s">
        <v>11945</v>
      </c>
      <c r="AL122" s="233">
        <v>6</v>
      </c>
      <c r="AM122" s="629">
        <v>1</v>
      </c>
      <c r="AN122" s="629">
        <v>1</v>
      </c>
      <c r="AO122" s="629">
        <v>4</v>
      </c>
      <c r="AP122" s="629"/>
      <c r="AQ122" s="762">
        <v>239</v>
      </c>
      <c r="AR122" s="91" t="s">
        <v>8572</v>
      </c>
      <c r="AS122" s="91" t="s">
        <v>8572</v>
      </c>
      <c r="AT122" s="91" t="s">
        <v>8573</v>
      </c>
      <c r="AU122" s="232">
        <v>76340</v>
      </c>
      <c r="AV122" s="23">
        <v>319</v>
      </c>
      <c r="AW122" s="345">
        <v>500</v>
      </c>
      <c r="AX122" s="345">
        <v>300</v>
      </c>
      <c r="AY122" s="345">
        <v>300</v>
      </c>
      <c r="AZ122" s="345">
        <v>300</v>
      </c>
      <c r="BA122" s="345">
        <v>300</v>
      </c>
      <c r="BB122" s="345">
        <v>20</v>
      </c>
      <c r="BC122" s="345"/>
      <c r="BD122" s="307"/>
      <c r="BE122" s="307" t="s">
        <v>12701</v>
      </c>
      <c r="BF122" s="335">
        <v>1000</v>
      </c>
      <c r="BG122" s="335">
        <v>0</v>
      </c>
      <c r="BH122" s="335">
        <v>600</v>
      </c>
      <c r="BI122" s="335">
        <v>600</v>
      </c>
      <c r="BJ122" s="335">
        <v>600</v>
      </c>
      <c r="BK122" s="335">
        <v>20</v>
      </c>
      <c r="BL122" s="335">
        <v>50</v>
      </c>
      <c r="BM122" s="307" t="s">
        <v>11946</v>
      </c>
      <c r="BN122" s="307" t="s">
        <v>12743</v>
      </c>
      <c r="BO122" s="800"/>
      <c r="BP122" s="800"/>
      <c r="BQ122" s="327"/>
      <c r="BR122" s="327">
        <v>4</v>
      </c>
      <c r="BS122" s="327"/>
      <c r="BT122" s="327"/>
      <c r="BU122" s="327">
        <v>14</v>
      </c>
      <c r="BV122" s="327"/>
      <c r="BW122" s="327"/>
      <c r="BX122" s="253">
        <v>12</v>
      </c>
      <c r="BY122" s="67"/>
      <c r="BZ122" s="327"/>
      <c r="CA122" s="327"/>
      <c r="CB122" s="327"/>
      <c r="CC122" s="327"/>
    </row>
    <row r="123" spans="1:81" ht="17.100000000000001" customHeight="1">
      <c r="A123" s="136"/>
      <c r="B123" s="147" t="s">
        <v>1398</v>
      </c>
      <c r="C123" s="136"/>
      <c r="D123" s="136">
        <v>2</v>
      </c>
      <c r="E123" s="136"/>
      <c r="F123" s="136"/>
      <c r="G123" s="135"/>
      <c r="H123" s="136"/>
      <c r="I123" s="136"/>
      <c r="J123" s="136"/>
      <c r="K123" s="136"/>
      <c r="L123" s="136"/>
      <c r="M123" s="112"/>
      <c r="N123" s="112"/>
      <c r="O123" s="285"/>
      <c r="P123" s="112"/>
      <c r="Q123" s="284"/>
      <c r="R123" s="284"/>
      <c r="S123" s="284"/>
      <c r="T123" s="284"/>
      <c r="U123" s="285"/>
      <c r="V123" s="298"/>
      <c r="W123" s="298"/>
      <c r="X123" s="112"/>
      <c r="Y123" s="286"/>
      <c r="Z123" s="286"/>
      <c r="AA123" s="286"/>
      <c r="AB123" s="286"/>
      <c r="AC123" s="286"/>
      <c r="AD123" s="286"/>
      <c r="AE123" s="285"/>
      <c r="AF123" s="112"/>
      <c r="AG123" s="237"/>
      <c r="AH123" s="237"/>
      <c r="AI123" s="205"/>
      <c r="AJ123" s="112"/>
      <c r="AK123" s="112"/>
      <c r="AL123" s="184"/>
      <c r="AM123" s="112"/>
      <c r="AN123" s="112"/>
      <c r="AO123" s="112"/>
      <c r="AP123" s="112"/>
      <c r="AQ123" s="112"/>
      <c r="AR123" s="112"/>
      <c r="AS123" s="112"/>
      <c r="AT123" s="205"/>
      <c r="AU123" s="198"/>
      <c r="AV123" s="188"/>
      <c r="AW123" s="197"/>
      <c r="AX123" s="197"/>
      <c r="AY123" s="197"/>
      <c r="AZ123" s="197"/>
      <c r="BA123" s="197"/>
      <c r="BB123" s="197"/>
      <c r="BC123" s="197"/>
      <c r="BD123" s="352"/>
      <c r="BE123" s="352"/>
      <c r="BF123" s="339"/>
      <c r="BG123" s="339"/>
      <c r="BH123" s="339"/>
      <c r="BI123" s="339"/>
      <c r="BJ123" s="339"/>
      <c r="BK123" s="339"/>
      <c r="BL123" s="339"/>
      <c r="BM123" s="352"/>
      <c r="BN123" s="352"/>
      <c r="BO123" s="803"/>
      <c r="BP123" s="803"/>
      <c r="BQ123" s="112"/>
      <c r="BR123" s="112"/>
      <c r="BS123" s="112"/>
      <c r="BT123" s="112"/>
      <c r="BU123" s="112"/>
      <c r="BV123" s="112"/>
      <c r="BW123" s="112"/>
      <c r="BX123" s="285"/>
      <c r="BY123" s="193"/>
      <c r="BZ123" s="112"/>
      <c r="CA123" s="112"/>
      <c r="CB123" s="112"/>
      <c r="CC123" s="112"/>
    </row>
    <row r="124" spans="1:81" ht="17.100000000000001" customHeight="1">
      <c r="A124" s="78">
        <v>83</v>
      </c>
      <c r="B124" s="78" t="s">
        <v>1372</v>
      </c>
      <c r="C124" s="78" t="s">
        <v>986</v>
      </c>
      <c r="D124" s="78" t="s">
        <v>702</v>
      </c>
      <c r="E124" s="106" t="s">
        <v>20</v>
      </c>
      <c r="F124" s="78" t="s">
        <v>5346</v>
      </c>
      <c r="G124" s="101" t="s">
        <v>5347</v>
      </c>
      <c r="H124" s="269" t="s">
        <v>5348</v>
      </c>
      <c r="I124" s="269" t="s">
        <v>5349</v>
      </c>
      <c r="J124" s="269" t="s">
        <v>102</v>
      </c>
      <c r="K124" s="269" t="s">
        <v>752</v>
      </c>
      <c r="L124" s="71" t="s">
        <v>5350</v>
      </c>
      <c r="M124" s="91"/>
      <c r="N124" s="269" t="s">
        <v>30</v>
      </c>
      <c r="O124" s="253"/>
      <c r="P124" s="269" t="s">
        <v>30</v>
      </c>
      <c r="Q124" s="224">
        <v>524</v>
      </c>
      <c r="R124" s="224">
        <v>381</v>
      </c>
      <c r="S124" s="224">
        <v>331</v>
      </c>
      <c r="T124" s="224">
        <v>331</v>
      </c>
      <c r="U124" s="253"/>
      <c r="V124" s="252"/>
      <c r="W124" s="252">
        <v>99</v>
      </c>
      <c r="X124" s="71" t="s">
        <v>6337</v>
      </c>
      <c r="Y124" s="220"/>
      <c r="Z124" s="220">
        <v>15</v>
      </c>
      <c r="AA124" s="220"/>
      <c r="AB124" s="220">
        <v>49</v>
      </c>
      <c r="AC124" s="220"/>
      <c r="AD124" s="220"/>
      <c r="AE124" s="253"/>
      <c r="AF124" s="762" t="s">
        <v>12456</v>
      </c>
      <c r="AG124" s="228">
        <v>440</v>
      </c>
      <c r="AH124" s="228">
        <v>440</v>
      </c>
      <c r="AI124" s="91"/>
      <c r="AJ124" s="273"/>
      <c r="AK124" s="273"/>
      <c r="AL124" s="233"/>
      <c r="AM124" s="629"/>
      <c r="AN124" s="629"/>
      <c r="AO124" s="629"/>
      <c r="AP124" s="629"/>
      <c r="AQ124" s="314">
        <v>0</v>
      </c>
      <c r="AR124" s="314"/>
      <c r="AS124" s="314"/>
      <c r="AT124" s="634" t="s">
        <v>11226</v>
      </c>
      <c r="AU124" s="232">
        <v>0</v>
      </c>
      <c r="AV124" s="232">
        <v>0</v>
      </c>
      <c r="AW124" s="345"/>
      <c r="AX124" s="345"/>
      <c r="AY124" s="345"/>
      <c r="AZ124" s="345"/>
      <c r="BA124" s="345"/>
      <c r="BB124" s="345"/>
      <c r="BC124" s="345"/>
      <c r="BD124" s="307"/>
      <c r="BE124" s="307"/>
      <c r="BF124" s="335"/>
      <c r="BG124" s="335"/>
      <c r="BH124" s="335"/>
      <c r="BI124" s="335"/>
      <c r="BJ124" s="335"/>
      <c r="BK124" s="335"/>
      <c r="BL124" s="335"/>
      <c r="BM124" s="307"/>
      <c r="BN124" s="307"/>
      <c r="BO124" s="800"/>
      <c r="BP124" s="800"/>
      <c r="BQ124" s="327"/>
      <c r="BR124" s="327"/>
      <c r="BS124" s="327"/>
      <c r="BT124" s="327"/>
      <c r="BU124" s="327"/>
      <c r="BV124" s="327"/>
      <c r="BW124" s="327"/>
      <c r="BX124" s="253"/>
      <c r="BY124" s="67"/>
      <c r="BZ124" s="327"/>
      <c r="CA124" s="327"/>
      <c r="CB124" s="327"/>
      <c r="CC124" s="327"/>
    </row>
    <row r="125" spans="1:81" ht="17.100000000000001" customHeight="1">
      <c r="A125" s="78">
        <v>84</v>
      </c>
      <c r="B125" s="78" t="s">
        <v>1372</v>
      </c>
      <c r="C125" s="78" t="s">
        <v>1424</v>
      </c>
      <c r="D125" s="78" t="s">
        <v>702</v>
      </c>
      <c r="E125" s="106" t="s">
        <v>20</v>
      </c>
      <c r="F125" s="78" t="s">
        <v>5351</v>
      </c>
      <c r="G125" s="101" t="s">
        <v>5352</v>
      </c>
      <c r="H125" s="269" t="s">
        <v>11947</v>
      </c>
      <c r="I125" s="269" t="s">
        <v>5353</v>
      </c>
      <c r="J125" s="269" t="s">
        <v>102</v>
      </c>
      <c r="K125" s="269" t="s">
        <v>5354</v>
      </c>
      <c r="L125" s="71" t="s">
        <v>5355</v>
      </c>
      <c r="M125" s="91" t="s">
        <v>11948</v>
      </c>
      <c r="N125" s="269" t="s">
        <v>30</v>
      </c>
      <c r="O125" s="253"/>
      <c r="P125" s="269" t="s">
        <v>30</v>
      </c>
      <c r="Q125" s="224">
        <v>430</v>
      </c>
      <c r="R125" s="224">
        <v>531</v>
      </c>
      <c r="S125" s="224">
        <v>247</v>
      </c>
      <c r="T125" s="224">
        <v>30</v>
      </c>
      <c r="U125" s="253" t="s">
        <v>6361</v>
      </c>
      <c r="V125" s="252">
        <v>217</v>
      </c>
      <c r="W125" s="252">
        <v>30</v>
      </c>
      <c r="X125" s="71" t="s">
        <v>6337</v>
      </c>
      <c r="Y125" s="220">
        <v>30</v>
      </c>
      <c r="Z125" s="220">
        <v>20</v>
      </c>
      <c r="AA125" s="220">
        <v>1000</v>
      </c>
      <c r="AB125" s="220">
        <v>10</v>
      </c>
      <c r="AC125" s="220"/>
      <c r="AD125" s="220"/>
      <c r="AE125" s="253">
        <v>8</v>
      </c>
      <c r="AF125" s="273" t="s">
        <v>8062</v>
      </c>
      <c r="AG125" s="228">
        <v>263</v>
      </c>
      <c r="AH125" s="228">
        <v>1010</v>
      </c>
      <c r="AI125" s="91"/>
      <c r="AJ125" s="273"/>
      <c r="AK125" s="273" t="s">
        <v>6354</v>
      </c>
      <c r="AL125" s="233">
        <v>1</v>
      </c>
      <c r="AM125" s="629">
        <v>1</v>
      </c>
      <c r="AN125" s="629"/>
      <c r="AO125" s="629"/>
      <c r="AP125" s="629"/>
      <c r="AQ125" s="315">
        <v>128</v>
      </c>
      <c r="AR125" s="315" t="s">
        <v>8574</v>
      </c>
      <c r="AS125" s="315" t="s">
        <v>8574</v>
      </c>
      <c r="AT125" s="91" t="s">
        <v>8582</v>
      </c>
      <c r="AU125" s="232">
        <v>203</v>
      </c>
      <c r="AV125" s="23">
        <v>2</v>
      </c>
      <c r="AW125" s="345"/>
      <c r="AX125" s="345"/>
      <c r="AY125" s="345"/>
      <c r="AZ125" s="345"/>
      <c r="BA125" s="345"/>
      <c r="BB125" s="345"/>
      <c r="BC125" s="345"/>
      <c r="BD125" s="307"/>
      <c r="BE125" s="307"/>
      <c r="BF125" s="335">
        <v>4000</v>
      </c>
      <c r="BG125" s="335">
        <v>0</v>
      </c>
      <c r="BH125" s="335">
        <v>3000</v>
      </c>
      <c r="BI125" s="335">
        <v>3000</v>
      </c>
      <c r="BJ125" s="335">
        <v>4000</v>
      </c>
      <c r="BK125" s="335">
        <v>50</v>
      </c>
      <c r="BL125" s="335">
        <v>25</v>
      </c>
      <c r="BM125" s="307" t="s">
        <v>10104</v>
      </c>
      <c r="BN125" s="307" t="s">
        <v>10105</v>
      </c>
      <c r="BO125" s="800"/>
      <c r="BP125" s="800"/>
      <c r="BQ125" s="327"/>
      <c r="BR125" s="327"/>
      <c r="BS125" s="327"/>
      <c r="BT125" s="327"/>
      <c r="BU125" s="327"/>
      <c r="BV125" s="327"/>
      <c r="BW125" s="327"/>
      <c r="BX125" s="253"/>
      <c r="BY125" s="67"/>
      <c r="BZ125" s="327">
        <v>1</v>
      </c>
      <c r="CA125" s="327"/>
      <c r="CB125" s="327"/>
      <c r="CC125" s="327"/>
    </row>
    <row r="126" spans="1:81" ht="17.100000000000001" customHeight="1">
      <c r="A126" s="78">
        <v>85</v>
      </c>
      <c r="B126" s="78" t="s">
        <v>1372</v>
      </c>
      <c r="C126" s="78" t="s">
        <v>1424</v>
      </c>
      <c r="D126" s="78" t="s">
        <v>702</v>
      </c>
      <c r="E126" s="106" t="s">
        <v>20</v>
      </c>
      <c r="F126" s="78" t="s">
        <v>8064</v>
      </c>
      <c r="G126" s="101" t="s">
        <v>5356</v>
      </c>
      <c r="H126" s="269" t="s">
        <v>5357</v>
      </c>
      <c r="I126" s="269" t="s">
        <v>5358</v>
      </c>
      <c r="J126" s="269" t="s">
        <v>102</v>
      </c>
      <c r="K126" s="269" t="s">
        <v>5359</v>
      </c>
      <c r="L126" s="71" t="s">
        <v>5360</v>
      </c>
      <c r="M126" s="91"/>
      <c r="N126" s="269" t="s">
        <v>30</v>
      </c>
      <c r="O126" s="253"/>
      <c r="P126" s="269" t="s">
        <v>30</v>
      </c>
      <c r="Q126" s="224">
        <v>10321</v>
      </c>
      <c r="R126" s="224">
        <v>1744</v>
      </c>
      <c r="S126" s="224">
        <v>1604</v>
      </c>
      <c r="T126" s="224">
        <v>1604</v>
      </c>
      <c r="U126" s="253"/>
      <c r="V126" s="252"/>
      <c r="W126" s="252">
        <v>33</v>
      </c>
      <c r="X126" s="71" t="s">
        <v>6337</v>
      </c>
      <c r="Y126" s="220"/>
      <c r="Z126" s="220"/>
      <c r="AA126" s="220"/>
      <c r="AB126" s="220"/>
      <c r="AC126" s="220"/>
      <c r="AD126" s="220"/>
      <c r="AE126" s="253">
        <v>14</v>
      </c>
      <c r="AF126" s="762" t="s">
        <v>12457</v>
      </c>
      <c r="AG126" s="228"/>
      <c r="AH126" s="228">
        <v>110</v>
      </c>
      <c r="AI126" s="91"/>
      <c r="AJ126" s="273" t="s">
        <v>8063</v>
      </c>
      <c r="AK126" s="273"/>
      <c r="AL126" s="233"/>
      <c r="AM126" s="629"/>
      <c r="AN126" s="629"/>
      <c r="AO126" s="629"/>
      <c r="AP126" s="629"/>
      <c r="AQ126" s="314">
        <v>0</v>
      </c>
      <c r="AR126" s="315"/>
      <c r="AS126" s="315"/>
      <c r="AT126" s="91" t="s">
        <v>11226</v>
      </c>
      <c r="AU126" s="232">
        <v>0</v>
      </c>
      <c r="AV126" s="232">
        <v>0</v>
      </c>
      <c r="AW126" s="345"/>
      <c r="AX126" s="345"/>
      <c r="AY126" s="345"/>
      <c r="AZ126" s="345"/>
      <c r="BA126" s="345"/>
      <c r="BB126" s="345"/>
      <c r="BC126" s="345"/>
      <c r="BD126" s="307"/>
      <c r="BE126" s="307" t="s">
        <v>6350</v>
      </c>
      <c r="BF126" s="335"/>
      <c r="BG126" s="335"/>
      <c r="BH126" s="335"/>
      <c r="BI126" s="335"/>
      <c r="BJ126" s="335"/>
      <c r="BK126" s="335"/>
      <c r="BL126" s="335"/>
      <c r="BM126" s="307"/>
      <c r="BN126" s="307"/>
      <c r="BO126" s="800"/>
      <c r="BP126" s="800"/>
      <c r="BQ126" s="327"/>
      <c r="BR126" s="327"/>
      <c r="BS126" s="327"/>
      <c r="BT126" s="327"/>
      <c r="BU126" s="327"/>
      <c r="BV126" s="327"/>
      <c r="BW126" s="327"/>
      <c r="BX126" s="253"/>
      <c r="BY126" s="67"/>
      <c r="BZ126" s="327"/>
      <c r="CA126" s="327"/>
      <c r="CB126" s="327"/>
      <c r="CC126" s="327"/>
    </row>
    <row r="127" spans="1:81" ht="17.100000000000001" customHeight="1">
      <c r="A127" s="136"/>
      <c r="B127" s="147" t="s">
        <v>1423</v>
      </c>
      <c r="C127" s="136"/>
      <c r="D127" s="136">
        <v>3</v>
      </c>
      <c r="E127" s="136"/>
      <c r="F127" s="136"/>
      <c r="G127" s="135"/>
      <c r="H127" s="136"/>
      <c r="I127" s="136"/>
      <c r="J127" s="136"/>
      <c r="K127" s="136"/>
      <c r="L127" s="136"/>
      <c r="M127" s="112"/>
      <c r="N127" s="112"/>
      <c r="O127" s="285"/>
      <c r="P127" s="112"/>
      <c r="Q127" s="284"/>
      <c r="R127" s="284"/>
      <c r="S127" s="284"/>
      <c r="T127" s="284"/>
      <c r="U127" s="285"/>
      <c r="V127" s="298"/>
      <c r="W127" s="298"/>
      <c r="X127" s="112"/>
      <c r="Y127" s="286"/>
      <c r="Z127" s="286"/>
      <c r="AA127" s="286"/>
      <c r="AB127" s="286"/>
      <c r="AC127" s="286"/>
      <c r="AD127" s="286"/>
      <c r="AE127" s="285"/>
      <c r="AF127" s="112"/>
      <c r="AG127" s="237"/>
      <c r="AH127" s="237"/>
      <c r="AI127" s="205"/>
      <c r="AJ127" s="112"/>
      <c r="AK127" s="112"/>
      <c r="AL127" s="184"/>
      <c r="AM127" s="112"/>
      <c r="AN127" s="112"/>
      <c r="AO127" s="112"/>
      <c r="AP127" s="112"/>
      <c r="AQ127" s="112"/>
      <c r="AR127" s="112"/>
      <c r="AS127" s="112"/>
      <c r="AT127" s="205"/>
      <c r="AU127" s="198"/>
      <c r="AV127" s="195"/>
      <c r="AW127" s="197"/>
      <c r="AX127" s="197"/>
      <c r="AY127" s="197"/>
      <c r="AZ127" s="197"/>
      <c r="BA127" s="197"/>
      <c r="BB127" s="197"/>
      <c r="BC127" s="197"/>
      <c r="BD127" s="352"/>
      <c r="BE127" s="352"/>
      <c r="BF127" s="339"/>
      <c r="BG127" s="339"/>
      <c r="BH127" s="339"/>
      <c r="BI127" s="339"/>
      <c r="BJ127" s="339"/>
      <c r="BK127" s="339"/>
      <c r="BL127" s="339"/>
      <c r="BM127" s="352"/>
      <c r="BN127" s="352"/>
      <c r="BO127" s="803"/>
      <c r="BP127" s="803"/>
      <c r="BQ127" s="112"/>
      <c r="BR127" s="112"/>
      <c r="BS127" s="112"/>
      <c r="BT127" s="112"/>
      <c r="BU127" s="112"/>
      <c r="BV127" s="112"/>
      <c r="BW127" s="112"/>
      <c r="BX127" s="285"/>
      <c r="BY127" s="193"/>
      <c r="BZ127" s="112"/>
      <c r="CA127" s="112"/>
      <c r="CB127" s="112"/>
      <c r="CC127" s="112"/>
    </row>
    <row r="128" spans="1:81" ht="17.100000000000001" customHeight="1">
      <c r="A128" s="102"/>
      <c r="B128" s="157" t="s">
        <v>1466</v>
      </c>
      <c r="C128" s="158"/>
      <c r="D128" s="158">
        <v>5</v>
      </c>
      <c r="E128" s="158"/>
      <c r="F128" s="110"/>
      <c r="G128" s="170"/>
      <c r="H128" s="104"/>
      <c r="I128" s="104"/>
      <c r="J128" s="104"/>
      <c r="K128" s="104"/>
      <c r="L128" s="104"/>
      <c r="M128" s="104"/>
      <c r="N128" s="104"/>
      <c r="O128" s="288"/>
      <c r="P128" s="104"/>
      <c r="Q128" s="287"/>
      <c r="R128" s="287"/>
      <c r="S128" s="287"/>
      <c r="T128" s="287"/>
      <c r="U128" s="288"/>
      <c r="V128" s="299"/>
      <c r="W128" s="299"/>
      <c r="X128" s="104"/>
      <c r="Y128" s="289"/>
      <c r="Z128" s="289"/>
      <c r="AA128" s="289"/>
      <c r="AB128" s="289"/>
      <c r="AC128" s="289"/>
      <c r="AD128" s="289"/>
      <c r="AE128" s="288"/>
      <c r="AF128" s="104"/>
      <c r="AG128" s="238"/>
      <c r="AH128" s="238"/>
      <c r="AI128" s="204"/>
      <c r="AJ128" s="104"/>
      <c r="AK128" s="104"/>
      <c r="AL128" s="401"/>
      <c r="AM128" s="104"/>
      <c r="AN128" s="104"/>
      <c r="AO128" s="104"/>
      <c r="AP128" s="104"/>
      <c r="AQ128" s="104"/>
      <c r="AR128" s="104"/>
      <c r="AS128" s="104"/>
      <c r="AT128" s="204"/>
      <c r="AU128" s="199"/>
      <c r="AV128" s="201"/>
      <c r="AW128" s="346"/>
      <c r="AX128" s="346"/>
      <c r="AY128" s="346"/>
      <c r="AZ128" s="346"/>
      <c r="BA128" s="346"/>
      <c r="BB128" s="346"/>
      <c r="BC128" s="346"/>
      <c r="BD128" s="353"/>
      <c r="BE128" s="353"/>
      <c r="BF128" s="360"/>
      <c r="BG128" s="360"/>
      <c r="BH128" s="360"/>
      <c r="BI128" s="360"/>
      <c r="BJ128" s="360"/>
      <c r="BK128" s="360"/>
      <c r="BL128" s="360"/>
      <c r="BM128" s="353"/>
      <c r="BN128" s="353"/>
      <c r="BO128" s="805"/>
      <c r="BP128" s="805"/>
      <c r="BQ128" s="104"/>
      <c r="BR128" s="104"/>
      <c r="BS128" s="104"/>
      <c r="BT128" s="104"/>
      <c r="BU128" s="104"/>
      <c r="BV128" s="104"/>
      <c r="BW128" s="104"/>
      <c r="BX128" s="288"/>
      <c r="BY128" s="200"/>
      <c r="BZ128" s="104"/>
      <c r="CA128" s="104"/>
      <c r="CB128" s="104"/>
      <c r="CC128" s="104"/>
    </row>
    <row r="129" spans="1:81" ht="17.100000000000001" customHeight="1">
      <c r="A129" s="111"/>
      <c r="B129" s="111" t="s">
        <v>1467</v>
      </c>
      <c r="C129" s="111"/>
      <c r="D129" s="111"/>
      <c r="E129" s="111"/>
      <c r="F129" s="74"/>
      <c r="G129" s="101"/>
      <c r="H129" s="269"/>
      <c r="I129" s="269"/>
      <c r="J129" s="269"/>
      <c r="K129" s="269"/>
      <c r="L129" s="71"/>
      <c r="M129" s="91"/>
      <c r="N129" s="269"/>
      <c r="O129" s="253"/>
      <c r="P129" s="269"/>
      <c r="Q129" s="224"/>
      <c r="R129" s="224"/>
      <c r="S129" s="224"/>
      <c r="T129" s="224"/>
      <c r="U129" s="253"/>
      <c r="V129" s="252"/>
      <c r="W129" s="252"/>
      <c r="X129" s="71"/>
      <c r="Y129" s="220"/>
      <c r="Z129" s="220"/>
      <c r="AA129" s="220"/>
      <c r="AB129" s="220"/>
      <c r="AC129" s="220"/>
      <c r="AD129" s="220"/>
      <c r="AE129" s="253"/>
      <c r="AF129" s="273"/>
      <c r="AG129" s="228"/>
      <c r="AH129" s="228"/>
      <c r="AI129" s="91"/>
      <c r="AJ129" s="273"/>
      <c r="AK129" s="273"/>
      <c r="AL129" s="233"/>
      <c r="AM129" s="629"/>
      <c r="AN129" s="629"/>
      <c r="AO129" s="629"/>
      <c r="AP129" s="629"/>
      <c r="AQ129" s="315"/>
      <c r="AR129" s="315"/>
      <c r="AS129" s="315"/>
      <c r="AT129" s="91"/>
      <c r="AU129" s="73"/>
      <c r="AV129" s="66"/>
      <c r="AW129" s="345"/>
      <c r="AX129" s="345"/>
      <c r="AY129" s="345"/>
      <c r="AZ129" s="345"/>
      <c r="BA129" s="345"/>
      <c r="BB129" s="345"/>
      <c r="BC129" s="345"/>
      <c r="BD129" s="307"/>
      <c r="BE129" s="307"/>
      <c r="BF129" s="335"/>
      <c r="BG129" s="335"/>
      <c r="BH129" s="335"/>
      <c r="BI129" s="335"/>
      <c r="BJ129" s="335"/>
      <c r="BK129" s="335"/>
      <c r="BL129" s="335"/>
      <c r="BM129" s="307"/>
      <c r="BN129" s="307"/>
      <c r="BO129" s="800"/>
      <c r="BP129" s="800"/>
      <c r="BQ129" s="327"/>
      <c r="BR129" s="327"/>
      <c r="BS129" s="327"/>
      <c r="BT129" s="327"/>
      <c r="BU129" s="327"/>
      <c r="BV129" s="327"/>
      <c r="BW129" s="327"/>
      <c r="BX129" s="253"/>
      <c r="BY129" s="67"/>
      <c r="BZ129" s="327"/>
      <c r="CA129" s="327"/>
      <c r="CB129" s="327"/>
      <c r="CC129" s="327"/>
    </row>
    <row r="130" spans="1:81" ht="17.100000000000001" customHeight="1">
      <c r="A130" s="78">
        <v>86</v>
      </c>
      <c r="B130" s="91" t="s">
        <v>1467</v>
      </c>
      <c r="C130" s="91" t="s">
        <v>138</v>
      </c>
      <c r="D130" s="91" t="s">
        <v>309</v>
      </c>
      <c r="E130" s="91" t="s">
        <v>97</v>
      </c>
      <c r="F130" s="78" t="s">
        <v>5361</v>
      </c>
      <c r="G130" s="101" t="s">
        <v>10953</v>
      </c>
      <c r="H130" s="269" t="s">
        <v>5362</v>
      </c>
      <c r="I130" s="269" t="s">
        <v>5363</v>
      </c>
      <c r="J130" s="269" t="s">
        <v>102</v>
      </c>
      <c r="K130" s="269" t="s">
        <v>5364</v>
      </c>
      <c r="L130" s="71" t="s">
        <v>5365</v>
      </c>
      <c r="M130" s="91" t="s">
        <v>11134</v>
      </c>
      <c r="N130" s="269" t="s">
        <v>30</v>
      </c>
      <c r="O130" s="253"/>
      <c r="P130" s="478" t="s">
        <v>9796</v>
      </c>
      <c r="Q130" s="224">
        <v>6182</v>
      </c>
      <c r="R130" s="224">
        <v>12830</v>
      </c>
      <c r="S130" s="224">
        <v>2318</v>
      </c>
      <c r="T130" s="224"/>
      <c r="U130" s="253"/>
      <c r="V130" s="252">
        <v>2318</v>
      </c>
      <c r="W130" s="252">
        <v>1016</v>
      </c>
      <c r="X130" s="71" t="s">
        <v>6337</v>
      </c>
      <c r="Y130" s="220">
        <v>531</v>
      </c>
      <c r="Z130" s="220">
        <v>149</v>
      </c>
      <c r="AA130" s="220">
        <v>2116</v>
      </c>
      <c r="AB130" s="220">
        <v>344</v>
      </c>
      <c r="AC130" s="220"/>
      <c r="AD130" s="220"/>
      <c r="AE130" s="253">
        <v>103</v>
      </c>
      <c r="AF130" s="273" t="s">
        <v>8283</v>
      </c>
      <c r="AG130" s="228">
        <v>234</v>
      </c>
      <c r="AH130" s="228">
        <v>234</v>
      </c>
      <c r="AI130" s="91"/>
      <c r="AJ130" s="273"/>
      <c r="AK130" s="273" t="s">
        <v>7366</v>
      </c>
      <c r="AL130" s="233">
        <v>13</v>
      </c>
      <c r="AM130" s="629">
        <v>3</v>
      </c>
      <c r="AN130" s="629">
        <v>2</v>
      </c>
      <c r="AO130" s="629">
        <v>7</v>
      </c>
      <c r="AP130" s="629">
        <v>1</v>
      </c>
      <c r="AQ130" s="315">
        <v>311</v>
      </c>
      <c r="AR130" s="315" t="s">
        <v>8544</v>
      </c>
      <c r="AS130" s="315" t="s">
        <v>8544</v>
      </c>
      <c r="AT130" s="91" t="s">
        <v>8576</v>
      </c>
      <c r="AU130" s="73">
        <v>105941</v>
      </c>
      <c r="AV130" s="23">
        <v>341</v>
      </c>
      <c r="AW130" s="345">
        <v>1000</v>
      </c>
      <c r="AX130" s="345">
        <v>0</v>
      </c>
      <c r="AY130" s="345">
        <v>0</v>
      </c>
      <c r="AZ130" s="345">
        <v>0</v>
      </c>
      <c r="BA130" s="345">
        <v>1000</v>
      </c>
      <c r="BB130" s="345">
        <v>30</v>
      </c>
      <c r="BC130" s="345">
        <v>50</v>
      </c>
      <c r="BD130" s="307" t="s">
        <v>8284</v>
      </c>
      <c r="BE130" s="307" t="s">
        <v>8285</v>
      </c>
      <c r="BF130" s="335">
        <v>1000</v>
      </c>
      <c r="BG130" s="335">
        <v>0</v>
      </c>
      <c r="BH130" s="335">
        <v>0</v>
      </c>
      <c r="BI130" s="335">
        <v>0</v>
      </c>
      <c r="BJ130" s="335">
        <v>1000</v>
      </c>
      <c r="BK130" s="335">
        <v>30</v>
      </c>
      <c r="BL130" s="335">
        <v>50</v>
      </c>
      <c r="BM130" s="307" t="s">
        <v>8284</v>
      </c>
      <c r="BN130" s="307" t="s">
        <v>10106</v>
      </c>
      <c r="BO130" s="800"/>
      <c r="BP130" s="800">
        <v>10</v>
      </c>
      <c r="BQ130" s="327"/>
      <c r="BR130" s="327"/>
      <c r="BS130" s="327"/>
      <c r="BT130" s="327">
        <v>9</v>
      </c>
      <c r="BU130" s="327"/>
      <c r="BV130" s="327"/>
      <c r="BW130" s="327"/>
      <c r="BX130" s="253"/>
      <c r="BY130" s="67"/>
      <c r="BZ130" s="327"/>
      <c r="CA130" s="327"/>
      <c r="CB130" s="327"/>
      <c r="CC130" s="327"/>
    </row>
    <row r="131" spans="1:81" ht="17.100000000000001" customHeight="1">
      <c r="A131" s="136"/>
      <c r="B131" s="147" t="s">
        <v>1517</v>
      </c>
      <c r="C131" s="136"/>
      <c r="D131" s="136">
        <v>1</v>
      </c>
      <c r="E131" s="136"/>
      <c r="F131" s="136"/>
      <c r="G131" s="135"/>
      <c r="H131" s="136"/>
      <c r="I131" s="136"/>
      <c r="J131" s="136"/>
      <c r="K131" s="136"/>
      <c r="L131" s="136"/>
      <c r="M131" s="112"/>
      <c r="N131" s="112"/>
      <c r="O131" s="285"/>
      <c r="P131" s="112"/>
      <c r="Q131" s="284"/>
      <c r="R131" s="284"/>
      <c r="S131" s="284"/>
      <c r="T131" s="284"/>
      <c r="U131" s="285"/>
      <c r="V131" s="298"/>
      <c r="W131" s="298"/>
      <c r="X131" s="112"/>
      <c r="Y131" s="286"/>
      <c r="Z131" s="286"/>
      <c r="AA131" s="286"/>
      <c r="AB131" s="286"/>
      <c r="AC131" s="286"/>
      <c r="AD131" s="286"/>
      <c r="AE131" s="285"/>
      <c r="AF131" s="112"/>
      <c r="AG131" s="237"/>
      <c r="AH131" s="237"/>
      <c r="AI131" s="205"/>
      <c r="AJ131" s="112"/>
      <c r="AK131" s="112"/>
      <c r="AL131" s="184"/>
      <c r="AM131" s="112"/>
      <c r="AN131" s="112"/>
      <c r="AO131" s="112"/>
      <c r="AP131" s="112"/>
      <c r="AQ131" s="112"/>
      <c r="AR131" s="112"/>
      <c r="AS131" s="112"/>
      <c r="AT131" s="205"/>
      <c r="AU131" s="198"/>
      <c r="AV131" s="195"/>
      <c r="AW131" s="197"/>
      <c r="AX131" s="197"/>
      <c r="AY131" s="197"/>
      <c r="AZ131" s="197"/>
      <c r="BA131" s="197"/>
      <c r="BB131" s="197"/>
      <c r="BC131" s="197"/>
      <c r="BD131" s="352"/>
      <c r="BE131" s="352"/>
      <c r="BF131" s="339"/>
      <c r="BG131" s="339"/>
      <c r="BH131" s="339"/>
      <c r="BI131" s="339"/>
      <c r="BJ131" s="339"/>
      <c r="BK131" s="339"/>
      <c r="BL131" s="339"/>
      <c r="BM131" s="352"/>
      <c r="BN131" s="352"/>
      <c r="BO131" s="803"/>
      <c r="BP131" s="803"/>
      <c r="BQ131" s="112"/>
      <c r="BR131" s="112"/>
      <c r="BS131" s="112"/>
      <c r="BT131" s="112"/>
      <c r="BU131" s="112"/>
      <c r="BV131" s="112"/>
      <c r="BW131" s="112"/>
      <c r="BX131" s="285"/>
      <c r="BY131" s="193"/>
      <c r="BZ131" s="112"/>
      <c r="CA131" s="112"/>
      <c r="CB131" s="112"/>
      <c r="CC131" s="112"/>
    </row>
    <row r="132" spans="1:81" ht="17.100000000000001" customHeight="1">
      <c r="A132" s="102"/>
      <c r="B132" s="157" t="s">
        <v>1525</v>
      </c>
      <c r="C132" s="158"/>
      <c r="D132" s="158">
        <v>1</v>
      </c>
      <c r="E132" s="158"/>
      <c r="F132" s="110"/>
      <c r="G132" s="170"/>
      <c r="H132" s="104"/>
      <c r="I132" s="104"/>
      <c r="J132" s="104"/>
      <c r="K132" s="104"/>
      <c r="L132" s="104"/>
      <c r="M132" s="104"/>
      <c r="N132" s="104"/>
      <c r="O132" s="288"/>
      <c r="P132" s="104"/>
      <c r="Q132" s="287"/>
      <c r="R132" s="287"/>
      <c r="S132" s="287"/>
      <c r="T132" s="287"/>
      <c r="U132" s="288"/>
      <c r="V132" s="299"/>
      <c r="W132" s="299"/>
      <c r="X132" s="104"/>
      <c r="Y132" s="289"/>
      <c r="Z132" s="289"/>
      <c r="AA132" s="289"/>
      <c r="AB132" s="289"/>
      <c r="AC132" s="289"/>
      <c r="AD132" s="289"/>
      <c r="AE132" s="288"/>
      <c r="AF132" s="104"/>
      <c r="AG132" s="238"/>
      <c r="AH132" s="238"/>
      <c r="AI132" s="204"/>
      <c r="AJ132" s="104"/>
      <c r="AK132" s="104"/>
      <c r="AL132" s="401"/>
      <c r="AM132" s="104"/>
      <c r="AN132" s="104"/>
      <c r="AO132" s="104"/>
      <c r="AP132" s="104"/>
      <c r="AQ132" s="104"/>
      <c r="AR132" s="104"/>
      <c r="AS132" s="104"/>
      <c r="AT132" s="204"/>
      <c r="AU132" s="199"/>
      <c r="AV132" s="201"/>
      <c r="AW132" s="346"/>
      <c r="AX132" s="346"/>
      <c r="AY132" s="346"/>
      <c r="AZ132" s="346"/>
      <c r="BA132" s="346"/>
      <c r="BB132" s="346"/>
      <c r="BC132" s="346"/>
      <c r="BD132" s="353"/>
      <c r="BE132" s="353"/>
      <c r="BF132" s="360"/>
      <c r="BG132" s="360"/>
      <c r="BH132" s="360"/>
      <c r="BI132" s="360"/>
      <c r="BJ132" s="360"/>
      <c r="BK132" s="360"/>
      <c r="BL132" s="360"/>
      <c r="BM132" s="353"/>
      <c r="BN132" s="353"/>
      <c r="BO132" s="805"/>
      <c r="BP132" s="805"/>
      <c r="BQ132" s="104"/>
      <c r="BR132" s="104"/>
      <c r="BS132" s="104"/>
      <c r="BT132" s="104"/>
      <c r="BU132" s="104"/>
      <c r="BV132" s="104"/>
      <c r="BW132" s="104"/>
      <c r="BX132" s="288"/>
      <c r="BY132" s="200"/>
      <c r="BZ132" s="104"/>
      <c r="CA132" s="104"/>
      <c r="CB132" s="104"/>
      <c r="CC132" s="104"/>
    </row>
    <row r="133" spans="1:81" ht="17.100000000000001" customHeight="1">
      <c r="A133" s="91"/>
      <c r="B133" s="111" t="s">
        <v>75</v>
      </c>
      <c r="C133" s="91"/>
      <c r="D133" s="91"/>
      <c r="E133" s="91"/>
      <c r="F133" s="91"/>
      <c r="G133" s="101"/>
      <c r="H133" s="269"/>
      <c r="I133" s="269"/>
      <c r="J133" s="269"/>
      <c r="K133" s="269"/>
      <c r="L133" s="71"/>
      <c r="M133" s="91"/>
      <c r="N133" s="269"/>
      <c r="O133" s="253"/>
      <c r="P133" s="269"/>
      <c r="Q133" s="224"/>
      <c r="R133" s="224"/>
      <c r="S133" s="224"/>
      <c r="T133" s="224"/>
      <c r="U133" s="253"/>
      <c r="V133" s="252"/>
      <c r="W133" s="252"/>
      <c r="X133" s="71"/>
      <c r="Y133" s="220"/>
      <c r="Z133" s="220"/>
      <c r="AA133" s="220"/>
      <c r="AB133" s="220"/>
      <c r="AC133" s="220"/>
      <c r="AD133" s="220"/>
      <c r="AE133" s="253"/>
      <c r="AF133" s="273"/>
      <c r="AG133" s="228"/>
      <c r="AH133" s="228"/>
      <c r="AI133" s="91"/>
      <c r="AJ133" s="273"/>
      <c r="AK133" s="273"/>
      <c r="AL133" s="233"/>
      <c r="AM133" s="629"/>
      <c r="AN133" s="629"/>
      <c r="AO133" s="629"/>
      <c r="AP133" s="629"/>
      <c r="AQ133" s="315"/>
      <c r="AR133" s="315"/>
      <c r="AS133" s="315"/>
      <c r="AT133" s="91"/>
      <c r="AU133" s="73"/>
      <c r="AV133" s="66"/>
      <c r="AW133" s="345"/>
      <c r="AX133" s="345"/>
      <c r="AY133" s="345"/>
      <c r="AZ133" s="345"/>
      <c r="BA133" s="345"/>
      <c r="BB133" s="345"/>
      <c r="BC133" s="345"/>
      <c r="BD133" s="307"/>
      <c r="BE133" s="307"/>
      <c r="BF133" s="335"/>
      <c r="BG133" s="335"/>
      <c r="BH133" s="335"/>
      <c r="BI133" s="335"/>
      <c r="BJ133" s="335"/>
      <c r="BK133" s="335"/>
      <c r="BL133" s="335"/>
      <c r="BM133" s="307"/>
      <c r="BN133" s="307"/>
      <c r="BO133" s="800"/>
      <c r="BP133" s="800"/>
      <c r="BQ133" s="327"/>
      <c r="BR133" s="327"/>
      <c r="BS133" s="327"/>
      <c r="BT133" s="327"/>
      <c r="BU133" s="327"/>
      <c r="BV133" s="327"/>
      <c r="BW133" s="327"/>
      <c r="BX133" s="253"/>
      <c r="BY133" s="67"/>
      <c r="BZ133" s="327"/>
      <c r="CA133" s="327"/>
      <c r="CB133" s="327"/>
      <c r="CC133" s="327"/>
    </row>
    <row r="134" spans="1:81" ht="17.100000000000001" customHeight="1">
      <c r="A134" s="78">
        <v>87</v>
      </c>
      <c r="B134" s="78" t="s">
        <v>111</v>
      </c>
      <c r="C134" s="78" t="s">
        <v>5366</v>
      </c>
      <c r="D134" s="78" t="s">
        <v>213</v>
      </c>
      <c r="E134" s="106" t="s">
        <v>20</v>
      </c>
      <c r="F134" s="78" t="s">
        <v>5367</v>
      </c>
      <c r="G134" s="101" t="s">
        <v>5368</v>
      </c>
      <c r="H134" s="269" t="s">
        <v>5369</v>
      </c>
      <c r="I134" s="269" t="s">
        <v>5370</v>
      </c>
      <c r="J134" s="269" t="s">
        <v>102</v>
      </c>
      <c r="K134" s="269" t="s">
        <v>5371</v>
      </c>
      <c r="L134" s="71" t="s">
        <v>5372</v>
      </c>
      <c r="M134" s="91" t="s">
        <v>11138</v>
      </c>
      <c r="N134" s="269" t="s">
        <v>30</v>
      </c>
      <c r="O134" s="253"/>
      <c r="P134" s="269" t="s">
        <v>102</v>
      </c>
      <c r="Q134" s="224">
        <v>10000</v>
      </c>
      <c r="R134" s="224">
        <v>8277</v>
      </c>
      <c r="S134" s="224">
        <v>2115</v>
      </c>
      <c r="T134" s="224"/>
      <c r="U134" s="253"/>
      <c r="V134" s="252">
        <v>2115</v>
      </c>
      <c r="W134" s="252">
        <v>716</v>
      </c>
      <c r="X134" s="71" t="s">
        <v>6337</v>
      </c>
      <c r="Y134" s="220">
        <v>620</v>
      </c>
      <c r="Z134" s="220">
        <v>80</v>
      </c>
      <c r="AA134" s="220">
        <v>14328</v>
      </c>
      <c r="AB134" s="220">
        <v>328</v>
      </c>
      <c r="AC134" s="220">
        <v>73</v>
      </c>
      <c r="AD134" s="220">
        <v>141</v>
      </c>
      <c r="AE134" s="253">
        <v>5</v>
      </c>
      <c r="AF134" s="628" t="s">
        <v>7939</v>
      </c>
      <c r="AG134" s="228">
        <v>761</v>
      </c>
      <c r="AH134" s="228">
        <v>761</v>
      </c>
      <c r="AI134" s="91"/>
      <c r="AJ134" s="273"/>
      <c r="AK134" s="273" t="s">
        <v>6365</v>
      </c>
      <c r="AL134" s="233">
        <v>25</v>
      </c>
      <c r="AM134" s="629">
        <v>9</v>
      </c>
      <c r="AN134" s="629">
        <v>2</v>
      </c>
      <c r="AO134" s="629">
        <v>14</v>
      </c>
      <c r="AP134" s="629"/>
      <c r="AQ134" s="89">
        <v>311</v>
      </c>
      <c r="AR134" s="89" t="s">
        <v>6341</v>
      </c>
      <c r="AS134" s="89" t="s">
        <v>6341</v>
      </c>
      <c r="AT134" s="96" t="s">
        <v>8065</v>
      </c>
      <c r="AU134" s="462">
        <v>125679</v>
      </c>
      <c r="AV134" s="247">
        <v>404</v>
      </c>
      <c r="AW134" s="345"/>
      <c r="AX134" s="345"/>
      <c r="AY134" s="345"/>
      <c r="AZ134" s="345"/>
      <c r="BA134" s="345"/>
      <c r="BB134" s="345"/>
      <c r="BC134" s="345"/>
      <c r="BD134" s="307"/>
      <c r="BE134" s="307"/>
      <c r="BF134" s="335"/>
      <c r="BG134" s="335"/>
      <c r="BH134" s="335"/>
      <c r="BI134" s="335"/>
      <c r="BJ134" s="335"/>
      <c r="BK134" s="335"/>
      <c r="BL134" s="335"/>
      <c r="BM134" s="307"/>
      <c r="BN134" s="307"/>
      <c r="BO134" s="800"/>
      <c r="BP134" s="800"/>
      <c r="BQ134" s="327"/>
      <c r="BR134" s="327">
        <v>7</v>
      </c>
      <c r="BS134" s="327"/>
      <c r="BT134" s="327"/>
      <c r="BU134" s="327">
        <v>19</v>
      </c>
      <c r="BV134" s="327">
        <v>1</v>
      </c>
      <c r="BW134" s="327">
        <v>4</v>
      </c>
      <c r="BX134" s="253">
        <v>35</v>
      </c>
      <c r="BY134" s="67"/>
      <c r="BZ134" s="327"/>
      <c r="CA134" s="327"/>
      <c r="CB134" s="327"/>
      <c r="CC134" s="327"/>
    </row>
    <row r="135" spans="1:81" ht="17.100000000000001" customHeight="1">
      <c r="A135" s="78">
        <v>88</v>
      </c>
      <c r="B135" s="91" t="s">
        <v>75</v>
      </c>
      <c r="C135" s="91" t="s">
        <v>1822</v>
      </c>
      <c r="D135" s="91" t="s">
        <v>213</v>
      </c>
      <c r="E135" s="106" t="s">
        <v>20</v>
      </c>
      <c r="F135" s="91" t="s">
        <v>5373</v>
      </c>
      <c r="G135" s="101" t="s">
        <v>8795</v>
      </c>
      <c r="H135" s="269" t="s">
        <v>5374</v>
      </c>
      <c r="I135" s="269" t="s">
        <v>573</v>
      </c>
      <c r="J135" s="269" t="s">
        <v>102</v>
      </c>
      <c r="K135" s="269" t="s">
        <v>1759</v>
      </c>
      <c r="L135" s="71" t="s">
        <v>5375</v>
      </c>
      <c r="M135" s="91" t="s">
        <v>7987</v>
      </c>
      <c r="N135" s="269" t="s">
        <v>30</v>
      </c>
      <c r="O135" s="253"/>
      <c r="P135" s="269" t="s">
        <v>102</v>
      </c>
      <c r="Q135" s="224">
        <v>197093</v>
      </c>
      <c r="R135" s="224">
        <v>6926.38</v>
      </c>
      <c r="S135" s="224">
        <v>1926.91</v>
      </c>
      <c r="T135" s="224">
        <v>915.84</v>
      </c>
      <c r="U135" s="253" t="s">
        <v>8470</v>
      </c>
      <c r="V135" s="252">
        <v>1011.07</v>
      </c>
      <c r="W135" s="252">
        <v>550</v>
      </c>
      <c r="X135" s="71" t="s">
        <v>33</v>
      </c>
      <c r="Y135" s="220">
        <v>737</v>
      </c>
      <c r="Z135" s="220">
        <v>429</v>
      </c>
      <c r="AA135" s="220">
        <v>16474</v>
      </c>
      <c r="AB135" s="220">
        <v>79</v>
      </c>
      <c r="AC135" s="220">
        <v>92</v>
      </c>
      <c r="AD135" s="220"/>
      <c r="AE135" s="253">
        <v>111</v>
      </c>
      <c r="AF135" s="273" t="s">
        <v>7988</v>
      </c>
      <c r="AG135" s="228">
        <v>2447</v>
      </c>
      <c r="AH135" s="228">
        <v>17027</v>
      </c>
      <c r="AI135" s="91"/>
      <c r="AJ135" s="273"/>
      <c r="AK135" s="273" t="s">
        <v>11913</v>
      </c>
      <c r="AL135" s="233">
        <v>7</v>
      </c>
      <c r="AM135" s="629"/>
      <c r="AN135" s="629">
        <v>3</v>
      </c>
      <c r="AO135" s="629">
        <v>4</v>
      </c>
      <c r="AP135" s="629"/>
      <c r="AQ135" s="315">
        <v>285</v>
      </c>
      <c r="AR135" s="315" t="s">
        <v>6355</v>
      </c>
      <c r="AS135" s="315" t="s">
        <v>8556</v>
      </c>
      <c r="AT135" s="91" t="s">
        <v>8577</v>
      </c>
      <c r="AU135" s="73">
        <v>135731</v>
      </c>
      <c r="AV135" s="23">
        <v>476</v>
      </c>
      <c r="AW135" s="345">
        <v>3000</v>
      </c>
      <c r="AX135" s="345">
        <v>0</v>
      </c>
      <c r="AY135" s="345">
        <v>2000</v>
      </c>
      <c r="AZ135" s="345">
        <v>2000</v>
      </c>
      <c r="BA135" s="345">
        <v>3000</v>
      </c>
      <c r="BB135" s="345">
        <v>33</v>
      </c>
      <c r="BC135" s="345" t="s">
        <v>11915</v>
      </c>
      <c r="BD135" s="307"/>
      <c r="BE135" s="307" t="s">
        <v>11914</v>
      </c>
      <c r="BF135" s="335"/>
      <c r="BG135" s="335"/>
      <c r="BH135" s="335"/>
      <c r="BI135" s="335"/>
      <c r="BJ135" s="335"/>
      <c r="BK135" s="335"/>
      <c r="BL135" s="335"/>
      <c r="BM135" s="307"/>
      <c r="BN135" s="307"/>
      <c r="BO135" s="800"/>
      <c r="BP135" s="800">
        <v>3</v>
      </c>
      <c r="BQ135" s="327"/>
      <c r="BR135" s="327">
        <v>1</v>
      </c>
      <c r="BS135" s="327"/>
      <c r="BT135" s="327"/>
      <c r="BU135" s="327">
        <v>23</v>
      </c>
      <c r="BV135" s="327">
        <v>1</v>
      </c>
      <c r="BW135" s="327"/>
      <c r="BX135" s="253">
        <v>448</v>
      </c>
      <c r="BY135" s="67"/>
      <c r="BZ135" s="327"/>
      <c r="CA135" s="327"/>
      <c r="CB135" s="327"/>
      <c r="CC135" s="327"/>
    </row>
    <row r="136" spans="1:81" ht="17.100000000000001" customHeight="1">
      <c r="A136" s="648">
        <v>89</v>
      </c>
      <c r="B136" s="91" t="s">
        <v>111</v>
      </c>
      <c r="C136" s="91" t="s">
        <v>1674</v>
      </c>
      <c r="D136" s="91" t="s">
        <v>213</v>
      </c>
      <c r="E136" s="106" t="s">
        <v>20</v>
      </c>
      <c r="F136" s="78" t="s">
        <v>5376</v>
      </c>
      <c r="G136" s="101" t="s">
        <v>8796</v>
      </c>
      <c r="H136" s="269" t="s">
        <v>5377</v>
      </c>
      <c r="I136" s="269" t="s">
        <v>5378</v>
      </c>
      <c r="J136" s="269" t="s">
        <v>102</v>
      </c>
      <c r="K136" s="269" t="s">
        <v>5379</v>
      </c>
      <c r="L136" s="71" t="s">
        <v>5380</v>
      </c>
      <c r="M136" s="91" t="s">
        <v>11137</v>
      </c>
      <c r="N136" s="269" t="s">
        <v>30</v>
      </c>
      <c r="O136" s="253"/>
      <c r="P136" s="269" t="s">
        <v>30</v>
      </c>
      <c r="Q136" s="224">
        <v>62581</v>
      </c>
      <c r="R136" s="224">
        <v>2858</v>
      </c>
      <c r="S136" s="224">
        <v>934</v>
      </c>
      <c r="T136" s="224"/>
      <c r="U136" s="253"/>
      <c r="V136" s="252">
        <v>934</v>
      </c>
      <c r="W136" s="252">
        <v>223</v>
      </c>
      <c r="X136" s="71" t="s">
        <v>6337</v>
      </c>
      <c r="Y136" s="220"/>
      <c r="Z136" s="220"/>
      <c r="AA136" s="220"/>
      <c r="AB136" s="220">
        <v>40</v>
      </c>
      <c r="AC136" s="220"/>
      <c r="AD136" s="220"/>
      <c r="AE136" s="253"/>
      <c r="AF136" s="273" t="s">
        <v>8074</v>
      </c>
      <c r="AG136" s="228">
        <v>409</v>
      </c>
      <c r="AH136" s="228">
        <v>2903</v>
      </c>
      <c r="AI136" s="91"/>
      <c r="AJ136" s="273"/>
      <c r="AK136" s="273" t="s">
        <v>6369</v>
      </c>
      <c r="AL136" s="233">
        <v>2</v>
      </c>
      <c r="AM136" s="629"/>
      <c r="AN136" s="629"/>
      <c r="AO136" s="629">
        <v>2</v>
      </c>
      <c r="AP136" s="629"/>
      <c r="AQ136" s="315">
        <v>270</v>
      </c>
      <c r="AR136" s="315" t="s">
        <v>6340</v>
      </c>
      <c r="AS136" s="315" t="s">
        <v>6340</v>
      </c>
      <c r="AT136" s="91" t="s">
        <v>8578</v>
      </c>
      <c r="AU136" s="228">
        <v>39116</v>
      </c>
      <c r="AV136" s="23">
        <v>145</v>
      </c>
      <c r="AW136" s="345"/>
      <c r="AX136" s="345"/>
      <c r="AY136" s="345"/>
      <c r="AZ136" s="345"/>
      <c r="BA136" s="345"/>
      <c r="BB136" s="345"/>
      <c r="BC136" s="345"/>
      <c r="BD136" s="307"/>
      <c r="BE136" s="307" t="s">
        <v>6350</v>
      </c>
      <c r="BF136" s="335"/>
      <c r="BG136" s="335"/>
      <c r="BH136" s="335"/>
      <c r="BI136" s="335"/>
      <c r="BJ136" s="335"/>
      <c r="BK136" s="335"/>
      <c r="BL136" s="335"/>
      <c r="BM136" s="307"/>
      <c r="BN136" s="307" t="s">
        <v>6350</v>
      </c>
      <c r="BO136" s="800"/>
      <c r="BP136" s="800"/>
      <c r="BQ136" s="327"/>
      <c r="BR136" s="327">
        <v>2</v>
      </c>
      <c r="BS136" s="327"/>
      <c r="BT136" s="327"/>
      <c r="BU136" s="327">
        <v>4</v>
      </c>
      <c r="BV136" s="327"/>
      <c r="BW136" s="327"/>
      <c r="BX136" s="253">
        <v>288</v>
      </c>
      <c r="BY136" s="67"/>
      <c r="BZ136" s="327"/>
      <c r="CA136" s="327"/>
      <c r="CB136" s="327"/>
      <c r="CC136" s="327"/>
    </row>
    <row r="137" spans="1:81" ht="17.100000000000001" customHeight="1">
      <c r="A137" s="648">
        <v>90</v>
      </c>
      <c r="B137" s="78" t="s">
        <v>75</v>
      </c>
      <c r="C137" s="78" t="s">
        <v>1578</v>
      </c>
      <c r="D137" s="78" t="s">
        <v>309</v>
      </c>
      <c r="E137" s="106" t="s">
        <v>20</v>
      </c>
      <c r="F137" s="78" t="s">
        <v>5381</v>
      </c>
      <c r="G137" s="101" t="s">
        <v>5382</v>
      </c>
      <c r="H137" s="269" t="s">
        <v>5383</v>
      </c>
      <c r="I137" s="269" t="s">
        <v>1706</v>
      </c>
      <c r="J137" s="269" t="s">
        <v>102</v>
      </c>
      <c r="K137" s="269" t="s">
        <v>5384</v>
      </c>
      <c r="L137" s="71" t="s">
        <v>5385</v>
      </c>
      <c r="M137" s="91" t="s">
        <v>8066</v>
      </c>
      <c r="N137" s="269" t="s">
        <v>30</v>
      </c>
      <c r="O137" s="253"/>
      <c r="P137" s="269" t="s">
        <v>102</v>
      </c>
      <c r="Q137" s="224">
        <v>54239</v>
      </c>
      <c r="R137" s="224">
        <v>1961</v>
      </c>
      <c r="S137" s="224">
        <v>2801.6</v>
      </c>
      <c r="T137" s="224">
        <v>235.6</v>
      </c>
      <c r="U137" s="253" t="s">
        <v>6352</v>
      </c>
      <c r="V137" s="252">
        <v>2566</v>
      </c>
      <c r="W137" s="252">
        <v>255.54</v>
      </c>
      <c r="X137" s="71" t="s">
        <v>6337</v>
      </c>
      <c r="Y137" s="220"/>
      <c r="Z137" s="220">
        <v>77.8</v>
      </c>
      <c r="AA137" s="220">
        <v>500</v>
      </c>
      <c r="AB137" s="220">
        <v>100</v>
      </c>
      <c r="AC137" s="220"/>
      <c r="AD137" s="220"/>
      <c r="AE137" s="253">
        <v>536</v>
      </c>
      <c r="AF137" s="273" t="s">
        <v>8067</v>
      </c>
      <c r="AG137" s="228"/>
      <c r="AH137" s="228">
        <v>112</v>
      </c>
      <c r="AI137" s="91"/>
      <c r="AJ137" s="273"/>
      <c r="AK137" s="273" t="s">
        <v>7064</v>
      </c>
      <c r="AL137" s="233">
        <v>21</v>
      </c>
      <c r="AM137" s="629"/>
      <c r="AN137" s="629">
        <v>8</v>
      </c>
      <c r="AO137" s="629">
        <v>13</v>
      </c>
      <c r="AP137" s="629"/>
      <c r="AQ137" s="315">
        <v>308</v>
      </c>
      <c r="AR137" s="315" t="s">
        <v>8544</v>
      </c>
      <c r="AS137" s="315" t="s">
        <v>8544</v>
      </c>
      <c r="AT137" s="91" t="s">
        <v>8579</v>
      </c>
      <c r="AU137" s="73">
        <v>27645</v>
      </c>
      <c r="AV137" s="23">
        <v>90</v>
      </c>
      <c r="AW137" s="345"/>
      <c r="AX137" s="345"/>
      <c r="AY137" s="345"/>
      <c r="AZ137" s="345"/>
      <c r="BA137" s="345"/>
      <c r="BB137" s="345"/>
      <c r="BC137" s="345"/>
      <c r="BD137" s="307"/>
      <c r="BE137" s="307" t="s">
        <v>8068</v>
      </c>
      <c r="BF137" s="335">
        <v>15500</v>
      </c>
      <c r="BG137" s="335">
        <v>11500</v>
      </c>
      <c r="BH137" s="335">
        <v>11500</v>
      </c>
      <c r="BI137" s="335">
        <v>11500</v>
      </c>
      <c r="BJ137" s="335">
        <v>11500</v>
      </c>
      <c r="BK137" s="335">
        <v>50</v>
      </c>
      <c r="BL137" s="335">
        <v>30</v>
      </c>
      <c r="BM137" s="307" t="s">
        <v>11949</v>
      </c>
      <c r="BN137" s="307" t="s">
        <v>11950</v>
      </c>
      <c r="BO137" s="800"/>
      <c r="BP137" s="800"/>
      <c r="BQ137" s="327"/>
      <c r="BR137" s="327">
        <v>2</v>
      </c>
      <c r="BS137" s="327"/>
      <c r="BT137" s="327"/>
      <c r="BU137" s="327">
        <v>4</v>
      </c>
      <c r="BV137" s="327">
        <v>4</v>
      </c>
      <c r="BW137" s="327"/>
      <c r="BX137" s="253"/>
      <c r="BY137" s="67"/>
      <c r="BZ137" s="327"/>
      <c r="CA137" s="327"/>
      <c r="CB137" s="327"/>
      <c r="CC137" s="327"/>
    </row>
    <row r="138" spans="1:81" ht="17.100000000000001" customHeight="1">
      <c r="A138" s="648">
        <v>91</v>
      </c>
      <c r="B138" s="149" t="s">
        <v>111</v>
      </c>
      <c r="C138" s="149" t="s">
        <v>5366</v>
      </c>
      <c r="D138" s="149" t="s">
        <v>213</v>
      </c>
      <c r="E138" s="106" t="s">
        <v>20</v>
      </c>
      <c r="F138" s="149" t="s">
        <v>5386</v>
      </c>
      <c r="G138" s="101" t="s">
        <v>5387</v>
      </c>
      <c r="H138" s="269" t="s">
        <v>5388</v>
      </c>
      <c r="I138" s="269" t="s">
        <v>5389</v>
      </c>
      <c r="J138" s="269" t="s">
        <v>102</v>
      </c>
      <c r="K138" s="269" t="s">
        <v>5390</v>
      </c>
      <c r="L138" s="71" t="s">
        <v>5391</v>
      </c>
      <c r="M138" s="91" t="s">
        <v>8069</v>
      </c>
      <c r="N138" s="269" t="s">
        <v>30</v>
      </c>
      <c r="O138" s="253"/>
      <c r="P138" s="269" t="s">
        <v>102</v>
      </c>
      <c r="Q138" s="224">
        <v>11315</v>
      </c>
      <c r="R138" s="224">
        <v>3072</v>
      </c>
      <c r="S138" s="224">
        <v>1398</v>
      </c>
      <c r="T138" s="224">
        <v>598</v>
      </c>
      <c r="U138" s="253" t="s">
        <v>6352</v>
      </c>
      <c r="V138" s="252">
        <v>800</v>
      </c>
      <c r="W138" s="252">
        <v>114</v>
      </c>
      <c r="X138" s="71" t="s">
        <v>6337</v>
      </c>
      <c r="Y138" s="220">
        <v>342.2</v>
      </c>
      <c r="Z138" s="220">
        <v>35.700000000000003</v>
      </c>
      <c r="AA138" s="220">
        <v>1000</v>
      </c>
      <c r="AB138" s="220">
        <v>15.72</v>
      </c>
      <c r="AC138" s="220"/>
      <c r="AD138" s="220">
        <v>108.55</v>
      </c>
      <c r="AE138" s="253">
        <v>31</v>
      </c>
      <c r="AF138" s="91" t="s">
        <v>8891</v>
      </c>
      <c r="AG138" s="228">
        <v>616</v>
      </c>
      <c r="AH138" s="228">
        <v>616</v>
      </c>
      <c r="AI138" s="91"/>
      <c r="AJ138" s="273"/>
      <c r="AK138" s="273" t="s">
        <v>6369</v>
      </c>
      <c r="AL138" s="233">
        <v>2</v>
      </c>
      <c r="AM138" s="629"/>
      <c r="AN138" s="629">
        <v>2</v>
      </c>
      <c r="AO138" s="629"/>
      <c r="AP138" s="629"/>
      <c r="AQ138" s="315">
        <v>311</v>
      </c>
      <c r="AR138" s="315" t="s">
        <v>6341</v>
      </c>
      <c r="AS138" s="315" t="s">
        <v>6341</v>
      </c>
      <c r="AT138" s="91" t="s">
        <v>8580</v>
      </c>
      <c r="AU138" s="73">
        <v>58251</v>
      </c>
      <c r="AV138" s="23">
        <v>187</v>
      </c>
      <c r="AW138" s="345"/>
      <c r="AX138" s="345"/>
      <c r="AY138" s="345"/>
      <c r="AZ138" s="345"/>
      <c r="BA138" s="345"/>
      <c r="BB138" s="345"/>
      <c r="BC138" s="345"/>
      <c r="BD138" s="307"/>
      <c r="BE138" s="307" t="s">
        <v>6350</v>
      </c>
      <c r="BF138" s="335">
        <v>4000</v>
      </c>
      <c r="BG138" s="335">
        <v>0</v>
      </c>
      <c r="BH138" s="335">
        <v>2000</v>
      </c>
      <c r="BI138" s="335">
        <v>2000</v>
      </c>
      <c r="BJ138" s="335">
        <v>4000</v>
      </c>
      <c r="BK138" s="335"/>
      <c r="BL138" s="335">
        <v>50</v>
      </c>
      <c r="BM138" s="307" t="s">
        <v>8070</v>
      </c>
      <c r="BN138" s="307" t="s">
        <v>10107</v>
      </c>
      <c r="BO138" s="800"/>
      <c r="BP138" s="800">
        <v>2</v>
      </c>
      <c r="BQ138" s="327"/>
      <c r="BR138" s="327"/>
      <c r="BS138" s="327"/>
      <c r="BT138" s="327"/>
      <c r="BU138" s="327">
        <v>4</v>
      </c>
      <c r="BV138" s="327">
        <v>8</v>
      </c>
      <c r="BW138" s="327"/>
      <c r="BX138" s="253">
        <v>1038</v>
      </c>
      <c r="BY138" s="67"/>
      <c r="BZ138" s="327"/>
      <c r="CA138" s="327"/>
      <c r="CB138" s="327"/>
      <c r="CC138" s="327"/>
    </row>
    <row r="139" spans="1:81" ht="17.100000000000001" customHeight="1">
      <c r="A139" s="648">
        <v>92</v>
      </c>
      <c r="B139" s="91" t="s">
        <v>111</v>
      </c>
      <c r="C139" s="91" t="s">
        <v>1607</v>
      </c>
      <c r="D139" s="91" t="s">
        <v>213</v>
      </c>
      <c r="E139" s="106" t="s">
        <v>20</v>
      </c>
      <c r="F139" s="91" t="s">
        <v>5392</v>
      </c>
      <c r="G139" s="101" t="s">
        <v>5393</v>
      </c>
      <c r="H139" s="269" t="s">
        <v>5394</v>
      </c>
      <c r="I139" s="269" t="s">
        <v>5395</v>
      </c>
      <c r="J139" s="269" t="s">
        <v>102</v>
      </c>
      <c r="K139" s="269" t="s">
        <v>5396</v>
      </c>
      <c r="L139" s="71" t="s">
        <v>5397</v>
      </c>
      <c r="M139" s="91" t="s">
        <v>11136</v>
      </c>
      <c r="N139" s="269" t="s">
        <v>102</v>
      </c>
      <c r="O139" s="253" t="s">
        <v>11211</v>
      </c>
      <c r="P139" s="269" t="s">
        <v>102</v>
      </c>
      <c r="Q139" s="224">
        <v>27617</v>
      </c>
      <c r="R139" s="224">
        <v>5605</v>
      </c>
      <c r="S139" s="224">
        <v>1157</v>
      </c>
      <c r="T139" s="224">
        <v>993</v>
      </c>
      <c r="U139" s="253" t="s">
        <v>6352</v>
      </c>
      <c r="V139" s="252">
        <v>164</v>
      </c>
      <c r="W139" s="252">
        <v>309</v>
      </c>
      <c r="X139" s="71" t="s">
        <v>6337</v>
      </c>
      <c r="Y139" s="220">
        <v>251</v>
      </c>
      <c r="Z139" s="220">
        <v>40</v>
      </c>
      <c r="AA139" s="220">
        <v>7143</v>
      </c>
      <c r="AB139" s="220">
        <v>343</v>
      </c>
      <c r="AC139" s="220">
        <v>15</v>
      </c>
      <c r="AD139" s="220">
        <v>98</v>
      </c>
      <c r="AE139" s="253">
        <v>167</v>
      </c>
      <c r="AF139" s="273" t="s">
        <v>10230</v>
      </c>
      <c r="AG139" s="228">
        <v>279</v>
      </c>
      <c r="AH139" s="228">
        <v>279</v>
      </c>
      <c r="AI139" s="91"/>
      <c r="AJ139" s="273"/>
      <c r="AK139" s="273" t="s">
        <v>11951</v>
      </c>
      <c r="AL139" s="233">
        <v>16</v>
      </c>
      <c r="AM139" s="629"/>
      <c r="AN139" s="629">
        <v>6</v>
      </c>
      <c r="AO139" s="629">
        <v>10</v>
      </c>
      <c r="AP139" s="629"/>
      <c r="AQ139" s="315">
        <v>311</v>
      </c>
      <c r="AR139" s="315" t="s">
        <v>6341</v>
      </c>
      <c r="AS139" s="315" t="s">
        <v>6341</v>
      </c>
      <c r="AT139" s="91" t="s">
        <v>8581</v>
      </c>
      <c r="AU139" s="232">
        <v>186583</v>
      </c>
      <c r="AV139" s="23">
        <v>600</v>
      </c>
      <c r="AW139" s="345"/>
      <c r="AX139" s="345"/>
      <c r="AY139" s="345"/>
      <c r="AZ139" s="345"/>
      <c r="BA139" s="345"/>
      <c r="BB139" s="345"/>
      <c r="BC139" s="345"/>
      <c r="BD139" s="307"/>
      <c r="BE139" s="307" t="s">
        <v>6350</v>
      </c>
      <c r="BF139" s="335"/>
      <c r="BG139" s="335"/>
      <c r="BH139" s="335"/>
      <c r="BI139" s="335"/>
      <c r="BJ139" s="335"/>
      <c r="BK139" s="335"/>
      <c r="BL139" s="335"/>
      <c r="BM139" s="307"/>
      <c r="BN139" s="307" t="s">
        <v>6350</v>
      </c>
      <c r="BO139" s="800"/>
      <c r="BP139" s="800">
        <v>8</v>
      </c>
      <c r="BQ139" s="327"/>
      <c r="BR139" s="327">
        <v>17</v>
      </c>
      <c r="BS139" s="327"/>
      <c r="BT139" s="327"/>
      <c r="BU139" s="327">
        <v>5</v>
      </c>
      <c r="BV139" s="327">
        <v>1</v>
      </c>
      <c r="BW139" s="327"/>
      <c r="BX139" s="253">
        <v>48</v>
      </c>
      <c r="BY139" s="67"/>
      <c r="BZ139" s="327"/>
      <c r="CA139" s="327"/>
      <c r="CB139" s="327"/>
      <c r="CC139" s="327"/>
    </row>
    <row r="140" spans="1:81" ht="17.100000000000001" customHeight="1">
      <c r="A140" s="648">
        <v>93</v>
      </c>
      <c r="B140" s="91" t="s">
        <v>111</v>
      </c>
      <c r="C140" s="91" t="s">
        <v>2240</v>
      </c>
      <c r="D140" s="91" t="s">
        <v>213</v>
      </c>
      <c r="E140" s="106" t="s">
        <v>180</v>
      </c>
      <c r="F140" s="91" t="s">
        <v>5398</v>
      </c>
      <c r="G140" s="101" t="s">
        <v>5399</v>
      </c>
      <c r="H140" s="269" t="s">
        <v>5400</v>
      </c>
      <c r="I140" s="269" t="s">
        <v>5401</v>
      </c>
      <c r="J140" s="269" t="s">
        <v>102</v>
      </c>
      <c r="K140" s="269" t="s">
        <v>5402</v>
      </c>
      <c r="L140" s="71" t="s">
        <v>5403</v>
      </c>
      <c r="M140" s="91" t="s">
        <v>11954</v>
      </c>
      <c r="N140" s="269" t="s">
        <v>30</v>
      </c>
      <c r="O140" s="253"/>
      <c r="P140" s="269" t="s">
        <v>30</v>
      </c>
      <c r="Q140" s="224">
        <v>1131</v>
      </c>
      <c r="R140" s="224">
        <v>4538</v>
      </c>
      <c r="S140" s="224">
        <v>1131</v>
      </c>
      <c r="T140" s="224">
        <v>135</v>
      </c>
      <c r="U140" s="253" t="s">
        <v>6361</v>
      </c>
      <c r="V140" s="252">
        <v>996</v>
      </c>
      <c r="W140" s="252">
        <v>132</v>
      </c>
      <c r="X140" s="71" t="s">
        <v>6337</v>
      </c>
      <c r="Y140" s="220"/>
      <c r="Z140" s="220"/>
      <c r="AA140" s="220"/>
      <c r="AB140" s="220">
        <v>85</v>
      </c>
      <c r="AC140" s="220"/>
      <c r="AD140" s="220"/>
      <c r="AE140" s="253"/>
      <c r="AF140" s="273" t="s">
        <v>7929</v>
      </c>
      <c r="AG140" s="228"/>
      <c r="AH140" s="228">
        <v>204</v>
      </c>
      <c r="AI140" s="91"/>
      <c r="AJ140" s="273"/>
      <c r="AK140" s="273" t="s">
        <v>6383</v>
      </c>
      <c r="AL140" s="233">
        <v>10</v>
      </c>
      <c r="AM140" s="629"/>
      <c r="AN140" s="629"/>
      <c r="AO140" s="629">
        <v>10</v>
      </c>
      <c r="AP140" s="629"/>
      <c r="AQ140" s="315">
        <v>305</v>
      </c>
      <c r="AR140" s="315" t="s">
        <v>6341</v>
      </c>
      <c r="AS140" s="315" t="s">
        <v>6341</v>
      </c>
      <c r="AT140" s="91" t="s">
        <v>8583</v>
      </c>
      <c r="AU140" s="73">
        <v>42016</v>
      </c>
      <c r="AV140" s="23">
        <v>138</v>
      </c>
      <c r="AW140" s="345"/>
      <c r="AX140" s="345"/>
      <c r="AY140" s="345"/>
      <c r="AZ140" s="345"/>
      <c r="BA140" s="345"/>
      <c r="BB140" s="345"/>
      <c r="BC140" s="345"/>
      <c r="BD140" s="307"/>
      <c r="BE140" s="307" t="s">
        <v>6350</v>
      </c>
      <c r="BF140" s="335"/>
      <c r="BG140" s="335"/>
      <c r="BH140" s="335"/>
      <c r="BI140" s="335"/>
      <c r="BJ140" s="335"/>
      <c r="BK140" s="335"/>
      <c r="BL140" s="335"/>
      <c r="BM140" s="307"/>
      <c r="BN140" s="307" t="s">
        <v>8071</v>
      </c>
      <c r="BO140" s="800"/>
      <c r="BP140" s="800">
        <v>6</v>
      </c>
      <c r="BQ140" s="327"/>
      <c r="BR140" s="327">
        <v>2</v>
      </c>
      <c r="BS140" s="327"/>
      <c r="BT140" s="327"/>
      <c r="BU140" s="327">
        <v>2</v>
      </c>
      <c r="BV140" s="327"/>
      <c r="BW140" s="327">
        <v>1</v>
      </c>
      <c r="BX140" s="253"/>
      <c r="BY140" s="67"/>
      <c r="BZ140" s="327"/>
      <c r="CA140" s="327"/>
      <c r="CB140" s="327"/>
      <c r="CC140" s="327"/>
    </row>
    <row r="141" spans="1:81" ht="17.100000000000001" customHeight="1">
      <c r="A141" s="648">
        <v>94</v>
      </c>
      <c r="B141" s="78" t="s">
        <v>111</v>
      </c>
      <c r="C141" s="78" t="s">
        <v>1732</v>
      </c>
      <c r="D141" s="78" t="s">
        <v>213</v>
      </c>
      <c r="E141" s="106" t="s">
        <v>20</v>
      </c>
      <c r="F141" s="88" t="s">
        <v>5404</v>
      </c>
      <c r="G141" s="101" t="s">
        <v>8797</v>
      </c>
      <c r="H141" s="269" t="s">
        <v>5405</v>
      </c>
      <c r="I141" s="269" t="s">
        <v>1265</v>
      </c>
      <c r="J141" s="269" t="s">
        <v>102</v>
      </c>
      <c r="K141" s="269" t="s">
        <v>5406</v>
      </c>
      <c r="L141" s="516" t="s">
        <v>5407</v>
      </c>
      <c r="M141" s="91" t="s">
        <v>8072</v>
      </c>
      <c r="N141" s="269" t="s">
        <v>102</v>
      </c>
      <c r="O141" s="253" t="s">
        <v>11211</v>
      </c>
      <c r="P141" s="269" t="s">
        <v>102</v>
      </c>
      <c r="Q141" s="224">
        <v>6404</v>
      </c>
      <c r="R141" s="224">
        <v>9661.9</v>
      </c>
      <c r="S141" s="224">
        <v>2058.6</v>
      </c>
      <c r="T141" s="224">
        <v>284.7</v>
      </c>
      <c r="U141" s="253"/>
      <c r="V141" s="252">
        <v>1773.9</v>
      </c>
      <c r="W141" s="252">
        <v>570.20000000000005</v>
      </c>
      <c r="X141" s="71" t="s">
        <v>6337</v>
      </c>
      <c r="Y141" s="220">
        <v>175</v>
      </c>
      <c r="Z141" s="220"/>
      <c r="AA141" s="220"/>
      <c r="AB141" s="220">
        <v>198.3</v>
      </c>
      <c r="AC141" s="220"/>
      <c r="AD141" s="220"/>
      <c r="AE141" s="253">
        <v>79</v>
      </c>
      <c r="AF141" s="273" t="s">
        <v>8073</v>
      </c>
      <c r="AG141" s="228">
        <v>294</v>
      </c>
      <c r="AH141" s="228">
        <v>294</v>
      </c>
      <c r="AI141" s="91"/>
      <c r="AJ141" s="273"/>
      <c r="AK141" s="273" t="s">
        <v>6365</v>
      </c>
      <c r="AL141" s="233">
        <v>20</v>
      </c>
      <c r="AM141" s="629">
        <v>10</v>
      </c>
      <c r="AN141" s="629">
        <v>5</v>
      </c>
      <c r="AO141" s="629">
        <v>5</v>
      </c>
      <c r="AP141" s="629"/>
      <c r="AQ141" s="315">
        <v>309</v>
      </c>
      <c r="AR141" s="91" t="s">
        <v>8546</v>
      </c>
      <c r="AS141" s="91" t="s">
        <v>8575</v>
      </c>
      <c r="AT141" s="91" t="s">
        <v>6356</v>
      </c>
      <c r="AU141" s="73">
        <v>119259</v>
      </c>
      <c r="AV141" s="23">
        <v>386</v>
      </c>
      <c r="AW141" s="345">
        <v>4000</v>
      </c>
      <c r="AX141" s="345">
        <v>0</v>
      </c>
      <c r="AY141" s="345">
        <v>1000</v>
      </c>
      <c r="AZ141" s="345">
        <v>2000</v>
      </c>
      <c r="BA141" s="345">
        <v>4000</v>
      </c>
      <c r="BB141" s="345">
        <v>50</v>
      </c>
      <c r="BC141" s="345">
        <v>25</v>
      </c>
      <c r="BD141" s="307" t="s">
        <v>10108</v>
      </c>
      <c r="BE141" s="307" t="s">
        <v>10075</v>
      </c>
      <c r="BF141" s="335">
        <v>4000</v>
      </c>
      <c r="BG141" s="335">
        <v>0</v>
      </c>
      <c r="BH141" s="335">
        <v>1000</v>
      </c>
      <c r="BI141" s="335">
        <v>2000</v>
      </c>
      <c r="BJ141" s="335">
        <v>4000</v>
      </c>
      <c r="BK141" s="335">
        <v>50</v>
      </c>
      <c r="BL141" s="335">
        <v>25</v>
      </c>
      <c r="BM141" s="307" t="s">
        <v>10108</v>
      </c>
      <c r="BN141" s="307" t="s">
        <v>12744</v>
      </c>
      <c r="BO141" s="806">
        <v>1</v>
      </c>
      <c r="BP141" s="800">
        <v>13</v>
      </c>
      <c r="BQ141" s="728">
        <v>3</v>
      </c>
      <c r="BR141" s="728"/>
      <c r="BS141" s="728">
        <v>4</v>
      </c>
      <c r="BT141" s="728">
        <v>13</v>
      </c>
      <c r="BU141" s="728">
        <v>14</v>
      </c>
      <c r="BV141" s="728"/>
      <c r="BW141" s="728"/>
      <c r="BX141" s="390">
        <v>831</v>
      </c>
      <c r="BY141" s="67"/>
      <c r="BZ141" s="327"/>
      <c r="CA141" s="327"/>
      <c r="CB141" s="327"/>
      <c r="CC141" s="327"/>
    </row>
    <row r="142" spans="1:81" ht="17.100000000000001" customHeight="1">
      <c r="A142" s="648">
        <v>95</v>
      </c>
      <c r="B142" s="78" t="s">
        <v>111</v>
      </c>
      <c r="C142" s="78" t="s">
        <v>1780</v>
      </c>
      <c r="D142" s="78" t="s">
        <v>213</v>
      </c>
      <c r="E142" s="106" t="s">
        <v>20</v>
      </c>
      <c r="F142" s="497" t="s">
        <v>5408</v>
      </c>
      <c r="G142" s="101" t="s">
        <v>5409</v>
      </c>
      <c r="H142" s="269" t="s">
        <v>5410</v>
      </c>
      <c r="I142" s="269" t="s">
        <v>5411</v>
      </c>
      <c r="J142" s="269" t="s">
        <v>102</v>
      </c>
      <c r="K142" s="269" t="s">
        <v>5412</v>
      </c>
      <c r="L142" s="71" t="s">
        <v>5413</v>
      </c>
      <c r="M142" s="91" t="s">
        <v>11139</v>
      </c>
      <c r="N142" s="269" t="s">
        <v>30</v>
      </c>
      <c r="O142" s="253"/>
      <c r="P142" s="269" t="s">
        <v>30</v>
      </c>
      <c r="Q142" s="224">
        <v>11279</v>
      </c>
      <c r="R142" s="224">
        <v>1852</v>
      </c>
      <c r="S142" s="224">
        <v>481</v>
      </c>
      <c r="T142" s="224">
        <v>134</v>
      </c>
      <c r="U142" s="253" t="s">
        <v>6352</v>
      </c>
      <c r="V142" s="252">
        <v>347</v>
      </c>
      <c r="W142" s="252">
        <v>107.2</v>
      </c>
      <c r="X142" s="71" t="s">
        <v>6337</v>
      </c>
      <c r="Y142" s="220">
        <v>158</v>
      </c>
      <c r="Z142" s="220">
        <v>45.3</v>
      </c>
      <c r="AA142" s="220">
        <v>300</v>
      </c>
      <c r="AB142" s="220">
        <v>60.2</v>
      </c>
      <c r="AC142" s="220"/>
      <c r="AD142" s="220">
        <v>75.5</v>
      </c>
      <c r="AE142" s="253">
        <v>29</v>
      </c>
      <c r="AF142" s="273" t="s">
        <v>9885</v>
      </c>
      <c r="AG142" s="228"/>
      <c r="AH142" s="228">
        <v>580</v>
      </c>
      <c r="AI142" s="91"/>
      <c r="AJ142" s="273"/>
      <c r="AK142" s="273" t="s">
        <v>6369</v>
      </c>
      <c r="AL142" s="233">
        <v>15</v>
      </c>
      <c r="AM142" s="629">
        <v>1</v>
      </c>
      <c r="AN142" s="629">
        <v>6</v>
      </c>
      <c r="AO142" s="629">
        <v>8</v>
      </c>
      <c r="AP142" s="629"/>
      <c r="AQ142" s="315">
        <v>310</v>
      </c>
      <c r="AR142" s="315" t="s">
        <v>6340</v>
      </c>
      <c r="AS142" s="315" t="s">
        <v>6340</v>
      </c>
      <c r="AT142" s="91" t="s">
        <v>6356</v>
      </c>
      <c r="AU142" s="73">
        <v>64484</v>
      </c>
      <c r="AV142" s="23">
        <v>208</v>
      </c>
      <c r="AW142" s="345">
        <v>5000</v>
      </c>
      <c r="AX142" s="345">
        <v>0</v>
      </c>
      <c r="AY142" s="345">
        <v>1000</v>
      </c>
      <c r="AZ142" s="345">
        <v>1000</v>
      </c>
      <c r="BA142" s="345">
        <v>5000</v>
      </c>
      <c r="BB142" s="345">
        <v>20</v>
      </c>
      <c r="BC142" s="345"/>
      <c r="BD142" s="307" t="s">
        <v>10076</v>
      </c>
      <c r="BE142" s="307" t="s">
        <v>7303</v>
      </c>
      <c r="BF142" s="335">
        <v>5000</v>
      </c>
      <c r="BG142" s="335">
        <v>0</v>
      </c>
      <c r="BH142" s="335">
        <v>1000</v>
      </c>
      <c r="BI142" s="335">
        <v>1000</v>
      </c>
      <c r="BJ142" s="335">
        <v>5000</v>
      </c>
      <c r="BK142" s="335">
        <v>20</v>
      </c>
      <c r="BL142" s="335"/>
      <c r="BM142" s="307" t="s">
        <v>9886</v>
      </c>
      <c r="BN142" s="307" t="s">
        <v>7303</v>
      </c>
      <c r="BO142" s="800"/>
      <c r="BP142" s="800"/>
      <c r="BQ142" s="327">
        <v>2</v>
      </c>
      <c r="BR142" s="327"/>
      <c r="BS142" s="327">
        <v>2</v>
      </c>
      <c r="BT142" s="327">
        <v>1</v>
      </c>
      <c r="BU142" s="327">
        <v>1</v>
      </c>
      <c r="BV142" s="327">
        <v>4</v>
      </c>
      <c r="BW142" s="327"/>
      <c r="BX142" s="253">
        <v>10</v>
      </c>
      <c r="BY142" s="67"/>
      <c r="BZ142" s="327"/>
      <c r="CA142" s="327"/>
      <c r="CB142" s="327"/>
      <c r="CC142" s="327"/>
    </row>
    <row r="143" spans="1:81" ht="17.100000000000001" customHeight="1">
      <c r="A143" s="648">
        <v>96</v>
      </c>
      <c r="B143" s="78" t="s">
        <v>111</v>
      </c>
      <c r="C143" s="78" t="s">
        <v>1681</v>
      </c>
      <c r="D143" s="78" t="s">
        <v>213</v>
      </c>
      <c r="E143" s="106" t="s">
        <v>180</v>
      </c>
      <c r="F143" s="78" t="s">
        <v>5414</v>
      </c>
      <c r="G143" s="101" t="s">
        <v>5415</v>
      </c>
      <c r="H143" s="269" t="s">
        <v>5416</v>
      </c>
      <c r="I143" s="269" t="s">
        <v>5417</v>
      </c>
      <c r="J143" s="269" t="s">
        <v>102</v>
      </c>
      <c r="K143" s="269" t="s">
        <v>5418</v>
      </c>
      <c r="L143" s="71" t="s">
        <v>5419</v>
      </c>
      <c r="M143" s="91" t="s">
        <v>7926</v>
      </c>
      <c r="N143" s="269" t="s">
        <v>30</v>
      </c>
      <c r="O143" s="253"/>
      <c r="P143" s="269" t="s">
        <v>30</v>
      </c>
      <c r="Q143" s="224">
        <v>8069</v>
      </c>
      <c r="R143" s="224">
        <v>4185</v>
      </c>
      <c r="S143" s="224">
        <v>1685</v>
      </c>
      <c r="T143" s="224">
        <v>112</v>
      </c>
      <c r="U143" s="253"/>
      <c r="V143" s="252">
        <v>1573</v>
      </c>
      <c r="W143" s="252">
        <v>113</v>
      </c>
      <c r="X143" s="71" t="s">
        <v>6337</v>
      </c>
      <c r="Y143" s="220">
        <v>375</v>
      </c>
      <c r="Z143" s="220">
        <v>62</v>
      </c>
      <c r="AA143" s="220">
        <v>1100</v>
      </c>
      <c r="AB143" s="220">
        <v>120</v>
      </c>
      <c r="AC143" s="220"/>
      <c r="AD143" s="220"/>
      <c r="AE143" s="253">
        <v>100</v>
      </c>
      <c r="AF143" s="273" t="s">
        <v>7927</v>
      </c>
      <c r="AG143" s="228">
        <v>285</v>
      </c>
      <c r="AH143" s="228">
        <v>359</v>
      </c>
      <c r="AI143" s="91"/>
      <c r="AJ143" s="273"/>
      <c r="AK143" s="273" t="s">
        <v>6369</v>
      </c>
      <c r="AL143" s="233">
        <v>14</v>
      </c>
      <c r="AM143" s="629">
        <v>1</v>
      </c>
      <c r="AN143" s="629">
        <v>5</v>
      </c>
      <c r="AO143" s="629">
        <v>7</v>
      </c>
      <c r="AP143" s="629">
        <v>1</v>
      </c>
      <c r="AQ143" s="315">
        <v>241</v>
      </c>
      <c r="AR143" s="315" t="s">
        <v>6341</v>
      </c>
      <c r="AS143" s="315" t="s">
        <v>6341</v>
      </c>
      <c r="AT143" s="91" t="s">
        <v>8584</v>
      </c>
      <c r="AU143" s="73">
        <v>46352</v>
      </c>
      <c r="AV143" s="23">
        <v>192</v>
      </c>
      <c r="AW143" s="345"/>
      <c r="AX143" s="345"/>
      <c r="AY143" s="345"/>
      <c r="AZ143" s="345"/>
      <c r="BA143" s="345"/>
      <c r="BB143" s="345"/>
      <c r="BC143" s="345"/>
      <c r="BD143" s="307"/>
      <c r="BE143" s="307"/>
      <c r="BF143" s="335">
        <v>1000</v>
      </c>
      <c r="BG143" s="335">
        <v>500</v>
      </c>
      <c r="BH143" s="335">
        <v>500</v>
      </c>
      <c r="BI143" s="335">
        <v>700</v>
      </c>
      <c r="BJ143" s="335">
        <v>1000</v>
      </c>
      <c r="BK143" s="337">
        <v>30</v>
      </c>
      <c r="BL143" s="335"/>
      <c r="BM143" s="307" t="s">
        <v>12709</v>
      </c>
      <c r="BN143" s="307" t="s">
        <v>10114</v>
      </c>
      <c r="BO143" s="800"/>
      <c r="BP143" s="800"/>
      <c r="BQ143" s="327"/>
      <c r="BR143" s="327"/>
      <c r="BS143" s="327">
        <v>6</v>
      </c>
      <c r="BT143" s="327"/>
      <c r="BU143" s="327"/>
      <c r="BV143" s="327">
        <v>4</v>
      </c>
      <c r="BW143" s="327"/>
      <c r="BX143" s="253">
        <v>304</v>
      </c>
      <c r="BY143" s="67"/>
      <c r="BZ143" s="327"/>
      <c r="CA143" s="327"/>
      <c r="CB143" s="327"/>
      <c r="CC143" s="327"/>
    </row>
    <row r="144" spans="1:81" ht="17.100000000000001" customHeight="1">
      <c r="A144" s="648">
        <v>97</v>
      </c>
      <c r="B144" s="91" t="s">
        <v>75</v>
      </c>
      <c r="C144" s="91" t="s">
        <v>1585</v>
      </c>
      <c r="D144" s="91" t="s">
        <v>309</v>
      </c>
      <c r="E144" s="106" t="s">
        <v>180</v>
      </c>
      <c r="F144" s="91" t="s">
        <v>5420</v>
      </c>
      <c r="G144" s="169" t="s">
        <v>12448</v>
      </c>
      <c r="H144" s="269" t="s">
        <v>5421</v>
      </c>
      <c r="I144" s="269" t="s">
        <v>10954</v>
      </c>
      <c r="J144" s="269" t="s">
        <v>102</v>
      </c>
      <c r="K144" s="269" t="s">
        <v>12449</v>
      </c>
      <c r="L144" s="71" t="s">
        <v>5422</v>
      </c>
      <c r="M144" s="91" t="s">
        <v>7928</v>
      </c>
      <c r="N144" s="269" t="s">
        <v>30</v>
      </c>
      <c r="O144" s="253"/>
      <c r="P144" s="269" t="s">
        <v>30</v>
      </c>
      <c r="Q144" s="406">
        <v>1041.1400000000001</v>
      </c>
      <c r="R144" s="406">
        <v>561.04999999999995</v>
      </c>
      <c r="S144" s="224">
        <v>334.6</v>
      </c>
      <c r="T144" s="224">
        <v>334.6</v>
      </c>
      <c r="U144" s="253"/>
      <c r="V144" s="252"/>
      <c r="W144" s="252">
        <v>39.6</v>
      </c>
      <c r="X144" s="71" t="s">
        <v>6337</v>
      </c>
      <c r="Y144" s="220">
        <v>111.6</v>
      </c>
      <c r="Z144" s="220">
        <v>32.299999999999997</v>
      </c>
      <c r="AA144" s="220"/>
      <c r="AB144" s="220">
        <v>42.9</v>
      </c>
      <c r="AC144" s="220"/>
      <c r="AD144" s="220"/>
      <c r="AE144" s="253">
        <v>200</v>
      </c>
      <c r="AF144" s="273" t="s">
        <v>7929</v>
      </c>
      <c r="AG144" s="255">
        <v>135</v>
      </c>
      <c r="AH144" s="255">
        <v>135</v>
      </c>
      <c r="AI144" s="91"/>
      <c r="AJ144" s="273"/>
      <c r="AK144" s="273" t="s">
        <v>12450</v>
      </c>
      <c r="AL144" s="233">
        <v>7</v>
      </c>
      <c r="AM144" s="629"/>
      <c r="AN144" s="629">
        <v>6</v>
      </c>
      <c r="AO144" s="629">
        <v>1</v>
      </c>
      <c r="AP144" s="629"/>
      <c r="AQ144" s="315">
        <v>310</v>
      </c>
      <c r="AR144" s="315" t="s">
        <v>8544</v>
      </c>
      <c r="AS144" s="315" t="s">
        <v>8544</v>
      </c>
      <c r="AT144" s="91" t="s">
        <v>8585</v>
      </c>
      <c r="AU144" s="73">
        <v>27365</v>
      </c>
      <c r="AV144" s="23">
        <v>88</v>
      </c>
      <c r="AW144" s="345"/>
      <c r="AX144" s="345"/>
      <c r="AY144" s="345"/>
      <c r="AZ144" s="345"/>
      <c r="BA144" s="345"/>
      <c r="BB144" s="345"/>
      <c r="BC144" s="345"/>
      <c r="BD144" s="307"/>
      <c r="BE144" s="307"/>
      <c r="BF144" s="335"/>
      <c r="BG144" s="335"/>
      <c r="BH144" s="335"/>
      <c r="BI144" s="335"/>
      <c r="BJ144" s="335"/>
      <c r="BK144" s="335"/>
      <c r="BL144" s="335"/>
      <c r="BM144" s="307"/>
      <c r="BN144" s="307"/>
      <c r="BO144" s="806"/>
      <c r="BP144" s="800"/>
      <c r="BQ144" s="773">
        <v>2</v>
      </c>
      <c r="BR144" s="773"/>
      <c r="BS144" s="773">
        <v>2</v>
      </c>
      <c r="BT144" s="773"/>
      <c r="BU144" s="773"/>
      <c r="BV144" s="773"/>
      <c r="BW144" s="773"/>
      <c r="BX144" s="390">
        <v>1</v>
      </c>
      <c r="BY144" s="67"/>
      <c r="BZ144" s="327"/>
      <c r="CA144" s="327"/>
      <c r="CB144" s="327"/>
      <c r="CC144" s="327"/>
    </row>
    <row r="145" spans="1:81" ht="17.100000000000001" customHeight="1">
      <c r="A145" s="648">
        <v>98</v>
      </c>
      <c r="B145" s="78" t="s">
        <v>75</v>
      </c>
      <c r="C145" s="78" t="s">
        <v>5423</v>
      </c>
      <c r="D145" s="78" t="s">
        <v>309</v>
      </c>
      <c r="E145" s="106" t="s">
        <v>20</v>
      </c>
      <c r="F145" s="78" t="s">
        <v>5424</v>
      </c>
      <c r="G145" s="101" t="s">
        <v>5425</v>
      </c>
      <c r="H145" s="269" t="s">
        <v>5426</v>
      </c>
      <c r="I145" s="269" t="s">
        <v>11040</v>
      </c>
      <c r="J145" s="269" t="s">
        <v>102</v>
      </c>
      <c r="K145" s="269" t="s">
        <v>11041</v>
      </c>
      <c r="L145" s="71" t="s">
        <v>5428</v>
      </c>
      <c r="M145" s="91" t="s">
        <v>11140</v>
      </c>
      <c r="N145" s="269" t="s">
        <v>30</v>
      </c>
      <c r="O145" s="253"/>
      <c r="P145" s="629" t="s">
        <v>30</v>
      </c>
      <c r="Q145" s="224">
        <v>449.84</v>
      </c>
      <c r="R145" s="224">
        <v>3172.62</v>
      </c>
      <c r="S145" s="224">
        <v>648.75</v>
      </c>
      <c r="T145" s="224">
        <v>648.75</v>
      </c>
      <c r="U145" s="253"/>
      <c r="V145" s="252"/>
      <c r="W145" s="252">
        <v>137.12</v>
      </c>
      <c r="X145" s="71" t="s">
        <v>6337</v>
      </c>
      <c r="Y145" s="220"/>
      <c r="Z145" s="220"/>
      <c r="AA145" s="220"/>
      <c r="AB145" s="220">
        <v>65.25</v>
      </c>
      <c r="AC145" s="220"/>
      <c r="AD145" s="220"/>
      <c r="AE145" s="253"/>
      <c r="AF145" s="273" t="s">
        <v>8075</v>
      </c>
      <c r="AG145" s="228"/>
      <c r="AH145" s="228">
        <v>160</v>
      </c>
      <c r="AI145" s="91"/>
      <c r="AJ145" s="273"/>
      <c r="AK145" s="273" t="s">
        <v>6372</v>
      </c>
      <c r="AL145" s="233">
        <v>1</v>
      </c>
      <c r="AM145" s="629"/>
      <c r="AN145" s="629">
        <v>1</v>
      </c>
      <c r="AO145" s="629"/>
      <c r="AP145" s="629"/>
      <c r="AQ145" s="315">
        <v>311</v>
      </c>
      <c r="AR145" s="315" t="s">
        <v>6341</v>
      </c>
      <c r="AS145" s="315" t="s">
        <v>6341</v>
      </c>
      <c r="AT145" s="91" t="s">
        <v>8586</v>
      </c>
      <c r="AU145" s="232">
        <v>38557</v>
      </c>
      <c r="AV145" s="53">
        <v>124</v>
      </c>
      <c r="AW145" s="345"/>
      <c r="AX145" s="345"/>
      <c r="AY145" s="345"/>
      <c r="AZ145" s="345"/>
      <c r="BA145" s="345"/>
      <c r="BB145" s="345"/>
      <c r="BC145" s="345"/>
      <c r="BD145" s="307"/>
      <c r="BE145" s="307" t="s">
        <v>6350</v>
      </c>
      <c r="BF145" s="335"/>
      <c r="BG145" s="335"/>
      <c r="BH145" s="335"/>
      <c r="BI145" s="335"/>
      <c r="BJ145" s="335"/>
      <c r="BK145" s="335"/>
      <c r="BL145" s="335"/>
      <c r="BM145" s="307"/>
      <c r="BN145" s="307"/>
      <c r="BO145" s="800"/>
      <c r="BP145" s="800"/>
      <c r="BQ145" s="327"/>
      <c r="BR145" s="327">
        <v>1</v>
      </c>
      <c r="BS145" s="327"/>
      <c r="BT145" s="327"/>
      <c r="BU145" s="327">
        <v>8</v>
      </c>
      <c r="BV145" s="327"/>
      <c r="BW145" s="327"/>
      <c r="BX145" s="253">
        <v>287</v>
      </c>
      <c r="BY145" s="67"/>
      <c r="BZ145" s="327"/>
      <c r="CA145" s="327"/>
      <c r="CB145" s="327"/>
      <c r="CC145" s="327"/>
    </row>
    <row r="146" spans="1:81" ht="17.100000000000001" customHeight="1">
      <c r="A146" s="648">
        <v>99</v>
      </c>
      <c r="B146" s="91" t="s">
        <v>111</v>
      </c>
      <c r="C146" s="91" t="s">
        <v>2154</v>
      </c>
      <c r="D146" s="91" t="s">
        <v>213</v>
      </c>
      <c r="E146" s="106" t="s">
        <v>20</v>
      </c>
      <c r="F146" s="91" t="s">
        <v>5429</v>
      </c>
      <c r="G146" s="101" t="s">
        <v>5430</v>
      </c>
      <c r="H146" s="269" t="s">
        <v>5431</v>
      </c>
      <c r="I146" s="269" t="s">
        <v>5432</v>
      </c>
      <c r="J146" s="269" t="s">
        <v>102</v>
      </c>
      <c r="K146" s="269" t="s">
        <v>5433</v>
      </c>
      <c r="L146" s="71" t="s">
        <v>5434</v>
      </c>
      <c r="M146" s="91" t="s">
        <v>8076</v>
      </c>
      <c r="N146" s="269" t="s">
        <v>102</v>
      </c>
      <c r="O146" s="253" t="s">
        <v>6435</v>
      </c>
      <c r="P146" s="269" t="s">
        <v>30</v>
      </c>
      <c r="Q146" s="224">
        <v>9505</v>
      </c>
      <c r="R146" s="224">
        <v>2008</v>
      </c>
      <c r="S146" s="224">
        <v>637</v>
      </c>
      <c r="T146" s="224">
        <v>133</v>
      </c>
      <c r="U146" s="253" t="s">
        <v>8077</v>
      </c>
      <c r="V146" s="252">
        <v>504</v>
      </c>
      <c r="W146" s="252">
        <v>107</v>
      </c>
      <c r="X146" s="71" t="s">
        <v>6337</v>
      </c>
      <c r="Y146" s="220">
        <v>78</v>
      </c>
      <c r="Z146" s="220"/>
      <c r="AA146" s="220"/>
      <c r="AB146" s="220">
        <v>219</v>
      </c>
      <c r="AC146" s="220">
        <v>60</v>
      </c>
      <c r="AD146" s="220"/>
      <c r="AE146" s="253">
        <v>10</v>
      </c>
      <c r="AF146" s="273" t="s">
        <v>8492</v>
      </c>
      <c r="AG146" s="228">
        <v>1665</v>
      </c>
      <c r="AH146" s="228">
        <v>1665</v>
      </c>
      <c r="AI146" s="91"/>
      <c r="AJ146" s="273"/>
      <c r="AK146" s="273" t="s">
        <v>6365</v>
      </c>
      <c r="AL146" s="233">
        <v>16</v>
      </c>
      <c r="AM146" s="629">
        <v>1</v>
      </c>
      <c r="AN146" s="629">
        <v>4</v>
      </c>
      <c r="AO146" s="629">
        <v>11</v>
      </c>
      <c r="AP146" s="629"/>
      <c r="AQ146" s="315">
        <v>303</v>
      </c>
      <c r="AR146" s="315" t="s">
        <v>8556</v>
      </c>
      <c r="AS146" s="315" t="s">
        <v>8556</v>
      </c>
      <c r="AT146" s="91" t="s">
        <v>8587</v>
      </c>
      <c r="AU146" s="232">
        <v>21154</v>
      </c>
      <c r="AV146" s="23">
        <v>70</v>
      </c>
      <c r="AW146" s="345">
        <v>2000</v>
      </c>
      <c r="AX146" s="345">
        <v>0</v>
      </c>
      <c r="AY146" s="345">
        <v>600</v>
      </c>
      <c r="AZ146" s="345">
        <v>1000</v>
      </c>
      <c r="BA146" s="345">
        <v>1000</v>
      </c>
      <c r="BB146" s="68">
        <v>30</v>
      </c>
      <c r="BC146" s="345" t="s">
        <v>8079</v>
      </c>
      <c r="BD146" s="307" t="s">
        <v>8080</v>
      </c>
      <c r="BE146" s="307" t="s">
        <v>8078</v>
      </c>
      <c r="BF146" s="335">
        <v>2000</v>
      </c>
      <c r="BG146" s="335">
        <v>0</v>
      </c>
      <c r="BH146" s="335">
        <v>600</v>
      </c>
      <c r="BI146" s="335">
        <v>1000</v>
      </c>
      <c r="BJ146" s="335">
        <v>1000</v>
      </c>
      <c r="BK146" s="337">
        <v>30</v>
      </c>
      <c r="BL146" s="337" t="s">
        <v>8079</v>
      </c>
      <c r="BM146" s="307" t="s">
        <v>8080</v>
      </c>
      <c r="BN146" s="307" t="s">
        <v>12710</v>
      </c>
      <c r="BO146" s="800"/>
      <c r="BP146" s="800"/>
      <c r="BQ146" s="327"/>
      <c r="BR146" s="327"/>
      <c r="BS146" s="327">
        <v>3</v>
      </c>
      <c r="BT146" s="327"/>
      <c r="BU146" s="327"/>
      <c r="BV146" s="327">
        <v>5</v>
      </c>
      <c r="BW146" s="327">
        <v>1</v>
      </c>
      <c r="BX146" s="253"/>
      <c r="BY146" s="67"/>
      <c r="BZ146" s="327"/>
      <c r="CA146" s="327"/>
      <c r="CB146" s="327"/>
      <c r="CC146" s="327"/>
    </row>
    <row r="147" spans="1:81" ht="17.100000000000001" customHeight="1">
      <c r="A147" s="648">
        <v>100</v>
      </c>
      <c r="B147" s="91" t="s">
        <v>75</v>
      </c>
      <c r="C147" s="91" t="s">
        <v>5435</v>
      </c>
      <c r="D147" s="91" t="s">
        <v>309</v>
      </c>
      <c r="E147" s="106" t="s">
        <v>20</v>
      </c>
      <c r="F147" s="91" t="s">
        <v>5436</v>
      </c>
      <c r="G147" s="101" t="s">
        <v>5437</v>
      </c>
      <c r="H147" s="269" t="s">
        <v>5438</v>
      </c>
      <c r="I147" s="269" t="s">
        <v>5439</v>
      </c>
      <c r="J147" s="269" t="s">
        <v>102</v>
      </c>
      <c r="K147" s="269" t="s">
        <v>5440</v>
      </c>
      <c r="L147" s="71" t="s">
        <v>5441</v>
      </c>
      <c r="M147" s="91" t="s">
        <v>11141</v>
      </c>
      <c r="N147" s="269" t="s">
        <v>30</v>
      </c>
      <c r="O147" s="253"/>
      <c r="P147" s="269" t="s">
        <v>30</v>
      </c>
      <c r="Q147" s="224">
        <v>1980</v>
      </c>
      <c r="R147" s="224">
        <v>895</v>
      </c>
      <c r="S147" s="406">
        <v>447</v>
      </c>
      <c r="T147" s="224">
        <v>222</v>
      </c>
      <c r="U147" s="253" t="s">
        <v>6352</v>
      </c>
      <c r="V147" s="252">
        <v>225</v>
      </c>
      <c r="W147" s="252">
        <v>31</v>
      </c>
      <c r="X147" s="71" t="s">
        <v>6337</v>
      </c>
      <c r="Y147" s="220"/>
      <c r="Z147" s="220">
        <v>17</v>
      </c>
      <c r="AA147" s="220">
        <v>5000</v>
      </c>
      <c r="AB147" s="220">
        <v>54</v>
      </c>
      <c r="AC147" s="220"/>
      <c r="AD147" s="220"/>
      <c r="AE147" s="253">
        <v>12</v>
      </c>
      <c r="AF147" s="273" t="s">
        <v>8295</v>
      </c>
      <c r="AG147" s="228"/>
      <c r="AH147" s="228">
        <v>479</v>
      </c>
      <c r="AI147" s="91"/>
      <c r="AJ147" s="273"/>
      <c r="AK147" s="273" t="s">
        <v>6354</v>
      </c>
      <c r="AL147" s="233">
        <v>6</v>
      </c>
      <c r="AM147" s="629"/>
      <c r="AN147" s="629">
        <v>2</v>
      </c>
      <c r="AO147" s="629">
        <v>4</v>
      </c>
      <c r="AP147" s="629"/>
      <c r="AQ147" s="315">
        <v>310</v>
      </c>
      <c r="AR147" s="315" t="s">
        <v>6341</v>
      </c>
      <c r="AS147" s="315" t="s">
        <v>6341</v>
      </c>
      <c r="AT147" s="91" t="s">
        <v>8296</v>
      </c>
      <c r="AU147" s="73">
        <v>64484</v>
      </c>
      <c r="AV147" s="23">
        <v>208</v>
      </c>
      <c r="AW147" s="345">
        <v>5000</v>
      </c>
      <c r="AX147" s="345">
        <v>0</v>
      </c>
      <c r="AY147" s="345">
        <v>1000</v>
      </c>
      <c r="AZ147" s="345">
        <v>1000</v>
      </c>
      <c r="BA147" s="345">
        <v>5000</v>
      </c>
      <c r="BB147" s="345">
        <v>30</v>
      </c>
      <c r="BC147" s="345">
        <v>50</v>
      </c>
      <c r="BD147" s="307" t="s">
        <v>8297</v>
      </c>
      <c r="BE147" s="307" t="s">
        <v>7303</v>
      </c>
      <c r="BF147" s="335">
        <v>5000</v>
      </c>
      <c r="BG147" s="335">
        <v>0</v>
      </c>
      <c r="BH147" s="335">
        <v>0</v>
      </c>
      <c r="BI147" s="335">
        <v>1000</v>
      </c>
      <c r="BJ147" s="335">
        <v>5000</v>
      </c>
      <c r="BK147" s="335">
        <v>30</v>
      </c>
      <c r="BL147" s="335">
        <v>50</v>
      </c>
      <c r="BM147" s="307" t="s">
        <v>8298</v>
      </c>
      <c r="BN147" s="307" t="s">
        <v>7303</v>
      </c>
      <c r="BO147" s="800"/>
      <c r="BP147" s="800">
        <v>1</v>
      </c>
      <c r="BQ147" s="327"/>
      <c r="BR147" s="327"/>
      <c r="BS147" s="327">
        <v>1</v>
      </c>
      <c r="BT147" s="327">
        <v>1</v>
      </c>
      <c r="BU147" s="327"/>
      <c r="BV147" s="327">
        <v>2</v>
      </c>
      <c r="BW147" s="327"/>
      <c r="BX147" s="253">
        <v>7</v>
      </c>
      <c r="BY147" s="67"/>
      <c r="BZ147" s="327"/>
      <c r="CA147" s="327"/>
      <c r="CB147" s="327"/>
      <c r="CC147" s="632"/>
    </row>
    <row r="148" spans="1:81" ht="17.100000000000001" customHeight="1">
      <c r="A148" s="136"/>
      <c r="B148" s="147" t="s">
        <v>1892</v>
      </c>
      <c r="C148" s="136"/>
      <c r="D148" s="136">
        <v>14</v>
      </c>
      <c r="E148" s="136"/>
      <c r="F148" s="136"/>
      <c r="G148" s="135"/>
      <c r="H148" s="136"/>
      <c r="I148" s="136"/>
      <c r="J148" s="136"/>
      <c r="K148" s="136"/>
      <c r="L148" s="136"/>
      <c r="M148" s="112"/>
      <c r="N148" s="112"/>
      <c r="O148" s="285"/>
      <c r="P148" s="112"/>
      <c r="Q148" s="284"/>
      <c r="R148" s="284"/>
      <c r="S148" s="284"/>
      <c r="T148" s="284"/>
      <c r="U148" s="285"/>
      <c r="V148" s="298"/>
      <c r="W148" s="298"/>
      <c r="X148" s="112"/>
      <c r="Y148" s="286"/>
      <c r="Z148" s="286"/>
      <c r="AA148" s="286"/>
      <c r="AB148" s="286"/>
      <c r="AC148" s="286"/>
      <c r="AD148" s="286"/>
      <c r="AE148" s="285"/>
      <c r="AF148" s="112"/>
      <c r="AG148" s="237"/>
      <c r="AH148" s="237"/>
      <c r="AI148" s="205"/>
      <c r="AJ148" s="112"/>
      <c r="AK148" s="112"/>
      <c r="AL148" s="184"/>
      <c r="AM148" s="112"/>
      <c r="AN148" s="112"/>
      <c r="AO148" s="112"/>
      <c r="AP148" s="112"/>
      <c r="AQ148" s="112"/>
      <c r="AR148" s="112"/>
      <c r="AS148" s="112"/>
      <c r="AT148" s="205"/>
      <c r="AU148" s="198"/>
      <c r="AV148" s="195"/>
      <c r="AW148" s="197"/>
      <c r="AX148" s="197"/>
      <c r="AY148" s="197"/>
      <c r="AZ148" s="197"/>
      <c r="BA148" s="197"/>
      <c r="BB148" s="197"/>
      <c r="BC148" s="197"/>
      <c r="BD148" s="352"/>
      <c r="BE148" s="352"/>
      <c r="BF148" s="339"/>
      <c r="BG148" s="339"/>
      <c r="BH148" s="339"/>
      <c r="BI148" s="339"/>
      <c r="BJ148" s="339"/>
      <c r="BK148" s="339"/>
      <c r="BL148" s="339"/>
      <c r="BM148" s="352"/>
      <c r="BN148" s="352"/>
      <c r="BO148" s="803"/>
      <c r="BP148" s="803"/>
      <c r="BQ148" s="112"/>
      <c r="BR148" s="112"/>
      <c r="BS148" s="112"/>
      <c r="BT148" s="112"/>
      <c r="BU148" s="112"/>
      <c r="BV148" s="112"/>
      <c r="BW148" s="112"/>
      <c r="BX148" s="285"/>
      <c r="BY148" s="193"/>
      <c r="BZ148" s="112"/>
      <c r="CA148" s="112"/>
      <c r="CB148" s="112"/>
      <c r="CC148" s="112"/>
    </row>
    <row r="149" spans="1:81" ht="17.100000000000001" customHeight="1">
      <c r="A149" s="78">
        <v>101</v>
      </c>
      <c r="B149" s="91" t="s">
        <v>75</v>
      </c>
      <c r="C149" s="91" t="s">
        <v>1883</v>
      </c>
      <c r="D149" s="91" t="s">
        <v>702</v>
      </c>
      <c r="E149" s="106" t="s">
        <v>20</v>
      </c>
      <c r="F149" s="91" t="s">
        <v>5442</v>
      </c>
      <c r="G149" s="101" t="s">
        <v>5443</v>
      </c>
      <c r="H149" s="269" t="s">
        <v>8299</v>
      </c>
      <c r="I149" s="269" t="s">
        <v>12349</v>
      </c>
      <c r="J149" s="269" t="s">
        <v>102</v>
      </c>
      <c r="K149" s="269" t="s">
        <v>5444</v>
      </c>
      <c r="L149" s="71" t="s">
        <v>5445</v>
      </c>
      <c r="M149" s="91" t="s">
        <v>11142</v>
      </c>
      <c r="N149" s="269" t="s">
        <v>30</v>
      </c>
      <c r="O149" s="253"/>
      <c r="P149" s="269" t="s">
        <v>30</v>
      </c>
      <c r="Q149" s="224">
        <v>5230</v>
      </c>
      <c r="R149" s="224">
        <v>2067.6</v>
      </c>
      <c r="S149" s="406">
        <v>295.5</v>
      </c>
      <c r="T149" s="224">
        <v>184.6</v>
      </c>
      <c r="U149" s="253" t="s">
        <v>6657</v>
      </c>
      <c r="V149" s="252">
        <v>110.9</v>
      </c>
      <c r="W149" s="252">
        <v>147</v>
      </c>
      <c r="X149" s="71" t="s">
        <v>6337</v>
      </c>
      <c r="Y149" s="220"/>
      <c r="Z149" s="220">
        <v>196</v>
      </c>
      <c r="AA149" s="464">
        <v>1000</v>
      </c>
      <c r="AB149" s="220">
        <v>185</v>
      </c>
      <c r="AC149" s="220"/>
      <c r="AD149" s="220"/>
      <c r="AE149" s="253">
        <v>50</v>
      </c>
      <c r="AF149" s="628" t="s">
        <v>8300</v>
      </c>
      <c r="AG149" s="228"/>
      <c r="AH149" s="228">
        <v>1750</v>
      </c>
      <c r="AI149" s="91"/>
      <c r="AJ149" s="273"/>
      <c r="AK149" s="273" t="s">
        <v>12274</v>
      </c>
      <c r="AL149" s="233">
        <v>2</v>
      </c>
      <c r="AM149" s="629"/>
      <c r="AN149" s="629"/>
      <c r="AO149" s="629">
        <v>2</v>
      </c>
      <c r="AP149" s="629"/>
      <c r="AQ149" s="736">
        <v>360</v>
      </c>
      <c r="AR149" s="315" t="s">
        <v>8556</v>
      </c>
      <c r="AS149" s="315" t="s">
        <v>8556</v>
      </c>
      <c r="AT149" s="91" t="s">
        <v>8588</v>
      </c>
      <c r="AU149" s="232">
        <v>1500</v>
      </c>
      <c r="AV149" s="23">
        <v>4</v>
      </c>
      <c r="AW149" s="68">
        <v>10000</v>
      </c>
      <c r="AX149" s="68">
        <v>0</v>
      </c>
      <c r="AY149" s="68">
        <v>5000</v>
      </c>
      <c r="AZ149" s="68">
        <v>5000</v>
      </c>
      <c r="BA149" s="68">
        <v>7000</v>
      </c>
      <c r="BB149" s="68">
        <v>20</v>
      </c>
      <c r="BC149" s="68">
        <v>15</v>
      </c>
      <c r="BD149" s="400" t="s">
        <v>8301</v>
      </c>
      <c r="BE149" s="400" t="s">
        <v>8302</v>
      </c>
      <c r="BF149" s="337"/>
      <c r="BG149" s="337"/>
      <c r="BH149" s="337"/>
      <c r="BI149" s="337"/>
      <c r="BJ149" s="337"/>
      <c r="BK149" s="337"/>
      <c r="BL149" s="337"/>
      <c r="BM149" s="400"/>
      <c r="BN149" s="400"/>
      <c r="BO149" s="800"/>
      <c r="BP149" s="800"/>
      <c r="BQ149" s="327"/>
      <c r="BR149" s="327"/>
      <c r="BS149" s="327"/>
      <c r="BT149" s="327"/>
      <c r="BU149" s="327"/>
      <c r="BV149" s="327"/>
      <c r="BW149" s="327"/>
      <c r="BX149" s="253"/>
      <c r="BY149" s="10">
        <v>2</v>
      </c>
      <c r="BZ149" s="632"/>
      <c r="CA149" s="632">
        <v>1</v>
      </c>
      <c r="CB149" s="632"/>
      <c r="CC149" s="632"/>
    </row>
    <row r="150" spans="1:81" ht="17.100000000000001" customHeight="1">
      <c r="A150" s="78">
        <v>102</v>
      </c>
      <c r="B150" s="78" t="s">
        <v>75</v>
      </c>
      <c r="C150" s="150" t="s">
        <v>2047</v>
      </c>
      <c r="D150" s="150" t="s">
        <v>350</v>
      </c>
      <c r="E150" s="106" t="s">
        <v>20</v>
      </c>
      <c r="F150" s="460" t="s">
        <v>5446</v>
      </c>
      <c r="G150" s="101" t="s">
        <v>5447</v>
      </c>
      <c r="H150" s="269" t="s">
        <v>5448</v>
      </c>
      <c r="I150" s="269" t="s">
        <v>5449</v>
      </c>
      <c r="J150" s="269" t="s">
        <v>102</v>
      </c>
      <c r="K150" s="269" t="s">
        <v>5450</v>
      </c>
      <c r="L150" s="71" t="s">
        <v>5451</v>
      </c>
      <c r="M150" s="91" t="s">
        <v>9740</v>
      </c>
      <c r="N150" s="269" t="s">
        <v>30</v>
      </c>
      <c r="O150" s="253"/>
      <c r="P150" s="269" t="s">
        <v>30</v>
      </c>
      <c r="Q150" s="224">
        <v>4959</v>
      </c>
      <c r="R150" s="224">
        <v>712</v>
      </c>
      <c r="S150" s="224">
        <v>600</v>
      </c>
      <c r="T150" s="224">
        <v>50</v>
      </c>
      <c r="U150" s="253" t="s">
        <v>11955</v>
      </c>
      <c r="V150" s="252">
        <v>550</v>
      </c>
      <c r="W150" s="252">
        <v>99</v>
      </c>
      <c r="X150" s="71" t="s">
        <v>6337</v>
      </c>
      <c r="Y150" s="220">
        <v>56</v>
      </c>
      <c r="Z150" s="220"/>
      <c r="AA150" s="220"/>
      <c r="AB150" s="220">
        <v>33</v>
      </c>
      <c r="AC150" s="220"/>
      <c r="AD150" s="220">
        <v>198</v>
      </c>
      <c r="AE150" s="253">
        <v>7</v>
      </c>
      <c r="AF150" s="273" t="s">
        <v>11956</v>
      </c>
      <c r="AG150" s="228"/>
      <c r="AH150" s="228">
        <v>100</v>
      </c>
      <c r="AI150" s="91"/>
      <c r="AJ150" s="273"/>
      <c r="AK150" s="628" t="s">
        <v>11957</v>
      </c>
      <c r="AL150" s="233">
        <v>12</v>
      </c>
      <c r="AM150" s="629"/>
      <c r="AN150" s="629"/>
      <c r="AO150" s="629">
        <v>12</v>
      </c>
      <c r="AP150" s="629"/>
      <c r="AQ150" s="476">
        <v>260</v>
      </c>
      <c r="AR150" s="476" t="s">
        <v>10047</v>
      </c>
      <c r="AS150" s="476" t="s">
        <v>10047</v>
      </c>
      <c r="AT150" s="634" t="s">
        <v>9789</v>
      </c>
      <c r="AU150" s="232">
        <v>2355</v>
      </c>
      <c r="AV150" s="23">
        <v>9</v>
      </c>
      <c r="AW150" s="345">
        <v>7000</v>
      </c>
      <c r="AX150" s="345" t="s">
        <v>9741</v>
      </c>
      <c r="AY150" s="345">
        <v>5000</v>
      </c>
      <c r="AZ150" s="345">
        <v>6000</v>
      </c>
      <c r="BA150" s="345"/>
      <c r="BB150" s="345">
        <v>5</v>
      </c>
      <c r="BC150" s="345"/>
      <c r="BD150" s="307"/>
      <c r="BE150" s="307" t="s">
        <v>10079</v>
      </c>
      <c r="BF150" s="335"/>
      <c r="BG150" s="335"/>
      <c r="BH150" s="335"/>
      <c r="BI150" s="335"/>
      <c r="BJ150" s="335"/>
      <c r="BK150" s="335"/>
      <c r="BL150" s="335"/>
      <c r="BM150" s="307"/>
      <c r="BN150" s="307"/>
      <c r="BO150" s="800"/>
      <c r="BP150" s="800"/>
      <c r="BQ150" s="327"/>
      <c r="BR150" s="327"/>
      <c r="BS150" s="327"/>
      <c r="BT150" s="327"/>
      <c r="BU150" s="327"/>
      <c r="BV150" s="327"/>
      <c r="BW150" s="327"/>
      <c r="BX150" s="253"/>
      <c r="BY150" s="10">
        <v>1</v>
      </c>
      <c r="BZ150" s="632">
        <v>1</v>
      </c>
      <c r="CA150" s="632">
        <v>1</v>
      </c>
      <c r="CB150" s="632"/>
      <c r="CC150" s="632"/>
    </row>
    <row r="151" spans="1:81" ht="17.100000000000001" customHeight="1">
      <c r="A151" s="648">
        <v>103</v>
      </c>
      <c r="B151" s="91" t="s">
        <v>111</v>
      </c>
      <c r="C151" s="91" t="s">
        <v>5452</v>
      </c>
      <c r="D151" s="91" t="s">
        <v>350</v>
      </c>
      <c r="E151" s="106" t="s">
        <v>20</v>
      </c>
      <c r="F151" s="91" t="s">
        <v>5453</v>
      </c>
      <c r="G151" s="101" t="s">
        <v>5454</v>
      </c>
      <c r="H151" s="269" t="s">
        <v>5455</v>
      </c>
      <c r="I151" s="269" t="s">
        <v>5456</v>
      </c>
      <c r="J151" s="269" t="s">
        <v>102</v>
      </c>
      <c r="K151" s="269" t="s">
        <v>5457</v>
      </c>
      <c r="L151" s="71" t="s">
        <v>5458</v>
      </c>
      <c r="M151" s="91" t="s">
        <v>8081</v>
      </c>
      <c r="N151" s="269" t="s">
        <v>30</v>
      </c>
      <c r="O151" s="253"/>
      <c r="P151" s="269" t="s">
        <v>30</v>
      </c>
      <c r="Q151" s="224">
        <v>3600</v>
      </c>
      <c r="R151" s="224">
        <v>2300</v>
      </c>
      <c r="S151" s="224">
        <v>1040</v>
      </c>
      <c r="T151" s="224">
        <v>520</v>
      </c>
      <c r="U151" s="253" t="s">
        <v>8472</v>
      </c>
      <c r="V151" s="252">
        <v>520</v>
      </c>
      <c r="W151" s="252">
        <v>150</v>
      </c>
      <c r="X151" s="71" t="s">
        <v>6337</v>
      </c>
      <c r="Y151" s="220">
        <v>180</v>
      </c>
      <c r="Z151" s="220"/>
      <c r="AA151" s="220"/>
      <c r="AB151" s="220">
        <v>66</v>
      </c>
      <c r="AC151" s="220"/>
      <c r="AD151" s="220">
        <v>45</v>
      </c>
      <c r="AE151" s="253">
        <v>50</v>
      </c>
      <c r="AF151" s="273" t="s">
        <v>11958</v>
      </c>
      <c r="AG151" s="228">
        <v>180</v>
      </c>
      <c r="AH151" s="228">
        <v>240</v>
      </c>
      <c r="AI151" s="91"/>
      <c r="AJ151" s="273"/>
      <c r="AK151" s="273" t="s">
        <v>6354</v>
      </c>
      <c r="AL151" s="233">
        <v>3</v>
      </c>
      <c r="AM151" s="629"/>
      <c r="AN151" s="629">
        <v>2</v>
      </c>
      <c r="AO151" s="629">
        <v>1</v>
      </c>
      <c r="AP151" s="629"/>
      <c r="AQ151" s="315">
        <v>270</v>
      </c>
      <c r="AR151" s="315" t="s">
        <v>6340</v>
      </c>
      <c r="AS151" s="315" t="s">
        <v>6340</v>
      </c>
      <c r="AT151" s="91" t="s">
        <v>8589</v>
      </c>
      <c r="AU151" s="73">
        <v>700</v>
      </c>
      <c r="AV151" s="23">
        <v>3</v>
      </c>
      <c r="AW151" s="345"/>
      <c r="AX151" s="345"/>
      <c r="AY151" s="345"/>
      <c r="AZ151" s="345"/>
      <c r="BA151" s="345"/>
      <c r="BB151" s="345"/>
      <c r="BC151" s="345"/>
      <c r="BD151" s="307"/>
      <c r="BE151" s="307" t="s">
        <v>6350</v>
      </c>
      <c r="BF151" s="335"/>
      <c r="BG151" s="335"/>
      <c r="BH151" s="335"/>
      <c r="BI151" s="335"/>
      <c r="BJ151" s="335"/>
      <c r="BK151" s="335"/>
      <c r="BL151" s="335"/>
      <c r="BM151" s="307"/>
      <c r="BN151" s="307"/>
      <c r="BO151" s="800"/>
      <c r="BP151" s="800"/>
      <c r="BQ151" s="327"/>
      <c r="BR151" s="327"/>
      <c r="BS151" s="327"/>
      <c r="BT151" s="327"/>
      <c r="BU151" s="327"/>
      <c r="BV151" s="327"/>
      <c r="BW151" s="327"/>
      <c r="BX151" s="253"/>
      <c r="BY151" s="10">
        <v>2</v>
      </c>
      <c r="BZ151" s="719"/>
      <c r="CA151" s="719">
        <v>1</v>
      </c>
      <c r="CB151" s="719"/>
      <c r="CC151" s="719">
        <v>1</v>
      </c>
    </row>
    <row r="152" spans="1:81" ht="17.100000000000001" customHeight="1">
      <c r="A152" s="648">
        <v>104</v>
      </c>
      <c r="B152" s="91" t="s">
        <v>111</v>
      </c>
      <c r="C152" s="78" t="s">
        <v>1681</v>
      </c>
      <c r="D152" s="78" t="s">
        <v>350</v>
      </c>
      <c r="E152" s="106" t="s">
        <v>20</v>
      </c>
      <c r="F152" s="78" t="s">
        <v>5459</v>
      </c>
      <c r="G152" s="101" t="s">
        <v>8798</v>
      </c>
      <c r="H152" s="269" t="s">
        <v>5460</v>
      </c>
      <c r="I152" s="269" t="s">
        <v>5729</v>
      </c>
      <c r="J152" s="269" t="s">
        <v>102</v>
      </c>
      <c r="K152" s="269" t="s">
        <v>5461</v>
      </c>
      <c r="L152" s="71" t="s">
        <v>5462</v>
      </c>
      <c r="M152" s="91" t="s">
        <v>8082</v>
      </c>
      <c r="N152" s="269" t="s">
        <v>102</v>
      </c>
      <c r="O152" s="253" t="s">
        <v>6435</v>
      </c>
      <c r="P152" s="269" t="s">
        <v>102</v>
      </c>
      <c r="Q152" s="224">
        <v>3467</v>
      </c>
      <c r="R152" s="224">
        <v>1683</v>
      </c>
      <c r="S152" s="406">
        <v>787</v>
      </c>
      <c r="T152" s="224">
        <v>705</v>
      </c>
      <c r="U152" s="253" t="s">
        <v>6361</v>
      </c>
      <c r="V152" s="252">
        <v>82</v>
      </c>
      <c r="W152" s="252">
        <v>58</v>
      </c>
      <c r="X152" s="71" t="s">
        <v>6337</v>
      </c>
      <c r="Y152" s="220"/>
      <c r="Z152" s="220">
        <v>52</v>
      </c>
      <c r="AA152" s="220">
        <v>400</v>
      </c>
      <c r="AB152" s="220">
        <v>106</v>
      </c>
      <c r="AC152" s="220"/>
      <c r="AD152" s="220">
        <v>63</v>
      </c>
      <c r="AE152" s="253">
        <v>18</v>
      </c>
      <c r="AF152" s="91" t="s">
        <v>8493</v>
      </c>
      <c r="AG152" s="228">
        <v>2</v>
      </c>
      <c r="AH152" s="228">
        <v>113</v>
      </c>
      <c r="AI152" s="91"/>
      <c r="AJ152" s="273"/>
      <c r="AK152" s="273" t="s">
        <v>11951</v>
      </c>
      <c r="AL152" s="233">
        <v>3</v>
      </c>
      <c r="AM152" s="629">
        <v>1</v>
      </c>
      <c r="AN152" s="629">
        <v>1</v>
      </c>
      <c r="AO152" s="629">
        <v>1</v>
      </c>
      <c r="AP152" s="629"/>
      <c r="AQ152" s="315">
        <v>267</v>
      </c>
      <c r="AR152" s="315" t="s">
        <v>8083</v>
      </c>
      <c r="AS152" s="315" t="s">
        <v>7962</v>
      </c>
      <c r="AT152" s="91" t="s">
        <v>8589</v>
      </c>
      <c r="AU152" s="73">
        <v>20241</v>
      </c>
      <c r="AV152" s="23">
        <v>76</v>
      </c>
      <c r="AW152" s="345">
        <v>15000</v>
      </c>
      <c r="AX152" s="345">
        <v>6000</v>
      </c>
      <c r="AY152" s="345">
        <v>6000</v>
      </c>
      <c r="AZ152" s="345">
        <v>8000</v>
      </c>
      <c r="BA152" s="345">
        <v>15000</v>
      </c>
      <c r="BB152" s="345">
        <v>20</v>
      </c>
      <c r="BC152" s="345">
        <v>20</v>
      </c>
      <c r="BD152" s="307" t="s">
        <v>10077</v>
      </c>
      <c r="BE152" s="307" t="s">
        <v>9443</v>
      </c>
      <c r="BF152" s="335">
        <v>15000</v>
      </c>
      <c r="BG152" s="335">
        <v>6000</v>
      </c>
      <c r="BH152" s="335">
        <v>6000</v>
      </c>
      <c r="BI152" s="335">
        <v>8000</v>
      </c>
      <c r="BJ152" s="335">
        <v>15000</v>
      </c>
      <c r="BK152" s="335">
        <v>20</v>
      </c>
      <c r="BL152" s="335">
        <v>20</v>
      </c>
      <c r="BM152" s="307" t="s">
        <v>10077</v>
      </c>
      <c r="BN152" s="307" t="s">
        <v>12745</v>
      </c>
      <c r="BO152" s="800"/>
      <c r="BP152" s="800"/>
      <c r="BQ152" s="327"/>
      <c r="BR152" s="327"/>
      <c r="BS152" s="327"/>
      <c r="BT152" s="327"/>
      <c r="BU152" s="327"/>
      <c r="BV152" s="327"/>
      <c r="BW152" s="327"/>
      <c r="BX152" s="253"/>
      <c r="BY152" s="10">
        <v>5</v>
      </c>
      <c r="BZ152" s="632"/>
      <c r="CA152" s="632">
        <v>3</v>
      </c>
      <c r="CB152" s="632"/>
      <c r="CC152" s="632"/>
    </row>
    <row r="153" spans="1:81" ht="17.100000000000001" customHeight="1">
      <c r="A153" s="648">
        <v>105</v>
      </c>
      <c r="B153" s="91" t="s">
        <v>111</v>
      </c>
      <c r="C153" s="91" t="s">
        <v>1601</v>
      </c>
      <c r="D153" s="91" t="s">
        <v>350</v>
      </c>
      <c r="E153" s="106" t="s">
        <v>20</v>
      </c>
      <c r="F153" s="91" t="s">
        <v>5463</v>
      </c>
      <c r="G153" s="101" t="s">
        <v>8799</v>
      </c>
      <c r="H153" s="269" t="s">
        <v>5464</v>
      </c>
      <c r="I153" s="269" t="s">
        <v>2439</v>
      </c>
      <c r="J153" s="269" t="s">
        <v>102</v>
      </c>
      <c r="K153" s="269" t="s">
        <v>5465</v>
      </c>
      <c r="L153" s="71" t="s">
        <v>5466</v>
      </c>
      <c r="M153" s="91" t="s">
        <v>8129</v>
      </c>
      <c r="N153" s="269" t="s">
        <v>30</v>
      </c>
      <c r="O153" s="253"/>
      <c r="P153" s="269" t="s">
        <v>11990</v>
      </c>
      <c r="Q153" s="224">
        <v>828</v>
      </c>
      <c r="R153" s="224">
        <v>807.3</v>
      </c>
      <c r="S153" s="224">
        <v>467</v>
      </c>
      <c r="T153" s="224">
        <v>167</v>
      </c>
      <c r="U153" s="253" t="s">
        <v>6745</v>
      </c>
      <c r="V153" s="252">
        <v>300</v>
      </c>
      <c r="W153" s="252">
        <v>30</v>
      </c>
      <c r="X153" s="71" t="s">
        <v>6337</v>
      </c>
      <c r="Y153" s="220">
        <v>32</v>
      </c>
      <c r="Z153" s="220">
        <v>20</v>
      </c>
      <c r="AA153" s="220">
        <v>5100</v>
      </c>
      <c r="AB153" s="220">
        <v>22</v>
      </c>
      <c r="AC153" s="220"/>
      <c r="AD153" s="220">
        <v>49.5</v>
      </c>
      <c r="AE153" s="253">
        <v>15</v>
      </c>
      <c r="AF153" s="273" t="s">
        <v>8494</v>
      </c>
      <c r="AG153" s="228">
        <v>5</v>
      </c>
      <c r="AH153" s="228">
        <v>150</v>
      </c>
      <c r="AI153" s="91"/>
      <c r="AJ153" s="273"/>
      <c r="AK153" s="478" t="s">
        <v>11641</v>
      </c>
      <c r="AL153" s="10">
        <v>8</v>
      </c>
      <c r="AM153" s="629">
        <v>4</v>
      </c>
      <c r="AN153" s="629">
        <v>2</v>
      </c>
      <c r="AO153" s="629">
        <v>2</v>
      </c>
      <c r="AP153" s="629"/>
      <c r="AQ153" s="315">
        <v>300</v>
      </c>
      <c r="AR153" s="315" t="s">
        <v>6341</v>
      </c>
      <c r="AS153" s="315" t="s">
        <v>6544</v>
      </c>
      <c r="AT153" s="91" t="s">
        <v>10059</v>
      </c>
      <c r="AU153" s="73">
        <v>6600</v>
      </c>
      <c r="AV153" s="23">
        <v>22</v>
      </c>
      <c r="AW153" s="345">
        <v>5000</v>
      </c>
      <c r="AX153" s="345">
        <v>3000</v>
      </c>
      <c r="AY153" s="345">
        <v>3000</v>
      </c>
      <c r="AZ153" s="345">
        <v>4000</v>
      </c>
      <c r="BA153" s="345">
        <v>5000</v>
      </c>
      <c r="BB153" s="345">
        <v>20</v>
      </c>
      <c r="BC153" s="345">
        <v>50</v>
      </c>
      <c r="BD153" s="307" t="s">
        <v>9793</v>
      </c>
      <c r="BE153" s="307" t="s">
        <v>9794</v>
      </c>
      <c r="BF153" s="335">
        <v>5000</v>
      </c>
      <c r="BG153" s="335">
        <v>3000</v>
      </c>
      <c r="BH153" s="335">
        <v>3000</v>
      </c>
      <c r="BI153" s="335">
        <v>4000</v>
      </c>
      <c r="BJ153" s="335">
        <v>5000</v>
      </c>
      <c r="BK153" s="335">
        <v>20</v>
      </c>
      <c r="BL153" s="335">
        <v>50</v>
      </c>
      <c r="BM153" s="307" t="s">
        <v>9793</v>
      </c>
      <c r="BN153" s="307" t="s">
        <v>9794</v>
      </c>
      <c r="BO153" s="806"/>
      <c r="BP153" s="800"/>
      <c r="BQ153" s="327"/>
      <c r="BR153" s="327"/>
      <c r="BS153" s="327"/>
      <c r="BT153" s="327"/>
      <c r="BU153" s="327"/>
      <c r="BV153" s="327"/>
      <c r="BW153" s="327"/>
      <c r="BX153" s="253"/>
      <c r="BY153" s="10">
        <v>1</v>
      </c>
      <c r="BZ153" s="632">
        <v>1</v>
      </c>
      <c r="CA153" s="632">
        <v>1</v>
      </c>
      <c r="CB153" s="632"/>
      <c r="CC153" s="632">
        <v>250</v>
      </c>
    </row>
    <row r="154" spans="1:81" ht="17.100000000000001" customHeight="1">
      <c r="A154" s="648">
        <v>106</v>
      </c>
      <c r="B154" s="91" t="s">
        <v>111</v>
      </c>
      <c r="C154" s="123" t="s">
        <v>5452</v>
      </c>
      <c r="D154" s="91" t="s">
        <v>350</v>
      </c>
      <c r="E154" s="106" t="s">
        <v>20</v>
      </c>
      <c r="F154" s="123" t="s">
        <v>5467</v>
      </c>
      <c r="G154" s="101" t="s">
        <v>5468</v>
      </c>
      <c r="H154" s="269" t="s">
        <v>5469</v>
      </c>
      <c r="I154" s="269" t="s">
        <v>5470</v>
      </c>
      <c r="J154" s="269" t="s">
        <v>102</v>
      </c>
      <c r="K154" s="269" t="s">
        <v>5471</v>
      </c>
      <c r="L154" s="71" t="s">
        <v>5472</v>
      </c>
      <c r="M154" s="91" t="s">
        <v>11143</v>
      </c>
      <c r="N154" s="269" t="s">
        <v>30</v>
      </c>
      <c r="O154" s="253"/>
      <c r="P154" s="476" t="s">
        <v>11882</v>
      </c>
      <c r="Q154" s="406">
        <v>2216</v>
      </c>
      <c r="R154" s="406">
        <v>1498</v>
      </c>
      <c r="S154" s="406">
        <v>565</v>
      </c>
      <c r="T154" s="406">
        <v>506</v>
      </c>
      <c r="U154" s="390" t="s">
        <v>6361</v>
      </c>
      <c r="V154" s="300">
        <v>59</v>
      </c>
      <c r="W154" s="300">
        <v>63</v>
      </c>
      <c r="X154" s="476" t="s">
        <v>6337</v>
      </c>
      <c r="Y154" s="464">
        <v>68</v>
      </c>
      <c r="Z154" s="464"/>
      <c r="AA154" s="464"/>
      <c r="AB154" s="464">
        <v>25</v>
      </c>
      <c r="AC154" s="220"/>
      <c r="AD154" s="220"/>
      <c r="AE154" s="253">
        <v>10</v>
      </c>
      <c r="AF154" s="591" t="s">
        <v>8099</v>
      </c>
      <c r="AG154" s="255">
        <v>7</v>
      </c>
      <c r="AH154" s="255">
        <v>160</v>
      </c>
      <c r="AI154" s="91"/>
      <c r="AJ154" s="273"/>
      <c r="AK154" s="273" t="s">
        <v>7064</v>
      </c>
      <c r="AL154" s="233">
        <v>13</v>
      </c>
      <c r="AM154" s="629">
        <v>5</v>
      </c>
      <c r="AN154" s="629">
        <v>2</v>
      </c>
      <c r="AO154" s="629">
        <v>6</v>
      </c>
      <c r="AP154" s="629"/>
      <c r="AQ154" s="476">
        <v>312</v>
      </c>
      <c r="AR154" s="315" t="s">
        <v>6341</v>
      </c>
      <c r="AS154" s="315" t="s">
        <v>6341</v>
      </c>
      <c r="AT154" s="91" t="s">
        <v>8590</v>
      </c>
      <c r="AU154" s="73">
        <v>1095</v>
      </c>
      <c r="AV154" s="23">
        <v>4</v>
      </c>
      <c r="AW154" s="68">
        <v>4000</v>
      </c>
      <c r="AX154" s="68">
        <v>1000</v>
      </c>
      <c r="AY154" s="68">
        <v>2000</v>
      </c>
      <c r="AZ154" s="68">
        <v>2000</v>
      </c>
      <c r="BA154" s="68">
        <v>4000</v>
      </c>
      <c r="BB154" s="68">
        <v>20</v>
      </c>
      <c r="BC154" s="68">
        <v>50</v>
      </c>
      <c r="BD154" s="307" t="s">
        <v>11883</v>
      </c>
      <c r="BE154" s="307" t="s">
        <v>11884</v>
      </c>
      <c r="BF154" s="335"/>
      <c r="BG154" s="335"/>
      <c r="BH154" s="335"/>
      <c r="BI154" s="335"/>
      <c r="BJ154" s="335"/>
      <c r="BK154" s="337"/>
      <c r="BL154" s="337"/>
      <c r="BM154" s="307"/>
      <c r="BN154" s="307"/>
      <c r="BO154" s="800"/>
      <c r="BP154" s="800"/>
      <c r="BQ154" s="327"/>
      <c r="BR154" s="327"/>
      <c r="BS154" s="327"/>
      <c r="BT154" s="327"/>
      <c r="BU154" s="327"/>
      <c r="BV154" s="327"/>
      <c r="BW154" s="327"/>
      <c r="BX154" s="253"/>
      <c r="BY154" s="10">
        <v>2</v>
      </c>
      <c r="BZ154" s="632"/>
      <c r="CA154" s="632"/>
      <c r="CB154" s="632">
        <v>1</v>
      </c>
      <c r="CC154" s="632"/>
    </row>
    <row r="155" spans="1:81" ht="17.100000000000001" customHeight="1">
      <c r="A155" s="648">
        <v>107</v>
      </c>
      <c r="B155" s="91" t="s">
        <v>111</v>
      </c>
      <c r="C155" s="78" t="s">
        <v>1973</v>
      </c>
      <c r="D155" s="91" t="s">
        <v>350</v>
      </c>
      <c r="E155" s="106" t="s">
        <v>20</v>
      </c>
      <c r="F155" s="78" t="s">
        <v>5473</v>
      </c>
      <c r="G155" s="101" t="s">
        <v>5474</v>
      </c>
      <c r="H155" s="269" t="s">
        <v>5475</v>
      </c>
      <c r="I155" s="269" t="s">
        <v>5476</v>
      </c>
      <c r="J155" s="269" t="s">
        <v>102</v>
      </c>
      <c r="K155" s="269" t="s">
        <v>5477</v>
      </c>
      <c r="L155" s="71" t="s">
        <v>5478</v>
      </c>
      <c r="M155" s="91" t="s">
        <v>8084</v>
      </c>
      <c r="N155" s="269" t="s">
        <v>30</v>
      </c>
      <c r="O155" s="253"/>
      <c r="P155" s="269" t="s">
        <v>30</v>
      </c>
      <c r="Q155" s="224">
        <v>2711</v>
      </c>
      <c r="R155" s="224">
        <v>650</v>
      </c>
      <c r="S155" s="224">
        <v>315</v>
      </c>
      <c r="T155" s="224"/>
      <c r="U155" s="253"/>
      <c r="V155" s="252">
        <v>315</v>
      </c>
      <c r="W155" s="252">
        <v>17</v>
      </c>
      <c r="X155" s="71" t="s">
        <v>6337</v>
      </c>
      <c r="Y155" s="220">
        <v>48</v>
      </c>
      <c r="Z155" s="220">
        <v>48</v>
      </c>
      <c r="AA155" s="220">
        <v>600</v>
      </c>
      <c r="AB155" s="220">
        <v>24</v>
      </c>
      <c r="AC155" s="220"/>
      <c r="AD155" s="220">
        <v>50</v>
      </c>
      <c r="AE155" s="253" t="s">
        <v>8479</v>
      </c>
      <c r="AF155" s="273" t="s">
        <v>8085</v>
      </c>
      <c r="AG155" s="228"/>
      <c r="AH155" s="228">
        <v>899</v>
      </c>
      <c r="AI155" s="91"/>
      <c r="AJ155" s="273"/>
      <c r="AK155" s="273" t="s">
        <v>6369</v>
      </c>
      <c r="AL155" s="233">
        <v>7</v>
      </c>
      <c r="AM155" s="629">
        <v>2</v>
      </c>
      <c r="AN155" s="629"/>
      <c r="AO155" s="629">
        <v>5</v>
      </c>
      <c r="AP155" s="629"/>
      <c r="AQ155" s="315">
        <v>227</v>
      </c>
      <c r="AR155" s="315" t="s">
        <v>7145</v>
      </c>
      <c r="AS155" s="315" t="s">
        <v>7145</v>
      </c>
      <c r="AT155" s="91" t="s">
        <v>8591</v>
      </c>
      <c r="AU155" s="73">
        <v>2399</v>
      </c>
      <c r="AV155" s="23">
        <v>11</v>
      </c>
      <c r="AW155" s="345"/>
      <c r="AX155" s="345"/>
      <c r="AY155" s="345"/>
      <c r="AZ155" s="345"/>
      <c r="BA155" s="345"/>
      <c r="BB155" s="345"/>
      <c r="BC155" s="345"/>
      <c r="BD155" s="307"/>
      <c r="BE155" s="307"/>
      <c r="BF155" s="335">
        <v>5000</v>
      </c>
      <c r="BG155" s="335">
        <v>0</v>
      </c>
      <c r="BH155" s="335">
        <v>4000</v>
      </c>
      <c r="BI155" s="335">
        <v>4000</v>
      </c>
      <c r="BJ155" s="335">
        <v>5000</v>
      </c>
      <c r="BK155" s="335"/>
      <c r="BL155" s="335"/>
      <c r="BM155" s="307" t="s">
        <v>8674</v>
      </c>
      <c r="BN155" s="307" t="s">
        <v>12711</v>
      </c>
      <c r="BO155" s="800"/>
      <c r="BP155" s="800"/>
      <c r="BQ155" s="327"/>
      <c r="BR155" s="327"/>
      <c r="BS155" s="327"/>
      <c r="BT155" s="327"/>
      <c r="BU155" s="327"/>
      <c r="BV155" s="327"/>
      <c r="BW155" s="327"/>
      <c r="BX155" s="253"/>
      <c r="BY155" s="10">
        <v>6</v>
      </c>
      <c r="BZ155" s="632">
        <v>1</v>
      </c>
      <c r="CA155" s="632">
        <v>1</v>
      </c>
      <c r="CB155" s="632"/>
      <c r="CC155" s="632"/>
    </row>
    <row r="156" spans="1:81" ht="17.100000000000001" customHeight="1">
      <c r="A156" s="648">
        <v>108</v>
      </c>
      <c r="B156" s="91" t="s">
        <v>111</v>
      </c>
      <c r="C156" s="78" t="s">
        <v>1607</v>
      </c>
      <c r="D156" s="91" t="s">
        <v>350</v>
      </c>
      <c r="E156" s="106" t="s">
        <v>20</v>
      </c>
      <c r="F156" s="78" t="s">
        <v>5479</v>
      </c>
      <c r="G156" s="101" t="s">
        <v>5480</v>
      </c>
      <c r="H156" s="269" t="s">
        <v>5481</v>
      </c>
      <c r="I156" s="269" t="s">
        <v>5482</v>
      </c>
      <c r="J156" s="269" t="s">
        <v>102</v>
      </c>
      <c r="K156" s="269" t="s">
        <v>5483</v>
      </c>
      <c r="L156" s="71" t="s">
        <v>12459</v>
      </c>
      <c r="M156" s="91" t="s">
        <v>8086</v>
      </c>
      <c r="N156" s="269" t="s">
        <v>30</v>
      </c>
      <c r="O156" s="253"/>
      <c r="P156" s="269" t="s">
        <v>30</v>
      </c>
      <c r="Q156" s="224">
        <v>3337</v>
      </c>
      <c r="R156" s="224">
        <v>752</v>
      </c>
      <c r="S156" s="224">
        <v>340</v>
      </c>
      <c r="T156" s="224">
        <v>170</v>
      </c>
      <c r="U156" s="253" t="s">
        <v>6361</v>
      </c>
      <c r="V156" s="252">
        <v>170</v>
      </c>
      <c r="W156" s="252">
        <v>101</v>
      </c>
      <c r="X156" s="71" t="s">
        <v>6337</v>
      </c>
      <c r="Y156" s="220">
        <v>259</v>
      </c>
      <c r="Z156" s="220">
        <v>78</v>
      </c>
      <c r="AA156" s="220">
        <v>300</v>
      </c>
      <c r="AB156" s="220">
        <v>14</v>
      </c>
      <c r="AC156" s="220">
        <v>5</v>
      </c>
      <c r="AD156" s="220"/>
      <c r="AE156" s="253">
        <v>20</v>
      </c>
      <c r="AF156" s="273" t="s">
        <v>8087</v>
      </c>
      <c r="AG156" s="228"/>
      <c r="AH156" s="228">
        <v>442</v>
      </c>
      <c r="AI156" s="91"/>
      <c r="AJ156" s="273"/>
      <c r="AK156" s="273" t="s">
        <v>6372</v>
      </c>
      <c r="AL156" s="233">
        <v>4</v>
      </c>
      <c r="AM156" s="629">
        <v>1</v>
      </c>
      <c r="AN156" s="629"/>
      <c r="AO156" s="629">
        <v>3</v>
      </c>
      <c r="AP156" s="629"/>
      <c r="AQ156" s="315">
        <v>313</v>
      </c>
      <c r="AR156" s="315" t="s">
        <v>6480</v>
      </c>
      <c r="AS156" s="315" t="s">
        <v>6480</v>
      </c>
      <c r="AT156" s="91" t="s">
        <v>8555</v>
      </c>
      <c r="AU156" s="73">
        <v>5000</v>
      </c>
      <c r="AV156" s="23">
        <v>16</v>
      </c>
      <c r="AW156" s="345">
        <v>5000</v>
      </c>
      <c r="AX156" s="345">
        <v>2500</v>
      </c>
      <c r="AY156" s="345">
        <v>3000</v>
      </c>
      <c r="AZ156" s="345">
        <v>4000</v>
      </c>
      <c r="BA156" s="345">
        <v>5000</v>
      </c>
      <c r="BB156" s="345"/>
      <c r="BC156" s="345"/>
      <c r="BD156" s="307"/>
      <c r="BE156" s="307" t="s">
        <v>7195</v>
      </c>
      <c r="BF156" s="335">
        <v>5000</v>
      </c>
      <c r="BG156" s="335">
        <v>2500</v>
      </c>
      <c r="BH156" s="335">
        <v>3000</v>
      </c>
      <c r="BI156" s="335">
        <v>4000</v>
      </c>
      <c r="BJ156" s="335">
        <v>5000</v>
      </c>
      <c r="BK156" s="335"/>
      <c r="BL156" s="335"/>
      <c r="BM156" s="307"/>
      <c r="BN156" s="307" t="s">
        <v>7195</v>
      </c>
      <c r="BO156" s="800"/>
      <c r="BP156" s="800"/>
      <c r="BQ156" s="327"/>
      <c r="BR156" s="327"/>
      <c r="BS156" s="327"/>
      <c r="BT156" s="327"/>
      <c r="BU156" s="327"/>
      <c r="BV156" s="327"/>
      <c r="BW156" s="327"/>
      <c r="BX156" s="253"/>
      <c r="BY156" s="10">
        <v>1</v>
      </c>
      <c r="BZ156" s="632"/>
      <c r="CA156" s="632">
        <v>1</v>
      </c>
      <c r="CB156" s="632">
        <v>1</v>
      </c>
      <c r="CC156" s="632"/>
    </row>
    <row r="157" spans="1:81" ht="17.100000000000001" customHeight="1">
      <c r="A157" s="648">
        <v>109</v>
      </c>
      <c r="B157" s="91" t="s">
        <v>111</v>
      </c>
      <c r="C157" s="78" t="s">
        <v>1708</v>
      </c>
      <c r="D157" s="91" t="s">
        <v>350</v>
      </c>
      <c r="E157" s="106" t="s">
        <v>180</v>
      </c>
      <c r="F157" s="78" t="s">
        <v>5484</v>
      </c>
      <c r="G157" s="101" t="s">
        <v>5485</v>
      </c>
      <c r="H157" s="269" t="s">
        <v>5486</v>
      </c>
      <c r="I157" s="269" t="s">
        <v>1176</v>
      </c>
      <c r="J157" s="269" t="s">
        <v>102</v>
      </c>
      <c r="K157" s="269" t="s">
        <v>11959</v>
      </c>
      <c r="L157" s="71" t="s">
        <v>11960</v>
      </c>
      <c r="M157" s="91" t="s">
        <v>11144</v>
      </c>
      <c r="N157" s="269" t="s">
        <v>30</v>
      </c>
      <c r="O157" s="253"/>
      <c r="P157" s="269" t="s">
        <v>30</v>
      </c>
      <c r="Q157" s="224">
        <v>40974</v>
      </c>
      <c r="R157" s="224">
        <v>901</v>
      </c>
      <c r="S157" s="224">
        <v>257</v>
      </c>
      <c r="T157" s="224">
        <v>175</v>
      </c>
      <c r="U157" s="253" t="s">
        <v>6361</v>
      </c>
      <c r="V157" s="252">
        <v>82</v>
      </c>
      <c r="W157" s="300">
        <v>2644</v>
      </c>
      <c r="X157" s="71" t="s">
        <v>6337</v>
      </c>
      <c r="Y157" s="220">
        <v>419.79</v>
      </c>
      <c r="Z157" s="220">
        <v>20</v>
      </c>
      <c r="AA157" s="220"/>
      <c r="AB157" s="220">
        <v>13</v>
      </c>
      <c r="AC157" s="220">
        <v>312</v>
      </c>
      <c r="AD157" s="220">
        <v>62</v>
      </c>
      <c r="AE157" s="253">
        <v>300</v>
      </c>
      <c r="AF157" s="273" t="s">
        <v>8495</v>
      </c>
      <c r="AG157" s="228"/>
      <c r="AH157" s="228">
        <v>109</v>
      </c>
      <c r="AI157" s="91"/>
      <c r="AJ157" s="273"/>
      <c r="AK157" s="273" t="s">
        <v>6354</v>
      </c>
      <c r="AL157" s="233">
        <v>5</v>
      </c>
      <c r="AM157" s="629">
        <v>5</v>
      </c>
      <c r="AN157" s="629"/>
      <c r="AO157" s="629"/>
      <c r="AP157" s="629"/>
      <c r="AQ157" s="315">
        <v>310</v>
      </c>
      <c r="AR157" s="315" t="s">
        <v>12683</v>
      </c>
      <c r="AS157" s="315" t="s">
        <v>12683</v>
      </c>
      <c r="AT157" s="91" t="s">
        <v>8592</v>
      </c>
      <c r="AU157" s="232">
        <v>35000</v>
      </c>
      <c r="AV157" s="23">
        <v>113</v>
      </c>
      <c r="AW157" s="345">
        <v>10000</v>
      </c>
      <c r="AX157" s="345">
        <v>8000</v>
      </c>
      <c r="AY157" s="345">
        <v>8000</v>
      </c>
      <c r="AZ157" s="345">
        <v>9000</v>
      </c>
      <c r="BA157" s="345">
        <v>10000</v>
      </c>
      <c r="BB157" s="345">
        <v>20</v>
      </c>
      <c r="BC157" s="345">
        <v>20</v>
      </c>
      <c r="BD157" s="307" t="s">
        <v>8088</v>
      </c>
      <c r="BE157" s="307" t="s">
        <v>7147</v>
      </c>
      <c r="BF157" s="335"/>
      <c r="BG157" s="335"/>
      <c r="BH157" s="335"/>
      <c r="BI157" s="335"/>
      <c r="BJ157" s="335"/>
      <c r="BK157" s="335"/>
      <c r="BL157" s="335"/>
      <c r="BM157" s="307"/>
      <c r="BN157" s="307"/>
      <c r="BO157" s="800"/>
      <c r="BP157" s="800"/>
      <c r="BQ157" s="327"/>
      <c r="BR157" s="327"/>
      <c r="BS157" s="327"/>
      <c r="BT157" s="327"/>
      <c r="BU157" s="327"/>
      <c r="BV157" s="327"/>
      <c r="BW157" s="327"/>
      <c r="BX157" s="253"/>
      <c r="BY157" s="10">
        <v>1</v>
      </c>
      <c r="BZ157" s="632">
        <v>2</v>
      </c>
      <c r="CA157" s="632">
        <v>1</v>
      </c>
      <c r="CB157" s="632"/>
      <c r="CC157" s="632"/>
    </row>
    <row r="158" spans="1:81" ht="17.100000000000001" customHeight="1">
      <c r="A158" s="648">
        <v>110</v>
      </c>
      <c r="B158" s="91" t="s">
        <v>111</v>
      </c>
      <c r="C158" s="78" t="s">
        <v>1909</v>
      </c>
      <c r="D158" s="91" t="s">
        <v>350</v>
      </c>
      <c r="E158" s="106" t="s">
        <v>20</v>
      </c>
      <c r="F158" s="78" t="s">
        <v>5487</v>
      </c>
      <c r="G158" s="101" t="s">
        <v>5488</v>
      </c>
      <c r="H158" s="269" t="s">
        <v>5489</v>
      </c>
      <c r="I158" s="269" t="s">
        <v>5490</v>
      </c>
      <c r="J158" s="269" t="s">
        <v>102</v>
      </c>
      <c r="K158" s="269" t="s">
        <v>5267</v>
      </c>
      <c r="L158" s="71" t="s">
        <v>5491</v>
      </c>
      <c r="M158" s="91" t="s">
        <v>8089</v>
      </c>
      <c r="N158" s="269" t="s">
        <v>30</v>
      </c>
      <c r="O158" s="253"/>
      <c r="P158" s="269" t="s">
        <v>30</v>
      </c>
      <c r="Q158" s="224">
        <v>28484</v>
      </c>
      <c r="R158" s="224">
        <v>817</v>
      </c>
      <c r="S158" s="406">
        <v>544.22</v>
      </c>
      <c r="T158" s="224"/>
      <c r="U158" s="253"/>
      <c r="V158" s="300">
        <v>544.22</v>
      </c>
      <c r="W158" s="252">
        <v>202</v>
      </c>
      <c r="X158" s="71" t="s">
        <v>6337</v>
      </c>
      <c r="Y158" s="220">
        <v>110.84</v>
      </c>
      <c r="Z158" s="220"/>
      <c r="AA158" s="220"/>
      <c r="AB158" s="220">
        <v>32.299999999999997</v>
      </c>
      <c r="AC158" s="220"/>
      <c r="AD158" s="220">
        <v>66</v>
      </c>
      <c r="AE158" s="253">
        <v>50</v>
      </c>
      <c r="AF158" s="273" t="s">
        <v>8496</v>
      </c>
      <c r="AG158" s="228"/>
      <c r="AH158" s="228">
        <v>105</v>
      </c>
      <c r="AI158" s="91"/>
      <c r="AJ158" s="273"/>
      <c r="AK158" s="273" t="s">
        <v>11952</v>
      </c>
      <c r="AL158" s="629">
        <v>4</v>
      </c>
      <c r="AM158" s="629">
        <v>1</v>
      </c>
      <c r="AN158" s="629"/>
      <c r="AO158" s="629">
        <v>2</v>
      </c>
      <c r="AP158" s="629">
        <v>1</v>
      </c>
      <c r="AQ158" s="315">
        <v>304</v>
      </c>
      <c r="AR158" s="91" t="s">
        <v>8593</v>
      </c>
      <c r="AS158" s="91" t="s">
        <v>8593</v>
      </c>
      <c r="AT158" s="91" t="s">
        <v>11961</v>
      </c>
      <c r="AU158" s="73">
        <v>5213</v>
      </c>
      <c r="AV158" s="232">
        <v>17</v>
      </c>
      <c r="AW158" s="345">
        <v>10000</v>
      </c>
      <c r="AX158" s="335">
        <v>5000</v>
      </c>
      <c r="AY158" s="345">
        <v>5000</v>
      </c>
      <c r="AZ158" s="345">
        <v>6000</v>
      </c>
      <c r="BA158" s="345">
        <v>10000</v>
      </c>
      <c r="BB158" s="68">
        <v>20</v>
      </c>
      <c r="BC158" s="335" t="s">
        <v>11964</v>
      </c>
      <c r="BD158" s="307" t="s">
        <v>11963</v>
      </c>
      <c r="BE158" s="307" t="s">
        <v>7147</v>
      </c>
      <c r="BF158" s="335">
        <v>10000</v>
      </c>
      <c r="BG158" s="335">
        <v>5000</v>
      </c>
      <c r="BH158" s="335">
        <v>5000</v>
      </c>
      <c r="BI158" s="335">
        <v>6000</v>
      </c>
      <c r="BJ158" s="335">
        <v>10000</v>
      </c>
      <c r="BK158" s="337">
        <v>20</v>
      </c>
      <c r="BL158" s="335" t="s">
        <v>11962</v>
      </c>
      <c r="BM158" s="307" t="s">
        <v>12712</v>
      </c>
      <c r="BN158" s="307" t="s">
        <v>7147</v>
      </c>
      <c r="BO158" s="800"/>
      <c r="BP158" s="800"/>
      <c r="BQ158" s="327"/>
      <c r="BR158" s="327"/>
      <c r="BS158" s="327"/>
      <c r="BT158" s="327"/>
      <c r="BU158" s="327"/>
      <c r="BV158" s="327"/>
      <c r="BW158" s="327"/>
      <c r="BX158" s="253"/>
      <c r="BY158" s="632">
        <v>5</v>
      </c>
      <c r="BZ158" s="632">
        <v>2</v>
      </c>
      <c r="CA158" s="632">
        <v>2</v>
      </c>
      <c r="CB158" s="632"/>
      <c r="CC158" s="632"/>
    </row>
    <row r="159" spans="1:81" ht="17.100000000000001" customHeight="1">
      <c r="A159" s="648">
        <v>111</v>
      </c>
      <c r="B159" s="91" t="s">
        <v>111</v>
      </c>
      <c r="C159" s="91" t="s">
        <v>112</v>
      </c>
      <c r="D159" s="91" t="s">
        <v>350</v>
      </c>
      <c r="E159" s="106" t="s">
        <v>20</v>
      </c>
      <c r="F159" s="91" t="s">
        <v>5492</v>
      </c>
      <c r="G159" s="101" t="s">
        <v>5493</v>
      </c>
      <c r="H159" s="269" t="s">
        <v>5494</v>
      </c>
      <c r="I159" s="269" t="s">
        <v>11965</v>
      </c>
      <c r="J159" s="269" t="s">
        <v>102</v>
      </c>
      <c r="K159" s="269" t="s">
        <v>5495</v>
      </c>
      <c r="L159" s="71" t="s">
        <v>5496</v>
      </c>
      <c r="M159" s="91" t="s">
        <v>8090</v>
      </c>
      <c r="N159" s="269" t="s">
        <v>30</v>
      </c>
      <c r="O159" s="253"/>
      <c r="P159" s="610" t="s">
        <v>30</v>
      </c>
      <c r="Q159" s="224">
        <v>4645</v>
      </c>
      <c r="R159" s="224">
        <v>3746</v>
      </c>
      <c r="S159" s="224">
        <v>2374</v>
      </c>
      <c r="T159" s="224">
        <v>2374</v>
      </c>
      <c r="U159" s="390" t="s">
        <v>12425</v>
      </c>
      <c r="V159" s="300"/>
      <c r="W159" s="252">
        <v>152</v>
      </c>
      <c r="X159" s="71" t="s">
        <v>6337</v>
      </c>
      <c r="Y159" s="220">
        <v>106.91</v>
      </c>
      <c r="Z159" s="220">
        <v>25</v>
      </c>
      <c r="AA159" s="220">
        <v>4700</v>
      </c>
      <c r="AB159" s="220">
        <v>24</v>
      </c>
      <c r="AC159" s="220">
        <v>151</v>
      </c>
      <c r="AD159" s="220">
        <v>191</v>
      </c>
      <c r="AE159" s="253">
        <v>23</v>
      </c>
      <c r="AF159" s="273" t="s">
        <v>8091</v>
      </c>
      <c r="AG159" s="228">
        <v>100</v>
      </c>
      <c r="AH159" s="228">
        <v>230</v>
      </c>
      <c r="AI159" s="91"/>
      <c r="AJ159" s="273"/>
      <c r="AK159" s="609" t="s">
        <v>11951</v>
      </c>
      <c r="AL159" s="628">
        <v>9</v>
      </c>
      <c r="AM159" s="628">
        <v>3</v>
      </c>
      <c r="AN159" s="628">
        <v>1</v>
      </c>
      <c r="AO159" s="628">
        <v>5</v>
      </c>
      <c r="AP159" s="629"/>
      <c r="AQ159" s="315">
        <v>258</v>
      </c>
      <c r="AR159" s="611" t="s">
        <v>11966</v>
      </c>
      <c r="AS159" s="685" t="s">
        <v>11966</v>
      </c>
      <c r="AT159" s="685" t="s">
        <v>11967</v>
      </c>
      <c r="AU159" s="232">
        <v>29500</v>
      </c>
      <c r="AV159" s="232">
        <v>114</v>
      </c>
      <c r="AW159" s="68"/>
      <c r="AX159" s="68"/>
      <c r="AY159" s="68"/>
      <c r="AZ159" s="68"/>
      <c r="BA159" s="68"/>
      <c r="BB159" s="68"/>
      <c r="BC159" s="68"/>
      <c r="BD159" s="400"/>
      <c r="BE159" s="400"/>
      <c r="BF159" s="337">
        <v>9000</v>
      </c>
      <c r="BG159" s="337">
        <v>0</v>
      </c>
      <c r="BH159" s="337">
        <v>7000</v>
      </c>
      <c r="BI159" s="337">
        <v>7000</v>
      </c>
      <c r="BJ159" s="337">
        <v>9000</v>
      </c>
      <c r="BK159" s="337">
        <v>20</v>
      </c>
      <c r="BL159" s="337"/>
      <c r="BM159" s="400" t="s">
        <v>12426</v>
      </c>
      <c r="BN159" s="400"/>
      <c r="BO159" s="806"/>
      <c r="BP159" s="806"/>
      <c r="BQ159" s="609"/>
      <c r="BR159" s="609"/>
      <c r="BS159" s="609"/>
      <c r="BT159" s="609"/>
      <c r="BU159" s="609"/>
      <c r="BV159" s="609"/>
      <c r="BW159" s="609"/>
      <c r="BX159" s="390"/>
      <c r="BY159" s="752">
        <v>6</v>
      </c>
      <c r="BZ159" s="632">
        <v>1</v>
      </c>
      <c r="CA159" s="632">
        <v>6</v>
      </c>
      <c r="CB159" s="632"/>
      <c r="CC159" s="632"/>
    </row>
    <row r="160" spans="1:81" ht="17.100000000000001" customHeight="1">
      <c r="A160" s="648">
        <v>112</v>
      </c>
      <c r="B160" s="91" t="s">
        <v>111</v>
      </c>
      <c r="C160" s="85" t="s">
        <v>5497</v>
      </c>
      <c r="D160" s="91" t="s">
        <v>350</v>
      </c>
      <c r="E160" s="106" t="s">
        <v>20</v>
      </c>
      <c r="F160" s="85" t="s">
        <v>5498</v>
      </c>
      <c r="G160" s="101" t="s">
        <v>5499</v>
      </c>
      <c r="H160" s="269" t="s">
        <v>5500</v>
      </c>
      <c r="I160" s="269" t="s">
        <v>5501</v>
      </c>
      <c r="J160" s="269" t="s">
        <v>102</v>
      </c>
      <c r="K160" s="269" t="s">
        <v>5502</v>
      </c>
      <c r="L160" s="71" t="s">
        <v>5503</v>
      </c>
      <c r="M160" s="91" t="s">
        <v>11145</v>
      </c>
      <c r="N160" s="269" t="s">
        <v>30</v>
      </c>
      <c r="O160" s="253"/>
      <c r="P160" s="269" t="s">
        <v>30</v>
      </c>
      <c r="Q160" s="224">
        <v>467</v>
      </c>
      <c r="R160" s="224">
        <v>372</v>
      </c>
      <c r="S160" s="224">
        <v>106</v>
      </c>
      <c r="T160" s="224">
        <v>21</v>
      </c>
      <c r="U160" s="253" t="s">
        <v>7304</v>
      </c>
      <c r="V160" s="252">
        <v>85</v>
      </c>
      <c r="W160" s="252">
        <v>25</v>
      </c>
      <c r="X160" s="71" t="s">
        <v>6337</v>
      </c>
      <c r="Y160" s="220">
        <v>30</v>
      </c>
      <c r="Z160" s="220">
        <v>42</v>
      </c>
      <c r="AA160" s="220">
        <v>250</v>
      </c>
      <c r="AB160" s="220">
        <v>12</v>
      </c>
      <c r="AC160" s="220">
        <v>30</v>
      </c>
      <c r="AD160" s="220"/>
      <c r="AE160" s="253">
        <v>3</v>
      </c>
      <c r="AF160" s="273" t="s">
        <v>8092</v>
      </c>
      <c r="AG160" s="228">
        <v>110</v>
      </c>
      <c r="AH160" s="228">
        <v>110</v>
      </c>
      <c r="AI160" s="91"/>
      <c r="AJ160" s="273"/>
      <c r="AK160" s="273" t="s">
        <v>6365</v>
      </c>
      <c r="AL160" s="629">
        <v>1</v>
      </c>
      <c r="AM160" s="629"/>
      <c r="AN160" s="629"/>
      <c r="AO160" s="629">
        <v>1</v>
      </c>
      <c r="AP160" s="629"/>
      <c r="AQ160" s="315">
        <v>264</v>
      </c>
      <c r="AR160" s="315" t="s">
        <v>6341</v>
      </c>
      <c r="AS160" s="315" t="s">
        <v>6341</v>
      </c>
      <c r="AT160" s="91" t="s">
        <v>11968</v>
      </c>
      <c r="AU160" s="73">
        <v>1496</v>
      </c>
      <c r="AV160" s="232">
        <v>6</v>
      </c>
      <c r="AW160" s="345">
        <v>5000</v>
      </c>
      <c r="AX160" s="345">
        <v>2000</v>
      </c>
      <c r="AY160" s="345">
        <v>3000</v>
      </c>
      <c r="AZ160" s="345">
        <v>3000</v>
      </c>
      <c r="BA160" s="345">
        <v>3000</v>
      </c>
      <c r="BB160" s="345">
        <v>20</v>
      </c>
      <c r="BC160" s="345">
        <v>20</v>
      </c>
      <c r="BD160" s="307" t="s">
        <v>8654</v>
      </c>
      <c r="BE160" s="307" t="s">
        <v>11969</v>
      </c>
      <c r="BF160" s="335">
        <v>5000</v>
      </c>
      <c r="BG160" s="335">
        <v>2000</v>
      </c>
      <c r="BH160" s="335">
        <v>3000</v>
      </c>
      <c r="BI160" s="335">
        <v>3000</v>
      </c>
      <c r="BJ160" s="335">
        <v>3000</v>
      </c>
      <c r="BK160" s="335">
        <v>20</v>
      </c>
      <c r="BL160" s="335">
        <v>20</v>
      </c>
      <c r="BM160" s="307" t="s">
        <v>10115</v>
      </c>
      <c r="BN160" s="307" t="s">
        <v>8675</v>
      </c>
      <c r="BO160" s="800"/>
      <c r="BP160" s="800"/>
      <c r="BQ160" s="327"/>
      <c r="BR160" s="327"/>
      <c r="BS160" s="327"/>
      <c r="BT160" s="327"/>
      <c r="BU160" s="327"/>
      <c r="BV160" s="327"/>
      <c r="BW160" s="327"/>
      <c r="BX160" s="253"/>
      <c r="BY160" s="632">
        <v>1</v>
      </c>
      <c r="BZ160" s="632">
        <v>1</v>
      </c>
      <c r="CA160" s="632"/>
      <c r="CB160" s="632"/>
      <c r="CC160" s="632"/>
    </row>
    <row r="161" spans="1:81" ht="17.100000000000001" customHeight="1">
      <c r="A161" s="648">
        <v>113</v>
      </c>
      <c r="B161" s="91" t="s">
        <v>111</v>
      </c>
      <c r="C161" s="78" t="s">
        <v>2047</v>
      </c>
      <c r="D161" s="91" t="s">
        <v>350</v>
      </c>
      <c r="E161" s="106" t="s">
        <v>20</v>
      </c>
      <c r="F161" s="88" t="s">
        <v>5504</v>
      </c>
      <c r="G161" s="101" t="s">
        <v>5505</v>
      </c>
      <c r="H161" s="269" t="s">
        <v>5506</v>
      </c>
      <c r="I161" s="269" t="s">
        <v>5507</v>
      </c>
      <c r="J161" s="269" t="s">
        <v>102</v>
      </c>
      <c r="K161" s="269" t="s">
        <v>5508</v>
      </c>
      <c r="L161" s="71" t="s">
        <v>5509</v>
      </c>
      <c r="M161" s="91" t="s">
        <v>9742</v>
      </c>
      <c r="N161" s="269" t="s">
        <v>30</v>
      </c>
      <c r="O161" s="253"/>
      <c r="P161" s="269" t="s">
        <v>30</v>
      </c>
      <c r="Q161" s="224">
        <v>2443</v>
      </c>
      <c r="R161" s="224">
        <v>1081</v>
      </c>
      <c r="S161" s="224">
        <v>299</v>
      </c>
      <c r="T161" s="224">
        <v>72</v>
      </c>
      <c r="U161" s="253" t="s">
        <v>6489</v>
      </c>
      <c r="V161" s="252">
        <v>227</v>
      </c>
      <c r="W161" s="252">
        <v>140</v>
      </c>
      <c r="X161" s="71" t="s">
        <v>6337</v>
      </c>
      <c r="Y161" s="220"/>
      <c r="Z161" s="220">
        <v>43</v>
      </c>
      <c r="AA161" s="220">
        <v>1200</v>
      </c>
      <c r="AB161" s="220">
        <v>33</v>
      </c>
      <c r="AC161" s="220">
        <v>10</v>
      </c>
      <c r="AD161" s="220">
        <v>22</v>
      </c>
      <c r="AE161" s="253">
        <v>12</v>
      </c>
      <c r="AF161" s="273" t="s">
        <v>10231</v>
      </c>
      <c r="AG161" s="228"/>
      <c r="AH161" s="228">
        <v>517</v>
      </c>
      <c r="AI161" s="91"/>
      <c r="AJ161" s="273"/>
      <c r="AK161" s="273" t="s">
        <v>6365</v>
      </c>
      <c r="AL161" s="628">
        <v>5</v>
      </c>
      <c r="AM161" s="629">
        <v>1</v>
      </c>
      <c r="AN161" s="629">
        <v>3</v>
      </c>
      <c r="AO161" s="629">
        <v>1</v>
      </c>
      <c r="AP161" s="629"/>
      <c r="AQ161" s="315">
        <v>268</v>
      </c>
      <c r="AR161" s="315" t="s">
        <v>11232</v>
      </c>
      <c r="AS161" s="315" t="s">
        <v>11233</v>
      </c>
      <c r="AT161" s="91" t="s">
        <v>9743</v>
      </c>
      <c r="AU161" s="73">
        <v>13400</v>
      </c>
      <c r="AV161" s="232">
        <v>50</v>
      </c>
      <c r="AW161" s="345"/>
      <c r="AX161" s="345"/>
      <c r="AY161" s="345"/>
      <c r="AZ161" s="345"/>
      <c r="BA161" s="345"/>
      <c r="BB161" s="345"/>
      <c r="BC161" s="345"/>
      <c r="BD161" s="307"/>
      <c r="BE161" s="307" t="s">
        <v>9744</v>
      </c>
      <c r="BF161" s="335"/>
      <c r="BG161" s="335"/>
      <c r="BH161" s="335"/>
      <c r="BI161" s="335"/>
      <c r="BJ161" s="335"/>
      <c r="BK161" s="335"/>
      <c r="BL161" s="335"/>
      <c r="BM161" s="307"/>
      <c r="BN161" s="307" t="s">
        <v>9744</v>
      </c>
      <c r="BO161" s="800"/>
      <c r="BP161" s="800"/>
      <c r="BQ161" s="327"/>
      <c r="BR161" s="327"/>
      <c r="BS161" s="327"/>
      <c r="BT161" s="327"/>
      <c r="BU161" s="327"/>
      <c r="BV161" s="327"/>
      <c r="BW161" s="327"/>
      <c r="BX161" s="253"/>
      <c r="BY161" s="632">
        <v>2</v>
      </c>
      <c r="BZ161" s="632"/>
      <c r="CA161" s="632"/>
      <c r="CB161" s="632"/>
      <c r="CC161" s="632">
        <v>2</v>
      </c>
    </row>
    <row r="162" spans="1:81" ht="17.100000000000001" customHeight="1">
      <c r="A162" s="648">
        <v>114</v>
      </c>
      <c r="B162" s="91" t="s">
        <v>111</v>
      </c>
      <c r="C162" s="91" t="s">
        <v>112</v>
      </c>
      <c r="D162" s="91" t="s">
        <v>350</v>
      </c>
      <c r="E162" s="106" t="s">
        <v>20</v>
      </c>
      <c r="F162" s="91" t="s">
        <v>5510</v>
      </c>
      <c r="G162" s="101" t="s">
        <v>5511</v>
      </c>
      <c r="H162" s="269" t="s">
        <v>5512</v>
      </c>
      <c r="I162" s="607" t="s">
        <v>5513</v>
      </c>
      <c r="J162" s="607" t="s">
        <v>102</v>
      </c>
      <c r="K162" s="607" t="s">
        <v>5514</v>
      </c>
      <c r="L162" s="71" t="s">
        <v>5515</v>
      </c>
      <c r="M162" s="91" t="s">
        <v>8093</v>
      </c>
      <c r="N162" s="269" t="s">
        <v>30</v>
      </c>
      <c r="O162" s="253"/>
      <c r="P162" s="269" t="s">
        <v>30</v>
      </c>
      <c r="Q162" s="224">
        <v>1851.9</v>
      </c>
      <c r="R162" s="224">
        <v>661.37</v>
      </c>
      <c r="S162" s="406">
        <v>293.31</v>
      </c>
      <c r="T162" s="224">
        <v>20</v>
      </c>
      <c r="U162" s="253" t="s">
        <v>6361</v>
      </c>
      <c r="V162" s="252">
        <v>273.31</v>
      </c>
      <c r="W162" s="252">
        <v>45.24</v>
      </c>
      <c r="X162" s="71" t="s">
        <v>6337</v>
      </c>
      <c r="Y162" s="220">
        <v>77.400000000000006</v>
      </c>
      <c r="Z162" s="220"/>
      <c r="AA162" s="220"/>
      <c r="AB162" s="220">
        <v>49.9</v>
      </c>
      <c r="AC162" s="220"/>
      <c r="AD162" s="220"/>
      <c r="AE162" s="253">
        <v>8</v>
      </c>
      <c r="AF162" s="609" t="s">
        <v>11042</v>
      </c>
      <c r="AG162" s="255"/>
      <c r="AH162" s="255">
        <v>101</v>
      </c>
      <c r="AI162" s="91"/>
      <c r="AJ162" s="273"/>
      <c r="AK162" s="273" t="s">
        <v>11953</v>
      </c>
      <c r="AL162" s="789">
        <v>11</v>
      </c>
      <c r="AM162" s="629">
        <v>2</v>
      </c>
      <c r="AN162" s="629">
        <v>6</v>
      </c>
      <c r="AO162" s="629">
        <v>3</v>
      </c>
      <c r="AP162" s="629"/>
      <c r="AQ162" s="315">
        <v>156</v>
      </c>
      <c r="AR162" s="315" t="s">
        <v>7145</v>
      </c>
      <c r="AS162" s="91" t="s">
        <v>11043</v>
      </c>
      <c r="AT162" s="91" t="s">
        <v>11970</v>
      </c>
      <c r="AU162" s="73">
        <v>3624</v>
      </c>
      <c r="AV162" s="232">
        <v>22.5</v>
      </c>
      <c r="AW162" s="345"/>
      <c r="AX162" s="345"/>
      <c r="AY162" s="345"/>
      <c r="AZ162" s="345"/>
      <c r="BA162" s="345"/>
      <c r="BB162" s="345"/>
      <c r="BC162" s="345"/>
      <c r="BD162" s="307"/>
      <c r="BE162" s="307"/>
      <c r="BF162" s="335">
        <v>11000</v>
      </c>
      <c r="BG162" s="335">
        <v>0</v>
      </c>
      <c r="BH162" s="335">
        <v>8000</v>
      </c>
      <c r="BI162" s="335">
        <v>8000</v>
      </c>
      <c r="BJ162" s="335">
        <v>11000</v>
      </c>
      <c r="BK162" s="337">
        <v>18</v>
      </c>
      <c r="BL162" s="337" t="s">
        <v>11971</v>
      </c>
      <c r="BM162" s="307" t="s">
        <v>12714</v>
      </c>
      <c r="BN162" s="307" t="s">
        <v>12713</v>
      </c>
      <c r="BO162" s="800"/>
      <c r="BP162" s="800"/>
      <c r="BQ162" s="327"/>
      <c r="BR162" s="327"/>
      <c r="BS162" s="327"/>
      <c r="BT162" s="327"/>
      <c r="BU162" s="327"/>
      <c r="BV162" s="327"/>
      <c r="BW162" s="327"/>
      <c r="BX162" s="253"/>
      <c r="BY162" s="632">
        <v>2</v>
      </c>
      <c r="BZ162" s="632">
        <v>2</v>
      </c>
      <c r="CA162" s="632"/>
      <c r="CB162" s="632"/>
      <c r="CC162" s="632"/>
    </row>
    <row r="163" spans="1:81" ht="17.100000000000001" customHeight="1">
      <c r="A163" s="648">
        <v>115</v>
      </c>
      <c r="B163" s="91" t="s">
        <v>111</v>
      </c>
      <c r="C163" s="78" t="s">
        <v>1909</v>
      </c>
      <c r="D163" s="91" t="s">
        <v>350</v>
      </c>
      <c r="E163" s="106" t="s">
        <v>20</v>
      </c>
      <c r="F163" s="78" t="s">
        <v>5516</v>
      </c>
      <c r="G163" s="101" t="s">
        <v>5517</v>
      </c>
      <c r="H163" s="269" t="s">
        <v>5518</v>
      </c>
      <c r="I163" s="118" t="s">
        <v>5519</v>
      </c>
      <c r="J163" s="269" t="s">
        <v>102</v>
      </c>
      <c r="K163" s="269" t="s">
        <v>5519</v>
      </c>
      <c r="L163" s="71" t="s">
        <v>5520</v>
      </c>
      <c r="M163" s="91" t="s">
        <v>8094</v>
      </c>
      <c r="N163" s="269" t="s">
        <v>30</v>
      </c>
      <c r="O163" s="253"/>
      <c r="P163" s="269" t="s">
        <v>30</v>
      </c>
      <c r="Q163" s="224">
        <v>2118</v>
      </c>
      <c r="R163" s="224">
        <v>440.12</v>
      </c>
      <c r="S163" s="224">
        <v>362.88</v>
      </c>
      <c r="T163" s="224">
        <v>210</v>
      </c>
      <c r="U163" s="253" t="s">
        <v>11972</v>
      </c>
      <c r="V163" s="252">
        <v>152.88</v>
      </c>
      <c r="W163" s="300">
        <v>17</v>
      </c>
      <c r="X163" s="71" t="s">
        <v>33</v>
      </c>
      <c r="Y163" s="220">
        <v>14</v>
      </c>
      <c r="Z163" s="220">
        <v>14</v>
      </c>
      <c r="AA163" s="220">
        <v>251</v>
      </c>
      <c r="AB163" s="220">
        <v>16</v>
      </c>
      <c r="AC163" s="220"/>
      <c r="AD163" s="220"/>
      <c r="AE163" s="253">
        <v>20</v>
      </c>
      <c r="AF163" s="273" t="s">
        <v>8095</v>
      </c>
      <c r="AG163" s="255"/>
      <c r="AH163" s="255">
        <v>251</v>
      </c>
      <c r="AI163" s="91"/>
      <c r="AJ163" s="273"/>
      <c r="AK163" s="273" t="s">
        <v>11973</v>
      </c>
      <c r="AL163" s="629">
        <v>14</v>
      </c>
      <c r="AM163" s="629">
        <v>5</v>
      </c>
      <c r="AN163" s="629">
        <v>1</v>
      </c>
      <c r="AO163" s="629">
        <v>3</v>
      </c>
      <c r="AP163" s="629">
        <v>5</v>
      </c>
      <c r="AQ163" s="315">
        <v>361</v>
      </c>
      <c r="AR163" s="315" t="s">
        <v>6341</v>
      </c>
      <c r="AS163" s="315" t="s">
        <v>6341</v>
      </c>
      <c r="AT163" s="91" t="s">
        <v>11974</v>
      </c>
      <c r="AU163" s="73">
        <v>5054</v>
      </c>
      <c r="AV163" s="232">
        <v>14</v>
      </c>
      <c r="AW163" s="345">
        <v>5000</v>
      </c>
      <c r="AX163" s="345">
        <v>0</v>
      </c>
      <c r="AY163" s="345">
        <v>3000</v>
      </c>
      <c r="AZ163" s="345">
        <v>4000</v>
      </c>
      <c r="BA163" s="345">
        <v>5000</v>
      </c>
      <c r="BB163" s="345"/>
      <c r="BC163" s="345"/>
      <c r="BD163" s="307" t="s">
        <v>11975</v>
      </c>
      <c r="BE163" s="307" t="s">
        <v>7119</v>
      </c>
      <c r="BF163" s="335">
        <v>5000</v>
      </c>
      <c r="BG163" s="335">
        <v>0</v>
      </c>
      <c r="BH163" s="335">
        <v>3000</v>
      </c>
      <c r="BI163" s="335">
        <v>4000</v>
      </c>
      <c r="BJ163" s="335">
        <v>5000</v>
      </c>
      <c r="BK163" s="335"/>
      <c r="BL163" s="335"/>
      <c r="BM163" s="307" t="s">
        <v>12715</v>
      </c>
      <c r="BN163" s="307" t="s">
        <v>12746</v>
      </c>
      <c r="BO163" s="800"/>
      <c r="BP163" s="800"/>
      <c r="BQ163" s="327"/>
      <c r="BR163" s="327"/>
      <c r="BS163" s="327"/>
      <c r="BT163" s="327"/>
      <c r="BU163" s="327"/>
      <c r="BV163" s="327"/>
      <c r="BW163" s="327"/>
      <c r="BX163" s="253"/>
      <c r="BY163" s="632">
        <v>3</v>
      </c>
      <c r="BZ163" s="632">
        <v>1</v>
      </c>
      <c r="CA163" s="632">
        <v>1</v>
      </c>
      <c r="CB163" s="632"/>
      <c r="CC163" s="632"/>
    </row>
    <row r="164" spans="1:81" ht="17.100000000000001" customHeight="1">
      <c r="A164" s="648">
        <v>116</v>
      </c>
      <c r="B164" s="91" t="s">
        <v>111</v>
      </c>
      <c r="C164" s="91" t="s">
        <v>1646</v>
      </c>
      <c r="D164" s="91" t="s">
        <v>350</v>
      </c>
      <c r="E164" s="106" t="s">
        <v>20</v>
      </c>
      <c r="F164" s="91" t="s">
        <v>5521</v>
      </c>
      <c r="G164" s="101" t="s">
        <v>5522</v>
      </c>
      <c r="H164" s="269" t="s">
        <v>5523</v>
      </c>
      <c r="I164" s="269" t="s">
        <v>5524</v>
      </c>
      <c r="J164" s="269" t="s">
        <v>102</v>
      </c>
      <c r="K164" s="269" t="s">
        <v>5525</v>
      </c>
      <c r="L164" s="71" t="s">
        <v>5526</v>
      </c>
      <c r="M164" s="91" t="s">
        <v>8096</v>
      </c>
      <c r="N164" s="269" t="s">
        <v>30</v>
      </c>
      <c r="O164" s="253"/>
      <c r="P164" s="269" t="s">
        <v>30</v>
      </c>
      <c r="Q164" s="224">
        <v>2572</v>
      </c>
      <c r="R164" s="224">
        <v>1539</v>
      </c>
      <c r="S164" s="224">
        <v>742</v>
      </c>
      <c r="T164" s="224">
        <v>742</v>
      </c>
      <c r="U164" s="253"/>
      <c r="V164" s="252"/>
      <c r="W164" s="252">
        <v>71.5</v>
      </c>
      <c r="X164" s="71" t="s">
        <v>6337</v>
      </c>
      <c r="Y164" s="220">
        <v>124.16</v>
      </c>
      <c r="Z164" s="220"/>
      <c r="AA164" s="220"/>
      <c r="AB164" s="220">
        <v>40</v>
      </c>
      <c r="AC164" s="220"/>
      <c r="AD164" s="220"/>
      <c r="AE164" s="253">
        <v>20</v>
      </c>
      <c r="AF164" s="273" t="s">
        <v>8045</v>
      </c>
      <c r="AG164" s="228"/>
      <c r="AH164" s="228">
        <v>500</v>
      </c>
      <c r="AI164" s="91"/>
      <c r="AJ164" s="273"/>
      <c r="AK164" s="273"/>
      <c r="AL164" s="629"/>
      <c r="AM164" s="629"/>
      <c r="AN164" s="629"/>
      <c r="AO164" s="629"/>
      <c r="AP164" s="629"/>
      <c r="AQ164" s="315">
        <v>100</v>
      </c>
      <c r="AR164" s="315" t="s">
        <v>6340</v>
      </c>
      <c r="AS164" s="315" t="s">
        <v>8097</v>
      </c>
      <c r="AT164" s="91" t="s">
        <v>12345</v>
      </c>
      <c r="AU164" s="375">
        <v>100</v>
      </c>
      <c r="AV164" s="375">
        <v>1</v>
      </c>
      <c r="AW164" s="345">
        <v>2000</v>
      </c>
      <c r="AX164" s="345"/>
      <c r="AY164" s="345"/>
      <c r="AZ164" s="345"/>
      <c r="BA164" s="345"/>
      <c r="BB164" s="345"/>
      <c r="BC164" s="345"/>
      <c r="BD164" s="307"/>
      <c r="BE164" s="307" t="s">
        <v>8656</v>
      </c>
      <c r="BF164" s="335"/>
      <c r="BG164" s="335"/>
      <c r="BH164" s="335"/>
      <c r="BI164" s="335"/>
      <c r="BJ164" s="335"/>
      <c r="BK164" s="335"/>
      <c r="BL164" s="335"/>
      <c r="BM164" s="307"/>
      <c r="BN164" s="307"/>
      <c r="BO164" s="800"/>
      <c r="BP164" s="800"/>
      <c r="BQ164" s="327"/>
      <c r="BR164" s="327"/>
      <c r="BS164" s="327"/>
      <c r="BT164" s="327"/>
      <c r="BU164" s="327"/>
      <c r="BV164" s="327"/>
      <c r="BW164" s="327"/>
      <c r="BX164" s="253"/>
      <c r="BY164" s="632">
        <v>1</v>
      </c>
      <c r="BZ164" s="632"/>
      <c r="CA164" s="632"/>
      <c r="CB164" s="632"/>
      <c r="CC164" s="632"/>
    </row>
    <row r="165" spans="1:81" ht="17.100000000000001" customHeight="1">
      <c r="A165" s="648">
        <v>117</v>
      </c>
      <c r="B165" s="151" t="s">
        <v>111</v>
      </c>
      <c r="C165" s="151" t="s">
        <v>5452</v>
      </c>
      <c r="D165" s="151" t="s">
        <v>350</v>
      </c>
      <c r="E165" s="106" t="s">
        <v>20</v>
      </c>
      <c r="F165" s="151" t="s">
        <v>5527</v>
      </c>
      <c r="G165" s="101" t="s">
        <v>5528</v>
      </c>
      <c r="H165" s="607" t="s">
        <v>5529</v>
      </c>
      <c r="I165" s="269" t="s">
        <v>5530</v>
      </c>
      <c r="J165" s="269" t="s">
        <v>102</v>
      </c>
      <c r="K165" s="269" t="s">
        <v>5531</v>
      </c>
      <c r="L165" s="71" t="s">
        <v>5532</v>
      </c>
      <c r="M165" s="91" t="s">
        <v>8098</v>
      </c>
      <c r="N165" s="269" t="s">
        <v>30</v>
      </c>
      <c r="O165" s="253"/>
      <c r="P165" s="269" t="s">
        <v>30</v>
      </c>
      <c r="Q165" s="224">
        <v>11220</v>
      </c>
      <c r="R165" s="224">
        <v>500</v>
      </c>
      <c r="S165" s="224">
        <v>104</v>
      </c>
      <c r="T165" s="224"/>
      <c r="U165" s="253" t="s">
        <v>6897</v>
      </c>
      <c r="V165" s="252">
        <v>104</v>
      </c>
      <c r="W165" s="252">
        <v>66</v>
      </c>
      <c r="X165" s="71" t="s">
        <v>6337</v>
      </c>
      <c r="Y165" s="220">
        <v>50</v>
      </c>
      <c r="Z165" s="220"/>
      <c r="AA165" s="220">
        <v>139</v>
      </c>
      <c r="AB165" s="220">
        <v>38</v>
      </c>
      <c r="AC165" s="220"/>
      <c r="AD165" s="220"/>
      <c r="AE165" s="253">
        <v>50</v>
      </c>
      <c r="AF165" s="273" t="s">
        <v>8099</v>
      </c>
      <c r="AG165" s="228">
        <v>5</v>
      </c>
      <c r="AH165" s="228">
        <v>139</v>
      </c>
      <c r="AI165" s="91"/>
      <c r="AJ165" s="273"/>
      <c r="AK165" s="273" t="s">
        <v>6573</v>
      </c>
      <c r="AL165" s="629">
        <v>15</v>
      </c>
      <c r="AM165" s="629"/>
      <c r="AN165" s="629">
        <v>10</v>
      </c>
      <c r="AO165" s="629">
        <v>5</v>
      </c>
      <c r="AP165" s="629"/>
      <c r="AQ165" s="315">
        <v>300</v>
      </c>
      <c r="AR165" s="315" t="s">
        <v>8556</v>
      </c>
      <c r="AS165" s="315" t="s">
        <v>8556</v>
      </c>
      <c r="AT165" s="91" t="s">
        <v>6422</v>
      </c>
      <c r="AU165" s="232">
        <v>1050</v>
      </c>
      <c r="AV165" s="232">
        <v>4</v>
      </c>
      <c r="AW165" s="345">
        <v>3000</v>
      </c>
      <c r="AX165" s="345">
        <v>0</v>
      </c>
      <c r="AY165" s="345">
        <v>2500</v>
      </c>
      <c r="AZ165" s="345">
        <v>3000</v>
      </c>
      <c r="BA165" s="345">
        <v>3000</v>
      </c>
      <c r="BB165" s="345">
        <v>30</v>
      </c>
      <c r="BC165" s="345"/>
      <c r="BD165" s="307"/>
      <c r="BE165" s="307" t="s">
        <v>10109</v>
      </c>
      <c r="BF165" s="335">
        <v>4000</v>
      </c>
      <c r="BG165" s="335">
        <v>1000</v>
      </c>
      <c r="BH165" s="335">
        <v>2000</v>
      </c>
      <c r="BI165" s="335">
        <v>3000</v>
      </c>
      <c r="BJ165" s="335">
        <v>4000</v>
      </c>
      <c r="BK165" s="335">
        <v>50</v>
      </c>
      <c r="BL165" s="335">
        <v>50</v>
      </c>
      <c r="BM165" s="307"/>
      <c r="BN165" s="307" t="s">
        <v>12716</v>
      </c>
      <c r="BO165" s="800"/>
      <c r="BP165" s="800"/>
      <c r="BQ165" s="327"/>
      <c r="BR165" s="327"/>
      <c r="BS165" s="327"/>
      <c r="BT165" s="327"/>
      <c r="BU165" s="327"/>
      <c r="BV165" s="327"/>
      <c r="BW165" s="327"/>
      <c r="BX165" s="253"/>
      <c r="BY165" s="632">
        <v>2</v>
      </c>
      <c r="BZ165" s="632"/>
      <c r="CA165" s="632"/>
      <c r="CB165" s="632"/>
      <c r="CC165" s="632"/>
    </row>
    <row r="166" spans="1:81" ht="17.100000000000001" customHeight="1">
      <c r="A166" s="648">
        <v>118</v>
      </c>
      <c r="B166" s="123" t="s">
        <v>111</v>
      </c>
      <c r="C166" s="123" t="s">
        <v>1877</v>
      </c>
      <c r="D166" s="123" t="s">
        <v>350</v>
      </c>
      <c r="E166" s="106" t="s">
        <v>20</v>
      </c>
      <c r="F166" s="123" t="s">
        <v>5533</v>
      </c>
      <c r="G166" s="101" t="s">
        <v>8800</v>
      </c>
      <c r="H166" s="269" t="s">
        <v>5534</v>
      </c>
      <c r="I166" s="269" t="s">
        <v>5535</v>
      </c>
      <c r="J166" s="269" t="s">
        <v>102</v>
      </c>
      <c r="K166" s="269" t="s">
        <v>5536</v>
      </c>
      <c r="L166" s="71" t="s">
        <v>5537</v>
      </c>
      <c r="M166" s="91" t="s">
        <v>11146</v>
      </c>
      <c r="N166" s="269" t="s">
        <v>102</v>
      </c>
      <c r="O166" s="253" t="s">
        <v>6435</v>
      </c>
      <c r="P166" s="269" t="s">
        <v>102</v>
      </c>
      <c r="Q166" s="224">
        <v>6563</v>
      </c>
      <c r="R166" s="224">
        <v>657</v>
      </c>
      <c r="S166" s="224">
        <v>499</v>
      </c>
      <c r="T166" s="224"/>
      <c r="U166" s="253"/>
      <c r="V166" s="252">
        <v>499</v>
      </c>
      <c r="W166" s="252">
        <v>41</v>
      </c>
      <c r="X166" s="71" t="s">
        <v>6337</v>
      </c>
      <c r="Y166" s="220">
        <v>42</v>
      </c>
      <c r="Z166" s="220"/>
      <c r="AA166" s="220"/>
      <c r="AB166" s="220">
        <v>20</v>
      </c>
      <c r="AC166" s="220">
        <v>24</v>
      </c>
      <c r="AD166" s="220">
        <v>24</v>
      </c>
      <c r="AE166" s="253">
        <v>25</v>
      </c>
      <c r="AF166" s="273" t="s">
        <v>8126</v>
      </c>
      <c r="AG166" s="228"/>
      <c r="AH166" s="228">
        <v>106</v>
      </c>
      <c r="AI166" s="91"/>
      <c r="AJ166" s="273"/>
      <c r="AK166" s="273" t="s">
        <v>6369</v>
      </c>
      <c r="AL166" s="629">
        <v>12</v>
      </c>
      <c r="AM166" s="629">
        <v>8</v>
      </c>
      <c r="AN166" s="629">
        <v>3</v>
      </c>
      <c r="AO166" s="629">
        <v>1</v>
      </c>
      <c r="AP166" s="629"/>
      <c r="AQ166" s="315">
        <v>252</v>
      </c>
      <c r="AR166" s="315" t="s">
        <v>6341</v>
      </c>
      <c r="AS166" s="315" t="s">
        <v>6341</v>
      </c>
      <c r="AT166" s="91" t="s">
        <v>6950</v>
      </c>
      <c r="AU166" s="73">
        <v>8348</v>
      </c>
      <c r="AV166" s="73">
        <v>33</v>
      </c>
      <c r="AW166" s="345"/>
      <c r="AX166" s="345"/>
      <c r="AY166" s="345"/>
      <c r="AZ166" s="345"/>
      <c r="BA166" s="345"/>
      <c r="BB166" s="345"/>
      <c r="BC166" s="345"/>
      <c r="BD166" s="307"/>
      <c r="BE166" s="307"/>
      <c r="BF166" s="335">
        <v>10000</v>
      </c>
      <c r="BG166" s="335">
        <v>0</v>
      </c>
      <c r="BH166" s="335">
        <v>0</v>
      </c>
      <c r="BI166" s="335">
        <v>10000</v>
      </c>
      <c r="BJ166" s="335">
        <v>10000</v>
      </c>
      <c r="BK166" s="335">
        <v>20</v>
      </c>
      <c r="BL166" s="335"/>
      <c r="BM166" s="307"/>
      <c r="BN166" s="307" t="s">
        <v>8127</v>
      </c>
      <c r="BO166" s="800"/>
      <c r="BP166" s="800"/>
      <c r="BQ166" s="327"/>
      <c r="BR166" s="327"/>
      <c r="BS166" s="327"/>
      <c r="BT166" s="327"/>
      <c r="BU166" s="327"/>
      <c r="BV166" s="327"/>
      <c r="BW166" s="327"/>
      <c r="BX166" s="253"/>
      <c r="BY166" s="632">
        <v>2</v>
      </c>
      <c r="BZ166" s="632">
        <v>2</v>
      </c>
      <c r="CA166" s="632">
        <v>1</v>
      </c>
      <c r="CB166" s="632"/>
      <c r="CC166" s="632"/>
    </row>
    <row r="167" spans="1:81" ht="17.100000000000001" customHeight="1">
      <c r="A167" s="88">
        <v>119</v>
      </c>
      <c r="B167" s="78" t="s">
        <v>75</v>
      </c>
      <c r="C167" s="78" t="s">
        <v>1739</v>
      </c>
      <c r="D167" s="78" t="s">
        <v>702</v>
      </c>
      <c r="E167" s="106" t="s">
        <v>11312</v>
      </c>
      <c r="F167" s="78" t="s">
        <v>5538</v>
      </c>
      <c r="G167" s="101" t="s">
        <v>11310</v>
      </c>
      <c r="H167" s="269" t="s">
        <v>5539</v>
      </c>
      <c r="I167" s="269" t="s">
        <v>5540</v>
      </c>
      <c r="J167" s="269" t="s">
        <v>102</v>
      </c>
      <c r="K167" s="269" t="s">
        <v>12676</v>
      </c>
      <c r="L167" s="71" t="s">
        <v>11311</v>
      </c>
      <c r="M167" s="91" t="s">
        <v>8100</v>
      </c>
      <c r="N167" s="269" t="s">
        <v>30</v>
      </c>
      <c r="O167" s="253"/>
      <c r="P167" s="269" t="s">
        <v>30</v>
      </c>
      <c r="Q167" s="224">
        <v>3082</v>
      </c>
      <c r="R167" s="224">
        <v>227.04</v>
      </c>
      <c r="S167" s="224">
        <v>129.51</v>
      </c>
      <c r="T167" s="224">
        <v>69.510000000000005</v>
      </c>
      <c r="U167" s="253" t="s">
        <v>12173</v>
      </c>
      <c r="V167" s="252">
        <v>60</v>
      </c>
      <c r="W167" s="252">
        <v>97.5</v>
      </c>
      <c r="X167" s="71" t="s">
        <v>6337</v>
      </c>
      <c r="Y167" s="220">
        <v>53</v>
      </c>
      <c r="Z167" s="220">
        <v>85</v>
      </c>
      <c r="AA167" s="220">
        <v>9410</v>
      </c>
      <c r="AB167" s="220">
        <v>16</v>
      </c>
      <c r="AC167" s="220"/>
      <c r="AD167" s="220"/>
      <c r="AE167" s="253">
        <v>20</v>
      </c>
      <c r="AF167" s="273" t="s">
        <v>8101</v>
      </c>
      <c r="AG167" s="255">
        <v>320</v>
      </c>
      <c r="AH167" s="255">
        <v>320</v>
      </c>
      <c r="AI167" s="91"/>
      <c r="AJ167" s="273"/>
      <c r="AK167" s="273" t="s">
        <v>6573</v>
      </c>
      <c r="AL167" s="629">
        <v>3</v>
      </c>
      <c r="AM167" s="629"/>
      <c r="AN167" s="629">
        <v>1</v>
      </c>
      <c r="AO167" s="629">
        <v>1</v>
      </c>
      <c r="AP167" s="629">
        <v>1</v>
      </c>
      <c r="AQ167" s="315">
        <v>299</v>
      </c>
      <c r="AR167" s="315" t="s">
        <v>6340</v>
      </c>
      <c r="AS167" s="315" t="s">
        <v>6340</v>
      </c>
      <c r="AT167" s="91" t="s">
        <v>10060</v>
      </c>
      <c r="AU167" s="73">
        <v>74750</v>
      </c>
      <c r="AV167" s="73">
        <v>250</v>
      </c>
      <c r="AW167" s="345"/>
      <c r="AX167" s="345"/>
      <c r="AY167" s="345"/>
      <c r="AZ167" s="345"/>
      <c r="BA167" s="345"/>
      <c r="BB167" s="345"/>
      <c r="BC167" s="345"/>
      <c r="BD167" s="307"/>
      <c r="BE167" s="307" t="s">
        <v>12174</v>
      </c>
      <c r="BF167" s="335"/>
      <c r="BG167" s="335"/>
      <c r="BH167" s="335"/>
      <c r="BI167" s="335"/>
      <c r="BJ167" s="335"/>
      <c r="BK167" s="335"/>
      <c r="BL167" s="335"/>
      <c r="BM167" s="307"/>
      <c r="BN167" s="307" t="s">
        <v>12174</v>
      </c>
      <c r="BO167" s="800"/>
      <c r="BP167" s="800"/>
      <c r="BQ167" s="327"/>
      <c r="BR167" s="327"/>
      <c r="BS167" s="327"/>
      <c r="BT167" s="327"/>
      <c r="BU167" s="327"/>
      <c r="BV167" s="327"/>
      <c r="BW167" s="327"/>
      <c r="BX167" s="253"/>
      <c r="BY167" s="632">
        <v>1</v>
      </c>
      <c r="BZ167" s="632"/>
      <c r="CA167" s="632">
        <v>2</v>
      </c>
      <c r="CB167" s="632"/>
      <c r="CC167" s="632"/>
    </row>
    <row r="168" spans="1:81" ht="17.100000000000001" customHeight="1">
      <c r="A168" s="648">
        <v>120</v>
      </c>
      <c r="B168" s="91" t="s">
        <v>111</v>
      </c>
      <c r="C168" s="91" t="s">
        <v>112</v>
      </c>
      <c r="D168" s="91" t="s">
        <v>350</v>
      </c>
      <c r="E168" s="106" t="s">
        <v>20</v>
      </c>
      <c r="F168" s="91" t="s">
        <v>5541</v>
      </c>
      <c r="G168" s="101" t="s">
        <v>5542</v>
      </c>
      <c r="H168" s="269" t="s">
        <v>5543</v>
      </c>
      <c r="I168" s="269" t="s">
        <v>11987</v>
      </c>
      <c r="J168" s="269" t="s">
        <v>102</v>
      </c>
      <c r="K168" s="269" t="s">
        <v>11988</v>
      </c>
      <c r="L168" s="71" t="s">
        <v>5544</v>
      </c>
      <c r="M168" s="91" t="s">
        <v>11147</v>
      </c>
      <c r="N168" s="269" t="s">
        <v>30</v>
      </c>
      <c r="O168" s="253"/>
      <c r="P168" s="629" t="s">
        <v>30</v>
      </c>
      <c r="Q168" s="224">
        <v>7759</v>
      </c>
      <c r="R168" s="224">
        <v>1532</v>
      </c>
      <c r="S168" s="224">
        <v>534</v>
      </c>
      <c r="T168" s="224">
        <v>267</v>
      </c>
      <c r="U168" s="253" t="s">
        <v>8473</v>
      </c>
      <c r="V168" s="252">
        <v>267</v>
      </c>
      <c r="W168" s="252">
        <v>200</v>
      </c>
      <c r="X168" s="71" t="s">
        <v>6337</v>
      </c>
      <c r="Y168" s="220"/>
      <c r="Z168" s="220">
        <v>27</v>
      </c>
      <c r="AA168" s="220">
        <v>500</v>
      </c>
      <c r="AB168" s="220">
        <v>45</v>
      </c>
      <c r="AC168" s="220"/>
      <c r="AD168" s="220">
        <v>132</v>
      </c>
      <c r="AE168" s="253">
        <v>30</v>
      </c>
      <c r="AF168" s="273" t="s">
        <v>8045</v>
      </c>
      <c r="AG168" s="228">
        <v>100</v>
      </c>
      <c r="AH168" s="228">
        <v>100</v>
      </c>
      <c r="AI168" s="91"/>
      <c r="AJ168" s="273"/>
      <c r="AK168" s="273" t="s">
        <v>11989</v>
      </c>
      <c r="AL168" s="629">
        <v>17</v>
      </c>
      <c r="AM168" s="629">
        <v>2</v>
      </c>
      <c r="AN168" s="629"/>
      <c r="AO168" s="629">
        <v>15</v>
      </c>
      <c r="AP168" s="629"/>
      <c r="AQ168" s="315">
        <v>317</v>
      </c>
      <c r="AR168" s="315" t="s">
        <v>8594</v>
      </c>
      <c r="AS168" s="315" t="s">
        <v>8594</v>
      </c>
      <c r="AT168" s="91" t="s">
        <v>8555</v>
      </c>
      <c r="AU168" s="73">
        <v>5625</v>
      </c>
      <c r="AV168" s="73">
        <v>18</v>
      </c>
      <c r="AW168" s="345">
        <v>7000</v>
      </c>
      <c r="AX168" s="345">
        <v>0</v>
      </c>
      <c r="AY168" s="345">
        <v>4000</v>
      </c>
      <c r="AZ168" s="345">
        <v>4000</v>
      </c>
      <c r="BA168" s="345">
        <v>7000</v>
      </c>
      <c r="BB168" s="68">
        <v>40</v>
      </c>
      <c r="BC168" s="68">
        <v>50</v>
      </c>
      <c r="BD168" s="307" t="s">
        <v>8655</v>
      </c>
      <c r="BE168" s="307"/>
      <c r="BF168" s="335"/>
      <c r="BG168" s="335"/>
      <c r="BH168" s="335"/>
      <c r="BI168" s="335"/>
      <c r="BJ168" s="335"/>
      <c r="BK168" s="335"/>
      <c r="BL168" s="335"/>
      <c r="BM168" s="307"/>
      <c r="BN168" s="307" t="s">
        <v>6350</v>
      </c>
      <c r="BO168" s="800"/>
      <c r="BP168" s="800"/>
      <c r="BQ168" s="327"/>
      <c r="BR168" s="327"/>
      <c r="BS168" s="327"/>
      <c r="BT168" s="327"/>
      <c r="BU168" s="327"/>
      <c r="BV168" s="327"/>
      <c r="BW168" s="327"/>
      <c r="BX168" s="253"/>
      <c r="BY168" s="632">
        <v>1</v>
      </c>
      <c r="BZ168" s="632">
        <v>1</v>
      </c>
      <c r="CA168" s="632"/>
      <c r="CB168" s="632"/>
      <c r="CC168" s="632"/>
    </row>
    <row r="169" spans="1:81" ht="17.100000000000001" customHeight="1">
      <c r="A169" s="648">
        <v>121</v>
      </c>
      <c r="B169" s="91" t="s">
        <v>111</v>
      </c>
      <c r="C169" s="91" t="s">
        <v>112</v>
      </c>
      <c r="D169" s="91" t="s">
        <v>350</v>
      </c>
      <c r="E169" s="106" t="s">
        <v>20</v>
      </c>
      <c r="F169" s="91" t="s">
        <v>5545</v>
      </c>
      <c r="G169" s="101" t="s">
        <v>5546</v>
      </c>
      <c r="H169" s="269" t="s">
        <v>8102</v>
      </c>
      <c r="I169" s="269" t="s">
        <v>6104</v>
      </c>
      <c r="J169" s="269" t="s">
        <v>102</v>
      </c>
      <c r="K169" s="269" t="s">
        <v>11976</v>
      </c>
      <c r="L169" s="71" t="s">
        <v>5547</v>
      </c>
      <c r="M169" s="91" t="s">
        <v>11148</v>
      </c>
      <c r="N169" s="269" t="s">
        <v>30</v>
      </c>
      <c r="O169" s="253"/>
      <c r="P169" s="269" t="s">
        <v>30</v>
      </c>
      <c r="Q169" s="406">
        <v>1570</v>
      </c>
      <c r="R169" s="406">
        <v>1491</v>
      </c>
      <c r="S169" s="406">
        <v>1491</v>
      </c>
      <c r="T169" s="406"/>
      <c r="U169" s="390"/>
      <c r="V169" s="300">
        <v>1491</v>
      </c>
      <c r="W169" s="300">
        <v>117</v>
      </c>
      <c r="X169" s="612" t="s">
        <v>11977</v>
      </c>
      <c r="Y169" s="464">
        <v>26.5</v>
      </c>
      <c r="Z169" s="464">
        <v>34</v>
      </c>
      <c r="AA169" s="464">
        <v>2150</v>
      </c>
      <c r="AB169" s="464">
        <v>60.48</v>
      </c>
      <c r="AC169" s="220">
        <v>90.57</v>
      </c>
      <c r="AD169" s="220">
        <v>159.77000000000001</v>
      </c>
      <c r="AE169" s="253">
        <v>15</v>
      </c>
      <c r="AF169" s="273" t="s">
        <v>8103</v>
      </c>
      <c r="AG169" s="255"/>
      <c r="AH169" s="255">
        <v>194</v>
      </c>
      <c r="AI169" s="91"/>
      <c r="AJ169" s="273"/>
      <c r="AK169" s="273" t="s">
        <v>6365</v>
      </c>
      <c r="AL169" s="629">
        <v>7</v>
      </c>
      <c r="AM169" s="629">
        <v>1</v>
      </c>
      <c r="AN169" s="629"/>
      <c r="AO169" s="629">
        <v>6</v>
      </c>
      <c r="AP169" s="629"/>
      <c r="AQ169" s="315">
        <v>350</v>
      </c>
      <c r="AR169" s="315" t="s">
        <v>7145</v>
      </c>
      <c r="AS169" s="315" t="s">
        <v>8104</v>
      </c>
      <c r="AT169" s="91" t="s">
        <v>8105</v>
      </c>
      <c r="AU169" s="73">
        <v>21624</v>
      </c>
      <c r="AV169" s="232">
        <v>62</v>
      </c>
      <c r="AW169" s="345">
        <v>3000</v>
      </c>
      <c r="AX169" s="345">
        <v>0</v>
      </c>
      <c r="AY169" s="345">
        <v>3000</v>
      </c>
      <c r="AZ169" s="345">
        <v>3000</v>
      </c>
      <c r="BA169" s="345">
        <v>3000</v>
      </c>
      <c r="BB169" s="345"/>
      <c r="BC169" s="345"/>
      <c r="BD169" s="307" t="s">
        <v>11045</v>
      </c>
      <c r="BE169" s="307"/>
      <c r="BF169" s="335">
        <v>3000</v>
      </c>
      <c r="BG169" s="335">
        <v>0</v>
      </c>
      <c r="BH169" s="335">
        <v>3000</v>
      </c>
      <c r="BI169" s="335">
        <v>3000</v>
      </c>
      <c r="BJ169" s="335">
        <v>3000</v>
      </c>
      <c r="BK169" s="335"/>
      <c r="BL169" s="335"/>
      <c r="BM169" s="307" t="s">
        <v>11045</v>
      </c>
      <c r="BN169" s="307"/>
      <c r="BO169" s="800"/>
      <c r="BP169" s="800"/>
      <c r="BQ169" s="327"/>
      <c r="BR169" s="327"/>
      <c r="BS169" s="327"/>
      <c r="BT169" s="327"/>
      <c r="BU169" s="327"/>
      <c r="BV169" s="327"/>
      <c r="BW169" s="327"/>
      <c r="BX169" s="253"/>
      <c r="BY169" s="632">
        <v>5</v>
      </c>
      <c r="BZ169" s="632"/>
      <c r="CA169" s="632">
        <v>1</v>
      </c>
      <c r="CB169" s="632"/>
      <c r="CC169" s="632"/>
    </row>
    <row r="170" spans="1:81" ht="17.100000000000001" customHeight="1">
      <c r="A170" s="648">
        <v>122</v>
      </c>
      <c r="B170" s="78" t="s">
        <v>111</v>
      </c>
      <c r="C170" s="78" t="s">
        <v>1780</v>
      </c>
      <c r="D170" s="78" t="s">
        <v>350</v>
      </c>
      <c r="E170" s="106" t="s">
        <v>20</v>
      </c>
      <c r="F170" s="88" t="s">
        <v>5548</v>
      </c>
      <c r="G170" s="101" t="s">
        <v>5549</v>
      </c>
      <c r="H170" s="269" t="s">
        <v>5550</v>
      </c>
      <c r="I170" s="269" t="s">
        <v>1729</v>
      </c>
      <c r="J170" s="269" t="s">
        <v>102</v>
      </c>
      <c r="K170" s="269" t="s">
        <v>5551</v>
      </c>
      <c r="L170" s="71" t="s">
        <v>5552</v>
      </c>
      <c r="M170" s="91" t="s">
        <v>11149</v>
      </c>
      <c r="N170" s="269" t="s">
        <v>30</v>
      </c>
      <c r="O170" s="253"/>
      <c r="P170" s="269" t="s">
        <v>102</v>
      </c>
      <c r="Q170" s="224">
        <v>1501</v>
      </c>
      <c r="R170" s="224">
        <v>609</v>
      </c>
      <c r="S170" s="224">
        <v>280</v>
      </c>
      <c r="T170" s="224">
        <v>32</v>
      </c>
      <c r="U170" s="253" t="s">
        <v>6352</v>
      </c>
      <c r="V170" s="252">
        <v>248</v>
      </c>
      <c r="W170" s="252">
        <v>200.8</v>
      </c>
      <c r="X170" s="71" t="s">
        <v>6337</v>
      </c>
      <c r="Y170" s="220">
        <v>64</v>
      </c>
      <c r="Z170" s="220"/>
      <c r="AA170" s="220"/>
      <c r="AB170" s="220">
        <v>18.899999999999999</v>
      </c>
      <c r="AC170" s="220"/>
      <c r="AD170" s="220"/>
      <c r="AE170" s="253" t="s">
        <v>9745</v>
      </c>
      <c r="AF170" s="273" t="s">
        <v>9746</v>
      </c>
      <c r="AG170" s="228"/>
      <c r="AH170" s="228">
        <v>332</v>
      </c>
      <c r="AI170" s="91"/>
      <c r="AJ170" s="273"/>
      <c r="AK170" s="628" t="s">
        <v>6573</v>
      </c>
      <c r="AL170" s="629">
        <v>5</v>
      </c>
      <c r="AM170" s="629">
        <v>3</v>
      </c>
      <c r="AN170" s="629">
        <v>1</v>
      </c>
      <c r="AO170" s="629">
        <v>1</v>
      </c>
      <c r="AP170" s="629"/>
      <c r="AQ170" s="315">
        <v>220</v>
      </c>
      <c r="AR170" s="315" t="s">
        <v>7380</v>
      </c>
      <c r="AS170" s="315" t="s">
        <v>7380</v>
      </c>
      <c r="AT170" s="91" t="s">
        <v>8589</v>
      </c>
      <c r="AU170" s="73">
        <v>3638</v>
      </c>
      <c r="AV170" s="73">
        <v>17</v>
      </c>
      <c r="AW170" s="345"/>
      <c r="AX170" s="345"/>
      <c r="AY170" s="345"/>
      <c r="AZ170" s="345"/>
      <c r="BA170" s="345"/>
      <c r="BB170" s="345"/>
      <c r="BC170" s="345"/>
      <c r="BD170" s="307"/>
      <c r="BE170" s="307" t="s">
        <v>6350</v>
      </c>
      <c r="BF170" s="335"/>
      <c r="BG170" s="335"/>
      <c r="BH170" s="335"/>
      <c r="BI170" s="335"/>
      <c r="BJ170" s="335"/>
      <c r="BK170" s="335"/>
      <c r="BL170" s="335"/>
      <c r="BM170" s="307"/>
      <c r="BN170" s="307" t="s">
        <v>6350</v>
      </c>
      <c r="BO170" s="800"/>
      <c r="BP170" s="800"/>
      <c r="BQ170" s="327"/>
      <c r="BR170" s="327"/>
      <c r="BS170" s="327"/>
      <c r="BT170" s="327"/>
      <c r="BU170" s="327"/>
      <c r="BV170" s="327"/>
      <c r="BW170" s="327"/>
      <c r="BX170" s="253"/>
      <c r="BY170" s="632">
        <v>1</v>
      </c>
      <c r="BZ170" s="632">
        <v>2</v>
      </c>
      <c r="CA170" s="632"/>
      <c r="CB170" s="632"/>
      <c r="CC170" s="632"/>
    </row>
    <row r="171" spans="1:81" ht="17.100000000000001" customHeight="1">
      <c r="A171" s="648">
        <v>123</v>
      </c>
      <c r="B171" s="78" t="s">
        <v>75</v>
      </c>
      <c r="C171" s="78" t="s">
        <v>1601</v>
      </c>
      <c r="D171" s="78" t="s">
        <v>702</v>
      </c>
      <c r="E171" s="106" t="s">
        <v>20</v>
      </c>
      <c r="F171" s="479" t="s">
        <v>12510</v>
      </c>
      <c r="G171" s="101" t="s">
        <v>11362</v>
      </c>
      <c r="H171" s="269" t="s">
        <v>5553</v>
      </c>
      <c r="I171" s="269" t="s">
        <v>5554</v>
      </c>
      <c r="J171" s="269" t="s">
        <v>102</v>
      </c>
      <c r="K171" s="269" t="s">
        <v>5555</v>
      </c>
      <c r="L171" s="71" t="s">
        <v>11363</v>
      </c>
      <c r="M171" s="91" t="s">
        <v>12346</v>
      </c>
      <c r="N171" s="269" t="s">
        <v>30</v>
      </c>
      <c r="O171" s="253"/>
      <c r="P171" s="269" t="s">
        <v>102</v>
      </c>
      <c r="Q171" s="224">
        <v>2990</v>
      </c>
      <c r="R171" s="224">
        <v>859</v>
      </c>
      <c r="S171" s="224">
        <v>298</v>
      </c>
      <c r="T171" s="224">
        <v>165</v>
      </c>
      <c r="U171" s="253" t="s">
        <v>6352</v>
      </c>
      <c r="V171" s="252">
        <v>133</v>
      </c>
      <c r="W171" s="252">
        <v>99</v>
      </c>
      <c r="X171" s="71" t="s">
        <v>33</v>
      </c>
      <c r="Y171" s="220">
        <v>198</v>
      </c>
      <c r="Z171" s="220">
        <v>100</v>
      </c>
      <c r="AA171" s="220">
        <v>15000</v>
      </c>
      <c r="AB171" s="220">
        <v>33</v>
      </c>
      <c r="AC171" s="220">
        <v>33</v>
      </c>
      <c r="AD171" s="220">
        <v>100</v>
      </c>
      <c r="AE171" s="253">
        <v>100</v>
      </c>
      <c r="AF171" s="273" t="s">
        <v>8497</v>
      </c>
      <c r="AG171" s="228"/>
      <c r="AH171" s="228">
        <v>120</v>
      </c>
      <c r="AI171" s="91"/>
      <c r="AJ171" s="273"/>
      <c r="AK171" s="593" t="s">
        <v>12347</v>
      </c>
      <c r="AL171" s="629">
        <v>12</v>
      </c>
      <c r="AM171" s="629">
        <v>2</v>
      </c>
      <c r="AN171" s="629">
        <v>8</v>
      </c>
      <c r="AO171" s="629">
        <v>2</v>
      </c>
      <c r="AP171" s="629"/>
      <c r="AQ171" s="315">
        <v>310</v>
      </c>
      <c r="AR171" s="315" t="s">
        <v>7747</v>
      </c>
      <c r="AS171" s="315" t="s">
        <v>7747</v>
      </c>
      <c r="AT171" s="91" t="s">
        <v>6356</v>
      </c>
      <c r="AU171" s="73">
        <v>6000</v>
      </c>
      <c r="AV171" s="73">
        <v>19</v>
      </c>
      <c r="AW171" s="345">
        <v>6000</v>
      </c>
      <c r="AX171" s="345">
        <v>4000</v>
      </c>
      <c r="AY171" s="345">
        <v>4000</v>
      </c>
      <c r="AZ171" s="345">
        <v>5000</v>
      </c>
      <c r="BA171" s="345">
        <v>6000</v>
      </c>
      <c r="BB171" s="345">
        <v>10</v>
      </c>
      <c r="BC171" s="345">
        <v>10</v>
      </c>
      <c r="BD171" s="307" t="s">
        <v>8346</v>
      </c>
      <c r="BE171" s="307" t="s">
        <v>7788</v>
      </c>
      <c r="BF171" s="335">
        <v>6000</v>
      </c>
      <c r="BG171" s="335">
        <v>4000</v>
      </c>
      <c r="BH171" s="335">
        <v>4000</v>
      </c>
      <c r="BI171" s="335">
        <v>5000</v>
      </c>
      <c r="BJ171" s="335">
        <v>6000</v>
      </c>
      <c r="BK171" s="335">
        <v>10</v>
      </c>
      <c r="BL171" s="335">
        <v>10</v>
      </c>
      <c r="BM171" s="307" t="s">
        <v>9790</v>
      </c>
      <c r="BN171" s="307" t="s">
        <v>7788</v>
      </c>
      <c r="BO171" s="800"/>
      <c r="BP171" s="800"/>
      <c r="BQ171" s="327"/>
      <c r="BR171" s="327"/>
      <c r="BS171" s="327"/>
      <c r="BT171" s="327"/>
      <c r="BU171" s="327"/>
      <c r="BV171" s="327"/>
      <c r="BW171" s="327"/>
      <c r="BX171" s="253"/>
      <c r="BY171" s="632">
        <v>4</v>
      </c>
      <c r="BZ171" s="632"/>
      <c r="CA171" s="632"/>
      <c r="CB171" s="632"/>
      <c r="CC171" s="632">
        <v>3</v>
      </c>
    </row>
    <row r="172" spans="1:81" ht="17.100000000000001" customHeight="1">
      <c r="A172" s="648">
        <v>124</v>
      </c>
      <c r="B172" s="78" t="s">
        <v>75</v>
      </c>
      <c r="C172" s="78" t="s">
        <v>1839</v>
      </c>
      <c r="D172" s="78" t="s">
        <v>702</v>
      </c>
      <c r="E172" s="106" t="s">
        <v>20</v>
      </c>
      <c r="F172" s="78" t="s">
        <v>5556</v>
      </c>
      <c r="G172" s="101" t="s">
        <v>5557</v>
      </c>
      <c r="H172" s="269" t="s">
        <v>5558</v>
      </c>
      <c r="I172" s="269" t="s">
        <v>5559</v>
      </c>
      <c r="J172" s="269" t="s">
        <v>102</v>
      </c>
      <c r="K172" s="269" t="s">
        <v>5559</v>
      </c>
      <c r="L172" s="71" t="s">
        <v>5560</v>
      </c>
      <c r="M172" s="91" t="s">
        <v>11150</v>
      </c>
      <c r="N172" s="269" t="s">
        <v>30</v>
      </c>
      <c r="O172" s="253"/>
      <c r="P172" s="269" t="s">
        <v>30</v>
      </c>
      <c r="Q172" s="224">
        <v>936</v>
      </c>
      <c r="R172" s="224">
        <v>398</v>
      </c>
      <c r="S172" s="224">
        <v>258</v>
      </c>
      <c r="T172" s="224"/>
      <c r="U172" s="253"/>
      <c r="V172" s="252">
        <v>258</v>
      </c>
      <c r="W172" s="252">
        <v>33</v>
      </c>
      <c r="X172" s="71" t="s">
        <v>6337</v>
      </c>
      <c r="Y172" s="220">
        <v>38</v>
      </c>
      <c r="Z172" s="220">
        <v>20</v>
      </c>
      <c r="AA172" s="220">
        <v>2500</v>
      </c>
      <c r="AB172" s="220">
        <v>28</v>
      </c>
      <c r="AC172" s="220"/>
      <c r="AD172" s="220">
        <v>40</v>
      </c>
      <c r="AE172" s="253" t="s">
        <v>8480</v>
      </c>
      <c r="AF172" s="273" t="s">
        <v>8106</v>
      </c>
      <c r="AG172" s="228"/>
      <c r="AH172" s="228">
        <v>125</v>
      </c>
      <c r="AI172" s="91"/>
      <c r="AJ172" s="273"/>
      <c r="AK172" s="273" t="s">
        <v>6354</v>
      </c>
      <c r="AL172" s="629">
        <v>6</v>
      </c>
      <c r="AM172" s="629">
        <v>3</v>
      </c>
      <c r="AN172" s="629">
        <v>1</v>
      </c>
      <c r="AO172" s="629">
        <v>2</v>
      </c>
      <c r="AP172" s="629"/>
      <c r="AQ172" s="315">
        <v>254</v>
      </c>
      <c r="AR172" s="315" t="s">
        <v>6340</v>
      </c>
      <c r="AS172" s="315" t="s">
        <v>6340</v>
      </c>
      <c r="AT172" s="91" t="s">
        <v>10061</v>
      </c>
      <c r="AU172" s="73">
        <v>3012</v>
      </c>
      <c r="AV172" s="232">
        <v>12</v>
      </c>
      <c r="AW172" s="345"/>
      <c r="AX172" s="345"/>
      <c r="AY172" s="345"/>
      <c r="AZ172" s="345"/>
      <c r="BA172" s="345"/>
      <c r="BB172" s="345"/>
      <c r="BC172" s="345"/>
      <c r="BD172" s="307"/>
      <c r="BE172" s="307"/>
      <c r="BF172" s="335">
        <v>5000</v>
      </c>
      <c r="BG172" s="335">
        <v>0</v>
      </c>
      <c r="BH172" s="335">
        <v>5000</v>
      </c>
      <c r="BI172" s="335">
        <v>5000</v>
      </c>
      <c r="BJ172" s="335">
        <v>5000</v>
      </c>
      <c r="BK172" s="335" t="s">
        <v>8673</v>
      </c>
      <c r="BL172" s="335">
        <v>50</v>
      </c>
      <c r="BM172" s="307"/>
      <c r="BN172" s="307" t="s">
        <v>10116</v>
      </c>
      <c r="BO172" s="800"/>
      <c r="BP172" s="800"/>
      <c r="BQ172" s="327"/>
      <c r="BR172" s="327"/>
      <c r="BS172" s="327"/>
      <c r="BT172" s="327"/>
      <c r="BU172" s="327"/>
      <c r="BV172" s="327"/>
      <c r="BW172" s="327"/>
      <c r="BX172" s="253"/>
      <c r="BY172" s="632">
        <v>3</v>
      </c>
      <c r="BZ172" s="632">
        <v>1</v>
      </c>
      <c r="CA172" s="632">
        <v>1</v>
      </c>
      <c r="CB172" s="632"/>
      <c r="CC172" s="632"/>
    </row>
    <row r="173" spans="1:81" ht="17.100000000000001" customHeight="1">
      <c r="A173" s="648">
        <v>125</v>
      </c>
      <c r="B173" s="78" t="s">
        <v>75</v>
      </c>
      <c r="C173" s="78" t="s">
        <v>5561</v>
      </c>
      <c r="D173" s="78" t="s">
        <v>702</v>
      </c>
      <c r="E173" s="106" t="s">
        <v>20</v>
      </c>
      <c r="F173" s="78" t="s">
        <v>12511</v>
      </c>
      <c r="G173" s="101" t="s">
        <v>5562</v>
      </c>
      <c r="H173" s="269" t="s">
        <v>5563</v>
      </c>
      <c r="I173" s="269" t="s">
        <v>5564</v>
      </c>
      <c r="J173" s="269" t="s">
        <v>102</v>
      </c>
      <c r="K173" s="269" t="s">
        <v>5565</v>
      </c>
      <c r="L173" s="71" t="s">
        <v>11096</v>
      </c>
      <c r="M173" s="91" t="s">
        <v>8303</v>
      </c>
      <c r="N173" s="269" t="s">
        <v>102</v>
      </c>
      <c r="O173" s="253" t="s">
        <v>11211</v>
      </c>
      <c r="P173" s="269" t="s">
        <v>30</v>
      </c>
      <c r="Q173" s="224">
        <v>1061</v>
      </c>
      <c r="R173" s="224">
        <v>2251</v>
      </c>
      <c r="S173" s="224">
        <v>892.5</v>
      </c>
      <c r="T173" s="406"/>
      <c r="U173" s="390"/>
      <c r="V173" s="300">
        <v>892.5</v>
      </c>
      <c r="W173" s="252">
        <v>53.1</v>
      </c>
      <c r="X173" s="71" t="s">
        <v>6337</v>
      </c>
      <c r="Y173" s="220">
        <v>66.2</v>
      </c>
      <c r="Z173" s="220">
        <v>48.9</v>
      </c>
      <c r="AA173" s="220">
        <v>350</v>
      </c>
      <c r="AB173" s="220">
        <v>51.7</v>
      </c>
      <c r="AC173" s="220"/>
      <c r="AD173" s="220"/>
      <c r="AE173" s="253">
        <v>62</v>
      </c>
      <c r="AF173" s="592" t="s">
        <v>7925</v>
      </c>
      <c r="AG173" s="228"/>
      <c r="AH173" s="228">
        <v>110</v>
      </c>
      <c r="AI173" s="91"/>
      <c r="AJ173" s="273"/>
      <c r="AK173" s="273"/>
      <c r="AL173" s="629"/>
      <c r="AM173" s="629"/>
      <c r="AN173" s="629"/>
      <c r="AO173" s="629"/>
      <c r="AP173" s="629"/>
      <c r="AQ173" s="315">
        <v>0</v>
      </c>
      <c r="AR173" s="315" t="s">
        <v>8595</v>
      </c>
      <c r="AS173" s="315" t="s">
        <v>8544</v>
      </c>
      <c r="AT173" s="634" t="s">
        <v>10993</v>
      </c>
      <c r="AU173" s="73">
        <v>0</v>
      </c>
      <c r="AV173" s="232">
        <v>0</v>
      </c>
      <c r="AW173" s="345"/>
      <c r="AX173" s="345"/>
      <c r="AY173" s="345"/>
      <c r="AZ173" s="345"/>
      <c r="BA173" s="345"/>
      <c r="BB173" s="345"/>
      <c r="BC173" s="345"/>
      <c r="BD173" s="307"/>
      <c r="BE173" s="307"/>
      <c r="BF173" s="335">
        <v>10000</v>
      </c>
      <c r="BG173" s="335">
        <v>0</v>
      </c>
      <c r="BH173" s="335">
        <v>3000</v>
      </c>
      <c r="BI173" s="335">
        <v>6000</v>
      </c>
      <c r="BJ173" s="335">
        <v>10000</v>
      </c>
      <c r="BK173" s="335">
        <v>30</v>
      </c>
      <c r="BL173" s="335">
        <v>30</v>
      </c>
      <c r="BM173" s="307" t="s">
        <v>8304</v>
      </c>
      <c r="BN173" s="307" t="s">
        <v>10117</v>
      </c>
      <c r="BO173" s="800"/>
      <c r="BP173" s="800"/>
      <c r="BQ173" s="327"/>
      <c r="BR173" s="327"/>
      <c r="BS173" s="327"/>
      <c r="BT173" s="327"/>
      <c r="BU173" s="327"/>
      <c r="BV173" s="327"/>
      <c r="BW173" s="327"/>
      <c r="BX173" s="253"/>
      <c r="BY173" s="632"/>
      <c r="BZ173" s="632"/>
      <c r="CA173" s="632"/>
      <c r="CB173" s="632"/>
      <c r="CC173" s="632"/>
    </row>
    <row r="174" spans="1:81" ht="17.100000000000001" customHeight="1">
      <c r="A174" s="648">
        <v>126</v>
      </c>
      <c r="B174" s="78" t="s">
        <v>75</v>
      </c>
      <c r="C174" s="78" t="s">
        <v>1585</v>
      </c>
      <c r="D174" s="78" t="s">
        <v>702</v>
      </c>
      <c r="E174" s="106" t="s">
        <v>97</v>
      </c>
      <c r="F174" s="78" t="s">
        <v>5566</v>
      </c>
      <c r="G174" s="169" t="s">
        <v>10992</v>
      </c>
      <c r="H174" s="269" t="s">
        <v>12527</v>
      </c>
      <c r="I174" s="269" t="s">
        <v>8536</v>
      </c>
      <c r="J174" s="269" t="s">
        <v>102</v>
      </c>
      <c r="K174" s="269" t="s">
        <v>8537</v>
      </c>
      <c r="L174" s="71" t="s">
        <v>7930</v>
      </c>
      <c r="M174" s="91" t="s">
        <v>11151</v>
      </c>
      <c r="N174" s="269" t="s">
        <v>30</v>
      </c>
      <c r="O174" s="253"/>
      <c r="P174" s="269" t="s">
        <v>30</v>
      </c>
      <c r="Q174" s="224">
        <v>15000</v>
      </c>
      <c r="R174" s="224">
        <v>12000</v>
      </c>
      <c r="S174" s="224">
        <v>1203</v>
      </c>
      <c r="T174" s="224">
        <v>117</v>
      </c>
      <c r="U174" s="253" t="s">
        <v>6405</v>
      </c>
      <c r="V174" s="252">
        <v>1086</v>
      </c>
      <c r="W174" s="252">
        <v>332</v>
      </c>
      <c r="X174" s="71" t="s">
        <v>6337</v>
      </c>
      <c r="Y174" s="220">
        <v>153</v>
      </c>
      <c r="Z174" s="220">
        <v>35</v>
      </c>
      <c r="AA174" s="220">
        <v>3032</v>
      </c>
      <c r="AB174" s="220">
        <v>42</v>
      </c>
      <c r="AC174" s="220"/>
      <c r="AD174" s="220">
        <v>197</v>
      </c>
      <c r="AE174" s="253">
        <v>20</v>
      </c>
      <c r="AF174" s="273" t="s">
        <v>7931</v>
      </c>
      <c r="AG174" s="228">
        <v>3032</v>
      </c>
      <c r="AH174" s="228">
        <v>871</v>
      </c>
      <c r="AI174" s="91"/>
      <c r="AJ174" s="273"/>
      <c r="AK174" s="273"/>
      <c r="AL174" s="629">
        <v>9</v>
      </c>
      <c r="AM174" s="629">
        <v>3</v>
      </c>
      <c r="AN174" s="629">
        <v>1</v>
      </c>
      <c r="AO174" s="629">
        <v>4</v>
      </c>
      <c r="AP174" s="629">
        <v>1</v>
      </c>
      <c r="AQ174" s="315">
        <v>241</v>
      </c>
      <c r="AR174" s="315" t="s">
        <v>12528</v>
      </c>
      <c r="AS174" s="315" t="s">
        <v>12528</v>
      </c>
      <c r="AT174" s="91" t="s">
        <v>8596</v>
      </c>
      <c r="AU174" s="232">
        <v>1072</v>
      </c>
      <c r="AV174" s="232">
        <v>4</v>
      </c>
      <c r="AW174" s="345">
        <v>12000</v>
      </c>
      <c r="AX174" s="345">
        <v>0</v>
      </c>
      <c r="AY174" s="345">
        <v>8000</v>
      </c>
      <c r="AZ174" s="345">
        <v>8000</v>
      </c>
      <c r="BA174" s="345">
        <v>12000</v>
      </c>
      <c r="BB174" s="345">
        <v>0</v>
      </c>
      <c r="BC174" s="345"/>
      <c r="BD174" s="307"/>
      <c r="BE174" s="307" t="s">
        <v>12529</v>
      </c>
      <c r="BF174" s="335">
        <v>12000</v>
      </c>
      <c r="BG174" s="335">
        <v>5000</v>
      </c>
      <c r="BH174" s="335">
        <v>8000</v>
      </c>
      <c r="BI174" s="335">
        <v>8000</v>
      </c>
      <c r="BJ174" s="335">
        <v>12000</v>
      </c>
      <c r="BK174" s="335"/>
      <c r="BL174" s="335"/>
      <c r="BM174" s="307"/>
      <c r="BN174" s="307"/>
      <c r="BO174" s="800"/>
      <c r="BP174" s="800"/>
      <c r="BQ174" s="327"/>
      <c r="BR174" s="327"/>
      <c r="BS174" s="327"/>
      <c r="BT174" s="327"/>
      <c r="BU174" s="327"/>
      <c r="BV174" s="327"/>
      <c r="BW174" s="327"/>
      <c r="BX174" s="253"/>
      <c r="BY174" s="632">
        <v>3</v>
      </c>
      <c r="BZ174" s="632"/>
      <c r="CA174" s="632">
        <v>4</v>
      </c>
      <c r="CB174" s="632">
        <v>4</v>
      </c>
      <c r="CC174" s="632">
        <v>2</v>
      </c>
    </row>
    <row r="175" spans="1:81" ht="17.100000000000001" customHeight="1">
      <c r="A175" s="648">
        <v>127</v>
      </c>
      <c r="B175" s="78" t="s">
        <v>75</v>
      </c>
      <c r="C175" s="78" t="s">
        <v>1973</v>
      </c>
      <c r="D175" s="78" t="s">
        <v>702</v>
      </c>
      <c r="E175" s="106" t="s">
        <v>20</v>
      </c>
      <c r="F175" s="78" t="s">
        <v>5567</v>
      </c>
      <c r="G175" s="101" t="s">
        <v>5568</v>
      </c>
      <c r="H175" s="269" t="s">
        <v>5569</v>
      </c>
      <c r="I175" s="269" t="s">
        <v>5570</v>
      </c>
      <c r="J175" s="269" t="s">
        <v>102</v>
      </c>
      <c r="K175" s="269" t="s">
        <v>4268</v>
      </c>
      <c r="L175" s="71" t="s">
        <v>5571</v>
      </c>
      <c r="M175" s="91" t="s">
        <v>8107</v>
      </c>
      <c r="N175" s="269" t="s">
        <v>30</v>
      </c>
      <c r="O175" s="253"/>
      <c r="P175" s="269" t="s">
        <v>30</v>
      </c>
      <c r="Q175" s="224">
        <v>62341</v>
      </c>
      <c r="R175" s="224">
        <v>6372</v>
      </c>
      <c r="S175" s="224">
        <v>1234</v>
      </c>
      <c r="T175" s="224">
        <v>426</v>
      </c>
      <c r="U175" s="253" t="s">
        <v>6405</v>
      </c>
      <c r="V175" s="252">
        <v>808</v>
      </c>
      <c r="W175" s="252">
        <v>230</v>
      </c>
      <c r="X175" s="71" t="s">
        <v>6337</v>
      </c>
      <c r="Y175" s="220">
        <v>133</v>
      </c>
      <c r="Z175" s="220">
        <v>72</v>
      </c>
      <c r="AA175" s="220">
        <v>45000</v>
      </c>
      <c r="AB175" s="220">
        <v>203</v>
      </c>
      <c r="AC175" s="220">
        <v>65</v>
      </c>
      <c r="AD175" s="220">
        <v>200</v>
      </c>
      <c r="AE175" s="253">
        <v>150</v>
      </c>
      <c r="AF175" s="273" t="s">
        <v>8108</v>
      </c>
      <c r="AG175" s="228"/>
      <c r="AH175" s="228">
        <v>326</v>
      </c>
      <c r="AI175" s="91"/>
      <c r="AJ175" s="273"/>
      <c r="AK175" s="89" t="s">
        <v>11978</v>
      </c>
      <c r="AL175" s="629">
        <v>3</v>
      </c>
      <c r="AM175" s="629">
        <v>1</v>
      </c>
      <c r="AN175" s="629">
        <v>2</v>
      </c>
      <c r="AO175" s="629"/>
      <c r="AP175" s="629"/>
      <c r="AQ175" s="315">
        <v>200</v>
      </c>
      <c r="AR175" s="315" t="s">
        <v>6341</v>
      </c>
      <c r="AS175" s="315" t="s">
        <v>6341</v>
      </c>
      <c r="AT175" s="91" t="s">
        <v>8589</v>
      </c>
      <c r="AU175" s="232">
        <v>2579</v>
      </c>
      <c r="AV175" s="73">
        <v>13</v>
      </c>
      <c r="AW175" s="345">
        <v>10000</v>
      </c>
      <c r="AX175" s="345">
        <v>5000</v>
      </c>
      <c r="AY175" s="345">
        <v>7000</v>
      </c>
      <c r="AZ175" s="345">
        <v>7000</v>
      </c>
      <c r="BA175" s="345">
        <v>10000</v>
      </c>
      <c r="BB175" s="345">
        <v>20</v>
      </c>
      <c r="BC175" s="345">
        <v>50</v>
      </c>
      <c r="BD175" s="307" t="s">
        <v>10080</v>
      </c>
      <c r="BE175" s="307" t="s">
        <v>8109</v>
      </c>
      <c r="BF175" s="335">
        <v>10000</v>
      </c>
      <c r="BG175" s="335">
        <v>5000</v>
      </c>
      <c r="BH175" s="335">
        <v>7000</v>
      </c>
      <c r="BI175" s="335">
        <v>7000</v>
      </c>
      <c r="BJ175" s="335">
        <v>10000</v>
      </c>
      <c r="BK175" s="335">
        <v>20</v>
      </c>
      <c r="BL175" s="335">
        <v>50</v>
      </c>
      <c r="BM175" s="307" t="s">
        <v>10118</v>
      </c>
      <c r="BN175" s="307" t="s">
        <v>8109</v>
      </c>
      <c r="BO175" s="800"/>
      <c r="BP175" s="800"/>
      <c r="BQ175" s="327"/>
      <c r="BR175" s="327"/>
      <c r="BS175" s="327"/>
      <c r="BT175" s="327"/>
      <c r="BU175" s="327"/>
      <c r="BV175" s="327"/>
      <c r="BW175" s="327"/>
      <c r="BX175" s="253"/>
      <c r="BY175" s="632">
        <v>6</v>
      </c>
      <c r="BZ175" s="632">
        <v>1</v>
      </c>
      <c r="CA175" s="632">
        <v>9</v>
      </c>
      <c r="CB175" s="632"/>
      <c r="CC175" s="632"/>
    </row>
    <row r="176" spans="1:81" ht="17.100000000000001" customHeight="1">
      <c r="A176" s="648">
        <v>128</v>
      </c>
      <c r="B176" s="78" t="s">
        <v>75</v>
      </c>
      <c r="C176" s="78" t="s">
        <v>1708</v>
      </c>
      <c r="D176" s="78" t="s">
        <v>702</v>
      </c>
      <c r="E176" s="106" t="s">
        <v>180</v>
      </c>
      <c r="F176" s="78" t="s">
        <v>5572</v>
      </c>
      <c r="G176" s="101" t="s">
        <v>5485</v>
      </c>
      <c r="H176" s="269" t="s">
        <v>5486</v>
      </c>
      <c r="I176" s="269" t="s">
        <v>2592</v>
      </c>
      <c r="J176" s="269" t="s">
        <v>102</v>
      </c>
      <c r="K176" s="269" t="s">
        <v>2654</v>
      </c>
      <c r="L176" s="71" t="s">
        <v>5573</v>
      </c>
      <c r="M176" s="91" t="s">
        <v>11144</v>
      </c>
      <c r="N176" s="629" t="s">
        <v>30</v>
      </c>
      <c r="O176" s="253"/>
      <c r="P176" s="269" t="s">
        <v>30</v>
      </c>
      <c r="Q176" s="224">
        <v>40974</v>
      </c>
      <c r="R176" s="224">
        <v>1802</v>
      </c>
      <c r="S176" s="224">
        <v>257</v>
      </c>
      <c r="T176" s="224">
        <v>175</v>
      </c>
      <c r="U176" s="253" t="s">
        <v>6361</v>
      </c>
      <c r="V176" s="252">
        <v>82</v>
      </c>
      <c r="W176" s="300">
        <v>2644</v>
      </c>
      <c r="X176" s="71" t="s">
        <v>6337</v>
      </c>
      <c r="Y176" s="220">
        <v>419.79</v>
      </c>
      <c r="Z176" s="220">
        <v>27</v>
      </c>
      <c r="AA176" s="220"/>
      <c r="AB176" s="220">
        <v>62</v>
      </c>
      <c r="AC176" s="220">
        <v>312</v>
      </c>
      <c r="AD176" s="220">
        <v>62</v>
      </c>
      <c r="AE176" s="253">
        <v>300</v>
      </c>
      <c r="AF176" s="273" t="s">
        <v>8110</v>
      </c>
      <c r="AG176" s="228"/>
      <c r="AH176" s="228">
        <v>150</v>
      </c>
      <c r="AI176" s="91"/>
      <c r="AJ176" s="273"/>
      <c r="AK176" s="273" t="s">
        <v>6354</v>
      </c>
      <c r="AL176" s="629">
        <v>5</v>
      </c>
      <c r="AM176" s="629">
        <v>5</v>
      </c>
      <c r="AN176" s="629"/>
      <c r="AO176" s="629"/>
      <c r="AP176" s="629"/>
      <c r="AQ176" s="315">
        <v>310</v>
      </c>
      <c r="AR176" s="315" t="s">
        <v>8556</v>
      </c>
      <c r="AS176" s="315" t="s">
        <v>8556</v>
      </c>
      <c r="AT176" s="91" t="s">
        <v>6356</v>
      </c>
      <c r="AU176" s="232">
        <v>35000</v>
      </c>
      <c r="AV176" s="232">
        <v>113</v>
      </c>
      <c r="AW176" s="345">
        <v>10000</v>
      </c>
      <c r="AX176" s="345">
        <v>8000</v>
      </c>
      <c r="AY176" s="345">
        <v>8000</v>
      </c>
      <c r="AZ176" s="345">
        <v>9000</v>
      </c>
      <c r="BA176" s="345">
        <v>10000</v>
      </c>
      <c r="BB176" s="345">
        <v>20</v>
      </c>
      <c r="BC176" s="345">
        <v>20</v>
      </c>
      <c r="BD176" s="307" t="s">
        <v>11980</v>
      </c>
      <c r="BE176" s="307" t="s">
        <v>11979</v>
      </c>
      <c r="BF176" s="335"/>
      <c r="BG176" s="335"/>
      <c r="BH176" s="335"/>
      <c r="BI176" s="335"/>
      <c r="BJ176" s="335"/>
      <c r="BK176" s="335"/>
      <c r="BL176" s="335"/>
      <c r="BM176" s="307"/>
      <c r="BN176" s="307"/>
      <c r="BO176" s="800"/>
      <c r="BP176" s="800"/>
      <c r="BQ176" s="327"/>
      <c r="BR176" s="327"/>
      <c r="BS176" s="327"/>
      <c r="BT176" s="327"/>
      <c r="BU176" s="327"/>
      <c r="BV176" s="327"/>
      <c r="BW176" s="327"/>
      <c r="BX176" s="253"/>
      <c r="BY176" s="632">
        <v>1</v>
      </c>
      <c r="BZ176" s="632">
        <v>3</v>
      </c>
      <c r="CA176" s="632">
        <v>1</v>
      </c>
      <c r="CB176" s="632"/>
      <c r="CC176" s="632"/>
    </row>
    <row r="177" spans="1:81" ht="17.100000000000001" customHeight="1">
      <c r="A177" s="648">
        <v>129</v>
      </c>
      <c r="B177" s="78" t="s">
        <v>75</v>
      </c>
      <c r="C177" s="78" t="s">
        <v>1883</v>
      </c>
      <c r="D177" s="78" t="s">
        <v>702</v>
      </c>
      <c r="E177" s="106" t="s">
        <v>20</v>
      </c>
      <c r="F177" s="78" t="s">
        <v>5574</v>
      </c>
      <c r="G177" s="101" t="s">
        <v>5575</v>
      </c>
      <c r="H177" s="269" t="s">
        <v>5576</v>
      </c>
      <c r="I177" s="269" t="s">
        <v>5577</v>
      </c>
      <c r="J177" s="269" t="s">
        <v>102</v>
      </c>
      <c r="K177" s="269" t="s">
        <v>12312</v>
      </c>
      <c r="L177" s="71" t="s">
        <v>5578</v>
      </c>
      <c r="M177" s="91" t="s">
        <v>11152</v>
      </c>
      <c r="N177" s="269" t="s">
        <v>102</v>
      </c>
      <c r="O177" s="253" t="s">
        <v>11211</v>
      </c>
      <c r="P177" s="269" t="s">
        <v>30</v>
      </c>
      <c r="Q177" s="224">
        <v>10868</v>
      </c>
      <c r="R177" s="224">
        <v>1215.57</v>
      </c>
      <c r="S177" s="224">
        <v>943.85</v>
      </c>
      <c r="T177" s="224"/>
      <c r="U177" s="253"/>
      <c r="V177" s="252">
        <v>943.85</v>
      </c>
      <c r="W177" s="252">
        <v>42.76</v>
      </c>
      <c r="X177" s="71" t="s">
        <v>6337</v>
      </c>
      <c r="Y177" s="220">
        <v>19.02</v>
      </c>
      <c r="Z177" s="220"/>
      <c r="AA177" s="220"/>
      <c r="AB177" s="220">
        <v>80.83</v>
      </c>
      <c r="AC177" s="220"/>
      <c r="AD177" s="220">
        <v>53</v>
      </c>
      <c r="AE177" s="253">
        <v>100</v>
      </c>
      <c r="AF177" s="273" t="s">
        <v>8305</v>
      </c>
      <c r="AG177" s="228">
        <v>6</v>
      </c>
      <c r="AH177" s="228">
        <v>110</v>
      </c>
      <c r="AI177" s="91"/>
      <c r="AJ177" s="273"/>
      <c r="AK177" s="273" t="s">
        <v>6354</v>
      </c>
      <c r="AL177" s="629"/>
      <c r="AM177" s="629"/>
      <c r="AN177" s="629"/>
      <c r="AO177" s="629"/>
      <c r="AP177" s="629"/>
      <c r="AQ177" s="315">
        <v>200</v>
      </c>
      <c r="AR177" s="315" t="s">
        <v>6341</v>
      </c>
      <c r="AS177" s="315" t="s">
        <v>6341</v>
      </c>
      <c r="AT177" s="91" t="s">
        <v>6422</v>
      </c>
      <c r="AU177" s="232">
        <v>39457</v>
      </c>
      <c r="AV177" s="232">
        <v>197</v>
      </c>
      <c r="AW177" s="345"/>
      <c r="AX177" s="345"/>
      <c r="AY177" s="345"/>
      <c r="AZ177" s="345"/>
      <c r="BA177" s="345"/>
      <c r="BB177" s="345"/>
      <c r="BC177" s="345"/>
      <c r="BD177" s="307"/>
      <c r="BE177" s="307"/>
      <c r="BF177" s="335">
        <v>15000</v>
      </c>
      <c r="BG177" s="335">
        <v>10000</v>
      </c>
      <c r="BH177" s="335">
        <v>10000</v>
      </c>
      <c r="BI177" s="335">
        <v>13000</v>
      </c>
      <c r="BJ177" s="335">
        <v>15000</v>
      </c>
      <c r="BK177" s="337">
        <v>20</v>
      </c>
      <c r="BL177" s="337">
        <v>20</v>
      </c>
      <c r="BM177" s="307" t="s">
        <v>8306</v>
      </c>
      <c r="BN177" s="307" t="s">
        <v>8307</v>
      </c>
      <c r="BO177" s="800"/>
      <c r="BP177" s="800"/>
      <c r="BQ177" s="327"/>
      <c r="BR177" s="327"/>
      <c r="BS177" s="327"/>
      <c r="BT177" s="327"/>
      <c r="BU177" s="327"/>
      <c r="BV177" s="327"/>
      <c r="BW177" s="327"/>
      <c r="BX177" s="253"/>
      <c r="BY177" s="632">
        <v>2</v>
      </c>
      <c r="BZ177" s="632"/>
      <c r="CA177" s="632">
        <v>3</v>
      </c>
      <c r="CB177" s="632"/>
      <c r="CC177" s="632"/>
    </row>
    <row r="178" spans="1:81" ht="17.100000000000001" customHeight="1">
      <c r="A178" s="648">
        <v>130</v>
      </c>
      <c r="B178" s="91" t="s">
        <v>111</v>
      </c>
      <c r="C178" s="91" t="s">
        <v>5452</v>
      </c>
      <c r="D178" s="91" t="s">
        <v>350</v>
      </c>
      <c r="E178" s="106" t="s">
        <v>180</v>
      </c>
      <c r="F178" s="91" t="s">
        <v>5579</v>
      </c>
      <c r="G178" s="101" t="s">
        <v>5580</v>
      </c>
      <c r="H178" s="269" t="s">
        <v>5581</v>
      </c>
      <c r="I178" s="269" t="s">
        <v>5582</v>
      </c>
      <c r="J178" s="269" t="s">
        <v>102</v>
      </c>
      <c r="K178" s="269" t="s">
        <v>5583</v>
      </c>
      <c r="L178" s="71" t="s">
        <v>5584</v>
      </c>
      <c r="M178" s="91" t="s">
        <v>11153</v>
      </c>
      <c r="N178" s="269" t="s">
        <v>30</v>
      </c>
      <c r="O178" s="253"/>
      <c r="P178" s="269" t="s">
        <v>30</v>
      </c>
      <c r="Q178" s="224">
        <v>7180</v>
      </c>
      <c r="R178" s="224">
        <v>168</v>
      </c>
      <c r="S178" s="224">
        <v>84</v>
      </c>
      <c r="T178" s="224"/>
      <c r="U178" s="253" t="s">
        <v>6745</v>
      </c>
      <c r="V178" s="252">
        <v>84</v>
      </c>
      <c r="W178" s="252">
        <v>12</v>
      </c>
      <c r="X178" s="71" t="s">
        <v>6337</v>
      </c>
      <c r="Y178" s="220">
        <v>84</v>
      </c>
      <c r="Z178" s="220"/>
      <c r="AA178" s="220"/>
      <c r="AB178" s="220"/>
      <c r="AC178" s="220"/>
      <c r="AD178" s="220"/>
      <c r="AE178" s="253"/>
      <c r="AF178" s="273" t="s">
        <v>8111</v>
      </c>
      <c r="AG178" s="228"/>
      <c r="AH178" s="228">
        <v>66</v>
      </c>
      <c r="AI178" s="91"/>
      <c r="AJ178" s="273"/>
      <c r="AK178" s="273" t="s">
        <v>6372</v>
      </c>
      <c r="AL178" s="629"/>
      <c r="AM178" s="629"/>
      <c r="AN178" s="629"/>
      <c r="AO178" s="629"/>
      <c r="AP178" s="629"/>
      <c r="AQ178" s="315">
        <v>350</v>
      </c>
      <c r="AR178" s="315" t="s">
        <v>8556</v>
      </c>
      <c r="AS178" s="315" t="s">
        <v>8556</v>
      </c>
      <c r="AT178" s="91"/>
      <c r="AU178" s="232">
        <v>430</v>
      </c>
      <c r="AV178" s="73">
        <v>1</v>
      </c>
      <c r="AW178" s="345"/>
      <c r="AX178" s="345"/>
      <c r="AY178" s="345"/>
      <c r="AZ178" s="345"/>
      <c r="BA178" s="345"/>
      <c r="BB178" s="345"/>
      <c r="BC178" s="345"/>
      <c r="BD178" s="307"/>
      <c r="BE178" s="307" t="s">
        <v>6350</v>
      </c>
      <c r="BF178" s="335">
        <v>3000</v>
      </c>
      <c r="BG178" s="335">
        <v>0</v>
      </c>
      <c r="BH178" s="335">
        <v>2500</v>
      </c>
      <c r="BI178" s="335">
        <v>3000</v>
      </c>
      <c r="BJ178" s="335">
        <v>3000</v>
      </c>
      <c r="BK178" s="335">
        <v>50</v>
      </c>
      <c r="BL178" s="335"/>
      <c r="BM178" s="307"/>
      <c r="BN178" s="307" t="s">
        <v>12747</v>
      </c>
      <c r="BO178" s="800"/>
      <c r="BP178" s="800"/>
      <c r="BQ178" s="327"/>
      <c r="BR178" s="327"/>
      <c r="BS178" s="327"/>
      <c r="BT178" s="327"/>
      <c r="BU178" s="327"/>
      <c r="BV178" s="327"/>
      <c r="BW178" s="327"/>
      <c r="BX178" s="253"/>
      <c r="BY178" s="632">
        <v>2</v>
      </c>
      <c r="BZ178" s="632"/>
      <c r="CA178" s="632"/>
      <c r="CB178" s="632"/>
      <c r="CC178" s="632"/>
    </row>
    <row r="179" spans="1:81" ht="17.100000000000001" customHeight="1">
      <c r="A179" s="648">
        <v>131</v>
      </c>
      <c r="B179" s="78" t="s">
        <v>75</v>
      </c>
      <c r="C179" s="78" t="s">
        <v>1708</v>
      </c>
      <c r="D179" s="78" t="s">
        <v>702</v>
      </c>
      <c r="E179" s="106" t="s">
        <v>20</v>
      </c>
      <c r="F179" s="78" t="s">
        <v>5585</v>
      </c>
      <c r="G179" s="101" t="s">
        <v>8801</v>
      </c>
      <c r="H179" s="269" t="s">
        <v>5586</v>
      </c>
      <c r="I179" s="269" t="s">
        <v>5587</v>
      </c>
      <c r="J179" s="269" t="s">
        <v>102</v>
      </c>
      <c r="K179" s="269" t="s">
        <v>5588</v>
      </c>
      <c r="L179" s="71" t="s">
        <v>5589</v>
      </c>
      <c r="M179" s="91" t="s">
        <v>7932</v>
      </c>
      <c r="N179" s="269" t="s">
        <v>30</v>
      </c>
      <c r="O179" s="253"/>
      <c r="P179" s="269" t="s">
        <v>30</v>
      </c>
      <c r="Q179" s="224">
        <v>5196</v>
      </c>
      <c r="R179" s="224">
        <v>595</v>
      </c>
      <c r="S179" s="224">
        <v>519</v>
      </c>
      <c r="T179" s="224">
        <v>237</v>
      </c>
      <c r="U179" s="253" t="s">
        <v>6745</v>
      </c>
      <c r="V179" s="252">
        <v>282</v>
      </c>
      <c r="W179" s="252">
        <v>38</v>
      </c>
      <c r="X179" s="71" t="s">
        <v>6337</v>
      </c>
      <c r="Y179" s="220">
        <v>96</v>
      </c>
      <c r="Z179" s="220"/>
      <c r="AA179" s="220"/>
      <c r="AB179" s="220">
        <v>50</v>
      </c>
      <c r="AC179" s="220">
        <v>16</v>
      </c>
      <c r="AD179" s="220">
        <v>99</v>
      </c>
      <c r="AE179" s="253">
        <v>30</v>
      </c>
      <c r="AF179" s="273" t="s">
        <v>8498</v>
      </c>
      <c r="AG179" s="228">
        <v>130</v>
      </c>
      <c r="AH179" s="228">
        <v>130</v>
      </c>
      <c r="AI179" s="91"/>
      <c r="AJ179" s="273"/>
      <c r="AK179" s="273" t="s">
        <v>6354</v>
      </c>
      <c r="AL179" s="629">
        <v>31</v>
      </c>
      <c r="AM179" s="629">
        <v>1</v>
      </c>
      <c r="AN179" s="629">
        <v>30</v>
      </c>
      <c r="AO179" s="629"/>
      <c r="AP179" s="629"/>
      <c r="AQ179" s="315">
        <v>317</v>
      </c>
      <c r="AR179" s="315" t="s">
        <v>8564</v>
      </c>
      <c r="AS179" s="315" t="s">
        <v>8544</v>
      </c>
      <c r="AT179" s="91" t="s">
        <v>6422</v>
      </c>
      <c r="AU179" s="232">
        <v>33000</v>
      </c>
      <c r="AV179" s="73">
        <v>104</v>
      </c>
      <c r="AW179" s="345">
        <v>9000</v>
      </c>
      <c r="AX179" s="345">
        <v>5000</v>
      </c>
      <c r="AY179" s="345">
        <v>5000</v>
      </c>
      <c r="AZ179" s="345">
        <v>5000</v>
      </c>
      <c r="BA179" s="345">
        <v>9000</v>
      </c>
      <c r="BB179" s="345">
        <v>20</v>
      </c>
      <c r="BC179" s="345">
        <v>20</v>
      </c>
      <c r="BD179" s="307"/>
      <c r="BE179" s="307" t="s">
        <v>10081</v>
      </c>
      <c r="BF179" s="335">
        <v>9000</v>
      </c>
      <c r="BG179" s="335">
        <v>5000</v>
      </c>
      <c r="BH179" s="335">
        <v>5000</v>
      </c>
      <c r="BI179" s="335">
        <v>5000</v>
      </c>
      <c r="BJ179" s="335">
        <v>9000</v>
      </c>
      <c r="BK179" s="335">
        <v>20</v>
      </c>
      <c r="BL179" s="335">
        <v>20</v>
      </c>
      <c r="BM179" s="307" t="s">
        <v>7195</v>
      </c>
      <c r="BN179" s="307" t="s">
        <v>7933</v>
      </c>
      <c r="BO179" s="800"/>
      <c r="BP179" s="800"/>
      <c r="BQ179" s="327"/>
      <c r="BR179" s="327"/>
      <c r="BS179" s="327"/>
      <c r="BT179" s="327"/>
      <c r="BU179" s="327"/>
      <c r="BV179" s="327"/>
      <c r="BW179" s="327"/>
      <c r="BX179" s="253"/>
      <c r="BY179" s="632">
        <v>1</v>
      </c>
      <c r="BZ179" s="632">
        <v>1</v>
      </c>
      <c r="CA179" s="632">
        <v>1</v>
      </c>
      <c r="CB179" s="632"/>
      <c r="CC179" s="632"/>
    </row>
    <row r="180" spans="1:81" ht="17.100000000000001" customHeight="1">
      <c r="A180" s="648">
        <v>132</v>
      </c>
      <c r="B180" s="78" t="s">
        <v>75</v>
      </c>
      <c r="C180" s="78" t="s">
        <v>1585</v>
      </c>
      <c r="D180" s="78" t="s">
        <v>702</v>
      </c>
      <c r="E180" s="106" t="s">
        <v>180</v>
      </c>
      <c r="F180" s="78" t="s">
        <v>5590</v>
      </c>
      <c r="G180" s="101" t="s">
        <v>5591</v>
      </c>
      <c r="H180" s="607" t="s">
        <v>11981</v>
      </c>
      <c r="I180" s="269" t="s">
        <v>5592</v>
      </c>
      <c r="J180" s="269" t="s">
        <v>102</v>
      </c>
      <c r="K180" s="269" t="s">
        <v>5593</v>
      </c>
      <c r="L180" s="456" t="s">
        <v>5594</v>
      </c>
      <c r="M180" s="91" t="s">
        <v>8112</v>
      </c>
      <c r="N180" s="269" t="s">
        <v>30</v>
      </c>
      <c r="O180" s="253"/>
      <c r="P180" s="269" t="s">
        <v>30</v>
      </c>
      <c r="Q180" s="224">
        <v>5111</v>
      </c>
      <c r="R180" s="224">
        <v>543.6</v>
      </c>
      <c r="S180" s="224">
        <v>1105.8</v>
      </c>
      <c r="T180" s="224">
        <v>775.8</v>
      </c>
      <c r="U180" s="253" t="s">
        <v>6352</v>
      </c>
      <c r="V180" s="252">
        <v>330</v>
      </c>
      <c r="W180" s="252">
        <v>33.6</v>
      </c>
      <c r="X180" s="71" t="s">
        <v>6337</v>
      </c>
      <c r="Y180" s="220"/>
      <c r="Z180" s="220">
        <v>32</v>
      </c>
      <c r="AA180" s="220">
        <v>150</v>
      </c>
      <c r="AB180" s="220">
        <v>48</v>
      </c>
      <c r="AC180" s="220"/>
      <c r="AD180" s="220"/>
      <c r="AE180" s="253">
        <v>18</v>
      </c>
      <c r="AF180" s="273" t="s">
        <v>8113</v>
      </c>
      <c r="AG180" s="228">
        <v>6</v>
      </c>
      <c r="AH180" s="228">
        <v>200</v>
      </c>
      <c r="AI180" s="91"/>
      <c r="AJ180" s="273"/>
      <c r="AK180" s="273" t="s">
        <v>6348</v>
      </c>
      <c r="AL180" s="629"/>
      <c r="AM180" s="629"/>
      <c r="AN180" s="629"/>
      <c r="AO180" s="629"/>
      <c r="AP180" s="629"/>
      <c r="AQ180" s="315">
        <v>365</v>
      </c>
      <c r="AR180" s="315" t="s">
        <v>6340</v>
      </c>
      <c r="AS180" s="315" t="s">
        <v>6340</v>
      </c>
      <c r="AT180" s="91" t="s">
        <v>8637</v>
      </c>
      <c r="AU180" s="232">
        <v>550</v>
      </c>
      <c r="AV180" s="232">
        <v>2</v>
      </c>
      <c r="AW180" s="345"/>
      <c r="AX180" s="345"/>
      <c r="AY180" s="345"/>
      <c r="AZ180" s="345"/>
      <c r="BA180" s="345"/>
      <c r="BB180" s="345"/>
      <c r="BC180" s="345"/>
      <c r="BD180" s="307"/>
      <c r="BE180" s="307" t="s">
        <v>6350</v>
      </c>
      <c r="BF180" s="335"/>
      <c r="BG180" s="335"/>
      <c r="BH180" s="335"/>
      <c r="BI180" s="335"/>
      <c r="BJ180" s="335"/>
      <c r="BK180" s="335"/>
      <c r="BL180" s="335"/>
      <c r="BM180" s="307"/>
      <c r="BN180" s="307" t="s">
        <v>6350</v>
      </c>
      <c r="BO180" s="800"/>
      <c r="BP180" s="800"/>
      <c r="BQ180" s="327"/>
      <c r="BR180" s="327"/>
      <c r="BS180" s="327"/>
      <c r="BT180" s="327"/>
      <c r="BU180" s="327"/>
      <c r="BV180" s="327"/>
      <c r="BW180" s="327"/>
      <c r="BX180" s="253"/>
      <c r="BY180" s="632"/>
      <c r="BZ180" s="632"/>
      <c r="CA180" s="632">
        <v>1</v>
      </c>
      <c r="CB180" s="632"/>
      <c r="CC180" s="632"/>
    </row>
    <row r="181" spans="1:81" ht="17.100000000000001" customHeight="1">
      <c r="A181" s="648">
        <v>133</v>
      </c>
      <c r="B181" s="91" t="s">
        <v>111</v>
      </c>
      <c r="C181" s="91" t="s">
        <v>112</v>
      </c>
      <c r="D181" s="91" t="s">
        <v>350</v>
      </c>
      <c r="E181" s="106" t="s">
        <v>20</v>
      </c>
      <c r="F181" s="91" t="s">
        <v>5595</v>
      </c>
      <c r="G181" s="101" t="s">
        <v>5596</v>
      </c>
      <c r="H181" s="269" t="s">
        <v>5597</v>
      </c>
      <c r="I181" s="269" t="s">
        <v>5598</v>
      </c>
      <c r="J181" s="269" t="s">
        <v>102</v>
      </c>
      <c r="K181" s="269" t="s">
        <v>5598</v>
      </c>
      <c r="L181" s="71" t="s">
        <v>5599</v>
      </c>
      <c r="M181" s="91" t="s">
        <v>11154</v>
      </c>
      <c r="N181" s="269" t="s">
        <v>30</v>
      </c>
      <c r="O181" s="253"/>
      <c r="P181" s="269" t="s">
        <v>30</v>
      </c>
      <c r="Q181" s="224">
        <v>1241</v>
      </c>
      <c r="R181" s="224">
        <v>489.51</v>
      </c>
      <c r="S181" s="406">
        <v>361</v>
      </c>
      <c r="T181" s="224">
        <v>271</v>
      </c>
      <c r="U181" s="253" t="s">
        <v>6361</v>
      </c>
      <c r="V181" s="252">
        <v>90</v>
      </c>
      <c r="W181" s="252">
        <v>18.48</v>
      </c>
      <c r="X181" s="71" t="s">
        <v>6337</v>
      </c>
      <c r="Y181" s="220">
        <v>90</v>
      </c>
      <c r="Z181" s="220">
        <v>26</v>
      </c>
      <c r="AA181" s="220">
        <v>1000</v>
      </c>
      <c r="AB181" s="220">
        <v>167.4</v>
      </c>
      <c r="AC181" s="220">
        <v>44.41</v>
      </c>
      <c r="AD181" s="220"/>
      <c r="AE181" s="253">
        <v>13</v>
      </c>
      <c r="AF181" s="273" t="s">
        <v>11047</v>
      </c>
      <c r="AG181" s="228">
        <v>100</v>
      </c>
      <c r="AH181" s="228">
        <v>100</v>
      </c>
      <c r="AI181" s="91"/>
      <c r="AJ181" s="273"/>
      <c r="AK181" s="273" t="s">
        <v>6354</v>
      </c>
      <c r="AL181" s="628">
        <v>3</v>
      </c>
      <c r="AM181" s="629">
        <v>1</v>
      </c>
      <c r="AN181" s="629">
        <v>1</v>
      </c>
      <c r="AO181" s="629">
        <v>1</v>
      </c>
      <c r="AP181" s="629"/>
      <c r="AQ181" s="315">
        <v>340</v>
      </c>
      <c r="AR181" s="315" t="s">
        <v>6341</v>
      </c>
      <c r="AS181" s="315" t="s">
        <v>6341</v>
      </c>
      <c r="AT181" s="634"/>
      <c r="AU181" s="73">
        <v>5938</v>
      </c>
      <c r="AV181" s="232">
        <v>17</v>
      </c>
      <c r="AW181" s="345">
        <v>7000</v>
      </c>
      <c r="AX181" s="345">
        <v>0</v>
      </c>
      <c r="AY181" s="345">
        <v>3000</v>
      </c>
      <c r="AZ181" s="345">
        <v>5000</v>
      </c>
      <c r="BA181" s="345">
        <v>7000</v>
      </c>
      <c r="BB181" s="345"/>
      <c r="BC181" s="345">
        <v>50</v>
      </c>
      <c r="BD181" s="307" t="s">
        <v>12034</v>
      </c>
      <c r="BE181" s="307" t="s">
        <v>12035</v>
      </c>
      <c r="BF181" s="335">
        <v>7000</v>
      </c>
      <c r="BG181" s="335">
        <v>0</v>
      </c>
      <c r="BH181" s="335">
        <v>3000</v>
      </c>
      <c r="BI181" s="335">
        <v>5000</v>
      </c>
      <c r="BJ181" s="335">
        <v>7000</v>
      </c>
      <c r="BK181" s="335"/>
      <c r="BL181" s="337">
        <v>50</v>
      </c>
      <c r="BM181" s="307" t="s">
        <v>12034</v>
      </c>
      <c r="BN181" s="307" t="s">
        <v>12036</v>
      </c>
      <c r="BO181" s="800"/>
      <c r="BP181" s="800"/>
      <c r="BQ181" s="327"/>
      <c r="BR181" s="327"/>
      <c r="BS181" s="327"/>
      <c r="BT181" s="327"/>
      <c r="BU181" s="327"/>
      <c r="BV181" s="327"/>
      <c r="BW181" s="327"/>
      <c r="BX181" s="253"/>
      <c r="BY181" s="752">
        <v>2</v>
      </c>
      <c r="BZ181" s="752"/>
      <c r="CA181" s="752"/>
      <c r="CB181" s="752">
        <v>1</v>
      </c>
      <c r="CC181" s="632"/>
    </row>
    <row r="182" spans="1:81" ht="17.100000000000001" customHeight="1">
      <c r="A182" s="648">
        <v>134</v>
      </c>
      <c r="B182" s="78" t="s">
        <v>75</v>
      </c>
      <c r="C182" s="78" t="s">
        <v>1578</v>
      </c>
      <c r="D182" s="78" t="s">
        <v>702</v>
      </c>
      <c r="E182" s="106" t="s">
        <v>20</v>
      </c>
      <c r="F182" s="78" t="s">
        <v>5600</v>
      </c>
      <c r="G182" s="101" t="s">
        <v>5601</v>
      </c>
      <c r="H182" s="269" t="s">
        <v>5602</v>
      </c>
      <c r="I182" s="269" t="s">
        <v>5603</v>
      </c>
      <c r="J182" s="269" t="s">
        <v>102</v>
      </c>
      <c r="K182" s="269" t="s">
        <v>5604</v>
      </c>
      <c r="L182" s="71" t="s">
        <v>5605</v>
      </c>
      <c r="M182" s="91" t="s">
        <v>8114</v>
      </c>
      <c r="N182" s="269" t="s">
        <v>30</v>
      </c>
      <c r="O182" s="253"/>
      <c r="P182" s="269" t="s">
        <v>30</v>
      </c>
      <c r="Q182" s="224">
        <v>2836</v>
      </c>
      <c r="R182" s="224">
        <v>1483</v>
      </c>
      <c r="S182" s="224">
        <v>626</v>
      </c>
      <c r="T182" s="224">
        <v>626</v>
      </c>
      <c r="U182" s="253" t="s">
        <v>8473</v>
      </c>
      <c r="V182" s="252"/>
      <c r="W182" s="252">
        <v>26</v>
      </c>
      <c r="X182" s="71" t="s">
        <v>6337</v>
      </c>
      <c r="Y182" s="220">
        <v>130</v>
      </c>
      <c r="Z182" s="220">
        <v>51</v>
      </c>
      <c r="AA182" s="220">
        <v>1000</v>
      </c>
      <c r="AB182" s="220">
        <v>167</v>
      </c>
      <c r="AC182" s="220"/>
      <c r="AD182" s="220">
        <v>86</v>
      </c>
      <c r="AE182" s="253">
        <v>20</v>
      </c>
      <c r="AF182" s="273" t="s">
        <v>8115</v>
      </c>
      <c r="AG182" s="228">
        <v>45</v>
      </c>
      <c r="AH182" s="228">
        <v>264</v>
      </c>
      <c r="AI182" s="91"/>
      <c r="AJ182" s="273"/>
      <c r="AK182" s="273"/>
      <c r="AL182" s="629">
        <v>6</v>
      </c>
      <c r="AM182" s="629">
        <v>3</v>
      </c>
      <c r="AN182" s="629">
        <v>2</v>
      </c>
      <c r="AO182" s="629">
        <v>1</v>
      </c>
      <c r="AP182" s="629"/>
      <c r="AQ182" s="315">
        <v>303</v>
      </c>
      <c r="AR182" s="315" t="s">
        <v>6341</v>
      </c>
      <c r="AS182" s="315" t="s">
        <v>6341</v>
      </c>
      <c r="AT182" s="91" t="s">
        <v>11234</v>
      </c>
      <c r="AU182" s="73">
        <v>577</v>
      </c>
      <c r="AV182" s="73">
        <v>1.5</v>
      </c>
      <c r="AW182" s="345">
        <v>10000</v>
      </c>
      <c r="AX182" s="345">
        <v>5000</v>
      </c>
      <c r="AY182" s="345">
        <v>5000</v>
      </c>
      <c r="AZ182" s="345">
        <v>7000</v>
      </c>
      <c r="BA182" s="345">
        <v>10000</v>
      </c>
      <c r="BB182" s="68">
        <v>20</v>
      </c>
      <c r="BC182" s="345"/>
      <c r="BD182" s="307" t="s">
        <v>8657</v>
      </c>
      <c r="BE182" s="307" t="s">
        <v>10082</v>
      </c>
      <c r="BF182" s="335">
        <v>5000</v>
      </c>
      <c r="BG182" s="335">
        <v>5000</v>
      </c>
      <c r="BH182" s="335">
        <v>5000</v>
      </c>
      <c r="BI182" s="335">
        <v>5000</v>
      </c>
      <c r="BJ182" s="335">
        <v>5000</v>
      </c>
      <c r="BK182" s="335"/>
      <c r="BL182" s="335"/>
      <c r="BM182" s="307"/>
      <c r="BN182" s="307" t="s">
        <v>7788</v>
      </c>
      <c r="BO182" s="800"/>
      <c r="BP182" s="800"/>
      <c r="BQ182" s="327"/>
      <c r="BR182" s="327"/>
      <c r="BS182" s="327"/>
      <c r="BT182" s="327"/>
      <c r="BU182" s="327"/>
      <c r="BV182" s="327"/>
      <c r="BW182" s="327"/>
      <c r="BX182" s="253"/>
      <c r="BY182" s="632">
        <v>1</v>
      </c>
      <c r="BZ182" s="632">
        <v>2</v>
      </c>
      <c r="CA182" s="632">
        <v>2</v>
      </c>
      <c r="CB182" s="632"/>
      <c r="CC182" s="632">
        <v>4</v>
      </c>
    </row>
    <row r="183" spans="1:81" ht="17.100000000000001" customHeight="1">
      <c r="A183" s="648">
        <v>135</v>
      </c>
      <c r="B183" s="91" t="s">
        <v>111</v>
      </c>
      <c r="C183" s="91" t="s">
        <v>1909</v>
      </c>
      <c r="D183" s="91" t="s">
        <v>350</v>
      </c>
      <c r="E183" s="106" t="s">
        <v>20</v>
      </c>
      <c r="F183" s="91" t="s">
        <v>5606</v>
      </c>
      <c r="G183" s="101" t="s">
        <v>8802</v>
      </c>
      <c r="H183" s="269" t="s">
        <v>5607</v>
      </c>
      <c r="I183" s="269" t="s">
        <v>8538</v>
      </c>
      <c r="J183" s="269" t="s">
        <v>102</v>
      </c>
      <c r="K183" s="269" t="s">
        <v>11097</v>
      </c>
      <c r="L183" s="71" t="s">
        <v>5608</v>
      </c>
      <c r="M183" s="91" t="s">
        <v>11155</v>
      </c>
      <c r="N183" s="269" t="s">
        <v>30</v>
      </c>
      <c r="O183" s="253"/>
      <c r="P183" s="269" t="s">
        <v>30</v>
      </c>
      <c r="Q183" s="224">
        <v>1200</v>
      </c>
      <c r="R183" s="224">
        <v>937.4</v>
      </c>
      <c r="S183" s="224">
        <v>786</v>
      </c>
      <c r="T183" s="224"/>
      <c r="U183" s="253"/>
      <c r="V183" s="252">
        <v>786</v>
      </c>
      <c r="W183" s="252">
        <v>36.299999999999997</v>
      </c>
      <c r="X183" s="71" t="s">
        <v>6337</v>
      </c>
      <c r="Y183" s="220">
        <v>62.3</v>
      </c>
      <c r="Z183" s="220">
        <v>52.3</v>
      </c>
      <c r="AA183" s="220">
        <v>50</v>
      </c>
      <c r="AB183" s="220">
        <v>23</v>
      </c>
      <c r="AC183" s="220">
        <v>17</v>
      </c>
      <c r="AD183" s="220">
        <v>22</v>
      </c>
      <c r="AE183" s="253">
        <v>20</v>
      </c>
      <c r="AF183" s="273" t="s">
        <v>8128</v>
      </c>
      <c r="AG183" s="228"/>
      <c r="AH183" s="228">
        <v>111</v>
      </c>
      <c r="AI183" s="91"/>
      <c r="AJ183" s="273"/>
      <c r="AK183" s="273" t="s">
        <v>6354</v>
      </c>
      <c r="AL183" s="629">
        <v>3</v>
      </c>
      <c r="AM183" s="629"/>
      <c r="AN183" s="629">
        <v>1</v>
      </c>
      <c r="AO183" s="629">
        <v>2</v>
      </c>
      <c r="AP183" s="629"/>
      <c r="AQ183" s="315">
        <v>360</v>
      </c>
      <c r="AR183" s="315" t="s">
        <v>8597</v>
      </c>
      <c r="AS183" s="315" t="s">
        <v>8598</v>
      </c>
      <c r="AT183" s="91" t="s">
        <v>6437</v>
      </c>
      <c r="AU183" s="73">
        <v>20103</v>
      </c>
      <c r="AV183" s="232">
        <v>56</v>
      </c>
      <c r="AW183" s="345"/>
      <c r="AX183" s="345"/>
      <c r="AY183" s="345"/>
      <c r="AZ183" s="345"/>
      <c r="BA183" s="345"/>
      <c r="BB183" s="345"/>
      <c r="BC183" s="345"/>
      <c r="BD183" s="307"/>
      <c r="BE183" s="307"/>
      <c r="BF183" s="335">
        <v>10000</v>
      </c>
      <c r="BG183" s="335">
        <v>0</v>
      </c>
      <c r="BH183" s="335">
        <v>8000</v>
      </c>
      <c r="BI183" s="335">
        <v>8000</v>
      </c>
      <c r="BJ183" s="335">
        <v>8000</v>
      </c>
      <c r="BK183" s="335">
        <v>20</v>
      </c>
      <c r="BL183" s="335">
        <v>20</v>
      </c>
      <c r="BM183" s="307" t="s">
        <v>11986</v>
      </c>
      <c r="BN183" s="307" t="s">
        <v>6951</v>
      </c>
      <c r="BO183" s="800"/>
      <c r="BP183" s="800"/>
      <c r="BQ183" s="327"/>
      <c r="BR183" s="327"/>
      <c r="BS183" s="327"/>
      <c r="BT183" s="327"/>
      <c r="BU183" s="327"/>
      <c r="BV183" s="327"/>
      <c r="BW183" s="327"/>
      <c r="BX183" s="253"/>
      <c r="BY183" s="632">
        <v>3</v>
      </c>
      <c r="BZ183" s="632">
        <v>1</v>
      </c>
      <c r="CA183" s="632">
        <v>1</v>
      </c>
      <c r="CB183" s="632"/>
      <c r="CC183" s="632"/>
    </row>
    <row r="184" spans="1:81" ht="17.100000000000001" customHeight="1">
      <c r="A184" s="648">
        <v>136</v>
      </c>
      <c r="B184" s="78" t="s">
        <v>111</v>
      </c>
      <c r="C184" s="78" t="s">
        <v>1601</v>
      </c>
      <c r="D184" s="78" t="s">
        <v>350</v>
      </c>
      <c r="E184" s="106" t="s">
        <v>20</v>
      </c>
      <c r="F184" s="78" t="s">
        <v>5609</v>
      </c>
      <c r="G184" s="101" t="s">
        <v>8803</v>
      </c>
      <c r="H184" s="269" t="s">
        <v>5610</v>
      </c>
      <c r="I184" s="269" t="s">
        <v>5611</v>
      </c>
      <c r="J184" s="269" t="s">
        <v>102</v>
      </c>
      <c r="K184" s="269" t="s">
        <v>5267</v>
      </c>
      <c r="L184" s="71" t="s">
        <v>5612</v>
      </c>
      <c r="M184" s="91" t="s">
        <v>11156</v>
      </c>
      <c r="N184" s="269" t="s">
        <v>30</v>
      </c>
      <c r="O184" s="253"/>
      <c r="P184" s="269" t="s">
        <v>30</v>
      </c>
      <c r="Q184" s="224">
        <v>1649</v>
      </c>
      <c r="R184" s="224">
        <v>743</v>
      </c>
      <c r="S184" s="224">
        <v>539</v>
      </c>
      <c r="T184" s="224"/>
      <c r="U184" s="253" t="s">
        <v>6352</v>
      </c>
      <c r="V184" s="252">
        <v>539</v>
      </c>
      <c r="W184" s="252">
        <v>54</v>
      </c>
      <c r="X184" s="71" t="s">
        <v>6337</v>
      </c>
      <c r="Y184" s="220">
        <v>83</v>
      </c>
      <c r="Z184" s="220">
        <v>83</v>
      </c>
      <c r="AA184" s="220">
        <v>2000</v>
      </c>
      <c r="AB184" s="220">
        <v>15</v>
      </c>
      <c r="AC184" s="220"/>
      <c r="AD184" s="220"/>
      <c r="AE184" s="253">
        <v>10</v>
      </c>
      <c r="AF184" s="273" t="s">
        <v>8116</v>
      </c>
      <c r="AG184" s="228">
        <v>6</v>
      </c>
      <c r="AH184" s="228">
        <v>130</v>
      </c>
      <c r="AI184" s="91"/>
      <c r="AJ184" s="273"/>
      <c r="AK184" s="273" t="s">
        <v>6372</v>
      </c>
      <c r="AL184" s="629">
        <v>3</v>
      </c>
      <c r="AM184" s="629">
        <v>1</v>
      </c>
      <c r="AN184" s="629"/>
      <c r="AO184" s="629">
        <v>2</v>
      </c>
      <c r="AP184" s="629"/>
      <c r="AQ184" s="315">
        <v>309</v>
      </c>
      <c r="AR184" s="315" t="s">
        <v>6340</v>
      </c>
      <c r="AS184" s="315" t="s">
        <v>6340</v>
      </c>
      <c r="AT184" s="91" t="s">
        <v>8599</v>
      </c>
      <c r="AU184" s="73">
        <v>1280</v>
      </c>
      <c r="AV184" s="232">
        <v>4</v>
      </c>
      <c r="AW184" s="345">
        <v>3000</v>
      </c>
      <c r="AX184" s="345">
        <v>0</v>
      </c>
      <c r="AY184" s="345">
        <v>1000</v>
      </c>
      <c r="AZ184" s="345">
        <v>2000</v>
      </c>
      <c r="BA184" s="345">
        <v>3000</v>
      </c>
      <c r="BB184" s="345">
        <v>10</v>
      </c>
      <c r="BC184" s="345">
        <v>66</v>
      </c>
      <c r="BD184" s="307" t="s">
        <v>8658</v>
      </c>
      <c r="BE184" s="307" t="s">
        <v>8117</v>
      </c>
      <c r="BF184" s="335">
        <v>3000</v>
      </c>
      <c r="BG184" s="335">
        <v>0</v>
      </c>
      <c r="BH184" s="335">
        <v>1000</v>
      </c>
      <c r="BI184" s="335">
        <v>2000</v>
      </c>
      <c r="BJ184" s="335">
        <v>3000</v>
      </c>
      <c r="BK184" s="335">
        <v>10</v>
      </c>
      <c r="BL184" s="335">
        <v>66</v>
      </c>
      <c r="BM184" s="307" t="s">
        <v>8676</v>
      </c>
      <c r="BN184" s="307" t="s">
        <v>8118</v>
      </c>
      <c r="BO184" s="800"/>
      <c r="BP184" s="800"/>
      <c r="BQ184" s="327"/>
      <c r="BR184" s="327"/>
      <c r="BS184" s="327"/>
      <c r="BT184" s="327"/>
      <c r="BU184" s="327"/>
      <c r="BV184" s="327"/>
      <c r="BW184" s="327"/>
      <c r="BX184" s="253"/>
      <c r="BY184" s="632">
        <v>3</v>
      </c>
      <c r="BZ184" s="632">
        <v>1</v>
      </c>
      <c r="CA184" s="632"/>
      <c r="CB184" s="632"/>
      <c r="CC184" s="632"/>
    </row>
    <row r="185" spans="1:81" ht="17.100000000000001" customHeight="1">
      <c r="A185" s="648">
        <v>137</v>
      </c>
      <c r="B185" s="91" t="s">
        <v>111</v>
      </c>
      <c r="C185" s="91" t="s">
        <v>112</v>
      </c>
      <c r="D185" s="91" t="s">
        <v>350</v>
      </c>
      <c r="E185" s="106" t="s">
        <v>20</v>
      </c>
      <c r="F185" s="91" t="s">
        <v>5613</v>
      </c>
      <c r="G185" s="101" t="s">
        <v>5614</v>
      </c>
      <c r="H185" s="269" t="s">
        <v>5615</v>
      </c>
      <c r="I185" s="269" t="s">
        <v>11982</v>
      </c>
      <c r="J185" s="269" t="s">
        <v>102</v>
      </c>
      <c r="K185" s="269" t="s">
        <v>5616</v>
      </c>
      <c r="L185" s="71" t="s">
        <v>5617</v>
      </c>
      <c r="M185" s="91" t="s">
        <v>11157</v>
      </c>
      <c r="N185" s="269" t="s">
        <v>30</v>
      </c>
      <c r="O185" s="253"/>
      <c r="P185" s="269" t="s">
        <v>30</v>
      </c>
      <c r="Q185" s="224">
        <v>1795.1</v>
      </c>
      <c r="R185" s="224">
        <v>1690.91</v>
      </c>
      <c r="S185" s="224">
        <v>515.28</v>
      </c>
      <c r="T185" s="224">
        <v>296.29000000000002</v>
      </c>
      <c r="U185" s="253" t="s">
        <v>6352</v>
      </c>
      <c r="V185" s="252">
        <v>218.99</v>
      </c>
      <c r="W185" s="252">
        <v>37.65</v>
      </c>
      <c r="X185" s="71" t="s">
        <v>6337</v>
      </c>
      <c r="Y185" s="220">
        <v>107.17</v>
      </c>
      <c r="Z185" s="220">
        <v>50.19</v>
      </c>
      <c r="AA185" s="220"/>
      <c r="AB185" s="220">
        <v>83.4</v>
      </c>
      <c r="AC185" s="220">
        <v>21.26</v>
      </c>
      <c r="AD185" s="220">
        <v>259.74</v>
      </c>
      <c r="AE185" s="253">
        <v>12</v>
      </c>
      <c r="AF185" s="273" t="s">
        <v>11983</v>
      </c>
      <c r="AG185" s="228">
        <v>1000</v>
      </c>
      <c r="AH185" s="228">
        <v>1200</v>
      </c>
      <c r="AI185" s="91"/>
      <c r="AJ185" s="273"/>
      <c r="AK185" s="273" t="s">
        <v>11984</v>
      </c>
      <c r="AL185" s="629">
        <v>6</v>
      </c>
      <c r="AM185" s="629">
        <v>2</v>
      </c>
      <c r="AN185" s="629">
        <v>1</v>
      </c>
      <c r="AO185" s="629">
        <v>3</v>
      </c>
      <c r="AP185" s="629"/>
      <c r="AQ185" s="752">
        <v>268</v>
      </c>
      <c r="AR185" s="612" t="s">
        <v>11985</v>
      </c>
      <c r="AS185" s="612" t="s">
        <v>11985</v>
      </c>
      <c r="AT185" s="634" t="s">
        <v>11235</v>
      </c>
      <c r="AU185" s="232">
        <v>7000</v>
      </c>
      <c r="AV185" s="232">
        <v>26</v>
      </c>
      <c r="AW185" s="345">
        <v>8000</v>
      </c>
      <c r="AX185" s="345">
        <v>0</v>
      </c>
      <c r="AY185" s="345">
        <v>6000</v>
      </c>
      <c r="AZ185" s="345">
        <v>7000</v>
      </c>
      <c r="BA185" s="345">
        <v>8000</v>
      </c>
      <c r="BB185" s="68">
        <v>20</v>
      </c>
      <c r="BC185" s="345">
        <v>20</v>
      </c>
      <c r="BD185" s="307" t="s">
        <v>11813</v>
      </c>
      <c r="BE185" s="307" t="s">
        <v>11814</v>
      </c>
      <c r="BF185" s="335">
        <v>8000</v>
      </c>
      <c r="BG185" s="335">
        <v>0</v>
      </c>
      <c r="BH185" s="335">
        <v>6000</v>
      </c>
      <c r="BI185" s="335">
        <v>7000</v>
      </c>
      <c r="BJ185" s="335">
        <v>8000</v>
      </c>
      <c r="BK185" s="335">
        <v>20</v>
      </c>
      <c r="BL185" s="335">
        <v>20</v>
      </c>
      <c r="BM185" s="307" t="s">
        <v>11813</v>
      </c>
      <c r="BN185" s="307" t="s">
        <v>11814</v>
      </c>
      <c r="BO185" s="800"/>
      <c r="BP185" s="800"/>
      <c r="BQ185" s="327"/>
      <c r="BR185" s="327"/>
      <c r="BS185" s="327"/>
      <c r="BT185" s="327"/>
      <c r="BU185" s="327"/>
      <c r="BV185" s="327"/>
      <c r="BW185" s="327"/>
      <c r="BX185" s="253"/>
      <c r="BY185" s="752">
        <v>1</v>
      </c>
      <c r="BZ185" s="632">
        <v>1</v>
      </c>
      <c r="CA185" s="632">
        <v>1</v>
      </c>
      <c r="CB185" s="632">
        <v>1</v>
      </c>
      <c r="CC185" s="632"/>
    </row>
    <row r="186" spans="1:81" ht="17.100000000000001" customHeight="1">
      <c r="A186" s="648">
        <v>138</v>
      </c>
      <c r="B186" s="78" t="s">
        <v>75</v>
      </c>
      <c r="C186" s="78" t="s">
        <v>1592</v>
      </c>
      <c r="D186" s="78" t="s">
        <v>702</v>
      </c>
      <c r="E186" s="106" t="s">
        <v>20</v>
      </c>
      <c r="F186" s="88" t="s">
        <v>5618</v>
      </c>
      <c r="G186" s="101" t="s">
        <v>11095</v>
      </c>
      <c r="H186" s="269" t="s">
        <v>5619</v>
      </c>
      <c r="I186" s="269" t="s">
        <v>5620</v>
      </c>
      <c r="J186" s="269" t="s">
        <v>102</v>
      </c>
      <c r="K186" s="269" t="s">
        <v>5620</v>
      </c>
      <c r="L186" s="71" t="s">
        <v>5621</v>
      </c>
      <c r="M186" s="91" t="s">
        <v>9791</v>
      </c>
      <c r="N186" s="269" t="s">
        <v>30</v>
      </c>
      <c r="O186" s="253"/>
      <c r="P186" s="269" t="s">
        <v>30</v>
      </c>
      <c r="Q186" s="224">
        <v>387</v>
      </c>
      <c r="R186" s="224">
        <v>307</v>
      </c>
      <c r="S186" s="224">
        <v>293</v>
      </c>
      <c r="T186" s="224">
        <v>293</v>
      </c>
      <c r="U186" s="253"/>
      <c r="V186" s="252"/>
      <c r="W186" s="252">
        <v>9</v>
      </c>
      <c r="X186" s="71" t="s">
        <v>6337</v>
      </c>
      <c r="Y186" s="220"/>
      <c r="Z186" s="220"/>
      <c r="AA186" s="220"/>
      <c r="AB186" s="220">
        <v>5</v>
      </c>
      <c r="AC186" s="220"/>
      <c r="AD186" s="220"/>
      <c r="AE186" s="253">
        <v>6</v>
      </c>
      <c r="AF186" s="273" t="s">
        <v>8140</v>
      </c>
      <c r="AG186" s="228">
        <v>146</v>
      </c>
      <c r="AH186" s="228">
        <v>146</v>
      </c>
      <c r="AI186" s="91"/>
      <c r="AJ186" s="273"/>
      <c r="AK186" s="273" t="s">
        <v>12427</v>
      </c>
      <c r="AL186" s="629">
        <v>3</v>
      </c>
      <c r="AM186" s="629"/>
      <c r="AN186" s="629"/>
      <c r="AO186" s="629">
        <v>3</v>
      </c>
      <c r="AP186" s="629"/>
      <c r="AQ186" s="315">
        <v>193</v>
      </c>
      <c r="AR186" s="315" t="s">
        <v>6341</v>
      </c>
      <c r="AS186" s="315" t="s">
        <v>6341</v>
      </c>
      <c r="AT186" s="91" t="s">
        <v>9792</v>
      </c>
      <c r="AU186" s="73">
        <v>2250</v>
      </c>
      <c r="AV186" s="232">
        <v>12</v>
      </c>
      <c r="AW186" s="345"/>
      <c r="AX186" s="345"/>
      <c r="AY186" s="345"/>
      <c r="AZ186" s="345"/>
      <c r="BA186" s="345"/>
      <c r="BB186" s="345"/>
      <c r="BC186" s="345"/>
      <c r="BD186" s="307"/>
      <c r="BE186" s="307" t="s">
        <v>6350</v>
      </c>
      <c r="BF186" s="335"/>
      <c r="BG186" s="335"/>
      <c r="BH186" s="335"/>
      <c r="BI186" s="335"/>
      <c r="BJ186" s="335"/>
      <c r="BK186" s="335"/>
      <c r="BL186" s="335"/>
      <c r="BM186" s="307"/>
      <c r="BN186" s="307" t="s">
        <v>6350</v>
      </c>
      <c r="BO186" s="800"/>
      <c r="BP186" s="800"/>
      <c r="BQ186" s="327"/>
      <c r="BR186" s="327"/>
      <c r="BS186" s="327"/>
      <c r="BT186" s="327"/>
      <c r="BU186" s="327"/>
      <c r="BV186" s="327"/>
      <c r="BW186" s="327"/>
      <c r="BX186" s="253"/>
      <c r="BY186" s="632">
        <v>1</v>
      </c>
      <c r="BZ186" s="632"/>
      <c r="CA186" s="632">
        <v>1</v>
      </c>
      <c r="CB186" s="632"/>
      <c r="CC186" s="632">
        <v>2</v>
      </c>
    </row>
    <row r="187" spans="1:81" ht="17.100000000000001" customHeight="1">
      <c r="A187" s="648">
        <v>139</v>
      </c>
      <c r="B187" s="78" t="s">
        <v>75</v>
      </c>
      <c r="C187" s="78" t="s">
        <v>1850</v>
      </c>
      <c r="D187" s="78" t="s">
        <v>702</v>
      </c>
      <c r="E187" s="106" t="s">
        <v>20</v>
      </c>
      <c r="F187" s="78" t="s">
        <v>5622</v>
      </c>
      <c r="G187" s="101" t="s">
        <v>5623</v>
      </c>
      <c r="H187" s="269" t="s">
        <v>5624</v>
      </c>
      <c r="I187" s="269" t="s">
        <v>5625</v>
      </c>
      <c r="J187" s="269" t="s">
        <v>102</v>
      </c>
      <c r="K187" s="269" t="s">
        <v>5626</v>
      </c>
      <c r="L187" s="71" t="s">
        <v>5627</v>
      </c>
      <c r="M187" s="91" t="s">
        <v>8119</v>
      </c>
      <c r="N187" s="269" t="s">
        <v>30</v>
      </c>
      <c r="O187" s="253"/>
      <c r="P187" s="269" t="s">
        <v>102</v>
      </c>
      <c r="Q187" s="224">
        <v>2656</v>
      </c>
      <c r="R187" s="224">
        <v>2736</v>
      </c>
      <c r="S187" s="224">
        <v>620</v>
      </c>
      <c r="T187" s="224"/>
      <c r="U187" s="253"/>
      <c r="V187" s="252">
        <v>620</v>
      </c>
      <c r="W187" s="252">
        <v>10</v>
      </c>
      <c r="X187" s="71" t="s">
        <v>6337</v>
      </c>
      <c r="Y187" s="220">
        <v>274</v>
      </c>
      <c r="Z187" s="220">
        <v>371</v>
      </c>
      <c r="AA187" s="220">
        <v>6000</v>
      </c>
      <c r="AB187" s="220">
        <v>214</v>
      </c>
      <c r="AC187" s="220">
        <v>19</v>
      </c>
      <c r="AD187" s="220">
        <v>11</v>
      </c>
      <c r="AE187" s="253">
        <v>2254</v>
      </c>
      <c r="AF187" s="273" t="s">
        <v>8120</v>
      </c>
      <c r="AG187" s="228">
        <v>236</v>
      </c>
      <c r="AH187" s="228">
        <v>236</v>
      </c>
      <c r="AI187" s="91"/>
      <c r="AJ187" s="273"/>
      <c r="AK187" s="273" t="s">
        <v>6369</v>
      </c>
      <c r="AL187" s="629">
        <v>45</v>
      </c>
      <c r="AM187" s="629">
        <v>9</v>
      </c>
      <c r="AN187" s="629">
        <v>27</v>
      </c>
      <c r="AO187" s="629">
        <v>9</v>
      </c>
      <c r="AP187" s="629"/>
      <c r="AQ187" s="315">
        <v>310</v>
      </c>
      <c r="AR187" s="315" t="s">
        <v>6520</v>
      </c>
      <c r="AS187" s="315" t="s">
        <v>6520</v>
      </c>
      <c r="AT187" s="91" t="s">
        <v>8600</v>
      </c>
      <c r="AU187" s="73">
        <v>91563</v>
      </c>
      <c r="AV187" s="232">
        <v>295</v>
      </c>
      <c r="AW187" s="345"/>
      <c r="AX187" s="345"/>
      <c r="AY187" s="345"/>
      <c r="AZ187" s="345"/>
      <c r="BA187" s="345"/>
      <c r="BB187" s="345"/>
      <c r="BC187" s="345"/>
      <c r="BD187" s="307"/>
      <c r="BE187" s="307"/>
      <c r="BF187" s="335">
        <v>6000</v>
      </c>
      <c r="BG187" s="335">
        <v>6000</v>
      </c>
      <c r="BH187" s="335">
        <v>6000</v>
      </c>
      <c r="BI187" s="335">
        <v>6000</v>
      </c>
      <c r="BJ187" s="335">
        <v>6000</v>
      </c>
      <c r="BK187" s="335" t="s">
        <v>8121</v>
      </c>
      <c r="BL187" s="335" t="s">
        <v>8122</v>
      </c>
      <c r="BM187" s="307" t="s">
        <v>8123</v>
      </c>
      <c r="BN187" s="307" t="s">
        <v>10119</v>
      </c>
      <c r="BO187" s="800"/>
      <c r="BP187" s="800"/>
      <c r="BQ187" s="327"/>
      <c r="BR187" s="327"/>
      <c r="BS187" s="327"/>
      <c r="BT187" s="327"/>
      <c r="BU187" s="327"/>
      <c r="BV187" s="327"/>
      <c r="BW187" s="327"/>
      <c r="BX187" s="253"/>
      <c r="BY187" s="632">
        <v>14</v>
      </c>
      <c r="BZ187" s="632"/>
      <c r="CA187" s="632">
        <v>7</v>
      </c>
      <c r="CB187" s="632"/>
      <c r="CC187" s="632"/>
    </row>
    <row r="188" spans="1:81" ht="17.100000000000001" customHeight="1">
      <c r="A188" s="648">
        <v>140</v>
      </c>
      <c r="B188" s="78" t="s">
        <v>111</v>
      </c>
      <c r="C188" s="78" t="s">
        <v>1909</v>
      </c>
      <c r="D188" s="78" t="s">
        <v>350</v>
      </c>
      <c r="E188" s="106" t="s">
        <v>180</v>
      </c>
      <c r="F188" s="78" t="s">
        <v>5628</v>
      </c>
      <c r="G188" s="101" t="s">
        <v>5629</v>
      </c>
      <c r="H188" s="269" t="s">
        <v>5630</v>
      </c>
      <c r="I188" s="269" t="s">
        <v>5631</v>
      </c>
      <c r="J188" s="269" t="s">
        <v>102</v>
      </c>
      <c r="K188" s="269" t="s">
        <v>3918</v>
      </c>
      <c r="L188" s="71" t="s">
        <v>5632</v>
      </c>
      <c r="M188" s="91" t="s">
        <v>8119</v>
      </c>
      <c r="N188" s="269" t="s">
        <v>102</v>
      </c>
      <c r="O188" s="253" t="s">
        <v>11211</v>
      </c>
      <c r="P188" s="269" t="s">
        <v>102</v>
      </c>
      <c r="Q188" s="224">
        <v>668</v>
      </c>
      <c r="R188" s="224">
        <v>668</v>
      </c>
      <c r="S188" s="224">
        <v>84</v>
      </c>
      <c r="T188" s="224"/>
      <c r="U188" s="253"/>
      <c r="V188" s="252">
        <v>84</v>
      </c>
      <c r="W188" s="252">
        <v>43</v>
      </c>
      <c r="X188" s="71" t="s">
        <v>6337</v>
      </c>
      <c r="Y188" s="220">
        <v>169</v>
      </c>
      <c r="Z188" s="220">
        <v>230</v>
      </c>
      <c r="AA188" s="220">
        <v>2000</v>
      </c>
      <c r="AB188" s="220">
        <v>42</v>
      </c>
      <c r="AC188" s="220"/>
      <c r="AD188" s="220"/>
      <c r="AE188" s="253">
        <v>2732</v>
      </c>
      <c r="AF188" s="273" t="s">
        <v>8124</v>
      </c>
      <c r="AG188" s="228"/>
      <c r="AH188" s="228">
        <v>61</v>
      </c>
      <c r="AI188" s="91"/>
      <c r="AJ188" s="273"/>
      <c r="AK188" s="273" t="s">
        <v>6354</v>
      </c>
      <c r="AL188" s="629">
        <v>33</v>
      </c>
      <c r="AM188" s="629"/>
      <c r="AN188" s="629">
        <v>33</v>
      </c>
      <c r="AO188" s="629"/>
      <c r="AP188" s="629"/>
      <c r="AQ188" s="315">
        <v>363</v>
      </c>
      <c r="AR188" s="315" t="s">
        <v>8125</v>
      </c>
      <c r="AS188" s="315" t="s">
        <v>8125</v>
      </c>
      <c r="AT188" s="91" t="s">
        <v>12688</v>
      </c>
      <c r="AU188" s="73">
        <v>329874</v>
      </c>
      <c r="AV188" s="232">
        <v>906</v>
      </c>
      <c r="AW188" s="345"/>
      <c r="AX188" s="345"/>
      <c r="AY188" s="345"/>
      <c r="AZ188" s="345"/>
      <c r="BA188" s="345"/>
      <c r="BB188" s="345"/>
      <c r="BC188" s="345"/>
      <c r="BD188" s="307"/>
      <c r="BE188" s="307" t="s">
        <v>6350</v>
      </c>
      <c r="BF188" s="335"/>
      <c r="BG188" s="335"/>
      <c r="BH188" s="335"/>
      <c r="BI188" s="335"/>
      <c r="BJ188" s="335"/>
      <c r="BK188" s="335"/>
      <c r="BL188" s="335"/>
      <c r="BM188" s="307"/>
      <c r="BN188" s="307" t="s">
        <v>6350</v>
      </c>
      <c r="BO188" s="800"/>
      <c r="BP188" s="800"/>
      <c r="BQ188" s="327"/>
      <c r="BR188" s="327"/>
      <c r="BS188" s="327"/>
      <c r="BT188" s="327"/>
      <c r="BU188" s="327"/>
      <c r="BV188" s="327"/>
      <c r="BW188" s="327"/>
      <c r="BX188" s="253"/>
      <c r="BY188" s="632">
        <v>3</v>
      </c>
      <c r="BZ188" s="632">
        <v>4</v>
      </c>
      <c r="CA188" s="632">
        <v>1</v>
      </c>
      <c r="CB188" s="632"/>
      <c r="CC188" s="632"/>
    </row>
    <row r="189" spans="1:81" ht="17.100000000000001" customHeight="1">
      <c r="A189" s="648">
        <v>141</v>
      </c>
      <c r="B189" s="78" t="s">
        <v>75</v>
      </c>
      <c r="C189" s="78" t="s">
        <v>76</v>
      </c>
      <c r="D189" s="78" t="s">
        <v>702</v>
      </c>
      <c r="E189" s="106" t="s">
        <v>180</v>
      </c>
      <c r="F189" s="78" t="s">
        <v>5633</v>
      </c>
      <c r="G189" s="101" t="s">
        <v>8320</v>
      </c>
      <c r="H189" s="498" t="s">
        <v>8323</v>
      </c>
      <c r="I189" s="269" t="s">
        <v>8539</v>
      </c>
      <c r="J189" s="269" t="s">
        <v>102</v>
      </c>
      <c r="K189" s="269" t="s">
        <v>9892</v>
      </c>
      <c r="L189" s="71" t="s">
        <v>8321</v>
      </c>
      <c r="M189" s="91" t="s">
        <v>8322</v>
      </c>
      <c r="N189" s="269" t="s">
        <v>30</v>
      </c>
      <c r="O189" s="253"/>
      <c r="P189" s="269" t="s">
        <v>102</v>
      </c>
      <c r="Q189" s="224">
        <v>549</v>
      </c>
      <c r="R189" s="224">
        <v>354</v>
      </c>
      <c r="S189" s="224">
        <v>284</v>
      </c>
      <c r="T189" s="224"/>
      <c r="U189" s="253"/>
      <c r="V189" s="252">
        <v>284</v>
      </c>
      <c r="W189" s="252">
        <v>14.1</v>
      </c>
      <c r="X189" s="71" t="s">
        <v>6337</v>
      </c>
      <c r="Y189" s="220"/>
      <c r="Z189" s="220">
        <v>48.2</v>
      </c>
      <c r="AA189" s="220">
        <v>350</v>
      </c>
      <c r="AB189" s="220">
        <v>7.7</v>
      </c>
      <c r="AC189" s="220"/>
      <c r="AD189" s="220"/>
      <c r="AE189" s="253"/>
      <c r="AF189" s="498" t="s">
        <v>9893</v>
      </c>
      <c r="AG189" s="228"/>
      <c r="AH189" s="228">
        <v>80</v>
      </c>
      <c r="AI189" s="91"/>
      <c r="AJ189" s="273"/>
      <c r="AK189" s="273" t="s">
        <v>12350</v>
      </c>
      <c r="AL189" s="629">
        <v>24</v>
      </c>
      <c r="AM189" s="629"/>
      <c r="AN189" s="629">
        <v>3</v>
      </c>
      <c r="AO189" s="629">
        <v>21</v>
      </c>
      <c r="AP189" s="629"/>
      <c r="AQ189" s="752">
        <v>365</v>
      </c>
      <c r="AR189" s="752" t="s">
        <v>8560</v>
      </c>
      <c r="AS189" s="752" t="s">
        <v>8201</v>
      </c>
      <c r="AT189" s="753" t="s">
        <v>12428</v>
      </c>
      <c r="AU189" s="232">
        <v>8000</v>
      </c>
      <c r="AV189" s="232">
        <v>22</v>
      </c>
      <c r="AW189" s="345"/>
      <c r="AX189" s="345"/>
      <c r="AY189" s="345"/>
      <c r="AZ189" s="345"/>
      <c r="BA189" s="345"/>
      <c r="BB189" s="345"/>
      <c r="BC189" s="345"/>
      <c r="BD189" s="307"/>
      <c r="BE189" s="307"/>
      <c r="BF189" s="335">
        <v>6000</v>
      </c>
      <c r="BG189" s="335" t="s">
        <v>6435</v>
      </c>
      <c r="BH189" s="335">
        <v>3000</v>
      </c>
      <c r="BI189" s="335">
        <v>3000</v>
      </c>
      <c r="BJ189" s="335">
        <v>3000</v>
      </c>
      <c r="BK189" s="335">
        <v>50</v>
      </c>
      <c r="BL189" s="335">
        <v>20</v>
      </c>
      <c r="BM189" s="307" t="s">
        <v>12351</v>
      </c>
      <c r="BN189" s="307" t="s">
        <v>12352</v>
      </c>
      <c r="BO189" s="800"/>
      <c r="BP189" s="800"/>
      <c r="BQ189" s="327"/>
      <c r="BR189" s="327"/>
      <c r="BS189" s="327"/>
      <c r="BT189" s="327"/>
      <c r="BU189" s="327"/>
      <c r="BV189" s="327"/>
      <c r="BW189" s="327"/>
      <c r="BX189" s="253"/>
      <c r="BY189" s="632">
        <v>4</v>
      </c>
      <c r="BZ189" s="632"/>
      <c r="CA189" s="632"/>
      <c r="CB189" s="632"/>
      <c r="CC189" s="632"/>
    </row>
    <row r="190" spans="1:81" ht="17.100000000000001" customHeight="1">
      <c r="A190" s="136"/>
      <c r="B190" s="147" t="s">
        <v>2210</v>
      </c>
      <c r="C190" s="136"/>
      <c r="D190" s="136">
        <v>41</v>
      </c>
      <c r="E190" s="136"/>
      <c r="F190" s="136"/>
      <c r="G190" s="135"/>
      <c r="H190" s="136"/>
      <c r="I190" s="136"/>
      <c r="J190" s="136"/>
      <c r="K190" s="136"/>
      <c r="L190" s="136"/>
      <c r="M190" s="112"/>
      <c r="N190" s="112"/>
      <c r="O190" s="285"/>
      <c r="P190" s="112"/>
      <c r="Q190" s="284"/>
      <c r="R190" s="284"/>
      <c r="S190" s="284"/>
      <c r="T190" s="284"/>
      <c r="U190" s="285"/>
      <c r="V190" s="298"/>
      <c r="W190" s="298"/>
      <c r="X190" s="112"/>
      <c r="Y190" s="286"/>
      <c r="Z190" s="286"/>
      <c r="AA190" s="286"/>
      <c r="AB190" s="286"/>
      <c r="AC190" s="286"/>
      <c r="AD190" s="286"/>
      <c r="AE190" s="285"/>
      <c r="AF190" s="112"/>
      <c r="AG190" s="237"/>
      <c r="AH190" s="237"/>
      <c r="AI190" s="205"/>
      <c r="AJ190" s="112"/>
      <c r="AK190" s="112"/>
      <c r="AL190" s="112"/>
      <c r="AM190" s="112"/>
      <c r="AN190" s="112"/>
      <c r="AO190" s="112"/>
      <c r="AP190" s="112"/>
      <c r="AQ190" s="112"/>
      <c r="AR190" s="112"/>
      <c r="AS190" s="112"/>
      <c r="AT190" s="205"/>
      <c r="AU190" s="198"/>
      <c r="AV190" s="198"/>
      <c r="AW190" s="197"/>
      <c r="AX190" s="197"/>
      <c r="AY190" s="197"/>
      <c r="AZ190" s="197"/>
      <c r="BA190" s="197"/>
      <c r="BB190" s="197"/>
      <c r="BC190" s="197"/>
      <c r="BD190" s="352"/>
      <c r="BE190" s="352"/>
      <c r="BF190" s="339"/>
      <c r="BG190" s="339"/>
      <c r="BH190" s="339"/>
      <c r="BI190" s="339"/>
      <c r="BJ190" s="339"/>
      <c r="BK190" s="339"/>
      <c r="BL190" s="339"/>
      <c r="BM190" s="352"/>
      <c r="BN190" s="352"/>
      <c r="BO190" s="803"/>
      <c r="BP190" s="803"/>
      <c r="BQ190" s="112"/>
      <c r="BR190" s="112"/>
      <c r="BS190" s="112"/>
      <c r="BT190" s="112"/>
      <c r="BU190" s="112"/>
      <c r="BV190" s="112"/>
      <c r="BW190" s="112"/>
      <c r="BX190" s="285"/>
      <c r="BY190" s="112"/>
      <c r="BZ190" s="112"/>
      <c r="CA190" s="112"/>
      <c r="CB190" s="112"/>
      <c r="CC190" s="112"/>
    </row>
    <row r="191" spans="1:81" ht="17.100000000000001" customHeight="1">
      <c r="A191" s="78">
        <v>142</v>
      </c>
      <c r="B191" s="91" t="s">
        <v>111</v>
      </c>
      <c r="C191" s="91" t="s">
        <v>1766</v>
      </c>
      <c r="D191" s="91" t="s">
        <v>708</v>
      </c>
      <c r="E191" s="91" t="s">
        <v>180</v>
      </c>
      <c r="F191" s="91" t="s">
        <v>5634</v>
      </c>
      <c r="G191" s="101" t="s">
        <v>5635</v>
      </c>
      <c r="H191" s="269" t="s">
        <v>5636</v>
      </c>
      <c r="I191" s="269" t="s">
        <v>5637</v>
      </c>
      <c r="J191" s="269" t="s">
        <v>102</v>
      </c>
      <c r="K191" s="269" t="s">
        <v>5638</v>
      </c>
      <c r="L191" s="71" t="s">
        <v>5639</v>
      </c>
      <c r="M191" s="91" t="s">
        <v>11158</v>
      </c>
      <c r="N191" s="269" t="s">
        <v>30</v>
      </c>
      <c r="O191" s="253"/>
      <c r="P191" s="269" t="s">
        <v>30</v>
      </c>
      <c r="Q191" s="224">
        <v>1138050</v>
      </c>
      <c r="R191" s="224">
        <v>1927.19</v>
      </c>
      <c r="S191" s="224">
        <v>191.95699999999999</v>
      </c>
      <c r="T191" s="224"/>
      <c r="U191" s="253"/>
      <c r="V191" s="252">
        <v>192</v>
      </c>
      <c r="W191" s="252">
        <v>61</v>
      </c>
      <c r="X191" s="71" t="s">
        <v>6337</v>
      </c>
      <c r="Y191" s="220">
        <v>64</v>
      </c>
      <c r="Z191" s="220">
        <v>82</v>
      </c>
      <c r="AA191" s="220"/>
      <c r="AB191" s="220">
        <v>58</v>
      </c>
      <c r="AC191" s="220"/>
      <c r="AD191" s="220"/>
      <c r="AE191" s="156" t="s">
        <v>8481</v>
      </c>
      <c r="AF191" s="273" t="s">
        <v>7929</v>
      </c>
      <c r="AG191" s="228">
        <v>213</v>
      </c>
      <c r="AH191" s="228">
        <v>213</v>
      </c>
      <c r="AI191" s="91"/>
      <c r="AJ191" s="273"/>
      <c r="AK191" s="273" t="s">
        <v>6354</v>
      </c>
      <c r="AL191" s="629">
        <v>1</v>
      </c>
      <c r="AM191" s="629"/>
      <c r="AN191" s="629"/>
      <c r="AO191" s="629">
        <v>1</v>
      </c>
      <c r="AP191" s="629"/>
      <c r="AQ191" s="315">
        <v>250</v>
      </c>
      <c r="AR191" s="315" t="s">
        <v>8556</v>
      </c>
      <c r="AS191" s="315" t="s">
        <v>6378</v>
      </c>
      <c r="AT191" s="91" t="s">
        <v>9407</v>
      </c>
      <c r="AU191" s="73">
        <v>2980</v>
      </c>
      <c r="AV191" s="73">
        <v>12.2</v>
      </c>
      <c r="AW191" s="345"/>
      <c r="AX191" s="345"/>
      <c r="AY191" s="345"/>
      <c r="AZ191" s="345"/>
      <c r="BA191" s="345"/>
      <c r="BB191" s="345"/>
      <c r="BC191" s="345"/>
      <c r="BD191" s="307"/>
      <c r="BE191" s="307" t="s">
        <v>6350</v>
      </c>
      <c r="BF191" s="335"/>
      <c r="BG191" s="335"/>
      <c r="BH191" s="335"/>
      <c r="BI191" s="335"/>
      <c r="BJ191" s="335"/>
      <c r="BK191" s="335"/>
      <c r="BL191" s="335"/>
      <c r="BM191" s="307"/>
      <c r="BN191" s="307" t="s">
        <v>6350</v>
      </c>
      <c r="BO191" s="800"/>
      <c r="BP191" s="800"/>
      <c r="BQ191" s="327"/>
      <c r="BR191" s="327"/>
      <c r="BS191" s="327"/>
      <c r="BT191" s="327"/>
      <c r="BU191" s="327"/>
      <c r="BV191" s="327"/>
      <c r="BW191" s="327"/>
      <c r="BX191" s="253"/>
      <c r="BY191" s="327">
        <v>1</v>
      </c>
      <c r="BZ191" s="327"/>
      <c r="CA191" s="327">
        <v>1</v>
      </c>
      <c r="CB191" s="327"/>
      <c r="CC191" s="327"/>
    </row>
    <row r="192" spans="1:81" ht="17.100000000000001" customHeight="1">
      <c r="A192" s="78">
        <v>143</v>
      </c>
      <c r="B192" s="91" t="s">
        <v>75</v>
      </c>
      <c r="C192" s="91" t="s">
        <v>1816</v>
      </c>
      <c r="D192" s="91" t="s">
        <v>708</v>
      </c>
      <c r="E192" s="91" t="s">
        <v>180</v>
      </c>
      <c r="F192" s="91" t="s">
        <v>5640</v>
      </c>
      <c r="G192" s="101" t="s">
        <v>5641</v>
      </c>
      <c r="H192" s="269" t="s">
        <v>5642</v>
      </c>
      <c r="I192" s="269" t="s">
        <v>5643</v>
      </c>
      <c r="J192" s="269" t="s">
        <v>102</v>
      </c>
      <c r="K192" s="269" t="s">
        <v>11991</v>
      </c>
      <c r="L192" s="71" t="s">
        <v>5644</v>
      </c>
      <c r="M192" s="91" t="s">
        <v>8130</v>
      </c>
      <c r="N192" s="269" t="s">
        <v>30</v>
      </c>
      <c r="O192" s="253"/>
      <c r="P192" s="269" t="s">
        <v>30</v>
      </c>
      <c r="Q192" s="224">
        <v>325</v>
      </c>
      <c r="R192" s="224">
        <v>479</v>
      </c>
      <c r="S192" s="406">
        <v>479</v>
      </c>
      <c r="T192" s="224">
        <v>479</v>
      </c>
      <c r="U192" s="253" t="s">
        <v>6361</v>
      </c>
      <c r="V192" s="252"/>
      <c r="W192" s="252">
        <v>60</v>
      </c>
      <c r="X192" s="71" t="s">
        <v>6337</v>
      </c>
      <c r="Y192" s="220"/>
      <c r="Z192" s="220"/>
      <c r="AA192" s="220"/>
      <c r="AB192" s="220">
        <v>53</v>
      </c>
      <c r="AC192" s="220"/>
      <c r="AD192" s="220"/>
      <c r="AE192" s="253"/>
      <c r="AF192" s="273" t="s">
        <v>12175</v>
      </c>
      <c r="AG192" s="228"/>
      <c r="AH192" s="228">
        <v>94</v>
      </c>
      <c r="AI192" s="91"/>
      <c r="AJ192" s="273"/>
      <c r="AK192" s="273" t="s">
        <v>6354</v>
      </c>
      <c r="AL192" s="629"/>
      <c r="AM192" s="629"/>
      <c r="AN192" s="629"/>
      <c r="AO192" s="629"/>
      <c r="AP192" s="629"/>
      <c r="AQ192" s="315">
        <v>300</v>
      </c>
      <c r="AR192" s="315" t="s">
        <v>6340</v>
      </c>
      <c r="AS192" s="315" t="s">
        <v>11230</v>
      </c>
      <c r="AT192" s="91" t="s">
        <v>11249</v>
      </c>
      <c r="AU192" s="73">
        <v>3000</v>
      </c>
      <c r="AV192" s="73">
        <v>10</v>
      </c>
      <c r="AW192" s="345"/>
      <c r="AX192" s="345"/>
      <c r="AY192" s="345"/>
      <c r="AZ192" s="345"/>
      <c r="BA192" s="345"/>
      <c r="BB192" s="345"/>
      <c r="BC192" s="345"/>
      <c r="BD192" s="307"/>
      <c r="BE192" s="307" t="s">
        <v>6350</v>
      </c>
      <c r="BF192" s="335"/>
      <c r="BG192" s="335"/>
      <c r="BH192" s="335"/>
      <c r="BI192" s="335"/>
      <c r="BJ192" s="335"/>
      <c r="BK192" s="335"/>
      <c r="BL192" s="335"/>
      <c r="BM192" s="307"/>
      <c r="BN192" s="307"/>
      <c r="BO192" s="800"/>
      <c r="BP192" s="800"/>
      <c r="BQ192" s="327"/>
      <c r="BR192" s="327"/>
      <c r="BS192" s="327"/>
      <c r="BT192" s="327"/>
      <c r="BU192" s="327"/>
      <c r="BV192" s="327"/>
      <c r="BW192" s="327"/>
      <c r="BX192" s="253"/>
      <c r="BY192" s="327">
        <v>1</v>
      </c>
      <c r="BZ192" s="327"/>
      <c r="CA192" s="327">
        <v>1</v>
      </c>
      <c r="CB192" s="327"/>
      <c r="CC192" s="327"/>
    </row>
    <row r="193" spans="1:81" ht="17.100000000000001" customHeight="1">
      <c r="A193" s="78">
        <v>144</v>
      </c>
      <c r="B193" s="78" t="s">
        <v>75</v>
      </c>
      <c r="C193" s="78" t="s">
        <v>1850</v>
      </c>
      <c r="D193" s="78" t="s">
        <v>987</v>
      </c>
      <c r="E193" s="91" t="s">
        <v>180</v>
      </c>
      <c r="F193" s="88" t="s">
        <v>5645</v>
      </c>
      <c r="G193" s="101" t="s">
        <v>9795</v>
      </c>
      <c r="H193" s="269" t="s">
        <v>5646</v>
      </c>
      <c r="I193" s="269" t="s">
        <v>130</v>
      </c>
      <c r="J193" s="269" t="s">
        <v>102</v>
      </c>
      <c r="K193" s="269" t="s">
        <v>2014</v>
      </c>
      <c r="L193" s="71" t="s">
        <v>5647</v>
      </c>
      <c r="M193" s="91" t="s">
        <v>8131</v>
      </c>
      <c r="N193" s="269" t="s">
        <v>30</v>
      </c>
      <c r="O193" s="253"/>
      <c r="P193" s="269" t="s">
        <v>30</v>
      </c>
      <c r="Q193" s="224">
        <v>165000</v>
      </c>
      <c r="R193" s="224">
        <v>3171</v>
      </c>
      <c r="S193" s="224">
        <v>495</v>
      </c>
      <c r="T193" s="224">
        <v>250</v>
      </c>
      <c r="U193" s="253" t="s">
        <v>6352</v>
      </c>
      <c r="V193" s="252">
        <v>245</v>
      </c>
      <c r="W193" s="252">
        <v>145</v>
      </c>
      <c r="X193" s="71" t="s">
        <v>6337</v>
      </c>
      <c r="Y193" s="220">
        <v>370</v>
      </c>
      <c r="Z193" s="220"/>
      <c r="AA193" s="220"/>
      <c r="AB193" s="220">
        <v>140</v>
      </c>
      <c r="AC193" s="220">
        <v>125</v>
      </c>
      <c r="AD193" s="220">
        <v>125</v>
      </c>
      <c r="AE193" s="253">
        <v>80</v>
      </c>
      <c r="AF193" s="273" t="s">
        <v>8132</v>
      </c>
      <c r="AG193" s="228">
        <v>70</v>
      </c>
      <c r="AH193" s="228">
        <v>70</v>
      </c>
      <c r="AI193" s="91"/>
      <c r="AJ193" s="273"/>
      <c r="AK193" s="273" t="s">
        <v>11992</v>
      </c>
      <c r="AL193" s="629">
        <v>2</v>
      </c>
      <c r="AM193" s="629"/>
      <c r="AN193" s="629">
        <v>1</v>
      </c>
      <c r="AO193" s="629">
        <v>1</v>
      </c>
      <c r="AP193" s="629"/>
      <c r="AQ193" s="315">
        <v>322</v>
      </c>
      <c r="AR193" s="315" t="s">
        <v>8556</v>
      </c>
      <c r="AS193" s="315" t="s">
        <v>8556</v>
      </c>
      <c r="AT193" s="91" t="s">
        <v>8133</v>
      </c>
      <c r="AU193" s="73">
        <v>77414</v>
      </c>
      <c r="AV193" s="232">
        <v>240</v>
      </c>
      <c r="AW193" s="345">
        <v>7000</v>
      </c>
      <c r="AX193" s="345">
        <v>3000</v>
      </c>
      <c r="AY193" s="345">
        <v>5000</v>
      </c>
      <c r="AZ193" s="345">
        <v>5000</v>
      </c>
      <c r="BA193" s="345">
        <v>7000</v>
      </c>
      <c r="BB193" s="345" t="s">
        <v>8134</v>
      </c>
      <c r="BC193" s="345" t="s">
        <v>8134</v>
      </c>
      <c r="BD193" s="307" t="s">
        <v>10084</v>
      </c>
      <c r="BE193" s="307" t="s">
        <v>10083</v>
      </c>
      <c r="BF193" s="335">
        <v>7000</v>
      </c>
      <c r="BG193" s="335">
        <v>3000</v>
      </c>
      <c r="BH193" s="335">
        <v>5000</v>
      </c>
      <c r="BI193" s="335">
        <v>5000</v>
      </c>
      <c r="BJ193" s="335">
        <v>7000</v>
      </c>
      <c r="BK193" s="335" t="s">
        <v>8134</v>
      </c>
      <c r="BL193" s="335" t="s">
        <v>8134</v>
      </c>
      <c r="BM193" s="307" t="s">
        <v>8678</v>
      </c>
      <c r="BN193" s="307" t="s">
        <v>8677</v>
      </c>
      <c r="BO193" s="800"/>
      <c r="BP193" s="800"/>
      <c r="BQ193" s="327"/>
      <c r="BR193" s="327"/>
      <c r="BS193" s="327"/>
      <c r="BT193" s="327"/>
      <c r="BU193" s="327"/>
      <c r="BV193" s="327"/>
      <c r="BW193" s="327"/>
      <c r="BX193" s="253"/>
      <c r="BY193" s="706">
        <v>1</v>
      </c>
      <c r="BZ193" s="327"/>
      <c r="CA193" s="327">
        <v>1</v>
      </c>
      <c r="CB193" s="327"/>
      <c r="CC193" s="327"/>
    </row>
    <row r="194" spans="1:81" ht="17.100000000000001" customHeight="1">
      <c r="A194" s="136"/>
      <c r="B194" s="147" t="s">
        <v>2274</v>
      </c>
      <c r="C194" s="136"/>
      <c r="D194" s="136">
        <v>3</v>
      </c>
      <c r="E194" s="136"/>
      <c r="F194" s="136"/>
      <c r="G194" s="135"/>
      <c r="H194" s="136"/>
      <c r="I194" s="136"/>
      <c r="J194" s="136"/>
      <c r="K194" s="136"/>
      <c r="L194" s="136"/>
      <c r="M194" s="112"/>
      <c r="N194" s="112"/>
      <c r="O194" s="285"/>
      <c r="P194" s="112"/>
      <c r="Q194" s="284"/>
      <c r="R194" s="284"/>
      <c r="S194" s="284"/>
      <c r="T194" s="284"/>
      <c r="U194" s="285"/>
      <c r="V194" s="298"/>
      <c r="W194" s="298"/>
      <c r="X194" s="112"/>
      <c r="Y194" s="286"/>
      <c r="Z194" s="286"/>
      <c r="AA194" s="286"/>
      <c r="AB194" s="286"/>
      <c r="AC194" s="286"/>
      <c r="AD194" s="286"/>
      <c r="AE194" s="285"/>
      <c r="AF194" s="112"/>
      <c r="AG194" s="237"/>
      <c r="AH194" s="237"/>
      <c r="AI194" s="205"/>
      <c r="AJ194" s="112"/>
      <c r="AK194" s="112"/>
      <c r="AL194" s="112"/>
      <c r="AM194" s="112"/>
      <c r="AN194" s="112"/>
      <c r="AO194" s="112"/>
      <c r="AP194" s="112"/>
      <c r="AQ194" s="112"/>
      <c r="AR194" s="112"/>
      <c r="AS194" s="112"/>
      <c r="AT194" s="205"/>
      <c r="AU194" s="198"/>
      <c r="AV194" s="198"/>
      <c r="AW194" s="197"/>
      <c r="AX194" s="197"/>
      <c r="AY194" s="197"/>
      <c r="AZ194" s="197"/>
      <c r="BA194" s="197"/>
      <c r="BB194" s="197"/>
      <c r="BC194" s="197"/>
      <c r="BD194" s="352"/>
      <c r="BE194" s="352"/>
      <c r="BF194" s="339"/>
      <c r="BG194" s="339"/>
      <c r="BH194" s="339"/>
      <c r="BI194" s="339"/>
      <c r="BJ194" s="339"/>
      <c r="BK194" s="339"/>
      <c r="BL194" s="339"/>
      <c r="BM194" s="352"/>
      <c r="BN194" s="352"/>
      <c r="BO194" s="803"/>
      <c r="BP194" s="803"/>
      <c r="BQ194" s="112"/>
      <c r="BR194" s="112"/>
      <c r="BS194" s="112"/>
      <c r="BT194" s="112"/>
      <c r="BU194" s="112"/>
      <c r="BV194" s="112"/>
      <c r="BW194" s="112"/>
      <c r="BX194" s="285"/>
      <c r="BY194" s="112"/>
      <c r="BZ194" s="112"/>
      <c r="CA194" s="112"/>
      <c r="CB194" s="112"/>
      <c r="CC194" s="112"/>
    </row>
    <row r="195" spans="1:81" ht="17.100000000000001" customHeight="1">
      <c r="A195" s="102"/>
      <c r="B195" s="157" t="s">
        <v>2275</v>
      </c>
      <c r="C195" s="158"/>
      <c r="D195" s="158">
        <v>59</v>
      </c>
      <c r="E195" s="158"/>
      <c r="F195" s="110"/>
      <c r="G195" s="170"/>
      <c r="H195" s="104"/>
      <c r="I195" s="104"/>
      <c r="J195" s="104"/>
      <c r="K195" s="104"/>
      <c r="L195" s="104"/>
      <c r="M195" s="104"/>
      <c r="N195" s="104"/>
      <c r="O195" s="288"/>
      <c r="P195" s="104"/>
      <c r="Q195" s="287"/>
      <c r="R195" s="287"/>
      <c r="S195" s="287"/>
      <c r="T195" s="287"/>
      <c r="U195" s="288"/>
      <c r="V195" s="299"/>
      <c r="W195" s="299"/>
      <c r="X195" s="104"/>
      <c r="Y195" s="289"/>
      <c r="Z195" s="289"/>
      <c r="AA195" s="289"/>
      <c r="AB195" s="289"/>
      <c r="AC195" s="289"/>
      <c r="AD195" s="289"/>
      <c r="AE195" s="288"/>
      <c r="AF195" s="104"/>
      <c r="AG195" s="238"/>
      <c r="AH195" s="238"/>
      <c r="AI195" s="204"/>
      <c r="AJ195" s="104"/>
      <c r="AK195" s="104"/>
      <c r="AL195" s="104"/>
      <c r="AM195" s="104"/>
      <c r="AN195" s="104"/>
      <c r="AO195" s="104"/>
      <c r="AP195" s="104"/>
      <c r="AQ195" s="104"/>
      <c r="AR195" s="104"/>
      <c r="AS195" s="104"/>
      <c r="AT195" s="204"/>
      <c r="AU195" s="199"/>
      <c r="AV195" s="199"/>
      <c r="AW195" s="346"/>
      <c r="AX195" s="346"/>
      <c r="AY195" s="346"/>
      <c r="AZ195" s="346"/>
      <c r="BA195" s="346"/>
      <c r="BB195" s="346"/>
      <c r="BC195" s="346"/>
      <c r="BD195" s="353"/>
      <c r="BE195" s="353"/>
      <c r="BF195" s="360"/>
      <c r="BG195" s="360"/>
      <c r="BH195" s="360"/>
      <c r="BI195" s="360"/>
      <c r="BJ195" s="360"/>
      <c r="BK195" s="360"/>
      <c r="BL195" s="360"/>
      <c r="BM195" s="353"/>
      <c r="BN195" s="353"/>
      <c r="BO195" s="805"/>
      <c r="BP195" s="805"/>
      <c r="BQ195" s="104"/>
      <c r="BR195" s="104"/>
      <c r="BS195" s="104"/>
      <c r="BT195" s="104"/>
      <c r="BU195" s="104"/>
      <c r="BV195" s="104"/>
      <c r="BW195" s="104"/>
      <c r="BX195" s="288"/>
      <c r="BY195" s="104"/>
      <c r="BZ195" s="104"/>
      <c r="CA195" s="104"/>
      <c r="CB195" s="104"/>
      <c r="CC195" s="104"/>
    </row>
    <row r="196" spans="1:81" ht="17.100000000000001" customHeight="1">
      <c r="A196" s="91"/>
      <c r="B196" s="111" t="s">
        <v>2491</v>
      </c>
      <c r="C196" s="91"/>
      <c r="D196" s="91"/>
      <c r="E196" s="91"/>
      <c r="F196" s="91"/>
      <c r="G196" s="101"/>
      <c r="H196" s="269"/>
      <c r="I196" s="269"/>
      <c r="J196" s="269"/>
      <c r="K196" s="269"/>
      <c r="L196" s="71"/>
      <c r="M196" s="91"/>
      <c r="N196" s="269"/>
      <c r="O196" s="253"/>
      <c r="P196" s="269"/>
      <c r="Q196" s="224"/>
      <c r="R196" s="224"/>
      <c r="S196" s="224"/>
      <c r="T196" s="224"/>
      <c r="U196" s="253"/>
      <c r="V196" s="252"/>
      <c r="W196" s="252"/>
      <c r="X196" s="71"/>
      <c r="Y196" s="220"/>
      <c r="Z196" s="220"/>
      <c r="AA196" s="220"/>
      <c r="AB196" s="220"/>
      <c r="AC196" s="220"/>
      <c r="AD196" s="220"/>
      <c r="AE196" s="253"/>
      <c r="AF196" s="273"/>
      <c r="AG196" s="228"/>
      <c r="AH196" s="228"/>
      <c r="AI196" s="91"/>
      <c r="AJ196" s="273"/>
      <c r="AK196" s="273"/>
      <c r="AL196" s="629"/>
      <c r="AM196" s="629"/>
      <c r="AN196" s="629"/>
      <c r="AO196" s="629"/>
      <c r="AP196" s="629"/>
      <c r="AQ196" s="315"/>
      <c r="AR196" s="315"/>
      <c r="AS196" s="315"/>
      <c r="AT196" s="91"/>
      <c r="AU196" s="73"/>
      <c r="AV196" s="73"/>
      <c r="AW196" s="345"/>
      <c r="AX196" s="345"/>
      <c r="AY196" s="345"/>
      <c r="AZ196" s="345"/>
      <c r="BA196" s="345"/>
      <c r="BB196" s="345"/>
      <c r="BC196" s="345"/>
      <c r="BD196" s="307"/>
      <c r="BE196" s="307"/>
      <c r="BF196" s="335"/>
      <c r="BG196" s="335"/>
      <c r="BH196" s="335"/>
      <c r="BI196" s="335"/>
      <c r="BJ196" s="335"/>
      <c r="BK196" s="335"/>
      <c r="BL196" s="335"/>
      <c r="BM196" s="307"/>
      <c r="BN196" s="307"/>
      <c r="BO196" s="800"/>
      <c r="BP196" s="800"/>
      <c r="BQ196" s="327"/>
      <c r="BR196" s="327"/>
      <c r="BS196" s="327"/>
      <c r="BT196" s="327"/>
      <c r="BU196" s="327"/>
      <c r="BV196" s="327"/>
      <c r="BW196" s="327"/>
      <c r="BX196" s="253"/>
      <c r="BY196" s="327"/>
      <c r="BZ196" s="327"/>
      <c r="CA196" s="327"/>
      <c r="CB196" s="327"/>
      <c r="CC196" s="327"/>
    </row>
    <row r="197" spans="1:81" ht="17.100000000000001" customHeight="1">
      <c r="A197" s="78">
        <v>145</v>
      </c>
      <c r="B197" s="78" t="s">
        <v>2491</v>
      </c>
      <c r="C197" s="78" t="s">
        <v>2560</v>
      </c>
      <c r="D197" s="78" t="s">
        <v>309</v>
      </c>
      <c r="E197" s="106" t="s">
        <v>20</v>
      </c>
      <c r="F197" s="78" t="s">
        <v>5648</v>
      </c>
      <c r="G197" s="101" t="s">
        <v>12654</v>
      </c>
      <c r="H197" s="269" t="s">
        <v>5649</v>
      </c>
      <c r="I197" s="269" t="s">
        <v>5650</v>
      </c>
      <c r="J197" s="269" t="s">
        <v>102</v>
      </c>
      <c r="K197" s="269" t="s">
        <v>5651</v>
      </c>
      <c r="L197" s="71" t="s">
        <v>5652</v>
      </c>
      <c r="M197" s="91" t="s">
        <v>11159</v>
      </c>
      <c r="N197" s="269" t="s">
        <v>30</v>
      </c>
      <c r="O197" s="253"/>
      <c r="P197" s="269" t="s">
        <v>30</v>
      </c>
      <c r="Q197" s="224">
        <v>2729</v>
      </c>
      <c r="R197" s="224">
        <v>917</v>
      </c>
      <c r="S197" s="224">
        <v>506</v>
      </c>
      <c r="T197" s="224">
        <v>506</v>
      </c>
      <c r="U197" s="253"/>
      <c r="V197" s="405"/>
      <c r="W197" s="252">
        <v>27</v>
      </c>
      <c r="X197" s="71" t="s">
        <v>6337</v>
      </c>
      <c r="Y197" s="220">
        <v>23</v>
      </c>
      <c r="Z197" s="220">
        <v>13</v>
      </c>
      <c r="AA197" s="220"/>
      <c r="AB197" s="220">
        <v>56</v>
      </c>
      <c r="AC197" s="220"/>
      <c r="AD197" s="220"/>
      <c r="AE197" s="253">
        <v>6</v>
      </c>
      <c r="AF197" s="273" t="s">
        <v>7943</v>
      </c>
      <c r="AG197" s="228">
        <v>132</v>
      </c>
      <c r="AH197" s="228">
        <v>132</v>
      </c>
      <c r="AI197" s="91"/>
      <c r="AJ197" s="273"/>
      <c r="AK197" s="273" t="s">
        <v>6369</v>
      </c>
      <c r="AL197" s="629">
        <v>9</v>
      </c>
      <c r="AM197" s="629"/>
      <c r="AN197" s="629"/>
      <c r="AO197" s="629">
        <v>9</v>
      </c>
      <c r="AP197" s="629"/>
      <c r="AQ197" s="315">
        <v>224</v>
      </c>
      <c r="AR197" s="315" t="s">
        <v>8544</v>
      </c>
      <c r="AS197" s="315" t="s">
        <v>8544</v>
      </c>
      <c r="AT197" s="91" t="s">
        <v>7944</v>
      </c>
      <c r="AU197" s="73">
        <v>26054</v>
      </c>
      <c r="AV197" s="73">
        <v>116</v>
      </c>
      <c r="AW197" s="345"/>
      <c r="AX197" s="345"/>
      <c r="AY197" s="345"/>
      <c r="AZ197" s="345"/>
      <c r="BA197" s="345"/>
      <c r="BB197" s="345"/>
      <c r="BC197" s="345"/>
      <c r="BD197" s="307"/>
      <c r="BE197" s="307" t="s">
        <v>10086</v>
      </c>
      <c r="BF197" s="335"/>
      <c r="BG197" s="335"/>
      <c r="BH197" s="335"/>
      <c r="BI197" s="335"/>
      <c r="BJ197" s="335"/>
      <c r="BK197" s="335"/>
      <c r="BL197" s="335"/>
      <c r="BM197" s="307"/>
      <c r="BN197" s="307"/>
      <c r="BO197" s="800"/>
      <c r="BP197" s="800">
        <v>2</v>
      </c>
      <c r="BQ197" s="327">
        <v>4</v>
      </c>
      <c r="BR197" s="327"/>
      <c r="BS197" s="327"/>
      <c r="BT197" s="327"/>
      <c r="BU197" s="327"/>
      <c r="BV197" s="327">
        <v>1</v>
      </c>
      <c r="BW197" s="327"/>
      <c r="BX197" s="253"/>
      <c r="BY197" s="327"/>
      <c r="BZ197" s="327"/>
      <c r="CA197" s="327"/>
      <c r="CB197" s="327"/>
      <c r="CC197" s="327"/>
    </row>
    <row r="198" spans="1:81" ht="17.100000000000001" customHeight="1">
      <c r="A198" s="78">
        <v>146</v>
      </c>
      <c r="B198" s="78" t="s">
        <v>2491</v>
      </c>
      <c r="C198" s="78" t="s">
        <v>5653</v>
      </c>
      <c r="D198" s="78" t="s">
        <v>309</v>
      </c>
      <c r="E198" s="106" t="s">
        <v>20</v>
      </c>
      <c r="F198" s="78" t="s">
        <v>5654</v>
      </c>
      <c r="G198" s="101" t="s">
        <v>12655</v>
      </c>
      <c r="H198" s="269" t="s">
        <v>5655</v>
      </c>
      <c r="I198" s="269" t="s">
        <v>5656</v>
      </c>
      <c r="J198" s="790" t="s">
        <v>102</v>
      </c>
      <c r="K198" s="269" t="s">
        <v>5657</v>
      </c>
      <c r="L198" s="71" t="s">
        <v>5658</v>
      </c>
      <c r="M198" s="91" t="s">
        <v>11160</v>
      </c>
      <c r="N198" s="269" t="s">
        <v>30</v>
      </c>
      <c r="O198" s="253"/>
      <c r="P198" s="269" t="s">
        <v>30</v>
      </c>
      <c r="Q198" s="224">
        <v>666</v>
      </c>
      <c r="R198" s="224">
        <v>804</v>
      </c>
      <c r="S198" s="224">
        <v>419</v>
      </c>
      <c r="T198" s="224">
        <v>66</v>
      </c>
      <c r="U198" s="253"/>
      <c r="V198" s="252">
        <v>353</v>
      </c>
      <c r="W198" s="252">
        <v>86</v>
      </c>
      <c r="X198" s="71" t="s">
        <v>6337</v>
      </c>
      <c r="Y198" s="220">
        <v>50.49</v>
      </c>
      <c r="Z198" s="220">
        <v>57</v>
      </c>
      <c r="AA198" s="220">
        <v>360</v>
      </c>
      <c r="AB198" s="220">
        <v>18</v>
      </c>
      <c r="AC198" s="220"/>
      <c r="AD198" s="220"/>
      <c r="AE198" s="253">
        <v>2</v>
      </c>
      <c r="AF198" s="273" t="s">
        <v>12493</v>
      </c>
      <c r="AG198" s="228"/>
      <c r="AH198" s="228">
        <v>175</v>
      </c>
      <c r="AI198" s="91"/>
      <c r="AJ198" s="273"/>
      <c r="AK198" s="273" t="s">
        <v>12494</v>
      </c>
      <c r="AL198" s="629">
        <v>5</v>
      </c>
      <c r="AM198" s="629">
        <v>4</v>
      </c>
      <c r="AN198" s="629"/>
      <c r="AO198" s="629">
        <v>1</v>
      </c>
      <c r="AP198" s="629"/>
      <c r="AQ198" s="793">
        <v>310</v>
      </c>
      <c r="AR198" s="793" t="s">
        <v>8602</v>
      </c>
      <c r="AS198" s="793" t="s">
        <v>8602</v>
      </c>
      <c r="AT198" s="795" t="s">
        <v>8601</v>
      </c>
      <c r="AU198" s="232">
        <v>8262</v>
      </c>
      <c r="AV198" s="232">
        <v>27</v>
      </c>
      <c r="AW198" s="345"/>
      <c r="AX198" s="345"/>
      <c r="AY198" s="345"/>
      <c r="AZ198" s="345"/>
      <c r="BA198" s="345"/>
      <c r="BB198" s="345"/>
      <c r="BC198" s="345"/>
      <c r="BD198" s="307"/>
      <c r="BE198" s="307" t="s">
        <v>6350</v>
      </c>
      <c r="BF198" s="335"/>
      <c r="BG198" s="335"/>
      <c r="BH198" s="335"/>
      <c r="BI198" s="335"/>
      <c r="BJ198" s="335"/>
      <c r="BK198" s="335"/>
      <c r="BL198" s="335"/>
      <c r="BM198" s="307"/>
      <c r="BN198" s="307" t="s">
        <v>6350</v>
      </c>
      <c r="BO198" s="800"/>
      <c r="BP198" s="806"/>
      <c r="BQ198" s="327">
        <v>1</v>
      </c>
      <c r="BR198" s="327"/>
      <c r="BS198" s="327">
        <v>2</v>
      </c>
      <c r="BT198" s="327"/>
      <c r="BU198" s="327"/>
      <c r="BV198" s="327">
        <v>1</v>
      </c>
      <c r="BW198" s="327"/>
      <c r="BX198" s="253"/>
      <c r="BY198" s="327"/>
      <c r="BZ198" s="327"/>
      <c r="CA198" s="327"/>
      <c r="CB198" s="327"/>
      <c r="CC198" s="327"/>
    </row>
    <row r="199" spans="1:81" ht="17.100000000000001" customHeight="1">
      <c r="A199" s="648">
        <v>147</v>
      </c>
      <c r="B199" s="78" t="s">
        <v>2491</v>
      </c>
      <c r="C199" s="78" t="s">
        <v>2403</v>
      </c>
      <c r="D199" s="78" t="s">
        <v>309</v>
      </c>
      <c r="E199" s="106" t="s">
        <v>20</v>
      </c>
      <c r="F199" s="78" t="s">
        <v>5659</v>
      </c>
      <c r="G199" s="101" t="s">
        <v>12656</v>
      </c>
      <c r="H199" s="269" t="s">
        <v>5660</v>
      </c>
      <c r="I199" s="269" t="s">
        <v>5661</v>
      </c>
      <c r="J199" s="269" t="s">
        <v>102</v>
      </c>
      <c r="K199" s="269" t="s">
        <v>768</v>
      </c>
      <c r="L199" s="476" t="s">
        <v>5662</v>
      </c>
      <c r="M199" s="91" t="s">
        <v>7941</v>
      </c>
      <c r="N199" s="269" t="s">
        <v>30</v>
      </c>
      <c r="O199" s="253"/>
      <c r="P199" s="269" t="s">
        <v>30</v>
      </c>
      <c r="Q199" s="224">
        <v>53507.32</v>
      </c>
      <c r="R199" s="224">
        <v>4862.51</v>
      </c>
      <c r="S199" s="224">
        <v>2577.5700000000002</v>
      </c>
      <c r="T199" s="224"/>
      <c r="U199" s="253" t="s">
        <v>11894</v>
      </c>
      <c r="V199" s="252">
        <v>2577.5700000000002</v>
      </c>
      <c r="W199" s="252">
        <v>251.96</v>
      </c>
      <c r="X199" s="71" t="s">
        <v>6337</v>
      </c>
      <c r="Y199" s="220">
        <v>277.77999999999997</v>
      </c>
      <c r="Z199" s="220">
        <v>86.1</v>
      </c>
      <c r="AA199" s="220">
        <v>750</v>
      </c>
      <c r="AB199" s="220">
        <v>127.68</v>
      </c>
      <c r="AC199" s="220">
        <v>138.41999999999999</v>
      </c>
      <c r="AD199" s="220"/>
      <c r="AE199" s="253">
        <v>70</v>
      </c>
      <c r="AF199" s="273" t="s">
        <v>11895</v>
      </c>
      <c r="AG199" s="228">
        <v>883</v>
      </c>
      <c r="AH199" s="228">
        <v>978</v>
      </c>
      <c r="AI199" s="91"/>
      <c r="AJ199" s="273"/>
      <c r="AK199" s="273" t="s">
        <v>11507</v>
      </c>
      <c r="AL199" s="629">
        <v>10</v>
      </c>
      <c r="AM199" s="629"/>
      <c r="AN199" s="629">
        <v>8</v>
      </c>
      <c r="AO199" s="629">
        <v>2</v>
      </c>
      <c r="AP199" s="629"/>
      <c r="AQ199" s="315">
        <v>315</v>
      </c>
      <c r="AR199" s="315" t="s">
        <v>8544</v>
      </c>
      <c r="AS199" s="315" t="s">
        <v>8603</v>
      </c>
      <c r="AT199" s="91" t="s">
        <v>7942</v>
      </c>
      <c r="AU199" s="73">
        <v>38407</v>
      </c>
      <c r="AV199" s="232">
        <v>122</v>
      </c>
      <c r="AW199" s="345">
        <v>6000</v>
      </c>
      <c r="AX199" s="345">
        <v>0</v>
      </c>
      <c r="AY199" s="345">
        <v>3000</v>
      </c>
      <c r="AZ199" s="345">
        <v>3000</v>
      </c>
      <c r="BA199" s="345">
        <v>6000</v>
      </c>
      <c r="BB199" s="345" t="s">
        <v>11898</v>
      </c>
      <c r="BC199" s="345" t="s">
        <v>11900</v>
      </c>
      <c r="BD199" s="307" t="s">
        <v>11902</v>
      </c>
      <c r="BE199" s="307" t="s">
        <v>11896</v>
      </c>
      <c r="BF199" s="335">
        <v>6000</v>
      </c>
      <c r="BG199" s="335">
        <v>0</v>
      </c>
      <c r="BH199" s="335">
        <v>3000</v>
      </c>
      <c r="BI199" s="335">
        <v>3000</v>
      </c>
      <c r="BJ199" s="335">
        <v>6000</v>
      </c>
      <c r="BK199" s="335" t="s">
        <v>11897</v>
      </c>
      <c r="BL199" s="335" t="s">
        <v>11899</v>
      </c>
      <c r="BM199" s="307" t="s">
        <v>11901</v>
      </c>
      <c r="BN199" s="307" t="s">
        <v>11896</v>
      </c>
      <c r="BO199" s="800"/>
      <c r="BP199" s="800"/>
      <c r="BQ199" s="327">
        <v>1</v>
      </c>
      <c r="BR199" s="327">
        <v>3</v>
      </c>
      <c r="BS199" s="327"/>
      <c r="BT199" s="327">
        <v>1</v>
      </c>
      <c r="BU199" s="327">
        <v>2</v>
      </c>
      <c r="BV199" s="327"/>
      <c r="BW199" s="327"/>
      <c r="BX199" s="253"/>
      <c r="BY199" s="327"/>
      <c r="BZ199" s="327"/>
      <c r="CA199" s="327"/>
      <c r="CB199" s="327"/>
      <c r="CC199" s="327"/>
    </row>
    <row r="200" spans="1:81" ht="17.100000000000001" customHeight="1">
      <c r="A200" s="648">
        <v>148</v>
      </c>
      <c r="B200" s="78" t="s">
        <v>2491</v>
      </c>
      <c r="C200" s="78" t="s">
        <v>4290</v>
      </c>
      <c r="D200" s="78" t="s">
        <v>309</v>
      </c>
      <c r="E200" s="78" t="s">
        <v>896</v>
      </c>
      <c r="F200" s="78" t="s">
        <v>5663</v>
      </c>
      <c r="G200" s="101" t="s">
        <v>12657</v>
      </c>
      <c r="H200" s="269" t="s">
        <v>5664</v>
      </c>
      <c r="I200" s="269" t="s">
        <v>5665</v>
      </c>
      <c r="J200" s="269" t="s">
        <v>30</v>
      </c>
      <c r="K200" s="269" t="s">
        <v>113</v>
      </c>
      <c r="L200" s="71" t="s">
        <v>113</v>
      </c>
      <c r="M200" s="91" t="s">
        <v>11161</v>
      </c>
      <c r="N200" s="269" t="s">
        <v>30</v>
      </c>
      <c r="O200" s="253"/>
      <c r="P200" s="269" t="s">
        <v>30</v>
      </c>
      <c r="Q200" s="224">
        <v>1807</v>
      </c>
      <c r="R200" s="224">
        <v>964</v>
      </c>
      <c r="S200" s="224">
        <v>634</v>
      </c>
      <c r="T200" s="224">
        <v>200</v>
      </c>
      <c r="U200" s="253"/>
      <c r="V200" s="252">
        <v>434</v>
      </c>
      <c r="W200" s="252">
        <v>60</v>
      </c>
      <c r="X200" s="71" t="s">
        <v>6337</v>
      </c>
      <c r="Y200" s="220"/>
      <c r="Z200" s="220"/>
      <c r="AA200" s="220"/>
      <c r="AB200" s="220"/>
      <c r="AC200" s="220"/>
      <c r="AD200" s="220"/>
      <c r="AE200" s="253">
        <v>8</v>
      </c>
      <c r="AF200" s="273" t="s">
        <v>8135</v>
      </c>
      <c r="AG200" s="228"/>
      <c r="AH200" s="228">
        <v>354</v>
      </c>
      <c r="AI200" s="91"/>
      <c r="AJ200" s="273"/>
      <c r="AK200" s="273" t="s">
        <v>7366</v>
      </c>
      <c r="AL200" s="629"/>
      <c r="AM200" s="629"/>
      <c r="AN200" s="629"/>
      <c r="AO200" s="629"/>
      <c r="AP200" s="629"/>
      <c r="AQ200" s="315">
        <v>271</v>
      </c>
      <c r="AR200" s="315" t="s">
        <v>8604</v>
      </c>
      <c r="AS200" s="315" t="s">
        <v>8604</v>
      </c>
      <c r="AT200" s="91" t="s">
        <v>11993</v>
      </c>
      <c r="AU200" s="73">
        <v>9989</v>
      </c>
      <c r="AV200" s="73">
        <v>37</v>
      </c>
      <c r="AW200" s="345"/>
      <c r="AX200" s="345"/>
      <c r="AY200" s="345"/>
      <c r="AZ200" s="345"/>
      <c r="BA200" s="345"/>
      <c r="BB200" s="345"/>
      <c r="BC200" s="345"/>
      <c r="BD200" s="307"/>
      <c r="BE200" s="307" t="s">
        <v>6350</v>
      </c>
      <c r="BF200" s="335"/>
      <c r="BG200" s="335"/>
      <c r="BH200" s="335"/>
      <c r="BI200" s="335"/>
      <c r="BJ200" s="335"/>
      <c r="BK200" s="335"/>
      <c r="BL200" s="335"/>
      <c r="BM200" s="307"/>
      <c r="BN200" s="307" t="s">
        <v>6350</v>
      </c>
      <c r="BO200" s="800"/>
      <c r="BP200" s="800">
        <v>1</v>
      </c>
      <c r="BQ200" s="327"/>
      <c r="BR200" s="327">
        <v>1</v>
      </c>
      <c r="BS200" s="327"/>
      <c r="BT200" s="327"/>
      <c r="BU200" s="327"/>
      <c r="BV200" s="327">
        <v>1</v>
      </c>
      <c r="BW200" s="327"/>
      <c r="BX200" s="253"/>
      <c r="BY200" s="327"/>
      <c r="BZ200" s="327"/>
      <c r="CA200" s="327"/>
      <c r="CB200" s="327"/>
      <c r="CC200" s="327"/>
    </row>
    <row r="201" spans="1:81" ht="17.100000000000001" customHeight="1">
      <c r="A201" s="648">
        <v>149</v>
      </c>
      <c r="B201" s="78" t="s">
        <v>2491</v>
      </c>
      <c r="C201" s="78" t="s">
        <v>5666</v>
      </c>
      <c r="D201" s="78" t="s">
        <v>309</v>
      </c>
      <c r="E201" s="78" t="s">
        <v>896</v>
      </c>
      <c r="F201" s="78" t="s">
        <v>5667</v>
      </c>
      <c r="G201" s="101" t="s">
        <v>12658</v>
      </c>
      <c r="H201" s="269" t="s">
        <v>5668</v>
      </c>
      <c r="I201" s="269" t="s">
        <v>5669</v>
      </c>
      <c r="J201" s="269" t="s">
        <v>30</v>
      </c>
      <c r="K201" s="269" t="s">
        <v>896</v>
      </c>
      <c r="L201" s="71" t="s">
        <v>896</v>
      </c>
      <c r="M201" s="91" t="s">
        <v>7940</v>
      </c>
      <c r="N201" s="454" t="s">
        <v>30</v>
      </c>
      <c r="O201" s="390"/>
      <c r="P201" s="454" t="s">
        <v>30</v>
      </c>
      <c r="Q201" s="224">
        <v>3579</v>
      </c>
      <c r="R201" s="224">
        <v>372</v>
      </c>
      <c r="S201" s="224">
        <v>256</v>
      </c>
      <c r="T201" s="224"/>
      <c r="U201" s="253"/>
      <c r="V201" s="252">
        <v>256</v>
      </c>
      <c r="W201" s="300"/>
      <c r="X201" s="455"/>
      <c r="Y201" s="220"/>
      <c r="Z201" s="220"/>
      <c r="AA201" s="220"/>
      <c r="AB201" s="220">
        <v>24</v>
      </c>
      <c r="AC201" s="220"/>
      <c r="AD201" s="220"/>
      <c r="AE201" s="253">
        <v>16</v>
      </c>
      <c r="AF201" s="273"/>
      <c r="AG201" s="228"/>
      <c r="AH201" s="228"/>
      <c r="AI201" s="91"/>
      <c r="AJ201" s="273"/>
      <c r="AK201" s="273" t="s">
        <v>6845</v>
      </c>
      <c r="AL201" s="629">
        <v>7</v>
      </c>
      <c r="AM201" s="629"/>
      <c r="AN201" s="629">
        <v>5</v>
      </c>
      <c r="AO201" s="629">
        <v>2</v>
      </c>
      <c r="AP201" s="629"/>
      <c r="AQ201" s="315">
        <v>322</v>
      </c>
      <c r="AR201" s="315" t="s">
        <v>8544</v>
      </c>
      <c r="AS201" s="315" t="s">
        <v>8544</v>
      </c>
      <c r="AT201" s="91" t="s">
        <v>6437</v>
      </c>
      <c r="AU201" s="73">
        <v>15134</v>
      </c>
      <c r="AV201" s="73">
        <v>47</v>
      </c>
      <c r="AW201" s="345"/>
      <c r="AX201" s="345"/>
      <c r="AY201" s="345"/>
      <c r="AZ201" s="345"/>
      <c r="BA201" s="345"/>
      <c r="BB201" s="345"/>
      <c r="BC201" s="345"/>
      <c r="BD201" s="307"/>
      <c r="BE201" s="307" t="s">
        <v>6350</v>
      </c>
      <c r="BF201" s="335"/>
      <c r="BG201" s="335"/>
      <c r="BH201" s="335"/>
      <c r="BI201" s="335"/>
      <c r="BJ201" s="335"/>
      <c r="BK201" s="335"/>
      <c r="BL201" s="335"/>
      <c r="BM201" s="307"/>
      <c r="BN201" s="307"/>
      <c r="BO201" s="800"/>
      <c r="BP201" s="800"/>
      <c r="BQ201" s="327"/>
      <c r="BR201" s="327"/>
      <c r="BS201" s="327"/>
      <c r="BT201" s="327"/>
      <c r="BU201" s="327">
        <v>1</v>
      </c>
      <c r="BV201" s="327">
        <v>1</v>
      </c>
      <c r="BW201" s="327"/>
      <c r="BX201" s="253"/>
      <c r="BY201" s="327"/>
      <c r="BZ201" s="327"/>
      <c r="CA201" s="327"/>
      <c r="CB201" s="327"/>
      <c r="CC201" s="327"/>
    </row>
    <row r="202" spans="1:81" ht="17.100000000000001" customHeight="1">
      <c r="A202" s="136"/>
      <c r="B202" s="147" t="s">
        <v>2521</v>
      </c>
      <c r="C202" s="136"/>
      <c r="D202" s="136">
        <v>5</v>
      </c>
      <c r="E202" s="136"/>
      <c r="F202" s="136"/>
      <c r="G202" s="135"/>
      <c r="H202" s="136"/>
      <c r="I202" s="136"/>
      <c r="J202" s="136"/>
      <c r="K202" s="136"/>
      <c r="L202" s="136"/>
      <c r="M202" s="112"/>
      <c r="N202" s="112"/>
      <c r="O202" s="285"/>
      <c r="P202" s="112"/>
      <c r="Q202" s="284"/>
      <c r="R202" s="284"/>
      <c r="S202" s="284"/>
      <c r="T202" s="284"/>
      <c r="U202" s="285"/>
      <c r="V202" s="298"/>
      <c r="W202" s="298"/>
      <c r="X202" s="112"/>
      <c r="Y202" s="286"/>
      <c r="Z202" s="286"/>
      <c r="AA202" s="286"/>
      <c r="AB202" s="286"/>
      <c r="AC202" s="286"/>
      <c r="AD202" s="286"/>
      <c r="AE202" s="285"/>
      <c r="AF202" s="112"/>
      <c r="AG202" s="237"/>
      <c r="AH202" s="237"/>
      <c r="AI202" s="205"/>
      <c r="AJ202" s="112"/>
      <c r="AK202" s="112"/>
      <c r="AL202" s="112"/>
      <c r="AM202" s="112"/>
      <c r="AN202" s="112"/>
      <c r="AO202" s="112"/>
      <c r="AP202" s="112"/>
      <c r="AQ202" s="112"/>
      <c r="AR202" s="112"/>
      <c r="AS202" s="112"/>
      <c r="AT202" s="205"/>
      <c r="AU202" s="198"/>
      <c r="AV202" s="198"/>
      <c r="AW202" s="197"/>
      <c r="AX202" s="197"/>
      <c r="AY202" s="197"/>
      <c r="AZ202" s="197"/>
      <c r="BA202" s="197"/>
      <c r="BB202" s="197"/>
      <c r="BC202" s="197"/>
      <c r="BD202" s="352"/>
      <c r="BE202" s="352"/>
      <c r="BF202" s="339"/>
      <c r="BG202" s="339"/>
      <c r="BH202" s="339"/>
      <c r="BI202" s="339"/>
      <c r="BJ202" s="339"/>
      <c r="BK202" s="339"/>
      <c r="BL202" s="339"/>
      <c r="BM202" s="352"/>
      <c r="BN202" s="352"/>
      <c r="BO202" s="803"/>
      <c r="BP202" s="803"/>
      <c r="BQ202" s="112"/>
      <c r="BR202" s="112"/>
      <c r="BS202" s="112"/>
      <c r="BT202" s="112"/>
      <c r="BU202" s="112"/>
      <c r="BV202" s="112"/>
      <c r="BW202" s="112"/>
      <c r="BX202" s="285"/>
      <c r="BY202" s="112"/>
      <c r="BZ202" s="112"/>
      <c r="CA202" s="112"/>
      <c r="CB202" s="112"/>
      <c r="CC202" s="112"/>
    </row>
    <row r="203" spans="1:81" ht="17.100000000000001" customHeight="1">
      <c r="A203" s="78">
        <v>150</v>
      </c>
      <c r="B203" s="78" t="s">
        <v>2277</v>
      </c>
      <c r="C203" s="78" t="s">
        <v>2278</v>
      </c>
      <c r="D203" s="78" t="s">
        <v>2171</v>
      </c>
      <c r="E203" s="78" t="s">
        <v>97</v>
      </c>
      <c r="F203" s="78" t="s">
        <v>5670</v>
      </c>
      <c r="G203" s="101" t="s">
        <v>12659</v>
      </c>
      <c r="H203" s="269" t="s">
        <v>5671</v>
      </c>
      <c r="I203" s="269" t="s">
        <v>5672</v>
      </c>
      <c r="J203" s="269" t="s">
        <v>102</v>
      </c>
      <c r="K203" s="269" t="s">
        <v>4033</v>
      </c>
      <c r="L203" s="71" t="s">
        <v>11313</v>
      </c>
      <c r="M203" s="91" t="s">
        <v>11162</v>
      </c>
      <c r="N203" s="269" t="s">
        <v>30</v>
      </c>
      <c r="O203" s="253"/>
      <c r="P203" s="269" t="s">
        <v>30</v>
      </c>
      <c r="Q203" s="224">
        <v>12914</v>
      </c>
      <c r="R203" s="224">
        <v>3873</v>
      </c>
      <c r="S203" s="224">
        <v>178</v>
      </c>
      <c r="T203" s="224"/>
      <c r="U203" s="253"/>
      <c r="V203" s="252">
        <v>178</v>
      </c>
      <c r="W203" s="252">
        <v>19</v>
      </c>
      <c r="X203" s="71" t="s">
        <v>6337</v>
      </c>
      <c r="Y203" s="220">
        <v>176</v>
      </c>
      <c r="Z203" s="220">
        <v>18</v>
      </c>
      <c r="AA203" s="220">
        <v>1668</v>
      </c>
      <c r="AB203" s="220">
        <v>76</v>
      </c>
      <c r="AC203" s="220"/>
      <c r="AD203" s="220"/>
      <c r="AE203" s="253"/>
      <c r="AF203" s="273" t="s">
        <v>8136</v>
      </c>
      <c r="AG203" s="228">
        <v>352</v>
      </c>
      <c r="AH203" s="228">
        <v>352</v>
      </c>
      <c r="AI203" s="91"/>
      <c r="AJ203" s="273"/>
      <c r="AK203" s="273" t="s">
        <v>11994</v>
      </c>
      <c r="AL203" s="629">
        <v>14</v>
      </c>
      <c r="AM203" s="629">
        <v>8</v>
      </c>
      <c r="AN203" s="629">
        <v>4</v>
      </c>
      <c r="AO203" s="629"/>
      <c r="AP203" s="629">
        <v>2</v>
      </c>
      <c r="AQ203" s="315">
        <v>302</v>
      </c>
      <c r="AR203" s="315" t="s">
        <v>7145</v>
      </c>
      <c r="AS203" s="315" t="s">
        <v>7145</v>
      </c>
      <c r="AT203" s="91" t="s">
        <v>8137</v>
      </c>
      <c r="AU203" s="73">
        <v>58082</v>
      </c>
      <c r="AV203" s="232">
        <v>192</v>
      </c>
      <c r="AW203" s="345"/>
      <c r="AX203" s="345"/>
      <c r="AY203" s="345"/>
      <c r="AZ203" s="345"/>
      <c r="BA203" s="345"/>
      <c r="BB203" s="345"/>
      <c r="BC203" s="345"/>
      <c r="BD203" s="307"/>
      <c r="BE203" s="307" t="s">
        <v>11995</v>
      </c>
      <c r="BF203" s="335"/>
      <c r="BG203" s="335"/>
      <c r="BH203" s="335"/>
      <c r="BI203" s="335"/>
      <c r="BJ203" s="335"/>
      <c r="BK203" s="335"/>
      <c r="BL203" s="335"/>
      <c r="BM203" s="307"/>
      <c r="BN203" s="307" t="s">
        <v>6350</v>
      </c>
      <c r="BO203" s="800"/>
      <c r="BP203" s="800"/>
      <c r="BQ203" s="327"/>
      <c r="BR203" s="327"/>
      <c r="BS203" s="327"/>
      <c r="BT203" s="327"/>
      <c r="BU203" s="327"/>
      <c r="BV203" s="327"/>
      <c r="BW203" s="327"/>
      <c r="BX203" s="253"/>
      <c r="BY203" s="327">
        <v>3</v>
      </c>
      <c r="BZ203" s="327">
        <v>2</v>
      </c>
      <c r="CA203" s="327">
        <v>1</v>
      </c>
      <c r="CB203" s="327">
        <v>1</v>
      </c>
      <c r="CC203" s="327">
        <v>7</v>
      </c>
    </row>
    <row r="204" spans="1:81" ht="17.100000000000001" customHeight="1">
      <c r="A204" s="78">
        <v>151</v>
      </c>
      <c r="B204" s="78" t="s">
        <v>2491</v>
      </c>
      <c r="C204" s="78" t="s">
        <v>2665</v>
      </c>
      <c r="D204" s="78" t="s">
        <v>702</v>
      </c>
      <c r="E204" s="78" t="s">
        <v>97</v>
      </c>
      <c r="F204" s="78" t="s">
        <v>5673</v>
      </c>
      <c r="G204" s="101" t="s">
        <v>12660</v>
      </c>
      <c r="H204" s="269" t="s">
        <v>5674</v>
      </c>
      <c r="I204" s="269" t="s">
        <v>5675</v>
      </c>
      <c r="J204" s="269" t="s">
        <v>102</v>
      </c>
      <c r="K204" s="269" t="s">
        <v>2654</v>
      </c>
      <c r="L204" s="71" t="s">
        <v>5676</v>
      </c>
      <c r="M204" s="91" t="s">
        <v>11163</v>
      </c>
      <c r="N204" s="269" t="s">
        <v>30</v>
      </c>
      <c r="O204" s="253"/>
      <c r="P204" s="269" t="s">
        <v>30</v>
      </c>
      <c r="Q204" s="224">
        <v>9203</v>
      </c>
      <c r="R204" s="224">
        <v>846</v>
      </c>
      <c r="S204" s="224">
        <v>515</v>
      </c>
      <c r="T204" s="224">
        <v>449</v>
      </c>
      <c r="U204" s="253" t="s">
        <v>6405</v>
      </c>
      <c r="V204" s="252">
        <v>66</v>
      </c>
      <c r="W204" s="252">
        <v>55</v>
      </c>
      <c r="X204" s="71" t="s">
        <v>6337</v>
      </c>
      <c r="Y204" s="220">
        <v>90</v>
      </c>
      <c r="Z204" s="220">
        <v>60</v>
      </c>
      <c r="AA204" s="220">
        <v>500</v>
      </c>
      <c r="AB204" s="220">
        <v>66</v>
      </c>
      <c r="AC204" s="220">
        <v>30</v>
      </c>
      <c r="AD204" s="220"/>
      <c r="AE204" s="253">
        <v>30</v>
      </c>
      <c r="AF204" s="91" t="s">
        <v>8499</v>
      </c>
      <c r="AG204" s="228">
        <v>7</v>
      </c>
      <c r="AH204" s="228">
        <v>4400</v>
      </c>
      <c r="AI204" s="91"/>
      <c r="AJ204" s="273"/>
      <c r="AK204" s="273" t="s">
        <v>6372</v>
      </c>
      <c r="AL204" s="629">
        <v>21</v>
      </c>
      <c r="AM204" s="629">
        <v>5</v>
      </c>
      <c r="AN204" s="629">
        <v>3</v>
      </c>
      <c r="AO204" s="629">
        <v>12</v>
      </c>
      <c r="AP204" s="629">
        <v>1</v>
      </c>
      <c r="AQ204" s="315">
        <v>310</v>
      </c>
      <c r="AR204" s="315" t="s">
        <v>8556</v>
      </c>
      <c r="AS204" s="315" t="s">
        <v>8556</v>
      </c>
      <c r="AT204" s="91" t="s">
        <v>8555</v>
      </c>
      <c r="AU204" s="73">
        <v>8508</v>
      </c>
      <c r="AV204" s="73">
        <v>27</v>
      </c>
      <c r="AW204" s="345">
        <v>5000</v>
      </c>
      <c r="AX204" s="345">
        <v>3000</v>
      </c>
      <c r="AY204" s="345">
        <v>4000</v>
      </c>
      <c r="AZ204" s="345">
        <v>4000</v>
      </c>
      <c r="BA204" s="345">
        <v>5000</v>
      </c>
      <c r="BB204" s="345">
        <v>20</v>
      </c>
      <c r="BC204" s="345">
        <v>50</v>
      </c>
      <c r="BD204" s="307" t="s">
        <v>8138</v>
      </c>
      <c r="BE204" s="307" t="s">
        <v>10085</v>
      </c>
      <c r="BF204" s="335">
        <v>5000</v>
      </c>
      <c r="BG204" s="335">
        <v>3000</v>
      </c>
      <c r="BH204" s="335">
        <v>4000</v>
      </c>
      <c r="BI204" s="335">
        <v>4000</v>
      </c>
      <c r="BJ204" s="335">
        <v>5000</v>
      </c>
      <c r="BK204" s="335"/>
      <c r="BL204" s="335"/>
      <c r="BM204" s="307"/>
      <c r="BN204" s="307"/>
      <c r="BO204" s="800"/>
      <c r="BP204" s="800"/>
      <c r="BQ204" s="327"/>
      <c r="BR204" s="327"/>
      <c r="BS204" s="327"/>
      <c r="BT204" s="327"/>
      <c r="BU204" s="327"/>
      <c r="BV204" s="327"/>
      <c r="BW204" s="327"/>
      <c r="BX204" s="253"/>
      <c r="BY204" s="327">
        <v>1</v>
      </c>
      <c r="BZ204" s="327">
        <v>1</v>
      </c>
      <c r="CA204" s="327">
        <v>1</v>
      </c>
      <c r="CB204" s="327"/>
      <c r="CC204" s="327">
        <v>1</v>
      </c>
    </row>
    <row r="205" spans="1:81" ht="17.100000000000001" customHeight="1">
      <c r="A205" s="648">
        <v>152</v>
      </c>
      <c r="B205" s="90" t="s">
        <v>2276</v>
      </c>
      <c r="C205" s="90" t="s">
        <v>2363</v>
      </c>
      <c r="D205" s="90" t="s">
        <v>350</v>
      </c>
      <c r="E205" s="78" t="s">
        <v>97</v>
      </c>
      <c r="F205" s="90" t="s">
        <v>5677</v>
      </c>
      <c r="G205" s="101" t="s">
        <v>12661</v>
      </c>
      <c r="H205" s="269" t="s">
        <v>5678</v>
      </c>
      <c r="I205" s="269" t="s">
        <v>5679</v>
      </c>
      <c r="J205" s="269" t="s">
        <v>102</v>
      </c>
      <c r="K205" s="269" t="s">
        <v>5679</v>
      </c>
      <c r="L205" s="71" t="s">
        <v>5680</v>
      </c>
      <c r="M205" s="91" t="s">
        <v>8139</v>
      </c>
      <c r="N205" s="269" t="s">
        <v>30</v>
      </c>
      <c r="O205" s="253"/>
      <c r="P205" s="269" t="s">
        <v>30</v>
      </c>
      <c r="Q205" s="224">
        <v>18178</v>
      </c>
      <c r="R205" s="224">
        <v>854</v>
      </c>
      <c r="S205" s="224">
        <v>650</v>
      </c>
      <c r="T205" s="224">
        <v>650</v>
      </c>
      <c r="U205" s="253" t="s">
        <v>6745</v>
      </c>
      <c r="V205" s="252"/>
      <c r="W205" s="252">
        <v>100</v>
      </c>
      <c r="X205" s="71" t="s">
        <v>6337</v>
      </c>
      <c r="Y205" s="220"/>
      <c r="Z205" s="220"/>
      <c r="AA205" s="220"/>
      <c r="AB205" s="220">
        <v>20</v>
      </c>
      <c r="AC205" s="220"/>
      <c r="AD205" s="220"/>
      <c r="AE205" s="253">
        <v>50</v>
      </c>
      <c r="AF205" s="273" t="s">
        <v>8140</v>
      </c>
      <c r="AG205" s="228">
        <v>220</v>
      </c>
      <c r="AH205" s="228">
        <v>220</v>
      </c>
      <c r="AI205" s="91"/>
      <c r="AJ205" s="273"/>
      <c r="AK205" s="273" t="s">
        <v>6354</v>
      </c>
      <c r="AL205" s="629"/>
      <c r="AM205" s="629"/>
      <c r="AN205" s="629"/>
      <c r="AO205" s="629"/>
      <c r="AP205" s="629"/>
      <c r="AQ205" s="315">
        <v>300</v>
      </c>
      <c r="AR205" s="315" t="s">
        <v>6340</v>
      </c>
      <c r="AS205" s="315" t="s">
        <v>6340</v>
      </c>
      <c r="AT205" s="91" t="s">
        <v>8141</v>
      </c>
      <c r="AU205" s="232">
        <v>1000</v>
      </c>
      <c r="AV205" s="73">
        <v>3</v>
      </c>
      <c r="AW205" s="345"/>
      <c r="AX205" s="345"/>
      <c r="AY205" s="345"/>
      <c r="AZ205" s="345"/>
      <c r="BA205" s="345"/>
      <c r="BB205" s="345"/>
      <c r="BC205" s="345"/>
      <c r="BD205" s="307"/>
      <c r="BE205" s="307" t="s">
        <v>6350</v>
      </c>
      <c r="BF205" s="335"/>
      <c r="BG205" s="335"/>
      <c r="BH205" s="335"/>
      <c r="BI205" s="335"/>
      <c r="BJ205" s="335"/>
      <c r="BK205" s="335"/>
      <c r="BL205" s="335"/>
      <c r="BM205" s="307"/>
      <c r="BN205" s="307"/>
      <c r="BO205" s="800"/>
      <c r="BP205" s="800"/>
      <c r="BQ205" s="327"/>
      <c r="BR205" s="327"/>
      <c r="BS205" s="327"/>
      <c r="BT205" s="327"/>
      <c r="BU205" s="327"/>
      <c r="BV205" s="327"/>
      <c r="BW205" s="327"/>
      <c r="BX205" s="253"/>
      <c r="BY205" s="327"/>
      <c r="BZ205" s="327"/>
      <c r="CA205" s="327">
        <v>1</v>
      </c>
      <c r="CB205" s="327"/>
      <c r="CC205" s="327"/>
    </row>
    <row r="206" spans="1:81" ht="17.100000000000001" customHeight="1">
      <c r="A206" s="648">
        <v>153</v>
      </c>
      <c r="B206" s="78" t="s">
        <v>2491</v>
      </c>
      <c r="C206" s="78" t="s">
        <v>2594</v>
      </c>
      <c r="D206" s="78" t="s">
        <v>702</v>
      </c>
      <c r="E206" s="78" t="s">
        <v>97</v>
      </c>
      <c r="F206" s="87" t="s">
        <v>5681</v>
      </c>
      <c r="G206" s="101" t="s">
        <v>12662</v>
      </c>
      <c r="H206" s="269" t="s">
        <v>5682</v>
      </c>
      <c r="I206" s="269" t="s">
        <v>8540</v>
      </c>
      <c r="J206" s="269" t="s">
        <v>102</v>
      </c>
      <c r="K206" s="269" t="s">
        <v>2592</v>
      </c>
      <c r="L206" s="71" t="s">
        <v>5683</v>
      </c>
      <c r="M206" s="91" t="s">
        <v>11164</v>
      </c>
      <c r="N206" s="269" t="s">
        <v>102</v>
      </c>
      <c r="O206" s="253" t="s">
        <v>6435</v>
      </c>
      <c r="P206" s="269" t="s">
        <v>102</v>
      </c>
      <c r="Q206" s="224">
        <v>71172</v>
      </c>
      <c r="R206" s="224">
        <v>11602</v>
      </c>
      <c r="S206" s="224">
        <v>685.77</v>
      </c>
      <c r="T206" s="224">
        <v>553.77</v>
      </c>
      <c r="U206" s="253" t="s">
        <v>6352</v>
      </c>
      <c r="V206" s="252">
        <v>132</v>
      </c>
      <c r="W206" s="252">
        <v>314</v>
      </c>
      <c r="X206" s="71" t="s">
        <v>6337</v>
      </c>
      <c r="Y206" s="220">
        <v>362</v>
      </c>
      <c r="Z206" s="220">
        <v>35</v>
      </c>
      <c r="AA206" s="220">
        <v>3524</v>
      </c>
      <c r="AB206" s="220">
        <v>149</v>
      </c>
      <c r="AC206" s="220">
        <v>114</v>
      </c>
      <c r="AD206" s="220">
        <v>150</v>
      </c>
      <c r="AE206" s="253">
        <v>191</v>
      </c>
      <c r="AF206" s="273" t="s">
        <v>7200</v>
      </c>
      <c r="AG206" s="228"/>
      <c r="AH206" s="228">
        <v>2200</v>
      </c>
      <c r="AI206" s="91"/>
      <c r="AJ206" s="91"/>
      <c r="AK206" s="273" t="s">
        <v>6354</v>
      </c>
      <c r="AL206" s="629">
        <v>24</v>
      </c>
      <c r="AM206" s="629">
        <v>2</v>
      </c>
      <c r="AN206" s="629">
        <v>16</v>
      </c>
      <c r="AO206" s="629">
        <v>6</v>
      </c>
      <c r="AP206" s="629"/>
      <c r="AQ206" s="315">
        <v>322</v>
      </c>
      <c r="AR206" s="315" t="s">
        <v>6341</v>
      </c>
      <c r="AS206" s="315" t="s">
        <v>6341</v>
      </c>
      <c r="AT206" s="91" t="s">
        <v>6422</v>
      </c>
      <c r="AU206" s="232">
        <v>279713</v>
      </c>
      <c r="AV206" s="73">
        <v>869</v>
      </c>
      <c r="AW206" s="345">
        <v>22000</v>
      </c>
      <c r="AX206" s="345">
        <v>0</v>
      </c>
      <c r="AY206" s="345">
        <v>14000</v>
      </c>
      <c r="AZ206" s="345">
        <v>14000</v>
      </c>
      <c r="BA206" s="345">
        <v>22000</v>
      </c>
      <c r="BB206" s="345">
        <v>20</v>
      </c>
      <c r="BC206" s="345">
        <v>20</v>
      </c>
      <c r="BD206" s="307" t="s">
        <v>8659</v>
      </c>
      <c r="BE206" s="307" t="s">
        <v>10087</v>
      </c>
      <c r="BF206" s="335"/>
      <c r="BG206" s="335"/>
      <c r="BH206" s="335"/>
      <c r="BI206" s="335"/>
      <c r="BJ206" s="335"/>
      <c r="BK206" s="335"/>
      <c r="BL206" s="335"/>
      <c r="BM206" s="307"/>
      <c r="BN206" s="307"/>
      <c r="BO206" s="800"/>
      <c r="BP206" s="800"/>
      <c r="BQ206" s="327"/>
      <c r="BR206" s="327"/>
      <c r="BS206" s="327"/>
      <c r="BT206" s="327"/>
      <c r="BU206" s="327"/>
      <c r="BV206" s="327"/>
      <c r="BW206" s="327"/>
      <c r="BX206" s="253"/>
      <c r="BY206" s="327">
        <v>22</v>
      </c>
      <c r="BZ206" s="327"/>
      <c r="CA206" s="327"/>
      <c r="CB206" s="327">
        <v>29</v>
      </c>
      <c r="CC206" s="327"/>
    </row>
    <row r="207" spans="1:81" ht="17.100000000000001" customHeight="1">
      <c r="A207" s="648">
        <v>154</v>
      </c>
      <c r="B207" s="78" t="s">
        <v>2490</v>
      </c>
      <c r="C207" s="78" t="s">
        <v>4289</v>
      </c>
      <c r="D207" s="78" t="s">
        <v>701</v>
      </c>
      <c r="E207" s="78" t="s">
        <v>20</v>
      </c>
      <c r="F207" s="78" t="s">
        <v>5684</v>
      </c>
      <c r="G207" s="101" t="s">
        <v>12663</v>
      </c>
      <c r="H207" s="269" t="s">
        <v>5685</v>
      </c>
      <c r="I207" s="269" t="s">
        <v>5686</v>
      </c>
      <c r="J207" s="269" t="s">
        <v>102</v>
      </c>
      <c r="K207" s="269" t="s">
        <v>5687</v>
      </c>
      <c r="L207" s="71" t="s">
        <v>5688</v>
      </c>
      <c r="M207" s="91" t="s">
        <v>8142</v>
      </c>
      <c r="N207" s="269" t="s">
        <v>30</v>
      </c>
      <c r="O207" s="253"/>
      <c r="P207" s="269" t="s">
        <v>30</v>
      </c>
      <c r="Q207" s="224">
        <v>914</v>
      </c>
      <c r="R207" s="224">
        <v>914</v>
      </c>
      <c r="S207" s="224">
        <v>404</v>
      </c>
      <c r="T207" s="224">
        <v>296</v>
      </c>
      <c r="U207" s="253"/>
      <c r="V207" s="252">
        <v>108</v>
      </c>
      <c r="W207" s="252">
        <v>27</v>
      </c>
      <c r="X207" s="71" t="s">
        <v>6337</v>
      </c>
      <c r="Y207" s="220">
        <v>123</v>
      </c>
      <c r="Z207" s="220">
        <v>27</v>
      </c>
      <c r="AA207" s="220"/>
      <c r="AB207" s="220">
        <v>48</v>
      </c>
      <c r="AC207" s="220">
        <v>30</v>
      </c>
      <c r="AD207" s="220">
        <v>134</v>
      </c>
      <c r="AE207" s="253">
        <v>30</v>
      </c>
      <c r="AF207" s="273" t="s">
        <v>8143</v>
      </c>
      <c r="AG207" s="228"/>
      <c r="AH207" s="228">
        <v>130</v>
      </c>
      <c r="AI207" s="91"/>
      <c r="AJ207" s="273"/>
      <c r="AK207" s="273" t="s">
        <v>11996</v>
      </c>
      <c r="AL207" s="629">
        <v>5</v>
      </c>
      <c r="AM207" s="629"/>
      <c r="AN207" s="629"/>
      <c r="AO207" s="629">
        <v>5</v>
      </c>
      <c r="AP207" s="629"/>
      <c r="AQ207" s="315">
        <v>313</v>
      </c>
      <c r="AR207" s="315" t="s">
        <v>8605</v>
      </c>
      <c r="AS207" s="315" t="s">
        <v>8605</v>
      </c>
      <c r="AT207" s="91" t="s">
        <v>6422</v>
      </c>
      <c r="AU207" s="73">
        <v>20000</v>
      </c>
      <c r="AV207" s="73">
        <v>64</v>
      </c>
      <c r="AW207" s="345" t="s">
        <v>12695</v>
      </c>
      <c r="AX207" s="345" t="s">
        <v>12696</v>
      </c>
      <c r="AY207" s="345">
        <v>7000</v>
      </c>
      <c r="AZ207" s="345">
        <v>7000</v>
      </c>
      <c r="BA207" s="345" t="s">
        <v>12695</v>
      </c>
      <c r="BB207" s="345" t="s">
        <v>11997</v>
      </c>
      <c r="BC207" s="345" t="s">
        <v>11998</v>
      </c>
      <c r="BD207" s="307" t="s">
        <v>11999</v>
      </c>
      <c r="BE207" s="307" t="s">
        <v>10205</v>
      </c>
      <c r="BF207" s="335"/>
      <c r="BG207" s="335"/>
      <c r="BH207" s="335"/>
      <c r="BI207" s="335"/>
      <c r="BJ207" s="335"/>
      <c r="BK207" s="335"/>
      <c r="BL207" s="335"/>
      <c r="BM207" s="307" t="s">
        <v>11255</v>
      </c>
      <c r="BN207" s="307" t="s">
        <v>11255</v>
      </c>
      <c r="BO207" s="800"/>
      <c r="BP207" s="800"/>
      <c r="BQ207" s="327"/>
      <c r="BR207" s="327"/>
      <c r="BS207" s="327"/>
      <c r="BT207" s="327"/>
      <c r="BU207" s="327"/>
      <c r="BV207" s="327"/>
      <c r="BW207" s="327"/>
      <c r="BX207" s="253"/>
      <c r="BY207" s="327">
        <v>1</v>
      </c>
      <c r="BZ207" s="327"/>
      <c r="CA207" s="327">
        <v>1</v>
      </c>
      <c r="CB207" s="327">
        <v>3</v>
      </c>
      <c r="CC207" s="327"/>
    </row>
    <row r="208" spans="1:81" ht="17.100000000000001" customHeight="1">
      <c r="A208" s="648">
        <v>155</v>
      </c>
      <c r="B208" s="78" t="s">
        <v>2491</v>
      </c>
      <c r="C208" s="78" t="s">
        <v>5689</v>
      </c>
      <c r="D208" s="78" t="s">
        <v>702</v>
      </c>
      <c r="E208" s="78" t="s">
        <v>20</v>
      </c>
      <c r="F208" s="78" t="s">
        <v>5690</v>
      </c>
      <c r="G208" s="101" t="s">
        <v>12664</v>
      </c>
      <c r="H208" s="269" t="s">
        <v>5691</v>
      </c>
      <c r="I208" s="269" t="s">
        <v>2418</v>
      </c>
      <c r="J208" s="269" t="s">
        <v>102</v>
      </c>
      <c r="K208" s="269" t="s">
        <v>2418</v>
      </c>
      <c r="L208" s="478" t="s">
        <v>5692</v>
      </c>
      <c r="M208" s="91" t="s">
        <v>8144</v>
      </c>
      <c r="N208" s="269" t="s">
        <v>102</v>
      </c>
      <c r="O208" s="253">
        <v>2000</v>
      </c>
      <c r="P208" s="269" t="s">
        <v>30</v>
      </c>
      <c r="Q208" s="224">
        <v>1334</v>
      </c>
      <c r="R208" s="224">
        <v>2107</v>
      </c>
      <c r="S208" s="224">
        <v>1313</v>
      </c>
      <c r="T208" s="224">
        <v>957</v>
      </c>
      <c r="U208" s="253" t="s">
        <v>8472</v>
      </c>
      <c r="V208" s="252">
        <v>356</v>
      </c>
      <c r="W208" s="252">
        <v>800</v>
      </c>
      <c r="X208" s="71" t="s">
        <v>6337</v>
      </c>
      <c r="Y208" s="220">
        <v>414</v>
      </c>
      <c r="Z208" s="220">
        <v>130</v>
      </c>
      <c r="AA208" s="220">
        <v>1105</v>
      </c>
      <c r="AB208" s="220">
        <v>131</v>
      </c>
      <c r="AC208" s="220">
        <v>200</v>
      </c>
      <c r="AD208" s="220"/>
      <c r="AE208" s="253"/>
      <c r="AF208" s="273" t="s">
        <v>8145</v>
      </c>
      <c r="AG208" s="228">
        <v>3</v>
      </c>
      <c r="AH208" s="228">
        <v>1105</v>
      </c>
      <c r="AI208" s="91"/>
      <c r="AJ208" s="273"/>
      <c r="AK208" s="273"/>
      <c r="AL208" s="629">
        <v>25</v>
      </c>
      <c r="AM208" s="629">
        <v>6</v>
      </c>
      <c r="AN208" s="629">
        <v>5</v>
      </c>
      <c r="AO208" s="629">
        <v>4</v>
      </c>
      <c r="AP208" s="629">
        <v>10</v>
      </c>
      <c r="AQ208" s="315">
        <v>300</v>
      </c>
      <c r="AR208" s="315" t="s">
        <v>8556</v>
      </c>
      <c r="AS208" s="315" t="s">
        <v>8556</v>
      </c>
      <c r="AT208" s="91" t="s">
        <v>8146</v>
      </c>
      <c r="AU208" s="73">
        <v>7000</v>
      </c>
      <c r="AV208" s="232">
        <v>23</v>
      </c>
      <c r="AW208" s="345"/>
      <c r="AX208" s="345"/>
      <c r="AY208" s="345"/>
      <c r="AZ208" s="345"/>
      <c r="BA208" s="345"/>
      <c r="BB208" s="345"/>
      <c r="BC208" s="345"/>
      <c r="BD208" s="307"/>
      <c r="BE208" s="307" t="s">
        <v>12311</v>
      </c>
      <c r="BF208" s="335"/>
      <c r="BG208" s="335"/>
      <c r="BH208" s="335"/>
      <c r="BI208" s="335"/>
      <c r="BJ208" s="335"/>
      <c r="BK208" s="335"/>
      <c r="BL208" s="335"/>
      <c r="BM208" s="307"/>
      <c r="BN208" s="307"/>
      <c r="BO208" s="800"/>
      <c r="BP208" s="800"/>
      <c r="BQ208" s="327"/>
      <c r="BR208" s="327"/>
      <c r="BS208" s="327"/>
      <c r="BT208" s="327"/>
      <c r="BU208" s="327"/>
      <c r="BV208" s="327"/>
      <c r="BW208" s="327"/>
      <c r="BX208" s="253"/>
      <c r="BY208" s="327">
        <v>2</v>
      </c>
      <c r="BZ208" s="327">
        <v>1</v>
      </c>
      <c r="CA208" s="327"/>
      <c r="CB208" s="327"/>
      <c r="CC208" s="327"/>
    </row>
    <row r="209" spans="1:81" ht="17.100000000000001" customHeight="1">
      <c r="A209" s="648">
        <v>156</v>
      </c>
      <c r="B209" s="78" t="s">
        <v>2491</v>
      </c>
      <c r="C209" s="78" t="s">
        <v>2594</v>
      </c>
      <c r="D209" s="78" t="s">
        <v>702</v>
      </c>
      <c r="E209" s="78" t="s">
        <v>20</v>
      </c>
      <c r="F209" s="152" t="s">
        <v>12730</v>
      </c>
      <c r="G209" s="101" t="s">
        <v>12665</v>
      </c>
      <c r="H209" s="269" t="s">
        <v>5693</v>
      </c>
      <c r="I209" s="269" t="s">
        <v>5694</v>
      </c>
      <c r="J209" s="269" t="s">
        <v>102</v>
      </c>
      <c r="K209" s="269" t="s">
        <v>3394</v>
      </c>
      <c r="L209" s="71" t="s">
        <v>5695</v>
      </c>
      <c r="M209" s="91" t="s">
        <v>8147</v>
      </c>
      <c r="N209" s="269" t="s">
        <v>30</v>
      </c>
      <c r="O209" s="253"/>
      <c r="P209" s="269" t="s">
        <v>30</v>
      </c>
      <c r="Q209" s="224">
        <v>995</v>
      </c>
      <c r="R209" s="224">
        <v>351</v>
      </c>
      <c r="S209" s="224">
        <v>153</v>
      </c>
      <c r="T209" s="224">
        <v>153</v>
      </c>
      <c r="U209" s="253"/>
      <c r="V209" s="252"/>
      <c r="W209" s="252">
        <v>66</v>
      </c>
      <c r="X209" s="71" t="s">
        <v>6337</v>
      </c>
      <c r="Y209" s="220">
        <v>20</v>
      </c>
      <c r="Z209" s="220"/>
      <c r="AA209" s="220"/>
      <c r="AB209" s="220">
        <v>20</v>
      </c>
      <c r="AC209" s="220"/>
      <c r="AD209" s="220"/>
      <c r="AE209" s="253">
        <v>5</v>
      </c>
      <c r="AF209" s="628" t="s">
        <v>8148</v>
      </c>
      <c r="AG209" s="228">
        <v>11</v>
      </c>
      <c r="AH209" s="228">
        <v>150</v>
      </c>
      <c r="AI209" s="91"/>
      <c r="AJ209" s="273"/>
      <c r="AK209" s="273"/>
      <c r="AL209" s="629"/>
      <c r="AM209" s="629"/>
      <c r="AN209" s="629"/>
      <c r="AO209" s="629"/>
      <c r="AP209" s="629"/>
      <c r="AQ209" s="456">
        <v>0</v>
      </c>
      <c r="AR209" s="457"/>
      <c r="AS209" s="457"/>
      <c r="AT209" s="634" t="s">
        <v>12729</v>
      </c>
      <c r="AU209" s="232">
        <v>0</v>
      </c>
      <c r="AV209" s="232">
        <v>0</v>
      </c>
      <c r="AW209" s="345">
        <v>5000</v>
      </c>
      <c r="AX209" s="345">
        <v>3000</v>
      </c>
      <c r="AY209" s="345">
        <v>3000</v>
      </c>
      <c r="AZ209" s="345">
        <v>3000</v>
      </c>
      <c r="BA209" s="345">
        <v>5000</v>
      </c>
      <c r="BB209" s="345"/>
      <c r="BC209" s="345"/>
      <c r="BD209" s="307"/>
      <c r="BE209" s="307"/>
      <c r="BF209" s="335"/>
      <c r="BG209" s="335"/>
      <c r="BH209" s="335"/>
      <c r="BI209" s="335"/>
      <c r="BJ209" s="335"/>
      <c r="BK209" s="335"/>
      <c r="BL209" s="335"/>
      <c r="BM209" s="307"/>
      <c r="BN209" s="307"/>
      <c r="BO209" s="800"/>
      <c r="BP209" s="800"/>
      <c r="BQ209" s="327"/>
      <c r="BR209" s="327"/>
      <c r="BS209" s="327"/>
      <c r="BT209" s="327"/>
      <c r="BU209" s="327"/>
      <c r="BV209" s="327"/>
      <c r="BW209" s="327"/>
      <c r="BX209" s="253"/>
      <c r="BY209" s="327">
        <v>1</v>
      </c>
      <c r="BZ209" s="327"/>
      <c r="CA209" s="327"/>
      <c r="CB209" s="327"/>
      <c r="CC209" s="327"/>
    </row>
    <row r="210" spans="1:81" ht="17.100000000000001" customHeight="1">
      <c r="A210" s="648">
        <v>157</v>
      </c>
      <c r="B210" s="88" t="s">
        <v>2491</v>
      </c>
      <c r="C210" s="88" t="s">
        <v>2639</v>
      </c>
      <c r="D210" s="88" t="s">
        <v>702</v>
      </c>
      <c r="E210" s="88" t="s">
        <v>896</v>
      </c>
      <c r="F210" s="88" t="s">
        <v>5696</v>
      </c>
      <c r="G210" s="169" t="s">
        <v>12666</v>
      </c>
      <c r="H210" s="268" t="s">
        <v>12000</v>
      </c>
      <c r="I210" s="268" t="s">
        <v>5697</v>
      </c>
      <c r="J210" s="268" t="s">
        <v>30</v>
      </c>
      <c r="K210" s="268" t="s">
        <v>113</v>
      </c>
      <c r="L210" s="93" t="s">
        <v>113</v>
      </c>
      <c r="M210" s="91" t="s">
        <v>12458</v>
      </c>
      <c r="N210" s="269" t="s">
        <v>30</v>
      </c>
      <c r="O210" s="253"/>
      <c r="P210" s="269" t="s">
        <v>30</v>
      </c>
      <c r="Q210" s="224">
        <v>1849.5</v>
      </c>
      <c r="R210" s="224">
        <v>1453.6</v>
      </c>
      <c r="S210" s="224">
        <v>341.4</v>
      </c>
      <c r="T210" s="224">
        <v>341.4</v>
      </c>
      <c r="U210" s="253"/>
      <c r="V210" s="252"/>
      <c r="W210" s="300"/>
      <c r="X210" s="628"/>
      <c r="Y210" s="220">
        <v>198</v>
      </c>
      <c r="Z210" s="220"/>
      <c r="AA210" s="220"/>
      <c r="AB210" s="220">
        <v>30</v>
      </c>
      <c r="AC210" s="220"/>
      <c r="AD210" s="220"/>
      <c r="AE210" s="253">
        <v>20</v>
      </c>
      <c r="AF210" s="628" t="s">
        <v>11222</v>
      </c>
      <c r="AG210" s="228"/>
      <c r="AH210" s="255">
        <v>300</v>
      </c>
      <c r="AI210" s="91"/>
      <c r="AJ210" s="273"/>
      <c r="AK210" s="273" t="s">
        <v>12001</v>
      </c>
      <c r="AL210" s="629"/>
      <c r="AM210" s="629"/>
      <c r="AN210" s="629"/>
      <c r="AO210" s="629"/>
      <c r="AP210" s="629"/>
      <c r="AQ210" s="315">
        <v>330</v>
      </c>
      <c r="AR210" s="328" t="s">
        <v>8566</v>
      </c>
      <c r="AS210" s="328" t="s">
        <v>8566</v>
      </c>
      <c r="AT210" s="91" t="s">
        <v>10003</v>
      </c>
      <c r="AU210" s="232">
        <v>3123</v>
      </c>
      <c r="AV210" s="232">
        <v>9</v>
      </c>
      <c r="AW210" s="345"/>
      <c r="AX210" s="345"/>
      <c r="AY210" s="345"/>
      <c r="AZ210" s="345"/>
      <c r="BA210" s="345"/>
      <c r="BB210" s="345"/>
      <c r="BC210" s="345"/>
      <c r="BD210" s="307"/>
      <c r="BE210" s="307" t="s">
        <v>8149</v>
      </c>
      <c r="BF210" s="335"/>
      <c r="BG210" s="335"/>
      <c r="BH210" s="335"/>
      <c r="BI210" s="335"/>
      <c r="BJ210" s="335"/>
      <c r="BK210" s="335"/>
      <c r="BL210" s="335"/>
      <c r="BM210" s="307"/>
      <c r="BN210" s="307" t="s">
        <v>6350</v>
      </c>
      <c r="BO210" s="800"/>
      <c r="BP210" s="800"/>
      <c r="BQ210" s="327"/>
      <c r="BR210" s="327"/>
      <c r="BS210" s="327"/>
      <c r="BT210" s="327"/>
      <c r="BU210" s="327"/>
      <c r="BV210" s="327"/>
      <c r="BW210" s="327"/>
      <c r="BX210" s="253"/>
      <c r="BY210" s="327"/>
      <c r="BZ210" s="327"/>
      <c r="CA210" s="327"/>
      <c r="CB210" s="327"/>
      <c r="CC210" s="327"/>
    </row>
    <row r="211" spans="1:81" ht="17.100000000000001" customHeight="1">
      <c r="A211" s="648">
        <v>158</v>
      </c>
      <c r="B211" s="78" t="s">
        <v>2491</v>
      </c>
      <c r="C211" s="78" t="s">
        <v>5666</v>
      </c>
      <c r="D211" s="78" t="s">
        <v>702</v>
      </c>
      <c r="E211" s="78" t="s">
        <v>896</v>
      </c>
      <c r="F211" s="78" t="s">
        <v>5698</v>
      </c>
      <c r="G211" s="101" t="s">
        <v>12667</v>
      </c>
      <c r="H211" s="269" t="s">
        <v>7936</v>
      </c>
      <c r="I211" s="269" t="s">
        <v>5699</v>
      </c>
      <c r="J211" s="269" t="s">
        <v>30</v>
      </c>
      <c r="K211" s="269" t="s">
        <v>896</v>
      </c>
      <c r="L211" s="71" t="s">
        <v>896</v>
      </c>
      <c r="M211" s="91" t="s">
        <v>7938</v>
      </c>
      <c r="N211" s="269" t="s">
        <v>30</v>
      </c>
      <c r="O211" s="253" t="s">
        <v>7937</v>
      </c>
      <c r="P211" s="269" t="s">
        <v>30</v>
      </c>
      <c r="Q211" s="224">
        <v>4084</v>
      </c>
      <c r="R211" s="224">
        <v>2336</v>
      </c>
      <c r="S211" s="224">
        <v>1571</v>
      </c>
      <c r="T211" s="224">
        <v>349</v>
      </c>
      <c r="U211" s="253" t="s">
        <v>6513</v>
      </c>
      <c r="V211" s="252">
        <v>1222</v>
      </c>
      <c r="W211" s="252">
        <v>138</v>
      </c>
      <c r="X211" s="71" t="s">
        <v>6337</v>
      </c>
      <c r="Y211" s="220">
        <v>103</v>
      </c>
      <c r="Z211" s="464"/>
      <c r="AA211" s="464"/>
      <c r="AB211" s="220">
        <v>82</v>
      </c>
      <c r="AC211" s="220">
        <v>59</v>
      </c>
      <c r="AD211" s="220">
        <v>26</v>
      </c>
      <c r="AE211" s="253">
        <v>15</v>
      </c>
      <c r="AF211" s="628" t="s">
        <v>11889</v>
      </c>
      <c r="AG211" s="255"/>
      <c r="AH211" s="255">
        <v>3000</v>
      </c>
      <c r="AI211" s="91"/>
      <c r="AJ211" s="273"/>
      <c r="AK211" s="273" t="s">
        <v>11890</v>
      </c>
      <c r="AL211" s="629">
        <v>15</v>
      </c>
      <c r="AM211" s="629"/>
      <c r="AN211" s="629">
        <v>14</v>
      </c>
      <c r="AO211" s="629">
        <v>1</v>
      </c>
      <c r="AP211" s="629"/>
      <c r="AQ211" s="722">
        <v>357</v>
      </c>
      <c r="AR211" s="454" t="s">
        <v>6341</v>
      </c>
      <c r="AS211" s="454" t="s">
        <v>6341</v>
      </c>
      <c r="AT211" s="634" t="s">
        <v>11891</v>
      </c>
      <c r="AU211" s="232">
        <v>26061</v>
      </c>
      <c r="AV211" s="232">
        <v>73</v>
      </c>
      <c r="AW211" s="345">
        <v>6000</v>
      </c>
      <c r="AX211" s="345">
        <v>0</v>
      </c>
      <c r="AY211" s="345">
        <v>4000</v>
      </c>
      <c r="AZ211" s="345">
        <v>4000</v>
      </c>
      <c r="BA211" s="345">
        <v>6000</v>
      </c>
      <c r="BB211" s="345" t="s">
        <v>11892</v>
      </c>
      <c r="BC211" s="345">
        <v>10</v>
      </c>
      <c r="BD211" s="307" t="s">
        <v>11893</v>
      </c>
      <c r="BE211" s="307" t="s">
        <v>7119</v>
      </c>
      <c r="BF211" s="335">
        <v>6000</v>
      </c>
      <c r="BG211" s="335">
        <v>0</v>
      </c>
      <c r="BH211" s="335">
        <v>4000</v>
      </c>
      <c r="BI211" s="335">
        <v>4000</v>
      </c>
      <c r="BJ211" s="335">
        <v>6000</v>
      </c>
      <c r="BK211" s="335" t="s">
        <v>11892</v>
      </c>
      <c r="BL211" s="335">
        <v>10</v>
      </c>
      <c r="BM211" s="307" t="s">
        <v>11893</v>
      </c>
      <c r="BN211" s="307" t="s">
        <v>7119</v>
      </c>
      <c r="BO211" s="800"/>
      <c r="BP211" s="800"/>
      <c r="BQ211" s="327"/>
      <c r="BR211" s="327"/>
      <c r="BS211" s="327"/>
      <c r="BT211" s="327"/>
      <c r="BU211" s="327"/>
      <c r="BV211" s="327"/>
      <c r="BW211" s="327"/>
      <c r="BX211" s="253"/>
      <c r="BY211" s="327">
        <v>1</v>
      </c>
      <c r="BZ211" s="327"/>
      <c r="CA211" s="327">
        <v>2</v>
      </c>
      <c r="CB211" s="327"/>
      <c r="CC211" s="327"/>
    </row>
    <row r="212" spans="1:81" ht="17.100000000000001" customHeight="1">
      <c r="A212" s="648">
        <v>159</v>
      </c>
      <c r="B212" s="78" t="s">
        <v>2276</v>
      </c>
      <c r="C212" s="78" t="s">
        <v>2448</v>
      </c>
      <c r="D212" s="78" t="s">
        <v>350</v>
      </c>
      <c r="E212" s="78" t="s">
        <v>20</v>
      </c>
      <c r="F212" s="78" t="s">
        <v>5700</v>
      </c>
      <c r="G212" s="101" t="s">
        <v>12668</v>
      </c>
      <c r="H212" s="269" t="s">
        <v>5701</v>
      </c>
      <c r="I212" s="269" t="s">
        <v>883</v>
      </c>
      <c r="J212" s="269" t="s">
        <v>102</v>
      </c>
      <c r="K212" s="269" t="s">
        <v>5702</v>
      </c>
      <c r="L212" s="71" t="s">
        <v>5703</v>
      </c>
      <c r="M212" s="91" t="s">
        <v>8150</v>
      </c>
      <c r="N212" s="269" t="s">
        <v>30</v>
      </c>
      <c r="O212" s="253"/>
      <c r="P212" s="269" t="s">
        <v>30</v>
      </c>
      <c r="Q212" s="224">
        <v>6200</v>
      </c>
      <c r="R212" s="224">
        <v>2000</v>
      </c>
      <c r="S212" s="224">
        <v>4454</v>
      </c>
      <c r="T212" s="224">
        <v>4000</v>
      </c>
      <c r="U212" s="253" t="s">
        <v>6657</v>
      </c>
      <c r="V212" s="252">
        <v>454</v>
      </c>
      <c r="W212" s="252">
        <v>27</v>
      </c>
      <c r="X212" s="71" t="s">
        <v>6337</v>
      </c>
      <c r="Y212" s="220">
        <v>50</v>
      </c>
      <c r="Z212" s="220"/>
      <c r="AA212" s="220"/>
      <c r="AB212" s="220">
        <v>16</v>
      </c>
      <c r="AC212" s="220"/>
      <c r="AD212" s="220"/>
      <c r="AE212" s="253">
        <v>30</v>
      </c>
      <c r="AF212" s="273" t="s">
        <v>8151</v>
      </c>
      <c r="AG212" s="228">
        <v>250</v>
      </c>
      <c r="AH212" s="228">
        <v>250</v>
      </c>
      <c r="AI212" s="91"/>
      <c r="AJ212" s="273"/>
      <c r="AK212" s="273"/>
      <c r="AL212" s="629"/>
      <c r="AM212" s="629"/>
      <c r="AN212" s="629"/>
      <c r="AO212" s="629"/>
      <c r="AP212" s="629"/>
      <c r="AQ212" s="315">
        <v>0</v>
      </c>
      <c r="AR212" s="315"/>
      <c r="AS212" s="315"/>
      <c r="AT212" s="91" t="s">
        <v>7002</v>
      </c>
      <c r="AU212" s="73">
        <v>0</v>
      </c>
      <c r="AV212" s="73">
        <v>0</v>
      </c>
      <c r="AW212" s="345"/>
      <c r="AX212" s="345"/>
      <c r="AY212" s="345"/>
      <c r="AZ212" s="345"/>
      <c r="BA212" s="345"/>
      <c r="BB212" s="345"/>
      <c r="BC212" s="345"/>
      <c r="BD212" s="307"/>
      <c r="BE212" s="307"/>
      <c r="BF212" s="335"/>
      <c r="BG212" s="335"/>
      <c r="BH212" s="335"/>
      <c r="BI212" s="335"/>
      <c r="BJ212" s="335"/>
      <c r="BK212" s="335"/>
      <c r="BL212" s="335"/>
      <c r="BM212" s="307"/>
      <c r="BN212" s="307"/>
      <c r="BO212" s="800"/>
      <c r="BP212" s="800"/>
      <c r="BQ212" s="327"/>
      <c r="BR212" s="327"/>
      <c r="BS212" s="327"/>
      <c r="BT212" s="327"/>
      <c r="BU212" s="327"/>
      <c r="BV212" s="327"/>
      <c r="BW212" s="327"/>
      <c r="BX212" s="253"/>
      <c r="BY212" s="327"/>
      <c r="BZ212" s="327"/>
      <c r="CA212" s="327">
        <v>1</v>
      </c>
      <c r="CB212" s="327"/>
      <c r="CC212" s="327"/>
    </row>
    <row r="213" spans="1:81" ht="17.100000000000001" customHeight="1">
      <c r="A213" s="648">
        <v>160</v>
      </c>
      <c r="B213" s="96" t="s">
        <v>2491</v>
      </c>
      <c r="C213" s="96" t="s">
        <v>2560</v>
      </c>
      <c r="D213" s="96" t="s">
        <v>702</v>
      </c>
      <c r="E213" s="78" t="s">
        <v>20</v>
      </c>
      <c r="F213" s="96" t="s">
        <v>5704</v>
      </c>
      <c r="G213" s="168" t="s">
        <v>12669</v>
      </c>
      <c r="H213" s="89" t="s">
        <v>2759</v>
      </c>
      <c r="I213" s="89" t="s">
        <v>12004</v>
      </c>
      <c r="J213" s="89" t="s">
        <v>102</v>
      </c>
      <c r="K213" s="89" t="s">
        <v>5705</v>
      </c>
      <c r="L213" s="478" t="s">
        <v>5706</v>
      </c>
      <c r="M213" s="91" t="s">
        <v>8154</v>
      </c>
      <c r="N213" s="269" t="s">
        <v>30</v>
      </c>
      <c r="O213" s="390"/>
      <c r="P213" s="478" t="s">
        <v>30</v>
      </c>
      <c r="Q213" s="224">
        <v>1430</v>
      </c>
      <c r="R213" s="224">
        <v>2265</v>
      </c>
      <c r="S213" s="224">
        <v>625.74699999999996</v>
      </c>
      <c r="T213" s="224">
        <v>445</v>
      </c>
      <c r="U213" s="253" t="s">
        <v>8474</v>
      </c>
      <c r="V213" s="252">
        <v>180.74700000000001</v>
      </c>
      <c r="W213" s="252">
        <v>49</v>
      </c>
      <c r="X213" s="478" t="s">
        <v>9797</v>
      </c>
      <c r="Y213" s="220">
        <v>121</v>
      </c>
      <c r="Z213" s="220">
        <v>121</v>
      </c>
      <c r="AA213" s="220">
        <v>1392</v>
      </c>
      <c r="AB213" s="220">
        <v>42.8</v>
      </c>
      <c r="AC213" s="220">
        <v>60</v>
      </c>
      <c r="AD213" s="220">
        <v>60</v>
      </c>
      <c r="AE213" s="253">
        <v>22</v>
      </c>
      <c r="AF213" s="273" t="s">
        <v>12005</v>
      </c>
      <c r="AG213" s="228">
        <v>15</v>
      </c>
      <c r="AH213" s="228">
        <v>775</v>
      </c>
      <c r="AI213" s="91"/>
      <c r="AJ213" s="273"/>
      <c r="AK213" s="273" t="s">
        <v>11994</v>
      </c>
      <c r="AL213" s="629">
        <v>2</v>
      </c>
      <c r="AM213" s="629"/>
      <c r="AN213" s="629"/>
      <c r="AO213" s="629">
        <v>2</v>
      </c>
      <c r="AP213" s="629"/>
      <c r="AQ213" s="315">
        <v>341</v>
      </c>
      <c r="AR213" s="315" t="s">
        <v>8556</v>
      </c>
      <c r="AS213" s="315" t="s">
        <v>8556</v>
      </c>
      <c r="AT213" s="91" t="s">
        <v>6425</v>
      </c>
      <c r="AU213" s="73">
        <v>28246</v>
      </c>
      <c r="AV213" s="232">
        <v>83</v>
      </c>
      <c r="AW213" s="345">
        <v>10000</v>
      </c>
      <c r="AX213" s="345">
        <v>5000</v>
      </c>
      <c r="AY213" s="345">
        <v>5000</v>
      </c>
      <c r="AZ213" s="345">
        <v>8000</v>
      </c>
      <c r="BA213" s="345">
        <v>10000</v>
      </c>
      <c r="BB213" s="345">
        <v>20</v>
      </c>
      <c r="BC213" s="345">
        <v>10</v>
      </c>
      <c r="BD213" s="307" t="s">
        <v>10089</v>
      </c>
      <c r="BE213" s="307"/>
      <c r="BF213" s="335">
        <v>10000</v>
      </c>
      <c r="BG213" s="335">
        <v>5000</v>
      </c>
      <c r="BH213" s="335">
        <v>5000</v>
      </c>
      <c r="BI213" s="335">
        <v>8000</v>
      </c>
      <c r="BJ213" s="335">
        <v>10000</v>
      </c>
      <c r="BK213" s="335">
        <v>20</v>
      </c>
      <c r="BL213" s="335">
        <v>10</v>
      </c>
      <c r="BM213" s="307"/>
      <c r="BN213" s="307"/>
      <c r="BO213" s="800"/>
      <c r="BP213" s="800"/>
      <c r="BQ213" s="327"/>
      <c r="BR213" s="327"/>
      <c r="BS213" s="327"/>
      <c r="BT213" s="327"/>
      <c r="BU213" s="327"/>
      <c r="BV213" s="327"/>
      <c r="BW213" s="327"/>
      <c r="BX213" s="253"/>
      <c r="BY213" s="478">
        <v>1</v>
      </c>
      <c r="BZ213" s="327">
        <v>1</v>
      </c>
      <c r="CA213" s="327"/>
      <c r="CB213" s="327"/>
      <c r="CC213" s="327">
        <v>1</v>
      </c>
    </row>
    <row r="214" spans="1:81" ht="17.100000000000001" customHeight="1">
      <c r="A214" s="648">
        <v>161</v>
      </c>
      <c r="B214" s="78" t="s">
        <v>2276</v>
      </c>
      <c r="C214" s="78" t="s">
        <v>2391</v>
      </c>
      <c r="D214" s="78" t="s">
        <v>350</v>
      </c>
      <c r="E214" s="78" t="s">
        <v>278</v>
      </c>
      <c r="F214" s="78" t="s">
        <v>5707</v>
      </c>
      <c r="G214" s="101" t="s">
        <v>12670</v>
      </c>
      <c r="H214" s="269" t="s">
        <v>5708</v>
      </c>
      <c r="I214" s="269" t="s">
        <v>5709</v>
      </c>
      <c r="J214" s="269" t="s">
        <v>102</v>
      </c>
      <c r="K214" s="269" t="s">
        <v>5710</v>
      </c>
      <c r="L214" s="71" t="s">
        <v>5711</v>
      </c>
      <c r="M214" s="686" t="s">
        <v>12003</v>
      </c>
      <c r="N214" s="269" t="s">
        <v>30</v>
      </c>
      <c r="O214" s="253"/>
      <c r="P214" s="269" t="s">
        <v>30</v>
      </c>
      <c r="Q214" s="224"/>
      <c r="R214" s="224">
        <v>562</v>
      </c>
      <c r="S214" s="224">
        <v>562</v>
      </c>
      <c r="T214" s="224"/>
      <c r="U214" s="253" t="s">
        <v>6361</v>
      </c>
      <c r="V214" s="252">
        <v>562</v>
      </c>
      <c r="W214" s="252">
        <v>101</v>
      </c>
      <c r="X214" s="71" t="s">
        <v>6337</v>
      </c>
      <c r="Y214" s="220">
        <v>200</v>
      </c>
      <c r="Z214" s="220"/>
      <c r="AA214" s="220"/>
      <c r="AB214" s="220">
        <v>34</v>
      </c>
      <c r="AC214" s="220"/>
      <c r="AD214" s="220"/>
      <c r="AE214" s="253">
        <v>10</v>
      </c>
      <c r="AF214" s="273" t="s">
        <v>8500</v>
      </c>
      <c r="AG214" s="228">
        <v>60</v>
      </c>
      <c r="AH214" s="228">
        <v>60</v>
      </c>
      <c r="AI214" s="91"/>
      <c r="AJ214" s="273"/>
      <c r="AK214" s="273" t="s">
        <v>6372</v>
      </c>
      <c r="AL214" s="629">
        <v>6</v>
      </c>
      <c r="AM214" s="629">
        <v>2</v>
      </c>
      <c r="AN214" s="629">
        <v>2</v>
      </c>
      <c r="AO214" s="629">
        <v>2</v>
      </c>
      <c r="AP214" s="629"/>
      <c r="AQ214" s="315">
        <v>200</v>
      </c>
      <c r="AR214" s="315" t="s">
        <v>8153</v>
      </c>
      <c r="AS214" s="315" t="s">
        <v>6341</v>
      </c>
      <c r="AT214" s="91" t="s">
        <v>8555</v>
      </c>
      <c r="AU214" s="73">
        <v>3000</v>
      </c>
      <c r="AV214" s="232">
        <v>15</v>
      </c>
      <c r="AW214" s="345"/>
      <c r="AX214" s="345"/>
      <c r="AY214" s="345"/>
      <c r="AZ214" s="345"/>
      <c r="BA214" s="345"/>
      <c r="BB214" s="345"/>
      <c r="BC214" s="345"/>
      <c r="BD214" s="307"/>
      <c r="BE214" s="307" t="s">
        <v>6350</v>
      </c>
      <c r="BF214" s="335"/>
      <c r="BG214" s="335"/>
      <c r="BH214" s="335"/>
      <c r="BI214" s="335"/>
      <c r="BJ214" s="335"/>
      <c r="BK214" s="335"/>
      <c r="BL214" s="335"/>
      <c r="BM214" s="307"/>
      <c r="BN214" s="307"/>
      <c r="BO214" s="800"/>
      <c r="BP214" s="800"/>
      <c r="BQ214" s="327"/>
      <c r="BR214" s="327"/>
      <c r="BS214" s="327"/>
      <c r="BT214" s="327"/>
      <c r="BU214" s="327"/>
      <c r="BV214" s="327"/>
      <c r="BW214" s="327"/>
      <c r="BX214" s="253"/>
      <c r="BY214" s="463">
        <v>2</v>
      </c>
      <c r="BZ214" s="327"/>
      <c r="CA214" s="327">
        <v>1</v>
      </c>
      <c r="CB214" s="327"/>
      <c r="CC214" s="327">
        <v>2</v>
      </c>
    </row>
    <row r="215" spans="1:81" ht="17.100000000000001" customHeight="1">
      <c r="A215" s="648">
        <v>162</v>
      </c>
      <c r="B215" s="78" t="s">
        <v>2490</v>
      </c>
      <c r="C215" s="78" t="s">
        <v>4289</v>
      </c>
      <c r="D215" s="78" t="s">
        <v>702</v>
      </c>
      <c r="E215" s="78" t="s">
        <v>896</v>
      </c>
      <c r="F215" s="78" t="s">
        <v>5712</v>
      </c>
      <c r="G215" s="101" t="s">
        <v>12671</v>
      </c>
      <c r="H215" s="269" t="s">
        <v>5713</v>
      </c>
      <c r="I215" s="269" t="s">
        <v>5714</v>
      </c>
      <c r="J215" s="269" t="s">
        <v>30</v>
      </c>
      <c r="K215" s="269" t="s">
        <v>896</v>
      </c>
      <c r="L215" s="71" t="s">
        <v>896</v>
      </c>
      <c r="M215" s="91"/>
      <c r="N215" s="629" t="s">
        <v>30</v>
      </c>
      <c r="O215" s="253"/>
      <c r="P215" s="629" t="s">
        <v>30</v>
      </c>
      <c r="Q215" s="224">
        <v>1600</v>
      </c>
      <c r="R215" s="224">
        <v>2840</v>
      </c>
      <c r="S215" s="224">
        <v>1600</v>
      </c>
      <c r="T215" s="224">
        <v>800</v>
      </c>
      <c r="U215" s="253"/>
      <c r="V215" s="252">
        <v>800</v>
      </c>
      <c r="W215" s="252">
        <v>330</v>
      </c>
      <c r="X215" s="461" t="s">
        <v>6337</v>
      </c>
      <c r="Y215" s="220">
        <v>280</v>
      </c>
      <c r="Z215" s="220">
        <v>270</v>
      </c>
      <c r="AA215" s="220"/>
      <c r="AB215" s="220">
        <v>80</v>
      </c>
      <c r="AC215" s="220"/>
      <c r="AD215" s="220">
        <v>280</v>
      </c>
      <c r="AE215" s="253">
        <v>100</v>
      </c>
      <c r="AF215" s="273" t="s">
        <v>10232</v>
      </c>
      <c r="AG215" s="228"/>
      <c r="AH215" s="228">
        <v>70</v>
      </c>
      <c r="AI215" s="91"/>
      <c r="AJ215" s="273"/>
      <c r="AK215" s="273" t="s">
        <v>6845</v>
      </c>
      <c r="AL215" s="629">
        <v>10</v>
      </c>
      <c r="AM215" s="629"/>
      <c r="AN215" s="629"/>
      <c r="AO215" s="629">
        <v>10</v>
      </c>
      <c r="AP215" s="629"/>
      <c r="AQ215" s="315">
        <v>365</v>
      </c>
      <c r="AR215" s="315" t="s">
        <v>6341</v>
      </c>
      <c r="AS215" s="315" t="s">
        <v>6341</v>
      </c>
      <c r="AT215" s="91" t="s">
        <v>6437</v>
      </c>
      <c r="AU215" s="232">
        <v>1950</v>
      </c>
      <c r="AV215" s="232">
        <v>5</v>
      </c>
      <c r="AW215" s="345"/>
      <c r="AX215" s="345"/>
      <c r="AY215" s="345"/>
      <c r="AZ215" s="345"/>
      <c r="BA215" s="345"/>
      <c r="BB215" s="345"/>
      <c r="BC215" s="345"/>
      <c r="BD215" s="307"/>
      <c r="BE215" s="400" t="s">
        <v>8289</v>
      </c>
      <c r="BF215" s="419"/>
      <c r="BG215" s="419"/>
      <c r="BH215" s="419"/>
      <c r="BI215" s="419"/>
      <c r="BJ215" s="419"/>
      <c r="BK215" s="419"/>
      <c r="BL215" s="419"/>
      <c r="BM215" s="399"/>
      <c r="BN215" s="400" t="s">
        <v>8289</v>
      </c>
      <c r="BO215" s="800"/>
      <c r="BP215" s="800"/>
      <c r="BQ215" s="327"/>
      <c r="BR215" s="327"/>
      <c r="BS215" s="327"/>
      <c r="BT215" s="327"/>
      <c r="BU215" s="327"/>
      <c r="BV215" s="327"/>
      <c r="BW215" s="327"/>
      <c r="BX215" s="253"/>
      <c r="BY215" s="327"/>
      <c r="BZ215" s="327"/>
      <c r="CA215" s="327">
        <v>2</v>
      </c>
      <c r="CB215" s="327"/>
      <c r="CC215" s="327">
        <v>1</v>
      </c>
    </row>
    <row r="216" spans="1:81" ht="17.100000000000001" customHeight="1">
      <c r="A216" s="648">
        <v>163</v>
      </c>
      <c r="B216" s="78" t="s">
        <v>2491</v>
      </c>
      <c r="C216" s="78" t="s">
        <v>2560</v>
      </c>
      <c r="D216" s="78" t="s">
        <v>702</v>
      </c>
      <c r="E216" s="78" t="s">
        <v>97</v>
      </c>
      <c r="F216" s="78" t="s">
        <v>5715</v>
      </c>
      <c r="G216" s="101" t="s">
        <v>2736</v>
      </c>
      <c r="H216" s="269" t="s">
        <v>2737</v>
      </c>
      <c r="I216" s="269" t="s">
        <v>5716</v>
      </c>
      <c r="J216" s="269" t="s">
        <v>102</v>
      </c>
      <c r="K216" s="269" t="s">
        <v>5717</v>
      </c>
      <c r="L216" s="71" t="s">
        <v>5718</v>
      </c>
      <c r="M216" s="91" t="s">
        <v>7182</v>
      </c>
      <c r="N216" s="269" t="s">
        <v>30</v>
      </c>
      <c r="O216" s="253"/>
      <c r="P216" s="269" t="s">
        <v>102</v>
      </c>
      <c r="Q216" s="224">
        <v>108596</v>
      </c>
      <c r="R216" s="224">
        <v>284.38</v>
      </c>
      <c r="S216" s="224">
        <v>177</v>
      </c>
      <c r="T216" s="224">
        <v>176.6</v>
      </c>
      <c r="U216" s="253" t="s">
        <v>12002</v>
      </c>
      <c r="V216" s="252"/>
      <c r="W216" s="252">
        <v>29.3</v>
      </c>
      <c r="X216" s="71" t="s">
        <v>6337</v>
      </c>
      <c r="Y216" s="220"/>
      <c r="Z216" s="220">
        <v>12.4</v>
      </c>
      <c r="AA216" s="220">
        <v>300</v>
      </c>
      <c r="AB216" s="220">
        <v>21</v>
      </c>
      <c r="AC216" s="220"/>
      <c r="AD216" s="220"/>
      <c r="AE216" s="253">
        <v>100</v>
      </c>
      <c r="AF216" s="273" t="s">
        <v>10233</v>
      </c>
      <c r="AG216" s="228">
        <v>5</v>
      </c>
      <c r="AH216" s="228">
        <v>800</v>
      </c>
      <c r="AI216" s="91"/>
      <c r="AJ216" s="273"/>
      <c r="AK216" s="273" t="s">
        <v>6348</v>
      </c>
      <c r="AL216" s="629">
        <v>10</v>
      </c>
      <c r="AM216" s="629"/>
      <c r="AN216" s="629"/>
      <c r="AO216" s="629">
        <v>10</v>
      </c>
      <c r="AP216" s="629"/>
      <c r="AQ216" s="315">
        <v>365</v>
      </c>
      <c r="AR216" s="315" t="s">
        <v>8556</v>
      </c>
      <c r="AS216" s="315" t="s">
        <v>8556</v>
      </c>
      <c r="AT216" s="91" t="s">
        <v>6437</v>
      </c>
      <c r="AU216" s="73">
        <v>311000</v>
      </c>
      <c r="AV216" s="462">
        <v>852</v>
      </c>
      <c r="AW216" s="345">
        <v>17000</v>
      </c>
      <c r="AX216" s="345">
        <v>11000</v>
      </c>
      <c r="AY216" s="345">
        <v>11000</v>
      </c>
      <c r="AZ216" s="345">
        <v>13000</v>
      </c>
      <c r="BA216" s="345">
        <v>17000</v>
      </c>
      <c r="BB216" s="345">
        <v>10</v>
      </c>
      <c r="BC216" s="345"/>
      <c r="BD216" s="307" t="s">
        <v>8152</v>
      </c>
      <c r="BE216" s="307"/>
      <c r="BF216" s="335"/>
      <c r="BG216" s="335"/>
      <c r="BH216" s="335"/>
      <c r="BI216" s="335"/>
      <c r="BJ216" s="335"/>
      <c r="BK216" s="335"/>
      <c r="BL216" s="335"/>
      <c r="BM216" s="307"/>
      <c r="BN216" s="307"/>
      <c r="BO216" s="800"/>
      <c r="BP216" s="800"/>
      <c r="BQ216" s="327"/>
      <c r="BR216" s="327"/>
      <c r="BS216" s="327"/>
      <c r="BT216" s="327"/>
      <c r="BU216" s="327"/>
      <c r="BV216" s="327"/>
      <c r="BW216" s="327"/>
      <c r="BX216" s="253"/>
      <c r="BY216" s="327">
        <v>2</v>
      </c>
      <c r="BZ216" s="327">
        <v>1</v>
      </c>
      <c r="CA216" s="327"/>
      <c r="CB216" s="327"/>
      <c r="CC216" s="327"/>
    </row>
    <row r="217" spans="1:81" ht="17.100000000000001" customHeight="1">
      <c r="A217" s="136"/>
      <c r="B217" s="147" t="s">
        <v>2763</v>
      </c>
      <c r="C217" s="136"/>
      <c r="D217" s="136">
        <v>14</v>
      </c>
      <c r="E217" s="136"/>
      <c r="F217" s="136"/>
      <c r="G217" s="135"/>
      <c r="H217" s="136"/>
      <c r="I217" s="136"/>
      <c r="J217" s="136"/>
      <c r="K217" s="136"/>
      <c r="L217" s="136"/>
      <c r="M217" s="112"/>
      <c r="N217" s="112"/>
      <c r="O217" s="285"/>
      <c r="P217" s="112"/>
      <c r="Q217" s="284"/>
      <c r="R217" s="284"/>
      <c r="S217" s="284"/>
      <c r="T217" s="284"/>
      <c r="U217" s="285"/>
      <c r="V217" s="298"/>
      <c r="W217" s="298"/>
      <c r="X217" s="112"/>
      <c r="Y217" s="286"/>
      <c r="Z217" s="286"/>
      <c r="AA217" s="286"/>
      <c r="AB217" s="286"/>
      <c r="AC217" s="286"/>
      <c r="AD217" s="286"/>
      <c r="AE217" s="285"/>
      <c r="AF217" s="112"/>
      <c r="AG217" s="237"/>
      <c r="AH217" s="237"/>
      <c r="AI217" s="205"/>
      <c r="AJ217" s="112"/>
      <c r="AK217" s="112"/>
      <c r="AL217" s="112"/>
      <c r="AM217" s="112"/>
      <c r="AN217" s="112"/>
      <c r="AO217" s="112"/>
      <c r="AP217" s="112"/>
      <c r="AQ217" s="112"/>
      <c r="AR217" s="112"/>
      <c r="AS217" s="112"/>
      <c r="AT217" s="205"/>
      <c r="AU217" s="198"/>
      <c r="AV217" s="198"/>
      <c r="AW217" s="197"/>
      <c r="AX217" s="197"/>
      <c r="AY217" s="197"/>
      <c r="AZ217" s="197"/>
      <c r="BA217" s="197"/>
      <c r="BB217" s="197"/>
      <c r="BC217" s="197"/>
      <c r="BD217" s="352"/>
      <c r="BE217" s="352"/>
      <c r="BF217" s="339"/>
      <c r="BG217" s="339"/>
      <c r="BH217" s="339"/>
      <c r="BI217" s="339"/>
      <c r="BJ217" s="339"/>
      <c r="BK217" s="339"/>
      <c r="BL217" s="339"/>
      <c r="BM217" s="352"/>
      <c r="BN217" s="352"/>
      <c r="BO217" s="803"/>
      <c r="BP217" s="803"/>
      <c r="BQ217" s="112"/>
      <c r="BR217" s="112"/>
      <c r="BS217" s="112"/>
      <c r="BT217" s="112"/>
      <c r="BU217" s="112"/>
      <c r="BV217" s="112"/>
      <c r="BW217" s="112"/>
      <c r="BX217" s="285"/>
      <c r="BY217" s="112"/>
      <c r="BZ217" s="112"/>
      <c r="CA217" s="112"/>
      <c r="CB217" s="112"/>
      <c r="CC217" s="112"/>
    </row>
    <row r="218" spans="1:81" ht="17.100000000000001" customHeight="1">
      <c r="A218" s="102"/>
      <c r="B218" s="157" t="s">
        <v>2788</v>
      </c>
      <c r="C218" s="158"/>
      <c r="D218" s="158">
        <v>19</v>
      </c>
      <c r="E218" s="158"/>
      <c r="F218" s="110"/>
      <c r="G218" s="170"/>
      <c r="H218" s="104"/>
      <c r="I218" s="104"/>
      <c r="J218" s="104"/>
      <c r="K218" s="104"/>
      <c r="L218" s="104"/>
      <c r="M218" s="104"/>
      <c r="N218" s="104"/>
      <c r="O218" s="288"/>
      <c r="P218" s="104"/>
      <c r="Q218" s="287"/>
      <c r="R218" s="287"/>
      <c r="S218" s="287"/>
      <c r="T218" s="287"/>
      <c r="U218" s="288"/>
      <c r="V218" s="299"/>
      <c r="W218" s="299"/>
      <c r="X218" s="104"/>
      <c r="Y218" s="289"/>
      <c r="Z218" s="289"/>
      <c r="AA218" s="289"/>
      <c r="AB218" s="289"/>
      <c r="AC218" s="289"/>
      <c r="AD218" s="289"/>
      <c r="AE218" s="288"/>
      <c r="AF218" s="104"/>
      <c r="AG218" s="238"/>
      <c r="AH218" s="238"/>
      <c r="AI218" s="204"/>
      <c r="AJ218" s="104"/>
      <c r="AK218" s="104"/>
      <c r="AL218" s="104"/>
      <c r="AM218" s="104"/>
      <c r="AN218" s="104"/>
      <c r="AO218" s="104"/>
      <c r="AP218" s="104"/>
      <c r="AQ218" s="104"/>
      <c r="AR218" s="104"/>
      <c r="AS218" s="104"/>
      <c r="AT218" s="204"/>
      <c r="AU218" s="199"/>
      <c r="AV218" s="199"/>
      <c r="AW218" s="346"/>
      <c r="AX218" s="346"/>
      <c r="AY218" s="346"/>
      <c r="AZ218" s="346"/>
      <c r="BA218" s="346"/>
      <c r="BB218" s="346"/>
      <c r="BC218" s="346"/>
      <c r="BD218" s="353"/>
      <c r="BE218" s="353"/>
      <c r="BF218" s="360"/>
      <c r="BG218" s="360"/>
      <c r="BH218" s="360"/>
      <c r="BI218" s="360"/>
      <c r="BJ218" s="360"/>
      <c r="BK218" s="360"/>
      <c r="BL218" s="360"/>
      <c r="BM218" s="353"/>
      <c r="BN218" s="353"/>
      <c r="BO218" s="805"/>
      <c r="BP218" s="805"/>
      <c r="BQ218" s="104"/>
      <c r="BR218" s="104"/>
      <c r="BS218" s="104"/>
      <c r="BT218" s="104"/>
      <c r="BU218" s="104"/>
      <c r="BV218" s="104"/>
      <c r="BW218" s="104"/>
      <c r="BX218" s="288"/>
      <c r="BY218" s="104"/>
      <c r="BZ218" s="104"/>
      <c r="CA218" s="104"/>
      <c r="CB218" s="104"/>
      <c r="CC218" s="104"/>
    </row>
    <row r="219" spans="1:81" ht="17.100000000000001" customHeight="1">
      <c r="A219" s="91"/>
      <c r="B219" s="111" t="s">
        <v>2789</v>
      </c>
      <c r="C219" s="91"/>
      <c r="D219" s="91"/>
      <c r="E219" s="91"/>
      <c r="F219" s="91"/>
      <c r="G219" s="101"/>
      <c r="H219" s="269"/>
      <c r="I219" s="269"/>
      <c r="J219" s="269"/>
      <c r="K219" s="269"/>
      <c r="L219" s="71"/>
      <c r="M219" s="91"/>
      <c r="N219" s="269"/>
      <c r="O219" s="253"/>
      <c r="P219" s="269"/>
      <c r="Q219" s="224"/>
      <c r="R219" s="224"/>
      <c r="S219" s="224"/>
      <c r="T219" s="224"/>
      <c r="U219" s="253"/>
      <c r="V219" s="252"/>
      <c r="W219" s="252"/>
      <c r="X219" s="71"/>
      <c r="Y219" s="220"/>
      <c r="Z219" s="220"/>
      <c r="AA219" s="220"/>
      <c r="AB219" s="220"/>
      <c r="AC219" s="220"/>
      <c r="AD219" s="220"/>
      <c r="AE219" s="253"/>
      <c r="AF219" s="273"/>
      <c r="AG219" s="228"/>
      <c r="AH219" s="228"/>
      <c r="AI219" s="91"/>
      <c r="AJ219" s="273"/>
      <c r="AK219" s="273"/>
      <c r="AL219" s="629"/>
      <c r="AM219" s="629"/>
      <c r="AN219" s="629"/>
      <c r="AO219" s="629"/>
      <c r="AP219" s="629"/>
      <c r="AQ219" s="315"/>
      <c r="AR219" s="315"/>
      <c r="AS219" s="315"/>
      <c r="AT219" s="91"/>
      <c r="AU219" s="73"/>
      <c r="AV219" s="73"/>
      <c r="AW219" s="345"/>
      <c r="AX219" s="345"/>
      <c r="AY219" s="345"/>
      <c r="AZ219" s="345"/>
      <c r="BA219" s="345"/>
      <c r="BB219" s="345"/>
      <c r="BC219" s="345"/>
      <c r="BD219" s="307"/>
      <c r="BE219" s="307"/>
      <c r="BF219" s="335"/>
      <c r="BG219" s="335"/>
      <c r="BH219" s="335"/>
      <c r="BI219" s="335"/>
      <c r="BJ219" s="335"/>
      <c r="BK219" s="335"/>
      <c r="BL219" s="335"/>
      <c r="BM219" s="307"/>
      <c r="BN219" s="307"/>
      <c r="BO219" s="800"/>
      <c r="BP219" s="800"/>
      <c r="BQ219" s="327"/>
      <c r="BR219" s="327"/>
      <c r="BS219" s="327"/>
      <c r="BT219" s="327"/>
      <c r="BU219" s="327"/>
      <c r="BV219" s="327"/>
      <c r="BW219" s="327"/>
      <c r="BX219" s="253"/>
      <c r="BY219" s="327"/>
      <c r="BZ219" s="327"/>
      <c r="CA219" s="327"/>
      <c r="CB219" s="327"/>
      <c r="CC219" s="327"/>
    </row>
    <row r="220" spans="1:81" ht="17.100000000000001" customHeight="1">
      <c r="A220" s="85">
        <v>164</v>
      </c>
      <c r="B220" s="78" t="s">
        <v>2789</v>
      </c>
      <c r="C220" s="78" t="s">
        <v>2858</v>
      </c>
      <c r="D220" s="78" t="s">
        <v>309</v>
      </c>
      <c r="E220" s="78" t="s">
        <v>896</v>
      </c>
      <c r="F220" s="78" t="s">
        <v>5719</v>
      </c>
      <c r="G220" s="101" t="s">
        <v>11094</v>
      </c>
      <c r="H220" s="607" t="s">
        <v>11029</v>
      </c>
      <c r="I220" s="269" t="s">
        <v>5720</v>
      </c>
      <c r="J220" s="269" t="s">
        <v>30</v>
      </c>
      <c r="K220" s="269" t="s">
        <v>896</v>
      </c>
      <c r="L220" s="71" t="s">
        <v>896</v>
      </c>
      <c r="M220" s="91" t="s">
        <v>11165</v>
      </c>
      <c r="N220" s="629" t="s">
        <v>30</v>
      </c>
      <c r="O220" s="253"/>
      <c r="P220" s="629" t="s">
        <v>30</v>
      </c>
      <c r="Q220" s="224">
        <v>873</v>
      </c>
      <c r="R220" s="224">
        <v>730.3</v>
      </c>
      <c r="S220" s="224">
        <v>200</v>
      </c>
      <c r="T220" s="406"/>
      <c r="U220" s="390"/>
      <c r="V220" s="300">
        <v>200</v>
      </c>
      <c r="W220" s="300"/>
      <c r="X220" s="628"/>
      <c r="Y220" s="220"/>
      <c r="Z220" s="220"/>
      <c r="AA220" s="220"/>
      <c r="AB220" s="220"/>
      <c r="AC220" s="220"/>
      <c r="AD220" s="220"/>
      <c r="AE220" s="253"/>
      <c r="AF220" s="628"/>
      <c r="AG220" s="255"/>
      <c r="AH220" s="255"/>
      <c r="AI220" s="91"/>
      <c r="AJ220" s="273"/>
      <c r="AK220" s="273"/>
      <c r="AL220" s="629"/>
      <c r="AM220" s="629"/>
      <c r="AN220" s="629"/>
      <c r="AO220" s="629"/>
      <c r="AP220" s="629"/>
      <c r="AQ220" s="315">
        <v>265</v>
      </c>
      <c r="AR220" s="315" t="s">
        <v>11248</v>
      </c>
      <c r="AS220" s="315" t="s">
        <v>11248</v>
      </c>
      <c r="AT220" s="91"/>
      <c r="AU220" s="232">
        <v>1000</v>
      </c>
      <c r="AV220" s="232">
        <v>4</v>
      </c>
      <c r="AW220" s="68"/>
      <c r="AX220" s="345"/>
      <c r="AY220" s="345"/>
      <c r="AZ220" s="345"/>
      <c r="BA220" s="345"/>
      <c r="BB220" s="345"/>
      <c r="BC220" s="345"/>
      <c r="BD220" s="307"/>
      <c r="BE220" s="307"/>
      <c r="BF220" s="335"/>
      <c r="BG220" s="335"/>
      <c r="BH220" s="335"/>
      <c r="BI220" s="335"/>
      <c r="BJ220" s="335"/>
      <c r="BK220" s="335"/>
      <c r="BL220" s="335"/>
      <c r="BM220" s="307"/>
      <c r="BN220" s="307"/>
      <c r="BO220" s="800"/>
      <c r="BP220" s="800"/>
      <c r="BQ220" s="327"/>
      <c r="BR220" s="327"/>
      <c r="BS220" s="327"/>
      <c r="BT220" s="327">
        <v>1</v>
      </c>
      <c r="BU220" s="327"/>
      <c r="BV220" s="327"/>
      <c r="BW220" s="327"/>
      <c r="BX220" s="253"/>
      <c r="BY220" s="327"/>
      <c r="BZ220" s="327"/>
      <c r="CA220" s="327"/>
      <c r="CB220" s="327"/>
      <c r="CC220" s="327"/>
    </row>
    <row r="221" spans="1:81" ht="17.100000000000001" customHeight="1">
      <c r="A221" s="85">
        <v>165</v>
      </c>
      <c r="B221" s="78" t="s">
        <v>2789</v>
      </c>
      <c r="C221" s="78" t="s">
        <v>2872</v>
      </c>
      <c r="D221" s="78" t="s">
        <v>309</v>
      </c>
      <c r="E221" s="78" t="s">
        <v>97</v>
      </c>
      <c r="F221" s="78" t="s">
        <v>5721</v>
      </c>
      <c r="G221" s="101" t="s">
        <v>5722</v>
      </c>
      <c r="H221" s="269" t="s">
        <v>5723</v>
      </c>
      <c r="I221" s="269" t="s">
        <v>5724</v>
      </c>
      <c r="J221" s="269" t="s">
        <v>102</v>
      </c>
      <c r="K221" s="269" t="s">
        <v>5725</v>
      </c>
      <c r="L221" s="71" t="s">
        <v>5726</v>
      </c>
      <c r="M221" s="91" t="s">
        <v>11166</v>
      </c>
      <c r="N221" s="269" t="s">
        <v>30</v>
      </c>
      <c r="O221" s="253"/>
      <c r="P221" s="629" t="s">
        <v>30</v>
      </c>
      <c r="Q221" s="224">
        <v>4120</v>
      </c>
      <c r="R221" s="224">
        <v>1538</v>
      </c>
      <c r="S221" s="224">
        <v>357</v>
      </c>
      <c r="T221" s="224"/>
      <c r="U221" s="253"/>
      <c r="V221" s="252">
        <v>357</v>
      </c>
      <c r="W221" s="252">
        <v>113</v>
      </c>
      <c r="X221" s="71" t="s">
        <v>6337</v>
      </c>
      <c r="Y221" s="220">
        <v>219</v>
      </c>
      <c r="Z221" s="220">
        <v>12</v>
      </c>
      <c r="AA221" s="220"/>
      <c r="AB221" s="220">
        <v>63</v>
      </c>
      <c r="AC221" s="220"/>
      <c r="AD221" s="220"/>
      <c r="AE221" s="253">
        <v>100</v>
      </c>
      <c r="AF221" s="273" t="s">
        <v>8155</v>
      </c>
      <c r="AG221" s="228">
        <v>290</v>
      </c>
      <c r="AH221" s="228">
        <v>390</v>
      </c>
      <c r="AI221" s="91"/>
      <c r="AJ221" s="273"/>
      <c r="AK221" s="273" t="s">
        <v>6369</v>
      </c>
      <c r="AL221" s="629">
        <v>7</v>
      </c>
      <c r="AM221" s="629"/>
      <c r="AN221" s="629">
        <v>1</v>
      </c>
      <c r="AO221" s="629">
        <v>6</v>
      </c>
      <c r="AP221" s="629"/>
      <c r="AQ221" s="315">
        <v>310</v>
      </c>
      <c r="AR221" s="315" t="s">
        <v>8544</v>
      </c>
      <c r="AS221" s="315" t="s">
        <v>8544</v>
      </c>
      <c r="AT221" s="91" t="s">
        <v>8606</v>
      </c>
      <c r="AU221" s="73">
        <v>23058</v>
      </c>
      <c r="AV221" s="73">
        <v>74</v>
      </c>
      <c r="AW221" s="345"/>
      <c r="AX221" s="345"/>
      <c r="AY221" s="345"/>
      <c r="AZ221" s="345"/>
      <c r="BA221" s="345"/>
      <c r="BB221" s="345"/>
      <c r="BC221" s="345"/>
      <c r="BD221" s="307"/>
      <c r="BE221" s="307"/>
      <c r="BF221" s="335">
        <v>5000</v>
      </c>
      <c r="BG221" s="335">
        <v>0</v>
      </c>
      <c r="BH221" s="335">
        <v>0</v>
      </c>
      <c r="BI221" s="335">
        <v>0</v>
      </c>
      <c r="BJ221" s="335">
        <v>5000</v>
      </c>
      <c r="BK221" s="335"/>
      <c r="BL221" s="335"/>
      <c r="BM221" s="307"/>
      <c r="BN221" s="307" t="s">
        <v>10120</v>
      </c>
      <c r="BO221" s="800"/>
      <c r="BP221" s="800"/>
      <c r="BQ221" s="327">
        <v>2</v>
      </c>
      <c r="BR221" s="327"/>
      <c r="BS221" s="327"/>
      <c r="BT221" s="327"/>
      <c r="BU221" s="327">
        <v>1</v>
      </c>
      <c r="BV221" s="327">
        <v>2</v>
      </c>
      <c r="BW221" s="327"/>
      <c r="BX221" s="253"/>
      <c r="BY221" s="327"/>
      <c r="BZ221" s="327"/>
      <c r="CA221" s="327"/>
      <c r="CB221" s="327"/>
      <c r="CC221" s="327"/>
    </row>
    <row r="222" spans="1:81" ht="17.100000000000001" customHeight="1">
      <c r="A222" s="615">
        <v>166</v>
      </c>
      <c r="B222" s="85" t="s">
        <v>2790</v>
      </c>
      <c r="C222" s="85" t="s">
        <v>2791</v>
      </c>
      <c r="D222" s="85" t="s">
        <v>213</v>
      </c>
      <c r="E222" s="78" t="s">
        <v>97</v>
      </c>
      <c r="F222" s="91" t="s">
        <v>5727</v>
      </c>
      <c r="G222" s="101" t="s">
        <v>5728</v>
      </c>
      <c r="H222" s="269" t="s">
        <v>12006</v>
      </c>
      <c r="I222" s="269" t="s">
        <v>5729</v>
      </c>
      <c r="J222" s="269" t="s">
        <v>102</v>
      </c>
      <c r="K222" s="269" t="s">
        <v>5730</v>
      </c>
      <c r="L222" s="71" t="s">
        <v>5731</v>
      </c>
      <c r="M222" s="91" t="s">
        <v>8156</v>
      </c>
      <c r="N222" s="269" t="s">
        <v>30</v>
      </c>
      <c r="O222" s="253"/>
      <c r="P222" s="269" t="s">
        <v>30</v>
      </c>
      <c r="Q222" s="224">
        <v>9134</v>
      </c>
      <c r="R222" s="224">
        <v>4910</v>
      </c>
      <c r="S222" s="224">
        <v>1641</v>
      </c>
      <c r="T222" s="224"/>
      <c r="U222" s="253"/>
      <c r="V222" s="252">
        <v>1641</v>
      </c>
      <c r="W222" s="252">
        <v>613</v>
      </c>
      <c r="X222" s="71" t="s">
        <v>6337</v>
      </c>
      <c r="Y222" s="220">
        <v>195.9</v>
      </c>
      <c r="Z222" s="220">
        <v>69</v>
      </c>
      <c r="AA222" s="220">
        <v>3592</v>
      </c>
      <c r="AB222" s="220">
        <v>174.1</v>
      </c>
      <c r="AC222" s="220">
        <v>10</v>
      </c>
      <c r="AD222" s="220"/>
      <c r="AE222" s="253">
        <v>31</v>
      </c>
      <c r="AF222" s="91" t="s">
        <v>8157</v>
      </c>
      <c r="AG222" s="228"/>
      <c r="AH222" s="228">
        <v>476</v>
      </c>
      <c r="AI222" s="91"/>
      <c r="AJ222" s="273"/>
      <c r="AK222" s="273" t="s">
        <v>11996</v>
      </c>
      <c r="AL222" s="629">
        <v>11</v>
      </c>
      <c r="AM222" s="629">
        <v>5</v>
      </c>
      <c r="AN222" s="629"/>
      <c r="AO222" s="629">
        <v>6</v>
      </c>
      <c r="AP222" s="629"/>
      <c r="AQ222" s="315">
        <v>222</v>
      </c>
      <c r="AR222" s="91" t="s">
        <v>8570</v>
      </c>
      <c r="AS222" s="91" t="s">
        <v>8570</v>
      </c>
      <c r="AT222" s="91" t="s">
        <v>8607</v>
      </c>
      <c r="AU222" s="73">
        <v>25894</v>
      </c>
      <c r="AV222" s="232">
        <v>117</v>
      </c>
      <c r="AW222" s="345">
        <v>1000</v>
      </c>
      <c r="AX222" s="345">
        <v>0</v>
      </c>
      <c r="AY222" s="345">
        <v>0</v>
      </c>
      <c r="AZ222" s="345">
        <v>0</v>
      </c>
      <c r="BA222" s="345">
        <v>1000</v>
      </c>
      <c r="BB222" s="345">
        <v>30</v>
      </c>
      <c r="BC222" s="345"/>
      <c r="BD222" s="307" t="s">
        <v>8158</v>
      </c>
      <c r="BE222" s="307" t="s">
        <v>8661</v>
      </c>
      <c r="BF222" s="335">
        <v>1000</v>
      </c>
      <c r="BG222" s="335">
        <v>0</v>
      </c>
      <c r="BH222" s="335">
        <v>0</v>
      </c>
      <c r="BI222" s="335">
        <v>0</v>
      </c>
      <c r="BJ222" s="335">
        <v>1000</v>
      </c>
      <c r="BK222" s="335">
        <v>30</v>
      </c>
      <c r="BL222" s="335"/>
      <c r="BM222" s="307" t="s">
        <v>8679</v>
      </c>
      <c r="BN222" s="307" t="s">
        <v>8661</v>
      </c>
      <c r="BO222" s="806">
        <v>1</v>
      </c>
      <c r="BP222" s="806">
        <v>3</v>
      </c>
      <c r="BQ222" s="762">
        <v>5</v>
      </c>
      <c r="BR222" s="762"/>
      <c r="BS222" s="762">
        <v>3</v>
      </c>
      <c r="BT222" s="762">
        <v>6</v>
      </c>
      <c r="BU222" s="762">
        <v>2</v>
      </c>
      <c r="BV222" s="762">
        <v>3</v>
      </c>
      <c r="BW222" s="762"/>
      <c r="BX222" s="390"/>
      <c r="BY222" s="327"/>
      <c r="BZ222" s="327"/>
      <c r="CA222" s="327"/>
      <c r="CB222" s="327"/>
      <c r="CC222" s="327"/>
    </row>
    <row r="223" spans="1:81" ht="17.100000000000001" customHeight="1">
      <c r="A223" s="615">
        <v>167</v>
      </c>
      <c r="B223" s="85" t="s">
        <v>2790</v>
      </c>
      <c r="C223" s="85" t="s">
        <v>2791</v>
      </c>
      <c r="D223" s="85" t="s">
        <v>213</v>
      </c>
      <c r="E223" s="78" t="s">
        <v>97</v>
      </c>
      <c r="F223" s="117" t="s">
        <v>5732</v>
      </c>
      <c r="G223" s="101" t="s">
        <v>5733</v>
      </c>
      <c r="H223" s="269" t="s">
        <v>8159</v>
      </c>
      <c r="I223" s="269" t="s">
        <v>5734</v>
      </c>
      <c r="J223" s="269" t="s">
        <v>102</v>
      </c>
      <c r="K223" s="269" t="s">
        <v>5735</v>
      </c>
      <c r="L223" s="71" t="s">
        <v>5736</v>
      </c>
      <c r="M223" s="91" t="s">
        <v>8160</v>
      </c>
      <c r="N223" s="269" t="s">
        <v>30</v>
      </c>
      <c r="O223" s="253"/>
      <c r="P223" s="269" t="s">
        <v>30</v>
      </c>
      <c r="Q223" s="224">
        <v>4900</v>
      </c>
      <c r="R223" s="224">
        <v>1411</v>
      </c>
      <c r="S223" s="224">
        <v>446</v>
      </c>
      <c r="T223" s="224"/>
      <c r="U223" s="253"/>
      <c r="V223" s="252">
        <v>446</v>
      </c>
      <c r="W223" s="252">
        <v>68</v>
      </c>
      <c r="X223" s="71" t="s">
        <v>6337</v>
      </c>
      <c r="Y223" s="220">
        <v>116</v>
      </c>
      <c r="Z223" s="220"/>
      <c r="AA223" s="220"/>
      <c r="AB223" s="220">
        <v>132</v>
      </c>
      <c r="AC223" s="220"/>
      <c r="AD223" s="220"/>
      <c r="AE223" s="253"/>
      <c r="AF223" s="91" t="s">
        <v>8501</v>
      </c>
      <c r="AG223" s="228"/>
      <c r="AH223" s="228">
        <v>299</v>
      </c>
      <c r="AI223" s="91"/>
      <c r="AJ223" s="273"/>
      <c r="AK223" s="273" t="s">
        <v>11992</v>
      </c>
      <c r="AL223" s="629">
        <v>6</v>
      </c>
      <c r="AM223" s="629"/>
      <c r="AN223" s="629"/>
      <c r="AO223" s="629">
        <v>6</v>
      </c>
      <c r="AP223" s="629"/>
      <c r="AQ223" s="315">
        <v>210</v>
      </c>
      <c r="AR223" s="91" t="s">
        <v>8609</v>
      </c>
      <c r="AS223" s="91" t="s">
        <v>8609</v>
      </c>
      <c r="AT223" s="91" t="s">
        <v>8608</v>
      </c>
      <c r="AU223" s="73">
        <v>28906</v>
      </c>
      <c r="AV223" s="73">
        <v>138</v>
      </c>
      <c r="AW223" s="345"/>
      <c r="AX223" s="345"/>
      <c r="AY223" s="345"/>
      <c r="AZ223" s="345"/>
      <c r="BA223" s="345"/>
      <c r="BB223" s="345"/>
      <c r="BC223" s="345"/>
      <c r="BD223" s="307"/>
      <c r="BE223" s="307"/>
      <c r="BF223" s="335">
        <v>1000</v>
      </c>
      <c r="BG223" s="335">
        <v>500</v>
      </c>
      <c r="BH223" s="335">
        <v>500</v>
      </c>
      <c r="BI223" s="335">
        <v>800</v>
      </c>
      <c r="BJ223" s="335">
        <v>1000</v>
      </c>
      <c r="BK223" s="335">
        <v>20</v>
      </c>
      <c r="BL223" s="335">
        <v>50</v>
      </c>
      <c r="BM223" s="307" t="s">
        <v>8679</v>
      </c>
      <c r="BN223" s="307" t="s">
        <v>10121</v>
      </c>
      <c r="BO223" s="800">
        <v>1</v>
      </c>
      <c r="BP223" s="800"/>
      <c r="BQ223" s="327">
        <v>1</v>
      </c>
      <c r="BR223" s="327"/>
      <c r="BS223" s="327">
        <v>1</v>
      </c>
      <c r="BT223" s="327"/>
      <c r="BU223" s="327">
        <v>1</v>
      </c>
      <c r="BV223" s="327">
        <v>1</v>
      </c>
      <c r="BW223" s="327"/>
      <c r="BX223" s="253">
        <v>10</v>
      </c>
      <c r="BY223" s="327"/>
      <c r="BZ223" s="327"/>
      <c r="CA223" s="327"/>
      <c r="CB223" s="327"/>
      <c r="CC223" s="327"/>
    </row>
    <row r="224" spans="1:81" ht="17.100000000000001" customHeight="1">
      <c r="A224" s="615">
        <v>168</v>
      </c>
      <c r="B224" s="85" t="s">
        <v>2790</v>
      </c>
      <c r="C224" s="85" t="s">
        <v>2791</v>
      </c>
      <c r="D224" s="85" t="s">
        <v>213</v>
      </c>
      <c r="E224" s="78" t="s">
        <v>97</v>
      </c>
      <c r="F224" s="85" t="s">
        <v>5737</v>
      </c>
      <c r="G224" s="101" t="s">
        <v>5738</v>
      </c>
      <c r="H224" s="269" t="s">
        <v>7945</v>
      </c>
      <c r="I224" s="269" t="s">
        <v>5739</v>
      </c>
      <c r="J224" s="269" t="s">
        <v>102</v>
      </c>
      <c r="K224" s="269" t="s">
        <v>5740</v>
      </c>
      <c r="L224" s="71" t="s">
        <v>5741</v>
      </c>
      <c r="M224" s="91" t="s">
        <v>11167</v>
      </c>
      <c r="N224" s="269" t="s">
        <v>30</v>
      </c>
      <c r="O224" s="253"/>
      <c r="P224" s="269" t="s">
        <v>30</v>
      </c>
      <c r="Q224" s="224">
        <v>10911</v>
      </c>
      <c r="R224" s="224">
        <v>14238</v>
      </c>
      <c r="S224" s="224">
        <v>6180</v>
      </c>
      <c r="T224" s="224">
        <v>1045</v>
      </c>
      <c r="U224" s="253" t="s">
        <v>12492</v>
      </c>
      <c r="V224" s="252">
        <v>5135</v>
      </c>
      <c r="W224" s="252">
        <v>670</v>
      </c>
      <c r="X224" s="71" t="s">
        <v>6337</v>
      </c>
      <c r="Y224" s="220">
        <v>561</v>
      </c>
      <c r="Z224" s="220">
        <v>981</v>
      </c>
      <c r="AA224" s="220">
        <v>2005</v>
      </c>
      <c r="AB224" s="220">
        <v>728</v>
      </c>
      <c r="AC224" s="220">
        <v>502</v>
      </c>
      <c r="AD224" s="220"/>
      <c r="AE224" s="253">
        <v>1258</v>
      </c>
      <c r="AF224" s="273" t="s">
        <v>7946</v>
      </c>
      <c r="AG224" s="228">
        <v>343</v>
      </c>
      <c r="AH224" s="228">
        <v>2311</v>
      </c>
      <c r="AI224" s="91"/>
      <c r="AJ224" s="273"/>
      <c r="AK224" s="273" t="s">
        <v>6372</v>
      </c>
      <c r="AL224" s="629">
        <v>6</v>
      </c>
      <c r="AM224" s="629">
        <v>2</v>
      </c>
      <c r="AN224" s="629">
        <v>1</v>
      </c>
      <c r="AO224" s="629">
        <v>3</v>
      </c>
      <c r="AP224" s="629"/>
      <c r="AQ224" s="315">
        <v>313</v>
      </c>
      <c r="AR224" s="315" t="s">
        <v>6520</v>
      </c>
      <c r="AS224" s="315" t="s">
        <v>6520</v>
      </c>
      <c r="AT224" s="91" t="s">
        <v>6422</v>
      </c>
      <c r="AU224" s="73">
        <v>64690</v>
      </c>
      <c r="AV224" s="73">
        <v>207</v>
      </c>
      <c r="AW224" s="345"/>
      <c r="AX224" s="345"/>
      <c r="AY224" s="345"/>
      <c r="AZ224" s="345"/>
      <c r="BA224" s="345"/>
      <c r="BB224" s="345"/>
      <c r="BC224" s="345"/>
      <c r="BD224" s="307"/>
      <c r="BE224" s="307" t="s">
        <v>6350</v>
      </c>
      <c r="BF224" s="335"/>
      <c r="BG224" s="335"/>
      <c r="BH224" s="335"/>
      <c r="BI224" s="335"/>
      <c r="BJ224" s="335"/>
      <c r="BK224" s="335"/>
      <c r="BL224" s="335"/>
      <c r="BM224" s="307"/>
      <c r="BN224" s="307" t="s">
        <v>6350</v>
      </c>
      <c r="BO224" s="800"/>
      <c r="BP224" s="800"/>
      <c r="BQ224" s="327"/>
      <c r="BR224" s="327">
        <v>2</v>
      </c>
      <c r="BS224" s="327">
        <v>1</v>
      </c>
      <c r="BT224" s="327"/>
      <c r="BU224" s="327">
        <v>5</v>
      </c>
      <c r="BV224" s="327">
        <v>6</v>
      </c>
      <c r="BW224" s="327">
        <v>1</v>
      </c>
      <c r="BX224" s="253">
        <v>4</v>
      </c>
      <c r="BY224" s="327"/>
      <c r="BZ224" s="327"/>
      <c r="CA224" s="327"/>
      <c r="CB224" s="327"/>
      <c r="CC224" s="327"/>
    </row>
    <row r="225" spans="1:81" ht="17.100000000000001" customHeight="1">
      <c r="A225" s="136"/>
      <c r="B225" s="147" t="s">
        <v>2910</v>
      </c>
      <c r="C225" s="136"/>
      <c r="D225" s="136">
        <v>5</v>
      </c>
      <c r="E225" s="136"/>
      <c r="F225" s="136"/>
      <c r="G225" s="135"/>
      <c r="H225" s="136"/>
      <c r="I225" s="136"/>
      <c r="J225" s="136"/>
      <c r="K225" s="136"/>
      <c r="L225" s="136"/>
      <c r="M225" s="112"/>
      <c r="N225" s="112"/>
      <c r="O225" s="285"/>
      <c r="P225" s="112"/>
      <c r="Q225" s="284"/>
      <c r="R225" s="284"/>
      <c r="S225" s="284"/>
      <c r="T225" s="284"/>
      <c r="U225" s="285"/>
      <c r="V225" s="298"/>
      <c r="W225" s="298"/>
      <c r="X225" s="112"/>
      <c r="Y225" s="286"/>
      <c r="Z225" s="286"/>
      <c r="AA225" s="286"/>
      <c r="AB225" s="286"/>
      <c r="AC225" s="286"/>
      <c r="AD225" s="286"/>
      <c r="AE225" s="285"/>
      <c r="AF225" s="112"/>
      <c r="AG225" s="237"/>
      <c r="AH225" s="237"/>
      <c r="AI225" s="205"/>
      <c r="AJ225" s="112"/>
      <c r="AK225" s="112"/>
      <c r="AL225" s="112"/>
      <c r="AM225" s="112"/>
      <c r="AN225" s="112"/>
      <c r="AO225" s="112"/>
      <c r="AP225" s="112"/>
      <c r="AQ225" s="112"/>
      <c r="AR225" s="112"/>
      <c r="AS225" s="112"/>
      <c r="AT225" s="205"/>
      <c r="AU225" s="198"/>
      <c r="AV225" s="198"/>
      <c r="AW225" s="197"/>
      <c r="AX225" s="197"/>
      <c r="AY225" s="197"/>
      <c r="AZ225" s="197"/>
      <c r="BA225" s="197"/>
      <c r="BB225" s="197"/>
      <c r="BC225" s="197"/>
      <c r="BD225" s="352"/>
      <c r="BE225" s="352"/>
      <c r="BF225" s="339"/>
      <c r="BG225" s="339"/>
      <c r="BH225" s="339"/>
      <c r="BI225" s="339"/>
      <c r="BJ225" s="339"/>
      <c r="BK225" s="339"/>
      <c r="BL225" s="339"/>
      <c r="BM225" s="352"/>
      <c r="BN225" s="352"/>
      <c r="BO225" s="803"/>
      <c r="BP225" s="803"/>
      <c r="BQ225" s="112"/>
      <c r="BR225" s="112"/>
      <c r="BS225" s="112"/>
      <c r="BT225" s="112"/>
      <c r="BU225" s="112"/>
      <c r="BV225" s="112"/>
      <c r="BW225" s="112"/>
      <c r="BX225" s="285"/>
      <c r="BY225" s="112"/>
      <c r="BZ225" s="112"/>
      <c r="CA225" s="112"/>
      <c r="CB225" s="112"/>
      <c r="CC225" s="112"/>
    </row>
    <row r="226" spans="1:81" ht="17.100000000000001" customHeight="1">
      <c r="A226" s="92">
        <v>169</v>
      </c>
      <c r="B226" s="78" t="s">
        <v>2790</v>
      </c>
      <c r="C226" s="78" t="s">
        <v>5742</v>
      </c>
      <c r="D226" s="78" t="s">
        <v>350</v>
      </c>
      <c r="E226" s="78" t="s">
        <v>113</v>
      </c>
      <c r="F226" s="78" t="s">
        <v>12618</v>
      </c>
      <c r="G226" s="101" t="s">
        <v>5743</v>
      </c>
      <c r="H226" s="269" t="s">
        <v>5744</v>
      </c>
      <c r="I226" s="269" t="s">
        <v>5745</v>
      </c>
      <c r="J226" s="269" t="s">
        <v>30</v>
      </c>
      <c r="K226" s="269" t="s">
        <v>896</v>
      </c>
      <c r="L226" s="71" t="s">
        <v>896</v>
      </c>
      <c r="M226" s="91" t="s">
        <v>11168</v>
      </c>
      <c r="N226" s="628" t="s">
        <v>30</v>
      </c>
      <c r="O226" s="390" t="s">
        <v>7937</v>
      </c>
      <c r="P226" s="628" t="s">
        <v>30</v>
      </c>
      <c r="Q226" s="406">
        <v>1500</v>
      </c>
      <c r="R226" s="406">
        <v>330</v>
      </c>
      <c r="S226" s="406">
        <v>200</v>
      </c>
      <c r="T226" s="224">
        <v>150</v>
      </c>
      <c r="U226" s="253" t="s">
        <v>8475</v>
      </c>
      <c r="V226" s="252">
        <v>50</v>
      </c>
      <c r="W226" s="252">
        <v>90</v>
      </c>
      <c r="X226" s="71" t="s">
        <v>6337</v>
      </c>
      <c r="Y226" s="220">
        <v>50</v>
      </c>
      <c r="Z226" s="220"/>
      <c r="AA226" s="220"/>
      <c r="AB226" s="220"/>
      <c r="AC226" s="220"/>
      <c r="AD226" s="220"/>
      <c r="AE226" s="253">
        <v>4</v>
      </c>
      <c r="AF226" s="273" t="s">
        <v>11223</v>
      </c>
      <c r="AG226" s="228">
        <v>200</v>
      </c>
      <c r="AH226" s="228">
        <v>200</v>
      </c>
      <c r="AI226" s="91"/>
      <c r="AJ226" s="273"/>
      <c r="AK226" s="273"/>
      <c r="AL226" s="629"/>
      <c r="AM226" s="629"/>
      <c r="AN226" s="629"/>
      <c r="AO226" s="629"/>
      <c r="AP226" s="629"/>
      <c r="AQ226" s="632">
        <v>365</v>
      </c>
      <c r="AR226" s="632" t="s">
        <v>8566</v>
      </c>
      <c r="AS226" s="632" t="s">
        <v>8566</v>
      </c>
      <c r="AT226" s="634" t="s">
        <v>11236</v>
      </c>
      <c r="AU226" s="232">
        <v>3500</v>
      </c>
      <c r="AV226" s="73">
        <v>10</v>
      </c>
      <c r="AW226" s="345"/>
      <c r="AX226" s="345"/>
      <c r="AY226" s="345"/>
      <c r="AZ226" s="345"/>
      <c r="BA226" s="345"/>
      <c r="BB226" s="345"/>
      <c r="BC226" s="345"/>
      <c r="BD226" s="307"/>
      <c r="BE226" s="307"/>
      <c r="BF226" s="335"/>
      <c r="BG226" s="335"/>
      <c r="BH226" s="335"/>
      <c r="BI226" s="335"/>
      <c r="BJ226" s="335"/>
      <c r="BK226" s="335"/>
      <c r="BL226" s="335"/>
      <c r="BM226" s="307"/>
      <c r="BN226" s="307"/>
      <c r="BO226" s="800"/>
      <c r="BP226" s="800"/>
      <c r="BQ226" s="327"/>
      <c r="BR226" s="327"/>
      <c r="BS226" s="327"/>
      <c r="BT226" s="327"/>
      <c r="BU226" s="327"/>
      <c r="BV226" s="327"/>
      <c r="BW226" s="327"/>
      <c r="BX226" s="253"/>
      <c r="BY226" s="327"/>
      <c r="BZ226" s="327"/>
      <c r="CA226" s="327"/>
      <c r="CB226" s="327"/>
      <c r="CC226" s="327"/>
    </row>
    <row r="227" spans="1:81" ht="17.100000000000001" customHeight="1">
      <c r="A227" s="92">
        <v>170</v>
      </c>
      <c r="B227" s="85" t="s">
        <v>2790</v>
      </c>
      <c r="C227" s="85" t="s">
        <v>2791</v>
      </c>
      <c r="D227" s="85" t="s">
        <v>350</v>
      </c>
      <c r="E227" s="78" t="s">
        <v>97</v>
      </c>
      <c r="F227" s="85" t="s">
        <v>5746</v>
      </c>
      <c r="G227" s="101" t="s">
        <v>5747</v>
      </c>
      <c r="H227" s="269" t="s">
        <v>5748</v>
      </c>
      <c r="I227" s="269" t="s">
        <v>5749</v>
      </c>
      <c r="J227" s="269" t="s">
        <v>102</v>
      </c>
      <c r="K227" s="269" t="s">
        <v>5750</v>
      </c>
      <c r="L227" s="71" t="s">
        <v>5751</v>
      </c>
      <c r="M227" s="91" t="s">
        <v>8161</v>
      </c>
      <c r="N227" s="269" t="s">
        <v>30</v>
      </c>
      <c r="O227" s="253"/>
      <c r="P227" s="269" t="s">
        <v>30</v>
      </c>
      <c r="Q227" s="224">
        <v>3967</v>
      </c>
      <c r="R227" s="224">
        <v>620</v>
      </c>
      <c r="S227" s="224">
        <v>186</v>
      </c>
      <c r="T227" s="224">
        <v>186</v>
      </c>
      <c r="U227" s="253" t="s">
        <v>6352</v>
      </c>
      <c r="V227" s="252"/>
      <c r="W227" s="252">
        <v>74</v>
      </c>
      <c r="X227" s="71" t="s">
        <v>6337</v>
      </c>
      <c r="Y227" s="220">
        <v>43</v>
      </c>
      <c r="Z227" s="220">
        <v>28</v>
      </c>
      <c r="AA227" s="220">
        <v>47000</v>
      </c>
      <c r="AB227" s="220">
        <v>110</v>
      </c>
      <c r="AC227" s="220"/>
      <c r="AD227" s="220"/>
      <c r="AE227" s="253">
        <v>50</v>
      </c>
      <c r="AF227" s="628" t="s">
        <v>8028</v>
      </c>
      <c r="AG227" s="228"/>
      <c r="AH227" s="228">
        <v>145</v>
      </c>
      <c r="AI227" s="91"/>
      <c r="AJ227" s="273"/>
      <c r="AK227" s="273" t="s">
        <v>6383</v>
      </c>
      <c r="AL227" s="790">
        <v>12</v>
      </c>
      <c r="AM227" s="629">
        <v>5</v>
      </c>
      <c r="AN227" s="629">
        <v>5</v>
      </c>
      <c r="AO227" s="629">
        <v>2</v>
      </c>
      <c r="AP227" s="629"/>
      <c r="AQ227" s="315">
        <v>302</v>
      </c>
      <c r="AR227" s="315" t="s">
        <v>8162</v>
      </c>
      <c r="AS227" s="315" t="s">
        <v>6355</v>
      </c>
      <c r="AT227" s="91" t="s">
        <v>11238</v>
      </c>
      <c r="AU227" s="73">
        <v>7446</v>
      </c>
      <c r="AV227" s="232">
        <v>25</v>
      </c>
      <c r="AW227" s="345">
        <v>2000</v>
      </c>
      <c r="AX227" s="345">
        <v>0</v>
      </c>
      <c r="AY227" s="345">
        <v>1000</v>
      </c>
      <c r="AZ227" s="345">
        <v>1000</v>
      </c>
      <c r="BA227" s="345">
        <v>2000</v>
      </c>
      <c r="BB227" s="345">
        <v>50</v>
      </c>
      <c r="BC227" s="345">
        <v>50</v>
      </c>
      <c r="BD227" s="307"/>
      <c r="BE227" s="307" t="s">
        <v>12495</v>
      </c>
      <c r="BF227" s="335"/>
      <c r="BG227" s="335"/>
      <c r="BH227" s="335"/>
      <c r="BI227" s="335"/>
      <c r="BJ227" s="335"/>
      <c r="BK227" s="335"/>
      <c r="BL227" s="335"/>
      <c r="BM227" s="307"/>
      <c r="BN227" s="307"/>
      <c r="BO227" s="800"/>
      <c r="BP227" s="800"/>
      <c r="BQ227" s="327"/>
      <c r="BR227" s="327"/>
      <c r="BS227" s="327"/>
      <c r="BT227" s="327"/>
      <c r="BU227" s="327"/>
      <c r="BV227" s="327"/>
      <c r="BW227" s="327"/>
      <c r="BX227" s="253"/>
      <c r="BY227" s="327">
        <v>5</v>
      </c>
      <c r="BZ227" s="327"/>
      <c r="CA227" s="327"/>
      <c r="CB227" s="327">
        <v>3</v>
      </c>
      <c r="CC227" s="327"/>
    </row>
    <row r="228" spans="1:81" ht="17.100000000000001" customHeight="1">
      <c r="A228" s="614">
        <v>171</v>
      </c>
      <c r="B228" s="85" t="s">
        <v>2790</v>
      </c>
      <c r="C228" s="85" t="s">
        <v>2791</v>
      </c>
      <c r="D228" s="85" t="s">
        <v>350</v>
      </c>
      <c r="E228" s="85" t="s">
        <v>180</v>
      </c>
      <c r="F228" s="85" t="s">
        <v>5752</v>
      </c>
      <c r="G228" s="101" t="s">
        <v>11093</v>
      </c>
      <c r="H228" s="269" t="s">
        <v>5753</v>
      </c>
      <c r="I228" s="269" t="s">
        <v>5754</v>
      </c>
      <c r="J228" s="269" t="s">
        <v>102</v>
      </c>
      <c r="K228" s="269" t="s">
        <v>2876</v>
      </c>
      <c r="L228" s="71" t="s">
        <v>5755</v>
      </c>
      <c r="M228" s="91" t="s">
        <v>8163</v>
      </c>
      <c r="N228" s="269" t="s">
        <v>30</v>
      </c>
      <c r="O228" s="253"/>
      <c r="P228" s="269" t="s">
        <v>30</v>
      </c>
      <c r="Q228" s="224">
        <v>1520</v>
      </c>
      <c r="R228" s="224">
        <v>981.46</v>
      </c>
      <c r="S228" s="224">
        <v>231</v>
      </c>
      <c r="T228" s="224"/>
      <c r="U228" s="253" t="s">
        <v>6352</v>
      </c>
      <c r="V228" s="252">
        <v>231</v>
      </c>
      <c r="W228" s="252">
        <v>27</v>
      </c>
      <c r="X228" s="71" t="s">
        <v>6337</v>
      </c>
      <c r="Y228" s="220"/>
      <c r="Z228" s="220">
        <v>15</v>
      </c>
      <c r="AA228" s="220">
        <v>9000</v>
      </c>
      <c r="AB228" s="220">
        <v>22</v>
      </c>
      <c r="AC228" s="220"/>
      <c r="AD228" s="220"/>
      <c r="AE228" s="253" t="s">
        <v>8482</v>
      </c>
      <c r="AF228" s="273" t="s">
        <v>8164</v>
      </c>
      <c r="AG228" s="228"/>
      <c r="AH228" s="228">
        <v>550</v>
      </c>
      <c r="AI228" s="91"/>
      <c r="AJ228" s="273"/>
      <c r="AK228" s="273" t="s">
        <v>11507</v>
      </c>
      <c r="AL228" s="629">
        <v>9</v>
      </c>
      <c r="AM228" s="629">
        <v>1</v>
      </c>
      <c r="AN228" s="629">
        <v>2</v>
      </c>
      <c r="AO228" s="629">
        <v>6</v>
      </c>
      <c r="AP228" s="629"/>
      <c r="AQ228" s="315">
        <v>285</v>
      </c>
      <c r="AR228" s="315" t="s">
        <v>6341</v>
      </c>
      <c r="AS228" s="315" t="s">
        <v>6341</v>
      </c>
      <c r="AT228" s="91" t="s">
        <v>10062</v>
      </c>
      <c r="AU228" s="73">
        <v>3683</v>
      </c>
      <c r="AV228" s="73">
        <v>13</v>
      </c>
      <c r="AW228" s="345"/>
      <c r="AX228" s="345"/>
      <c r="AY228" s="345"/>
      <c r="AZ228" s="345"/>
      <c r="BA228" s="345"/>
      <c r="BB228" s="345"/>
      <c r="BC228" s="345"/>
      <c r="BD228" s="307"/>
      <c r="BE228" s="307" t="s">
        <v>6350</v>
      </c>
      <c r="BF228" s="335"/>
      <c r="BG228" s="335"/>
      <c r="BH228" s="335"/>
      <c r="BI228" s="335"/>
      <c r="BJ228" s="335"/>
      <c r="BK228" s="335"/>
      <c r="BL228" s="335"/>
      <c r="BM228" s="307"/>
      <c r="BN228" s="307" t="s">
        <v>6350</v>
      </c>
      <c r="BO228" s="800"/>
      <c r="BP228" s="800"/>
      <c r="BQ228" s="327"/>
      <c r="BR228" s="327"/>
      <c r="BS228" s="327"/>
      <c r="BT228" s="327"/>
      <c r="BU228" s="327"/>
      <c r="BV228" s="327"/>
      <c r="BW228" s="327"/>
      <c r="BX228" s="253"/>
      <c r="BY228" s="327">
        <v>2</v>
      </c>
      <c r="BZ228" s="327">
        <v>1</v>
      </c>
      <c r="CA228" s="327"/>
      <c r="CB228" s="327">
        <v>1</v>
      </c>
      <c r="CC228" s="327"/>
    </row>
    <row r="229" spans="1:81" ht="17.100000000000001" customHeight="1">
      <c r="A229" s="614">
        <v>172</v>
      </c>
      <c r="B229" s="85" t="s">
        <v>2790</v>
      </c>
      <c r="C229" s="85" t="s">
        <v>2791</v>
      </c>
      <c r="D229" s="153" t="s">
        <v>350</v>
      </c>
      <c r="E229" s="78" t="s">
        <v>180</v>
      </c>
      <c r="F229" s="153" t="s">
        <v>11237</v>
      </c>
      <c r="G229" s="101" t="s">
        <v>8804</v>
      </c>
      <c r="H229" s="269" t="s">
        <v>5756</v>
      </c>
      <c r="I229" s="269" t="s">
        <v>5757</v>
      </c>
      <c r="J229" s="269" t="s">
        <v>102</v>
      </c>
      <c r="K229" s="269" t="s">
        <v>1713</v>
      </c>
      <c r="L229" s="607" t="s">
        <v>5758</v>
      </c>
      <c r="M229" s="91" t="s">
        <v>8165</v>
      </c>
      <c r="N229" s="269" t="s">
        <v>30</v>
      </c>
      <c r="O229" s="253"/>
      <c r="P229" s="269" t="s">
        <v>30</v>
      </c>
      <c r="Q229" s="224">
        <v>1447.5</v>
      </c>
      <c r="R229" s="224">
        <v>716</v>
      </c>
      <c r="S229" s="224">
        <v>482</v>
      </c>
      <c r="T229" s="224"/>
      <c r="U229" s="253"/>
      <c r="V229" s="252">
        <v>482</v>
      </c>
      <c r="W229" s="252">
        <v>43</v>
      </c>
      <c r="X229" s="71" t="s">
        <v>6337</v>
      </c>
      <c r="Y229" s="220">
        <v>103</v>
      </c>
      <c r="Z229" s="220">
        <v>45</v>
      </c>
      <c r="AA229" s="220"/>
      <c r="AB229" s="220">
        <v>43</v>
      </c>
      <c r="AC229" s="220"/>
      <c r="AD229" s="220"/>
      <c r="AE229" s="253">
        <v>12</v>
      </c>
      <c r="AF229" s="273" t="s">
        <v>8166</v>
      </c>
      <c r="AG229" s="228"/>
      <c r="AH229" s="228">
        <v>224</v>
      </c>
      <c r="AI229" s="91"/>
      <c r="AJ229" s="273"/>
      <c r="AK229" s="273" t="s">
        <v>6369</v>
      </c>
      <c r="AL229" s="629"/>
      <c r="AM229" s="629"/>
      <c r="AN229" s="629"/>
      <c r="AO229" s="629"/>
      <c r="AP229" s="629"/>
      <c r="AQ229" s="315">
        <v>90</v>
      </c>
      <c r="AR229" s="315" t="s">
        <v>8556</v>
      </c>
      <c r="AS229" s="315" t="s">
        <v>12684</v>
      </c>
      <c r="AT229" s="91" t="s">
        <v>10063</v>
      </c>
      <c r="AU229" s="73">
        <v>900</v>
      </c>
      <c r="AV229" s="232">
        <v>10</v>
      </c>
      <c r="AW229" s="345"/>
      <c r="AX229" s="345"/>
      <c r="AY229" s="345"/>
      <c r="AZ229" s="345"/>
      <c r="BA229" s="345"/>
      <c r="BB229" s="345"/>
      <c r="BC229" s="345"/>
      <c r="BD229" s="307"/>
      <c r="BE229" s="307" t="s">
        <v>6350</v>
      </c>
      <c r="BF229" s="335"/>
      <c r="BG229" s="335"/>
      <c r="BH229" s="335"/>
      <c r="BI229" s="335"/>
      <c r="BJ229" s="335"/>
      <c r="BK229" s="335"/>
      <c r="BL229" s="335"/>
      <c r="BM229" s="307"/>
      <c r="BN229" s="307" t="s">
        <v>6350</v>
      </c>
      <c r="BO229" s="800"/>
      <c r="BP229" s="800"/>
      <c r="BQ229" s="327"/>
      <c r="BR229" s="327"/>
      <c r="BS229" s="327"/>
      <c r="BT229" s="327"/>
      <c r="BU229" s="327"/>
      <c r="BV229" s="327"/>
      <c r="BW229" s="327"/>
      <c r="BX229" s="253"/>
      <c r="BY229" s="327">
        <v>1</v>
      </c>
      <c r="BZ229" s="327"/>
      <c r="CA229" s="327"/>
      <c r="CB229" s="327"/>
      <c r="CC229" s="327"/>
    </row>
    <row r="230" spans="1:81" ht="17.100000000000001" customHeight="1">
      <c r="A230" s="614">
        <v>173</v>
      </c>
      <c r="B230" s="85" t="s">
        <v>2790</v>
      </c>
      <c r="C230" s="85" t="s">
        <v>2791</v>
      </c>
      <c r="D230" s="85" t="s">
        <v>350</v>
      </c>
      <c r="E230" s="78" t="s">
        <v>97</v>
      </c>
      <c r="F230" s="85" t="s">
        <v>5759</v>
      </c>
      <c r="G230" s="101" t="s">
        <v>5760</v>
      </c>
      <c r="H230" s="269" t="s">
        <v>5761</v>
      </c>
      <c r="I230" s="269" t="s">
        <v>5762</v>
      </c>
      <c r="J230" s="269" t="s">
        <v>102</v>
      </c>
      <c r="K230" s="269" t="s">
        <v>5763</v>
      </c>
      <c r="L230" s="71" t="s">
        <v>5764</v>
      </c>
      <c r="M230" s="91" t="s">
        <v>11169</v>
      </c>
      <c r="N230" s="269" t="s">
        <v>30</v>
      </c>
      <c r="O230" s="253"/>
      <c r="P230" s="269" t="s">
        <v>30</v>
      </c>
      <c r="Q230" s="224">
        <v>686</v>
      </c>
      <c r="R230" s="224">
        <v>851</v>
      </c>
      <c r="S230" s="224">
        <v>465</v>
      </c>
      <c r="T230" s="224">
        <v>403</v>
      </c>
      <c r="U230" s="253"/>
      <c r="V230" s="252">
        <v>62</v>
      </c>
      <c r="W230" s="252">
        <v>140</v>
      </c>
      <c r="X230" s="71" t="s">
        <v>6337</v>
      </c>
      <c r="Y230" s="220">
        <v>84</v>
      </c>
      <c r="Z230" s="220"/>
      <c r="AA230" s="220"/>
      <c r="AB230" s="220">
        <v>108</v>
      </c>
      <c r="AC230" s="220"/>
      <c r="AD230" s="220">
        <v>54</v>
      </c>
      <c r="AE230" s="253">
        <v>80</v>
      </c>
      <c r="AF230" s="273" t="s">
        <v>8167</v>
      </c>
      <c r="AG230" s="228"/>
      <c r="AH230" s="228">
        <v>120</v>
      </c>
      <c r="AI230" s="91"/>
      <c r="AJ230" s="273"/>
      <c r="AK230" s="273" t="s">
        <v>6338</v>
      </c>
      <c r="AL230" s="629">
        <v>21</v>
      </c>
      <c r="AM230" s="629"/>
      <c r="AN230" s="629">
        <v>1</v>
      </c>
      <c r="AO230" s="629">
        <v>20</v>
      </c>
      <c r="AP230" s="629"/>
      <c r="AQ230" s="478">
        <v>304</v>
      </c>
      <c r="AR230" s="91" t="s">
        <v>8571</v>
      </c>
      <c r="AS230" s="91" t="s">
        <v>8571</v>
      </c>
      <c r="AT230" s="91" t="s">
        <v>8168</v>
      </c>
      <c r="AU230" s="232">
        <v>10415</v>
      </c>
      <c r="AV230" s="232">
        <v>34</v>
      </c>
      <c r="AW230" s="345"/>
      <c r="AX230" s="345"/>
      <c r="AY230" s="345"/>
      <c r="AZ230" s="345"/>
      <c r="BA230" s="345"/>
      <c r="BB230" s="345"/>
      <c r="BC230" s="345"/>
      <c r="BD230" s="307"/>
      <c r="BE230" s="307" t="s">
        <v>6350</v>
      </c>
      <c r="BF230" s="335"/>
      <c r="BG230" s="335"/>
      <c r="BH230" s="335"/>
      <c r="BI230" s="335"/>
      <c r="BJ230" s="335"/>
      <c r="BK230" s="335"/>
      <c r="BL230" s="335"/>
      <c r="BM230" s="307"/>
      <c r="BN230" s="307" t="s">
        <v>8169</v>
      </c>
      <c r="BO230" s="800"/>
      <c r="BP230" s="800"/>
      <c r="BQ230" s="327"/>
      <c r="BR230" s="327"/>
      <c r="BS230" s="327"/>
      <c r="BT230" s="327"/>
      <c r="BU230" s="327"/>
      <c r="BV230" s="327"/>
      <c r="BW230" s="327"/>
      <c r="BX230" s="253"/>
      <c r="BY230" s="327">
        <v>5</v>
      </c>
      <c r="BZ230" s="327"/>
      <c r="CA230" s="327"/>
      <c r="CB230" s="327"/>
      <c r="CC230" s="327"/>
    </row>
    <row r="231" spans="1:81" ht="17.100000000000001" customHeight="1">
      <c r="A231" s="614">
        <v>174</v>
      </c>
      <c r="B231" s="107" t="s">
        <v>2789</v>
      </c>
      <c r="C231" s="107" t="s">
        <v>2878</v>
      </c>
      <c r="D231" s="107" t="s">
        <v>702</v>
      </c>
      <c r="E231" s="78" t="s">
        <v>97</v>
      </c>
      <c r="F231" s="107" t="s">
        <v>5765</v>
      </c>
      <c r="G231" s="101" t="s">
        <v>5766</v>
      </c>
      <c r="H231" s="269" t="s">
        <v>5767</v>
      </c>
      <c r="I231" s="269" t="s">
        <v>5768</v>
      </c>
      <c r="J231" s="269" t="s">
        <v>102</v>
      </c>
      <c r="K231" s="269" t="s">
        <v>1026</v>
      </c>
      <c r="L231" s="71" t="s">
        <v>5769</v>
      </c>
      <c r="M231" s="91" t="s">
        <v>8170</v>
      </c>
      <c r="N231" s="269" t="s">
        <v>30</v>
      </c>
      <c r="O231" s="253"/>
      <c r="P231" s="269" t="s">
        <v>30</v>
      </c>
      <c r="Q231" s="224">
        <v>2645</v>
      </c>
      <c r="R231" s="224">
        <v>1408</v>
      </c>
      <c r="S231" s="224">
        <v>200</v>
      </c>
      <c r="T231" s="224"/>
      <c r="U231" s="253"/>
      <c r="V231" s="252">
        <v>200</v>
      </c>
      <c r="W231" s="252">
        <v>211</v>
      </c>
      <c r="X231" s="71" t="s">
        <v>6337</v>
      </c>
      <c r="Y231" s="220"/>
      <c r="Z231" s="220"/>
      <c r="AA231" s="220"/>
      <c r="AB231" s="220"/>
      <c r="AC231" s="220"/>
      <c r="AD231" s="220">
        <v>78</v>
      </c>
      <c r="AE231" s="253" t="s">
        <v>8483</v>
      </c>
      <c r="AF231" s="273" t="s">
        <v>8171</v>
      </c>
      <c r="AG231" s="228"/>
      <c r="AH231" s="228">
        <v>2700</v>
      </c>
      <c r="AI231" s="91"/>
      <c r="AJ231" s="273"/>
      <c r="AK231" s="273" t="s">
        <v>6354</v>
      </c>
      <c r="AL231" s="629"/>
      <c r="AM231" s="629"/>
      <c r="AN231" s="629"/>
      <c r="AO231" s="629"/>
      <c r="AP231" s="629"/>
      <c r="AQ231" s="315">
        <v>317</v>
      </c>
      <c r="AR231" s="315" t="s">
        <v>7387</v>
      </c>
      <c r="AS231" s="315" t="s">
        <v>7292</v>
      </c>
      <c r="AT231" s="91" t="s">
        <v>8610</v>
      </c>
      <c r="AU231" s="232">
        <v>6000</v>
      </c>
      <c r="AV231" s="73">
        <v>19</v>
      </c>
      <c r="AW231" s="345">
        <v>6000</v>
      </c>
      <c r="AX231" s="345">
        <v>0</v>
      </c>
      <c r="AY231" s="345">
        <v>4000</v>
      </c>
      <c r="AZ231" s="345">
        <v>5000</v>
      </c>
      <c r="BA231" s="345">
        <v>6000</v>
      </c>
      <c r="BB231" s="345" t="s">
        <v>12693</v>
      </c>
      <c r="BC231" s="345" t="s">
        <v>12692</v>
      </c>
      <c r="BD231" s="307" t="s">
        <v>12460</v>
      </c>
      <c r="BE231" s="307" t="s">
        <v>8660</v>
      </c>
      <c r="BF231" s="335"/>
      <c r="BG231" s="335"/>
      <c r="BH231" s="335"/>
      <c r="BI231" s="335"/>
      <c r="BJ231" s="335"/>
      <c r="BK231" s="335"/>
      <c r="BL231" s="335"/>
      <c r="BM231" s="307"/>
      <c r="BN231" s="307"/>
      <c r="BO231" s="800"/>
      <c r="BP231" s="800"/>
      <c r="BQ231" s="327"/>
      <c r="BR231" s="327"/>
      <c r="BS231" s="327"/>
      <c r="BT231" s="327"/>
      <c r="BU231" s="327"/>
      <c r="BV231" s="327"/>
      <c r="BW231" s="327"/>
      <c r="BX231" s="253"/>
      <c r="BY231" s="327">
        <v>3</v>
      </c>
      <c r="BZ231" s="327">
        <v>4</v>
      </c>
      <c r="CA231" s="327"/>
      <c r="CB231" s="327"/>
      <c r="CC231" s="327"/>
    </row>
    <row r="232" spans="1:81" ht="17.100000000000001" customHeight="1">
      <c r="A232" s="136"/>
      <c r="B232" s="147" t="s">
        <v>2967</v>
      </c>
      <c r="C232" s="136"/>
      <c r="D232" s="136">
        <v>6</v>
      </c>
      <c r="E232" s="136"/>
      <c r="F232" s="136"/>
      <c r="G232" s="135"/>
      <c r="H232" s="136"/>
      <c r="I232" s="136"/>
      <c r="J232" s="136"/>
      <c r="K232" s="136"/>
      <c r="L232" s="136"/>
      <c r="M232" s="112"/>
      <c r="N232" s="112"/>
      <c r="O232" s="285"/>
      <c r="P232" s="112"/>
      <c r="Q232" s="284"/>
      <c r="R232" s="284"/>
      <c r="S232" s="284"/>
      <c r="T232" s="284"/>
      <c r="U232" s="285"/>
      <c r="V232" s="298"/>
      <c r="W232" s="298"/>
      <c r="X232" s="112"/>
      <c r="Y232" s="286"/>
      <c r="Z232" s="286"/>
      <c r="AA232" s="286"/>
      <c r="AB232" s="286"/>
      <c r="AC232" s="286"/>
      <c r="AD232" s="286"/>
      <c r="AE232" s="285"/>
      <c r="AF232" s="112"/>
      <c r="AG232" s="237"/>
      <c r="AH232" s="237"/>
      <c r="AI232" s="205"/>
      <c r="AJ232" s="112"/>
      <c r="AK232" s="112"/>
      <c r="AL232" s="112"/>
      <c r="AM232" s="112"/>
      <c r="AN232" s="112"/>
      <c r="AO232" s="112"/>
      <c r="AP232" s="112"/>
      <c r="AQ232" s="112"/>
      <c r="AR232" s="112"/>
      <c r="AS232" s="112"/>
      <c r="AT232" s="205"/>
      <c r="AU232" s="198"/>
      <c r="AV232" s="198"/>
      <c r="AW232" s="197"/>
      <c r="AX232" s="197"/>
      <c r="AY232" s="197"/>
      <c r="AZ232" s="197"/>
      <c r="BA232" s="197"/>
      <c r="BB232" s="197"/>
      <c r="BC232" s="197"/>
      <c r="BD232" s="352"/>
      <c r="BE232" s="352"/>
      <c r="BF232" s="339"/>
      <c r="BG232" s="339"/>
      <c r="BH232" s="339"/>
      <c r="BI232" s="339"/>
      <c r="BJ232" s="339"/>
      <c r="BK232" s="339"/>
      <c r="BL232" s="339"/>
      <c r="BM232" s="352"/>
      <c r="BN232" s="352"/>
      <c r="BO232" s="803"/>
      <c r="BP232" s="803"/>
      <c r="BQ232" s="112"/>
      <c r="BR232" s="112"/>
      <c r="BS232" s="112"/>
      <c r="BT232" s="112"/>
      <c r="BU232" s="112"/>
      <c r="BV232" s="112"/>
      <c r="BW232" s="112"/>
      <c r="BX232" s="285"/>
      <c r="BY232" s="112"/>
      <c r="BZ232" s="112"/>
      <c r="CA232" s="112"/>
      <c r="CB232" s="112"/>
      <c r="CC232" s="112"/>
    </row>
    <row r="233" spans="1:81" ht="17.100000000000001" customHeight="1">
      <c r="A233" s="102"/>
      <c r="B233" s="157" t="s">
        <v>2994</v>
      </c>
      <c r="C233" s="158"/>
      <c r="D233" s="158">
        <v>11</v>
      </c>
      <c r="E233" s="158"/>
      <c r="F233" s="110"/>
      <c r="G233" s="170"/>
      <c r="H233" s="104"/>
      <c r="I233" s="104"/>
      <c r="J233" s="104"/>
      <c r="K233" s="104"/>
      <c r="L233" s="104"/>
      <c r="M233" s="104"/>
      <c r="N233" s="104"/>
      <c r="O233" s="288"/>
      <c r="P233" s="104"/>
      <c r="Q233" s="287"/>
      <c r="R233" s="287"/>
      <c r="S233" s="287"/>
      <c r="T233" s="287"/>
      <c r="U233" s="288"/>
      <c r="V233" s="299"/>
      <c r="W233" s="299"/>
      <c r="X233" s="104"/>
      <c r="Y233" s="289"/>
      <c r="Z233" s="289"/>
      <c r="AA233" s="289"/>
      <c r="AB233" s="289"/>
      <c r="AC233" s="289"/>
      <c r="AD233" s="289"/>
      <c r="AE233" s="288"/>
      <c r="AF233" s="104"/>
      <c r="AG233" s="238"/>
      <c r="AH233" s="238"/>
      <c r="AI233" s="204"/>
      <c r="AJ233" s="104"/>
      <c r="AK233" s="104"/>
      <c r="AL233" s="104"/>
      <c r="AM233" s="104"/>
      <c r="AN233" s="104"/>
      <c r="AO233" s="104"/>
      <c r="AP233" s="104"/>
      <c r="AQ233" s="104"/>
      <c r="AR233" s="104"/>
      <c r="AS233" s="104"/>
      <c r="AT233" s="204"/>
      <c r="AU233" s="199"/>
      <c r="AV233" s="199"/>
      <c r="AW233" s="346"/>
      <c r="AX233" s="346"/>
      <c r="AY233" s="346"/>
      <c r="AZ233" s="346"/>
      <c r="BA233" s="346"/>
      <c r="BB233" s="346"/>
      <c r="BC233" s="346"/>
      <c r="BD233" s="353"/>
      <c r="BE233" s="353"/>
      <c r="BF233" s="360"/>
      <c r="BG233" s="360"/>
      <c r="BH233" s="360"/>
      <c r="BI233" s="360"/>
      <c r="BJ233" s="360"/>
      <c r="BK233" s="360"/>
      <c r="BL233" s="360"/>
      <c r="BM233" s="353"/>
      <c r="BN233" s="353"/>
      <c r="BO233" s="805"/>
      <c r="BP233" s="805"/>
      <c r="BQ233" s="104"/>
      <c r="BR233" s="104"/>
      <c r="BS233" s="104"/>
      <c r="BT233" s="104"/>
      <c r="BU233" s="104"/>
      <c r="BV233" s="104"/>
      <c r="BW233" s="104"/>
      <c r="BX233" s="288"/>
      <c r="BY233" s="104"/>
      <c r="BZ233" s="104"/>
      <c r="CA233" s="104"/>
      <c r="CB233" s="104"/>
      <c r="CC233" s="104"/>
    </row>
    <row r="234" spans="1:81" ht="17.100000000000001" customHeight="1">
      <c r="A234" s="74"/>
      <c r="B234" s="74" t="s">
        <v>2995</v>
      </c>
      <c r="C234" s="74"/>
      <c r="D234" s="74"/>
      <c r="E234" s="74"/>
      <c r="F234" s="74"/>
      <c r="G234" s="101"/>
      <c r="H234" s="269"/>
      <c r="I234" s="269"/>
      <c r="J234" s="269"/>
      <c r="K234" s="269"/>
      <c r="L234" s="71"/>
      <c r="M234" s="91"/>
      <c r="N234" s="269"/>
      <c r="O234" s="253"/>
      <c r="P234" s="269"/>
      <c r="Q234" s="224"/>
      <c r="R234" s="224"/>
      <c r="S234" s="224"/>
      <c r="T234" s="224"/>
      <c r="U234" s="253"/>
      <c r="V234" s="252"/>
      <c r="W234" s="252"/>
      <c r="X234" s="71"/>
      <c r="Y234" s="220"/>
      <c r="Z234" s="220"/>
      <c r="AA234" s="220"/>
      <c r="AB234" s="220"/>
      <c r="AC234" s="220"/>
      <c r="AD234" s="220"/>
      <c r="AE234" s="253"/>
      <c r="AF234" s="273"/>
      <c r="AG234" s="228"/>
      <c r="AH234" s="228"/>
      <c r="AI234" s="91"/>
      <c r="AJ234" s="273"/>
      <c r="AK234" s="273"/>
      <c r="AL234" s="629"/>
      <c r="AM234" s="629"/>
      <c r="AN234" s="629"/>
      <c r="AO234" s="629"/>
      <c r="AP234" s="629"/>
      <c r="AQ234" s="315"/>
      <c r="AR234" s="315"/>
      <c r="AS234" s="315"/>
      <c r="AT234" s="91"/>
      <c r="AU234" s="73"/>
      <c r="AV234" s="73"/>
      <c r="AW234" s="345"/>
      <c r="AX234" s="345"/>
      <c r="AY234" s="345"/>
      <c r="AZ234" s="345"/>
      <c r="BA234" s="345"/>
      <c r="BB234" s="345"/>
      <c r="BC234" s="345"/>
      <c r="BD234" s="307"/>
      <c r="BE234" s="307"/>
      <c r="BF234" s="335"/>
      <c r="BG234" s="335"/>
      <c r="BH234" s="335"/>
      <c r="BI234" s="335"/>
      <c r="BJ234" s="335"/>
      <c r="BK234" s="335"/>
      <c r="BL234" s="335"/>
      <c r="BM234" s="307"/>
      <c r="BN234" s="307"/>
      <c r="BO234" s="800"/>
      <c r="BP234" s="800"/>
      <c r="BQ234" s="327"/>
      <c r="BR234" s="327"/>
      <c r="BS234" s="327"/>
      <c r="BT234" s="327"/>
      <c r="BU234" s="327"/>
      <c r="BV234" s="327"/>
      <c r="BW234" s="327"/>
      <c r="BX234" s="253"/>
      <c r="BY234" s="327"/>
      <c r="BZ234" s="327"/>
      <c r="CA234" s="327"/>
      <c r="CB234" s="327"/>
      <c r="CC234" s="327"/>
    </row>
    <row r="235" spans="1:81" ht="17.100000000000001" customHeight="1">
      <c r="A235" s="78">
        <v>175</v>
      </c>
      <c r="B235" s="78" t="s">
        <v>2995</v>
      </c>
      <c r="C235" s="91" t="s">
        <v>5770</v>
      </c>
      <c r="D235" s="91" t="s">
        <v>309</v>
      </c>
      <c r="E235" s="78" t="s">
        <v>97</v>
      </c>
      <c r="F235" s="599" t="s">
        <v>5771</v>
      </c>
      <c r="G235" s="101" t="s">
        <v>5772</v>
      </c>
      <c r="H235" s="269" t="s">
        <v>5773</v>
      </c>
      <c r="I235" s="269" t="s">
        <v>5774</v>
      </c>
      <c r="J235" s="269" t="s">
        <v>31</v>
      </c>
      <c r="K235" s="269" t="s">
        <v>5775</v>
      </c>
      <c r="L235" s="71" t="s">
        <v>11522</v>
      </c>
      <c r="M235" s="91" t="s">
        <v>11170</v>
      </c>
      <c r="N235" s="269" t="s">
        <v>30</v>
      </c>
      <c r="O235" s="253"/>
      <c r="P235" s="269" t="s">
        <v>30</v>
      </c>
      <c r="Q235" s="224">
        <v>20596</v>
      </c>
      <c r="R235" s="224">
        <v>1312</v>
      </c>
      <c r="S235" s="224">
        <v>432</v>
      </c>
      <c r="T235" s="224">
        <v>299</v>
      </c>
      <c r="U235" s="253"/>
      <c r="V235" s="252">
        <v>133</v>
      </c>
      <c r="W235" s="252">
        <v>114</v>
      </c>
      <c r="X235" s="71" t="s">
        <v>33</v>
      </c>
      <c r="Y235" s="220">
        <v>50</v>
      </c>
      <c r="Z235" s="220">
        <v>150</v>
      </c>
      <c r="AA235" s="220">
        <v>10000</v>
      </c>
      <c r="AB235" s="220">
        <v>34</v>
      </c>
      <c r="AC235" s="220"/>
      <c r="AD235" s="220">
        <v>30</v>
      </c>
      <c r="AE235" s="253">
        <v>60</v>
      </c>
      <c r="AF235" s="273" t="s">
        <v>11014</v>
      </c>
      <c r="AG235" s="228"/>
      <c r="AH235" s="228">
        <v>1260</v>
      </c>
      <c r="AI235" s="91"/>
      <c r="AJ235" s="273"/>
      <c r="AK235" s="273" t="s">
        <v>6369</v>
      </c>
      <c r="AL235" s="629">
        <v>14</v>
      </c>
      <c r="AM235" s="629">
        <v>10</v>
      </c>
      <c r="AN235" s="629">
        <v>3</v>
      </c>
      <c r="AO235" s="629"/>
      <c r="AP235" s="629">
        <v>1</v>
      </c>
      <c r="AQ235" s="315">
        <v>326</v>
      </c>
      <c r="AR235" s="315" t="s">
        <v>11239</v>
      </c>
      <c r="AS235" s="315" t="s">
        <v>11239</v>
      </c>
      <c r="AT235" s="91" t="s">
        <v>11015</v>
      </c>
      <c r="AU235" s="232">
        <v>10418</v>
      </c>
      <c r="AV235" s="232">
        <v>32</v>
      </c>
      <c r="AW235" s="345">
        <v>1000</v>
      </c>
      <c r="AX235" s="345">
        <v>0</v>
      </c>
      <c r="AY235" s="345">
        <v>500</v>
      </c>
      <c r="AZ235" s="345">
        <v>500</v>
      </c>
      <c r="BA235" s="345">
        <v>1000</v>
      </c>
      <c r="BB235" s="345" t="s">
        <v>12694</v>
      </c>
      <c r="BC235" s="345"/>
      <c r="BD235" s="307"/>
      <c r="BE235" s="307" t="s">
        <v>11016</v>
      </c>
      <c r="BF235" s="335">
        <v>1000</v>
      </c>
      <c r="BG235" s="335">
        <v>0</v>
      </c>
      <c r="BH235" s="335">
        <v>500</v>
      </c>
      <c r="BI235" s="335">
        <v>500</v>
      </c>
      <c r="BJ235" s="335">
        <v>1000</v>
      </c>
      <c r="BK235" s="335" t="s">
        <v>11256</v>
      </c>
      <c r="BL235" s="335"/>
      <c r="BM235" s="307"/>
      <c r="BN235" s="307" t="s">
        <v>11258</v>
      </c>
      <c r="BO235" s="800"/>
      <c r="BP235" s="800"/>
      <c r="BQ235" s="327">
        <v>2</v>
      </c>
      <c r="BR235" s="327"/>
      <c r="BS235" s="327"/>
      <c r="BT235" s="327">
        <v>1</v>
      </c>
      <c r="BU235" s="327"/>
      <c r="BV235" s="327">
        <v>1</v>
      </c>
      <c r="BW235" s="327"/>
      <c r="BX235" s="253"/>
      <c r="BY235" s="327"/>
      <c r="BZ235" s="327"/>
      <c r="CA235" s="327"/>
      <c r="CB235" s="327"/>
      <c r="CC235" s="327"/>
    </row>
    <row r="236" spans="1:81" ht="17.100000000000001" customHeight="1">
      <c r="A236" s="88">
        <v>176</v>
      </c>
      <c r="B236" s="88" t="s">
        <v>2996</v>
      </c>
      <c r="C236" s="86" t="s">
        <v>3014</v>
      </c>
      <c r="D236" s="86" t="s">
        <v>213</v>
      </c>
      <c r="E236" s="78" t="s">
        <v>97</v>
      </c>
      <c r="F236" s="100" t="s">
        <v>5776</v>
      </c>
      <c r="G236" s="101" t="s">
        <v>5777</v>
      </c>
      <c r="H236" s="269" t="s">
        <v>5778</v>
      </c>
      <c r="I236" s="269" t="s">
        <v>5779</v>
      </c>
      <c r="J236" s="269" t="s">
        <v>31</v>
      </c>
      <c r="K236" s="269" t="s">
        <v>5780</v>
      </c>
      <c r="L236" s="71" t="s">
        <v>5781</v>
      </c>
      <c r="M236" s="91" t="s">
        <v>8172</v>
      </c>
      <c r="N236" s="269" t="s">
        <v>30</v>
      </c>
      <c r="O236" s="253"/>
      <c r="P236" s="269" t="s">
        <v>30</v>
      </c>
      <c r="Q236" s="224">
        <v>730</v>
      </c>
      <c r="R236" s="224">
        <v>1682</v>
      </c>
      <c r="S236" s="224">
        <v>894</v>
      </c>
      <c r="T236" s="224"/>
      <c r="U236" s="253"/>
      <c r="V236" s="252">
        <v>894</v>
      </c>
      <c r="W236" s="252">
        <v>370</v>
      </c>
      <c r="X236" s="71" t="s">
        <v>6337</v>
      </c>
      <c r="Y236" s="220"/>
      <c r="Z236" s="220"/>
      <c r="AA236" s="220"/>
      <c r="AB236" s="220">
        <v>187</v>
      </c>
      <c r="AC236" s="220"/>
      <c r="AD236" s="220"/>
      <c r="AE236" s="253">
        <v>103</v>
      </c>
      <c r="AF236" s="273" t="s">
        <v>8173</v>
      </c>
      <c r="AG236" s="228">
        <v>236</v>
      </c>
      <c r="AH236" s="228">
        <v>236</v>
      </c>
      <c r="AI236" s="91"/>
      <c r="AJ236" s="273"/>
      <c r="AK236" s="273" t="s">
        <v>6372</v>
      </c>
      <c r="AL236" s="629">
        <v>4</v>
      </c>
      <c r="AM236" s="629">
        <v>1</v>
      </c>
      <c r="AN236" s="629">
        <v>3</v>
      </c>
      <c r="AO236" s="629"/>
      <c r="AP236" s="629"/>
      <c r="AQ236" s="315">
        <v>210</v>
      </c>
      <c r="AR236" s="315" t="s">
        <v>6341</v>
      </c>
      <c r="AS236" s="315" t="s">
        <v>6341</v>
      </c>
      <c r="AT236" s="91" t="s">
        <v>8611</v>
      </c>
      <c r="AU236" s="73">
        <v>28383</v>
      </c>
      <c r="AV236" s="73">
        <v>135</v>
      </c>
      <c r="AW236" s="345"/>
      <c r="AX236" s="345"/>
      <c r="AY236" s="345"/>
      <c r="AZ236" s="345"/>
      <c r="BA236" s="345"/>
      <c r="BB236" s="345"/>
      <c r="BC236" s="345"/>
      <c r="BD236" s="307"/>
      <c r="BE236" s="307" t="s">
        <v>6350</v>
      </c>
      <c r="BF236" s="335"/>
      <c r="BG236" s="335"/>
      <c r="BH236" s="335"/>
      <c r="BI236" s="335"/>
      <c r="BJ236" s="335"/>
      <c r="BK236" s="335"/>
      <c r="BL236" s="335"/>
      <c r="BM236" s="307"/>
      <c r="BN236" s="307"/>
      <c r="BO236" s="800"/>
      <c r="BP236" s="800"/>
      <c r="BQ236" s="327"/>
      <c r="BR236" s="327">
        <v>2</v>
      </c>
      <c r="BS236" s="327">
        <v>2</v>
      </c>
      <c r="BT236" s="327"/>
      <c r="BU236" s="327">
        <v>3</v>
      </c>
      <c r="BV236" s="327"/>
      <c r="BW236" s="327"/>
      <c r="BX236" s="253">
        <v>19</v>
      </c>
      <c r="BY236" s="327"/>
      <c r="BZ236" s="327"/>
      <c r="CA236" s="327"/>
      <c r="CB236" s="327"/>
      <c r="CC236" s="327"/>
    </row>
    <row r="237" spans="1:81" ht="17.100000000000001" customHeight="1">
      <c r="A237" s="136"/>
      <c r="B237" s="147" t="s">
        <v>3195</v>
      </c>
      <c r="C237" s="136"/>
      <c r="D237" s="136">
        <v>2</v>
      </c>
      <c r="E237" s="136"/>
      <c r="F237" s="136"/>
      <c r="G237" s="135"/>
      <c r="H237" s="136"/>
      <c r="I237" s="136"/>
      <c r="J237" s="136"/>
      <c r="K237" s="136"/>
      <c r="L237" s="136"/>
      <c r="M237" s="112"/>
      <c r="N237" s="112"/>
      <c r="O237" s="285"/>
      <c r="P237" s="112"/>
      <c r="Q237" s="284"/>
      <c r="R237" s="284"/>
      <c r="S237" s="284"/>
      <c r="T237" s="284"/>
      <c r="U237" s="285"/>
      <c r="V237" s="298"/>
      <c r="W237" s="298"/>
      <c r="X237" s="112"/>
      <c r="Y237" s="286"/>
      <c r="Z237" s="286"/>
      <c r="AA237" s="286"/>
      <c r="AB237" s="286"/>
      <c r="AC237" s="286"/>
      <c r="AD237" s="286"/>
      <c r="AE237" s="285"/>
      <c r="AF237" s="112"/>
      <c r="AG237" s="237"/>
      <c r="AH237" s="237"/>
      <c r="AI237" s="205"/>
      <c r="AJ237" s="112"/>
      <c r="AK237" s="112"/>
      <c r="AL237" s="112"/>
      <c r="AM237" s="112"/>
      <c r="AN237" s="112"/>
      <c r="AO237" s="112"/>
      <c r="AP237" s="112"/>
      <c r="AQ237" s="112"/>
      <c r="AR237" s="112"/>
      <c r="AS237" s="112"/>
      <c r="AT237" s="205"/>
      <c r="AU237" s="198"/>
      <c r="AV237" s="198"/>
      <c r="AW237" s="197"/>
      <c r="AX237" s="197"/>
      <c r="AY237" s="197"/>
      <c r="AZ237" s="197"/>
      <c r="BA237" s="197"/>
      <c r="BB237" s="197"/>
      <c r="BC237" s="197"/>
      <c r="BD237" s="352"/>
      <c r="BE237" s="352"/>
      <c r="BF237" s="339"/>
      <c r="BG237" s="339"/>
      <c r="BH237" s="339"/>
      <c r="BI237" s="339"/>
      <c r="BJ237" s="339"/>
      <c r="BK237" s="339"/>
      <c r="BL237" s="339"/>
      <c r="BM237" s="352"/>
      <c r="BN237" s="352"/>
      <c r="BO237" s="803"/>
      <c r="BP237" s="803"/>
      <c r="BQ237" s="112"/>
      <c r="BR237" s="112"/>
      <c r="BS237" s="112"/>
      <c r="BT237" s="112"/>
      <c r="BU237" s="112"/>
      <c r="BV237" s="112"/>
      <c r="BW237" s="112"/>
      <c r="BX237" s="285"/>
      <c r="BY237" s="112"/>
      <c r="BZ237" s="112"/>
      <c r="CA237" s="112"/>
      <c r="CB237" s="112"/>
      <c r="CC237" s="112"/>
    </row>
    <row r="238" spans="1:81" ht="17.100000000000001" customHeight="1">
      <c r="A238" s="724">
        <v>177</v>
      </c>
      <c r="B238" s="724" t="s">
        <v>2995</v>
      </c>
      <c r="C238" s="724" t="s">
        <v>3021</v>
      </c>
      <c r="D238" s="724" t="s">
        <v>702</v>
      </c>
      <c r="E238" s="724" t="s">
        <v>97</v>
      </c>
      <c r="F238" s="91" t="s">
        <v>5782</v>
      </c>
      <c r="G238" s="101" t="s">
        <v>5783</v>
      </c>
      <c r="H238" s="723" t="s">
        <v>5784</v>
      </c>
      <c r="I238" s="723" t="s">
        <v>5785</v>
      </c>
      <c r="J238" s="723" t="s">
        <v>102</v>
      </c>
      <c r="K238" s="723" t="s">
        <v>5786</v>
      </c>
      <c r="L238" s="723" t="s">
        <v>5787</v>
      </c>
      <c r="M238" s="91" t="s">
        <v>11171</v>
      </c>
      <c r="N238" s="723" t="s">
        <v>30</v>
      </c>
      <c r="O238" s="253"/>
      <c r="P238" s="723" t="s">
        <v>102</v>
      </c>
      <c r="Q238" s="224">
        <v>89400</v>
      </c>
      <c r="R238" s="224">
        <v>485</v>
      </c>
      <c r="S238" s="224">
        <v>203</v>
      </c>
      <c r="T238" s="224">
        <v>50</v>
      </c>
      <c r="U238" s="253" t="s">
        <v>7396</v>
      </c>
      <c r="V238" s="252">
        <v>153</v>
      </c>
      <c r="W238" s="252">
        <v>15</v>
      </c>
      <c r="X238" s="723" t="s">
        <v>6337</v>
      </c>
      <c r="Y238" s="220">
        <v>80</v>
      </c>
      <c r="Z238" s="220">
        <v>39</v>
      </c>
      <c r="AA238" s="220">
        <v>1950</v>
      </c>
      <c r="AB238" s="220">
        <v>26</v>
      </c>
      <c r="AC238" s="220"/>
      <c r="AD238" s="220">
        <v>122</v>
      </c>
      <c r="AE238" s="253">
        <v>50</v>
      </c>
      <c r="AF238" s="723" t="s">
        <v>8174</v>
      </c>
      <c r="AG238" s="228"/>
      <c r="AH238" s="228">
        <v>1002</v>
      </c>
      <c r="AI238" s="91"/>
      <c r="AJ238" s="723"/>
      <c r="AK238" s="723" t="s">
        <v>6573</v>
      </c>
      <c r="AL238" s="723">
        <v>24</v>
      </c>
      <c r="AM238" s="723">
        <v>1</v>
      </c>
      <c r="AN238" s="723">
        <v>2</v>
      </c>
      <c r="AO238" s="723">
        <v>21</v>
      </c>
      <c r="AP238" s="723"/>
      <c r="AQ238" s="723">
        <v>310</v>
      </c>
      <c r="AR238" s="723" t="s">
        <v>6341</v>
      </c>
      <c r="AS238" s="723" t="s">
        <v>6341</v>
      </c>
      <c r="AT238" s="91" t="s">
        <v>12007</v>
      </c>
      <c r="AU238" s="73">
        <v>10529</v>
      </c>
      <c r="AV238" s="73">
        <v>34</v>
      </c>
      <c r="AW238" s="68">
        <v>5000</v>
      </c>
      <c r="AX238" s="68">
        <v>3000</v>
      </c>
      <c r="AY238" s="68">
        <v>3000</v>
      </c>
      <c r="AZ238" s="68">
        <v>3000</v>
      </c>
      <c r="BA238" s="68">
        <v>5000</v>
      </c>
      <c r="BB238" s="345"/>
      <c r="BC238" s="345"/>
      <c r="BD238" s="307"/>
      <c r="BE238" s="307" t="s">
        <v>8175</v>
      </c>
      <c r="BF238" s="335">
        <v>5000</v>
      </c>
      <c r="BG238" s="335">
        <v>3000</v>
      </c>
      <c r="BH238" s="335">
        <v>3000</v>
      </c>
      <c r="BI238" s="335">
        <v>3000</v>
      </c>
      <c r="BJ238" s="335">
        <v>5000</v>
      </c>
      <c r="BK238" s="335"/>
      <c r="BL238" s="335"/>
      <c r="BM238" s="307"/>
      <c r="BN238" s="307" t="s">
        <v>8175</v>
      </c>
      <c r="BO238" s="800"/>
      <c r="BP238" s="800"/>
      <c r="BQ238" s="723"/>
      <c r="BR238" s="723"/>
      <c r="BS238" s="723"/>
      <c r="BT238" s="723"/>
      <c r="BU238" s="723"/>
      <c r="BV238" s="723"/>
      <c r="BW238" s="723"/>
      <c r="BX238" s="253"/>
      <c r="BY238" s="722">
        <v>1</v>
      </c>
      <c r="BZ238" s="722">
        <v>1</v>
      </c>
      <c r="CA238" s="722">
        <v>2</v>
      </c>
      <c r="CB238" s="722">
        <v>1</v>
      </c>
      <c r="CC238" s="722"/>
    </row>
    <row r="239" spans="1:81" ht="17.100000000000001" customHeight="1">
      <c r="A239" s="88">
        <v>178</v>
      </c>
      <c r="B239" s="88" t="s">
        <v>2996</v>
      </c>
      <c r="C239" s="86" t="s">
        <v>3014</v>
      </c>
      <c r="D239" s="86" t="s">
        <v>350</v>
      </c>
      <c r="E239" s="78" t="s">
        <v>97</v>
      </c>
      <c r="F239" s="86" t="s">
        <v>5788</v>
      </c>
      <c r="G239" s="101" t="s">
        <v>5789</v>
      </c>
      <c r="H239" s="269" t="s">
        <v>5790</v>
      </c>
      <c r="I239" s="269" t="s">
        <v>5791</v>
      </c>
      <c r="J239" s="269" t="s">
        <v>102</v>
      </c>
      <c r="K239" s="269" t="s">
        <v>5792</v>
      </c>
      <c r="L239" s="71" t="s">
        <v>5793</v>
      </c>
      <c r="M239" s="91" t="s">
        <v>11172</v>
      </c>
      <c r="N239" s="269" t="s">
        <v>30</v>
      </c>
      <c r="O239" s="253"/>
      <c r="P239" s="269" t="s">
        <v>30</v>
      </c>
      <c r="Q239" s="224">
        <v>15700</v>
      </c>
      <c r="R239" s="224">
        <v>850</v>
      </c>
      <c r="S239" s="224">
        <v>15401</v>
      </c>
      <c r="T239" s="224">
        <v>14850</v>
      </c>
      <c r="U239" s="253" t="s">
        <v>6361</v>
      </c>
      <c r="V239" s="252">
        <v>551</v>
      </c>
      <c r="W239" s="252">
        <v>249</v>
      </c>
      <c r="X239" s="789"/>
      <c r="Y239" s="220">
        <v>46</v>
      </c>
      <c r="Z239" s="220"/>
      <c r="AA239" s="220">
        <v>300</v>
      </c>
      <c r="AB239" s="220">
        <v>90</v>
      </c>
      <c r="AC239" s="220"/>
      <c r="AD239" s="220">
        <v>281</v>
      </c>
      <c r="AE239" s="253">
        <v>20</v>
      </c>
      <c r="AF239" s="273" t="s">
        <v>8176</v>
      </c>
      <c r="AG239" s="228"/>
      <c r="AH239" s="228">
        <v>282</v>
      </c>
      <c r="AI239" s="91"/>
      <c r="AJ239" s="273"/>
      <c r="AK239" s="273" t="s">
        <v>6573</v>
      </c>
      <c r="AL239" s="629">
        <v>2</v>
      </c>
      <c r="AM239" s="629"/>
      <c r="AN239" s="629"/>
      <c r="AO239" s="629">
        <v>2</v>
      </c>
      <c r="AP239" s="629"/>
      <c r="AQ239" s="315">
        <v>365</v>
      </c>
      <c r="AR239" s="315" t="s">
        <v>7145</v>
      </c>
      <c r="AS239" s="315" t="s">
        <v>7145</v>
      </c>
      <c r="AT239" s="91" t="s">
        <v>11236</v>
      </c>
      <c r="AU239" s="232">
        <v>8000</v>
      </c>
      <c r="AV239" s="232">
        <v>22</v>
      </c>
      <c r="AW239" s="345"/>
      <c r="AX239" s="345"/>
      <c r="AY239" s="345"/>
      <c r="AZ239" s="345"/>
      <c r="BA239" s="345"/>
      <c r="BB239" s="345"/>
      <c r="BC239" s="345"/>
      <c r="BD239" s="307"/>
      <c r="BE239" s="307"/>
      <c r="BF239" s="335">
        <v>3000</v>
      </c>
      <c r="BG239" s="335">
        <v>0</v>
      </c>
      <c r="BH239" s="335">
        <v>2000</v>
      </c>
      <c r="BI239" s="335">
        <v>2000</v>
      </c>
      <c r="BJ239" s="335">
        <v>3000</v>
      </c>
      <c r="BK239" s="335"/>
      <c r="BL239" s="335"/>
      <c r="BM239" s="307" t="s">
        <v>8177</v>
      </c>
      <c r="BN239" s="307" t="s">
        <v>10091</v>
      </c>
      <c r="BO239" s="800"/>
      <c r="BP239" s="800"/>
      <c r="BQ239" s="327"/>
      <c r="BR239" s="327"/>
      <c r="BS239" s="327"/>
      <c r="BT239" s="327"/>
      <c r="BU239" s="327"/>
      <c r="BV239" s="327"/>
      <c r="BW239" s="327"/>
      <c r="BX239" s="253"/>
      <c r="BY239" s="762">
        <v>2</v>
      </c>
      <c r="BZ239" s="327"/>
      <c r="CA239" s="327">
        <v>1</v>
      </c>
      <c r="CB239" s="327"/>
      <c r="CC239" s="327"/>
    </row>
    <row r="240" spans="1:81" ht="17.100000000000001" customHeight="1">
      <c r="A240" s="613">
        <v>179</v>
      </c>
      <c r="B240" s="78" t="s">
        <v>2996</v>
      </c>
      <c r="C240" s="91" t="s">
        <v>3079</v>
      </c>
      <c r="D240" s="91" t="s">
        <v>350</v>
      </c>
      <c r="E240" s="78" t="s">
        <v>20</v>
      </c>
      <c r="F240" s="90" t="s">
        <v>5794</v>
      </c>
      <c r="G240" s="101" t="s">
        <v>5795</v>
      </c>
      <c r="H240" s="269" t="s">
        <v>5796</v>
      </c>
      <c r="I240" s="269" t="s">
        <v>5797</v>
      </c>
      <c r="J240" s="269" t="s">
        <v>102</v>
      </c>
      <c r="K240" s="269" t="s">
        <v>5798</v>
      </c>
      <c r="L240" s="71" t="s">
        <v>5799</v>
      </c>
      <c r="M240" s="91" t="s">
        <v>8178</v>
      </c>
      <c r="N240" s="269" t="s">
        <v>30</v>
      </c>
      <c r="O240" s="253"/>
      <c r="P240" s="269" t="s">
        <v>30</v>
      </c>
      <c r="Q240" s="224">
        <v>2979</v>
      </c>
      <c r="R240" s="224">
        <v>939</v>
      </c>
      <c r="S240" s="224">
        <v>435</v>
      </c>
      <c r="T240" s="224">
        <v>280</v>
      </c>
      <c r="U240" s="253"/>
      <c r="V240" s="252">
        <v>155</v>
      </c>
      <c r="W240" s="252">
        <v>54</v>
      </c>
      <c r="X240" s="71" t="s">
        <v>6337</v>
      </c>
      <c r="Y240" s="220">
        <v>79</v>
      </c>
      <c r="Z240" s="220">
        <v>18</v>
      </c>
      <c r="AA240" s="220"/>
      <c r="AB240" s="220">
        <v>87</v>
      </c>
      <c r="AC240" s="220"/>
      <c r="AD240" s="220">
        <v>50</v>
      </c>
      <c r="AE240" s="253">
        <v>50</v>
      </c>
      <c r="AF240" s="273" t="s">
        <v>10235</v>
      </c>
      <c r="AG240" s="228">
        <v>565</v>
      </c>
      <c r="AH240" s="228">
        <v>565</v>
      </c>
      <c r="AI240" s="91"/>
      <c r="AJ240" s="273"/>
      <c r="AK240" s="273" t="s">
        <v>6365</v>
      </c>
      <c r="AL240" s="768">
        <v>8</v>
      </c>
      <c r="AM240" s="629"/>
      <c r="AN240" s="629">
        <v>1</v>
      </c>
      <c r="AO240" s="629">
        <v>7</v>
      </c>
      <c r="AP240" s="629"/>
      <c r="AQ240" s="315">
        <v>365</v>
      </c>
      <c r="AR240" s="315" t="s">
        <v>8612</v>
      </c>
      <c r="AS240" s="315" t="s">
        <v>8613</v>
      </c>
      <c r="AT240" s="91" t="s">
        <v>11236</v>
      </c>
      <c r="AU240" s="73">
        <v>24851</v>
      </c>
      <c r="AV240" s="73">
        <v>68</v>
      </c>
      <c r="AW240" s="345"/>
      <c r="AX240" s="345"/>
      <c r="AY240" s="345"/>
      <c r="AZ240" s="345"/>
      <c r="BA240" s="345"/>
      <c r="BB240" s="345"/>
      <c r="BC240" s="345"/>
      <c r="BD240" s="307"/>
      <c r="BE240" s="307" t="s">
        <v>6350</v>
      </c>
      <c r="BF240" s="335"/>
      <c r="BG240" s="335"/>
      <c r="BH240" s="335"/>
      <c r="BI240" s="335"/>
      <c r="BJ240" s="335"/>
      <c r="BK240" s="335"/>
      <c r="BL240" s="335"/>
      <c r="BM240" s="307"/>
      <c r="BN240" s="307" t="s">
        <v>12498</v>
      </c>
      <c r="BO240" s="800"/>
      <c r="BP240" s="800"/>
      <c r="BQ240" s="327"/>
      <c r="BR240" s="327"/>
      <c r="BS240" s="327"/>
      <c r="BT240" s="327"/>
      <c r="BU240" s="327"/>
      <c r="BV240" s="327"/>
      <c r="BW240" s="327"/>
      <c r="BX240" s="253"/>
      <c r="BY240" s="327">
        <v>3</v>
      </c>
      <c r="BZ240" s="327">
        <v>1</v>
      </c>
      <c r="CA240" s="327"/>
      <c r="CB240" s="327">
        <v>1</v>
      </c>
      <c r="CC240" s="327"/>
    </row>
    <row r="241" spans="1:81" ht="17.100000000000001" customHeight="1">
      <c r="A241" s="88">
        <v>180</v>
      </c>
      <c r="B241" s="78" t="s">
        <v>2996</v>
      </c>
      <c r="C241" s="91" t="s">
        <v>3327</v>
      </c>
      <c r="D241" s="91" t="s">
        <v>350</v>
      </c>
      <c r="E241" s="78" t="s">
        <v>20</v>
      </c>
      <c r="F241" s="91" t="s">
        <v>5800</v>
      </c>
      <c r="G241" s="101" t="s">
        <v>5801</v>
      </c>
      <c r="H241" s="607" t="s">
        <v>11022</v>
      </c>
      <c r="I241" s="598" t="s">
        <v>5802</v>
      </c>
      <c r="J241" s="598" t="s">
        <v>102</v>
      </c>
      <c r="K241" s="598" t="s">
        <v>5803</v>
      </c>
      <c r="L241" s="598" t="s">
        <v>5804</v>
      </c>
      <c r="M241" s="91" t="s">
        <v>12499</v>
      </c>
      <c r="N241" s="269" t="s">
        <v>30</v>
      </c>
      <c r="O241" s="253"/>
      <c r="P241" s="269" t="s">
        <v>30</v>
      </c>
      <c r="Q241" s="224">
        <v>7000</v>
      </c>
      <c r="R241" s="224">
        <v>550</v>
      </c>
      <c r="S241" s="224">
        <v>120</v>
      </c>
      <c r="T241" s="224">
        <v>70</v>
      </c>
      <c r="U241" s="253"/>
      <c r="V241" s="300">
        <v>50</v>
      </c>
      <c r="W241" s="252">
        <v>14</v>
      </c>
      <c r="X241" s="71" t="s">
        <v>6337</v>
      </c>
      <c r="Y241" s="220"/>
      <c r="Z241" s="220"/>
      <c r="AA241" s="220"/>
      <c r="AB241" s="220">
        <v>30</v>
      </c>
      <c r="AC241" s="220"/>
      <c r="AD241" s="220"/>
      <c r="AE241" s="253">
        <v>50</v>
      </c>
      <c r="AF241" s="273" t="s">
        <v>12500</v>
      </c>
      <c r="AG241" s="255"/>
      <c r="AH241" s="255">
        <v>170</v>
      </c>
      <c r="AI241" s="91"/>
      <c r="AJ241" s="273"/>
      <c r="AK241" s="273"/>
      <c r="AL241" s="629"/>
      <c r="AM241" s="629"/>
      <c r="AN241" s="629"/>
      <c r="AO241" s="629"/>
      <c r="AP241" s="629"/>
      <c r="AQ241" s="796">
        <v>343</v>
      </c>
      <c r="AR241" s="315" t="s">
        <v>8614</v>
      </c>
      <c r="AS241" s="769" t="s">
        <v>8041</v>
      </c>
      <c r="AT241" s="91" t="s">
        <v>8610</v>
      </c>
      <c r="AU241" s="232">
        <v>6500</v>
      </c>
      <c r="AV241" s="232">
        <v>19</v>
      </c>
      <c r="AW241" s="345"/>
      <c r="AX241" s="345"/>
      <c r="AY241" s="345"/>
      <c r="AZ241" s="345"/>
      <c r="BA241" s="345"/>
      <c r="BB241" s="345"/>
      <c r="BC241" s="345"/>
      <c r="BD241" s="307"/>
      <c r="BE241" s="400" t="s">
        <v>8289</v>
      </c>
      <c r="BF241" s="335"/>
      <c r="BG241" s="335"/>
      <c r="BH241" s="335"/>
      <c r="BI241" s="335"/>
      <c r="BJ241" s="335"/>
      <c r="BK241" s="335"/>
      <c r="BL241" s="335"/>
      <c r="BM241" s="307"/>
      <c r="BN241" s="307"/>
      <c r="BO241" s="800"/>
      <c r="BP241" s="800"/>
      <c r="BQ241" s="327"/>
      <c r="BR241" s="327"/>
      <c r="BS241" s="327"/>
      <c r="BT241" s="327"/>
      <c r="BU241" s="327"/>
      <c r="BV241" s="327"/>
      <c r="BW241" s="327"/>
      <c r="BX241" s="253"/>
      <c r="BY241" s="327"/>
      <c r="BZ241" s="327"/>
      <c r="CA241" s="327"/>
      <c r="CB241" s="327"/>
      <c r="CC241" s="327"/>
    </row>
    <row r="242" spans="1:81" ht="17.100000000000001" customHeight="1">
      <c r="A242" s="613">
        <v>181</v>
      </c>
      <c r="B242" s="78" t="s">
        <v>2995</v>
      </c>
      <c r="C242" s="91" t="s">
        <v>3123</v>
      </c>
      <c r="D242" s="91" t="s">
        <v>350</v>
      </c>
      <c r="E242" s="78" t="s">
        <v>20</v>
      </c>
      <c r="F242" s="599" t="s">
        <v>5805</v>
      </c>
      <c r="G242" s="101" t="s">
        <v>5806</v>
      </c>
      <c r="H242" s="269" t="s">
        <v>12516</v>
      </c>
      <c r="I242" s="269" t="s">
        <v>5807</v>
      </c>
      <c r="J242" s="269" t="s">
        <v>102</v>
      </c>
      <c r="K242" s="269" t="s">
        <v>2564</v>
      </c>
      <c r="L242" s="71" t="s">
        <v>5808</v>
      </c>
      <c r="M242" s="91"/>
      <c r="N242" s="269" t="s">
        <v>30</v>
      </c>
      <c r="O242" s="253"/>
      <c r="P242" s="629" t="s">
        <v>30</v>
      </c>
      <c r="Q242" s="224">
        <v>5265</v>
      </c>
      <c r="R242" s="224">
        <v>476.65</v>
      </c>
      <c r="S242" s="224">
        <v>199.8</v>
      </c>
      <c r="T242" s="224">
        <v>91.8</v>
      </c>
      <c r="U242" s="253" t="s">
        <v>6352</v>
      </c>
      <c r="V242" s="252">
        <v>108</v>
      </c>
      <c r="W242" s="252">
        <v>27</v>
      </c>
      <c r="X242" s="71" t="s">
        <v>6337</v>
      </c>
      <c r="Y242" s="220"/>
      <c r="Z242" s="220"/>
      <c r="AA242" s="220"/>
      <c r="AB242" s="220">
        <v>21.5</v>
      </c>
      <c r="AC242" s="220">
        <v>68.099999999999994</v>
      </c>
      <c r="AD242" s="220"/>
      <c r="AE242" s="253">
        <v>4</v>
      </c>
      <c r="AF242" s="273" t="s">
        <v>11030</v>
      </c>
      <c r="AG242" s="228"/>
      <c r="AH242" s="228">
        <v>80</v>
      </c>
      <c r="AI242" s="91"/>
      <c r="AJ242" s="273"/>
      <c r="AK242" s="602" t="s">
        <v>6845</v>
      </c>
      <c r="AL242" s="629"/>
      <c r="AM242" s="629"/>
      <c r="AN242" s="629"/>
      <c r="AO242" s="629"/>
      <c r="AP242" s="629"/>
      <c r="AQ242" s="315">
        <v>313</v>
      </c>
      <c r="AR242" s="315" t="s">
        <v>11017</v>
      </c>
      <c r="AS242" s="315" t="s">
        <v>11017</v>
      </c>
      <c r="AT242" s="91" t="s">
        <v>9122</v>
      </c>
      <c r="AU242" s="73">
        <v>36000</v>
      </c>
      <c r="AV242" s="73">
        <v>115</v>
      </c>
      <c r="AW242" s="345"/>
      <c r="AX242" s="345"/>
      <c r="AY242" s="345"/>
      <c r="AZ242" s="345"/>
      <c r="BA242" s="345"/>
      <c r="BB242" s="345"/>
      <c r="BC242" s="345"/>
      <c r="BD242" s="307"/>
      <c r="BE242" s="307" t="s">
        <v>11031</v>
      </c>
      <c r="BF242" s="335"/>
      <c r="BG242" s="335"/>
      <c r="BH242" s="335"/>
      <c r="BI242" s="335"/>
      <c r="BJ242" s="335"/>
      <c r="BK242" s="335"/>
      <c r="BL242" s="335"/>
      <c r="BM242" s="307"/>
      <c r="BN242" s="307"/>
      <c r="BO242" s="800"/>
      <c r="BP242" s="800"/>
      <c r="BQ242" s="327"/>
      <c r="BR242" s="327"/>
      <c r="BS242" s="327"/>
      <c r="BT242" s="327"/>
      <c r="BU242" s="327"/>
      <c r="BV242" s="327"/>
      <c r="BW242" s="327"/>
      <c r="BX242" s="253"/>
      <c r="BY242" s="327"/>
      <c r="BZ242" s="327"/>
      <c r="CA242" s="327">
        <v>1</v>
      </c>
      <c r="CB242" s="327"/>
      <c r="CC242" s="327"/>
    </row>
    <row r="243" spans="1:81" ht="17.100000000000001" customHeight="1">
      <c r="A243" s="88">
        <v>182</v>
      </c>
      <c r="B243" s="100" t="s">
        <v>2996</v>
      </c>
      <c r="C243" s="86" t="s">
        <v>3056</v>
      </c>
      <c r="D243" s="86" t="s">
        <v>350</v>
      </c>
      <c r="E243" s="78" t="s">
        <v>180</v>
      </c>
      <c r="F243" s="599" t="s">
        <v>5809</v>
      </c>
      <c r="G243" s="101" t="s">
        <v>5810</v>
      </c>
      <c r="H243" s="269" t="s">
        <v>12674</v>
      </c>
      <c r="I243" s="269" t="s">
        <v>5002</v>
      </c>
      <c r="J243" s="269" t="s">
        <v>102</v>
      </c>
      <c r="K243" s="269" t="s">
        <v>5811</v>
      </c>
      <c r="L243" s="71" t="s">
        <v>5812</v>
      </c>
      <c r="M243" s="91" t="s">
        <v>11023</v>
      </c>
      <c r="N243" s="269" t="s">
        <v>30</v>
      </c>
      <c r="O243" s="253"/>
      <c r="P243" s="269" t="s">
        <v>30</v>
      </c>
      <c r="Q243" s="224">
        <v>240.72</v>
      </c>
      <c r="R243" s="224">
        <v>181.69</v>
      </c>
      <c r="S243" s="224">
        <v>144.65</v>
      </c>
      <c r="T243" s="224"/>
      <c r="U243" s="253"/>
      <c r="V243" s="252">
        <v>144.65</v>
      </c>
      <c r="W243" s="252">
        <v>17</v>
      </c>
      <c r="X243" s="71" t="s">
        <v>6337</v>
      </c>
      <c r="Y243" s="220"/>
      <c r="Z243" s="220"/>
      <c r="AA243" s="220"/>
      <c r="AB243" s="220">
        <v>20.39</v>
      </c>
      <c r="AC243" s="220"/>
      <c r="AD243" s="220"/>
      <c r="AE243" s="253">
        <v>30</v>
      </c>
      <c r="AF243" s="273" t="s">
        <v>11025</v>
      </c>
      <c r="AG243" s="228">
        <v>110</v>
      </c>
      <c r="AH243" s="228">
        <v>110</v>
      </c>
      <c r="AI243" s="91"/>
      <c r="AJ243" s="273"/>
      <c r="AK243" s="273"/>
      <c r="AL243" s="629"/>
      <c r="AM243" s="629"/>
      <c r="AN243" s="629"/>
      <c r="AO243" s="629"/>
      <c r="AP243" s="629"/>
      <c r="AQ243" s="796">
        <v>290</v>
      </c>
      <c r="AR243" s="796" t="s">
        <v>6341</v>
      </c>
      <c r="AS243" s="796" t="s">
        <v>6341</v>
      </c>
      <c r="AT243" s="798" t="s">
        <v>11034</v>
      </c>
      <c r="AU243" s="232">
        <v>18000</v>
      </c>
      <c r="AV243" s="232">
        <v>62</v>
      </c>
      <c r="AW243" s="345"/>
      <c r="AX243" s="345"/>
      <c r="AY243" s="345"/>
      <c r="AZ243" s="345"/>
      <c r="BA243" s="345"/>
      <c r="BB243" s="345"/>
      <c r="BC243" s="345"/>
      <c r="BD243" s="307"/>
      <c r="BE243" s="307"/>
      <c r="BF243" s="335">
        <v>2000</v>
      </c>
      <c r="BG243" s="335">
        <v>1000</v>
      </c>
      <c r="BH243" s="335">
        <v>1000</v>
      </c>
      <c r="BI243" s="335">
        <v>1000</v>
      </c>
      <c r="BJ243" s="335">
        <v>2000</v>
      </c>
      <c r="BK243" s="335">
        <v>10</v>
      </c>
      <c r="BL243" s="335">
        <v>30</v>
      </c>
      <c r="BM243" s="307" t="s">
        <v>11035</v>
      </c>
      <c r="BN243" s="307" t="s">
        <v>11257</v>
      </c>
      <c r="BO243" s="800"/>
      <c r="BP243" s="800"/>
      <c r="BQ243" s="327"/>
      <c r="BR243" s="327"/>
      <c r="BS243" s="327"/>
      <c r="BT243" s="327"/>
      <c r="BU243" s="327"/>
      <c r="BV243" s="327"/>
      <c r="BW243" s="327"/>
      <c r="BX243" s="253"/>
      <c r="BY243" s="327">
        <v>1</v>
      </c>
      <c r="BZ243" s="327"/>
      <c r="CA243" s="327"/>
      <c r="CB243" s="327"/>
      <c r="CC243" s="327"/>
    </row>
    <row r="244" spans="1:81" ht="17.100000000000001" customHeight="1">
      <c r="A244" s="613">
        <v>183</v>
      </c>
      <c r="B244" s="87" t="s">
        <v>2996</v>
      </c>
      <c r="C244" s="96" t="s">
        <v>3056</v>
      </c>
      <c r="D244" s="96" t="s">
        <v>350</v>
      </c>
      <c r="E244" s="78" t="s">
        <v>20</v>
      </c>
      <c r="F244" s="100" t="s">
        <v>5813</v>
      </c>
      <c r="G244" s="101" t="s">
        <v>5814</v>
      </c>
      <c r="H244" s="269" t="s">
        <v>5815</v>
      </c>
      <c r="I244" s="269" t="s">
        <v>5816</v>
      </c>
      <c r="J244" s="269" t="s">
        <v>102</v>
      </c>
      <c r="K244" s="269" t="s">
        <v>5816</v>
      </c>
      <c r="L244" s="71" t="s">
        <v>5817</v>
      </c>
      <c r="M244" s="91" t="s">
        <v>11018</v>
      </c>
      <c r="N244" s="269" t="s">
        <v>30</v>
      </c>
      <c r="O244" s="253"/>
      <c r="P244" s="269" t="s">
        <v>30</v>
      </c>
      <c r="Q244" s="224">
        <v>9917</v>
      </c>
      <c r="R244" s="224">
        <v>957</v>
      </c>
      <c r="S244" s="224">
        <v>251</v>
      </c>
      <c r="T244" s="224"/>
      <c r="U244" s="253"/>
      <c r="V244" s="252">
        <v>251</v>
      </c>
      <c r="W244" s="252">
        <v>65</v>
      </c>
      <c r="X244" s="71" t="s">
        <v>6337</v>
      </c>
      <c r="Y244" s="220">
        <v>65</v>
      </c>
      <c r="Z244" s="220">
        <v>65</v>
      </c>
      <c r="AA244" s="220">
        <v>7200</v>
      </c>
      <c r="AB244" s="220">
        <v>65</v>
      </c>
      <c r="AC244" s="220"/>
      <c r="AD244" s="220">
        <v>30</v>
      </c>
      <c r="AE244" s="253">
        <v>100</v>
      </c>
      <c r="AF244" s="273" t="s">
        <v>11019</v>
      </c>
      <c r="AG244" s="228">
        <v>190</v>
      </c>
      <c r="AH244" s="228">
        <v>190</v>
      </c>
      <c r="AI244" s="91"/>
      <c r="AJ244" s="273"/>
      <c r="AK244" s="273" t="s">
        <v>6372</v>
      </c>
      <c r="AL244" s="629">
        <v>6</v>
      </c>
      <c r="AM244" s="629"/>
      <c r="AN244" s="629">
        <v>1</v>
      </c>
      <c r="AO244" s="629">
        <v>5</v>
      </c>
      <c r="AP244" s="629"/>
      <c r="AQ244" s="315">
        <v>363</v>
      </c>
      <c r="AR244" s="315" t="s">
        <v>6341</v>
      </c>
      <c r="AS244" s="315" t="s">
        <v>6341</v>
      </c>
      <c r="AT244" s="91" t="s">
        <v>11020</v>
      </c>
      <c r="AU244" s="73">
        <v>102048</v>
      </c>
      <c r="AV244" s="73">
        <v>281</v>
      </c>
      <c r="AW244" s="345"/>
      <c r="AX244" s="345"/>
      <c r="AY244" s="345"/>
      <c r="AZ244" s="345"/>
      <c r="BA244" s="345"/>
      <c r="BB244" s="345"/>
      <c r="BC244" s="345"/>
      <c r="BD244" s="307"/>
      <c r="BE244" s="307"/>
      <c r="BF244" s="335">
        <v>7000</v>
      </c>
      <c r="BG244" s="335">
        <v>5000</v>
      </c>
      <c r="BH244" s="335">
        <v>5000</v>
      </c>
      <c r="BI244" s="335">
        <v>5000</v>
      </c>
      <c r="BJ244" s="335">
        <v>7000</v>
      </c>
      <c r="BK244" s="335"/>
      <c r="BL244" s="335">
        <v>33</v>
      </c>
      <c r="BM244" s="307" t="s">
        <v>12496</v>
      </c>
      <c r="BN244" s="307" t="s">
        <v>11021</v>
      </c>
      <c r="BO244" s="800"/>
      <c r="BP244" s="800"/>
      <c r="BQ244" s="327"/>
      <c r="BR244" s="327"/>
      <c r="BS244" s="327"/>
      <c r="BT244" s="327"/>
      <c r="BU244" s="327"/>
      <c r="BV244" s="327"/>
      <c r="BW244" s="327"/>
      <c r="BX244" s="253"/>
      <c r="BY244" s="775">
        <v>6</v>
      </c>
      <c r="BZ244" s="775">
        <v>4</v>
      </c>
      <c r="CA244" s="775">
        <v>1</v>
      </c>
      <c r="CB244" s="775">
        <v>2</v>
      </c>
      <c r="CC244" s="775"/>
    </row>
    <row r="245" spans="1:81" ht="17.100000000000001" customHeight="1">
      <c r="A245" s="88">
        <v>184</v>
      </c>
      <c r="B245" s="78" t="s">
        <v>2996</v>
      </c>
      <c r="C245" s="78" t="s">
        <v>2997</v>
      </c>
      <c r="D245" s="78" t="s">
        <v>350</v>
      </c>
      <c r="E245" s="78" t="s">
        <v>20</v>
      </c>
      <c r="F245" s="90" t="s">
        <v>5818</v>
      </c>
      <c r="G245" s="101" t="s">
        <v>5819</v>
      </c>
      <c r="H245" s="269" t="s">
        <v>5820</v>
      </c>
      <c r="I245" s="269" t="s">
        <v>2418</v>
      </c>
      <c r="J245" s="269" t="s">
        <v>102</v>
      </c>
      <c r="K245" s="269" t="s">
        <v>2418</v>
      </c>
      <c r="L245" s="71" t="s">
        <v>5821</v>
      </c>
      <c r="M245" s="91" t="s">
        <v>7947</v>
      </c>
      <c r="N245" s="269" t="s">
        <v>30</v>
      </c>
      <c r="O245" s="253"/>
      <c r="P245" s="269" t="s">
        <v>30</v>
      </c>
      <c r="Q245" s="224">
        <v>9915</v>
      </c>
      <c r="R245" s="224">
        <v>1457.6</v>
      </c>
      <c r="S245" s="406">
        <v>953</v>
      </c>
      <c r="T245" s="406">
        <v>292</v>
      </c>
      <c r="U245" s="390" t="s">
        <v>6405</v>
      </c>
      <c r="V245" s="300">
        <v>661</v>
      </c>
      <c r="W245" s="252">
        <v>231.2</v>
      </c>
      <c r="X245" s="71" t="s">
        <v>6337</v>
      </c>
      <c r="Y245" s="220">
        <v>231.4</v>
      </c>
      <c r="Z245" s="220">
        <v>66</v>
      </c>
      <c r="AA245" s="220">
        <v>5000</v>
      </c>
      <c r="AB245" s="220">
        <v>66</v>
      </c>
      <c r="AC245" s="220"/>
      <c r="AD245" s="220"/>
      <c r="AE245" s="253">
        <v>100</v>
      </c>
      <c r="AF245" s="273" t="s">
        <v>10234</v>
      </c>
      <c r="AG245" s="228">
        <v>5000</v>
      </c>
      <c r="AH245" s="228">
        <v>3000</v>
      </c>
      <c r="AI245" s="91"/>
      <c r="AJ245" s="273"/>
      <c r="AK245" s="273" t="s">
        <v>11507</v>
      </c>
      <c r="AL245" s="629"/>
      <c r="AM245" s="629"/>
      <c r="AN245" s="629"/>
      <c r="AO245" s="629"/>
      <c r="AP245" s="629"/>
      <c r="AQ245" s="315">
        <v>312</v>
      </c>
      <c r="AR245" s="315" t="s">
        <v>8615</v>
      </c>
      <c r="AS245" s="315" t="s">
        <v>8615</v>
      </c>
      <c r="AT245" s="91" t="s">
        <v>8616</v>
      </c>
      <c r="AU245" s="232">
        <v>3225</v>
      </c>
      <c r="AV245" s="232">
        <v>10</v>
      </c>
      <c r="AW245" s="345">
        <v>3000</v>
      </c>
      <c r="AX245" s="345">
        <v>1000</v>
      </c>
      <c r="AY245" s="345">
        <v>2500</v>
      </c>
      <c r="AZ245" s="345">
        <v>500</v>
      </c>
      <c r="BA245" s="345">
        <v>3000</v>
      </c>
      <c r="BB245" s="68">
        <v>20</v>
      </c>
      <c r="BC245" s="68">
        <v>20</v>
      </c>
      <c r="BD245" s="307" t="s">
        <v>10090</v>
      </c>
      <c r="BE245" s="307" t="s">
        <v>8653</v>
      </c>
      <c r="BF245" s="335">
        <v>5000</v>
      </c>
      <c r="BG245" s="335">
        <v>300</v>
      </c>
      <c r="BH245" s="335">
        <v>3000</v>
      </c>
      <c r="BI245" s="335">
        <v>3000</v>
      </c>
      <c r="BJ245" s="335">
        <v>5000</v>
      </c>
      <c r="BK245" s="337">
        <v>20</v>
      </c>
      <c r="BL245" s="337">
        <v>20</v>
      </c>
      <c r="BM245" s="307" t="s">
        <v>8680</v>
      </c>
      <c r="BN245" s="307" t="s">
        <v>7788</v>
      </c>
      <c r="BO245" s="800"/>
      <c r="BP245" s="800"/>
      <c r="BQ245" s="327"/>
      <c r="BR245" s="327"/>
      <c r="BS245" s="327"/>
      <c r="BT245" s="327"/>
      <c r="BU245" s="327"/>
      <c r="BV245" s="327"/>
      <c r="BW245" s="327"/>
      <c r="BX245" s="253"/>
      <c r="BY245" s="571">
        <v>4</v>
      </c>
      <c r="BZ245" s="571">
        <v>1</v>
      </c>
      <c r="CA245" s="571"/>
      <c r="CB245" s="571">
        <v>2</v>
      </c>
      <c r="CC245" s="571"/>
    </row>
    <row r="246" spans="1:81" ht="17.100000000000001" customHeight="1">
      <c r="A246" s="88">
        <v>185</v>
      </c>
      <c r="B246" s="88" t="s">
        <v>2995</v>
      </c>
      <c r="C246" s="648" t="s">
        <v>11293</v>
      </c>
      <c r="D246" s="648" t="s">
        <v>702</v>
      </c>
      <c r="E246" s="648" t="s">
        <v>278</v>
      </c>
      <c r="F246" s="90" t="s">
        <v>12678</v>
      </c>
      <c r="G246" s="101" t="s">
        <v>11294</v>
      </c>
      <c r="H246" s="647" t="s">
        <v>12530</v>
      </c>
      <c r="I246" s="647" t="s">
        <v>12531</v>
      </c>
      <c r="J246" s="647" t="s">
        <v>102</v>
      </c>
      <c r="K246" s="647" t="s">
        <v>11295</v>
      </c>
      <c r="L246" s="647" t="s">
        <v>11296</v>
      </c>
      <c r="M246" s="91" t="s">
        <v>12797</v>
      </c>
      <c r="N246" s="647" t="s">
        <v>30</v>
      </c>
      <c r="O246" s="253"/>
      <c r="P246" s="647" t="s">
        <v>30</v>
      </c>
      <c r="Q246" s="224">
        <v>48000</v>
      </c>
      <c r="R246" s="224">
        <v>4752.51</v>
      </c>
      <c r="S246" s="406">
        <v>895.18</v>
      </c>
      <c r="T246" s="406">
        <v>447.59</v>
      </c>
      <c r="U246" s="390" t="s">
        <v>6352</v>
      </c>
      <c r="V246" s="300">
        <v>447.59</v>
      </c>
      <c r="W246" s="252">
        <v>110.26</v>
      </c>
      <c r="X246" s="647" t="s">
        <v>6337</v>
      </c>
      <c r="Y246" s="220"/>
      <c r="Z246" s="220"/>
      <c r="AA246" s="220"/>
      <c r="AB246" s="220">
        <v>24</v>
      </c>
      <c r="AC246" s="220"/>
      <c r="AD246" s="220"/>
      <c r="AE246" s="307" t="s">
        <v>12798</v>
      </c>
      <c r="AF246" s="647" t="s">
        <v>8143</v>
      </c>
      <c r="AG246" s="228">
        <v>152</v>
      </c>
      <c r="AH246" s="228">
        <v>214</v>
      </c>
      <c r="AI246" s="91"/>
      <c r="AJ246" s="647"/>
      <c r="AK246" s="647" t="s">
        <v>12799</v>
      </c>
      <c r="AL246" s="647"/>
      <c r="AM246" s="647"/>
      <c r="AN246" s="647"/>
      <c r="AO246" s="647"/>
      <c r="AP246" s="647"/>
      <c r="AQ246" s="647">
        <v>365</v>
      </c>
      <c r="AR246" s="647" t="s">
        <v>12800</v>
      </c>
      <c r="AS246" s="647" t="s">
        <v>12800</v>
      </c>
      <c r="AT246" s="91"/>
      <c r="AU246" s="373" t="s">
        <v>12801</v>
      </c>
      <c r="AV246" s="373" t="s">
        <v>12801</v>
      </c>
      <c r="AW246" s="345"/>
      <c r="AX246" s="345"/>
      <c r="AY246" s="345"/>
      <c r="AZ246" s="345"/>
      <c r="BA246" s="345"/>
      <c r="BB246" s="68"/>
      <c r="BC246" s="68"/>
      <c r="BD246" s="307"/>
      <c r="BE246" s="307" t="s">
        <v>12802</v>
      </c>
      <c r="BF246" s="335"/>
      <c r="BG246" s="335"/>
      <c r="BH246" s="335"/>
      <c r="BI246" s="335"/>
      <c r="BJ246" s="335"/>
      <c r="BK246" s="337"/>
      <c r="BL246" s="337"/>
      <c r="BM246" s="307"/>
      <c r="BN246" s="307" t="s">
        <v>12802</v>
      </c>
      <c r="BO246" s="800"/>
      <c r="BP246" s="800"/>
      <c r="BQ246" s="647"/>
      <c r="BR246" s="647"/>
      <c r="BS246" s="647"/>
      <c r="BT246" s="647"/>
      <c r="BU246" s="647"/>
      <c r="BV246" s="647"/>
      <c r="BW246" s="647"/>
      <c r="BX246" s="253"/>
      <c r="BY246" s="646">
        <v>1</v>
      </c>
      <c r="BZ246" s="646"/>
      <c r="CA246" s="646"/>
      <c r="CB246" s="646"/>
      <c r="CC246" s="646"/>
    </row>
    <row r="247" spans="1:81" ht="17.100000000000001" customHeight="1">
      <c r="A247" s="136"/>
      <c r="B247" s="147" t="s">
        <v>3299</v>
      </c>
      <c r="C247" s="136"/>
      <c r="D247" s="136">
        <v>9</v>
      </c>
      <c r="E247" s="136"/>
      <c r="F247" s="136"/>
      <c r="G247" s="135"/>
      <c r="H247" s="136"/>
      <c r="I247" s="136"/>
      <c r="J247" s="136"/>
      <c r="K247" s="136"/>
      <c r="L247" s="136"/>
      <c r="M247" s="112"/>
      <c r="N247" s="112"/>
      <c r="O247" s="285"/>
      <c r="P247" s="112"/>
      <c r="Q247" s="284"/>
      <c r="R247" s="284"/>
      <c r="S247" s="284"/>
      <c r="T247" s="284"/>
      <c r="U247" s="285"/>
      <c r="V247" s="298"/>
      <c r="W247" s="298"/>
      <c r="X247" s="112"/>
      <c r="Y247" s="286"/>
      <c r="Z247" s="286"/>
      <c r="AA247" s="286"/>
      <c r="AB247" s="286"/>
      <c r="AC247" s="286"/>
      <c r="AD247" s="286"/>
      <c r="AE247" s="285"/>
      <c r="AF247" s="112"/>
      <c r="AG247" s="237"/>
      <c r="AH247" s="237"/>
      <c r="AI247" s="205"/>
      <c r="AJ247" s="112"/>
      <c r="AK247" s="112"/>
      <c r="AL247" s="112"/>
      <c r="AM247" s="112"/>
      <c r="AN247" s="112"/>
      <c r="AO247" s="112"/>
      <c r="AP247" s="112"/>
      <c r="AQ247" s="112"/>
      <c r="AR247" s="112"/>
      <c r="AS247" s="112"/>
      <c r="AT247" s="205"/>
      <c r="AU247" s="198"/>
      <c r="AV247" s="198"/>
      <c r="AW247" s="197"/>
      <c r="AX247" s="197"/>
      <c r="AY247" s="197"/>
      <c r="AZ247" s="197"/>
      <c r="BA247" s="197"/>
      <c r="BB247" s="197"/>
      <c r="BC247" s="197"/>
      <c r="BD247" s="352"/>
      <c r="BE247" s="352"/>
      <c r="BF247" s="339"/>
      <c r="BG247" s="339"/>
      <c r="BH247" s="339"/>
      <c r="BI247" s="339"/>
      <c r="BJ247" s="339"/>
      <c r="BK247" s="339"/>
      <c r="BL247" s="339"/>
      <c r="BM247" s="352"/>
      <c r="BN247" s="352"/>
      <c r="BO247" s="803"/>
      <c r="BP247" s="803"/>
      <c r="BQ247" s="112"/>
      <c r="BR247" s="112"/>
      <c r="BS247" s="112"/>
      <c r="BT247" s="112"/>
      <c r="BU247" s="112"/>
      <c r="BV247" s="112"/>
      <c r="BW247" s="112"/>
      <c r="BX247" s="285"/>
      <c r="BY247" s="112"/>
      <c r="BZ247" s="112"/>
      <c r="CA247" s="112"/>
      <c r="CB247" s="112"/>
      <c r="CC247" s="112"/>
    </row>
    <row r="248" spans="1:81" ht="17.100000000000001" customHeight="1">
      <c r="A248" s="102"/>
      <c r="B248" s="157" t="s">
        <v>3334</v>
      </c>
      <c r="C248" s="158"/>
      <c r="D248" s="158">
        <v>11</v>
      </c>
      <c r="E248" s="158"/>
      <c r="F248" s="110"/>
      <c r="G248" s="170"/>
      <c r="H248" s="104"/>
      <c r="I248" s="104"/>
      <c r="J248" s="104"/>
      <c r="K248" s="104"/>
      <c r="L248" s="104"/>
      <c r="M248" s="104"/>
      <c r="N248" s="104"/>
      <c r="O248" s="288"/>
      <c r="P248" s="104"/>
      <c r="Q248" s="287"/>
      <c r="R248" s="287"/>
      <c r="S248" s="287"/>
      <c r="T248" s="287"/>
      <c r="U248" s="288"/>
      <c r="V248" s="299"/>
      <c r="W248" s="299"/>
      <c r="X248" s="104"/>
      <c r="Y248" s="289"/>
      <c r="Z248" s="289"/>
      <c r="AA248" s="289"/>
      <c r="AB248" s="289"/>
      <c r="AC248" s="289"/>
      <c r="AD248" s="289"/>
      <c r="AE248" s="288"/>
      <c r="AF248" s="104"/>
      <c r="AG248" s="238"/>
      <c r="AH248" s="238"/>
      <c r="AI248" s="204"/>
      <c r="AJ248" s="104"/>
      <c r="AK248" s="104"/>
      <c r="AL248" s="104"/>
      <c r="AM248" s="104"/>
      <c r="AN248" s="104"/>
      <c r="AO248" s="104"/>
      <c r="AP248" s="104"/>
      <c r="AQ248" s="104"/>
      <c r="AR248" s="104"/>
      <c r="AS248" s="104"/>
      <c r="AT248" s="204"/>
      <c r="AU248" s="199"/>
      <c r="AV248" s="199"/>
      <c r="AW248" s="346"/>
      <c r="AX248" s="346"/>
      <c r="AY248" s="346"/>
      <c r="AZ248" s="346"/>
      <c r="BA248" s="346"/>
      <c r="BB248" s="346"/>
      <c r="BC248" s="346"/>
      <c r="BD248" s="353"/>
      <c r="BE248" s="353"/>
      <c r="BF248" s="360"/>
      <c r="BG248" s="360"/>
      <c r="BH248" s="360"/>
      <c r="BI248" s="360"/>
      <c r="BJ248" s="360"/>
      <c r="BK248" s="360"/>
      <c r="BL248" s="360"/>
      <c r="BM248" s="353"/>
      <c r="BN248" s="353"/>
      <c r="BO248" s="805"/>
      <c r="BP248" s="805"/>
      <c r="BQ248" s="104"/>
      <c r="BR248" s="104"/>
      <c r="BS248" s="104"/>
      <c r="BT248" s="104"/>
      <c r="BU248" s="104"/>
      <c r="BV248" s="104"/>
      <c r="BW248" s="104"/>
      <c r="BX248" s="288"/>
      <c r="BY248" s="104"/>
      <c r="BZ248" s="104"/>
      <c r="CA248" s="104"/>
      <c r="CB248" s="104"/>
      <c r="CC248" s="104"/>
    </row>
    <row r="249" spans="1:81" ht="17.100000000000001" customHeight="1">
      <c r="A249" s="74"/>
      <c r="B249" s="74" t="s">
        <v>3335</v>
      </c>
      <c r="C249" s="74"/>
      <c r="D249" s="74"/>
      <c r="E249" s="74"/>
      <c r="F249" s="74"/>
      <c r="G249" s="101"/>
      <c r="H249" s="269"/>
      <c r="I249" s="269"/>
      <c r="J249" s="269"/>
      <c r="K249" s="269"/>
      <c r="L249" s="71"/>
      <c r="M249" s="91"/>
      <c r="N249" s="269"/>
      <c r="O249" s="253"/>
      <c r="P249" s="269"/>
      <c r="Q249" s="224"/>
      <c r="R249" s="224"/>
      <c r="S249" s="224"/>
      <c r="T249" s="224"/>
      <c r="U249" s="253"/>
      <c r="V249" s="252"/>
      <c r="W249" s="252"/>
      <c r="X249" s="71"/>
      <c r="Y249" s="220"/>
      <c r="Z249" s="220"/>
      <c r="AA249" s="220"/>
      <c r="AB249" s="220"/>
      <c r="AC249" s="220"/>
      <c r="AD249" s="220"/>
      <c r="AE249" s="253"/>
      <c r="AF249" s="273"/>
      <c r="AG249" s="228"/>
      <c r="AH249" s="228"/>
      <c r="AI249" s="91"/>
      <c r="AJ249" s="273"/>
      <c r="AK249" s="273"/>
      <c r="AL249" s="629"/>
      <c r="AM249" s="629"/>
      <c r="AN249" s="629"/>
      <c r="AO249" s="629"/>
      <c r="AP249" s="629"/>
      <c r="AQ249" s="315"/>
      <c r="AR249" s="315"/>
      <c r="AS249" s="315"/>
      <c r="AT249" s="91"/>
      <c r="AU249" s="73"/>
      <c r="AV249" s="73"/>
      <c r="AW249" s="345"/>
      <c r="AX249" s="345"/>
      <c r="AY249" s="345"/>
      <c r="AZ249" s="345"/>
      <c r="BA249" s="345"/>
      <c r="BB249" s="345"/>
      <c r="BC249" s="345"/>
      <c r="BD249" s="307"/>
      <c r="BE249" s="307"/>
      <c r="BF249" s="335"/>
      <c r="BG249" s="335"/>
      <c r="BH249" s="335"/>
      <c r="BI249" s="335"/>
      <c r="BJ249" s="335"/>
      <c r="BK249" s="335"/>
      <c r="BL249" s="335"/>
      <c r="BM249" s="307"/>
      <c r="BN249" s="307"/>
      <c r="BO249" s="800"/>
      <c r="BP249" s="800"/>
      <c r="BQ249" s="327"/>
      <c r="BR249" s="327"/>
      <c r="BS249" s="327"/>
      <c r="BT249" s="327"/>
      <c r="BU249" s="327"/>
      <c r="BV249" s="327"/>
      <c r="BW249" s="327"/>
      <c r="BX249" s="253"/>
      <c r="BY249" s="327"/>
      <c r="BZ249" s="327"/>
      <c r="CA249" s="327"/>
      <c r="CB249" s="327"/>
      <c r="CC249" s="327"/>
    </row>
    <row r="250" spans="1:81" ht="17.100000000000001" customHeight="1">
      <c r="A250" s="78">
        <v>186</v>
      </c>
      <c r="B250" s="78" t="s">
        <v>3335</v>
      </c>
      <c r="C250" s="78" t="s">
        <v>3386</v>
      </c>
      <c r="D250" s="78" t="s">
        <v>309</v>
      </c>
      <c r="E250" s="78" t="s">
        <v>20</v>
      </c>
      <c r="F250" s="78" t="s">
        <v>5822</v>
      </c>
      <c r="G250" s="101" t="s">
        <v>5823</v>
      </c>
      <c r="H250" s="269" t="s">
        <v>5824</v>
      </c>
      <c r="I250" s="269" t="s">
        <v>5825</v>
      </c>
      <c r="J250" s="269" t="s">
        <v>102</v>
      </c>
      <c r="K250" s="269" t="s">
        <v>5825</v>
      </c>
      <c r="L250" s="71" t="s">
        <v>5826</v>
      </c>
      <c r="M250" s="91" t="s">
        <v>11173</v>
      </c>
      <c r="N250" s="269" t="s">
        <v>30</v>
      </c>
      <c r="O250" s="253"/>
      <c r="P250" s="499" t="s">
        <v>30</v>
      </c>
      <c r="Q250" s="224">
        <v>8059</v>
      </c>
      <c r="R250" s="224">
        <v>1463</v>
      </c>
      <c r="S250" s="224">
        <v>511</v>
      </c>
      <c r="T250" s="406"/>
      <c r="U250" s="390"/>
      <c r="V250" s="300">
        <v>511</v>
      </c>
      <c r="W250" s="252">
        <v>96</v>
      </c>
      <c r="X250" s="71" t="s">
        <v>6337</v>
      </c>
      <c r="Y250" s="220"/>
      <c r="Z250" s="220">
        <v>35</v>
      </c>
      <c r="AA250" s="220">
        <v>6542</v>
      </c>
      <c r="AB250" s="220">
        <v>58</v>
      </c>
      <c r="AC250" s="220"/>
      <c r="AD250" s="220">
        <v>130</v>
      </c>
      <c r="AE250" s="253">
        <v>100</v>
      </c>
      <c r="AF250" s="273" t="s">
        <v>8179</v>
      </c>
      <c r="AG250" s="228">
        <v>519</v>
      </c>
      <c r="AH250" s="228">
        <v>536</v>
      </c>
      <c r="AI250" s="91"/>
      <c r="AJ250" s="273"/>
      <c r="AK250" s="273" t="s">
        <v>6372</v>
      </c>
      <c r="AL250" s="629"/>
      <c r="AM250" s="629"/>
      <c r="AN250" s="629"/>
      <c r="AO250" s="629"/>
      <c r="AP250" s="629"/>
      <c r="AQ250" s="315">
        <v>284</v>
      </c>
      <c r="AR250" s="315" t="s">
        <v>6341</v>
      </c>
      <c r="AS250" s="315" t="s">
        <v>6341</v>
      </c>
      <c r="AT250" s="91" t="s">
        <v>8180</v>
      </c>
      <c r="AU250" s="73">
        <v>162546</v>
      </c>
      <c r="AV250" s="232">
        <v>572</v>
      </c>
      <c r="AW250" s="345"/>
      <c r="AX250" s="345"/>
      <c r="AY250" s="345"/>
      <c r="AZ250" s="345"/>
      <c r="BA250" s="345"/>
      <c r="BB250" s="345"/>
      <c r="BC250" s="345"/>
      <c r="BD250" s="307"/>
      <c r="BE250" s="307" t="s">
        <v>6350</v>
      </c>
      <c r="BF250" s="335"/>
      <c r="BG250" s="335"/>
      <c r="BH250" s="335"/>
      <c r="BI250" s="335"/>
      <c r="BJ250" s="335"/>
      <c r="BK250" s="335"/>
      <c r="BL250" s="335"/>
      <c r="BM250" s="307"/>
      <c r="BN250" s="307" t="s">
        <v>6350</v>
      </c>
      <c r="BO250" s="800"/>
      <c r="BP250" s="800">
        <v>2</v>
      </c>
      <c r="BQ250" s="327"/>
      <c r="BR250" s="327"/>
      <c r="BS250" s="327"/>
      <c r="BT250" s="327">
        <v>1</v>
      </c>
      <c r="BU250" s="327">
        <v>3</v>
      </c>
      <c r="BV250" s="327">
        <v>2</v>
      </c>
      <c r="BW250" s="327"/>
      <c r="BX250" s="253"/>
      <c r="BY250" s="327"/>
      <c r="BZ250" s="327"/>
      <c r="CA250" s="327"/>
      <c r="CB250" s="327"/>
      <c r="CC250" s="327"/>
    </row>
    <row r="251" spans="1:81" ht="17.100000000000001" customHeight="1">
      <c r="A251" s="78">
        <v>187</v>
      </c>
      <c r="B251" s="78" t="s">
        <v>3335</v>
      </c>
      <c r="C251" s="78" t="s">
        <v>3420</v>
      </c>
      <c r="D251" s="78" t="s">
        <v>309</v>
      </c>
      <c r="E251" s="78" t="s">
        <v>20</v>
      </c>
      <c r="F251" s="78" t="s">
        <v>5827</v>
      </c>
      <c r="G251" s="101" t="s">
        <v>3422</v>
      </c>
      <c r="H251" s="269" t="s">
        <v>3423</v>
      </c>
      <c r="I251" s="269" t="s">
        <v>5828</v>
      </c>
      <c r="J251" s="269" t="s">
        <v>102</v>
      </c>
      <c r="K251" s="269" t="s">
        <v>257</v>
      </c>
      <c r="L251" s="71" t="s">
        <v>5829</v>
      </c>
      <c r="M251" s="91" t="s">
        <v>11174</v>
      </c>
      <c r="N251" s="269" t="s">
        <v>30</v>
      </c>
      <c r="O251" s="253"/>
      <c r="P251" s="269" t="s">
        <v>30</v>
      </c>
      <c r="Q251" s="224">
        <v>489</v>
      </c>
      <c r="R251" s="224">
        <v>489</v>
      </c>
      <c r="S251" s="224">
        <v>335</v>
      </c>
      <c r="T251" s="224">
        <v>201</v>
      </c>
      <c r="U251" s="253" t="s">
        <v>8470</v>
      </c>
      <c r="V251" s="252">
        <v>134</v>
      </c>
      <c r="W251" s="252">
        <v>31</v>
      </c>
      <c r="X251" s="71" t="s">
        <v>6337</v>
      </c>
      <c r="Y251" s="220">
        <v>49</v>
      </c>
      <c r="Z251" s="220">
        <v>49</v>
      </c>
      <c r="AA251" s="220">
        <v>876</v>
      </c>
      <c r="AB251" s="220">
        <v>100</v>
      </c>
      <c r="AC251" s="220"/>
      <c r="AD251" s="220"/>
      <c r="AE251" s="253" t="s">
        <v>12008</v>
      </c>
      <c r="AF251" s="273" t="s">
        <v>8181</v>
      </c>
      <c r="AG251" s="228">
        <v>210</v>
      </c>
      <c r="AH251" s="228">
        <v>210</v>
      </c>
      <c r="AI251" s="91"/>
      <c r="AJ251" s="273"/>
      <c r="AK251" s="273" t="s">
        <v>6369</v>
      </c>
      <c r="AL251" s="629">
        <v>1</v>
      </c>
      <c r="AM251" s="629"/>
      <c r="AN251" s="629">
        <v>1</v>
      </c>
      <c r="AO251" s="629"/>
      <c r="AP251" s="629"/>
      <c r="AQ251" s="315">
        <v>312</v>
      </c>
      <c r="AR251" s="315" t="s">
        <v>8617</v>
      </c>
      <c r="AS251" s="315" t="s">
        <v>8617</v>
      </c>
      <c r="AT251" s="91" t="s">
        <v>6956</v>
      </c>
      <c r="AU251" s="73">
        <v>2465</v>
      </c>
      <c r="AV251" s="232">
        <v>8</v>
      </c>
      <c r="AW251" s="345"/>
      <c r="AX251" s="345"/>
      <c r="AY251" s="345"/>
      <c r="AZ251" s="345"/>
      <c r="BA251" s="345"/>
      <c r="BB251" s="345"/>
      <c r="BC251" s="345"/>
      <c r="BD251" s="307"/>
      <c r="BE251" s="307" t="s">
        <v>6350</v>
      </c>
      <c r="BF251" s="335"/>
      <c r="BG251" s="335"/>
      <c r="BH251" s="335"/>
      <c r="BI251" s="335"/>
      <c r="BJ251" s="335"/>
      <c r="BK251" s="335"/>
      <c r="BL251" s="335"/>
      <c r="BM251" s="307"/>
      <c r="BN251" s="307" t="s">
        <v>6350</v>
      </c>
      <c r="BO251" s="800"/>
      <c r="BP251" s="800">
        <v>1</v>
      </c>
      <c r="BQ251" s="327">
        <v>1</v>
      </c>
      <c r="BR251" s="327">
        <v>1</v>
      </c>
      <c r="BS251" s="327"/>
      <c r="BT251" s="327">
        <v>10</v>
      </c>
      <c r="BU251" s="327">
        <v>17</v>
      </c>
      <c r="BV251" s="327"/>
      <c r="BW251" s="327"/>
      <c r="BX251" s="253"/>
      <c r="BY251" s="327"/>
      <c r="BZ251" s="327"/>
      <c r="CA251" s="327"/>
      <c r="CB251" s="327"/>
      <c r="CC251" s="327"/>
    </row>
    <row r="252" spans="1:81" ht="17.100000000000001" customHeight="1">
      <c r="A252" s="648">
        <v>188</v>
      </c>
      <c r="B252" s="78" t="s">
        <v>3335</v>
      </c>
      <c r="C252" s="78" t="s">
        <v>3438</v>
      </c>
      <c r="D252" s="78" t="s">
        <v>309</v>
      </c>
      <c r="E252" s="78" t="s">
        <v>896</v>
      </c>
      <c r="F252" s="78" t="s">
        <v>5830</v>
      </c>
      <c r="G252" s="101" t="s">
        <v>5831</v>
      </c>
      <c r="H252" s="269" t="s">
        <v>5832</v>
      </c>
      <c r="I252" s="269" t="s">
        <v>5833</v>
      </c>
      <c r="J252" s="269" t="s">
        <v>30</v>
      </c>
      <c r="K252" s="269" t="s">
        <v>896</v>
      </c>
      <c r="L252" s="71" t="s">
        <v>896</v>
      </c>
      <c r="M252" s="91" t="s">
        <v>8182</v>
      </c>
      <c r="N252" s="269" t="s">
        <v>30</v>
      </c>
      <c r="O252" s="253"/>
      <c r="P252" s="269" t="s">
        <v>30</v>
      </c>
      <c r="Q252" s="224">
        <v>45141</v>
      </c>
      <c r="R252" s="224">
        <v>462.09</v>
      </c>
      <c r="S252" s="224">
        <v>162</v>
      </c>
      <c r="T252" s="224"/>
      <c r="U252" s="253"/>
      <c r="V252" s="252">
        <v>162</v>
      </c>
      <c r="W252" s="252">
        <v>36</v>
      </c>
      <c r="X252" s="71" t="s">
        <v>6337</v>
      </c>
      <c r="Y252" s="220">
        <v>73</v>
      </c>
      <c r="Z252" s="220"/>
      <c r="AA252" s="220"/>
      <c r="AB252" s="220">
        <v>52</v>
      </c>
      <c r="AC252" s="220"/>
      <c r="AD252" s="220"/>
      <c r="AE252" s="253">
        <v>47</v>
      </c>
      <c r="AF252" s="273" t="s">
        <v>8183</v>
      </c>
      <c r="AG252" s="228">
        <v>190</v>
      </c>
      <c r="AH252" s="228">
        <v>190</v>
      </c>
      <c r="AI252" s="91"/>
      <c r="AJ252" s="273"/>
      <c r="AK252" s="273"/>
      <c r="AL252" s="629">
        <v>3</v>
      </c>
      <c r="AM252" s="629">
        <v>3</v>
      </c>
      <c r="AN252" s="629"/>
      <c r="AO252" s="629"/>
      <c r="AP252" s="629"/>
      <c r="AQ252" s="315">
        <v>308</v>
      </c>
      <c r="AR252" s="315" t="s">
        <v>6341</v>
      </c>
      <c r="AS252" s="315" t="s">
        <v>6341</v>
      </c>
      <c r="AT252" s="91" t="s">
        <v>8184</v>
      </c>
      <c r="AU252" s="73">
        <v>12895</v>
      </c>
      <c r="AV252" s="232">
        <v>42</v>
      </c>
      <c r="AW252" s="345"/>
      <c r="AX252" s="345"/>
      <c r="AY252" s="345"/>
      <c r="AZ252" s="345"/>
      <c r="BA252" s="345"/>
      <c r="BB252" s="345"/>
      <c r="BC252" s="345"/>
      <c r="BD252" s="307"/>
      <c r="BE252" s="307" t="s">
        <v>12009</v>
      </c>
      <c r="BF252" s="335"/>
      <c r="BG252" s="335"/>
      <c r="BH252" s="335"/>
      <c r="BI252" s="335"/>
      <c r="BJ252" s="335"/>
      <c r="BK252" s="335"/>
      <c r="BL252" s="335"/>
      <c r="BM252" s="307"/>
      <c r="BN252" s="307" t="s">
        <v>6350</v>
      </c>
      <c r="BO252" s="800"/>
      <c r="BP252" s="800"/>
      <c r="BQ252" s="327"/>
      <c r="BR252" s="327"/>
      <c r="BS252" s="327"/>
      <c r="BT252" s="327">
        <v>1</v>
      </c>
      <c r="BU252" s="327">
        <v>2</v>
      </c>
      <c r="BV252" s="327"/>
      <c r="BW252" s="327"/>
      <c r="BX252" s="253"/>
      <c r="BY252" s="327"/>
      <c r="BZ252" s="327"/>
      <c r="CA252" s="327"/>
      <c r="CB252" s="327"/>
      <c r="CC252" s="327"/>
    </row>
    <row r="253" spans="1:81" ht="17.100000000000001" customHeight="1">
      <c r="A253" s="648">
        <v>189</v>
      </c>
      <c r="B253" s="78" t="s">
        <v>3335</v>
      </c>
      <c r="C253" s="78" t="s">
        <v>3427</v>
      </c>
      <c r="D253" s="78" t="s">
        <v>309</v>
      </c>
      <c r="E253" s="78" t="s">
        <v>20</v>
      </c>
      <c r="F253" s="78" t="s">
        <v>5834</v>
      </c>
      <c r="G253" s="101" t="s">
        <v>5835</v>
      </c>
      <c r="H253" s="269" t="s">
        <v>5836</v>
      </c>
      <c r="I253" s="269" t="s">
        <v>12010</v>
      </c>
      <c r="J253" s="269" t="s">
        <v>102</v>
      </c>
      <c r="K253" s="269" t="s">
        <v>5837</v>
      </c>
      <c r="L253" s="71" t="s">
        <v>5838</v>
      </c>
      <c r="M253" s="91" t="s">
        <v>8185</v>
      </c>
      <c r="N253" s="269" t="s">
        <v>30</v>
      </c>
      <c r="O253" s="253"/>
      <c r="P253" s="269" t="s">
        <v>30</v>
      </c>
      <c r="Q253" s="224">
        <v>21245</v>
      </c>
      <c r="R253" s="224">
        <v>3368</v>
      </c>
      <c r="S253" s="224">
        <v>1110</v>
      </c>
      <c r="T253" s="224">
        <v>630</v>
      </c>
      <c r="U253" s="253"/>
      <c r="V253" s="252">
        <v>480</v>
      </c>
      <c r="W253" s="252">
        <v>280</v>
      </c>
      <c r="X253" s="71" t="s">
        <v>33</v>
      </c>
      <c r="Y253" s="220">
        <v>198</v>
      </c>
      <c r="Z253" s="220">
        <v>50</v>
      </c>
      <c r="AA253" s="220">
        <v>200</v>
      </c>
      <c r="AB253" s="220">
        <v>100</v>
      </c>
      <c r="AC253" s="220"/>
      <c r="AD253" s="220"/>
      <c r="AE253" s="253">
        <v>218</v>
      </c>
      <c r="AF253" s="273" t="s">
        <v>8186</v>
      </c>
      <c r="AG253" s="228"/>
      <c r="AH253" s="228">
        <v>137</v>
      </c>
      <c r="AI253" s="91"/>
      <c r="AJ253" s="273"/>
      <c r="AK253" s="273" t="s">
        <v>12011</v>
      </c>
      <c r="AL253" s="629">
        <v>5</v>
      </c>
      <c r="AM253" s="629">
        <v>5</v>
      </c>
      <c r="AN253" s="629"/>
      <c r="AO253" s="629"/>
      <c r="AP253" s="629"/>
      <c r="AQ253" s="315">
        <v>130</v>
      </c>
      <c r="AR253" s="315" t="s">
        <v>6341</v>
      </c>
      <c r="AS253" s="315" t="s">
        <v>6341</v>
      </c>
      <c r="AT253" s="91" t="s">
        <v>10064</v>
      </c>
      <c r="AU253" s="73">
        <v>17000</v>
      </c>
      <c r="AV253" s="232">
        <v>131</v>
      </c>
      <c r="AW253" s="345"/>
      <c r="AX253" s="345"/>
      <c r="AY253" s="345"/>
      <c r="AZ253" s="345"/>
      <c r="BA253" s="345"/>
      <c r="BB253" s="345"/>
      <c r="BC253" s="345"/>
      <c r="BD253" s="307"/>
      <c r="BE253" s="307" t="s">
        <v>6350</v>
      </c>
      <c r="BF253" s="335"/>
      <c r="BG253" s="335"/>
      <c r="BH253" s="335"/>
      <c r="BI253" s="335"/>
      <c r="BJ253" s="335"/>
      <c r="BK253" s="335"/>
      <c r="BL253" s="335"/>
      <c r="BM253" s="307"/>
      <c r="BN253" s="307" t="s">
        <v>6350</v>
      </c>
      <c r="BO253" s="800"/>
      <c r="BP253" s="800">
        <v>1</v>
      </c>
      <c r="BQ253" s="327"/>
      <c r="BR253" s="327"/>
      <c r="BS253" s="327"/>
      <c r="BT253" s="327"/>
      <c r="BU253" s="327"/>
      <c r="BV253" s="327"/>
      <c r="BW253" s="327"/>
      <c r="BX253" s="253"/>
      <c r="BY253" s="327"/>
      <c r="BZ253" s="327"/>
      <c r="CA253" s="327"/>
      <c r="CB253" s="327"/>
      <c r="CC253" s="327"/>
    </row>
    <row r="254" spans="1:81" ht="17.100000000000001" customHeight="1">
      <c r="A254" s="648">
        <v>190</v>
      </c>
      <c r="B254" s="78" t="s">
        <v>3335</v>
      </c>
      <c r="C254" s="78" t="s">
        <v>3391</v>
      </c>
      <c r="D254" s="78" t="s">
        <v>309</v>
      </c>
      <c r="E254" s="78" t="s">
        <v>20</v>
      </c>
      <c r="F254" s="78" t="s">
        <v>11268</v>
      </c>
      <c r="G254" s="101" t="s">
        <v>10951</v>
      </c>
      <c r="H254" s="269" t="s">
        <v>5839</v>
      </c>
      <c r="I254" s="269" t="s">
        <v>10952</v>
      </c>
      <c r="J254" s="269" t="s">
        <v>102</v>
      </c>
      <c r="K254" s="269" t="s">
        <v>5840</v>
      </c>
      <c r="L254" s="71" t="s">
        <v>7922</v>
      </c>
      <c r="M254" s="91" t="s">
        <v>8187</v>
      </c>
      <c r="N254" s="269" t="s">
        <v>30</v>
      </c>
      <c r="O254" s="253"/>
      <c r="P254" s="269" t="s">
        <v>102</v>
      </c>
      <c r="Q254" s="224">
        <v>20982.6</v>
      </c>
      <c r="R254" s="224">
        <v>8929</v>
      </c>
      <c r="S254" s="224">
        <v>1475</v>
      </c>
      <c r="T254" s="224"/>
      <c r="U254" s="253"/>
      <c r="V254" s="252">
        <v>1475</v>
      </c>
      <c r="W254" s="252">
        <v>1429</v>
      </c>
      <c r="X254" s="71" t="s">
        <v>6337</v>
      </c>
      <c r="Y254" s="220">
        <v>490</v>
      </c>
      <c r="Z254" s="220">
        <v>189</v>
      </c>
      <c r="AA254" s="220">
        <v>4411</v>
      </c>
      <c r="AB254" s="220">
        <v>261</v>
      </c>
      <c r="AC254" s="220">
        <v>65</v>
      </c>
      <c r="AD254" s="220">
        <v>155</v>
      </c>
      <c r="AE254" s="253">
        <v>74</v>
      </c>
      <c r="AF254" s="273" t="s">
        <v>8188</v>
      </c>
      <c r="AG254" s="228"/>
      <c r="AH254" s="228">
        <v>2105</v>
      </c>
      <c r="AI254" s="91"/>
      <c r="AJ254" s="273"/>
      <c r="AK254" s="273" t="s">
        <v>6573</v>
      </c>
      <c r="AL254" s="629">
        <v>41</v>
      </c>
      <c r="AM254" s="629">
        <v>10</v>
      </c>
      <c r="AN254" s="629">
        <v>17</v>
      </c>
      <c r="AO254" s="629">
        <v>14</v>
      </c>
      <c r="AP254" s="629"/>
      <c r="AQ254" s="315">
        <v>281</v>
      </c>
      <c r="AR254" s="315" t="s">
        <v>8615</v>
      </c>
      <c r="AS254" s="315" t="s">
        <v>8615</v>
      </c>
      <c r="AT254" s="91" t="s">
        <v>8189</v>
      </c>
      <c r="AU254" s="73">
        <v>151466</v>
      </c>
      <c r="AV254" s="232">
        <v>539</v>
      </c>
      <c r="AW254" s="345"/>
      <c r="AX254" s="345"/>
      <c r="AY254" s="345"/>
      <c r="AZ254" s="345"/>
      <c r="BA254" s="345"/>
      <c r="BB254" s="345"/>
      <c r="BC254" s="345"/>
      <c r="BD254" s="307"/>
      <c r="BE254" s="307" t="s">
        <v>6350</v>
      </c>
      <c r="BF254" s="335"/>
      <c r="BG254" s="335"/>
      <c r="BH254" s="335"/>
      <c r="BI254" s="335"/>
      <c r="BJ254" s="335"/>
      <c r="BK254" s="335"/>
      <c r="BL254" s="335"/>
      <c r="BM254" s="307"/>
      <c r="BN254" s="307" t="s">
        <v>6350</v>
      </c>
      <c r="BO254" s="800">
        <v>2</v>
      </c>
      <c r="BP254" s="800">
        <v>5</v>
      </c>
      <c r="BQ254" s="327">
        <v>2</v>
      </c>
      <c r="BR254" s="327">
        <v>3</v>
      </c>
      <c r="BS254" s="327"/>
      <c r="BT254" s="327">
        <v>5</v>
      </c>
      <c r="BU254" s="327">
        <v>10</v>
      </c>
      <c r="BV254" s="327">
        <v>2</v>
      </c>
      <c r="BW254" s="327">
        <v>7</v>
      </c>
      <c r="BX254" s="253">
        <v>32</v>
      </c>
      <c r="BY254" s="327"/>
      <c r="BZ254" s="327"/>
      <c r="CA254" s="327"/>
      <c r="CB254" s="327"/>
      <c r="CC254" s="327"/>
    </row>
    <row r="255" spans="1:81" ht="17.100000000000001" customHeight="1">
      <c r="A255" s="648">
        <v>191</v>
      </c>
      <c r="B255" s="78" t="s">
        <v>3335</v>
      </c>
      <c r="C255" s="78" t="s">
        <v>3366</v>
      </c>
      <c r="D255" s="78" t="s">
        <v>309</v>
      </c>
      <c r="E255" s="78" t="s">
        <v>20</v>
      </c>
      <c r="F255" s="78" t="s">
        <v>5841</v>
      </c>
      <c r="G255" s="101" t="s">
        <v>5842</v>
      </c>
      <c r="H255" s="269" t="s">
        <v>5843</v>
      </c>
      <c r="I255" s="269" t="s">
        <v>5844</v>
      </c>
      <c r="J255" s="269" t="s">
        <v>102</v>
      </c>
      <c r="K255" s="269" t="s">
        <v>5845</v>
      </c>
      <c r="L255" s="71" t="s">
        <v>5846</v>
      </c>
      <c r="M255" s="91" t="s">
        <v>7952</v>
      </c>
      <c r="N255" s="269" t="s">
        <v>102</v>
      </c>
      <c r="O255" s="253" t="s">
        <v>6435</v>
      </c>
      <c r="P255" s="269" t="s">
        <v>102</v>
      </c>
      <c r="Q255" s="224">
        <v>3884</v>
      </c>
      <c r="R255" s="224">
        <v>1696.4</v>
      </c>
      <c r="S255" s="224">
        <v>594.70000000000005</v>
      </c>
      <c r="T255" s="224"/>
      <c r="U255" s="253"/>
      <c r="V255" s="252">
        <v>594.70000000000005</v>
      </c>
      <c r="W255" s="252">
        <v>83.5</v>
      </c>
      <c r="X255" s="71" t="s">
        <v>6337</v>
      </c>
      <c r="Y255" s="220">
        <v>127.7</v>
      </c>
      <c r="Z255" s="220">
        <v>25</v>
      </c>
      <c r="AA255" s="220">
        <v>2050</v>
      </c>
      <c r="AB255" s="220">
        <v>52.8</v>
      </c>
      <c r="AC255" s="220"/>
      <c r="AD255" s="220">
        <v>128</v>
      </c>
      <c r="AE255" s="253">
        <v>15</v>
      </c>
      <c r="AF255" s="273" t="s">
        <v>10236</v>
      </c>
      <c r="AG255" s="228">
        <v>428</v>
      </c>
      <c r="AH255" s="228">
        <v>428</v>
      </c>
      <c r="AI255" s="91"/>
      <c r="AJ255" s="273"/>
      <c r="AK255" s="273" t="s">
        <v>6354</v>
      </c>
      <c r="AL255" s="629">
        <v>4</v>
      </c>
      <c r="AM255" s="629"/>
      <c r="AN255" s="629">
        <v>2</v>
      </c>
      <c r="AO255" s="629">
        <v>2</v>
      </c>
      <c r="AP255" s="629"/>
      <c r="AQ255" s="315">
        <v>238</v>
      </c>
      <c r="AR255" s="315" t="s">
        <v>6341</v>
      </c>
      <c r="AS255" s="315" t="s">
        <v>6341</v>
      </c>
      <c r="AT255" s="91" t="s">
        <v>6356</v>
      </c>
      <c r="AU255" s="73">
        <v>24067</v>
      </c>
      <c r="AV255" s="232">
        <v>101</v>
      </c>
      <c r="AW255" s="345"/>
      <c r="AX255" s="345"/>
      <c r="AY255" s="345"/>
      <c r="AZ255" s="345"/>
      <c r="BA255" s="345"/>
      <c r="BB255" s="345"/>
      <c r="BC255" s="345"/>
      <c r="BD255" s="307"/>
      <c r="BE255" s="307"/>
      <c r="BF255" s="335" t="s">
        <v>11259</v>
      </c>
      <c r="BG255" s="335">
        <v>0</v>
      </c>
      <c r="BH255" s="335">
        <v>0</v>
      </c>
      <c r="BI255" s="335" t="s">
        <v>11259</v>
      </c>
      <c r="BJ255" s="335" t="s">
        <v>11259</v>
      </c>
      <c r="BK255" s="335"/>
      <c r="BL255" s="335"/>
      <c r="BM255" s="307" t="s">
        <v>11260</v>
      </c>
      <c r="BN255" s="307" t="s">
        <v>12748</v>
      </c>
      <c r="BO255" s="806"/>
      <c r="BP255" s="806">
        <v>1</v>
      </c>
      <c r="BQ255" s="719">
        <v>2</v>
      </c>
      <c r="BR255" s="327">
        <v>1</v>
      </c>
      <c r="BS255" s="327">
        <v>1</v>
      </c>
      <c r="BT255" s="327">
        <v>1</v>
      </c>
      <c r="BU255" s="327"/>
      <c r="BV255" s="327"/>
      <c r="BW255" s="327"/>
      <c r="BX255" s="253">
        <v>6</v>
      </c>
      <c r="BY255" s="327"/>
      <c r="BZ255" s="327"/>
      <c r="CA255" s="327"/>
      <c r="CB255" s="327"/>
      <c r="CC255" s="327"/>
    </row>
    <row r="256" spans="1:81" ht="17.100000000000001" customHeight="1">
      <c r="A256" s="648">
        <v>192</v>
      </c>
      <c r="B256" s="85" t="s">
        <v>3335</v>
      </c>
      <c r="C256" s="85" t="s">
        <v>3353</v>
      </c>
      <c r="D256" s="85" t="s">
        <v>309</v>
      </c>
      <c r="E256" s="78" t="s">
        <v>20</v>
      </c>
      <c r="F256" s="85" t="s">
        <v>5847</v>
      </c>
      <c r="G256" s="101" t="s">
        <v>5848</v>
      </c>
      <c r="H256" s="269" t="s">
        <v>5849</v>
      </c>
      <c r="I256" s="269" t="s">
        <v>5850</v>
      </c>
      <c r="J256" s="269" t="s">
        <v>102</v>
      </c>
      <c r="K256" s="269" t="s">
        <v>5851</v>
      </c>
      <c r="L256" s="71" t="s">
        <v>5852</v>
      </c>
      <c r="M256" s="91" t="s">
        <v>11175</v>
      </c>
      <c r="N256" s="269" t="s">
        <v>30</v>
      </c>
      <c r="O256" s="253"/>
      <c r="P256" s="269" t="s">
        <v>30</v>
      </c>
      <c r="Q256" s="224">
        <v>1971</v>
      </c>
      <c r="R256" s="224">
        <v>1094</v>
      </c>
      <c r="S256" s="224">
        <v>546</v>
      </c>
      <c r="T256" s="224">
        <v>296</v>
      </c>
      <c r="U256" s="253" t="s">
        <v>6352</v>
      </c>
      <c r="V256" s="252">
        <v>250</v>
      </c>
      <c r="W256" s="252">
        <v>69</v>
      </c>
      <c r="X256" s="71" t="s">
        <v>6337</v>
      </c>
      <c r="Y256" s="220">
        <v>269</v>
      </c>
      <c r="Z256" s="220"/>
      <c r="AA256" s="220"/>
      <c r="AB256" s="220">
        <v>80</v>
      </c>
      <c r="AC256" s="220"/>
      <c r="AD256" s="220"/>
      <c r="AE256" s="253">
        <v>110</v>
      </c>
      <c r="AF256" s="273" t="s">
        <v>8190</v>
      </c>
      <c r="AG256" s="228">
        <v>156</v>
      </c>
      <c r="AH256" s="228">
        <v>156</v>
      </c>
      <c r="AI256" s="91"/>
      <c r="AJ256" s="273"/>
      <c r="AK256" s="273" t="s">
        <v>6943</v>
      </c>
      <c r="AL256" s="629">
        <v>15</v>
      </c>
      <c r="AM256" s="629">
        <v>6</v>
      </c>
      <c r="AN256" s="629">
        <v>4</v>
      </c>
      <c r="AO256" s="629">
        <v>5</v>
      </c>
      <c r="AP256" s="629"/>
      <c r="AQ256" s="315">
        <v>318</v>
      </c>
      <c r="AR256" s="315" t="s">
        <v>8613</v>
      </c>
      <c r="AS256" s="315" t="s">
        <v>8613</v>
      </c>
      <c r="AT256" s="91" t="s">
        <v>8618</v>
      </c>
      <c r="AU256" s="73">
        <v>43758</v>
      </c>
      <c r="AV256" s="73">
        <v>138</v>
      </c>
      <c r="AW256" s="345"/>
      <c r="AX256" s="345"/>
      <c r="AY256" s="345"/>
      <c r="AZ256" s="345"/>
      <c r="BA256" s="345"/>
      <c r="BB256" s="345"/>
      <c r="BC256" s="345"/>
      <c r="BD256" s="307"/>
      <c r="BE256" s="307" t="s">
        <v>6350</v>
      </c>
      <c r="BF256" s="335"/>
      <c r="BG256" s="335"/>
      <c r="BH256" s="335"/>
      <c r="BI256" s="335"/>
      <c r="BJ256" s="335"/>
      <c r="BK256" s="335"/>
      <c r="BL256" s="335"/>
      <c r="BM256" s="307"/>
      <c r="BN256" s="307"/>
      <c r="BO256" s="806"/>
      <c r="BP256" s="806">
        <v>2</v>
      </c>
      <c r="BQ256" s="752"/>
      <c r="BR256" s="752"/>
      <c r="BS256" s="752"/>
      <c r="BT256" s="752">
        <v>2</v>
      </c>
      <c r="BU256" s="752">
        <v>1</v>
      </c>
      <c r="BV256" s="752">
        <v>3</v>
      </c>
      <c r="BW256" s="752"/>
      <c r="BX256" s="390"/>
      <c r="BY256" s="327"/>
      <c r="BZ256" s="327"/>
      <c r="CA256" s="327"/>
      <c r="CB256" s="327"/>
      <c r="CC256" s="327"/>
    </row>
    <row r="257" spans="1:83" ht="17.100000000000001" customHeight="1">
      <c r="A257" s="136"/>
      <c r="B257" s="147" t="s">
        <v>3490</v>
      </c>
      <c r="C257" s="136"/>
      <c r="D257" s="136">
        <v>7</v>
      </c>
      <c r="E257" s="136"/>
      <c r="F257" s="136"/>
      <c r="G257" s="135"/>
      <c r="H257" s="136"/>
      <c r="I257" s="136"/>
      <c r="J257" s="136"/>
      <c r="K257" s="136"/>
      <c r="L257" s="136"/>
      <c r="M257" s="112"/>
      <c r="N257" s="112"/>
      <c r="O257" s="285"/>
      <c r="P257" s="112"/>
      <c r="Q257" s="284"/>
      <c r="R257" s="284"/>
      <c r="S257" s="284"/>
      <c r="T257" s="284"/>
      <c r="U257" s="285"/>
      <c r="V257" s="298"/>
      <c r="W257" s="298"/>
      <c r="X257" s="112"/>
      <c r="Y257" s="286"/>
      <c r="Z257" s="286"/>
      <c r="AA257" s="286"/>
      <c r="AB257" s="286"/>
      <c r="AC257" s="286"/>
      <c r="AD257" s="286"/>
      <c r="AE257" s="285"/>
      <c r="AF257" s="112"/>
      <c r="AG257" s="237"/>
      <c r="AH257" s="237"/>
      <c r="AI257" s="205"/>
      <c r="AJ257" s="112"/>
      <c r="AK257" s="112"/>
      <c r="AL257" s="112"/>
      <c r="AM257" s="112"/>
      <c r="AN257" s="112"/>
      <c r="AO257" s="112"/>
      <c r="AP257" s="112"/>
      <c r="AQ257" s="112"/>
      <c r="AR257" s="112"/>
      <c r="AS257" s="112"/>
      <c r="AT257" s="205"/>
      <c r="AU257" s="198"/>
      <c r="AV257" s="198"/>
      <c r="AW257" s="197"/>
      <c r="AX257" s="197"/>
      <c r="AY257" s="197"/>
      <c r="AZ257" s="197"/>
      <c r="BA257" s="197"/>
      <c r="BB257" s="197"/>
      <c r="BC257" s="197"/>
      <c r="BD257" s="352"/>
      <c r="BE257" s="352"/>
      <c r="BF257" s="339"/>
      <c r="BG257" s="339"/>
      <c r="BH257" s="339"/>
      <c r="BI257" s="339"/>
      <c r="BJ257" s="339"/>
      <c r="BK257" s="339"/>
      <c r="BL257" s="339"/>
      <c r="BM257" s="352"/>
      <c r="BN257" s="352"/>
      <c r="BO257" s="803"/>
      <c r="BP257" s="803"/>
      <c r="BQ257" s="112"/>
      <c r="BR257" s="112"/>
      <c r="BS257" s="112"/>
      <c r="BT257" s="112"/>
      <c r="BU257" s="112"/>
      <c r="BV257" s="112"/>
      <c r="BW257" s="112"/>
      <c r="BX257" s="285"/>
      <c r="BY257" s="112"/>
      <c r="BZ257" s="112"/>
      <c r="CA257" s="112"/>
      <c r="CB257" s="112"/>
      <c r="CC257" s="112"/>
    </row>
    <row r="258" spans="1:83" ht="17.100000000000001" customHeight="1">
      <c r="A258" s="78">
        <v>193</v>
      </c>
      <c r="B258" s="78" t="s">
        <v>3336</v>
      </c>
      <c r="C258" s="78" t="s">
        <v>3337</v>
      </c>
      <c r="D258" s="78" t="s">
        <v>350</v>
      </c>
      <c r="E258" s="78" t="s">
        <v>20</v>
      </c>
      <c r="F258" s="78" t="s">
        <v>5853</v>
      </c>
      <c r="G258" s="101" t="s">
        <v>5854</v>
      </c>
      <c r="H258" s="269" t="s">
        <v>5855</v>
      </c>
      <c r="I258" s="269" t="s">
        <v>5856</v>
      </c>
      <c r="J258" s="269" t="s">
        <v>102</v>
      </c>
      <c r="K258" s="269">
        <v>2013.0102999999999</v>
      </c>
      <c r="L258" s="71" t="s">
        <v>5857</v>
      </c>
      <c r="M258" s="91" t="s">
        <v>11176</v>
      </c>
      <c r="N258" s="269" t="s">
        <v>30</v>
      </c>
      <c r="O258" s="253"/>
      <c r="P258" s="269" t="s">
        <v>30</v>
      </c>
      <c r="Q258" s="224">
        <v>827</v>
      </c>
      <c r="R258" s="224">
        <v>431.03</v>
      </c>
      <c r="S258" s="224">
        <v>148.6</v>
      </c>
      <c r="T258" s="224"/>
      <c r="U258" s="253"/>
      <c r="V258" s="252">
        <v>148.6</v>
      </c>
      <c r="W258" s="252">
        <v>25.4</v>
      </c>
      <c r="X258" s="71" t="s">
        <v>33</v>
      </c>
      <c r="Y258" s="220">
        <v>208.26</v>
      </c>
      <c r="Z258" s="220">
        <v>15</v>
      </c>
      <c r="AA258" s="220">
        <v>4620</v>
      </c>
      <c r="AB258" s="220">
        <v>13.52</v>
      </c>
      <c r="AC258" s="220"/>
      <c r="AD258" s="220"/>
      <c r="AE258" s="253">
        <v>10</v>
      </c>
      <c r="AF258" s="273" t="s">
        <v>8502</v>
      </c>
      <c r="AG258" s="228"/>
      <c r="AH258" s="228">
        <v>149</v>
      </c>
      <c r="AI258" s="91"/>
      <c r="AJ258" s="273"/>
      <c r="AK258" s="273" t="s">
        <v>12012</v>
      </c>
      <c r="AL258" s="629">
        <v>3</v>
      </c>
      <c r="AM258" s="629"/>
      <c r="AN258" s="629">
        <v>1</v>
      </c>
      <c r="AO258" s="629">
        <v>2</v>
      </c>
      <c r="AP258" s="629"/>
      <c r="AQ258" s="315">
        <v>343</v>
      </c>
      <c r="AR258" s="315" t="s">
        <v>8615</v>
      </c>
      <c r="AS258" s="315" t="s">
        <v>8615</v>
      </c>
      <c r="AT258" s="91" t="s">
        <v>8610</v>
      </c>
      <c r="AU258" s="73">
        <v>11707</v>
      </c>
      <c r="AV258" s="232">
        <v>34</v>
      </c>
      <c r="AW258" s="345"/>
      <c r="AX258" s="345"/>
      <c r="AY258" s="345"/>
      <c r="AZ258" s="345"/>
      <c r="BA258" s="345"/>
      <c r="BB258" s="345"/>
      <c r="BC258" s="345"/>
      <c r="BD258" s="307"/>
      <c r="BE258" s="307" t="s">
        <v>6350</v>
      </c>
      <c r="BF258" s="335"/>
      <c r="BG258" s="335"/>
      <c r="BH258" s="335"/>
      <c r="BI258" s="335"/>
      <c r="BJ258" s="335"/>
      <c r="BK258" s="335"/>
      <c r="BL258" s="335"/>
      <c r="BM258" s="307"/>
      <c r="BN258" s="307" t="s">
        <v>6350</v>
      </c>
      <c r="BO258" s="800"/>
      <c r="BP258" s="800"/>
      <c r="BQ258" s="327"/>
      <c r="BR258" s="327"/>
      <c r="BS258" s="327"/>
      <c r="BT258" s="327"/>
      <c r="BU258" s="327"/>
      <c r="BV258" s="327"/>
      <c r="BW258" s="327"/>
      <c r="BX258" s="253"/>
      <c r="BY258" s="327">
        <v>2</v>
      </c>
      <c r="BZ258" s="327"/>
      <c r="CA258" s="327">
        <v>1</v>
      </c>
      <c r="CB258" s="327">
        <v>1</v>
      </c>
      <c r="CC258" s="327">
        <v>276</v>
      </c>
    </row>
    <row r="259" spans="1:83" ht="17.100000000000001" customHeight="1">
      <c r="A259" s="78">
        <v>194</v>
      </c>
      <c r="B259" s="78" t="s">
        <v>3335</v>
      </c>
      <c r="C259" s="78" t="s">
        <v>3348</v>
      </c>
      <c r="D259" s="78" t="s">
        <v>702</v>
      </c>
      <c r="E259" s="78" t="s">
        <v>20</v>
      </c>
      <c r="F259" s="78" t="s">
        <v>5858</v>
      </c>
      <c r="G259" s="101" t="s">
        <v>11623</v>
      </c>
      <c r="H259" s="269" t="s">
        <v>5859</v>
      </c>
      <c r="I259" s="269" t="s">
        <v>5860</v>
      </c>
      <c r="J259" s="269" t="s">
        <v>102</v>
      </c>
      <c r="K259" s="269" t="s">
        <v>3442</v>
      </c>
      <c r="L259" s="476" t="s">
        <v>5861</v>
      </c>
      <c r="M259" s="91" t="s">
        <v>7950</v>
      </c>
      <c r="N259" s="269" t="s">
        <v>30</v>
      </c>
      <c r="O259" s="253"/>
      <c r="P259" s="269" t="s">
        <v>30</v>
      </c>
      <c r="Q259" s="224">
        <v>476</v>
      </c>
      <c r="R259" s="224">
        <v>405</v>
      </c>
      <c r="S259" s="224">
        <v>236</v>
      </c>
      <c r="T259" s="224">
        <v>101</v>
      </c>
      <c r="U259" s="253" t="s">
        <v>6572</v>
      </c>
      <c r="V259" s="252">
        <v>135</v>
      </c>
      <c r="W259" s="252">
        <v>14</v>
      </c>
      <c r="X259" s="71" t="s">
        <v>6337</v>
      </c>
      <c r="Y259" s="220">
        <v>32</v>
      </c>
      <c r="Z259" s="220">
        <v>28</v>
      </c>
      <c r="AA259" s="220">
        <v>700</v>
      </c>
      <c r="AB259" s="220">
        <v>41</v>
      </c>
      <c r="AC259" s="220">
        <v>12</v>
      </c>
      <c r="AD259" s="220"/>
      <c r="AE259" s="253">
        <v>10</v>
      </c>
      <c r="AF259" s="273" t="s">
        <v>7951</v>
      </c>
      <c r="AG259" s="228"/>
      <c r="AH259" s="228">
        <v>109</v>
      </c>
      <c r="AI259" s="91"/>
      <c r="AJ259" s="273"/>
      <c r="AK259" s="273" t="s">
        <v>11903</v>
      </c>
      <c r="AL259" s="629">
        <v>7</v>
      </c>
      <c r="AM259" s="629">
        <v>2</v>
      </c>
      <c r="AN259" s="629"/>
      <c r="AO259" s="629">
        <v>4</v>
      </c>
      <c r="AP259" s="629">
        <v>1</v>
      </c>
      <c r="AQ259" s="315">
        <v>283</v>
      </c>
      <c r="AR259" s="91" t="s">
        <v>8619</v>
      </c>
      <c r="AS259" s="91" t="s">
        <v>8619</v>
      </c>
      <c r="AT259" s="91" t="s">
        <v>6449</v>
      </c>
      <c r="AU259" s="73">
        <v>53086</v>
      </c>
      <c r="AV259" s="232">
        <v>188</v>
      </c>
      <c r="AW259" s="345"/>
      <c r="AX259" s="345"/>
      <c r="AY259" s="345"/>
      <c r="AZ259" s="345"/>
      <c r="BA259" s="345"/>
      <c r="BB259" s="345"/>
      <c r="BC259" s="345"/>
      <c r="BD259" s="307"/>
      <c r="BE259" s="307" t="s">
        <v>6350</v>
      </c>
      <c r="BF259" s="335"/>
      <c r="BG259" s="335"/>
      <c r="BH259" s="335"/>
      <c r="BI259" s="335"/>
      <c r="BJ259" s="335"/>
      <c r="BK259" s="335"/>
      <c r="BL259" s="335"/>
      <c r="BM259" s="307"/>
      <c r="BN259" s="307" t="s">
        <v>6350</v>
      </c>
      <c r="BO259" s="800"/>
      <c r="BP259" s="800"/>
      <c r="BQ259" s="327"/>
      <c r="BR259" s="327"/>
      <c r="BS259" s="327"/>
      <c r="BT259" s="327"/>
      <c r="BU259" s="327"/>
      <c r="BV259" s="327"/>
      <c r="BW259" s="327"/>
      <c r="BX259" s="253"/>
      <c r="BY259" s="725">
        <v>4</v>
      </c>
      <c r="BZ259" s="327"/>
      <c r="CA259" s="327">
        <v>1</v>
      </c>
      <c r="CB259" s="327"/>
      <c r="CC259" s="327"/>
    </row>
    <row r="260" spans="1:83" ht="17.100000000000001" customHeight="1">
      <c r="A260" s="648">
        <v>195</v>
      </c>
      <c r="B260" s="88" t="s">
        <v>3336</v>
      </c>
      <c r="C260" s="88" t="s">
        <v>5862</v>
      </c>
      <c r="D260" s="88" t="s">
        <v>350</v>
      </c>
      <c r="E260" s="88" t="s">
        <v>20</v>
      </c>
      <c r="F260" s="88" t="s">
        <v>5863</v>
      </c>
      <c r="G260" s="101" t="s">
        <v>8806</v>
      </c>
      <c r="H260" s="269" t="s">
        <v>5864</v>
      </c>
      <c r="I260" s="269" t="s">
        <v>847</v>
      </c>
      <c r="J260" s="269" t="s">
        <v>102</v>
      </c>
      <c r="K260" s="269" t="s">
        <v>847</v>
      </c>
      <c r="L260" s="498" t="s">
        <v>5865</v>
      </c>
      <c r="M260" s="91" t="s">
        <v>11177</v>
      </c>
      <c r="N260" s="269" t="s">
        <v>30</v>
      </c>
      <c r="O260" s="253"/>
      <c r="P260" s="269" t="s">
        <v>30</v>
      </c>
      <c r="Q260" s="406">
        <v>15000</v>
      </c>
      <c r="R260" s="406"/>
      <c r="S260" s="406">
        <v>10040</v>
      </c>
      <c r="T260" s="406">
        <v>10000</v>
      </c>
      <c r="U260" s="390"/>
      <c r="V260" s="300">
        <v>40</v>
      </c>
      <c r="W260" s="300">
        <v>50</v>
      </c>
      <c r="X260" s="628"/>
      <c r="Y260" s="220"/>
      <c r="Z260" s="220"/>
      <c r="AA260" s="220"/>
      <c r="AB260" s="220"/>
      <c r="AC260" s="220"/>
      <c r="AD260" s="220"/>
      <c r="AE260" s="253">
        <v>20</v>
      </c>
      <c r="AF260" s="273" t="s">
        <v>9798</v>
      </c>
      <c r="AG260" s="228"/>
      <c r="AH260" s="228">
        <v>99</v>
      </c>
      <c r="AI260" s="91"/>
      <c r="AJ260" s="273"/>
      <c r="AK260" s="273"/>
      <c r="AL260" s="629"/>
      <c r="AM260" s="629"/>
      <c r="AN260" s="629"/>
      <c r="AO260" s="629"/>
      <c r="AP260" s="629"/>
      <c r="AQ260" s="315">
        <v>365</v>
      </c>
      <c r="AR260" s="315" t="s">
        <v>11240</v>
      </c>
      <c r="AS260" s="315" t="s">
        <v>11240</v>
      </c>
      <c r="AT260" s="91" t="s">
        <v>10023</v>
      </c>
      <c r="AU260" s="73">
        <v>3170</v>
      </c>
      <c r="AV260" s="73">
        <v>8.6</v>
      </c>
      <c r="AW260" s="345">
        <v>3000</v>
      </c>
      <c r="AX260" s="345">
        <v>2000</v>
      </c>
      <c r="AY260" s="345">
        <v>2000</v>
      </c>
      <c r="AZ260" s="345">
        <v>3000</v>
      </c>
      <c r="BA260" s="345">
        <v>3000</v>
      </c>
      <c r="BB260" s="345"/>
      <c r="BC260" s="345"/>
      <c r="BD260" s="307"/>
      <c r="BE260" s="307"/>
      <c r="BF260" s="335"/>
      <c r="BG260" s="335"/>
      <c r="BH260" s="335"/>
      <c r="BI260" s="335"/>
      <c r="BJ260" s="335"/>
      <c r="BK260" s="335"/>
      <c r="BL260" s="335"/>
      <c r="BM260" s="307"/>
      <c r="BN260" s="307"/>
      <c r="BO260" s="800"/>
      <c r="BP260" s="800"/>
      <c r="BQ260" s="327"/>
      <c r="BR260" s="327"/>
      <c r="BS260" s="327"/>
      <c r="BT260" s="327"/>
      <c r="BU260" s="327"/>
      <c r="BV260" s="327"/>
      <c r="BW260" s="327"/>
      <c r="BX260" s="253"/>
      <c r="BY260" s="327">
        <v>1</v>
      </c>
      <c r="BZ260" s="327"/>
      <c r="CA260" s="327"/>
      <c r="CB260" s="327"/>
      <c r="CC260" s="327"/>
    </row>
    <row r="261" spans="1:83" ht="17.100000000000001" customHeight="1">
      <c r="A261" s="648">
        <v>196</v>
      </c>
      <c r="B261" s="78" t="s">
        <v>3335</v>
      </c>
      <c r="C261" s="78" t="s">
        <v>3348</v>
      </c>
      <c r="D261" s="78" t="s">
        <v>702</v>
      </c>
      <c r="E261" s="78" t="s">
        <v>20</v>
      </c>
      <c r="F261" s="78" t="s">
        <v>5866</v>
      </c>
      <c r="G261" s="101" t="s">
        <v>8805</v>
      </c>
      <c r="H261" s="269" t="s">
        <v>5867</v>
      </c>
      <c r="I261" s="269" t="s">
        <v>12013</v>
      </c>
      <c r="J261" s="269" t="s">
        <v>102</v>
      </c>
      <c r="K261" s="269" t="s">
        <v>5868</v>
      </c>
      <c r="L261" s="71" t="s">
        <v>5869</v>
      </c>
      <c r="M261" s="91" t="s">
        <v>8191</v>
      </c>
      <c r="N261" s="269" t="s">
        <v>30</v>
      </c>
      <c r="O261" s="253"/>
      <c r="P261" s="269" t="s">
        <v>102</v>
      </c>
      <c r="Q261" s="224">
        <v>413</v>
      </c>
      <c r="R261" s="224">
        <v>922</v>
      </c>
      <c r="S261" s="224">
        <v>205</v>
      </c>
      <c r="T261" s="224"/>
      <c r="U261" s="253"/>
      <c r="V261" s="252">
        <v>205</v>
      </c>
      <c r="W261" s="252">
        <v>18</v>
      </c>
      <c r="X261" s="71" t="s">
        <v>6337</v>
      </c>
      <c r="Y261" s="220">
        <v>65</v>
      </c>
      <c r="Z261" s="220">
        <v>20</v>
      </c>
      <c r="AA261" s="220">
        <v>820</v>
      </c>
      <c r="AB261" s="220">
        <v>17</v>
      </c>
      <c r="AC261" s="220"/>
      <c r="AD261" s="220"/>
      <c r="AE261" s="253">
        <v>8</v>
      </c>
      <c r="AF261" s="273" t="s">
        <v>8192</v>
      </c>
      <c r="AG261" s="228"/>
      <c r="AH261" s="228">
        <v>140</v>
      </c>
      <c r="AI261" s="91"/>
      <c r="AJ261" s="273"/>
      <c r="AK261" s="273" t="s">
        <v>6369</v>
      </c>
      <c r="AL261" s="629">
        <v>8</v>
      </c>
      <c r="AM261" s="629">
        <v>2</v>
      </c>
      <c r="AN261" s="629">
        <v>2</v>
      </c>
      <c r="AO261" s="629">
        <v>4</v>
      </c>
      <c r="AP261" s="629"/>
      <c r="AQ261" s="315">
        <v>250</v>
      </c>
      <c r="AR261" s="315" t="s">
        <v>8615</v>
      </c>
      <c r="AS261" s="315" t="s">
        <v>12684</v>
      </c>
      <c r="AT261" s="91" t="s">
        <v>10063</v>
      </c>
      <c r="AU261" s="73">
        <v>2700</v>
      </c>
      <c r="AV261" s="73">
        <v>11</v>
      </c>
      <c r="AW261" s="345"/>
      <c r="AX261" s="345"/>
      <c r="AY261" s="345"/>
      <c r="AZ261" s="345"/>
      <c r="BA261" s="345"/>
      <c r="BB261" s="345"/>
      <c r="BC261" s="345"/>
      <c r="BD261" s="307"/>
      <c r="BE261" s="307" t="s">
        <v>6350</v>
      </c>
      <c r="BF261" s="335"/>
      <c r="BG261" s="335"/>
      <c r="BH261" s="335"/>
      <c r="BI261" s="335"/>
      <c r="BJ261" s="335"/>
      <c r="BK261" s="335"/>
      <c r="BL261" s="335"/>
      <c r="BM261" s="307"/>
      <c r="BN261" s="307" t="s">
        <v>6350</v>
      </c>
      <c r="BO261" s="800"/>
      <c r="BP261" s="800"/>
      <c r="BQ261" s="327"/>
      <c r="BR261" s="327"/>
      <c r="BS261" s="327"/>
      <c r="BT261" s="327"/>
      <c r="BU261" s="327"/>
      <c r="BV261" s="327"/>
      <c r="BW261" s="327"/>
      <c r="BX261" s="253"/>
      <c r="BY261" s="327">
        <v>1</v>
      </c>
      <c r="BZ261" s="327"/>
      <c r="CA261" s="327">
        <v>1</v>
      </c>
      <c r="CB261" s="327"/>
      <c r="CC261" s="327"/>
    </row>
    <row r="262" spans="1:83" ht="17.100000000000001" customHeight="1">
      <c r="A262" s="648">
        <v>197</v>
      </c>
      <c r="B262" s="78" t="s">
        <v>3335</v>
      </c>
      <c r="C262" s="78" t="s">
        <v>3348</v>
      </c>
      <c r="D262" s="78" t="s">
        <v>702</v>
      </c>
      <c r="E262" s="78" t="s">
        <v>20</v>
      </c>
      <c r="F262" s="78" t="s">
        <v>5870</v>
      </c>
      <c r="G262" s="101" t="s">
        <v>5871</v>
      </c>
      <c r="H262" s="269" t="s">
        <v>5872</v>
      </c>
      <c r="I262" s="269" t="s">
        <v>5873</v>
      </c>
      <c r="J262" s="269" t="s">
        <v>102</v>
      </c>
      <c r="K262" s="269" t="s">
        <v>5874</v>
      </c>
      <c r="L262" s="71" t="s">
        <v>5875</v>
      </c>
      <c r="M262" s="91" t="s">
        <v>8288</v>
      </c>
      <c r="N262" s="269" t="s">
        <v>30</v>
      </c>
      <c r="O262" s="253"/>
      <c r="P262" s="461" t="s">
        <v>30</v>
      </c>
      <c r="Q262" s="406">
        <v>991.7</v>
      </c>
      <c r="R262" s="406">
        <v>5887</v>
      </c>
      <c r="S262" s="406">
        <v>214</v>
      </c>
      <c r="T262" s="406">
        <v>214</v>
      </c>
      <c r="U262" s="390" t="s">
        <v>6745</v>
      </c>
      <c r="V262" s="252"/>
      <c r="W262" s="252">
        <v>46</v>
      </c>
      <c r="X262" s="71" t="s">
        <v>6337</v>
      </c>
      <c r="Y262" s="220"/>
      <c r="Z262" s="220">
        <v>46</v>
      </c>
      <c r="AA262" s="220">
        <v>500</v>
      </c>
      <c r="AB262" s="220">
        <v>50</v>
      </c>
      <c r="AC262" s="220">
        <v>50</v>
      </c>
      <c r="AD262" s="220"/>
      <c r="AE262" s="253">
        <v>10</v>
      </c>
      <c r="AF262" s="273" t="s">
        <v>8047</v>
      </c>
      <c r="AG262" s="228">
        <v>105</v>
      </c>
      <c r="AH262" s="228">
        <v>105</v>
      </c>
      <c r="AI262" s="91"/>
      <c r="AJ262" s="273"/>
      <c r="AK262" s="273" t="s">
        <v>6369</v>
      </c>
      <c r="AL262" s="629">
        <v>1</v>
      </c>
      <c r="AM262" s="629"/>
      <c r="AN262" s="629"/>
      <c r="AO262" s="629">
        <v>1</v>
      </c>
      <c r="AP262" s="629"/>
      <c r="AQ262" s="315">
        <v>320</v>
      </c>
      <c r="AR262" s="315" t="s">
        <v>6341</v>
      </c>
      <c r="AS262" s="315" t="s">
        <v>7380</v>
      </c>
      <c r="AT262" s="91" t="s">
        <v>7982</v>
      </c>
      <c r="AU262" s="73">
        <v>4600</v>
      </c>
      <c r="AV262" s="232">
        <v>14</v>
      </c>
      <c r="AW262" s="345"/>
      <c r="AX262" s="345"/>
      <c r="AY262" s="345"/>
      <c r="AZ262" s="345"/>
      <c r="BA262" s="345"/>
      <c r="BB262" s="345"/>
      <c r="BC262" s="345"/>
      <c r="BD262" s="307"/>
      <c r="BE262" s="400" t="s">
        <v>8289</v>
      </c>
      <c r="BF262" s="335"/>
      <c r="BG262" s="335"/>
      <c r="BH262" s="335"/>
      <c r="BI262" s="335"/>
      <c r="BJ262" s="335"/>
      <c r="BK262" s="335"/>
      <c r="BL262" s="335"/>
      <c r="BM262" s="307"/>
      <c r="BN262" s="400" t="s">
        <v>8289</v>
      </c>
      <c r="BO262" s="800"/>
      <c r="BP262" s="800"/>
      <c r="BQ262" s="327"/>
      <c r="BR262" s="327"/>
      <c r="BS262" s="327"/>
      <c r="BT262" s="327"/>
      <c r="BU262" s="327"/>
      <c r="BV262" s="327"/>
      <c r="BW262" s="327"/>
      <c r="BX262" s="253"/>
      <c r="BY262" s="461">
        <v>1</v>
      </c>
      <c r="BZ262" s="327"/>
      <c r="CA262" s="327">
        <v>1</v>
      </c>
      <c r="CB262" s="327"/>
      <c r="CC262" s="327"/>
    </row>
    <row r="263" spans="1:83" ht="17.100000000000001" customHeight="1">
      <c r="A263" s="648">
        <v>198</v>
      </c>
      <c r="B263" s="86" t="s">
        <v>3336</v>
      </c>
      <c r="C263" s="86" t="s">
        <v>3521</v>
      </c>
      <c r="D263" s="86" t="s">
        <v>350</v>
      </c>
      <c r="E263" s="78" t="s">
        <v>20</v>
      </c>
      <c r="F263" s="86" t="s">
        <v>12619</v>
      </c>
      <c r="G263" s="169" t="s">
        <v>5876</v>
      </c>
      <c r="H263" s="268" t="s">
        <v>5877</v>
      </c>
      <c r="I263" s="268" t="s">
        <v>5878</v>
      </c>
      <c r="J263" s="268" t="s">
        <v>102</v>
      </c>
      <c r="K263" s="268" t="s">
        <v>5879</v>
      </c>
      <c r="L263" s="93" t="s">
        <v>5880</v>
      </c>
      <c r="M263" s="91" t="s">
        <v>8199</v>
      </c>
      <c r="N263" s="269" t="s">
        <v>30</v>
      </c>
      <c r="O263" s="253"/>
      <c r="P263" s="269" t="s">
        <v>30</v>
      </c>
      <c r="Q263" s="224">
        <v>25203</v>
      </c>
      <c r="R263" s="224">
        <v>2564.1</v>
      </c>
      <c r="S263" s="224">
        <v>827</v>
      </c>
      <c r="T263" s="224">
        <v>395</v>
      </c>
      <c r="U263" s="253" t="s">
        <v>8470</v>
      </c>
      <c r="V263" s="252">
        <v>432</v>
      </c>
      <c r="W263" s="252">
        <v>46</v>
      </c>
      <c r="X263" s="71" t="s">
        <v>6337</v>
      </c>
      <c r="Y263" s="220">
        <v>1676</v>
      </c>
      <c r="Z263" s="220">
        <v>18</v>
      </c>
      <c r="AA263" s="220">
        <v>983</v>
      </c>
      <c r="AB263" s="220">
        <v>28</v>
      </c>
      <c r="AC263" s="220"/>
      <c r="AD263" s="220">
        <v>552</v>
      </c>
      <c r="AE263" s="253">
        <v>150</v>
      </c>
      <c r="AF263" s="273" t="s">
        <v>8200</v>
      </c>
      <c r="AG263" s="228">
        <v>100</v>
      </c>
      <c r="AH263" s="228">
        <v>100</v>
      </c>
      <c r="AI263" s="91"/>
      <c r="AJ263" s="273"/>
      <c r="AK263" s="273" t="s">
        <v>6369</v>
      </c>
      <c r="AL263" s="629">
        <v>2</v>
      </c>
      <c r="AM263" s="629">
        <v>1</v>
      </c>
      <c r="AN263" s="629"/>
      <c r="AO263" s="629">
        <v>1</v>
      </c>
      <c r="AP263" s="629"/>
      <c r="AQ263" s="315">
        <v>231</v>
      </c>
      <c r="AR263" s="315" t="s">
        <v>8621</v>
      </c>
      <c r="AS263" s="315" t="s">
        <v>8621</v>
      </c>
      <c r="AT263" s="91" t="s">
        <v>8620</v>
      </c>
      <c r="AU263" s="232">
        <v>18000</v>
      </c>
      <c r="AV263" s="232">
        <v>78</v>
      </c>
      <c r="AW263" s="345">
        <v>12000</v>
      </c>
      <c r="AX263" s="345">
        <v>8000</v>
      </c>
      <c r="AY263" s="345">
        <v>8000</v>
      </c>
      <c r="AZ263" s="345">
        <v>10000</v>
      </c>
      <c r="BA263" s="345">
        <v>12000</v>
      </c>
      <c r="BB263" s="345">
        <v>10</v>
      </c>
      <c r="BC263" s="345">
        <v>10</v>
      </c>
      <c r="BD263" s="307" t="s">
        <v>8202</v>
      </c>
      <c r="BE263" s="307" t="s">
        <v>10088</v>
      </c>
      <c r="BF263" s="335">
        <v>12000</v>
      </c>
      <c r="BG263" s="335">
        <v>8000</v>
      </c>
      <c r="BH263" s="335">
        <v>8000</v>
      </c>
      <c r="BI263" s="335">
        <v>10000</v>
      </c>
      <c r="BJ263" s="335">
        <v>10000</v>
      </c>
      <c r="BK263" s="335"/>
      <c r="BL263" s="335"/>
      <c r="BM263" s="307" t="s">
        <v>8202</v>
      </c>
      <c r="BN263" s="307" t="s">
        <v>10273</v>
      </c>
      <c r="BO263" s="800"/>
      <c r="BP263" s="800"/>
      <c r="BQ263" s="327"/>
      <c r="BR263" s="327"/>
      <c r="BS263" s="327"/>
      <c r="BT263" s="327"/>
      <c r="BU263" s="327"/>
      <c r="BV263" s="327"/>
      <c r="BW263" s="327"/>
      <c r="BX263" s="253"/>
      <c r="BY263" s="548">
        <v>1</v>
      </c>
      <c r="BZ263" s="478"/>
      <c r="CA263" s="478">
        <v>1</v>
      </c>
      <c r="CB263" s="478"/>
      <c r="CC263" s="478"/>
    </row>
    <row r="264" spans="1:83" ht="17.100000000000001" customHeight="1">
      <c r="A264" s="648">
        <v>199</v>
      </c>
      <c r="B264" s="120" t="s">
        <v>3336</v>
      </c>
      <c r="C264" s="120" t="s">
        <v>5881</v>
      </c>
      <c r="D264" s="120" t="s">
        <v>350</v>
      </c>
      <c r="E264" s="78" t="s">
        <v>20</v>
      </c>
      <c r="F264" s="120" t="s">
        <v>5882</v>
      </c>
      <c r="G264" s="101" t="s">
        <v>5883</v>
      </c>
      <c r="H264" s="269" t="s">
        <v>5884</v>
      </c>
      <c r="I264" s="269" t="s">
        <v>5885</v>
      </c>
      <c r="J264" s="269" t="s">
        <v>102</v>
      </c>
      <c r="K264" s="269" t="s">
        <v>5886</v>
      </c>
      <c r="L264" s="71" t="s">
        <v>5887</v>
      </c>
      <c r="M264" s="91" t="s">
        <v>8193</v>
      </c>
      <c r="N264" s="269" t="s">
        <v>30</v>
      </c>
      <c r="O264" s="253"/>
      <c r="P264" s="269" t="s">
        <v>30</v>
      </c>
      <c r="Q264" s="224">
        <v>11184</v>
      </c>
      <c r="R264" s="224">
        <v>886</v>
      </c>
      <c r="S264" s="224">
        <v>317</v>
      </c>
      <c r="T264" s="224"/>
      <c r="U264" s="253"/>
      <c r="V264" s="252">
        <v>317</v>
      </c>
      <c r="W264" s="252">
        <v>34</v>
      </c>
      <c r="X264" s="71" t="s">
        <v>6337</v>
      </c>
      <c r="Y264" s="220">
        <v>166</v>
      </c>
      <c r="Z264" s="220">
        <v>28</v>
      </c>
      <c r="AA264" s="220">
        <v>3000</v>
      </c>
      <c r="AB264" s="220">
        <v>37</v>
      </c>
      <c r="AC264" s="220"/>
      <c r="AD264" s="220"/>
      <c r="AE264" s="253">
        <v>12</v>
      </c>
      <c r="AF264" s="273" t="s">
        <v>8179</v>
      </c>
      <c r="AG264" s="228"/>
      <c r="AH264" s="228">
        <v>111</v>
      </c>
      <c r="AI264" s="91"/>
      <c r="AJ264" s="273"/>
      <c r="AK264" s="273" t="s">
        <v>6369</v>
      </c>
      <c r="AL264" s="629">
        <v>28</v>
      </c>
      <c r="AM264" s="629">
        <v>1</v>
      </c>
      <c r="AN264" s="629">
        <v>2</v>
      </c>
      <c r="AO264" s="629">
        <v>25</v>
      </c>
      <c r="AP264" s="629"/>
      <c r="AQ264" s="315">
        <v>251</v>
      </c>
      <c r="AR264" s="315" t="s">
        <v>8622</v>
      </c>
      <c r="AS264" s="315" t="s">
        <v>8622</v>
      </c>
      <c r="AT264" s="91" t="s">
        <v>8194</v>
      </c>
      <c r="AU264" s="73">
        <v>5243</v>
      </c>
      <c r="AV264" s="232">
        <v>21</v>
      </c>
      <c r="AW264" s="345"/>
      <c r="AX264" s="345"/>
      <c r="AY264" s="345"/>
      <c r="AZ264" s="345"/>
      <c r="BA264" s="345"/>
      <c r="BB264" s="345"/>
      <c r="BC264" s="345"/>
      <c r="BD264" s="307"/>
      <c r="BE264" s="307"/>
      <c r="BF264" s="335">
        <v>3000</v>
      </c>
      <c r="BG264" s="335">
        <v>1000</v>
      </c>
      <c r="BH264" s="335">
        <v>2000</v>
      </c>
      <c r="BI264" s="335">
        <v>2000</v>
      </c>
      <c r="BJ264" s="335">
        <v>3000</v>
      </c>
      <c r="BK264" s="335" t="s">
        <v>8681</v>
      </c>
      <c r="BL264" s="335"/>
      <c r="BM264" s="307" t="s">
        <v>8195</v>
      </c>
      <c r="BN264" s="307" t="s">
        <v>7195</v>
      </c>
      <c r="BO264" s="800"/>
      <c r="BP264" s="800"/>
      <c r="BQ264" s="327"/>
      <c r="BR264" s="327"/>
      <c r="BS264" s="327"/>
      <c r="BT264" s="327"/>
      <c r="BU264" s="327"/>
      <c r="BV264" s="327"/>
      <c r="BW264" s="327"/>
      <c r="BX264" s="253"/>
      <c r="BY264" s="327">
        <v>1</v>
      </c>
      <c r="BZ264" s="327"/>
      <c r="CA264" s="327"/>
      <c r="CB264" s="327"/>
      <c r="CC264" s="327"/>
    </row>
    <row r="265" spans="1:83" ht="17.100000000000001" customHeight="1">
      <c r="A265" s="648">
        <v>200</v>
      </c>
      <c r="B265" s="78" t="s">
        <v>3335</v>
      </c>
      <c r="C265" s="78" t="s">
        <v>3381</v>
      </c>
      <c r="D265" s="78" t="s">
        <v>702</v>
      </c>
      <c r="E265" s="78" t="s">
        <v>20</v>
      </c>
      <c r="F265" s="78" t="s">
        <v>5888</v>
      </c>
      <c r="G265" s="101" t="s">
        <v>5889</v>
      </c>
      <c r="H265" s="269" t="s">
        <v>5890</v>
      </c>
      <c r="I265" s="269" t="s">
        <v>5891</v>
      </c>
      <c r="J265" s="269" t="s">
        <v>102</v>
      </c>
      <c r="K265" s="269" t="s">
        <v>5892</v>
      </c>
      <c r="L265" s="71" t="s">
        <v>5893</v>
      </c>
      <c r="M265" s="91" t="s">
        <v>11178</v>
      </c>
      <c r="N265" s="269" t="s">
        <v>30</v>
      </c>
      <c r="O265" s="253"/>
      <c r="P265" s="269" t="s">
        <v>30</v>
      </c>
      <c r="Q265" s="224">
        <v>2290</v>
      </c>
      <c r="R265" s="224">
        <v>330</v>
      </c>
      <c r="S265" s="224">
        <v>495</v>
      </c>
      <c r="T265" s="224">
        <v>330.25</v>
      </c>
      <c r="U265" s="253" t="s">
        <v>6572</v>
      </c>
      <c r="V265" s="252">
        <v>164.75</v>
      </c>
      <c r="W265" s="252">
        <v>16</v>
      </c>
      <c r="X265" s="71" t="s">
        <v>6337</v>
      </c>
      <c r="Y265" s="220">
        <v>66</v>
      </c>
      <c r="Z265" s="220">
        <v>66</v>
      </c>
      <c r="AA265" s="220">
        <v>500</v>
      </c>
      <c r="AB265" s="220">
        <v>150</v>
      </c>
      <c r="AC265" s="220">
        <v>12</v>
      </c>
      <c r="AD265" s="220"/>
      <c r="AE265" s="253">
        <v>10</v>
      </c>
      <c r="AF265" s="273" t="s">
        <v>8196</v>
      </c>
      <c r="AG265" s="228">
        <v>6</v>
      </c>
      <c r="AH265" s="228">
        <v>405</v>
      </c>
      <c r="AI265" s="91"/>
      <c r="AJ265" s="273"/>
      <c r="AK265" s="273" t="s">
        <v>6573</v>
      </c>
      <c r="AL265" s="629">
        <v>2</v>
      </c>
      <c r="AM265" s="629">
        <v>1</v>
      </c>
      <c r="AN265" s="629"/>
      <c r="AO265" s="629">
        <v>1</v>
      </c>
      <c r="AP265" s="629"/>
      <c r="AQ265" s="315">
        <v>365</v>
      </c>
      <c r="AR265" s="315" t="s">
        <v>7574</v>
      </c>
      <c r="AS265" s="315" t="s">
        <v>7574</v>
      </c>
      <c r="AT265" s="91" t="s">
        <v>8637</v>
      </c>
      <c r="AU265" s="232">
        <v>17600</v>
      </c>
      <c r="AV265" s="232">
        <v>48</v>
      </c>
      <c r="AW265" s="345"/>
      <c r="AX265" s="345"/>
      <c r="AY265" s="345"/>
      <c r="AZ265" s="345"/>
      <c r="BA265" s="345"/>
      <c r="BB265" s="345"/>
      <c r="BC265" s="345"/>
      <c r="BD265" s="307"/>
      <c r="BE265" s="307" t="s">
        <v>6350</v>
      </c>
      <c r="BF265" s="335"/>
      <c r="BG265" s="335"/>
      <c r="BH265" s="335"/>
      <c r="BI265" s="335"/>
      <c r="BJ265" s="335"/>
      <c r="BK265" s="335"/>
      <c r="BL265" s="335"/>
      <c r="BM265" s="307"/>
      <c r="BN265" s="307" t="s">
        <v>6350</v>
      </c>
      <c r="BO265" s="800"/>
      <c r="BP265" s="800"/>
      <c r="BQ265" s="327"/>
      <c r="BR265" s="327"/>
      <c r="BS265" s="327"/>
      <c r="BT265" s="327"/>
      <c r="BU265" s="327"/>
      <c r="BV265" s="327"/>
      <c r="BW265" s="327"/>
      <c r="BX265" s="253"/>
      <c r="BY265" s="327">
        <v>1</v>
      </c>
      <c r="BZ265" s="327">
        <v>1</v>
      </c>
      <c r="CA265" s="327">
        <v>2</v>
      </c>
      <c r="CB265" s="327"/>
      <c r="CC265" s="327">
        <v>2</v>
      </c>
    </row>
    <row r="266" spans="1:83" ht="17.100000000000001" customHeight="1">
      <c r="A266" s="648">
        <v>201</v>
      </c>
      <c r="B266" s="78" t="s">
        <v>3335</v>
      </c>
      <c r="C266" s="78" t="s">
        <v>5894</v>
      </c>
      <c r="D266" s="78" t="s">
        <v>350</v>
      </c>
      <c r="E266" s="78" t="s">
        <v>20</v>
      </c>
      <c r="F266" s="78" t="s">
        <v>5895</v>
      </c>
      <c r="G266" s="101" t="s">
        <v>5896</v>
      </c>
      <c r="H266" s="269" t="s">
        <v>5897</v>
      </c>
      <c r="I266" s="269" t="s">
        <v>5898</v>
      </c>
      <c r="J266" s="269" t="s">
        <v>102</v>
      </c>
      <c r="K266" s="269" t="s">
        <v>2549</v>
      </c>
      <c r="L266" s="71" t="s">
        <v>12348</v>
      </c>
      <c r="M266" s="91" t="s">
        <v>8197</v>
      </c>
      <c r="N266" s="269" t="s">
        <v>30</v>
      </c>
      <c r="O266" s="253"/>
      <c r="P266" s="269" t="s">
        <v>30</v>
      </c>
      <c r="Q266" s="224">
        <v>368</v>
      </c>
      <c r="R266" s="224">
        <v>449</v>
      </c>
      <c r="S266" s="224">
        <v>430</v>
      </c>
      <c r="T266" s="224">
        <v>153</v>
      </c>
      <c r="U266" s="253" t="s">
        <v>12014</v>
      </c>
      <c r="V266" s="252">
        <v>277</v>
      </c>
      <c r="W266" s="252">
        <v>25</v>
      </c>
      <c r="X266" s="71" t="s">
        <v>6337</v>
      </c>
      <c r="Y266" s="220">
        <v>100</v>
      </c>
      <c r="Z266" s="220"/>
      <c r="AA266" s="220"/>
      <c r="AB266" s="220">
        <v>10</v>
      </c>
      <c r="AC266" s="220"/>
      <c r="AD266" s="220"/>
      <c r="AE266" s="253"/>
      <c r="AF266" s="273" t="s">
        <v>8198</v>
      </c>
      <c r="AG266" s="228"/>
      <c r="AH266" s="228">
        <v>159</v>
      </c>
      <c r="AI266" s="91"/>
      <c r="AJ266" s="273"/>
      <c r="AK266" s="273" t="s">
        <v>12015</v>
      </c>
      <c r="AL266" s="629"/>
      <c r="AM266" s="629"/>
      <c r="AN266" s="629"/>
      <c r="AO266" s="629"/>
      <c r="AP266" s="629"/>
      <c r="AQ266" s="315">
        <v>365</v>
      </c>
      <c r="AR266" s="315" t="s">
        <v>12016</v>
      </c>
      <c r="AS266" s="315" t="s">
        <v>7145</v>
      </c>
      <c r="AT266" s="91" t="s">
        <v>6437</v>
      </c>
      <c r="AU266" s="73">
        <v>3500</v>
      </c>
      <c r="AV266" s="232">
        <v>10</v>
      </c>
      <c r="AW266" s="345"/>
      <c r="AX266" s="345"/>
      <c r="AY266" s="345"/>
      <c r="AZ266" s="345"/>
      <c r="BA266" s="345"/>
      <c r="BB266" s="345"/>
      <c r="BC266" s="345"/>
      <c r="BD266" s="307"/>
      <c r="BE266" s="307" t="s">
        <v>6350</v>
      </c>
      <c r="BF266" s="335"/>
      <c r="BG266" s="335"/>
      <c r="BH266" s="335"/>
      <c r="BI266" s="335"/>
      <c r="BJ266" s="335"/>
      <c r="BK266" s="335"/>
      <c r="BL266" s="335"/>
      <c r="BM266" s="307"/>
      <c r="BN266" s="307" t="s">
        <v>6350</v>
      </c>
      <c r="BO266" s="800"/>
      <c r="BP266" s="800"/>
      <c r="BQ266" s="327"/>
      <c r="BR266" s="327"/>
      <c r="BS266" s="327"/>
      <c r="BT266" s="327"/>
      <c r="BU266" s="327"/>
      <c r="BV266" s="327"/>
      <c r="BW266" s="327"/>
      <c r="BX266" s="253"/>
      <c r="BY266" s="327"/>
      <c r="BZ266" s="327"/>
      <c r="CA266" s="327">
        <v>1</v>
      </c>
      <c r="CB266" s="327"/>
      <c r="CC266" s="327"/>
    </row>
    <row r="267" spans="1:83" ht="17.100000000000001" customHeight="1">
      <c r="A267" s="648">
        <v>202</v>
      </c>
      <c r="B267" s="78" t="s">
        <v>3335</v>
      </c>
      <c r="C267" s="78" t="s">
        <v>3488</v>
      </c>
      <c r="D267" s="78" t="s">
        <v>702</v>
      </c>
      <c r="E267" s="78" t="s">
        <v>20</v>
      </c>
      <c r="F267" s="78" t="s">
        <v>12753</v>
      </c>
      <c r="G267" s="101" t="s">
        <v>5899</v>
      </c>
      <c r="H267" s="269" t="s">
        <v>5900</v>
      </c>
      <c r="I267" s="269" t="s">
        <v>3604</v>
      </c>
      <c r="J267" s="269" t="s">
        <v>102</v>
      </c>
      <c r="K267" s="269" t="s">
        <v>5901</v>
      </c>
      <c r="L267" s="71" t="s">
        <v>5902</v>
      </c>
      <c r="M267" s="91" t="s">
        <v>8203</v>
      </c>
      <c r="N267" s="269" t="s">
        <v>30</v>
      </c>
      <c r="O267" s="253"/>
      <c r="P267" s="269" t="s">
        <v>30</v>
      </c>
      <c r="Q267" s="224">
        <v>993</v>
      </c>
      <c r="R267" s="224">
        <v>223</v>
      </c>
      <c r="S267" s="224">
        <v>116.6</v>
      </c>
      <c r="T267" s="224">
        <v>24</v>
      </c>
      <c r="U267" s="253"/>
      <c r="V267" s="252">
        <v>92.6</v>
      </c>
      <c r="W267" s="252">
        <v>24</v>
      </c>
      <c r="X267" s="71" t="s">
        <v>6337</v>
      </c>
      <c r="Y267" s="220"/>
      <c r="Z267" s="220">
        <v>5</v>
      </c>
      <c r="AA267" s="220">
        <v>500</v>
      </c>
      <c r="AB267" s="220">
        <v>46</v>
      </c>
      <c r="AC267" s="220"/>
      <c r="AD267" s="220"/>
      <c r="AE267" s="253">
        <v>21</v>
      </c>
      <c r="AF267" s="273" t="s">
        <v>8204</v>
      </c>
      <c r="AG267" s="228">
        <v>108</v>
      </c>
      <c r="AH267" s="228">
        <v>108</v>
      </c>
      <c r="AI267" s="91"/>
      <c r="AJ267" s="273"/>
      <c r="AK267" s="273" t="s">
        <v>6369</v>
      </c>
      <c r="AL267" s="629">
        <v>4</v>
      </c>
      <c r="AM267" s="629"/>
      <c r="AN267" s="629">
        <v>1</v>
      </c>
      <c r="AO267" s="629">
        <v>3</v>
      </c>
      <c r="AP267" s="629"/>
      <c r="AQ267" s="315">
        <v>0</v>
      </c>
      <c r="AR267" s="315"/>
      <c r="AS267" s="315"/>
      <c r="AT267" s="91" t="s">
        <v>12752</v>
      </c>
      <c r="AU267" s="232">
        <v>0</v>
      </c>
      <c r="AV267" s="232">
        <v>0</v>
      </c>
      <c r="AW267" s="345"/>
      <c r="AX267" s="345"/>
      <c r="AY267" s="345"/>
      <c r="AZ267" s="345"/>
      <c r="BA267" s="345"/>
      <c r="BB267" s="345"/>
      <c r="BC267" s="345"/>
      <c r="BD267" s="307"/>
      <c r="BE267" s="307" t="s">
        <v>6350</v>
      </c>
      <c r="BF267" s="335"/>
      <c r="BG267" s="335"/>
      <c r="BH267" s="335"/>
      <c r="BI267" s="335"/>
      <c r="BJ267" s="335"/>
      <c r="BK267" s="335"/>
      <c r="BL267" s="335"/>
      <c r="BM267" s="307"/>
      <c r="BN267" s="307" t="s">
        <v>6350</v>
      </c>
      <c r="BO267" s="800"/>
      <c r="BP267" s="800"/>
      <c r="BQ267" s="327"/>
      <c r="BR267" s="327"/>
      <c r="BS267" s="327"/>
      <c r="BT267" s="327"/>
      <c r="BU267" s="327"/>
      <c r="BV267" s="327"/>
      <c r="BW267" s="327"/>
      <c r="BX267" s="253"/>
      <c r="BY267" s="736">
        <v>1</v>
      </c>
      <c r="BZ267" s="327"/>
      <c r="CA267" s="327"/>
      <c r="CB267" s="327"/>
      <c r="CC267" s="327"/>
    </row>
    <row r="268" spans="1:83" ht="17.100000000000001" customHeight="1">
      <c r="A268" s="648">
        <v>203</v>
      </c>
      <c r="B268" s="90" t="s">
        <v>3336</v>
      </c>
      <c r="C268" s="90" t="s">
        <v>3343</v>
      </c>
      <c r="D268" s="90" t="s">
        <v>350</v>
      </c>
      <c r="E268" s="78" t="s">
        <v>20</v>
      </c>
      <c r="F268" s="90" t="s">
        <v>5903</v>
      </c>
      <c r="G268" s="101" t="s">
        <v>8807</v>
      </c>
      <c r="H268" s="269" t="s">
        <v>5904</v>
      </c>
      <c r="I268" s="269" t="s">
        <v>5905</v>
      </c>
      <c r="J268" s="269" t="s">
        <v>102</v>
      </c>
      <c r="K268" s="269" t="s">
        <v>5906</v>
      </c>
      <c r="L268" s="71" t="s">
        <v>5907</v>
      </c>
      <c r="M268" s="91" t="s">
        <v>8290</v>
      </c>
      <c r="N268" s="269" t="s">
        <v>30</v>
      </c>
      <c r="O268" s="253"/>
      <c r="P268" s="269" t="s">
        <v>30</v>
      </c>
      <c r="Q268" s="224">
        <v>351</v>
      </c>
      <c r="R268" s="224">
        <v>638</v>
      </c>
      <c r="S268" s="224">
        <v>391</v>
      </c>
      <c r="T268" s="224">
        <v>241</v>
      </c>
      <c r="U268" s="253" t="s">
        <v>6745</v>
      </c>
      <c r="V268" s="252">
        <v>150</v>
      </c>
      <c r="W268" s="252">
        <v>20</v>
      </c>
      <c r="X268" s="71" t="s">
        <v>6337</v>
      </c>
      <c r="Y268" s="220">
        <v>80</v>
      </c>
      <c r="Z268" s="220">
        <v>7</v>
      </c>
      <c r="AA268" s="220">
        <v>550</v>
      </c>
      <c r="AB268" s="220">
        <v>39</v>
      </c>
      <c r="AC268" s="220">
        <v>5</v>
      </c>
      <c r="AD268" s="220"/>
      <c r="AE268" s="253">
        <v>4</v>
      </c>
      <c r="AF268" s="273" t="s">
        <v>8503</v>
      </c>
      <c r="AG268" s="228"/>
      <c r="AH268" s="228">
        <v>105</v>
      </c>
      <c r="AI268" s="91"/>
      <c r="AJ268" s="273"/>
      <c r="AK268" s="273" t="s">
        <v>7050</v>
      </c>
      <c r="AL268" s="629">
        <v>3</v>
      </c>
      <c r="AM268" s="629">
        <v>3</v>
      </c>
      <c r="AN268" s="629"/>
      <c r="AO268" s="629"/>
      <c r="AP268" s="629"/>
      <c r="AQ268" s="315">
        <v>350</v>
      </c>
      <c r="AR268" s="315" t="s">
        <v>8615</v>
      </c>
      <c r="AS268" s="315" t="s">
        <v>8615</v>
      </c>
      <c r="AT268" s="91" t="s">
        <v>6422</v>
      </c>
      <c r="AU268" s="73">
        <v>3500</v>
      </c>
      <c r="AV268" s="232">
        <v>10</v>
      </c>
      <c r="AW268" s="345">
        <v>2500</v>
      </c>
      <c r="AX268" s="345">
        <v>0</v>
      </c>
      <c r="AY268" s="345">
        <v>0</v>
      </c>
      <c r="AZ268" s="345">
        <v>500</v>
      </c>
      <c r="BA268" s="345">
        <v>1500</v>
      </c>
      <c r="BB268" s="345"/>
      <c r="BC268" s="345"/>
      <c r="BD268" s="307" t="s">
        <v>12031</v>
      </c>
      <c r="BE268" s="307" t="s">
        <v>7788</v>
      </c>
      <c r="BF268" s="335"/>
      <c r="BG268" s="335"/>
      <c r="BH268" s="335"/>
      <c r="BI268" s="335"/>
      <c r="BJ268" s="335"/>
      <c r="BK268" s="335"/>
      <c r="BL268" s="335"/>
      <c r="BM268" s="307"/>
      <c r="BN268" s="307"/>
      <c r="BO268" s="800"/>
      <c r="BP268" s="800"/>
      <c r="BQ268" s="327"/>
      <c r="BR268" s="327"/>
      <c r="BS268" s="327"/>
      <c r="BT268" s="327"/>
      <c r="BU268" s="327"/>
      <c r="BV268" s="327"/>
      <c r="BW268" s="327"/>
      <c r="BX268" s="253"/>
      <c r="BY268" s="461">
        <v>1</v>
      </c>
      <c r="BZ268" s="327">
        <v>1</v>
      </c>
      <c r="CA268" s="327"/>
      <c r="CB268" s="327"/>
      <c r="CC268" s="327">
        <v>20</v>
      </c>
    </row>
    <row r="269" spans="1:83" ht="17.100000000000001" customHeight="1">
      <c r="A269" s="648">
        <v>204</v>
      </c>
      <c r="B269" s="78" t="s">
        <v>3335</v>
      </c>
      <c r="C269" s="78" t="s">
        <v>3348</v>
      </c>
      <c r="D269" s="78" t="s">
        <v>702</v>
      </c>
      <c r="E269" s="78" t="s">
        <v>20</v>
      </c>
      <c r="F269" s="78" t="s">
        <v>5908</v>
      </c>
      <c r="G269" s="101" t="s">
        <v>5909</v>
      </c>
      <c r="H269" s="269" t="s">
        <v>5910</v>
      </c>
      <c r="I269" s="269" t="s">
        <v>5911</v>
      </c>
      <c r="J269" s="269" t="s">
        <v>102</v>
      </c>
      <c r="K269" s="269" t="s">
        <v>5874</v>
      </c>
      <c r="L269" s="71" t="s">
        <v>5912</v>
      </c>
      <c r="M269" s="91" t="s">
        <v>8286</v>
      </c>
      <c r="N269" s="269" t="s">
        <v>30</v>
      </c>
      <c r="O269" s="253"/>
      <c r="P269" s="269" t="s">
        <v>30</v>
      </c>
      <c r="Q269" s="224">
        <v>920</v>
      </c>
      <c r="R269" s="224">
        <v>400</v>
      </c>
      <c r="S269" s="224">
        <v>185</v>
      </c>
      <c r="T269" s="224">
        <v>185</v>
      </c>
      <c r="U269" s="253"/>
      <c r="V269" s="252"/>
      <c r="W269" s="252">
        <v>14</v>
      </c>
      <c r="X269" s="71" t="s">
        <v>6337</v>
      </c>
      <c r="Y269" s="220"/>
      <c r="Z269" s="220">
        <v>4.5</v>
      </c>
      <c r="AA269" s="220">
        <v>92</v>
      </c>
      <c r="AB269" s="220">
        <v>28.45</v>
      </c>
      <c r="AC269" s="220"/>
      <c r="AD269" s="220"/>
      <c r="AE269" s="253">
        <v>18</v>
      </c>
      <c r="AF269" s="628" t="s">
        <v>8287</v>
      </c>
      <c r="AG269" s="228"/>
      <c r="AH269" s="228">
        <v>120</v>
      </c>
      <c r="AI269" s="91"/>
      <c r="AJ269" s="273"/>
      <c r="AK269" s="273" t="s">
        <v>12030</v>
      </c>
      <c r="AL269" s="629">
        <v>5</v>
      </c>
      <c r="AM269" s="629">
        <v>3</v>
      </c>
      <c r="AN269" s="629">
        <v>1</v>
      </c>
      <c r="AO269" s="629">
        <v>1</v>
      </c>
      <c r="AP269" s="629"/>
      <c r="AQ269" s="315">
        <v>279</v>
      </c>
      <c r="AR269" s="315" t="s">
        <v>6480</v>
      </c>
      <c r="AS269" s="315" t="s">
        <v>6480</v>
      </c>
      <c r="AT269" s="91" t="s">
        <v>10065</v>
      </c>
      <c r="AU269" s="73">
        <v>17838</v>
      </c>
      <c r="AV269" s="232">
        <v>64</v>
      </c>
      <c r="AW269" s="345"/>
      <c r="AX269" s="345"/>
      <c r="AY269" s="345"/>
      <c r="AZ269" s="345"/>
      <c r="BA269" s="345"/>
      <c r="BB269" s="345"/>
      <c r="BC269" s="345"/>
      <c r="BD269" s="307"/>
      <c r="BE269" s="307"/>
      <c r="BF269" s="335"/>
      <c r="BG269" s="335"/>
      <c r="BH269" s="335"/>
      <c r="BI269" s="335"/>
      <c r="BJ269" s="335"/>
      <c r="BK269" s="335"/>
      <c r="BL269" s="335"/>
      <c r="BM269" s="307"/>
      <c r="BN269" s="307"/>
      <c r="BO269" s="800"/>
      <c r="BP269" s="800"/>
      <c r="BQ269" s="327"/>
      <c r="BR269" s="327"/>
      <c r="BS269" s="327"/>
      <c r="BT269" s="327"/>
      <c r="BU269" s="327"/>
      <c r="BV269" s="327"/>
      <c r="BW269" s="327"/>
      <c r="BX269" s="253"/>
      <c r="BY269" s="722">
        <v>3</v>
      </c>
      <c r="BZ269" s="327">
        <v>1</v>
      </c>
      <c r="CA269" s="327">
        <v>1</v>
      </c>
      <c r="CB269" s="327"/>
      <c r="CC269" s="327"/>
    </row>
    <row r="270" spans="1:83" ht="17.100000000000001" customHeight="1">
      <c r="A270" s="648">
        <v>205</v>
      </c>
      <c r="B270" s="88" t="s">
        <v>3336</v>
      </c>
      <c r="C270" s="88" t="s">
        <v>5862</v>
      </c>
      <c r="D270" s="88" t="s">
        <v>350</v>
      </c>
      <c r="E270" s="78" t="s">
        <v>20</v>
      </c>
      <c r="F270" s="88" t="s">
        <v>5913</v>
      </c>
      <c r="G270" s="101" t="s">
        <v>5914</v>
      </c>
      <c r="H270" s="269" t="s">
        <v>5915</v>
      </c>
      <c r="I270" s="269" t="s">
        <v>5916</v>
      </c>
      <c r="J270" s="269" t="s">
        <v>102</v>
      </c>
      <c r="K270" s="269" t="s">
        <v>5917</v>
      </c>
      <c r="L270" s="71" t="s">
        <v>5918</v>
      </c>
      <c r="M270" s="91" t="s">
        <v>9799</v>
      </c>
      <c r="N270" s="269" t="s">
        <v>30</v>
      </c>
      <c r="O270" s="253"/>
      <c r="P270" s="269" t="s">
        <v>30</v>
      </c>
      <c r="Q270" s="224">
        <v>9917</v>
      </c>
      <c r="R270" s="224">
        <v>1112</v>
      </c>
      <c r="S270" s="224">
        <v>800</v>
      </c>
      <c r="T270" s="224">
        <v>500</v>
      </c>
      <c r="U270" s="253" t="s">
        <v>6745</v>
      </c>
      <c r="V270" s="252">
        <v>300</v>
      </c>
      <c r="W270" s="252">
        <v>50</v>
      </c>
      <c r="X270" s="71" t="s">
        <v>6337</v>
      </c>
      <c r="Y270" s="220">
        <v>196</v>
      </c>
      <c r="Z270" s="220"/>
      <c r="AA270" s="220"/>
      <c r="AB270" s="220">
        <v>33</v>
      </c>
      <c r="AC270" s="220">
        <v>33</v>
      </c>
      <c r="AD270" s="220"/>
      <c r="AE270" s="253">
        <v>30</v>
      </c>
      <c r="AF270" s="273" t="s">
        <v>8140</v>
      </c>
      <c r="AG270" s="228"/>
      <c r="AH270" s="228">
        <v>568</v>
      </c>
      <c r="AI270" s="91"/>
      <c r="AJ270" s="273"/>
      <c r="AK270" s="273" t="s">
        <v>6354</v>
      </c>
      <c r="AL270" s="629"/>
      <c r="AM270" s="629"/>
      <c r="AN270" s="629"/>
      <c r="AO270" s="629"/>
      <c r="AP270" s="629"/>
      <c r="AQ270" s="315">
        <v>305</v>
      </c>
      <c r="AR270" s="315" t="s">
        <v>6341</v>
      </c>
      <c r="AS270" s="315" t="s">
        <v>6341</v>
      </c>
      <c r="AT270" s="91" t="s">
        <v>6422</v>
      </c>
      <c r="AU270" s="73">
        <v>5987</v>
      </c>
      <c r="AV270" s="232">
        <v>20</v>
      </c>
      <c r="AW270" s="345">
        <v>3000</v>
      </c>
      <c r="AX270" s="345">
        <v>0</v>
      </c>
      <c r="AY270" s="345">
        <v>3000</v>
      </c>
      <c r="AZ270" s="345">
        <v>3000</v>
      </c>
      <c r="BA270" s="345">
        <v>3000</v>
      </c>
      <c r="BB270" s="345">
        <v>20</v>
      </c>
      <c r="BC270" s="345"/>
      <c r="BD270" s="307"/>
      <c r="BE270" s="307" t="s">
        <v>9800</v>
      </c>
      <c r="BF270" s="335">
        <v>3000</v>
      </c>
      <c r="BG270" s="335">
        <v>0</v>
      </c>
      <c r="BH270" s="335">
        <v>3000</v>
      </c>
      <c r="BI270" s="335">
        <v>3000</v>
      </c>
      <c r="BJ270" s="335">
        <v>3000</v>
      </c>
      <c r="BK270" s="335">
        <v>30</v>
      </c>
      <c r="BL270" s="335"/>
      <c r="BM270" s="307"/>
      <c r="BN270" s="307" t="s">
        <v>9800</v>
      </c>
      <c r="BO270" s="800"/>
      <c r="BP270" s="800"/>
      <c r="BQ270" s="327"/>
      <c r="BR270" s="327"/>
      <c r="BS270" s="327"/>
      <c r="BT270" s="327"/>
      <c r="BU270" s="327"/>
      <c r="BV270" s="327"/>
      <c r="BW270" s="327"/>
      <c r="BX270" s="253"/>
      <c r="BY270" s="327">
        <v>1</v>
      </c>
      <c r="BZ270" s="327"/>
      <c r="CA270" s="327"/>
      <c r="CB270" s="327"/>
      <c r="CC270" s="327"/>
    </row>
    <row r="271" spans="1:83" ht="17.100000000000001" customHeight="1">
      <c r="A271" s="136"/>
      <c r="B271" s="147" t="s">
        <v>3525</v>
      </c>
      <c r="C271" s="136"/>
      <c r="D271" s="136">
        <v>13</v>
      </c>
      <c r="E271" s="136"/>
      <c r="F271" s="136"/>
      <c r="G271" s="135"/>
      <c r="H271" s="136"/>
      <c r="I271" s="136"/>
      <c r="J271" s="136"/>
      <c r="K271" s="136"/>
      <c r="L271" s="136"/>
      <c r="M271" s="112"/>
      <c r="N271" s="112"/>
      <c r="O271" s="285"/>
      <c r="P271" s="112"/>
      <c r="Q271" s="284"/>
      <c r="R271" s="284"/>
      <c r="S271" s="284"/>
      <c r="T271" s="284"/>
      <c r="U271" s="285"/>
      <c r="V271" s="298"/>
      <c r="W271" s="298"/>
      <c r="X271" s="112"/>
      <c r="Y271" s="286"/>
      <c r="Z271" s="286"/>
      <c r="AA271" s="286"/>
      <c r="AB271" s="286"/>
      <c r="AC271" s="286"/>
      <c r="AD271" s="286"/>
      <c r="AE271" s="285"/>
      <c r="AF271" s="112"/>
      <c r="AG271" s="237"/>
      <c r="AH271" s="237"/>
      <c r="AI271" s="205"/>
      <c r="AJ271" s="112"/>
      <c r="AK271" s="112"/>
      <c r="AL271" s="112"/>
      <c r="AM271" s="112"/>
      <c r="AN271" s="112"/>
      <c r="AO271" s="112"/>
      <c r="AP271" s="112"/>
      <c r="AQ271" s="112"/>
      <c r="AR271" s="112"/>
      <c r="AS271" s="112"/>
      <c r="AT271" s="205"/>
      <c r="AU271" s="198"/>
      <c r="AV271" s="198"/>
      <c r="AW271" s="197"/>
      <c r="AX271" s="197"/>
      <c r="AY271" s="197"/>
      <c r="AZ271" s="197"/>
      <c r="BA271" s="197"/>
      <c r="BB271" s="197"/>
      <c r="BC271" s="197"/>
      <c r="BD271" s="352"/>
      <c r="BE271" s="352"/>
      <c r="BF271" s="339"/>
      <c r="BG271" s="339"/>
      <c r="BH271" s="339"/>
      <c r="BI271" s="339"/>
      <c r="BJ271" s="339"/>
      <c r="BK271" s="339"/>
      <c r="BL271" s="339"/>
      <c r="BM271" s="352"/>
      <c r="BN271" s="352"/>
      <c r="BO271" s="803"/>
      <c r="BP271" s="803"/>
      <c r="BQ271" s="112"/>
      <c r="BR271" s="112"/>
      <c r="BS271" s="112"/>
      <c r="BT271" s="112"/>
      <c r="BU271" s="112"/>
      <c r="BV271" s="112"/>
      <c r="BW271" s="112"/>
      <c r="BX271" s="285"/>
      <c r="BY271" s="112"/>
      <c r="BZ271" s="112"/>
      <c r="CA271" s="112"/>
      <c r="CB271" s="112"/>
      <c r="CC271" s="112"/>
    </row>
    <row r="272" spans="1:83" s="9" customFormat="1" ht="17.100000000000001" customHeight="1">
      <c r="A272" s="274">
        <v>206</v>
      </c>
      <c r="B272" s="653" t="s">
        <v>3335</v>
      </c>
      <c r="C272" s="274" t="s">
        <v>3381</v>
      </c>
      <c r="D272" s="274" t="s">
        <v>987</v>
      </c>
      <c r="E272" s="274" t="s">
        <v>20</v>
      </c>
      <c r="F272" s="274" t="s">
        <v>11297</v>
      </c>
      <c r="G272" s="655" t="s">
        <v>11298</v>
      </c>
      <c r="H272" s="274" t="s">
        <v>12046</v>
      </c>
      <c r="I272" s="274" t="s">
        <v>12675</v>
      </c>
      <c r="J272" s="274" t="s">
        <v>102</v>
      </c>
      <c r="K272" s="274" t="s">
        <v>11299</v>
      </c>
      <c r="L272" s="274" t="s">
        <v>11300</v>
      </c>
      <c r="M272" s="646" t="s">
        <v>12047</v>
      </c>
      <c r="N272" s="646" t="s">
        <v>30</v>
      </c>
      <c r="O272" s="390" t="s">
        <v>6435</v>
      </c>
      <c r="P272" s="646" t="s">
        <v>30</v>
      </c>
      <c r="Q272" s="406">
        <v>7465.13</v>
      </c>
      <c r="R272" s="406">
        <v>465.13</v>
      </c>
      <c r="S272" s="406">
        <v>321.72000000000003</v>
      </c>
      <c r="T272" s="406">
        <v>321.72000000000003</v>
      </c>
      <c r="U272" s="390"/>
      <c r="V272" s="300"/>
      <c r="W272" s="300">
        <v>82.68</v>
      </c>
      <c r="X272" s="646" t="s">
        <v>6337</v>
      </c>
      <c r="Y272" s="464"/>
      <c r="Z272" s="464">
        <v>22</v>
      </c>
      <c r="AA272" s="464">
        <v>50</v>
      </c>
      <c r="AB272" s="464">
        <v>59.07</v>
      </c>
      <c r="AC272" s="464"/>
      <c r="AD272" s="464"/>
      <c r="AE272" s="390">
        <v>100</v>
      </c>
      <c r="AF272" s="646" t="s">
        <v>8045</v>
      </c>
      <c r="AG272" s="255">
        <v>297</v>
      </c>
      <c r="AH272" s="255">
        <v>297</v>
      </c>
      <c r="AI272" s="650"/>
      <c r="AJ272" s="646"/>
      <c r="AK272" s="646" t="s">
        <v>12048</v>
      </c>
      <c r="AL272" s="646">
        <v>6</v>
      </c>
      <c r="AM272" s="646">
        <v>1</v>
      </c>
      <c r="AN272" s="646"/>
      <c r="AO272" s="646">
        <v>5</v>
      </c>
      <c r="AP272" s="646"/>
      <c r="AQ272" s="646">
        <v>205</v>
      </c>
      <c r="AR272" s="646" t="s">
        <v>6359</v>
      </c>
      <c r="AS272" s="646" t="s">
        <v>12684</v>
      </c>
      <c r="AT272" s="650" t="s">
        <v>6399</v>
      </c>
      <c r="AU272" s="232">
        <v>3000</v>
      </c>
      <c r="AV272" s="232">
        <v>15</v>
      </c>
      <c r="AW272" s="68"/>
      <c r="AX272" s="68"/>
      <c r="AY272" s="68"/>
      <c r="AZ272" s="68"/>
      <c r="BA272" s="68"/>
      <c r="BB272" s="68"/>
      <c r="BC272" s="68"/>
      <c r="BD272" s="400"/>
      <c r="BE272" s="400" t="s">
        <v>6350</v>
      </c>
      <c r="BF272" s="337"/>
      <c r="BG272" s="337"/>
      <c r="BH272" s="337"/>
      <c r="BI272" s="337"/>
      <c r="BJ272" s="337"/>
      <c r="BK272" s="337"/>
      <c r="BL272" s="337"/>
      <c r="BM272" s="400"/>
      <c r="BN272" s="400" t="s">
        <v>6350</v>
      </c>
      <c r="BO272" s="806"/>
      <c r="BP272" s="806">
        <v>2</v>
      </c>
      <c r="BQ272" s="646">
        <v>1</v>
      </c>
      <c r="BR272" s="646"/>
      <c r="BS272" s="646"/>
      <c r="BT272" s="646"/>
      <c r="BU272" s="646"/>
      <c r="BV272" s="646"/>
      <c r="BW272" s="646"/>
      <c r="BX272" s="390"/>
      <c r="BY272" s="646"/>
      <c r="BZ272" s="646"/>
      <c r="CA272" s="646"/>
      <c r="CB272" s="646"/>
      <c r="CC272" s="646"/>
      <c r="CD272" s="29"/>
      <c r="CE272" s="25"/>
    </row>
    <row r="273" spans="1:81" ht="17.100000000000001" customHeight="1">
      <c r="A273" s="136"/>
      <c r="B273" s="147" t="s">
        <v>3541</v>
      </c>
      <c r="C273" s="136"/>
      <c r="D273" s="136">
        <v>1</v>
      </c>
      <c r="E273" s="136"/>
      <c r="F273" s="136"/>
      <c r="G273" s="135"/>
      <c r="H273" s="136"/>
      <c r="I273" s="136"/>
      <c r="J273" s="136"/>
      <c r="K273" s="136"/>
      <c r="L273" s="136"/>
      <c r="M273" s="112"/>
      <c r="N273" s="112"/>
      <c r="O273" s="285"/>
      <c r="P273" s="112"/>
      <c r="Q273" s="284"/>
      <c r="R273" s="284"/>
      <c r="S273" s="284"/>
      <c r="T273" s="284"/>
      <c r="U273" s="285"/>
      <c r="V273" s="298"/>
      <c r="W273" s="298"/>
      <c r="X273" s="112"/>
      <c r="Y273" s="286"/>
      <c r="Z273" s="286"/>
      <c r="AA273" s="286"/>
      <c r="AB273" s="286"/>
      <c r="AC273" s="286"/>
      <c r="AD273" s="286"/>
      <c r="AE273" s="285"/>
      <c r="AF273" s="112"/>
      <c r="AG273" s="237"/>
      <c r="AH273" s="237"/>
      <c r="AI273" s="205"/>
      <c r="AJ273" s="112"/>
      <c r="AK273" s="112"/>
      <c r="AL273" s="112"/>
      <c r="AM273" s="112"/>
      <c r="AN273" s="112"/>
      <c r="AO273" s="112"/>
      <c r="AP273" s="112"/>
      <c r="AQ273" s="112"/>
      <c r="AR273" s="112"/>
      <c r="AS273" s="112"/>
      <c r="AT273" s="205"/>
      <c r="AU273" s="198"/>
      <c r="AV273" s="198"/>
      <c r="AW273" s="197"/>
      <c r="AX273" s="197"/>
      <c r="AY273" s="197"/>
      <c r="AZ273" s="197"/>
      <c r="BA273" s="197"/>
      <c r="BB273" s="197"/>
      <c r="BC273" s="197"/>
      <c r="BD273" s="352"/>
      <c r="BE273" s="352"/>
      <c r="BF273" s="339"/>
      <c r="BG273" s="339"/>
      <c r="BH273" s="339"/>
      <c r="BI273" s="339"/>
      <c r="BJ273" s="339"/>
      <c r="BK273" s="339"/>
      <c r="BL273" s="339"/>
      <c r="BM273" s="352"/>
      <c r="BN273" s="352"/>
      <c r="BO273" s="803"/>
      <c r="BP273" s="803"/>
      <c r="BQ273" s="112"/>
      <c r="BR273" s="112"/>
      <c r="BS273" s="112"/>
      <c r="BT273" s="112"/>
      <c r="BU273" s="112"/>
      <c r="BV273" s="112"/>
      <c r="BW273" s="112"/>
      <c r="BX273" s="285"/>
      <c r="BY273" s="112"/>
      <c r="BZ273" s="112"/>
      <c r="CA273" s="112"/>
      <c r="CB273" s="112"/>
      <c r="CC273" s="112"/>
    </row>
    <row r="274" spans="1:81" ht="17.100000000000001" customHeight="1">
      <c r="A274" s="102"/>
      <c r="B274" s="157" t="s">
        <v>3542</v>
      </c>
      <c r="C274" s="158"/>
      <c r="D274" s="158">
        <v>21</v>
      </c>
      <c r="E274" s="158"/>
      <c r="F274" s="110"/>
      <c r="G274" s="170"/>
      <c r="H274" s="104"/>
      <c r="I274" s="104"/>
      <c r="J274" s="104"/>
      <c r="K274" s="104"/>
      <c r="L274" s="104"/>
      <c r="M274" s="104"/>
      <c r="N274" s="104"/>
      <c r="O274" s="288"/>
      <c r="P274" s="104"/>
      <c r="Q274" s="287"/>
      <c r="R274" s="287"/>
      <c r="S274" s="287"/>
      <c r="T274" s="287"/>
      <c r="U274" s="288"/>
      <c r="V274" s="299"/>
      <c r="W274" s="299"/>
      <c r="X274" s="104"/>
      <c r="Y274" s="289"/>
      <c r="Z274" s="289"/>
      <c r="AA274" s="289"/>
      <c r="AB274" s="289"/>
      <c r="AC274" s="289"/>
      <c r="AD274" s="289"/>
      <c r="AE274" s="288"/>
      <c r="AF274" s="104"/>
      <c r="AG274" s="238"/>
      <c r="AH274" s="238"/>
      <c r="AI274" s="204"/>
      <c r="AJ274" s="104"/>
      <c r="AK274" s="104"/>
      <c r="AL274" s="104"/>
      <c r="AM274" s="104"/>
      <c r="AN274" s="104"/>
      <c r="AO274" s="104"/>
      <c r="AP274" s="104"/>
      <c r="AQ274" s="104"/>
      <c r="AR274" s="104"/>
      <c r="AS274" s="104"/>
      <c r="AT274" s="204"/>
      <c r="AU274" s="199"/>
      <c r="AV274" s="199"/>
      <c r="AW274" s="346"/>
      <c r="AX274" s="346"/>
      <c r="AY274" s="346"/>
      <c r="AZ274" s="346"/>
      <c r="BA274" s="346"/>
      <c r="BB274" s="346"/>
      <c r="BC274" s="346"/>
      <c r="BD274" s="353"/>
      <c r="BE274" s="353"/>
      <c r="BF274" s="360"/>
      <c r="BG274" s="360"/>
      <c r="BH274" s="360"/>
      <c r="BI274" s="360"/>
      <c r="BJ274" s="360"/>
      <c r="BK274" s="360"/>
      <c r="BL274" s="360"/>
      <c r="BM274" s="353"/>
      <c r="BN274" s="353"/>
      <c r="BO274" s="805"/>
      <c r="BP274" s="805"/>
      <c r="BQ274" s="104"/>
      <c r="BR274" s="104"/>
      <c r="BS274" s="104"/>
      <c r="BT274" s="104"/>
      <c r="BU274" s="104"/>
      <c r="BV274" s="104"/>
      <c r="BW274" s="104"/>
      <c r="BX274" s="288"/>
      <c r="BY274" s="104"/>
      <c r="BZ274" s="104"/>
      <c r="CA274" s="104"/>
      <c r="CB274" s="104"/>
      <c r="CC274" s="104"/>
    </row>
    <row r="275" spans="1:81" ht="17.100000000000001" customHeight="1">
      <c r="A275" s="74"/>
      <c r="B275" s="74" t="s">
        <v>3543</v>
      </c>
      <c r="C275" s="74"/>
      <c r="D275" s="74"/>
      <c r="E275" s="74"/>
      <c r="F275" s="74"/>
      <c r="G275" s="101"/>
      <c r="H275" s="269"/>
      <c r="I275" s="269"/>
      <c r="J275" s="269"/>
      <c r="K275" s="269"/>
      <c r="L275" s="71"/>
      <c r="M275" s="91"/>
      <c r="N275" s="269"/>
      <c r="O275" s="253"/>
      <c r="P275" s="269"/>
      <c r="Q275" s="224"/>
      <c r="R275" s="224"/>
      <c r="S275" s="224"/>
      <c r="T275" s="224"/>
      <c r="U275" s="253"/>
      <c r="V275" s="252"/>
      <c r="W275" s="252"/>
      <c r="X275" s="71"/>
      <c r="Y275" s="220"/>
      <c r="Z275" s="220"/>
      <c r="AA275" s="220"/>
      <c r="AB275" s="220"/>
      <c r="AC275" s="220"/>
      <c r="AD275" s="220"/>
      <c r="AE275" s="253"/>
      <c r="AF275" s="273"/>
      <c r="AG275" s="228"/>
      <c r="AH275" s="228"/>
      <c r="AI275" s="91"/>
      <c r="AJ275" s="273"/>
      <c r="AK275" s="273"/>
      <c r="AL275" s="629"/>
      <c r="AM275" s="629"/>
      <c r="AN275" s="629"/>
      <c r="AO275" s="629"/>
      <c r="AP275" s="629"/>
      <c r="AQ275" s="315"/>
      <c r="AR275" s="315"/>
      <c r="AS275" s="315"/>
      <c r="AT275" s="91"/>
      <c r="AU275" s="73"/>
      <c r="AV275" s="73"/>
      <c r="AW275" s="345"/>
      <c r="AX275" s="345"/>
      <c r="AY275" s="345"/>
      <c r="AZ275" s="345"/>
      <c r="BA275" s="345"/>
      <c r="BB275" s="345"/>
      <c r="BC275" s="345"/>
      <c r="BD275" s="307"/>
      <c r="BE275" s="307"/>
      <c r="BF275" s="335"/>
      <c r="BG275" s="335"/>
      <c r="BH275" s="335"/>
      <c r="BI275" s="335"/>
      <c r="BJ275" s="335"/>
      <c r="BK275" s="335"/>
      <c r="BL275" s="335"/>
      <c r="BM275" s="307"/>
      <c r="BN275" s="307"/>
      <c r="BO275" s="800"/>
      <c r="BP275" s="800"/>
      <c r="BQ275" s="327"/>
      <c r="BR275" s="327"/>
      <c r="BS275" s="327"/>
      <c r="BT275" s="327"/>
      <c r="BU275" s="327"/>
      <c r="BV275" s="327"/>
      <c r="BW275" s="327"/>
      <c r="BX275" s="253"/>
      <c r="BY275" s="327"/>
      <c r="BZ275" s="327"/>
      <c r="CA275" s="327"/>
      <c r="CB275" s="327"/>
      <c r="CC275" s="327"/>
    </row>
    <row r="276" spans="1:81" ht="17.100000000000001" customHeight="1">
      <c r="A276" s="78">
        <v>207</v>
      </c>
      <c r="B276" s="78" t="s">
        <v>3543</v>
      </c>
      <c r="C276" s="78" t="s">
        <v>3653</v>
      </c>
      <c r="D276" s="78" t="s">
        <v>309</v>
      </c>
      <c r="E276" s="78" t="s">
        <v>896</v>
      </c>
      <c r="F276" s="78" t="s">
        <v>5919</v>
      </c>
      <c r="G276" s="101" t="s">
        <v>5920</v>
      </c>
      <c r="H276" s="269" t="s">
        <v>5921</v>
      </c>
      <c r="I276" s="269" t="s">
        <v>3204</v>
      </c>
      <c r="J276" s="269" t="s">
        <v>30</v>
      </c>
      <c r="K276" s="269" t="s">
        <v>896</v>
      </c>
      <c r="L276" s="71" t="s">
        <v>113</v>
      </c>
      <c r="M276" s="91"/>
      <c r="N276" s="269" t="s">
        <v>30</v>
      </c>
      <c r="O276" s="253"/>
      <c r="P276" s="269" t="s">
        <v>30</v>
      </c>
      <c r="Q276" s="224">
        <v>9998</v>
      </c>
      <c r="R276" s="224">
        <v>1392.1</v>
      </c>
      <c r="S276" s="224">
        <v>446.47</v>
      </c>
      <c r="T276" s="224">
        <v>446.47</v>
      </c>
      <c r="U276" s="253"/>
      <c r="V276" s="252"/>
      <c r="W276" s="300"/>
      <c r="X276" s="71"/>
      <c r="Y276" s="220"/>
      <c r="Z276" s="220"/>
      <c r="AA276" s="220"/>
      <c r="AB276" s="220"/>
      <c r="AC276" s="220"/>
      <c r="AD276" s="220"/>
      <c r="AE276" s="253">
        <v>100</v>
      </c>
      <c r="AF276" s="273" t="s">
        <v>7766</v>
      </c>
      <c r="AG276" s="228">
        <v>2338</v>
      </c>
      <c r="AH276" s="228">
        <v>11000</v>
      </c>
      <c r="AI276" s="91"/>
      <c r="AJ276" s="273"/>
      <c r="AK276" s="273"/>
      <c r="AL276" s="629"/>
      <c r="AM276" s="629"/>
      <c r="AN276" s="629"/>
      <c r="AO276" s="629"/>
      <c r="AP276" s="629"/>
      <c r="AQ276" s="315">
        <v>310</v>
      </c>
      <c r="AR276" s="91" t="s">
        <v>8623</v>
      </c>
      <c r="AS276" s="91" t="s">
        <v>8623</v>
      </c>
      <c r="AT276" s="91" t="s">
        <v>8624</v>
      </c>
      <c r="AU276" s="73">
        <v>24000</v>
      </c>
      <c r="AV276" s="73">
        <v>77</v>
      </c>
      <c r="AW276" s="345">
        <v>10000</v>
      </c>
      <c r="AX276" s="345">
        <v>0</v>
      </c>
      <c r="AY276" s="345">
        <v>3000</v>
      </c>
      <c r="AZ276" s="345">
        <v>5000</v>
      </c>
      <c r="BA276" s="345">
        <v>10000</v>
      </c>
      <c r="BB276" s="345">
        <v>20</v>
      </c>
      <c r="BC276" s="345">
        <v>50</v>
      </c>
      <c r="BD276" s="307" t="s">
        <v>8212</v>
      </c>
      <c r="BE276" s="307" t="s">
        <v>8214</v>
      </c>
      <c r="BF276" s="335"/>
      <c r="BG276" s="335"/>
      <c r="BH276" s="335"/>
      <c r="BI276" s="335"/>
      <c r="BJ276" s="335"/>
      <c r="BK276" s="335"/>
      <c r="BL276" s="335"/>
      <c r="BM276" s="307"/>
      <c r="BN276" s="307"/>
      <c r="BO276" s="800"/>
      <c r="BP276" s="800"/>
      <c r="BQ276" s="327"/>
      <c r="BR276" s="327"/>
      <c r="BS276" s="327"/>
      <c r="BT276" s="327"/>
      <c r="BU276" s="327">
        <v>2</v>
      </c>
      <c r="BV276" s="327">
        <v>2</v>
      </c>
      <c r="BW276" s="327"/>
      <c r="BX276" s="253"/>
      <c r="BY276" s="327"/>
      <c r="BZ276" s="327"/>
      <c r="CA276" s="327"/>
      <c r="CB276" s="327"/>
      <c r="CC276" s="327"/>
    </row>
    <row r="277" spans="1:81" ht="17.100000000000001" customHeight="1">
      <c r="A277" s="78">
        <v>208</v>
      </c>
      <c r="B277" s="78" t="s">
        <v>3544</v>
      </c>
      <c r="C277" s="78" t="s">
        <v>5922</v>
      </c>
      <c r="D277" s="78" t="s">
        <v>213</v>
      </c>
      <c r="E277" s="78" t="s">
        <v>20</v>
      </c>
      <c r="F277" s="78" t="s">
        <v>5923</v>
      </c>
      <c r="G277" s="101" t="s">
        <v>5924</v>
      </c>
      <c r="H277" s="269" t="s">
        <v>12176</v>
      </c>
      <c r="I277" s="269" t="s">
        <v>3235</v>
      </c>
      <c r="J277" s="269" t="s">
        <v>102</v>
      </c>
      <c r="K277" s="269" t="s">
        <v>5925</v>
      </c>
      <c r="L277" s="71" t="s">
        <v>5926</v>
      </c>
      <c r="M277" s="91" t="s">
        <v>8205</v>
      </c>
      <c r="N277" s="269" t="s">
        <v>30</v>
      </c>
      <c r="O277" s="253"/>
      <c r="P277" s="269" t="s">
        <v>30</v>
      </c>
      <c r="Q277" s="224">
        <v>3501</v>
      </c>
      <c r="R277" s="224">
        <v>1656</v>
      </c>
      <c r="S277" s="224">
        <v>575</v>
      </c>
      <c r="T277" s="224">
        <v>203</v>
      </c>
      <c r="U277" s="253" t="s">
        <v>11037</v>
      </c>
      <c r="V277" s="252">
        <v>372</v>
      </c>
      <c r="W277" s="252">
        <v>146</v>
      </c>
      <c r="X277" s="71" t="s">
        <v>6337</v>
      </c>
      <c r="Y277" s="220">
        <v>103.5</v>
      </c>
      <c r="Z277" s="220">
        <v>120</v>
      </c>
      <c r="AA277" s="220">
        <v>200</v>
      </c>
      <c r="AB277" s="220">
        <v>20.45</v>
      </c>
      <c r="AC277" s="220">
        <v>20</v>
      </c>
      <c r="AD277" s="220"/>
      <c r="AE277" s="253">
        <v>83</v>
      </c>
      <c r="AF277" s="273" t="s">
        <v>8206</v>
      </c>
      <c r="AG277" s="480">
        <v>736</v>
      </c>
      <c r="AH277" s="480">
        <v>736</v>
      </c>
      <c r="AI277" s="91"/>
      <c r="AJ277" s="273"/>
      <c r="AK277" s="273" t="s">
        <v>6372</v>
      </c>
      <c r="AL277" s="629">
        <v>8</v>
      </c>
      <c r="AM277" s="629"/>
      <c r="AN277" s="629">
        <v>3</v>
      </c>
      <c r="AO277" s="629">
        <v>5</v>
      </c>
      <c r="AP277" s="629"/>
      <c r="AQ277" s="315">
        <v>365</v>
      </c>
      <c r="AR277" s="315" t="s">
        <v>6355</v>
      </c>
      <c r="AS277" s="315" t="s">
        <v>6355</v>
      </c>
      <c r="AT277" s="91" t="s">
        <v>6437</v>
      </c>
      <c r="AU277" s="73">
        <v>115494</v>
      </c>
      <c r="AV277" s="73">
        <v>316</v>
      </c>
      <c r="AW277" s="345"/>
      <c r="AX277" s="345"/>
      <c r="AY277" s="345"/>
      <c r="AZ277" s="345"/>
      <c r="BA277" s="345"/>
      <c r="BB277" s="345"/>
      <c r="BC277" s="345"/>
      <c r="BD277" s="307"/>
      <c r="BE277" s="307" t="s">
        <v>6350</v>
      </c>
      <c r="BF277" s="335"/>
      <c r="BG277" s="335"/>
      <c r="BH277" s="335"/>
      <c r="BI277" s="335"/>
      <c r="BJ277" s="335"/>
      <c r="BK277" s="335"/>
      <c r="BL277" s="335"/>
      <c r="BM277" s="307"/>
      <c r="BN277" s="307"/>
      <c r="BO277" s="800"/>
      <c r="BP277" s="806">
        <v>1</v>
      </c>
      <c r="BQ277" s="327"/>
      <c r="BR277" s="327"/>
      <c r="BS277" s="327"/>
      <c r="BT277" s="327"/>
      <c r="BU277" s="327"/>
      <c r="BV277" s="327">
        <v>2</v>
      </c>
      <c r="BW277" s="327"/>
      <c r="BX277" s="253"/>
      <c r="BY277" s="327"/>
      <c r="BZ277" s="327"/>
      <c r="CA277" s="327"/>
      <c r="CB277" s="327"/>
      <c r="CC277" s="327"/>
    </row>
    <row r="278" spans="1:81" ht="17.100000000000001" customHeight="1">
      <c r="A278" s="648">
        <v>209</v>
      </c>
      <c r="B278" s="78" t="s">
        <v>3543</v>
      </c>
      <c r="C278" s="78" t="s">
        <v>3594</v>
      </c>
      <c r="D278" s="78" t="s">
        <v>309</v>
      </c>
      <c r="E278" s="78" t="s">
        <v>20</v>
      </c>
      <c r="F278" s="78" t="s">
        <v>5927</v>
      </c>
      <c r="G278" s="101" t="s">
        <v>5928</v>
      </c>
      <c r="H278" s="269" t="s">
        <v>5929</v>
      </c>
      <c r="I278" s="269" t="s">
        <v>5930</v>
      </c>
      <c r="J278" s="269" t="s">
        <v>102</v>
      </c>
      <c r="K278" s="269" t="s">
        <v>5931</v>
      </c>
      <c r="L278" s="71" t="s">
        <v>5932</v>
      </c>
      <c r="M278" s="91" t="s">
        <v>8347</v>
      </c>
      <c r="N278" s="269" t="s">
        <v>30</v>
      </c>
      <c r="O278" s="253"/>
      <c r="P278" s="790" t="s">
        <v>30</v>
      </c>
      <c r="Q278" s="224">
        <v>4420</v>
      </c>
      <c r="R278" s="224">
        <v>2576</v>
      </c>
      <c r="S278" s="406">
        <v>1316</v>
      </c>
      <c r="T278" s="224">
        <v>812</v>
      </c>
      <c r="U278" s="253"/>
      <c r="V278" s="252">
        <v>504</v>
      </c>
      <c r="W278" s="252">
        <v>66</v>
      </c>
      <c r="X278" s="71" t="s">
        <v>6337</v>
      </c>
      <c r="Y278" s="220">
        <v>166</v>
      </c>
      <c r="Z278" s="220"/>
      <c r="AA278" s="220"/>
      <c r="AB278" s="220">
        <v>82</v>
      </c>
      <c r="AC278" s="220"/>
      <c r="AD278" s="220"/>
      <c r="AE278" s="253"/>
      <c r="AF278" s="273" t="s">
        <v>8348</v>
      </c>
      <c r="AG278" s="228"/>
      <c r="AH278" s="228">
        <v>797</v>
      </c>
      <c r="AI278" s="91"/>
      <c r="AJ278" s="273"/>
      <c r="AK278" s="273" t="s">
        <v>6372</v>
      </c>
      <c r="AL278" s="629">
        <v>8</v>
      </c>
      <c r="AM278" s="629"/>
      <c r="AN278" s="629"/>
      <c r="AO278" s="629">
        <v>8</v>
      </c>
      <c r="AP278" s="629"/>
      <c r="AQ278" s="315">
        <v>313</v>
      </c>
      <c r="AR278" s="315" t="s">
        <v>8613</v>
      </c>
      <c r="AS278" s="315" t="s">
        <v>8613</v>
      </c>
      <c r="AT278" s="91" t="s">
        <v>8625</v>
      </c>
      <c r="AU278" s="73">
        <v>32404</v>
      </c>
      <c r="AV278" s="73">
        <v>104</v>
      </c>
      <c r="AW278" s="345"/>
      <c r="AX278" s="345"/>
      <c r="AY278" s="345"/>
      <c r="AZ278" s="345"/>
      <c r="BA278" s="345"/>
      <c r="BB278" s="345"/>
      <c r="BC278" s="345"/>
      <c r="BD278" s="307"/>
      <c r="BE278" s="307" t="s">
        <v>6350</v>
      </c>
      <c r="BF278" s="335"/>
      <c r="BG278" s="335"/>
      <c r="BH278" s="335"/>
      <c r="BI278" s="335"/>
      <c r="BJ278" s="335"/>
      <c r="BK278" s="335"/>
      <c r="BL278" s="335"/>
      <c r="BM278" s="307"/>
      <c r="BN278" s="307" t="s">
        <v>6350</v>
      </c>
      <c r="BO278" s="800"/>
      <c r="BP278" s="800">
        <v>1</v>
      </c>
      <c r="BQ278" s="327"/>
      <c r="BR278" s="327"/>
      <c r="BS278" s="327"/>
      <c r="BT278" s="327">
        <v>2</v>
      </c>
      <c r="BU278" s="327">
        <v>1</v>
      </c>
      <c r="BV278" s="327">
        <v>1</v>
      </c>
      <c r="BW278" s="327"/>
      <c r="BX278" s="253">
        <v>4</v>
      </c>
      <c r="BY278" s="327"/>
      <c r="BZ278" s="327"/>
      <c r="CA278" s="327"/>
      <c r="CB278" s="327"/>
      <c r="CC278" s="327"/>
    </row>
    <row r="279" spans="1:81" ht="17.100000000000001" customHeight="1">
      <c r="A279" s="648">
        <v>210</v>
      </c>
      <c r="B279" s="78" t="s">
        <v>3543</v>
      </c>
      <c r="C279" s="78" t="s">
        <v>5933</v>
      </c>
      <c r="D279" s="78" t="s">
        <v>309</v>
      </c>
      <c r="E279" s="78" t="s">
        <v>20</v>
      </c>
      <c r="F279" s="78" t="s">
        <v>5934</v>
      </c>
      <c r="G279" s="101" t="s">
        <v>5935</v>
      </c>
      <c r="H279" s="269" t="s">
        <v>5936</v>
      </c>
      <c r="I279" s="269" t="s">
        <v>5937</v>
      </c>
      <c r="J279" s="269" t="s">
        <v>102</v>
      </c>
      <c r="K279" s="268" t="s">
        <v>5938</v>
      </c>
      <c r="L279" s="603" t="s">
        <v>5939</v>
      </c>
      <c r="M279" s="91" t="s">
        <v>7958</v>
      </c>
      <c r="N279" s="269" t="s">
        <v>30</v>
      </c>
      <c r="O279" s="253"/>
      <c r="P279" s="269" t="s">
        <v>30</v>
      </c>
      <c r="Q279" s="224">
        <v>7981</v>
      </c>
      <c r="R279" s="224">
        <v>2744</v>
      </c>
      <c r="S279" s="224">
        <v>1031.7</v>
      </c>
      <c r="T279" s="224">
        <v>444.8</v>
      </c>
      <c r="U279" s="253"/>
      <c r="V279" s="252">
        <v>586.9</v>
      </c>
      <c r="W279" s="252">
        <v>155</v>
      </c>
      <c r="X279" s="71" t="s">
        <v>6337</v>
      </c>
      <c r="Y279" s="220">
        <v>39</v>
      </c>
      <c r="Z279" s="220"/>
      <c r="AA279" s="220"/>
      <c r="AB279" s="220">
        <v>50</v>
      </c>
      <c r="AC279" s="220"/>
      <c r="AD279" s="220"/>
      <c r="AE279" s="253">
        <v>24</v>
      </c>
      <c r="AF279" s="603" t="s">
        <v>11028</v>
      </c>
      <c r="AG279" s="228"/>
      <c r="AH279" s="228">
        <v>525</v>
      </c>
      <c r="AI279" s="91"/>
      <c r="AJ279" s="273"/>
      <c r="AK279" s="273" t="s">
        <v>6365</v>
      </c>
      <c r="AL279" s="629">
        <v>9</v>
      </c>
      <c r="AM279" s="629">
        <v>1</v>
      </c>
      <c r="AN279" s="629">
        <v>3</v>
      </c>
      <c r="AO279" s="629">
        <v>5</v>
      </c>
      <c r="AP279" s="629"/>
      <c r="AQ279" s="315">
        <v>300</v>
      </c>
      <c r="AR279" s="315" t="s">
        <v>8613</v>
      </c>
      <c r="AS279" s="315" t="s">
        <v>8613</v>
      </c>
      <c r="AT279" s="91" t="s">
        <v>8626</v>
      </c>
      <c r="AU279" s="73">
        <v>10299</v>
      </c>
      <c r="AV279" s="73">
        <v>34</v>
      </c>
      <c r="AW279" s="345"/>
      <c r="AX279" s="345"/>
      <c r="AY279" s="345"/>
      <c r="AZ279" s="345"/>
      <c r="BA279" s="345"/>
      <c r="BB279" s="345"/>
      <c r="BC279" s="345"/>
      <c r="BD279" s="307"/>
      <c r="BE279" s="307" t="s">
        <v>10086</v>
      </c>
      <c r="BF279" s="335"/>
      <c r="BG279" s="335"/>
      <c r="BH279" s="335"/>
      <c r="BI279" s="335"/>
      <c r="BJ279" s="335"/>
      <c r="BK279" s="335"/>
      <c r="BL279" s="335"/>
      <c r="BM279" s="307"/>
      <c r="BN279" s="307" t="s">
        <v>6350</v>
      </c>
      <c r="BO279" s="800"/>
      <c r="BP279" s="800">
        <v>1</v>
      </c>
      <c r="BQ279" s="240"/>
      <c r="BR279" s="603">
        <v>1</v>
      </c>
      <c r="BS279" s="603">
        <v>2</v>
      </c>
      <c r="BT279" s="603"/>
      <c r="BU279" s="603">
        <v>1</v>
      </c>
      <c r="BV279" s="603">
        <v>1</v>
      </c>
      <c r="BW279" s="603"/>
      <c r="BX279" s="390"/>
      <c r="BY279" s="327"/>
      <c r="BZ279" s="327"/>
      <c r="CA279" s="327"/>
      <c r="CB279" s="327"/>
      <c r="CC279" s="327"/>
    </row>
    <row r="280" spans="1:81" ht="17.100000000000001" customHeight="1">
      <c r="A280" s="648">
        <v>211</v>
      </c>
      <c r="B280" s="78" t="s">
        <v>3544</v>
      </c>
      <c r="C280" s="78" t="s">
        <v>3784</v>
      </c>
      <c r="D280" s="78" t="s">
        <v>213</v>
      </c>
      <c r="E280" s="78" t="s">
        <v>20</v>
      </c>
      <c r="F280" s="78" t="s">
        <v>5940</v>
      </c>
      <c r="G280" s="101" t="s">
        <v>5941</v>
      </c>
      <c r="H280" s="269" t="s">
        <v>5942</v>
      </c>
      <c r="I280" s="269" t="s">
        <v>5943</v>
      </c>
      <c r="J280" s="269" t="s">
        <v>102</v>
      </c>
      <c r="K280" s="269" t="s">
        <v>5944</v>
      </c>
      <c r="L280" s="71" t="s">
        <v>5945</v>
      </c>
      <c r="M280" s="91"/>
      <c r="N280" s="269" t="s">
        <v>30</v>
      </c>
      <c r="O280" s="253"/>
      <c r="P280" s="269" t="s">
        <v>30</v>
      </c>
      <c r="Q280" s="224">
        <v>16465</v>
      </c>
      <c r="R280" s="224">
        <v>1075</v>
      </c>
      <c r="S280" s="224">
        <v>555</v>
      </c>
      <c r="T280" s="224">
        <v>255</v>
      </c>
      <c r="U280" s="253" t="s">
        <v>6745</v>
      </c>
      <c r="V280" s="252">
        <v>300</v>
      </c>
      <c r="W280" s="252">
        <v>115</v>
      </c>
      <c r="X280" s="71" t="s">
        <v>6337</v>
      </c>
      <c r="Y280" s="220"/>
      <c r="Z280" s="220">
        <v>33</v>
      </c>
      <c r="AA280" s="220">
        <v>6000</v>
      </c>
      <c r="AB280" s="220">
        <v>21</v>
      </c>
      <c r="AC280" s="220"/>
      <c r="AD280" s="220"/>
      <c r="AE280" s="253">
        <v>100</v>
      </c>
      <c r="AF280" s="273" t="s">
        <v>8207</v>
      </c>
      <c r="AG280" s="228">
        <v>1266</v>
      </c>
      <c r="AH280" s="228">
        <v>1266</v>
      </c>
      <c r="AI280" s="91"/>
      <c r="AJ280" s="273"/>
      <c r="AK280" s="273" t="s">
        <v>6365</v>
      </c>
      <c r="AL280" s="629"/>
      <c r="AM280" s="629"/>
      <c r="AN280" s="629"/>
      <c r="AO280" s="629"/>
      <c r="AP280" s="629"/>
      <c r="AQ280" s="612">
        <v>292</v>
      </c>
      <c r="AR280" s="612" t="s">
        <v>6355</v>
      </c>
      <c r="AS280" s="612" t="s">
        <v>6355</v>
      </c>
      <c r="AT280" s="634" t="s">
        <v>11241</v>
      </c>
      <c r="AU280" s="232">
        <v>4557</v>
      </c>
      <c r="AV280" s="232">
        <v>16</v>
      </c>
      <c r="AW280" s="345"/>
      <c r="AX280" s="345"/>
      <c r="AY280" s="345"/>
      <c r="AZ280" s="345"/>
      <c r="BA280" s="345"/>
      <c r="BB280" s="345"/>
      <c r="BC280" s="345"/>
      <c r="BD280" s="307"/>
      <c r="BE280" s="307" t="s">
        <v>6350</v>
      </c>
      <c r="BF280" s="335"/>
      <c r="BG280" s="335"/>
      <c r="BH280" s="335"/>
      <c r="BI280" s="335"/>
      <c r="BJ280" s="335"/>
      <c r="BK280" s="335"/>
      <c r="BL280" s="335"/>
      <c r="BM280" s="307"/>
      <c r="BN280" s="307" t="s">
        <v>6350</v>
      </c>
      <c r="BO280" s="800"/>
      <c r="BP280" s="800">
        <v>1</v>
      </c>
      <c r="BQ280" s="327"/>
      <c r="BR280" s="327"/>
      <c r="BS280" s="327"/>
      <c r="BT280" s="327"/>
      <c r="BU280" s="327"/>
      <c r="BV280" s="327"/>
      <c r="BW280" s="327"/>
      <c r="BX280" s="253"/>
      <c r="BY280" s="327"/>
      <c r="BZ280" s="327"/>
      <c r="CA280" s="327"/>
      <c r="CB280" s="327"/>
      <c r="CC280" s="327"/>
    </row>
    <row r="281" spans="1:81" ht="17.100000000000001" customHeight="1">
      <c r="A281" s="648">
        <v>212</v>
      </c>
      <c r="B281" s="78" t="s">
        <v>5946</v>
      </c>
      <c r="C281" s="78" t="s">
        <v>5947</v>
      </c>
      <c r="D281" s="78" t="s">
        <v>5169</v>
      </c>
      <c r="E281" s="78" t="s">
        <v>20</v>
      </c>
      <c r="F281" s="78" t="s">
        <v>8208</v>
      </c>
      <c r="G281" s="101" t="s">
        <v>5948</v>
      </c>
      <c r="H281" s="269" t="s">
        <v>5949</v>
      </c>
      <c r="I281" s="269" t="s">
        <v>5950</v>
      </c>
      <c r="J281" s="269" t="s">
        <v>102</v>
      </c>
      <c r="K281" s="269" t="s">
        <v>5951</v>
      </c>
      <c r="L281" s="71" t="s">
        <v>5952</v>
      </c>
      <c r="M281" s="91" t="s">
        <v>11179</v>
      </c>
      <c r="N281" s="629" t="s">
        <v>30</v>
      </c>
      <c r="O281" s="253"/>
      <c r="P281" s="629" t="s">
        <v>30</v>
      </c>
      <c r="Q281" s="224">
        <v>18145</v>
      </c>
      <c r="R281" s="224">
        <v>1442.64</v>
      </c>
      <c r="S281" s="224">
        <v>992</v>
      </c>
      <c r="T281" s="224">
        <v>496</v>
      </c>
      <c r="U281" s="253"/>
      <c r="V281" s="252">
        <v>496</v>
      </c>
      <c r="W281" s="252">
        <v>149</v>
      </c>
      <c r="X281" s="605" t="s">
        <v>11032</v>
      </c>
      <c r="Y281" s="220"/>
      <c r="Z281" s="220"/>
      <c r="AA281" s="220"/>
      <c r="AB281" s="220">
        <v>169</v>
      </c>
      <c r="AC281" s="220"/>
      <c r="AD281" s="220"/>
      <c r="AE281" s="253">
        <v>18</v>
      </c>
      <c r="AF281" s="532" t="s">
        <v>11033</v>
      </c>
      <c r="AG281" s="255">
        <v>7224</v>
      </c>
      <c r="AH281" s="255">
        <v>7224</v>
      </c>
      <c r="AI281" s="91"/>
      <c r="AJ281" s="273"/>
      <c r="AK281" s="273"/>
      <c r="AL281" s="629"/>
      <c r="AM281" s="629"/>
      <c r="AN281" s="629"/>
      <c r="AO281" s="629"/>
      <c r="AP281" s="629"/>
      <c r="AQ281" s="315">
        <v>0</v>
      </c>
      <c r="AR281" s="315"/>
      <c r="AS281" s="315"/>
      <c r="AT281" s="91" t="s">
        <v>11266</v>
      </c>
      <c r="AU281" s="73">
        <v>0</v>
      </c>
      <c r="AV281" s="73">
        <v>0</v>
      </c>
      <c r="AW281" s="345"/>
      <c r="AX281" s="345"/>
      <c r="AY281" s="345"/>
      <c r="AZ281" s="345"/>
      <c r="BA281" s="345"/>
      <c r="BB281" s="345"/>
      <c r="BC281" s="345"/>
      <c r="BD281" s="307"/>
      <c r="BE281" s="307"/>
      <c r="BF281" s="335"/>
      <c r="BG281" s="335"/>
      <c r="BH281" s="335"/>
      <c r="BI281" s="335"/>
      <c r="BJ281" s="335"/>
      <c r="BK281" s="335"/>
      <c r="BL281" s="335"/>
      <c r="BM281" s="307"/>
      <c r="BN281" s="307"/>
      <c r="BO281" s="800"/>
      <c r="BP281" s="800"/>
      <c r="BQ281" s="327"/>
      <c r="BR281" s="327"/>
      <c r="BS281" s="327"/>
      <c r="BT281" s="327"/>
      <c r="BU281" s="327"/>
      <c r="BV281" s="327"/>
      <c r="BW281" s="327"/>
      <c r="BX281" s="253"/>
      <c r="BY281" s="327"/>
      <c r="BZ281" s="327"/>
      <c r="CA281" s="327"/>
      <c r="CB281" s="327"/>
      <c r="CC281" s="327"/>
    </row>
    <row r="282" spans="1:81" ht="17.100000000000001" customHeight="1">
      <c r="A282" s="648">
        <v>213</v>
      </c>
      <c r="B282" s="78" t="s">
        <v>3544</v>
      </c>
      <c r="C282" s="78" t="s">
        <v>3676</v>
      </c>
      <c r="D282" s="78" t="s">
        <v>213</v>
      </c>
      <c r="E282" s="78" t="s">
        <v>20</v>
      </c>
      <c r="F282" s="78" t="s">
        <v>10955</v>
      </c>
      <c r="G282" s="101" t="s">
        <v>10956</v>
      </c>
      <c r="H282" s="269" t="s">
        <v>5953</v>
      </c>
      <c r="I282" s="269" t="s">
        <v>5954</v>
      </c>
      <c r="J282" s="269" t="s">
        <v>102</v>
      </c>
      <c r="K282" s="269" t="s">
        <v>5955</v>
      </c>
      <c r="L282" s="71" t="s">
        <v>5956</v>
      </c>
      <c r="M282" s="91" t="s">
        <v>7957</v>
      </c>
      <c r="N282" s="269" t="s">
        <v>30</v>
      </c>
      <c r="O282" s="253"/>
      <c r="P282" s="269" t="s">
        <v>30</v>
      </c>
      <c r="Q282" s="224">
        <v>8034</v>
      </c>
      <c r="R282" s="224">
        <v>2949.4</v>
      </c>
      <c r="S282" s="224">
        <v>747.4</v>
      </c>
      <c r="T282" s="224">
        <v>284.39999999999998</v>
      </c>
      <c r="U282" s="253" t="s">
        <v>6745</v>
      </c>
      <c r="V282" s="252">
        <v>463</v>
      </c>
      <c r="W282" s="252">
        <v>542</v>
      </c>
      <c r="X282" s="71" t="s">
        <v>33</v>
      </c>
      <c r="Y282" s="220">
        <v>66</v>
      </c>
      <c r="Z282" s="220">
        <v>100</v>
      </c>
      <c r="AA282" s="220">
        <v>3000</v>
      </c>
      <c r="AB282" s="220">
        <v>81</v>
      </c>
      <c r="AC282" s="220">
        <v>55</v>
      </c>
      <c r="AD282" s="220"/>
      <c r="AE282" s="253">
        <v>17</v>
      </c>
      <c r="AF282" s="273" t="s">
        <v>8504</v>
      </c>
      <c r="AG282" s="228">
        <v>4410</v>
      </c>
      <c r="AH282" s="228">
        <v>4410</v>
      </c>
      <c r="AI282" s="91"/>
      <c r="AJ282" s="273"/>
      <c r="AK282" s="273" t="s">
        <v>6369</v>
      </c>
      <c r="AL282" s="629">
        <v>4</v>
      </c>
      <c r="AM282" s="629"/>
      <c r="AN282" s="629">
        <v>2</v>
      </c>
      <c r="AO282" s="629">
        <v>2</v>
      </c>
      <c r="AP282" s="629"/>
      <c r="AQ282" s="315">
        <v>310</v>
      </c>
      <c r="AR282" s="603" t="s">
        <v>11027</v>
      </c>
      <c r="AS282" s="603" t="s">
        <v>11027</v>
      </c>
      <c r="AT282" s="91" t="s">
        <v>8627</v>
      </c>
      <c r="AU282" s="232">
        <v>23111</v>
      </c>
      <c r="AV282" s="232">
        <v>75</v>
      </c>
      <c r="AW282" s="345"/>
      <c r="AX282" s="345"/>
      <c r="AY282" s="345"/>
      <c r="AZ282" s="345"/>
      <c r="BA282" s="345"/>
      <c r="BB282" s="345"/>
      <c r="BC282" s="345"/>
      <c r="BD282" s="307"/>
      <c r="BE282" s="307" t="s">
        <v>6350</v>
      </c>
      <c r="BF282" s="335"/>
      <c r="BG282" s="335"/>
      <c r="BH282" s="335"/>
      <c r="BI282" s="335"/>
      <c r="BJ282" s="335"/>
      <c r="BK282" s="335"/>
      <c r="BL282" s="335"/>
      <c r="BM282" s="307"/>
      <c r="BN282" s="307" t="s">
        <v>6350</v>
      </c>
      <c r="BO282" s="800"/>
      <c r="BP282" s="800">
        <v>1</v>
      </c>
      <c r="BQ282" s="327"/>
      <c r="BR282" s="327"/>
      <c r="BS282" s="327"/>
      <c r="BT282" s="327">
        <v>3</v>
      </c>
      <c r="BU282" s="327">
        <v>1</v>
      </c>
      <c r="BV282" s="327">
        <v>4</v>
      </c>
      <c r="BW282" s="327"/>
      <c r="BX282" s="253"/>
      <c r="BY282" s="327"/>
      <c r="BZ282" s="327"/>
      <c r="CA282" s="327"/>
      <c r="CB282" s="327"/>
      <c r="CC282" s="327"/>
    </row>
    <row r="283" spans="1:81" ht="17.100000000000001" customHeight="1">
      <c r="A283" s="648">
        <v>214</v>
      </c>
      <c r="B283" s="78" t="s">
        <v>3543</v>
      </c>
      <c r="C283" s="78" t="s">
        <v>3653</v>
      </c>
      <c r="D283" s="78" t="s">
        <v>309</v>
      </c>
      <c r="E283" s="78" t="s">
        <v>20</v>
      </c>
      <c r="F283" s="78" t="s">
        <v>5957</v>
      </c>
      <c r="G283" s="101" t="s">
        <v>5958</v>
      </c>
      <c r="H283" s="269" t="s">
        <v>5959</v>
      </c>
      <c r="I283" s="269" t="s">
        <v>5960</v>
      </c>
      <c r="J283" s="269" t="s">
        <v>102</v>
      </c>
      <c r="K283" s="269" t="s">
        <v>5961</v>
      </c>
      <c r="L283" s="71" t="s">
        <v>5962</v>
      </c>
      <c r="M283" s="91" t="s">
        <v>11180</v>
      </c>
      <c r="N283" s="269" t="s">
        <v>30</v>
      </c>
      <c r="O283" s="253"/>
      <c r="P283" s="269" t="s">
        <v>30</v>
      </c>
      <c r="Q283" s="224">
        <v>8114</v>
      </c>
      <c r="R283" s="224">
        <v>1408.52</v>
      </c>
      <c r="S283" s="224">
        <v>665.7</v>
      </c>
      <c r="T283" s="224">
        <v>665.7</v>
      </c>
      <c r="U283" s="253"/>
      <c r="V283" s="252"/>
      <c r="W283" s="252">
        <v>72</v>
      </c>
      <c r="X283" s="71" t="s">
        <v>6337</v>
      </c>
      <c r="Y283" s="220"/>
      <c r="Z283" s="220">
        <v>18</v>
      </c>
      <c r="AA283" s="220"/>
      <c r="AB283" s="220">
        <v>39</v>
      </c>
      <c r="AC283" s="220"/>
      <c r="AD283" s="220"/>
      <c r="AE283" s="253">
        <v>100</v>
      </c>
      <c r="AF283" s="612" t="s">
        <v>11046</v>
      </c>
      <c r="AG283" s="255">
        <v>169</v>
      </c>
      <c r="AH283" s="255">
        <v>169</v>
      </c>
      <c r="AI283" s="91"/>
      <c r="AJ283" s="273"/>
      <c r="AK283" s="273" t="s">
        <v>12017</v>
      </c>
      <c r="AL283" s="629">
        <v>2</v>
      </c>
      <c r="AM283" s="629">
        <v>1</v>
      </c>
      <c r="AN283" s="629">
        <v>1</v>
      </c>
      <c r="AO283" s="629"/>
      <c r="AP283" s="629"/>
      <c r="AQ283" s="315">
        <v>313</v>
      </c>
      <c r="AR283" s="91" t="s">
        <v>8623</v>
      </c>
      <c r="AS283" s="91" t="s">
        <v>8623</v>
      </c>
      <c r="AT283" s="91" t="s">
        <v>10003</v>
      </c>
      <c r="AU283" s="73">
        <v>22328</v>
      </c>
      <c r="AV283" s="448">
        <v>71</v>
      </c>
      <c r="AW283" s="345">
        <v>10000</v>
      </c>
      <c r="AX283" s="345">
        <v>0</v>
      </c>
      <c r="AY283" s="345">
        <v>2000</v>
      </c>
      <c r="AZ283" s="345">
        <v>5000</v>
      </c>
      <c r="BA283" s="345">
        <v>10000</v>
      </c>
      <c r="BB283" s="345">
        <v>20</v>
      </c>
      <c r="BC283" s="345"/>
      <c r="BD283" s="307" t="s">
        <v>8212</v>
      </c>
      <c r="BE283" s="307" t="s">
        <v>8213</v>
      </c>
      <c r="BF283" s="335"/>
      <c r="BG283" s="335"/>
      <c r="BH283" s="335"/>
      <c r="BI283" s="335"/>
      <c r="BJ283" s="335"/>
      <c r="BK283" s="335"/>
      <c r="BL283" s="335"/>
      <c r="BM283" s="307"/>
      <c r="BN283" s="307"/>
      <c r="BO283" s="806"/>
      <c r="BP283" s="806"/>
      <c r="BQ283" s="705">
        <v>1</v>
      </c>
      <c r="BR283" s="705"/>
      <c r="BS283" s="705">
        <v>2</v>
      </c>
      <c r="BT283" s="705"/>
      <c r="BU283" s="705"/>
      <c r="BV283" s="705">
        <v>2</v>
      </c>
      <c r="BW283" s="327"/>
      <c r="BX283" s="253"/>
      <c r="BY283" s="327"/>
      <c r="BZ283" s="327"/>
      <c r="CA283" s="327"/>
      <c r="CB283" s="327"/>
      <c r="CC283" s="327"/>
    </row>
    <row r="284" spans="1:81" ht="17.100000000000001" customHeight="1">
      <c r="A284" s="648">
        <v>215</v>
      </c>
      <c r="B284" s="78" t="s">
        <v>3543</v>
      </c>
      <c r="C284" s="78" t="s">
        <v>5963</v>
      </c>
      <c r="D284" s="78" t="s">
        <v>309</v>
      </c>
      <c r="E284" s="78" t="s">
        <v>20</v>
      </c>
      <c r="F284" s="78" t="s">
        <v>5964</v>
      </c>
      <c r="G284" s="101" t="s">
        <v>5965</v>
      </c>
      <c r="H284" s="269" t="s">
        <v>5966</v>
      </c>
      <c r="I284" s="269" t="s">
        <v>5967</v>
      </c>
      <c r="J284" s="269" t="s">
        <v>102</v>
      </c>
      <c r="K284" s="269" t="s">
        <v>3656</v>
      </c>
      <c r="L284" s="71" t="s">
        <v>5968</v>
      </c>
      <c r="M284" s="91" t="s">
        <v>11181</v>
      </c>
      <c r="N284" s="269" t="s">
        <v>102</v>
      </c>
      <c r="O284" s="253" t="s">
        <v>6435</v>
      </c>
      <c r="P284" s="269" t="s">
        <v>102</v>
      </c>
      <c r="Q284" s="224">
        <v>17598</v>
      </c>
      <c r="R284" s="224">
        <v>11580</v>
      </c>
      <c r="S284" s="224">
        <v>2709</v>
      </c>
      <c r="T284" s="224"/>
      <c r="U284" s="253"/>
      <c r="V284" s="252">
        <v>2709</v>
      </c>
      <c r="W284" s="252">
        <v>1426</v>
      </c>
      <c r="X284" s="71" t="s">
        <v>33</v>
      </c>
      <c r="Y284" s="220">
        <v>666</v>
      </c>
      <c r="Z284" s="220">
        <v>82.88</v>
      </c>
      <c r="AA284" s="220">
        <v>2166</v>
      </c>
      <c r="AB284" s="220">
        <v>392.85</v>
      </c>
      <c r="AC284" s="220"/>
      <c r="AD284" s="220">
        <v>137.28</v>
      </c>
      <c r="AE284" s="253">
        <v>98</v>
      </c>
      <c r="AF284" s="273" t="s">
        <v>8209</v>
      </c>
      <c r="AG284" s="228"/>
      <c r="AH284" s="228">
        <v>566</v>
      </c>
      <c r="AI284" s="91"/>
      <c r="AJ284" s="273"/>
      <c r="AK284" s="273" t="s">
        <v>7050</v>
      </c>
      <c r="AL284" s="629">
        <v>25</v>
      </c>
      <c r="AM284" s="629">
        <v>9</v>
      </c>
      <c r="AN284" s="629">
        <v>10</v>
      </c>
      <c r="AO284" s="629">
        <v>6</v>
      </c>
      <c r="AP284" s="629"/>
      <c r="AQ284" s="315">
        <v>311</v>
      </c>
      <c r="AR284" s="315" t="s">
        <v>6341</v>
      </c>
      <c r="AS284" s="315" t="s">
        <v>6341</v>
      </c>
      <c r="AT284" s="91" t="s">
        <v>8628</v>
      </c>
      <c r="AU284" s="73">
        <v>115006</v>
      </c>
      <c r="AV284" s="232">
        <v>370</v>
      </c>
      <c r="AW284" s="345"/>
      <c r="AX284" s="345"/>
      <c r="AY284" s="345"/>
      <c r="AZ284" s="345"/>
      <c r="BA284" s="345"/>
      <c r="BB284" s="345"/>
      <c r="BC284" s="345"/>
      <c r="BD284" s="307"/>
      <c r="BE284" s="307"/>
      <c r="BF284" s="335">
        <v>1000</v>
      </c>
      <c r="BG284" s="335">
        <v>0</v>
      </c>
      <c r="BH284" s="335">
        <v>700</v>
      </c>
      <c r="BI284" s="335">
        <v>700</v>
      </c>
      <c r="BJ284" s="335">
        <v>700</v>
      </c>
      <c r="BK284" s="335">
        <v>30</v>
      </c>
      <c r="BL284" s="335">
        <v>50</v>
      </c>
      <c r="BM284" s="307" t="s">
        <v>8210</v>
      </c>
      <c r="BN284" s="307" t="s">
        <v>8211</v>
      </c>
      <c r="BO284" s="800">
        <v>1</v>
      </c>
      <c r="BP284" s="800">
        <v>4</v>
      </c>
      <c r="BQ284" s="327">
        <v>2</v>
      </c>
      <c r="BR284" s="327"/>
      <c r="BS284" s="327">
        <v>6</v>
      </c>
      <c r="BT284" s="327">
        <v>7</v>
      </c>
      <c r="BU284" s="327">
        <v>5</v>
      </c>
      <c r="BV284" s="327">
        <v>9</v>
      </c>
      <c r="BW284" s="327"/>
      <c r="BX284" s="253">
        <v>700</v>
      </c>
      <c r="BY284" s="327"/>
      <c r="BZ284" s="327"/>
      <c r="CA284" s="327"/>
      <c r="CB284" s="327"/>
      <c r="CC284" s="327"/>
    </row>
    <row r="285" spans="1:81" ht="17.100000000000001" customHeight="1">
      <c r="A285" s="648">
        <v>216</v>
      </c>
      <c r="B285" s="78" t="s">
        <v>3543</v>
      </c>
      <c r="C285" s="78" t="s">
        <v>5969</v>
      </c>
      <c r="D285" s="78" t="s">
        <v>309</v>
      </c>
      <c r="E285" s="78" t="s">
        <v>20</v>
      </c>
      <c r="F285" s="78" t="s">
        <v>5970</v>
      </c>
      <c r="G285" s="101" t="s">
        <v>5971</v>
      </c>
      <c r="H285" s="269" t="s">
        <v>5972</v>
      </c>
      <c r="I285" s="269" t="s">
        <v>5973</v>
      </c>
      <c r="J285" s="269" t="s">
        <v>102</v>
      </c>
      <c r="K285" s="269" t="s">
        <v>5974</v>
      </c>
      <c r="L285" s="71" t="s">
        <v>5975</v>
      </c>
      <c r="M285" s="91" t="s">
        <v>7953</v>
      </c>
      <c r="N285" s="269" t="s">
        <v>30</v>
      </c>
      <c r="O285" s="253"/>
      <c r="P285" s="269" t="s">
        <v>30</v>
      </c>
      <c r="Q285" s="224">
        <v>26730</v>
      </c>
      <c r="R285" s="224">
        <v>3854</v>
      </c>
      <c r="S285" s="224">
        <v>1238</v>
      </c>
      <c r="T285" s="224">
        <v>455</v>
      </c>
      <c r="U285" s="253" t="s">
        <v>6352</v>
      </c>
      <c r="V285" s="252">
        <v>783</v>
      </c>
      <c r="W285" s="252">
        <v>300</v>
      </c>
      <c r="X285" s="71" t="s">
        <v>6337</v>
      </c>
      <c r="Y285" s="220">
        <v>288</v>
      </c>
      <c r="Z285" s="220">
        <v>21</v>
      </c>
      <c r="AA285" s="220">
        <v>1371</v>
      </c>
      <c r="AB285" s="220">
        <v>103</v>
      </c>
      <c r="AC285" s="220"/>
      <c r="AD285" s="220"/>
      <c r="AE285" s="253">
        <v>25</v>
      </c>
      <c r="AF285" s="273" t="s">
        <v>7954</v>
      </c>
      <c r="AG285" s="228">
        <v>533</v>
      </c>
      <c r="AH285" s="228">
        <v>533</v>
      </c>
      <c r="AI285" s="91"/>
      <c r="AJ285" s="273"/>
      <c r="AK285" s="273" t="s">
        <v>6365</v>
      </c>
      <c r="AL285" s="629">
        <v>3</v>
      </c>
      <c r="AM285" s="629"/>
      <c r="AN285" s="629">
        <v>1</v>
      </c>
      <c r="AO285" s="629">
        <v>2</v>
      </c>
      <c r="AP285" s="629"/>
      <c r="AQ285" s="315">
        <v>287</v>
      </c>
      <c r="AR285" s="315" t="s">
        <v>6341</v>
      </c>
      <c r="AS285" s="315" t="s">
        <v>6341</v>
      </c>
      <c r="AT285" s="91" t="s">
        <v>8629</v>
      </c>
      <c r="AU285" s="73">
        <v>53518</v>
      </c>
      <c r="AV285" s="232">
        <v>186</v>
      </c>
      <c r="AW285" s="345"/>
      <c r="AX285" s="345"/>
      <c r="AY285" s="345"/>
      <c r="AZ285" s="345"/>
      <c r="BA285" s="345"/>
      <c r="BB285" s="345"/>
      <c r="BC285" s="345"/>
      <c r="BD285" s="307"/>
      <c r="BE285" s="307" t="s">
        <v>6350</v>
      </c>
      <c r="BF285" s="335"/>
      <c r="BG285" s="335"/>
      <c r="BH285" s="335"/>
      <c r="BI285" s="335"/>
      <c r="BJ285" s="335"/>
      <c r="BK285" s="335"/>
      <c r="BL285" s="335"/>
      <c r="BM285" s="307"/>
      <c r="BN285" s="307" t="s">
        <v>6350</v>
      </c>
      <c r="BO285" s="800"/>
      <c r="BP285" s="800">
        <v>2</v>
      </c>
      <c r="BQ285" s="327"/>
      <c r="BR285" s="327">
        <v>2</v>
      </c>
      <c r="BS285" s="327">
        <v>1</v>
      </c>
      <c r="BT285" s="327"/>
      <c r="BU285" s="327"/>
      <c r="BV285" s="327">
        <v>2</v>
      </c>
      <c r="BW285" s="327"/>
      <c r="BX285" s="253"/>
      <c r="BY285" s="327"/>
      <c r="BZ285" s="327"/>
      <c r="CA285" s="327"/>
      <c r="CB285" s="327"/>
      <c r="CC285" s="327"/>
    </row>
    <row r="286" spans="1:81" ht="17.100000000000001" customHeight="1">
      <c r="A286" s="648">
        <v>217</v>
      </c>
      <c r="B286" s="95" t="s">
        <v>3544</v>
      </c>
      <c r="C286" s="95" t="s">
        <v>3766</v>
      </c>
      <c r="D286" s="95" t="s">
        <v>213</v>
      </c>
      <c r="E286" s="95" t="s">
        <v>180</v>
      </c>
      <c r="F286" s="98" t="s">
        <v>11102</v>
      </c>
      <c r="G286" s="101" t="s">
        <v>8808</v>
      </c>
      <c r="H286" s="269" t="s">
        <v>5976</v>
      </c>
      <c r="I286" s="269" t="s">
        <v>5977</v>
      </c>
      <c r="J286" s="269" t="s">
        <v>102</v>
      </c>
      <c r="K286" s="269" t="s">
        <v>5978</v>
      </c>
      <c r="L286" s="71" t="s">
        <v>5979</v>
      </c>
      <c r="M286" s="91" t="s">
        <v>11182</v>
      </c>
      <c r="N286" s="269" t="s">
        <v>30</v>
      </c>
      <c r="O286" s="253"/>
      <c r="P286" s="269" t="s">
        <v>30</v>
      </c>
      <c r="Q286" s="224">
        <v>142852</v>
      </c>
      <c r="R286" s="224">
        <v>1090</v>
      </c>
      <c r="S286" s="224">
        <v>387</v>
      </c>
      <c r="T286" s="224">
        <v>98</v>
      </c>
      <c r="U286" s="253" t="s">
        <v>6361</v>
      </c>
      <c r="V286" s="252">
        <v>289</v>
      </c>
      <c r="W286" s="252">
        <v>129</v>
      </c>
      <c r="X286" s="71" t="s">
        <v>6337</v>
      </c>
      <c r="Y286" s="220">
        <v>60</v>
      </c>
      <c r="Z286" s="220">
        <v>26</v>
      </c>
      <c r="AA286" s="220">
        <v>638</v>
      </c>
      <c r="AB286" s="220">
        <v>51</v>
      </c>
      <c r="AC286" s="220"/>
      <c r="AD286" s="220"/>
      <c r="AE286" s="253">
        <v>20</v>
      </c>
      <c r="AF286" s="91" t="s">
        <v>10225</v>
      </c>
      <c r="AG286" s="228">
        <v>7</v>
      </c>
      <c r="AH286" s="228">
        <v>472</v>
      </c>
      <c r="AI286" s="91"/>
      <c r="AJ286" s="273"/>
      <c r="AK286" s="273" t="s">
        <v>6369</v>
      </c>
      <c r="AL286" s="629">
        <v>3</v>
      </c>
      <c r="AM286" s="629"/>
      <c r="AN286" s="629">
        <v>3</v>
      </c>
      <c r="AO286" s="629"/>
      <c r="AP286" s="629"/>
      <c r="AQ286" s="315">
        <v>310</v>
      </c>
      <c r="AR286" s="91" t="s">
        <v>8631</v>
      </c>
      <c r="AS286" s="91" t="s">
        <v>8631</v>
      </c>
      <c r="AT286" s="91" t="s">
        <v>8630</v>
      </c>
      <c r="AU286" s="232">
        <v>21000</v>
      </c>
      <c r="AV286" s="73">
        <v>68</v>
      </c>
      <c r="AW286" s="345"/>
      <c r="AX286" s="345"/>
      <c r="AY286" s="345"/>
      <c r="AZ286" s="345"/>
      <c r="BA286" s="345"/>
      <c r="BB286" s="345"/>
      <c r="BC286" s="345"/>
      <c r="BD286" s="307"/>
      <c r="BE286" s="307"/>
      <c r="BF286" s="335"/>
      <c r="BG286" s="335"/>
      <c r="BH286" s="335"/>
      <c r="BI286" s="335"/>
      <c r="BJ286" s="335"/>
      <c r="BK286" s="335"/>
      <c r="BL286" s="335"/>
      <c r="BM286" s="307"/>
      <c r="BN286" s="307"/>
      <c r="BO286" s="800"/>
      <c r="BP286" s="800">
        <v>1</v>
      </c>
      <c r="BQ286" s="327"/>
      <c r="BR286" s="327">
        <v>3</v>
      </c>
      <c r="BS286" s="327"/>
      <c r="BT286" s="327"/>
      <c r="BU286" s="327"/>
      <c r="BV286" s="327"/>
      <c r="BW286" s="327"/>
      <c r="BX286" s="253"/>
      <c r="BY286" s="327"/>
      <c r="BZ286" s="327"/>
      <c r="CA286" s="327"/>
      <c r="CB286" s="327"/>
      <c r="CC286" s="327"/>
    </row>
    <row r="287" spans="1:81" ht="17.100000000000001" customHeight="1">
      <c r="A287" s="136"/>
      <c r="B287" s="147" t="s">
        <v>3759</v>
      </c>
      <c r="C287" s="136"/>
      <c r="D287" s="136">
        <v>11</v>
      </c>
      <c r="E287" s="136"/>
      <c r="F287" s="136"/>
      <c r="G287" s="135"/>
      <c r="H287" s="136"/>
      <c r="I287" s="136"/>
      <c r="J287" s="136"/>
      <c r="K287" s="136"/>
      <c r="L287" s="136"/>
      <c r="M287" s="112"/>
      <c r="N287" s="112"/>
      <c r="O287" s="285"/>
      <c r="P287" s="112"/>
      <c r="Q287" s="284"/>
      <c r="R287" s="284"/>
      <c r="S287" s="284"/>
      <c r="T287" s="284"/>
      <c r="U287" s="285"/>
      <c r="V287" s="298"/>
      <c r="W287" s="298"/>
      <c r="X287" s="112"/>
      <c r="Y287" s="286"/>
      <c r="Z287" s="286"/>
      <c r="AA287" s="286"/>
      <c r="AB287" s="286"/>
      <c r="AC287" s="286"/>
      <c r="AD287" s="286"/>
      <c r="AE287" s="285"/>
      <c r="AF287" s="112"/>
      <c r="AG287" s="237"/>
      <c r="AH287" s="237"/>
      <c r="AI287" s="205"/>
      <c r="AJ287" s="112"/>
      <c r="AK287" s="112"/>
      <c r="AL287" s="112"/>
      <c r="AM287" s="112"/>
      <c r="AN287" s="112"/>
      <c r="AO287" s="112"/>
      <c r="AP287" s="112"/>
      <c r="AQ287" s="112"/>
      <c r="AR287" s="112"/>
      <c r="AS287" s="112"/>
      <c r="AT287" s="205"/>
      <c r="AU287" s="198"/>
      <c r="AV287" s="198"/>
      <c r="AW287" s="197"/>
      <c r="AX287" s="197"/>
      <c r="AY287" s="197"/>
      <c r="AZ287" s="197"/>
      <c r="BA287" s="197"/>
      <c r="BB287" s="197"/>
      <c r="BC287" s="197"/>
      <c r="BD287" s="352"/>
      <c r="BE287" s="352"/>
      <c r="BF287" s="339"/>
      <c r="BG287" s="339"/>
      <c r="BH287" s="339"/>
      <c r="BI287" s="339"/>
      <c r="BJ287" s="339"/>
      <c r="BK287" s="339"/>
      <c r="BL287" s="339"/>
      <c r="BM287" s="352"/>
      <c r="BN287" s="352"/>
      <c r="BO287" s="803"/>
      <c r="BP287" s="803"/>
      <c r="BQ287" s="112"/>
      <c r="BR287" s="112"/>
      <c r="BS287" s="112"/>
      <c r="BT287" s="112"/>
      <c r="BU287" s="112"/>
      <c r="BV287" s="112"/>
      <c r="BW287" s="112"/>
      <c r="BX287" s="285"/>
      <c r="BY287" s="112"/>
      <c r="BZ287" s="112"/>
      <c r="CA287" s="112"/>
      <c r="CB287" s="112"/>
      <c r="CC287" s="112"/>
    </row>
    <row r="288" spans="1:81" ht="17.100000000000001" customHeight="1">
      <c r="A288" s="88">
        <v>218</v>
      </c>
      <c r="B288" s="88" t="s">
        <v>3543</v>
      </c>
      <c r="C288" s="88" t="s">
        <v>3594</v>
      </c>
      <c r="D288" s="78" t="s">
        <v>350</v>
      </c>
      <c r="E288" s="78" t="s">
        <v>180</v>
      </c>
      <c r="F288" s="88" t="s">
        <v>5980</v>
      </c>
      <c r="G288" s="101" t="s">
        <v>5981</v>
      </c>
      <c r="H288" s="269" t="s">
        <v>5982</v>
      </c>
      <c r="I288" s="269" t="s">
        <v>5983</v>
      </c>
      <c r="J288" s="269" t="s">
        <v>102</v>
      </c>
      <c r="K288" s="269" t="s">
        <v>5983</v>
      </c>
      <c r="L288" s="71" t="s">
        <v>5984</v>
      </c>
      <c r="M288" s="91"/>
      <c r="N288" s="269" t="s">
        <v>30</v>
      </c>
      <c r="O288" s="253"/>
      <c r="P288" s="269" t="s">
        <v>30</v>
      </c>
      <c r="Q288" s="224">
        <v>351</v>
      </c>
      <c r="R288" s="224">
        <v>205</v>
      </c>
      <c r="S288" s="224">
        <v>120</v>
      </c>
      <c r="T288" s="224">
        <v>120</v>
      </c>
      <c r="U288" s="253"/>
      <c r="V288" s="252"/>
      <c r="W288" s="252">
        <v>20</v>
      </c>
      <c r="X288" s="71" t="s">
        <v>6337</v>
      </c>
      <c r="Y288" s="220"/>
      <c r="Z288" s="220"/>
      <c r="AA288" s="220"/>
      <c r="AB288" s="220">
        <v>20</v>
      </c>
      <c r="AC288" s="220"/>
      <c r="AD288" s="220"/>
      <c r="AE288" s="253">
        <v>2</v>
      </c>
      <c r="AF288" s="273" t="s">
        <v>9801</v>
      </c>
      <c r="AG288" s="228">
        <v>140</v>
      </c>
      <c r="AH288" s="228">
        <v>140</v>
      </c>
      <c r="AI288" s="91"/>
      <c r="AJ288" s="273"/>
      <c r="AK288" s="273" t="s">
        <v>12178</v>
      </c>
      <c r="AL288" s="629"/>
      <c r="AM288" s="629"/>
      <c r="AN288" s="629"/>
      <c r="AO288" s="629"/>
      <c r="AP288" s="629"/>
      <c r="AQ288" s="315">
        <v>300</v>
      </c>
      <c r="AR288" s="315" t="s">
        <v>6341</v>
      </c>
      <c r="AS288" s="315" t="s">
        <v>6340</v>
      </c>
      <c r="AT288" s="91" t="s">
        <v>10003</v>
      </c>
      <c r="AU288" s="73">
        <v>1825</v>
      </c>
      <c r="AV288" s="232">
        <v>6</v>
      </c>
      <c r="AW288" s="345"/>
      <c r="AX288" s="345"/>
      <c r="AY288" s="345"/>
      <c r="AZ288" s="345"/>
      <c r="BA288" s="345"/>
      <c r="BB288" s="345"/>
      <c r="BC288" s="345"/>
      <c r="BD288" s="307"/>
      <c r="BE288" s="307" t="s">
        <v>6350</v>
      </c>
      <c r="BF288" s="335"/>
      <c r="BG288" s="335"/>
      <c r="BH288" s="335"/>
      <c r="BI288" s="335"/>
      <c r="BJ288" s="335"/>
      <c r="BK288" s="335"/>
      <c r="BL288" s="335"/>
      <c r="BM288" s="307"/>
      <c r="BN288" s="307"/>
      <c r="BO288" s="800"/>
      <c r="BP288" s="800"/>
      <c r="BQ288" s="327"/>
      <c r="BR288" s="327"/>
      <c r="BS288" s="327"/>
      <c r="BT288" s="327"/>
      <c r="BU288" s="327"/>
      <c r="BV288" s="327"/>
      <c r="BW288" s="327"/>
      <c r="BX288" s="253"/>
      <c r="BY288" s="723">
        <v>1</v>
      </c>
      <c r="BZ288" s="327"/>
      <c r="CA288" s="327"/>
      <c r="CB288" s="327"/>
      <c r="CC288" s="327"/>
    </row>
    <row r="289" spans="1:81" ht="17.100000000000001" customHeight="1">
      <c r="A289" s="88">
        <v>219</v>
      </c>
      <c r="B289" s="88" t="s">
        <v>3543</v>
      </c>
      <c r="C289" s="88" t="s">
        <v>3564</v>
      </c>
      <c r="D289" s="78" t="s">
        <v>702</v>
      </c>
      <c r="E289" s="78" t="s">
        <v>20</v>
      </c>
      <c r="F289" s="78" t="s">
        <v>5985</v>
      </c>
      <c r="G289" s="101" t="s">
        <v>5986</v>
      </c>
      <c r="H289" s="796" t="s">
        <v>12754</v>
      </c>
      <c r="I289" s="269" t="s">
        <v>5987</v>
      </c>
      <c r="J289" s="269" t="s">
        <v>102</v>
      </c>
      <c r="K289" s="269" t="s">
        <v>5978</v>
      </c>
      <c r="L289" s="71" t="s">
        <v>5988</v>
      </c>
      <c r="M289" s="91"/>
      <c r="N289" s="269" t="s">
        <v>30</v>
      </c>
      <c r="O289" s="253"/>
      <c r="P289" s="269" t="s">
        <v>30</v>
      </c>
      <c r="Q289" s="224">
        <v>4369</v>
      </c>
      <c r="R289" s="224">
        <v>685</v>
      </c>
      <c r="S289" s="224">
        <v>511</v>
      </c>
      <c r="T289" s="224">
        <v>268</v>
      </c>
      <c r="U289" s="253"/>
      <c r="V289" s="252">
        <v>243</v>
      </c>
      <c r="W289" s="252">
        <v>47</v>
      </c>
      <c r="X289" s="71" t="s">
        <v>33</v>
      </c>
      <c r="Y289" s="220"/>
      <c r="Z289" s="220">
        <v>42</v>
      </c>
      <c r="AA289" s="220">
        <v>10</v>
      </c>
      <c r="AB289" s="220">
        <v>85</v>
      </c>
      <c r="AC289" s="220"/>
      <c r="AD289" s="220"/>
      <c r="AE289" s="253">
        <v>4</v>
      </c>
      <c r="AF289" s="273" t="s">
        <v>8047</v>
      </c>
      <c r="AG289" s="228">
        <v>2</v>
      </c>
      <c r="AH289" s="228">
        <v>145</v>
      </c>
      <c r="AI289" s="91"/>
      <c r="AJ289" s="273"/>
      <c r="AK289" s="273" t="s">
        <v>6348</v>
      </c>
      <c r="AL289" s="629"/>
      <c r="AM289" s="629"/>
      <c r="AN289" s="629"/>
      <c r="AO289" s="629"/>
      <c r="AP289" s="629"/>
      <c r="AQ289" s="315">
        <v>310</v>
      </c>
      <c r="AR289" s="315" t="s">
        <v>7387</v>
      </c>
      <c r="AS289" s="315" t="s">
        <v>7387</v>
      </c>
      <c r="AT289" s="91" t="s">
        <v>6481</v>
      </c>
      <c r="AU289" s="232">
        <v>2211</v>
      </c>
      <c r="AV289" s="73">
        <v>7</v>
      </c>
      <c r="AW289" s="345"/>
      <c r="AX289" s="345"/>
      <c r="AY289" s="345"/>
      <c r="AZ289" s="345"/>
      <c r="BA289" s="345"/>
      <c r="BB289" s="345"/>
      <c r="BC289" s="345"/>
      <c r="BD289" s="307"/>
      <c r="BE289" s="307" t="s">
        <v>6350</v>
      </c>
      <c r="BF289" s="335"/>
      <c r="BG289" s="335"/>
      <c r="BH289" s="335"/>
      <c r="BI289" s="335"/>
      <c r="BJ289" s="335"/>
      <c r="BK289" s="335"/>
      <c r="BL289" s="335"/>
      <c r="BM289" s="307"/>
      <c r="BN289" s="307" t="s">
        <v>6350</v>
      </c>
      <c r="BO289" s="800"/>
      <c r="BP289" s="800"/>
      <c r="BQ289" s="327"/>
      <c r="BR289" s="327"/>
      <c r="BS289" s="327"/>
      <c r="BT289" s="327"/>
      <c r="BU289" s="327"/>
      <c r="BV289" s="327"/>
      <c r="BW289" s="327"/>
      <c r="BX289" s="253"/>
      <c r="BY289" s="327">
        <v>1</v>
      </c>
      <c r="BZ289" s="327"/>
      <c r="CA289" s="327"/>
      <c r="CB289" s="327"/>
      <c r="CC289" s="327"/>
    </row>
    <row r="290" spans="1:81" ht="17.100000000000001" customHeight="1">
      <c r="A290" s="88">
        <v>220</v>
      </c>
      <c r="B290" s="88" t="s">
        <v>3544</v>
      </c>
      <c r="C290" s="88" t="s">
        <v>3556</v>
      </c>
      <c r="D290" s="78" t="s">
        <v>350</v>
      </c>
      <c r="E290" s="78" t="s">
        <v>180</v>
      </c>
      <c r="F290" s="88" t="s">
        <v>5989</v>
      </c>
      <c r="G290" s="101" t="s">
        <v>5990</v>
      </c>
      <c r="H290" s="269" t="s">
        <v>9803</v>
      </c>
      <c r="I290" s="269" t="s">
        <v>5991</v>
      </c>
      <c r="J290" s="269" t="s">
        <v>102</v>
      </c>
      <c r="K290" s="269" t="s">
        <v>5992</v>
      </c>
      <c r="L290" s="71" t="s">
        <v>5993</v>
      </c>
      <c r="M290" s="91" t="s">
        <v>11183</v>
      </c>
      <c r="N290" s="269" t="s">
        <v>30</v>
      </c>
      <c r="O290" s="253"/>
      <c r="P290" s="269" t="s">
        <v>30</v>
      </c>
      <c r="Q290" s="224">
        <v>329</v>
      </c>
      <c r="R290" s="224">
        <v>140</v>
      </c>
      <c r="S290" s="224">
        <v>114</v>
      </c>
      <c r="T290" s="224">
        <v>114</v>
      </c>
      <c r="U290" s="253"/>
      <c r="V290" s="252"/>
      <c r="W290" s="252">
        <v>14</v>
      </c>
      <c r="X290" s="71" t="s">
        <v>6337</v>
      </c>
      <c r="Y290" s="220"/>
      <c r="Z290" s="220"/>
      <c r="AA290" s="220"/>
      <c r="AB290" s="220">
        <v>14</v>
      </c>
      <c r="AC290" s="220"/>
      <c r="AD290" s="220"/>
      <c r="AE290" s="253">
        <v>12</v>
      </c>
      <c r="AF290" s="273" t="s">
        <v>9802</v>
      </c>
      <c r="AG290" s="228"/>
      <c r="AH290" s="228">
        <v>865</v>
      </c>
      <c r="AI290" s="91"/>
      <c r="AJ290" s="273"/>
      <c r="AK290" s="273" t="s">
        <v>7366</v>
      </c>
      <c r="AL290" s="629">
        <v>12</v>
      </c>
      <c r="AM290" s="629"/>
      <c r="AN290" s="629">
        <v>8</v>
      </c>
      <c r="AO290" s="629">
        <v>4</v>
      </c>
      <c r="AP290" s="629"/>
      <c r="AQ290" s="722">
        <v>365</v>
      </c>
      <c r="AR290" s="315" t="s">
        <v>6341</v>
      </c>
      <c r="AS290" s="315" t="s">
        <v>6341</v>
      </c>
      <c r="AT290" s="91" t="s">
        <v>6437</v>
      </c>
      <c r="AU290" s="73">
        <v>158000</v>
      </c>
      <c r="AV290" s="73">
        <v>433</v>
      </c>
      <c r="AW290" s="68"/>
      <c r="AX290" s="68"/>
      <c r="AY290" s="68"/>
      <c r="AZ290" s="68"/>
      <c r="BA290" s="68"/>
      <c r="BB290" s="345"/>
      <c r="BC290" s="345"/>
      <c r="BD290" s="307"/>
      <c r="BE290" s="307" t="s">
        <v>6350</v>
      </c>
      <c r="BF290" s="335"/>
      <c r="BG290" s="335"/>
      <c r="BH290" s="335"/>
      <c r="BI290" s="335"/>
      <c r="BJ290" s="335"/>
      <c r="BK290" s="335"/>
      <c r="BL290" s="335"/>
      <c r="BM290" s="307"/>
      <c r="BN290" s="307"/>
      <c r="BO290" s="800"/>
      <c r="BP290" s="800"/>
      <c r="BQ290" s="327"/>
      <c r="BR290" s="327"/>
      <c r="BS290" s="327"/>
      <c r="BT290" s="327"/>
      <c r="BU290" s="327"/>
      <c r="BV290" s="327"/>
      <c r="BW290" s="327"/>
      <c r="BX290" s="253"/>
      <c r="BY290" s="327">
        <v>1</v>
      </c>
      <c r="BZ290" s="327"/>
      <c r="CA290" s="327"/>
      <c r="CB290" s="327">
        <v>1</v>
      </c>
      <c r="CC290" s="327">
        <v>1</v>
      </c>
    </row>
    <row r="291" spans="1:81" ht="17.100000000000001" customHeight="1">
      <c r="A291" s="88">
        <v>221</v>
      </c>
      <c r="B291" s="88" t="s">
        <v>3543</v>
      </c>
      <c r="C291" s="88" t="s">
        <v>3718</v>
      </c>
      <c r="D291" s="78" t="s">
        <v>702</v>
      </c>
      <c r="E291" s="78" t="s">
        <v>180</v>
      </c>
      <c r="F291" s="78" t="s">
        <v>5994</v>
      </c>
      <c r="G291" s="101" t="s">
        <v>5995</v>
      </c>
      <c r="H291" s="269" t="s">
        <v>5996</v>
      </c>
      <c r="I291" s="269" t="s">
        <v>1147</v>
      </c>
      <c r="J291" s="269" t="s">
        <v>102</v>
      </c>
      <c r="K291" s="269" t="s">
        <v>136</v>
      </c>
      <c r="L291" s="71" t="s">
        <v>5997</v>
      </c>
      <c r="M291" s="91" t="s">
        <v>8215</v>
      </c>
      <c r="N291" s="269" t="s">
        <v>30</v>
      </c>
      <c r="O291" s="253"/>
      <c r="P291" s="269" t="s">
        <v>30</v>
      </c>
      <c r="Q291" s="224">
        <v>912</v>
      </c>
      <c r="R291" s="224">
        <v>373</v>
      </c>
      <c r="S291" s="224">
        <v>158</v>
      </c>
      <c r="T291" s="224">
        <v>83</v>
      </c>
      <c r="U291" s="253" t="s">
        <v>6352</v>
      </c>
      <c r="V291" s="252">
        <v>75</v>
      </c>
      <c r="W291" s="252">
        <v>23</v>
      </c>
      <c r="X291" s="71" t="s">
        <v>6337</v>
      </c>
      <c r="Y291" s="220">
        <v>34</v>
      </c>
      <c r="Z291" s="220"/>
      <c r="AA291" s="220"/>
      <c r="AB291" s="220">
        <v>8</v>
      </c>
      <c r="AC291" s="220"/>
      <c r="AD291" s="220">
        <v>28</v>
      </c>
      <c r="AE291" s="253">
        <v>5</v>
      </c>
      <c r="AF291" s="273" t="s">
        <v>8216</v>
      </c>
      <c r="AG291" s="228">
        <v>64</v>
      </c>
      <c r="AH291" s="228">
        <v>64</v>
      </c>
      <c r="AI291" s="91"/>
      <c r="AJ291" s="273"/>
      <c r="AK291" s="273" t="s">
        <v>6354</v>
      </c>
      <c r="AL291" s="629">
        <v>4</v>
      </c>
      <c r="AM291" s="629"/>
      <c r="AN291" s="629">
        <v>3</v>
      </c>
      <c r="AO291" s="629">
        <v>1</v>
      </c>
      <c r="AP291" s="629"/>
      <c r="AQ291" s="315">
        <v>312</v>
      </c>
      <c r="AR291" s="315" t="s">
        <v>8613</v>
      </c>
      <c r="AS291" s="315" t="s">
        <v>8613</v>
      </c>
      <c r="AT291" s="91" t="s">
        <v>8632</v>
      </c>
      <c r="AU291" s="73">
        <v>4680</v>
      </c>
      <c r="AV291" s="232">
        <v>15</v>
      </c>
      <c r="AW291" s="68"/>
      <c r="AX291" s="68"/>
      <c r="AY291" s="68"/>
      <c r="AZ291" s="68"/>
      <c r="BA291" s="68"/>
      <c r="BB291" s="345"/>
      <c r="BC291" s="345"/>
      <c r="BD291" s="307"/>
      <c r="BE291" s="307" t="s">
        <v>6350</v>
      </c>
      <c r="BF291" s="335"/>
      <c r="BG291" s="335"/>
      <c r="BH291" s="335"/>
      <c r="BI291" s="335"/>
      <c r="BJ291" s="335"/>
      <c r="BK291" s="335"/>
      <c r="BL291" s="335"/>
      <c r="BM291" s="307"/>
      <c r="BN291" s="307"/>
      <c r="BO291" s="800"/>
      <c r="BP291" s="800"/>
      <c r="BQ291" s="327"/>
      <c r="BR291" s="327"/>
      <c r="BS291" s="327"/>
      <c r="BT291" s="327"/>
      <c r="BU291" s="327"/>
      <c r="BV291" s="327"/>
      <c r="BW291" s="327"/>
      <c r="BX291" s="253"/>
      <c r="BY291" s="705">
        <v>2</v>
      </c>
      <c r="BZ291" s="327">
        <v>1</v>
      </c>
      <c r="CA291" s="327"/>
      <c r="CB291" s="327"/>
      <c r="CC291" s="327"/>
    </row>
    <row r="292" spans="1:81" ht="17.100000000000001" customHeight="1">
      <c r="A292" s="88">
        <v>222</v>
      </c>
      <c r="B292" s="88" t="s">
        <v>3543</v>
      </c>
      <c r="C292" s="88" t="s">
        <v>3703</v>
      </c>
      <c r="D292" s="78" t="s">
        <v>702</v>
      </c>
      <c r="E292" s="78" t="s">
        <v>20</v>
      </c>
      <c r="F292" s="78" t="s">
        <v>5998</v>
      </c>
      <c r="G292" s="101" t="s">
        <v>5999</v>
      </c>
      <c r="H292" s="269" t="s">
        <v>6000</v>
      </c>
      <c r="I292" s="269" t="s">
        <v>6001</v>
      </c>
      <c r="J292" s="269" t="s">
        <v>102</v>
      </c>
      <c r="K292" s="269" t="s">
        <v>6002</v>
      </c>
      <c r="L292" s="71" t="s">
        <v>6003</v>
      </c>
      <c r="M292" s="91" t="s">
        <v>12179</v>
      </c>
      <c r="N292" s="269" t="s">
        <v>30</v>
      </c>
      <c r="O292" s="253"/>
      <c r="P292" s="269" t="s">
        <v>30</v>
      </c>
      <c r="Q292" s="224">
        <v>10670</v>
      </c>
      <c r="R292" s="224">
        <v>822</v>
      </c>
      <c r="S292" s="224">
        <v>822</v>
      </c>
      <c r="T292" s="224">
        <v>822</v>
      </c>
      <c r="U292" s="253" t="s">
        <v>7304</v>
      </c>
      <c r="V292" s="252"/>
      <c r="W292" s="252">
        <v>250</v>
      </c>
      <c r="X292" s="71" t="s">
        <v>33</v>
      </c>
      <c r="Y292" s="220">
        <v>25</v>
      </c>
      <c r="Z292" s="464">
        <v>25</v>
      </c>
      <c r="AA292" s="220">
        <v>10000</v>
      </c>
      <c r="AB292" s="220">
        <v>25</v>
      </c>
      <c r="AC292" s="220"/>
      <c r="AD292" s="220"/>
      <c r="AE292" s="253">
        <v>5</v>
      </c>
      <c r="AF292" s="273" t="s">
        <v>8217</v>
      </c>
      <c r="AG292" s="228">
        <v>10</v>
      </c>
      <c r="AH292" s="228">
        <v>250</v>
      </c>
      <c r="AI292" s="91"/>
      <c r="AJ292" s="273"/>
      <c r="AK292" s="273"/>
      <c r="AL292" s="629"/>
      <c r="AM292" s="629"/>
      <c r="AN292" s="629"/>
      <c r="AO292" s="629"/>
      <c r="AP292" s="629"/>
      <c r="AQ292" s="315">
        <v>211</v>
      </c>
      <c r="AR292" s="315" t="s">
        <v>8613</v>
      </c>
      <c r="AS292" s="315" t="s">
        <v>8613</v>
      </c>
      <c r="AT292" s="91" t="s">
        <v>10003</v>
      </c>
      <c r="AU292" s="232">
        <v>331</v>
      </c>
      <c r="AV292" s="232">
        <v>1</v>
      </c>
      <c r="AW292" s="345"/>
      <c r="AX292" s="345"/>
      <c r="AY292" s="345"/>
      <c r="AZ292" s="345"/>
      <c r="BA292" s="345"/>
      <c r="BB292" s="345"/>
      <c r="BC292" s="345"/>
      <c r="BD292" s="307"/>
      <c r="BE292" s="307" t="s">
        <v>6350</v>
      </c>
      <c r="BF292" s="335"/>
      <c r="BG292" s="335"/>
      <c r="BH292" s="335"/>
      <c r="BI292" s="335"/>
      <c r="BJ292" s="335"/>
      <c r="BK292" s="335"/>
      <c r="BL292" s="335"/>
      <c r="BM292" s="307"/>
      <c r="BN292" s="307"/>
      <c r="BO292" s="800"/>
      <c r="BP292" s="800"/>
      <c r="BQ292" s="327"/>
      <c r="BR292" s="327"/>
      <c r="BS292" s="327"/>
      <c r="BT292" s="327"/>
      <c r="BU292" s="327"/>
      <c r="BV292" s="327"/>
      <c r="BW292" s="327"/>
      <c r="BX292" s="253"/>
      <c r="BY292" s="89">
        <v>1</v>
      </c>
      <c r="BZ292" s="327"/>
      <c r="CA292" s="327"/>
      <c r="CB292" s="327"/>
      <c r="CC292" s="327"/>
    </row>
    <row r="293" spans="1:81" ht="17.100000000000001" customHeight="1">
      <c r="A293" s="88">
        <v>223</v>
      </c>
      <c r="B293" s="88" t="s">
        <v>3544</v>
      </c>
      <c r="C293" s="88" t="s">
        <v>6004</v>
      </c>
      <c r="D293" s="78" t="s">
        <v>350</v>
      </c>
      <c r="E293" s="78" t="s">
        <v>20</v>
      </c>
      <c r="F293" s="78" t="s">
        <v>6005</v>
      </c>
      <c r="G293" s="101" t="s">
        <v>6006</v>
      </c>
      <c r="H293" s="269" t="s">
        <v>6007</v>
      </c>
      <c r="I293" s="269" t="s">
        <v>6008</v>
      </c>
      <c r="J293" s="269" t="s">
        <v>102</v>
      </c>
      <c r="K293" s="269" t="s">
        <v>6009</v>
      </c>
      <c r="L293" s="71" t="s">
        <v>6010</v>
      </c>
      <c r="M293" s="91" t="s">
        <v>7963</v>
      </c>
      <c r="N293" s="269" t="s">
        <v>30</v>
      </c>
      <c r="O293" s="253"/>
      <c r="P293" s="269" t="s">
        <v>30</v>
      </c>
      <c r="Q293" s="224">
        <v>8200</v>
      </c>
      <c r="R293" s="224">
        <v>965</v>
      </c>
      <c r="S293" s="224">
        <v>213</v>
      </c>
      <c r="T293" s="224"/>
      <c r="U293" s="253"/>
      <c r="V293" s="252">
        <v>213</v>
      </c>
      <c r="W293" s="252">
        <v>63</v>
      </c>
      <c r="X293" s="71" t="s">
        <v>6337</v>
      </c>
      <c r="Y293" s="220">
        <v>198</v>
      </c>
      <c r="Z293" s="220">
        <v>34</v>
      </c>
      <c r="AA293" s="220">
        <v>2000</v>
      </c>
      <c r="AB293" s="220">
        <v>34</v>
      </c>
      <c r="AC293" s="220"/>
      <c r="AD293" s="220"/>
      <c r="AE293" s="253">
        <v>50</v>
      </c>
      <c r="AF293" s="273" t="s">
        <v>7964</v>
      </c>
      <c r="AG293" s="228">
        <v>5</v>
      </c>
      <c r="AH293" s="228">
        <v>505</v>
      </c>
      <c r="AI293" s="91"/>
      <c r="AJ293" s="273"/>
      <c r="AK293" s="273" t="s">
        <v>12151</v>
      </c>
      <c r="AL293" s="629"/>
      <c r="AM293" s="629"/>
      <c r="AN293" s="629"/>
      <c r="AO293" s="629"/>
      <c r="AP293" s="629"/>
      <c r="AQ293" s="315">
        <v>250</v>
      </c>
      <c r="AR293" s="315" t="s">
        <v>8614</v>
      </c>
      <c r="AS293" s="315" t="s">
        <v>8614</v>
      </c>
      <c r="AT293" s="91" t="s">
        <v>10180</v>
      </c>
      <c r="AU293" s="73">
        <v>11000</v>
      </c>
      <c r="AV293" s="73">
        <v>44</v>
      </c>
      <c r="AW293" s="345"/>
      <c r="AX293" s="345"/>
      <c r="AY293" s="345"/>
      <c r="AZ293" s="345"/>
      <c r="BA293" s="345"/>
      <c r="BB293" s="345"/>
      <c r="BC293" s="345"/>
      <c r="BD293" s="307"/>
      <c r="BE293" s="307" t="s">
        <v>6350</v>
      </c>
      <c r="BF293" s="335"/>
      <c r="BG293" s="335"/>
      <c r="BH293" s="335"/>
      <c r="BI293" s="335"/>
      <c r="BJ293" s="335"/>
      <c r="BK293" s="335"/>
      <c r="BL293" s="335"/>
      <c r="BM293" s="307"/>
      <c r="BN293" s="307"/>
      <c r="BO293" s="800"/>
      <c r="BP293" s="800"/>
      <c r="BQ293" s="327"/>
      <c r="BR293" s="327"/>
      <c r="BS293" s="327"/>
      <c r="BT293" s="327"/>
      <c r="BU293" s="327"/>
      <c r="BV293" s="327"/>
      <c r="BW293" s="327"/>
      <c r="BX293" s="253"/>
      <c r="BY293" s="327">
        <v>1</v>
      </c>
      <c r="BZ293" s="327">
        <v>1</v>
      </c>
      <c r="CA293" s="327"/>
      <c r="CB293" s="327"/>
      <c r="CC293" s="327"/>
    </row>
    <row r="294" spans="1:81" ht="17.100000000000001" customHeight="1">
      <c r="A294" s="88">
        <v>224</v>
      </c>
      <c r="B294" s="98" t="s">
        <v>3544</v>
      </c>
      <c r="C294" s="98" t="s">
        <v>3766</v>
      </c>
      <c r="D294" s="95" t="s">
        <v>350</v>
      </c>
      <c r="E294" s="78" t="s">
        <v>20</v>
      </c>
      <c r="F294" s="95" t="s">
        <v>12620</v>
      </c>
      <c r="G294" s="101" t="s">
        <v>6011</v>
      </c>
      <c r="H294" s="607" t="s">
        <v>12673</v>
      </c>
      <c r="I294" s="269" t="s">
        <v>6012</v>
      </c>
      <c r="J294" s="269" t="s">
        <v>102</v>
      </c>
      <c r="K294" s="269" t="s">
        <v>6013</v>
      </c>
      <c r="L294" s="71" t="s">
        <v>6014</v>
      </c>
      <c r="M294" s="91" t="s">
        <v>7955</v>
      </c>
      <c r="N294" s="269" t="s">
        <v>30</v>
      </c>
      <c r="O294" s="253"/>
      <c r="P294" s="269" t="s">
        <v>30</v>
      </c>
      <c r="Q294" s="224">
        <v>2650</v>
      </c>
      <c r="R294" s="224">
        <v>378</v>
      </c>
      <c r="S294" s="224">
        <v>120</v>
      </c>
      <c r="T294" s="224">
        <v>40</v>
      </c>
      <c r="U294" s="253" t="s">
        <v>6572</v>
      </c>
      <c r="V294" s="252">
        <v>80</v>
      </c>
      <c r="W294" s="252">
        <v>50</v>
      </c>
      <c r="X294" s="71" t="s">
        <v>6337</v>
      </c>
      <c r="Y294" s="220">
        <v>78</v>
      </c>
      <c r="Z294" s="220">
        <v>70</v>
      </c>
      <c r="AA294" s="220">
        <v>2500</v>
      </c>
      <c r="AB294" s="220">
        <v>60</v>
      </c>
      <c r="AC294" s="220"/>
      <c r="AD294" s="220"/>
      <c r="AE294" s="253">
        <v>10</v>
      </c>
      <c r="AF294" s="273" t="s">
        <v>7956</v>
      </c>
      <c r="AG294" s="228">
        <v>100</v>
      </c>
      <c r="AH294" s="228">
        <v>200</v>
      </c>
      <c r="AI294" s="91"/>
      <c r="AJ294" s="273"/>
      <c r="AK294" s="273" t="s">
        <v>6845</v>
      </c>
      <c r="AL294" s="629">
        <v>6</v>
      </c>
      <c r="AM294" s="629"/>
      <c r="AN294" s="629">
        <v>6</v>
      </c>
      <c r="AO294" s="629"/>
      <c r="AP294" s="629"/>
      <c r="AQ294" s="315">
        <v>310</v>
      </c>
      <c r="AR294" s="315" t="s">
        <v>6340</v>
      </c>
      <c r="AS294" s="315" t="s">
        <v>12684</v>
      </c>
      <c r="AT294" s="91" t="s">
        <v>8633</v>
      </c>
      <c r="AU294" s="232">
        <v>2100</v>
      </c>
      <c r="AV294" s="73">
        <v>7</v>
      </c>
      <c r="AW294" s="345"/>
      <c r="AX294" s="345"/>
      <c r="AY294" s="345"/>
      <c r="AZ294" s="345"/>
      <c r="BA294" s="345"/>
      <c r="BB294" s="345"/>
      <c r="BC294" s="345"/>
      <c r="BD294" s="307"/>
      <c r="BE294" s="307"/>
      <c r="BF294" s="335"/>
      <c r="BG294" s="335"/>
      <c r="BH294" s="335"/>
      <c r="BI294" s="335"/>
      <c r="BJ294" s="335"/>
      <c r="BK294" s="335"/>
      <c r="BL294" s="335"/>
      <c r="BM294" s="307"/>
      <c r="BN294" s="307"/>
      <c r="BO294" s="800"/>
      <c r="BP294" s="800"/>
      <c r="BQ294" s="327"/>
      <c r="BR294" s="327"/>
      <c r="BS294" s="327"/>
      <c r="BT294" s="327"/>
      <c r="BU294" s="327"/>
      <c r="BV294" s="327"/>
      <c r="BW294" s="327"/>
      <c r="BX294" s="253"/>
      <c r="BY294" s="327">
        <v>1</v>
      </c>
      <c r="BZ294" s="327">
        <v>3</v>
      </c>
      <c r="CA294" s="327"/>
      <c r="CB294" s="327"/>
      <c r="CC294" s="327"/>
    </row>
    <row r="295" spans="1:81" ht="17.100000000000001" customHeight="1">
      <c r="A295" s="88">
        <v>225</v>
      </c>
      <c r="B295" s="88" t="s">
        <v>3544</v>
      </c>
      <c r="C295" s="88" t="s">
        <v>6015</v>
      </c>
      <c r="D295" s="78" t="s">
        <v>350</v>
      </c>
      <c r="E295" s="78" t="s">
        <v>20</v>
      </c>
      <c r="F295" s="78" t="s">
        <v>12621</v>
      </c>
      <c r="G295" s="101" t="s">
        <v>6016</v>
      </c>
      <c r="H295" s="269" t="s">
        <v>6017</v>
      </c>
      <c r="I295" s="269" t="s">
        <v>6018</v>
      </c>
      <c r="J295" s="269" t="s">
        <v>102</v>
      </c>
      <c r="K295" s="269" t="s">
        <v>6019</v>
      </c>
      <c r="L295" s="71" t="s">
        <v>6020</v>
      </c>
      <c r="M295" s="91" t="s">
        <v>11184</v>
      </c>
      <c r="N295" s="269" t="s">
        <v>30</v>
      </c>
      <c r="O295" s="253"/>
      <c r="P295" s="269" t="s">
        <v>30</v>
      </c>
      <c r="Q295" s="224">
        <v>2130</v>
      </c>
      <c r="R295" s="224">
        <v>895</v>
      </c>
      <c r="S295" s="224">
        <v>416</v>
      </c>
      <c r="T295" s="224">
        <v>19</v>
      </c>
      <c r="U295" s="253" t="s">
        <v>6361</v>
      </c>
      <c r="V295" s="252">
        <v>397</v>
      </c>
      <c r="W295" s="252">
        <v>94</v>
      </c>
      <c r="X295" s="71" t="s">
        <v>33</v>
      </c>
      <c r="Y295" s="220">
        <v>58</v>
      </c>
      <c r="Z295" s="220"/>
      <c r="AA295" s="220"/>
      <c r="AB295" s="220">
        <v>30</v>
      </c>
      <c r="AC295" s="220"/>
      <c r="AD295" s="220"/>
      <c r="AE295" s="253">
        <v>6</v>
      </c>
      <c r="AF295" s="273" t="s">
        <v>8045</v>
      </c>
      <c r="AG295" s="228">
        <v>202</v>
      </c>
      <c r="AH295" s="228">
        <v>202</v>
      </c>
      <c r="AI295" s="91"/>
      <c r="AJ295" s="273"/>
      <c r="AK295" s="273" t="s">
        <v>6372</v>
      </c>
      <c r="AL295" s="629">
        <v>13</v>
      </c>
      <c r="AM295" s="629">
        <v>2</v>
      </c>
      <c r="AN295" s="629">
        <v>5</v>
      </c>
      <c r="AO295" s="629">
        <v>5</v>
      </c>
      <c r="AP295" s="629">
        <v>1</v>
      </c>
      <c r="AQ295" s="315">
        <v>365</v>
      </c>
      <c r="AR295" s="315" t="s">
        <v>6341</v>
      </c>
      <c r="AS295" s="315" t="s">
        <v>6341</v>
      </c>
      <c r="AT295" s="91" t="s">
        <v>6437</v>
      </c>
      <c r="AU295" s="232">
        <v>64044</v>
      </c>
      <c r="AV295" s="73">
        <v>175</v>
      </c>
      <c r="AW295" s="345"/>
      <c r="AX295" s="345"/>
      <c r="AY295" s="345"/>
      <c r="AZ295" s="345"/>
      <c r="BA295" s="345"/>
      <c r="BB295" s="345"/>
      <c r="BC295" s="345"/>
      <c r="BD295" s="307"/>
      <c r="BE295" s="307" t="s">
        <v>6350</v>
      </c>
      <c r="BF295" s="335"/>
      <c r="BG295" s="335"/>
      <c r="BH295" s="335"/>
      <c r="BI295" s="335"/>
      <c r="BJ295" s="335"/>
      <c r="BK295" s="335"/>
      <c r="BL295" s="335"/>
      <c r="BM295" s="307"/>
      <c r="BN295" s="307" t="s">
        <v>6350</v>
      </c>
      <c r="BO295" s="800"/>
      <c r="BP295" s="800"/>
      <c r="BQ295" s="327"/>
      <c r="BR295" s="327"/>
      <c r="BS295" s="327"/>
      <c r="BT295" s="327"/>
      <c r="BU295" s="327"/>
      <c r="BV295" s="327"/>
      <c r="BW295" s="327"/>
      <c r="BX295" s="253"/>
      <c r="BY295" s="478">
        <v>2</v>
      </c>
      <c r="BZ295" s="327"/>
      <c r="CA295" s="327"/>
      <c r="CB295" s="327">
        <v>1</v>
      </c>
      <c r="CC295" s="327"/>
    </row>
    <row r="296" spans="1:81" ht="17.100000000000001" customHeight="1">
      <c r="A296" s="88">
        <v>226</v>
      </c>
      <c r="B296" s="88" t="s">
        <v>3544</v>
      </c>
      <c r="C296" s="88" t="s">
        <v>6004</v>
      </c>
      <c r="D296" s="88" t="s">
        <v>350</v>
      </c>
      <c r="E296" s="78" t="s">
        <v>20</v>
      </c>
      <c r="F296" s="78" t="s">
        <v>6021</v>
      </c>
      <c r="G296" s="101" t="s">
        <v>6022</v>
      </c>
      <c r="H296" s="269" t="s">
        <v>6023</v>
      </c>
      <c r="I296" s="269">
        <v>2000.01</v>
      </c>
      <c r="J296" s="269" t="s">
        <v>102</v>
      </c>
      <c r="K296" s="269" t="s">
        <v>6024</v>
      </c>
      <c r="L296" s="603" t="s">
        <v>6025</v>
      </c>
      <c r="M296" s="91" t="s">
        <v>7965</v>
      </c>
      <c r="N296" s="269" t="s">
        <v>30</v>
      </c>
      <c r="O296" s="253"/>
      <c r="P296" s="269" t="s">
        <v>30</v>
      </c>
      <c r="Q296" s="224">
        <v>3868</v>
      </c>
      <c r="R296" s="224">
        <v>231.8</v>
      </c>
      <c r="S296" s="224">
        <v>131</v>
      </c>
      <c r="T296" s="406">
        <v>131</v>
      </c>
      <c r="U296" s="253"/>
      <c r="V296" s="252"/>
      <c r="W296" s="252">
        <v>13</v>
      </c>
      <c r="X296" s="71" t="s">
        <v>6337</v>
      </c>
      <c r="Y296" s="220">
        <v>82.6</v>
      </c>
      <c r="Z296" s="464">
        <v>78</v>
      </c>
      <c r="AA296" s="220">
        <v>1000</v>
      </c>
      <c r="AB296" s="220">
        <v>50</v>
      </c>
      <c r="AC296" s="220"/>
      <c r="AD296" s="220"/>
      <c r="AE296" s="253">
        <v>30</v>
      </c>
      <c r="AF296" s="273" t="s">
        <v>12152</v>
      </c>
      <c r="AG296" s="228">
        <v>255</v>
      </c>
      <c r="AH296" s="228">
        <v>255</v>
      </c>
      <c r="AI296" s="91"/>
      <c r="AJ296" s="273"/>
      <c r="AK296" s="273" t="s">
        <v>6338</v>
      </c>
      <c r="AL296" s="629">
        <v>3</v>
      </c>
      <c r="AM296" s="629"/>
      <c r="AN296" s="629"/>
      <c r="AO296" s="629">
        <v>3</v>
      </c>
      <c r="AP296" s="629"/>
      <c r="AQ296" s="315">
        <v>363</v>
      </c>
      <c r="AR296" s="315" t="s">
        <v>8615</v>
      </c>
      <c r="AS296" s="315" t="s">
        <v>8615</v>
      </c>
      <c r="AT296" s="91" t="s">
        <v>11247</v>
      </c>
      <c r="AU296" s="73">
        <v>7000</v>
      </c>
      <c r="AV296" s="232">
        <v>19</v>
      </c>
      <c r="AW296" s="345"/>
      <c r="AX296" s="345"/>
      <c r="AY296" s="345"/>
      <c r="AZ296" s="345"/>
      <c r="BA296" s="345"/>
      <c r="BB296" s="345"/>
      <c r="BC296" s="345"/>
      <c r="BD296" s="307"/>
      <c r="BE296" s="307" t="s">
        <v>6350</v>
      </c>
      <c r="BF296" s="335"/>
      <c r="BG296" s="335"/>
      <c r="BH296" s="335"/>
      <c r="BI296" s="335"/>
      <c r="BJ296" s="335"/>
      <c r="BK296" s="335"/>
      <c r="BL296" s="335"/>
      <c r="BM296" s="307"/>
      <c r="BN296" s="307" t="s">
        <v>6350</v>
      </c>
      <c r="BO296" s="800"/>
      <c r="BP296" s="800"/>
      <c r="BQ296" s="327"/>
      <c r="BR296" s="327"/>
      <c r="BS296" s="327"/>
      <c r="BT296" s="327"/>
      <c r="BU296" s="327"/>
      <c r="BV296" s="327"/>
      <c r="BW296" s="327"/>
      <c r="BX296" s="253"/>
      <c r="BY296" s="790">
        <v>1</v>
      </c>
      <c r="BZ296" s="327">
        <v>1</v>
      </c>
      <c r="CA296" s="327">
        <v>1</v>
      </c>
      <c r="CB296" s="327"/>
      <c r="CC296" s="327"/>
    </row>
    <row r="297" spans="1:81" ht="17.100000000000001" customHeight="1">
      <c r="A297" s="88">
        <v>227</v>
      </c>
      <c r="B297" s="88" t="s">
        <v>3544</v>
      </c>
      <c r="C297" s="88" t="s">
        <v>6004</v>
      </c>
      <c r="D297" s="78" t="s">
        <v>350</v>
      </c>
      <c r="E297" s="78" t="s">
        <v>113</v>
      </c>
      <c r="F297" s="78" t="s">
        <v>6026</v>
      </c>
      <c r="G297" s="101" t="s">
        <v>6027</v>
      </c>
      <c r="H297" s="722" t="s">
        <v>12206</v>
      </c>
      <c r="I297" s="269">
        <v>2021.04</v>
      </c>
      <c r="J297" s="269" t="s">
        <v>30</v>
      </c>
      <c r="K297" s="269" t="s">
        <v>113</v>
      </c>
      <c r="L297" s="71" t="s">
        <v>113</v>
      </c>
      <c r="M297" s="91" t="s">
        <v>12202</v>
      </c>
      <c r="N297" s="269" t="s">
        <v>30</v>
      </c>
      <c r="O297" s="253"/>
      <c r="P297" s="269" t="s">
        <v>30</v>
      </c>
      <c r="Q297" s="224">
        <v>8211</v>
      </c>
      <c r="R297" s="224">
        <v>835</v>
      </c>
      <c r="S297" s="224">
        <v>126</v>
      </c>
      <c r="T297" s="224">
        <v>126</v>
      </c>
      <c r="U297" s="253"/>
      <c r="V297" s="252"/>
      <c r="W297" s="252"/>
      <c r="X297" s="71"/>
      <c r="Y297" s="220"/>
      <c r="Z297" s="220"/>
      <c r="AA297" s="220"/>
      <c r="AB297" s="220"/>
      <c r="AC297" s="220"/>
      <c r="AD297" s="220"/>
      <c r="AE297" s="253">
        <v>30</v>
      </c>
      <c r="AF297" s="273" t="s">
        <v>8313</v>
      </c>
      <c r="AG297" s="228"/>
      <c r="AH297" s="228">
        <v>100</v>
      </c>
      <c r="AI297" s="91"/>
      <c r="AJ297" s="273"/>
      <c r="AK297" s="273" t="s">
        <v>12203</v>
      </c>
      <c r="AL297" s="629">
        <v>10</v>
      </c>
      <c r="AM297" s="629"/>
      <c r="AN297" s="629"/>
      <c r="AO297" s="629">
        <v>10</v>
      </c>
      <c r="AP297" s="629"/>
      <c r="AQ297" s="315">
        <v>216</v>
      </c>
      <c r="AR297" s="315" t="s">
        <v>12204</v>
      </c>
      <c r="AS297" s="315" t="s">
        <v>12204</v>
      </c>
      <c r="AT297" s="91" t="s">
        <v>12205</v>
      </c>
      <c r="AU297" s="73">
        <v>2000</v>
      </c>
      <c r="AV297" s="232">
        <v>9</v>
      </c>
      <c r="AW297" s="345">
        <v>6000</v>
      </c>
      <c r="AX297" s="345">
        <v>3000</v>
      </c>
      <c r="AY297" s="345">
        <v>3000</v>
      </c>
      <c r="AZ297" s="345">
        <v>3000</v>
      </c>
      <c r="BA297" s="345">
        <v>6000</v>
      </c>
      <c r="BB297" s="345"/>
      <c r="BC297" s="345"/>
      <c r="BD297" s="307"/>
      <c r="BE297" s="307"/>
      <c r="BF297" s="335">
        <v>6000</v>
      </c>
      <c r="BG297" s="335">
        <v>3000</v>
      </c>
      <c r="BH297" s="335">
        <v>3000</v>
      </c>
      <c r="BI297" s="335">
        <v>3000</v>
      </c>
      <c r="BJ297" s="335">
        <v>6000</v>
      </c>
      <c r="BK297" s="335"/>
      <c r="BL297" s="335"/>
      <c r="BM297" s="307" t="s">
        <v>11261</v>
      </c>
      <c r="BN297" s="307"/>
      <c r="BO297" s="800"/>
      <c r="BP297" s="800"/>
      <c r="BQ297" s="327"/>
      <c r="BR297" s="327"/>
      <c r="BS297" s="327"/>
      <c r="BT297" s="327"/>
      <c r="BU297" s="327"/>
      <c r="BV297" s="327"/>
      <c r="BW297" s="327"/>
      <c r="BX297" s="253"/>
      <c r="BY297" s="327"/>
      <c r="BZ297" s="327">
        <v>1</v>
      </c>
      <c r="CA297" s="327"/>
      <c r="CB297" s="327"/>
      <c r="CC297" s="327"/>
    </row>
    <row r="298" spans="1:81" ht="17.100000000000001" customHeight="1">
      <c r="A298" s="88">
        <v>228</v>
      </c>
      <c r="B298" s="88" t="s">
        <v>3543</v>
      </c>
      <c r="C298" s="88" t="s">
        <v>3703</v>
      </c>
      <c r="D298" s="78" t="s">
        <v>702</v>
      </c>
      <c r="E298" s="78" t="s">
        <v>180</v>
      </c>
      <c r="F298" s="87" t="s">
        <v>6028</v>
      </c>
      <c r="G298" s="101" t="s">
        <v>6029</v>
      </c>
      <c r="H298" s="269" t="s">
        <v>6030</v>
      </c>
      <c r="I298" s="269" t="s">
        <v>6031</v>
      </c>
      <c r="J298" s="269" t="s">
        <v>102</v>
      </c>
      <c r="K298" s="269" t="s">
        <v>6032</v>
      </c>
      <c r="L298" s="71" t="s">
        <v>6033</v>
      </c>
      <c r="M298" s="91"/>
      <c r="N298" s="269" t="s">
        <v>30</v>
      </c>
      <c r="O298" s="253"/>
      <c r="P298" s="269" t="s">
        <v>30</v>
      </c>
      <c r="Q298" s="224">
        <v>8820</v>
      </c>
      <c r="R298" s="224">
        <v>478</v>
      </c>
      <c r="S298" s="224">
        <v>139.4</v>
      </c>
      <c r="T298" s="224">
        <v>139.4</v>
      </c>
      <c r="U298" s="253"/>
      <c r="V298" s="252"/>
      <c r="W298" s="252">
        <v>37</v>
      </c>
      <c r="X298" s="71" t="s">
        <v>6337</v>
      </c>
      <c r="Y298" s="220">
        <v>70</v>
      </c>
      <c r="Z298" s="220"/>
      <c r="AA298" s="220">
        <v>46</v>
      </c>
      <c r="AB298" s="220">
        <v>32</v>
      </c>
      <c r="AC298" s="220"/>
      <c r="AD298" s="220"/>
      <c r="AE298" s="253">
        <v>20</v>
      </c>
      <c r="AF298" s="273" t="s">
        <v>6478</v>
      </c>
      <c r="AG298" s="228">
        <v>2</v>
      </c>
      <c r="AH298" s="228">
        <v>26</v>
      </c>
      <c r="AI298" s="91"/>
      <c r="AJ298" s="273"/>
      <c r="AK298" s="273" t="s">
        <v>12196</v>
      </c>
      <c r="AL298" s="629"/>
      <c r="AM298" s="629"/>
      <c r="AN298" s="629"/>
      <c r="AO298" s="629"/>
      <c r="AP298" s="629"/>
      <c r="AQ298" s="315">
        <v>250</v>
      </c>
      <c r="AR298" s="315" t="s">
        <v>6341</v>
      </c>
      <c r="AS298" s="315" t="s">
        <v>6341</v>
      </c>
      <c r="AT298" s="91" t="s">
        <v>8632</v>
      </c>
      <c r="AU298" s="73">
        <v>500</v>
      </c>
      <c r="AV298" s="232">
        <v>2</v>
      </c>
      <c r="AW298" s="345"/>
      <c r="AX298" s="345"/>
      <c r="AY298" s="345"/>
      <c r="AZ298" s="345"/>
      <c r="BA298" s="345"/>
      <c r="BB298" s="345"/>
      <c r="BC298" s="345"/>
      <c r="BD298" s="307"/>
      <c r="BE298" s="307" t="s">
        <v>12197</v>
      </c>
      <c r="BF298" s="335"/>
      <c r="BG298" s="335"/>
      <c r="BH298" s="335"/>
      <c r="BI298" s="335"/>
      <c r="BJ298" s="335"/>
      <c r="BK298" s="335"/>
      <c r="BL298" s="335"/>
      <c r="BM298" s="307"/>
      <c r="BN298" s="307"/>
      <c r="BO298" s="800"/>
      <c r="BP298" s="806"/>
      <c r="BQ298" s="327"/>
      <c r="BR298" s="327"/>
      <c r="BS298" s="327"/>
      <c r="BT298" s="327"/>
      <c r="BU298" s="327"/>
      <c r="BV298" s="327"/>
      <c r="BW298" s="327"/>
      <c r="BX298" s="253"/>
      <c r="BY298" s="327">
        <v>1</v>
      </c>
      <c r="BZ298" s="327"/>
      <c r="CA298" s="327"/>
      <c r="CB298" s="327"/>
      <c r="CC298" s="327"/>
    </row>
    <row r="299" spans="1:81" ht="17.100000000000001" customHeight="1">
      <c r="A299" s="88">
        <v>229</v>
      </c>
      <c r="B299" s="88" t="s">
        <v>3544</v>
      </c>
      <c r="C299" s="88" t="s">
        <v>6004</v>
      </c>
      <c r="D299" s="78" t="s">
        <v>350</v>
      </c>
      <c r="E299" s="78" t="s">
        <v>113</v>
      </c>
      <c r="F299" s="78" t="s">
        <v>6034</v>
      </c>
      <c r="G299" s="101" t="s">
        <v>6035</v>
      </c>
      <c r="H299" s="269" t="s">
        <v>12180</v>
      </c>
      <c r="I299" s="269" t="s">
        <v>6036</v>
      </c>
      <c r="J299" s="269" t="s">
        <v>30</v>
      </c>
      <c r="K299" s="269" t="s">
        <v>113</v>
      </c>
      <c r="L299" s="71" t="s">
        <v>113</v>
      </c>
      <c r="M299" s="91" t="s">
        <v>8218</v>
      </c>
      <c r="N299" s="269" t="s">
        <v>30</v>
      </c>
      <c r="O299" s="253"/>
      <c r="P299" s="269" t="s">
        <v>30</v>
      </c>
      <c r="Q299" s="224">
        <v>345</v>
      </c>
      <c r="R299" s="224">
        <v>165</v>
      </c>
      <c r="S299" s="224">
        <v>165</v>
      </c>
      <c r="T299" s="224">
        <v>165</v>
      </c>
      <c r="U299" s="253" t="s">
        <v>6572</v>
      </c>
      <c r="V299" s="252"/>
      <c r="W299" s="252"/>
      <c r="X299" s="71"/>
      <c r="Y299" s="220"/>
      <c r="Z299" s="220"/>
      <c r="AA299" s="220"/>
      <c r="AB299" s="220"/>
      <c r="AC299" s="220"/>
      <c r="AD299" s="220"/>
      <c r="AE299" s="253"/>
      <c r="AF299" s="273" t="s">
        <v>8219</v>
      </c>
      <c r="AG299" s="228"/>
      <c r="AH299" s="228">
        <v>500</v>
      </c>
      <c r="AI299" s="91"/>
      <c r="AJ299" s="273"/>
      <c r="AK299" s="273" t="s">
        <v>12181</v>
      </c>
      <c r="AL299" s="629">
        <v>2</v>
      </c>
      <c r="AM299" s="629"/>
      <c r="AN299" s="629"/>
      <c r="AO299" s="629">
        <v>2</v>
      </c>
      <c r="AP299" s="629"/>
      <c r="AQ299" s="315">
        <v>312</v>
      </c>
      <c r="AR299" s="315" t="s">
        <v>8634</v>
      </c>
      <c r="AS299" s="315" t="s">
        <v>8634</v>
      </c>
      <c r="AT299" s="91" t="s">
        <v>6422</v>
      </c>
      <c r="AU299" s="73">
        <v>31000</v>
      </c>
      <c r="AV299" s="73">
        <v>99</v>
      </c>
      <c r="AW299" s="345"/>
      <c r="AX299" s="345"/>
      <c r="AY299" s="345"/>
      <c r="AZ299" s="345"/>
      <c r="BA299" s="345"/>
      <c r="BB299" s="345"/>
      <c r="BC299" s="345"/>
      <c r="BD299" s="307"/>
      <c r="BE299" s="307" t="s">
        <v>6350</v>
      </c>
      <c r="BF299" s="335"/>
      <c r="BG299" s="335"/>
      <c r="BH299" s="335"/>
      <c r="BI299" s="335"/>
      <c r="BJ299" s="335"/>
      <c r="BK299" s="335"/>
      <c r="BL299" s="335"/>
      <c r="BM299" s="307"/>
      <c r="BN299" s="307" t="s">
        <v>6350</v>
      </c>
      <c r="BO299" s="800"/>
      <c r="BP299" s="800"/>
      <c r="BQ299" s="327"/>
      <c r="BR299" s="327"/>
      <c r="BS299" s="327"/>
      <c r="BT299" s="327"/>
      <c r="BU299" s="327"/>
      <c r="BV299" s="327"/>
      <c r="BW299" s="327"/>
      <c r="BX299" s="253"/>
      <c r="BY299" s="327"/>
      <c r="BZ299" s="327"/>
      <c r="CA299" s="327"/>
      <c r="CB299" s="327"/>
      <c r="CC299" s="327"/>
    </row>
    <row r="300" spans="1:81" ht="17.100000000000001" customHeight="1">
      <c r="A300" s="88">
        <v>230</v>
      </c>
      <c r="B300" s="95" t="s">
        <v>3544</v>
      </c>
      <c r="C300" s="95" t="s">
        <v>3766</v>
      </c>
      <c r="D300" s="95" t="s">
        <v>350</v>
      </c>
      <c r="E300" s="78" t="s">
        <v>20</v>
      </c>
      <c r="F300" s="95" t="s">
        <v>6037</v>
      </c>
      <c r="G300" s="101" t="s">
        <v>6334</v>
      </c>
      <c r="H300" s="269" t="s">
        <v>6038</v>
      </c>
      <c r="I300" s="269" t="s">
        <v>6039</v>
      </c>
      <c r="J300" s="269" t="s">
        <v>102</v>
      </c>
      <c r="K300" s="269" t="s">
        <v>6040</v>
      </c>
      <c r="L300" s="71" t="s">
        <v>6041</v>
      </c>
      <c r="M300" s="91" t="s">
        <v>12182</v>
      </c>
      <c r="N300" s="269" t="s">
        <v>30</v>
      </c>
      <c r="O300" s="253"/>
      <c r="P300" s="269" t="s">
        <v>30</v>
      </c>
      <c r="Q300" s="224">
        <v>2100</v>
      </c>
      <c r="R300" s="224">
        <v>1190</v>
      </c>
      <c r="S300" s="224">
        <v>117</v>
      </c>
      <c r="T300" s="224">
        <v>100</v>
      </c>
      <c r="U300" s="253"/>
      <c r="V300" s="252">
        <v>17</v>
      </c>
      <c r="W300" s="252">
        <v>43</v>
      </c>
      <c r="X300" s="71" t="s">
        <v>6337</v>
      </c>
      <c r="Y300" s="220">
        <v>50</v>
      </c>
      <c r="Z300" s="220">
        <v>50</v>
      </c>
      <c r="AA300" s="220">
        <v>800</v>
      </c>
      <c r="AB300" s="220">
        <v>27</v>
      </c>
      <c r="AC300" s="220">
        <v>15</v>
      </c>
      <c r="AD300" s="220"/>
      <c r="AE300" s="253">
        <v>25</v>
      </c>
      <c r="AF300" s="273" t="s">
        <v>7939</v>
      </c>
      <c r="AG300" s="228"/>
      <c r="AH300" s="228">
        <v>284</v>
      </c>
      <c r="AI300" s="91"/>
      <c r="AJ300" s="273"/>
      <c r="AK300" s="273" t="s">
        <v>7050</v>
      </c>
      <c r="AL300" s="629">
        <v>2</v>
      </c>
      <c r="AM300" s="629"/>
      <c r="AN300" s="629">
        <v>1</v>
      </c>
      <c r="AO300" s="629"/>
      <c r="AP300" s="629">
        <v>1</v>
      </c>
      <c r="AQ300" s="315">
        <v>365</v>
      </c>
      <c r="AR300" s="315" t="s">
        <v>6341</v>
      </c>
      <c r="AS300" s="315" t="s">
        <v>6341</v>
      </c>
      <c r="AT300" s="91" t="s">
        <v>6422</v>
      </c>
      <c r="AU300" s="73">
        <v>10950</v>
      </c>
      <c r="AV300" s="73">
        <v>30</v>
      </c>
      <c r="AW300" s="345"/>
      <c r="AX300" s="345"/>
      <c r="AY300" s="345"/>
      <c r="AZ300" s="345"/>
      <c r="BA300" s="345"/>
      <c r="BB300" s="345"/>
      <c r="BC300" s="345"/>
      <c r="BD300" s="307"/>
      <c r="BE300" s="307" t="s">
        <v>6350</v>
      </c>
      <c r="BF300" s="335"/>
      <c r="BG300" s="335"/>
      <c r="BH300" s="335"/>
      <c r="BI300" s="335"/>
      <c r="BJ300" s="335"/>
      <c r="BK300" s="335"/>
      <c r="BL300" s="335"/>
      <c r="BM300" s="307"/>
      <c r="BN300" s="307" t="s">
        <v>6350</v>
      </c>
      <c r="BO300" s="800"/>
      <c r="BP300" s="800"/>
      <c r="BQ300" s="327"/>
      <c r="BR300" s="327"/>
      <c r="BS300" s="327"/>
      <c r="BT300" s="327"/>
      <c r="BU300" s="327"/>
      <c r="BV300" s="327"/>
      <c r="BW300" s="327"/>
      <c r="BX300" s="253"/>
      <c r="BY300" s="752">
        <v>3</v>
      </c>
      <c r="BZ300" s="327"/>
      <c r="CA300" s="327"/>
      <c r="CB300" s="327">
        <v>3</v>
      </c>
      <c r="CC300" s="327"/>
    </row>
    <row r="301" spans="1:81" ht="17.100000000000001" customHeight="1">
      <c r="A301" s="88">
        <v>231</v>
      </c>
      <c r="B301" s="95" t="s">
        <v>3544</v>
      </c>
      <c r="C301" s="95" t="s">
        <v>3710</v>
      </c>
      <c r="D301" s="95" t="s">
        <v>350</v>
      </c>
      <c r="E301" s="78" t="s">
        <v>180</v>
      </c>
      <c r="F301" s="95" t="s">
        <v>6042</v>
      </c>
      <c r="G301" s="101" t="s">
        <v>6043</v>
      </c>
      <c r="H301" s="796" t="s">
        <v>11048</v>
      </c>
      <c r="I301" s="269" t="s">
        <v>6044</v>
      </c>
      <c r="J301" s="269" t="s">
        <v>102</v>
      </c>
      <c r="K301" s="269" t="s">
        <v>6045</v>
      </c>
      <c r="L301" s="71" t="s">
        <v>6046</v>
      </c>
      <c r="M301" s="91" t="s">
        <v>11185</v>
      </c>
      <c r="N301" s="269" t="s">
        <v>30</v>
      </c>
      <c r="O301" s="253"/>
      <c r="P301" s="269" t="s">
        <v>30</v>
      </c>
      <c r="Q301" s="224">
        <v>701</v>
      </c>
      <c r="R301" s="224">
        <v>206</v>
      </c>
      <c r="S301" s="224">
        <v>206</v>
      </c>
      <c r="T301" s="224">
        <v>206</v>
      </c>
      <c r="U301" s="253"/>
      <c r="V301" s="252"/>
      <c r="W301" s="252">
        <v>33</v>
      </c>
      <c r="X301" s="71" t="s">
        <v>6337</v>
      </c>
      <c r="Y301" s="220"/>
      <c r="Z301" s="220"/>
      <c r="AA301" s="220"/>
      <c r="AB301" s="220">
        <v>33</v>
      </c>
      <c r="AC301" s="220"/>
      <c r="AD301" s="220"/>
      <c r="AE301" s="253"/>
      <c r="AF301" s="612" t="s">
        <v>7925</v>
      </c>
      <c r="AG301" s="228"/>
      <c r="AH301" s="228">
        <v>100</v>
      </c>
      <c r="AI301" s="91"/>
      <c r="AJ301" s="273"/>
      <c r="AK301" s="273" t="s">
        <v>6365</v>
      </c>
      <c r="AL301" s="629">
        <v>2</v>
      </c>
      <c r="AM301" s="629">
        <v>2</v>
      </c>
      <c r="AN301" s="629"/>
      <c r="AO301" s="629"/>
      <c r="AP301" s="629"/>
      <c r="AQ301" s="315">
        <v>365</v>
      </c>
      <c r="AR301" s="315" t="s">
        <v>8613</v>
      </c>
      <c r="AS301" s="315" t="s">
        <v>8613</v>
      </c>
      <c r="AT301" s="91" t="s">
        <v>11236</v>
      </c>
      <c r="AU301" s="73">
        <v>18632</v>
      </c>
      <c r="AV301" s="73">
        <v>51</v>
      </c>
      <c r="AW301" s="345"/>
      <c r="AX301" s="345"/>
      <c r="AY301" s="345"/>
      <c r="AZ301" s="345"/>
      <c r="BA301" s="345"/>
      <c r="BB301" s="345"/>
      <c r="BC301" s="345"/>
      <c r="BD301" s="307"/>
      <c r="BE301" s="307" t="s">
        <v>6350</v>
      </c>
      <c r="BF301" s="335"/>
      <c r="BG301" s="335"/>
      <c r="BH301" s="335"/>
      <c r="BI301" s="335"/>
      <c r="BJ301" s="335"/>
      <c r="BK301" s="335"/>
      <c r="BL301" s="335"/>
      <c r="BM301" s="307"/>
      <c r="BN301" s="307" t="s">
        <v>6350</v>
      </c>
      <c r="BO301" s="800"/>
      <c r="BP301" s="800"/>
      <c r="BQ301" s="327"/>
      <c r="BR301" s="327"/>
      <c r="BS301" s="327"/>
      <c r="BT301" s="327"/>
      <c r="BU301" s="327"/>
      <c r="BV301" s="327"/>
      <c r="BW301" s="327"/>
      <c r="BX301" s="253"/>
      <c r="BY301" s="327">
        <v>1</v>
      </c>
      <c r="BZ301" s="327"/>
      <c r="CA301" s="327"/>
      <c r="CB301" s="327"/>
      <c r="CC301" s="327"/>
    </row>
    <row r="302" spans="1:81" ht="17.100000000000001" customHeight="1">
      <c r="A302" s="88">
        <v>232</v>
      </c>
      <c r="B302" s="88" t="s">
        <v>3544</v>
      </c>
      <c r="C302" s="88" t="s">
        <v>3676</v>
      </c>
      <c r="D302" s="88" t="s">
        <v>350</v>
      </c>
      <c r="E302" s="78" t="s">
        <v>20</v>
      </c>
      <c r="F302" s="88" t="s">
        <v>12622</v>
      </c>
      <c r="G302" s="168" t="s">
        <v>6047</v>
      </c>
      <c r="H302" s="89" t="s">
        <v>6048</v>
      </c>
      <c r="I302" s="89" t="s">
        <v>1619</v>
      </c>
      <c r="J302" s="89" t="s">
        <v>102</v>
      </c>
      <c r="K302" s="89" t="s">
        <v>1619</v>
      </c>
      <c r="L302" s="89" t="s">
        <v>6049</v>
      </c>
      <c r="M302" s="91" t="s">
        <v>9887</v>
      </c>
      <c r="N302" s="269" t="s">
        <v>102</v>
      </c>
      <c r="O302" s="253" t="s">
        <v>6435</v>
      </c>
      <c r="P302" s="269" t="s">
        <v>102</v>
      </c>
      <c r="Q302" s="224">
        <v>9917</v>
      </c>
      <c r="R302" s="224">
        <v>905</v>
      </c>
      <c r="S302" s="224">
        <v>812</v>
      </c>
      <c r="T302" s="224">
        <v>430</v>
      </c>
      <c r="U302" s="253" t="s">
        <v>7304</v>
      </c>
      <c r="V302" s="252">
        <v>382</v>
      </c>
      <c r="W302" s="252">
        <v>25</v>
      </c>
      <c r="X302" s="71" t="s">
        <v>6337</v>
      </c>
      <c r="Y302" s="220">
        <v>56</v>
      </c>
      <c r="Z302" s="464">
        <v>56</v>
      </c>
      <c r="AA302" s="220">
        <v>15000</v>
      </c>
      <c r="AB302" s="220">
        <v>44</v>
      </c>
      <c r="AC302" s="220"/>
      <c r="AD302" s="220"/>
      <c r="AE302" s="253">
        <v>15</v>
      </c>
      <c r="AF302" s="273" t="s">
        <v>9888</v>
      </c>
      <c r="AG302" s="228">
        <v>18000</v>
      </c>
      <c r="AH302" s="228">
        <v>18000</v>
      </c>
      <c r="AI302" s="91"/>
      <c r="AJ302" s="273"/>
      <c r="AK302" s="273" t="s">
        <v>6365</v>
      </c>
      <c r="AL302" s="629">
        <v>6</v>
      </c>
      <c r="AM302" s="629">
        <v>1</v>
      </c>
      <c r="AN302" s="629">
        <v>2</v>
      </c>
      <c r="AO302" s="629">
        <v>3</v>
      </c>
      <c r="AP302" s="629"/>
      <c r="AQ302" s="315">
        <v>301</v>
      </c>
      <c r="AR302" s="315" t="s">
        <v>6544</v>
      </c>
      <c r="AS302" s="315" t="s">
        <v>6341</v>
      </c>
      <c r="AT302" s="91" t="s">
        <v>10066</v>
      </c>
      <c r="AU302" s="232">
        <v>2500</v>
      </c>
      <c r="AV302" s="232">
        <v>8</v>
      </c>
      <c r="AW302" s="345"/>
      <c r="AX302" s="345"/>
      <c r="AY302" s="345"/>
      <c r="AZ302" s="345"/>
      <c r="BA302" s="345"/>
      <c r="BB302" s="345"/>
      <c r="BC302" s="345"/>
      <c r="BD302" s="307"/>
      <c r="BE302" s="307" t="s">
        <v>6350</v>
      </c>
      <c r="BF302" s="335"/>
      <c r="BG302" s="335"/>
      <c r="BH302" s="335"/>
      <c r="BI302" s="335"/>
      <c r="BJ302" s="335"/>
      <c r="BK302" s="335"/>
      <c r="BL302" s="335"/>
      <c r="BM302" s="307"/>
      <c r="BN302" s="307"/>
      <c r="BO302" s="800"/>
      <c r="BP302" s="800"/>
      <c r="BQ302" s="327"/>
      <c r="BR302" s="327"/>
      <c r="BS302" s="327"/>
      <c r="BT302" s="327"/>
      <c r="BU302" s="327"/>
      <c r="BV302" s="327"/>
      <c r="BW302" s="327"/>
      <c r="BX302" s="253"/>
      <c r="BY302" s="598">
        <v>2</v>
      </c>
      <c r="BZ302" s="598">
        <v>1</v>
      </c>
      <c r="CA302" s="598">
        <v>1</v>
      </c>
      <c r="CB302" s="327"/>
      <c r="CC302" s="327"/>
    </row>
    <row r="303" spans="1:81" ht="17.100000000000001" customHeight="1">
      <c r="A303" s="88">
        <v>233</v>
      </c>
      <c r="B303" s="100" t="s">
        <v>3544</v>
      </c>
      <c r="C303" s="100" t="s">
        <v>3556</v>
      </c>
      <c r="D303" s="100" t="s">
        <v>350</v>
      </c>
      <c r="E303" s="78" t="s">
        <v>20</v>
      </c>
      <c r="F303" s="482" t="s">
        <v>6050</v>
      </c>
      <c r="G303" s="101" t="s">
        <v>6051</v>
      </c>
      <c r="H303" s="269" t="s">
        <v>6052</v>
      </c>
      <c r="I303" s="269" t="s">
        <v>669</v>
      </c>
      <c r="J303" s="269" t="s">
        <v>102</v>
      </c>
      <c r="K303" s="269" t="s">
        <v>6053</v>
      </c>
      <c r="L303" s="71" t="s">
        <v>6054</v>
      </c>
      <c r="M303" s="91" t="s">
        <v>11186</v>
      </c>
      <c r="N303" s="269" t="s">
        <v>30</v>
      </c>
      <c r="O303" s="253"/>
      <c r="P303" s="269" t="s">
        <v>30</v>
      </c>
      <c r="Q303" s="224">
        <v>396</v>
      </c>
      <c r="R303" s="224">
        <v>245</v>
      </c>
      <c r="S303" s="224">
        <v>115</v>
      </c>
      <c r="T303" s="224">
        <v>115</v>
      </c>
      <c r="U303" s="390"/>
      <c r="V303" s="252"/>
      <c r="W303" s="252">
        <v>30</v>
      </c>
      <c r="X303" s="71" t="s">
        <v>6337</v>
      </c>
      <c r="Y303" s="220">
        <v>100</v>
      </c>
      <c r="Z303" s="220"/>
      <c r="AA303" s="220"/>
      <c r="AB303" s="220"/>
      <c r="AC303" s="220"/>
      <c r="AD303" s="220"/>
      <c r="AE303" s="253">
        <v>5</v>
      </c>
      <c r="AF303" s="273" t="s">
        <v>9804</v>
      </c>
      <c r="AG303" s="228">
        <v>30</v>
      </c>
      <c r="AH303" s="228">
        <v>150</v>
      </c>
      <c r="AI303" s="91"/>
      <c r="AJ303" s="273"/>
      <c r="AK303" s="273" t="s">
        <v>12177</v>
      </c>
      <c r="AL303" s="629">
        <v>6</v>
      </c>
      <c r="AM303" s="629">
        <v>2</v>
      </c>
      <c r="AN303" s="629">
        <v>2</v>
      </c>
      <c r="AO303" s="629">
        <v>1</v>
      </c>
      <c r="AP303" s="629">
        <v>1</v>
      </c>
      <c r="AQ303" s="315">
        <v>280</v>
      </c>
      <c r="AR303" s="315" t="s">
        <v>6341</v>
      </c>
      <c r="AS303" s="315" t="s">
        <v>6341</v>
      </c>
      <c r="AT303" s="91" t="s">
        <v>8555</v>
      </c>
      <c r="AU303" s="232">
        <v>14000</v>
      </c>
      <c r="AV303" s="232">
        <v>50</v>
      </c>
      <c r="AW303" s="345"/>
      <c r="AX303" s="345"/>
      <c r="AY303" s="345"/>
      <c r="AZ303" s="345"/>
      <c r="BA303" s="345"/>
      <c r="BB303" s="345"/>
      <c r="BC303" s="345"/>
      <c r="BD303" s="307"/>
      <c r="BE303" s="307" t="s">
        <v>6350</v>
      </c>
      <c r="BF303" s="335">
        <v>3000</v>
      </c>
      <c r="BG303" s="335">
        <v>0</v>
      </c>
      <c r="BH303" s="335">
        <v>0</v>
      </c>
      <c r="BI303" s="335">
        <v>0</v>
      </c>
      <c r="BJ303" s="335">
        <v>2000</v>
      </c>
      <c r="BK303" s="335">
        <v>50</v>
      </c>
      <c r="BL303" s="335"/>
      <c r="BM303" s="307"/>
      <c r="BN303" s="307"/>
      <c r="BO303" s="800"/>
      <c r="BP303" s="800"/>
      <c r="BQ303" s="327"/>
      <c r="BR303" s="327"/>
      <c r="BS303" s="327"/>
      <c r="BT303" s="327"/>
      <c r="BU303" s="327"/>
      <c r="BV303" s="327"/>
      <c r="BW303" s="327"/>
      <c r="BX303" s="253"/>
      <c r="BY303" s="327">
        <v>1</v>
      </c>
      <c r="BZ303" s="327">
        <v>1</v>
      </c>
      <c r="CA303" s="327"/>
      <c r="CB303" s="327"/>
      <c r="CC303" s="327">
        <v>1</v>
      </c>
    </row>
    <row r="304" spans="1:81" ht="17.100000000000001" customHeight="1">
      <c r="A304" s="88">
        <v>234</v>
      </c>
      <c r="B304" s="88" t="s">
        <v>3543</v>
      </c>
      <c r="C304" s="88" t="s">
        <v>3703</v>
      </c>
      <c r="D304" s="88" t="s">
        <v>702</v>
      </c>
      <c r="E304" s="78" t="s">
        <v>20</v>
      </c>
      <c r="F304" s="78" t="s">
        <v>6055</v>
      </c>
      <c r="G304" s="101" t="s">
        <v>12199</v>
      </c>
      <c r="H304" s="269" t="s">
        <v>12198</v>
      </c>
      <c r="I304" s="269" t="s">
        <v>3825</v>
      </c>
      <c r="J304" s="269" t="s">
        <v>102</v>
      </c>
      <c r="K304" s="269" t="s">
        <v>6057</v>
      </c>
      <c r="L304" s="71" t="s">
        <v>6058</v>
      </c>
      <c r="M304" s="91" t="s">
        <v>7900</v>
      </c>
      <c r="N304" s="269" t="s">
        <v>30</v>
      </c>
      <c r="O304" s="253"/>
      <c r="P304" s="269" t="s">
        <v>30</v>
      </c>
      <c r="Q304" s="224">
        <v>3207</v>
      </c>
      <c r="R304" s="224">
        <v>328.3</v>
      </c>
      <c r="S304" s="406">
        <v>265.8</v>
      </c>
      <c r="T304" s="224">
        <v>207.9</v>
      </c>
      <c r="U304" s="253" t="s">
        <v>8476</v>
      </c>
      <c r="V304" s="252">
        <v>57.9</v>
      </c>
      <c r="W304" s="252">
        <v>50.8</v>
      </c>
      <c r="X304" s="71" t="s">
        <v>6337</v>
      </c>
      <c r="Y304" s="220">
        <v>57.9</v>
      </c>
      <c r="Z304" s="220">
        <v>26</v>
      </c>
      <c r="AA304" s="220">
        <v>500</v>
      </c>
      <c r="AB304" s="220">
        <v>9.5</v>
      </c>
      <c r="AC304" s="220">
        <v>45</v>
      </c>
      <c r="AD304" s="220">
        <v>45</v>
      </c>
      <c r="AE304" s="253" t="s">
        <v>8484</v>
      </c>
      <c r="AF304" s="273" t="s">
        <v>8308</v>
      </c>
      <c r="AG304" s="228">
        <v>317</v>
      </c>
      <c r="AH304" s="228">
        <v>330</v>
      </c>
      <c r="AI304" s="91"/>
      <c r="AJ304" s="273"/>
      <c r="AK304" s="273" t="s">
        <v>6369</v>
      </c>
      <c r="AL304" s="629">
        <v>6</v>
      </c>
      <c r="AM304" s="629">
        <v>2</v>
      </c>
      <c r="AN304" s="629">
        <v>2</v>
      </c>
      <c r="AO304" s="629">
        <v>2</v>
      </c>
      <c r="AP304" s="629"/>
      <c r="AQ304" s="315">
        <v>311</v>
      </c>
      <c r="AR304" s="315" t="s">
        <v>8613</v>
      </c>
      <c r="AS304" s="315" t="s">
        <v>8613</v>
      </c>
      <c r="AT304" s="91" t="s">
        <v>10003</v>
      </c>
      <c r="AU304" s="73">
        <v>10000</v>
      </c>
      <c r="AV304" s="73">
        <v>32</v>
      </c>
      <c r="AW304" s="345"/>
      <c r="AX304" s="345"/>
      <c r="AY304" s="345"/>
      <c r="AZ304" s="345"/>
      <c r="BA304" s="345"/>
      <c r="BB304" s="345"/>
      <c r="BC304" s="345"/>
      <c r="BD304" s="307"/>
      <c r="BE304" s="307" t="s">
        <v>12197</v>
      </c>
      <c r="BF304" s="335"/>
      <c r="BG304" s="335"/>
      <c r="BH304" s="335"/>
      <c r="BI304" s="335"/>
      <c r="BJ304" s="335"/>
      <c r="BK304" s="335"/>
      <c r="BL304" s="335"/>
      <c r="BM304" s="307"/>
      <c r="BN304" s="307"/>
      <c r="BO304" s="800"/>
      <c r="BP304" s="800"/>
      <c r="BQ304" s="327"/>
      <c r="BR304" s="327"/>
      <c r="BS304" s="327"/>
      <c r="BT304" s="327"/>
      <c r="BU304" s="327"/>
      <c r="BV304" s="327"/>
      <c r="BW304" s="327"/>
      <c r="BX304" s="253"/>
      <c r="BY304" s="327">
        <v>1</v>
      </c>
      <c r="BZ304" s="327"/>
      <c r="CA304" s="327">
        <v>1</v>
      </c>
      <c r="CB304" s="327"/>
      <c r="CC304" s="327"/>
    </row>
    <row r="305" spans="1:81" ht="17.100000000000001" customHeight="1">
      <c r="A305" s="88">
        <v>235</v>
      </c>
      <c r="B305" s="88" t="s">
        <v>3543</v>
      </c>
      <c r="C305" s="88" t="s">
        <v>3670</v>
      </c>
      <c r="D305" s="88" t="s">
        <v>702</v>
      </c>
      <c r="E305" s="78" t="s">
        <v>20</v>
      </c>
      <c r="F305" s="78" t="s">
        <v>6059</v>
      </c>
      <c r="G305" s="101" t="s">
        <v>6060</v>
      </c>
      <c r="H305" s="269" t="s">
        <v>6061</v>
      </c>
      <c r="I305" s="269" t="s">
        <v>6062</v>
      </c>
      <c r="J305" s="269" t="s">
        <v>102</v>
      </c>
      <c r="K305" s="269" t="s">
        <v>6063</v>
      </c>
      <c r="L305" s="71" t="s">
        <v>6064</v>
      </c>
      <c r="M305" s="91" t="s">
        <v>11187</v>
      </c>
      <c r="N305" s="269" t="s">
        <v>30</v>
      </c>
      <c r="O305" s="253"/>
      <c r="P305" s="629" t="s">
        <v>30</v>
      </c>
      <c r="Q305" s="224">
        <v>540</v>
      </c>
      <c r="R305" s="224">
        <v>382</v>
      </c>
      <c r="S305" s="224">
        <v>237</v>
      </c>
      <c r="T305" s="224"/>
      <c r="U305" s="253"/>
      <c r="V305" s="252">
        <v>237</v>
      </c>
      <c r="W305" s="252">
        <v>16</v>
      </c>
      <c r="X305" s="71"/>
      <c r="Y305" s="220">
        <v>71</v>
      </c>
      <c r="Z305" s="220"/>
      <c r="AA305" s="220"/>
      <c r="AB305" s="220">
        <v>58</v>
      </c>
      <c r="AC305" s="220"/>
      <c r="AD305" s="220"/>
      <c r="AE305" s="253">
        <v>5</v>
      </c>
      <c r="AF305" s="273" t="s">
        <v>8221</v>
      </c>
      <c r="AG305" s="228">
        <v>131</v>
      </c>
      <c r="AH305" s="228">
        <v>131</v>
      </c>
      <c r="AI305" s="91"/>
      <c r="AJ305" s="273"/>
      <c r="AK305" s="273" t="s">
        <v>12018</v>
      </c>
      <c r="AL305" s="629">
        <v>4</v>
      </c>
      <c r="AM305" s="629"/>
      <c r="AN305" s="629">
        <v>1</v>
      </c>
      <c r="AO305" s="629">
        <v>2</v>
      </c>
      <c r="AP305" s="629">
        <v>1</v>
      </c>
      <c r="AQ305" s="315">
        <v>262</v>
      </c>
      <c r="AR305" s="315" t="s">
        <v>6341</v>
      </c>
      <c r="AS305" s="315" t="s">
        <v>6341</v>
      </c>
      <c r="AT305" s="91" t="s">
        <v>6481</v>
      </c>
      <c r="AU305" s="73">
        <v>4860</v>
      </c>
      <c r="AV305" s="73">
        <v>19</v>
      </c>
      <c r="AW305" s="345"/>
      <c r="AX305" s="345"/>
      <c r="AY305" s="345"/>
      <c r="AZ305" s="345"/>
      <c r="BA305" s="345"/>
      <c r="BB305" s="345"/>
      <c r="BC305" s="345"/>
      <c r="BD305" s="307"/>
      <c r="BE305" s="307"/>
      <c r="BF305" s="335"/>
      <c r="BG305" s="335"/>
      <c r="BH305" s="335"/>
      <c r="BI305" s="335"/>
      <c r="BJ305" s="335"/>
      <c r="BK305" s="335"/>
      <c r="BL305" s="335"/>
      <c r="BM305" s="307"/>
      <c r="BN305" s="307"/>
      <c r="BO305" s="800"/>
      <c r="BP305" s="800"/>
      <c r="BQ305" s="327"/>
      <c r="BR305" s="327"/>
      <c r="BS305" s="327"/>
      <c r="BT305" s="327"/>
      <c r="BU305" s="327"/>
      <c r="BV305" s="327"/>
      <c r="BW305" s="327"/>
      <c r="BX305" s="253"/>
      <c r="BY305" s="327">
        <v>1</v>
      </c>
      <c r="BZ305" s="327"/>
      <c r="CA305" s="327"/>
      <c r="CB305" s="327"/>
      <c r="CC305" s="327"/>
    </row>
    <row r="306" spans="1:81" ht="17.100000000000001" customHeight="1">
      <c r="A306" s="88">
        <v>236</v>
      </c>
      <c r="B306" s="88" t="s">
        <v>3544</v>
      </c>
      <c r="C306" s="88" t="s">
        <v>3676</v>
      </c>
      <c r="D306" s="88" t="s">
        <v>350</v>
      </c>
      <c r="E306" s="78" t="s">
        <v>20</v>
      </c>
      <c r="F306" s="88" t="s">
        <v>6065</v>
      </c>
      <c r="G306" s="169" t="s">
        <v>6066</v>
      </c>
      <c r="H306" s="268" t="s">
        <v>9889</v>
      </c>
      <c r="I306" s="268" t="s">
        <v>3072</v>
      </c>
      <c r="J306" s="268" t="s">
        <v>102</v>
      </c>
      <c r="K306" s="268" t="s">
        <v>6067</v>
      </c>
      <c r="L306" s="93" t="s">
        <v>6068</v>
      </c>
      <c r="M306" s="91" t="s">
        <v>8222</v>
      </c>
      <c r="N306" s="269" t="s">
        <v>102</v>
      </c>
      <c r="O306" s="253" t="s">
        <v>6435</v>
      </c>
      <c r="P306" s="269" t="s">
        <v>30</v>
      </c>
      <c r="Q306" s="224">
        <v>1885</v>
      </c>
      <c r="R306" s="224">
        <v>1038</v>
      </c>
      <c r="S306" s="224">
        <v>712.9</v>
      </c>
      <c r="T306" s="224">
        <v>712.9</v>
      </c>
      <c r="U306" s="253"/>
      <c r="V306" s="252"/>
      <c r="W306" s="252">
        <v>135.5</v>
      </c>
      <c r="X306" s="71" t="s">
        <v>6337</v>
      </c>
      <c r="Y306" s="220">
        <v>190.2</v>
      </c>
      <c r="Z306" s="220"/>
      <c r="AA306" s="220"/>
      <c r="AB306" s="220"/>
      <c r="AC306" s="220"/>
      <c r="AD306" s="220"/>
      <c r="AE306" s="253">
        <v>10</v>
      </c>
      <c r="AF306" s="91" t="s">
        <v>8505</v>
      </c>
      <c r="AG306" s="228"/>
      <c r="AH306" s="228">
        <v>410</v>
      </c>
      <c r="AI306" s="91"/>
      <c r="AJ306" s="273"/>
      <c r="AK306" s="273" t="s">
        <v>12019</v>
      </c>
      <c r="AL306" s="629"/>
      <c r="AM306" s="629"/>
      <c r="AN306" s="629"/>
      <c r="AO306" s="629"/>
      <c r="AP306" s="629"/>
      <c r="AQ306" s="498">
        <v>312</v>
      </c>
      <c r="AR306" s="498" t="s">
        <v>8614</v>
      </c>
      <c r="AS306" s="498" t="s">
        <v>8614</v>
      </c>
      <c r="AT306" s="634" t="s">
        <v>8610</v>
      </c>
      <c r="AU306" s="232">
        <v>21666</v>
      </c>
      <c r="AV306" s="232">
        <v>69</v>
      </c>
      <c r="AW306" s="345"/>
      <c r="AX306" s="345"/>
      <c r="AY306" s="345"/>
      <c r="AZ306" s="345"/>
      <c r="BA306" s="345"/>
      <c r="BB306" s="345"/>
      <c r="BC306" s="345"/>
      <c r="BD306" s="307"/>
      <c r="BE306" s="307" t="s">
        <v>9890</v>
      </c>
      <c r="BF306" s="335"/>
      <c r="BG306" s="335"/>
      <c r="BH306" s="335"/>
      <c r="BI306" s="335"/>
      <c r="BJ306" s="335"/>
      <c r="BK306" s="335"/>
      <c r="BL306" s="335"/>
      <c r="BM306" s="307"/>
      <c r="BN306" s="307" t="s">
        <v>9890</v>
      </c>
      <c r="BO306" s="800"/>
      <c r="BP306" s="800"/>
      <c r="BQ306" s="327"/>
      <c r="BR306" s="327"/>
      <c r="BS306" s="327"/>
      <c r="BT306" s="327"/>
      <c r="BU306" s="327"/>
      <c r="BV306" s="327"/>
      <c r="BW306" s="327"/>
      <c r="BX306" s="253"/>
      <c r="BY306" s="498">
        <v>1</v>
      </c>
      <c r="BZ306" s="327"/>
      <c r="CA306" s="327">
        <v>2</v>
      </c>
      <c r="CB306" s="327"/>
      <c r="CC306" s="327"/>
    </row>
    <row r="307" spans="1:81" ht="17.100000000000001" customHeight="1">
      <c r="A307" s="88">
        <v>237</v>
      </c>
      <c r="B307" s="88" t="s">
        <v>3544</v>
      </c>
      <c r="C307" s="88" t="s">
        <v>3784</v>
      </c>
      <c r="D307" s="88" t="s">
        <v>350</v>
      </c>
      <c r="E307" s="78" t="s">
        <v>20</v>
      </c>
      <c r="F307" s="78" t="s">
        <v>6069</v>
      </c>
      <c r="G307" s="101" t="s">
        <v>6070</v>
      </c>
      <c r="H307" s="269" t="s">
        <v>6071</v>
      </c>
      <c r="I307" s="269" t="s">
        <v>12145</v>
      </c>
      <c r="J307" s="269" t="s">
        <v>102</v>
      </c>
      <c r="K307" s="269" t="s">
        <v>12146</v>
      </c>
      <c r="L307" s="71" t="s">
        <v>6072</v>
      </c>
      <c r="M307" s="91" t="s">
        <v>7959</v>
      </c>
      <c r="N307" s="269" t="s">
        <v>30</v>
      </c>
      <c r="O307" s="253"/>
      <c r="P307" s="269" t="s">
        <v>30</v>
      </c>
      <c r="Q307" s="224">
        <v>3400</v>
      </c>
      <c r="R307" s="224">
        <v>560</v>
      </c>
      <c r="S307" s="224">
        <v>359</v>
      </c>
      <c r="T307" s="224">
        <v>120</v>
      </c>
      <c r="U307" s="253" t="s">
        <v>12147</v>
      </c>
      <c r="V307" s="252">
        <v>239</v>
      </c>
      <c r="W307" s="252">
        <v>196</v>
      </c>
      <c r="X307" s="71" t="s">
        <v>12148</v>
      </c>
      <c r="Y307" s="220">
        <v>66</v>
      </c>
      <c r="Z307" s="220">
        <v>21.44</v>
      </c>
      <c r="AA307" s="220">
        <v>220</v>
      </c>
      <c r="AB307" s="220">
        <v>22.25</v>
      </c>
      <c r="AC307" s="220">
        <v>21</v>
      </c>
      <c r="AD307" s="220"/>
      <c r="AE307" s="253">
        <v>50</v>
      </c>
      <c r="AF307" s="273" t="s">
        <v>7960</v>
      </c>
      <c r="AG307" s="228">
        <v>1600</v>
      </c>
      <c r="AH307" s="228">
        <v>1600</v>
      </c>
      <c r="AI307" s="91" t="s">
        <v>7961</v>
      </c>
      <c r="AJ307" s="273" t="s">
        <v>6675</v>
      </c>
      <c r="AK307" s="273" t="s">
        <v>6372</v>
      </c>
      <c r="AL307" s="629">
        <v>3</v>
      </c>
      <c r="AM307" s="629"/>
      <c r="AN307" s="629">
        <v>1</v>
      </c>
      <c r="AO307" s="629">
        <v>2</v>
      </c>
      <c r="AP307" s="629"/>
      <c r="AQ307" s="315">
        <v>260</v>
      </c>
      <c r="AR307" s="315" t="s">
        <v>7962</v>
      </c>
      <c r="AS307" s="315" t="s">
        <v>7962</v>
      </c>
      <c r="AT307" s="91" t="s">
        <v>12149</v>
      </c>
      <c r="AU307" s="73">
        <v>12000</v>
      </c>
      <c r="AV307" s="232">
        <v>46</v>
      </c>
      <c r="AW307" s="345">
        <v>4000</v>
      </c>
      <c r="AX307" s="345">
        <v>0</v>
      </c>
      <c r="AY307" s="345">
        <v>2000</v>
      </c>
      <c r="AZ307" s="345">
        <v>2000</v>
      </c>
      <c r="BA307" s="345">
        <v>4000</v>
      </c>
      <c r="BB307" s="345">
        <v>50</v>
      </c>
      <c r="BC307" s="345"/>
      <c r="BD307" s="307" t="s">
        <v>6648</v>
      </c>
      <c r="BE307" s="307" t="s">
        <v>12150</v>
      </c>
      <c r="BF307" s="335">
        <v>4000</v>
      </c>
      <c r="BG307" s="335">
        <v>0</v>
      </c>
      <c r="BH307" s="335">
        <v>2000</v>
      </c>
      <c r="BI307" s="335">
        <v>2000</v>
      </c>
      <c r="BJ307" s="335">
        <v>4000</v>
      </c>
      <c r="BK307" s="335">
        <v>50</v>
      </c>
      <c r="BL307" s="335"/>
      <c r="BM307" s="307"/>
      <c r="BN307" s="307" t="s">
        <v>12150</v>
      </c>
      <c r="BO307" s="800"/>
      <c r="BP307" s="800"/>
      <c r="BQ307" s="327"/>
      <c r="BR307" s="327"/>
      <c r="BS307" s="327"/>
      <c r="BT307" s="327"/>
      <c r="BU307" s="327"/>
      <c r="BV307" s="327"/>
      <c r="BW307" s="327"/>
      <c r="BX307" s="253"/>
      <c r="BY307" s="327">
        <v>3</v>
      </c>
      <c r="BZ307" s="327"/>
      <c r="CA307" s="327">
        <v>2</v>
      </c>
      <c r="CB307" s="327"/>
      <c r="CC307" s="327"/>
    </row>
    <row r="308" spans="1:81" ht="17.100000000000001" customHeight="1">
      <c r="A308" s="88">
        <v>238</v>
      </c>
      <c r="B308" s="78" t="s">
        <v>3544</v>
      </c>
      <c r="C308" s="78" t="s">
        <v>3556</v>
      </c>
      <c r="D308" s="78" t="s">
        <v>350</v>
      </c>
      <c r="E308" s="78" t="s">
        <v>180</v>
      </c>
      <c r="F308" s="88" t="s">
        <v>12623</v>
      </c>
      <c r="G308" s="101" t="s">
        <v>8809</v>
      </c>
      <c r="H308" s="269" t="s">
        <v>6073</v>
      </c>
      <c r="I308" s="269" t="s">
        <v>6074</v>
      </c>
      <c r="J308" s="269" t="s">
        <v>102</v>
      </c>
      <c r="K308" s="269" t="s">
        <v>6074</v>
      </c>
      <c r="L308" s="71" t="s">
        <v>6075</v>
      </c>
      <c r="M308" s="91"/>
      <c r="N308" s="269" t="s">
        <v>30</v>
      </c>
      <c r="O308" s="253"/>
      <c r="P308" s="269" t="s">
        <v>30</v>
      </c>
      <c r="Q308" s="224"/>
      <c r="R308" s="224">
        <v>793</v>
      </c>
      <c r="S308" s="224">
        <v>207</v>
      </c>
      <c r="T308" s="224">
        <v>207</v>
      </c>
      <c r="U308" s="253"/>
      <c r="V308" s="252"/>
      <c r="W308" s="252">
        <v>15</v>
      </c>
      <c r="X308" s="71" t="s">
        <v>6337</v>
      </c>
      <c r="Y308" s="220"/>
      <c r="Z308" s="220"/>
      <c r="AA308" s="220"/>
      <c r="AB308" s="220">
        <v>15</v>
      </c>
      <c r="AC308" s="220"/>
      <c r="AD308" s="220"/>
      <c r="AE308" s="253"/>
      <c r="AF308" s="273" t="s">
        <v>9805</v>
      </c>
      <c r="AG308" s="228"/>
      <c r="AH308" s="228">
        <v>110</v>
      </c>
      <c r="AI308" s="91"/>
      <c r="AJ308" s="273"/>
      <c r="AK308" s="273" t="s">
        <v>7050</v>
      </c>
      <c r="AL308" s="629"/>
      <c r="AM308" s="629"/>
      <c r="AN308" s="629"/>
      <c r="AO308" s="629"/>
      <c r="AP308" s="629"/>
      <c r="AQ308" s="315">
        <v>212</v>
      </c>
      <c r="AR308" s="315" t="s">
        <v>6341</v>
      </c>
      <c r="AS308" s="315" t="s">
        <v>6341</v>
      </c>
      <c r="AT308" s="91" t="s">
        <v>11242</v>
      </c>
      <c r="AU308" s="232">
        <v>5100</v>
      </c>
      <c r="AV308" s="232">
        <v>24</v>
      </c>
      <c r="AW308" s="68"/>
      <c r="AX308" s="345"/>
      <c r="AY308" s="345"/>
      <c r="AZ308" s="345"/>
      <c r="BA308" s="345"/>
      <c r="BB308" s="345"/>
      <c r="BC308" s="345"/>
      <c r="BD308" s="307"/>
      <c r="BE308" s="307" t="s">
        <v>6350</v>
      </c>
      <c r="BF308" s="335"/>
      <c r="BG308" s="335"/>
      <c r="BH308" s="335"/>
      <c r="BI308" s="335"/>
      <c r="BJ308" s="335"/>
      <c r="BK308" s="335"/>
      <c r="BL308" s="335"/>
      <c r="BM308" s="307"/>
      <c r="BN308" s="307"/>
      <c r="BO308" s="800"/>
      <c r="BP308" s="800"/>
      <c r="BQ308" s="327"/>
      <c r="BR308" s="327"/>
      <c r="BS308" s="327"/>
      <c r="BT308" s="327"/>
      <c r="BU308" s="327"/>
      <c r="BV308" s="327"/>
      <c r="BW308" s="327"/>
      <c r="BX308" s="253"/>
      <c r="BY308" s="327">
        <v>1</v>
      </c>
      <c r="BZ308" s="327"/>
      <c r="CA308" s="327">
        <v>1</v>
      </c>
      <c r="CB308" s="327"/>
      <c r="CC308" s="327"/>
    </row>
    <row r="309" spans="1:81" ht="17.100000000000001" customHeight="1">
      <c r="A309" s="88">
        <v>239</v>
      </c>
      <c r="B309" s="78" t="s">
        <v>3543</v>
      </c>
      <c r="C309" s="78" t="s">
        <v>5969</v>
      </c>
      <c r="D309" s="78" t="s">
        <v>702</v>
      </c>
      <c r="E309" s="78" t="s">
        <v>20</v>
      </c>
      <c r="F309" s="88" t="s">
        <v>6076</v>
      </c>
      <c r="G309" s="101" t="s">
        <v>6077</v>
      </c>
      <c r="H309" s="269" t="s">
        <v>6078</v>
      </c>
      <c r="I309" s="269" t="s">
        <v>6079</v>
      </c>
      <c r="J309" s="269" t="s">
        <v>102</v>
      </c>
      <c r="K309" s="269" t="s">
        <v>6080</v>
      </c>
      <c r="L309" s="71" t="s">
        <v>6081</v>
      </c>
      <c r="M309" s="91" t="s">
        <v>9782</v>
      </c>
      <c r="N309" s="269" t="s">
        <v>30</v>
      </c>
      <c r="O309" s="253"/>
      <c r="P309" s="269" t="s">
        <v>30</v>
      </c>
      <c r="Q309" s="224">
        <v>3168</v>
      </c>
      <c r="R309" s="406">
        <v>232.29</v>
      </c>
      <c r="S309" s="406">
        <v>269</v>
      </c>
      <c r="T309" s="406">
        <v>120</v>
      </c>
      <c r="U309" s="390" t="s">
        <v>6361</v>
      </c>
      <c r="V309" s="300">
        <v>149</v>
      </c>
      <c r="W309" s="252">
        <v>23</v>
      </c>
      <c r="X309" s="71" t="s">
        <v>6337</v>
      </c>
      <c r="Y309" s="220"/>
      <c r="Z309" s="220"/>
      <c r="AA309" s="220"/>
      <c r="AB309" s="220">
        <v>46.25</v>
      </c>
      <c r="AC309" s="220"/>
      <c r="AD309" s="220"/>
      <c r="AE309" s="253">
        <v>5</v>
      </c>
      <c r="AF309" s="628" t="s">
        <v>7925</v>
      </c>
      <c r="AG309" s="228">
        <v>300</v>
      </c>
      <c r="AH309" s="228">
        <v>400</v>
      </c>
      <c r="AI309" s="91"/>
      <c r="AJ309" s="273"/>
      <c r="AK309" s="273" t="s">
        <v>6369</v>
      </c>
      <c r="AL309" s="629">
        <v>4</v>
      </c>
      <c r="AM309" s="629"/>
      <c r="AN309" s="629"/>
      <c r="AO309" s="629">
        <v>4</v>
      </c>
      <c r="AP309" s="629"/>
      <c r="AQ309" s="315">
        <v>200</v>
      </c>
      <c r="AR309" s="315" t="s">
        <v>6340</v>
      </c>
      <c r="AS309" s="315" t="s">
        <v>6340</v>
      </c>
      <c r="AT309" s="91" t="s">
        <v>8310</v>
      </c>
      <c r="AU309" s="73">
        <v>3200</v>
      </c>
      <c r="AV309" s="232">
        <v>16</v>
      </c>
      <c r="AW309" s="345"/>
      <c r="AX309" s="345"/>
      <c r="AY309" s="345"/>
      <c r="AZ309" s="345"/>
      <c r="BA309" s="345"/>
      <c r="BB309" s="345"/>
      <c r="BC309" s="345"/>
      <c r="BD309" s="307"/>
      <c r="BE309" s="307" t="s">
        <v>6350</v>
      </c>
      <c r="BF309" s="335"/>
      <c r="BG309" s="335"/>
      <c r="BH309" s="335"/>
      <c r="BI309" s="335"/>
      <c r="BJ309" s="335"/>
      <c r="BK309" s="335"/>
      <c r="BL309" s="335"/>
      <c r="BM309" s="307"/>
      <c r="BN309" s="307" t="s">
        <v>6350</v>
      </c>
      <c r="BO309" s="800"/>
      <c r="BP309" s="800"/>
      <c r="BQ309" s="327"/>
      <c r="BR309" s="327"/>
      <c r="BS309" s="327"/>
      <c r="BT309" s="327"/>
      <c r="BU309" s="327"/>
      <c r="BV309" s="327"/>
      <c r="BW309" s="327"/>
      <c r="BX309" s="253"/>
      <c r="BY309" s="498"/>
      <c r="BZ309" s="498"/>
      <c r="CA309" s="327">
        <v>1</v>
      </c>
      <c r="CB309" s="327"/>
      <c r="CC309" s="327"/>
    </row>
    <row r="310" spans="1:81" ht="17.100000000000001" customHeight="1">
      <c r="A310" s="88">
        <v>240</v>
      </c>
      <c r="B310" s="78" t="s">
        <v>3543</v>
      </c>
      <c r="C310" s="78" t="s">
        <v>3703</v>
      </c>
      <c r="D310" s="78" t="s">
        <v>702</v>
      </c>
      <c r="E310" s="78" t="s">
        <v>20</v>
      </c>
      <c r="F310" s="78" t="s">
        <v>6082</v>
      </c>
      <c r="G310" s="101" t="s">
        <v>10996</v>
      </c>
      <c r="H310" s="269" t="s">
        <v>6083</v>
      </c>
      <c r="I310" s="269" t="s">
        <v>6084</v>
      </c>
      <c r="J310" s="269" t="s">
        <v>102</v>
      </c>
      <c r="K310" s="269" t="s">
        <v>887</v>
      </c>
      <c r="L310" s="71" t="s">
        <v>10997</v>
      </c>
      <c r="M310" s="91"/>
      <c r="N310" s="269" t="s">
        <v>30</v>
      </c>
      <c r="O310" s="253"/>
      <c r="P310" s="269" t="s">
        <v>30</v>
      </c>
      <c r="Q310" s="224">
        <v>686</v>
      </c>
      <c r="R310" s="224">
        <v>686</v>
      </c>
      <c r="S310" s="224">
        <v>253</v>
      </c>
      <c r="T310" s="224">
        <v>253</v>
      </c>
      <c r="U310" s="253"/>
      <c r="V310" s="252"/>
      <c r="W310" s="252">
        <v>40</v>
      </c>
      <c r="X310" s="71" t="s">
        <v>33</v>
      </c>
      <c r="Y310" s="220">
        <v>66</v>
      </c>
      <c r="Z310" s="220">
        <v>33</v>
      </c>
      <c r="AA310" s="220">
        <v>1500</v>
      </c>
      <c r="AB310" s="220">
        <v>33</v>
      </c>
      <c r="AC310" s="220">
        <v>17</v>
      </c>
      <c r="AD310" s="220">
        <v>33</v>
      </c>
      <c r="AE310" s="253">
        <v>5</v>
      </c>
      <c r="AF310" s="273" t="s">
        <v>8506</v>
      </c>
      <c r="AG310" s="228">
        <v>8</v>
      </c>
      <c r="AH310" s="228">
        <v>130</v>
      </c>
      <c r="AI310" s="91"/>
      <c r="AJ310" s="273"/>
      <c r="AK310" s="273"/>
      <c r="AL310" s="629"/>
      <c r="AM310" s="629"/>
      <c r="AN310" s="629"/>
      <c r="AO310" s="629"/>
      <c r="AP310" s="629"/>
      <c r="AQ310" s="315">
        <v>0</v>
      </c>
      <c r="AR310" s="315"/>
      <c r="AS310" s="315"/>
      <c r="AT310" s="91" t="s">
        <v>11226</v>
      </c>
      <c r="AU310" s="232">
        <v>0</v>
      </c>
      <c r="AV310" s="73">
        <v>0</v>
      </c>
      <c r="AW310" s="345"/>
      <c r="AX310" s="345"/>
      <c r="AY310" s="345"/>
      <c r="AZ310" s="345"/>
      <c r="BA310" s="345"/>
      <c r="BB310" s="345"/>
      <c r="BC310" s="345"/>
      <c r="BD310" s="307"/>
      <c r="BE310" s="307" t="s">
        <v>6350</v>
      </c>
      <c r="BF310" s="335"/>
      <c r="BG310" s="335"/>
      <c r="BH310" s="335"/>
      <c r="BI310" s="335"/>
      <c r="BJ310" s="335"/>
      <c r="BK310" s="335"/>
      <c r="BL310" s="335"/>
      <c r="BM310" s="307"/>
      <c r="BN310" s="307"/>
      <c r="BO310" s="800"/>
      <c r="BP310" s="800"/>
      <c r="BQ310" s="327"/>
      <c r="BR310" s="327"/>
      <c r="BS310" s="327"/>
      <c r="BT310" s="327"/>
      <c r="BU310" s="327"/>
      <c r="BV310" s="327"/>
      <c r="BW310" s="327"/>
      <c r="BX310" s="253"/>
      <c r="BY310" s="327"/>
      <c r="BZ310" s="327"/>
      <c r="CA310" s="327"/>
      <c r="CB310" s="327"/>
      <c r="CC310" s="327"/>
    </row>
    <row r="311" spans="1:81" ht="17.100000000000001" customHeight="1">
      <c r="A311" s="88">
        <v>241</v>
      </c>
      <c r="B311" s="78" t="s">
        <v>3543</v>
      </c>
      <c r="C311" s="78" t="s">
        <v>3703</v>
      </c>
      <c r="D311" s="78" t="s">
        <v>702</v>
      </c>
      <c r="E311" s="78" t="s">
        <v>20</v>
      </c>
      <c r="F311" s="78" t="s">
        <v>6085</v>
      </c>
      <c r="G311" s="101" t="s">
        <v>6086</v>
      </c>
      <c r="H311" s="269" t="s">
        <v>6087</v>
      </c>
      <c r="I311" s="269" t="s">
        <v>6088</v>
      </c>
      <c r="J311" s="269" t="s">
        <v>102</v>
      </c>
      <c r="K311" s="269" t="s">
        <v>6089</v>
      </c>
      <c r="L311" s="71" t="s">
        <v>6090</v>
      </c>
      <c r="M311" s="91"/>
      <c r="N311" s="269" t="s">
        <v>30</v>
      </c>
      <c r="O311" s="253"/>
      <c r="P311" s="269" t="s">
        <v>30</v>
      </c>
      <c r="Q311" s="224">
        <v>12740</v>
      </c>
      <c r="R311" s="224">
        <v>549</v>
      </c>
      <c r="S311" s="224">
        <v>248</v>
      </c>
      <c r="T311" s="224">
        <v>248</v>
      </c>
      <c r="U311" s="253" t="s">
        <v>12183</v>
      </c>
      <c r="V311" s="252"/>
      <c r="W311" s="252">
        <v>17</v>
      </c>
      <c r="X311" s="71" t="s">
        <v>6337</v>
      </c>
      <c r="Y311" s="220">
        <v>124</v>
      </c>
      <c r="Z311" s="220">
        <v>34</v>
      </c>
      <c r="AA311" s="220">
        <v>5000</v>
      </c>
      <c r="AB311" s="220">
        <v>25</v>
      </c>
      <c r="AC311" s="220"/>
      <c r="AD311" s="220"/>
      <c r="AE311" s="253">
        <v>50</v>
      </c>
      <c r="AF311" s="273" t="s">
        <v>8220</v>
      </c>
      <c r="AG311" s="228">
        <v>10</v>
      </c>
      <c r="AH311" s="228">
        <v>150</v>
      </c>
      <c r="AI311" s="91"/>
      <c r="AJ311" s="273"/>
      <c r="AK311" s="273" t="s">
        <v>6354</v>
      </c>
      <c r="AL311" s="629"/>
      <c r="AM311" s="629"/>
      <c r="AN311" s="629"/>
      <c r="AO311" s="629"/>
      <c r="AP311" s="629"/>
      <c r="AQ311" s="315">
        <v>330</v>
      </c>
      <c r="AR311" s="315" t="s">
        <v>6359</v>
      </c>
      <c r="AS311" s="315" t="s">
        <v>8635</v>
      </c>
      <c r="AT311" s="91" t="s">
        <v>8610</v>
      </c>
      <c r="AU311" s="73">
        <v>400</v>
      </c>
      <c r="AV311" s="73">
        <v>1</v>
      </c>
      <c r="AW311" s="345"/>
      <c r="AX311" s="345"/>
      <c r="AY311" s="345"/>
      <c r="AZ311" s="345"/>
      <c r="BA311" s="345"/>
      <c r="BB311" s="345"/>
      <c r="BC311" s="345"/>
      <c r="BD311" s="307"/>
      <c r="BE311" s="307" t="s">
        <v>6350</v>
      </c>
      <c r="BF311" s="335"/>
      <c r="BG311" s="335"/>
      <c r="BH311" s="335"/>
      <c r="BI311" s="335"/>
      <c r="BJ311" s="335"/>
      <c r="BK311" s="335"/>
      <c r="BL311" s="335"/>
      <c r="BM311" s="307"/>
      <c r="BN311" s="307" t="s">
        <v>6350</v>
      </c>
      <c r="BO311" s="800"/>
      <c r="BP311" s="800"/>
      <c r="BQ311" s="327"/>
      <c r="BR311" s="327"/>
      <c r="BS311" s="327"/>
      <c r="BT311" s="327"/>
      <c r="BU311" s="327"/>
      <c r="BV311" s="327"/>
      <c r="BW311" s="327"/>
      <c r="BX311" s="253"/>
      <c r="BY311" s="498">
        <v>1</v>
      </c>
      <c r="BZ311" s="498"/>
      <c r="CA311" s="327"/>
      <c r="CB311" s="327"/>
      <c r="CC311" s="327"/>
    </row>
    <row r="312" spans="1:81" ht="17.100000000000001" customHeight="1">
      <c r="A312" s="88">
        <v>242</v>
      </c>
      <c r="B312" s="78" t="s">
        <v>3543</v>
      </c>
      <c r="C312" s="78" t="s">
        <v>3703</v>
      </c>
      <c r="D312" s="78" t="s">
        <v>702</v>
      </c>
      <c r="E312" s="78" t="s">
        <v>20</v>
      </c>
      <c r="F312" s="78" t="s">
        <v>6091</v>
      </c>
      <c r="G312" s="101" t="s">
        <v>6092</v>
      </c>
      <c r="H312" s="269" t="s">
        <v>6093</v>
      </c>
      <c r="I312" s="269" t="s">
        <v>6094</v>
      </c>
      <c r="J312" s="269" t="s">
        <v>102</v>
      </c>
      <c r="K312" s="269" t="s">
        <v>6094</v>
      </c>
      <c r="L312" s="71" t="s">
        <v>6095</v>
      </c>
      <c r="M312" s="91" t="s">
        <v>8223</v>
      </c>
      <c r="N312" s="269" t="s">
        <v>30</v>
      </c>
      <c r="O312" s="253"/>
      <c r="P312" s="269" t="s">
        <v>30</v>
      </c>
      <c r="Q312" s="224">
        <v>548.71</v>
      </c>
      <c r="R312" s="224">
        <v>549</v>
      </c>
      <c r="S312" s="224">
        <v>549</v>
      </c>
      <c r="T312" s="224">
        <v>549</v>
      </c>
      <c r="U312" s="253" t="s">
        <v>12184</v>
      </c>
      <c r="V312" s="252"/>
      <c r="W312" s="252">
        <v>660</v>
      </c>
      <c r="X312" s="71" t="s">
        <v>33</v>
      </c>
      <c r="Y312" s="220"/>
      <c r="Z312" s="220">
        <v>99</v>
      </c>
      <c r="AA312" s="220">
        <v>3000</v>
      </c>
      <c r="AB312" s="220">
        <v>49</v>
      </c>
      <c r="AC312" s="220"/>
      <c r="AD312" s="220"/>
      <c r="AE312" s="253">
        <v>4</v>
      </c>
      <c r="AF312" s="273" t="s">
        <v>12185</v>
      </c>
      <c r="AG312" s="228">
        <v>35</v>
      </c>
      <c r="AH312" s="228">
        <v>550</v>
      </c>
      <c r="AI312" s="91"/>
      <c r="AJ312" s="273"/>
      <c r="AK312" s="273" t="s">
        <v>6369</v>
      </c>
      <c r="AL312" s="629">
        <v>9</v>
      </c>
      <c r="AM312" s="629">
        <v>1</v>
      </c>
      <c r="AN312" s="629">
        <v>8</v>
      </c>
      <c r="AO312" s="629"/>
      <c r="AP312" s="629"/>
      <c r="AQ312" s="315">
        <v>315</v>
      </c>
      <c r="AR312" s="315" t="s">
        <v>6341</v>
      </c>
      <c r="AS312" s="315" t="s">
        <v>6341</v>
      </c>
      <c r="AT312" s="91" t="s">
        <v>8610</v>
      </c>
      <c r="AU312" s="73">
        <v>4789</v>
      </c>
      <c r="AV312" s="232">
        <v>15</v>
      </c>
      <c r="AW312" s="345"/>
      <c r="AX312" s="345"/>
      <c r="AY312" s="345"/>
      <c r="AZ312" s="345"/>
      <c r="BA312" s="345"/>
      <c r="BB312" s="345"/>
      <c r="BC312" s="345"/>
      <c r="BD312" s="307"/>
      <c r="BE312" s="307" t="s">
        <v>6350</v>
      </c>
      <c r="BF312" s="335"/>
      <c r="BG312" s="335"/>
      <c r="BH312" s="335"/>
      <c r="BI312" s="335"/>
      <c r="BJ312" s="335"/>
      <c r="BK312" s="335"/>
      <c r="BL312" s="335"/>
      <c r="BM312" s="307"/>
      <c r="BN312" s="307"/>
      <c r="BO312" s="800"/>
      <c r="BP312" s="800"/>
      <c r="BQ312" s="327"/>
      <c r="BR312" s="327"/>
      <c r="BS312" s="327"/>
      <c r="BT312" s="327"/>
      <c r="BU312" s="327"/>
      <c r="BV312" s="327"/>
      <c r="BW312" s="327"/>
      <c r="BX312" s="253"/>
      <c r="BY312" s="722">
        <v>2</v>
      </c>
      <c r="BZ312" s="327"/>
      <c r="CA312" s="327"/>
      <c r="CB312" s="327"/>
      <c r="CC312" s="327"/>
    </row>
    <row r="313" spans="1:81" ht="17.100000000000001" customHeight="1">
      <c r="A313" s="88">
        <v>243</v>
      </c>
      <c r="B313" s="78" t="s">
        <v>3543</v>
      </c>
      <c r="C313" s="78" t="s">
        <v>6096</v>
      </c>
      <c r="D313" s="78" t="s">
        <v>702</v>
      </c>
      <c r="E313" s="78" t="s">
        <v>180</v>
      </c>
      <c r="F313" s="78" t="s">
        <v>6097</v>
      </c>
      <c r="G313" s="101" t="s">
        <v>6098</v>
      </c>
      <c r="H313" s="269" t="s">
        <v>6099</v>
      </c>
      <c r="I313" s="268" t="s">
        <v>12194</v>
      </c>
      <c r="J313" s="269" t="s">
        <v>102</v>
      </c>
      <c r="K313" s="269" t="s">
        <v>6100</v>
      </c>
      <c r="L313" s="71" t="s">
        <v>6101</v>
      </c>
      <c r="M313" s="91" t="s">
        <v>11188</v>
      </c>
      <c r="N313" s="269" t="s">
        <v>30</v>
      </c>
      <c r="O313" s="253"/>
      <c r="P313" s="269" t="s">
        <v>30</v>
      </c>
      <c r="Q313" s="224">
        <v>194</v>
      </c>
      <c r="R313" s="224">
        <v>108.65</v>
      </c>
      <c r="S313" s="224">
        <v>84.65</v>
      </c>
      <c r="T313" s="224"/>
      <c r="U313" s="253"/>
      <c r="V313" s="252">
        <v>84.65</v>
      </c>
      <c r="W313" s="252">
        <v>7.5</v>
      </c>
      <c r="X313" s="71" t="s">
        <v>6337</v>
      </c>
      <c r="Y313" s="220">
        <v>8</v>
      </c>
      <c r="Z313" s="220"/>
      <c r="AA313" s="220"/>
      <c r="AB313" s="220">
        <v>4.5</v>
      </c>
      <c r="AC313" s="220"/>
      <c r="AD313" s="220"/>
      <c r="AE313" s="253">
        <v>50</v>
      </c>
      <c r="AF313" s="273" t="s">
        <v>12195</v>
      </c>
      <c r="AG313" s="228"/>
      <c r="AH313" s="228">
        <v>136</v>
      </c>
      <c r="AI313" s="91"/>
      <c r="AJ313" s="273"/>
      <c r="AK313" s="273" t="s">
        <v>7366</v>
      </c>
      <c r="AL313" s="629">
        <v>7</v>
      </c>
      <c r="AM313" s="629">
        <v>1</v>
      </c>
      <c r="AN313" s="629">
        <v>1</v>
      </c>
      <c r="AO313" s="629">
        <v>5</v>
      </c>
      <c r="AP313" s="629"/>
      <c r="AQ313" s="315">
        <v>200</v>
      </c>
      <c r="AR313" s="315" t="s">
        <v>7924</v>
      </c>
      <c r="AS313" s="315" t="s">
        <v>7924</v>
      </c>
      <c r="AT313" s="91" t="s">
        <v>10339</v>
      </c>
      <c r="AU313" s="73">
        <v>2000</v>
      </c>
      <c r="AV313" s="232">
        <v>10</v>
      </c>
      <c r="AW313" s="345"/>
      <c r="AX313" s="345"/>
      <c r="AY313" s="345"/>
      <c r="AZ313" s="345"/>
      <c r="BA313" s="345"/>
      <c r="BB313" s="345"/>
      <c r="BC313" s="345"/>
      <c r="BD313" s="307"/>
      <c r="BE313" s="307" t="s">
        <v>6350</v>
      </c>
      <c r="BF313" s="335"/>
      <c r="BG313" s="335"/>
      <c r="BH313" s="335"/>
      <c r="BI313" s="335"/>
      <c r="BJ313" s="335"/>
      <c r="BK313" s="335"/>
      <c r="BL313" s="335"/>
      <c r="BM313" s="307"/>
      <c r="BN313" s="307"/>
      <c r="BO313" s="800"/>
      <c r="BP313" s="800"/>
      <c r="BQ313" s="327"/>
      <c r="BR313" s="327"/>
      <c r="BS313" s="327"/>
      <c r="BT313" s="327"/>
      <c r="BU313" s="327"/>
      <c r="BV313" s="327"/>
      <c r="BW313" s="327"/>
      <c r="BX313" s="253"/>
      <c r="BY313" s="327">
        <v>1</v>
      </c>
      <c r="BZ313" s="327">
        <v>1</v>
      </c>
      <c r="CA313" s="327"/>
      <c r="CB313" s="327"/>
      <c r="CC313" s="327"/>
    </row>
    <row r="314" spans="1:81" ht="17.100000000000001" customHeight="1">
      <c r="A314" s="88">
        <v>244</v>
      </c>
      <c r="B314" s="78" t="s">
        <v>3543</v>
      </c>
      <c r="C314" s="78" t="s">
        <v>3564</v>
      </c>
      <c r="D314" s="78" t="s">
        <v>702</v>
      </c>
      <c r="E314" s="78" t="s">
        <v>20</v>
      </c>
      <c r="F314" s="78" t="s">
        <v>6102</v>
      </c>
      <c r="G314" s="101" t="s">
        <v>6103</v>
      </c>
      <c r="H314" s="607" t="s">
        <v>12186</v>
      </c>
      <c r="I314" s="269" t="s">
        <v>6104</v>
      </c>
      <c r="J314" s="269" t="s">
        <v>102</v>
      </c>
      <c r="K314" s="269" t="s">
        <v>6105</v>
      </c>
      <c r="L314" s="71" t="s">
        <v>6106</v>
      </c>
      <c r="M314" s="91" t="s">
        <v>11189</v>
      </c>
      <c r="N314" s="269" t="s">
        <v>102</v>
      </c>
      <c r="O314" s="253" t="s">
        <v>11211</v>
      </c>
      <c r="P314" s="269" t="s">
        <v>30</v>
      </c>
      <c r="Q314" s="224">
        <v>6786</v>
      </c>
      <c r="R314" s="224">
        <v>140</v>
      </c>
      <c r="S314" s="224">
        <v>280</v>
      </c>
      <c r="T314" s="224">
        <v>140</v>
      </c>
      <c r="U314" s="253" t="s">
        <v>8224</v>
      </c>
      <c r="V314" s="252">
        <v>140</v>
      </c>
      <c r="W314" s="252">
        <v>120</v>
      </c>
      <c r="X314" s="71" t="s">
        <v>6337</v>
      </c>
      <c r="Y314" s="220">
        <v>100</v>
      </c>
      <c r="Z314" s="220">
        <v>45</v>
      </c>
      <c r="AA314" s="220">
        <v>400</v>
      </c>
      <c r="AB314" s="220">
        <v>35</v>
      </c>
      <c r="AC314" s="220"/>
      <c r="AD314" s="220"/>
      <c r="AE314" s="253">
        <v>5</v>
      </c>
      <c r="AF314" s="273" t="s">
        <v>8225</v>
      </c>
      <c r="AG314" s="228">
        <v>400</v>
      </c>
      <c r="AH314" s="228">
        <v>400</v>
      </c>
      <c r="AI314" s="91"/>
      <c r="AJ314" s="273"/>
      <c r="AK314" s="273" t="s">
        <v>6372</v>
      </c>
      <c r="AL314" s="629">
        <v>4</v>
      </c>
      <c r="AM314" s="629">
        <v>1</v>
      </c>
      <c r="AN314" s="629">
        <v>1</v>
      </c>
      <c r="AO314" s="629"/>
      <c r="AP314" s="629">
        <v>2</v>
      </c>
      <c r="AQ314" s="612">
        <v>310</v>
      </c>
      <c r="AR314" s="91" t="s">
        <v>8636</v>
      </c>
      <c r="AS314" s="91" t="s">
        <v>8636</v>
      </c>
      <c r="AT314" s="91" t="s">
        <v>8610</v>
      </c>
      <c r="AU314" s="232">
        <v>711</v>
      </c>
      <c r="AV314" s="232">
        <v>2</v>
      </c>
      <c r="AW314" s="345"/>
      <c r="AX314" s="345"/>
      <c r="AY314" s="345"/>
      <c r="AZ314" s="345"/>
      <c r="BA314" s="345"/>
      <c r="BB314" s="345"/>
      <c r="BC314" s="345"/>
      <c r="BD314" s="307"/>
      <c r="BE314" s="307" t="s">
        <v>6350</v>
      </c>
      <c r="BF314" s="335"/>
      <c r="BG314" s="335"/>
      <c r="BH314" s="335"/>
      <c r="BI314" s="335"/>
      <c r="BJ314" s="335"/>
      <c r="BK314" s="335"/>
      <c r="BL314" s="335"/>
      <c r="BM314" s="307"/>
      <c r="BN314" s="307" t="s">
        <v>6350</v>
      </c>
      <c r="BO314" s="800"/>
      <c r="BP314" s="800"/>
      <c r="BQ314" s="327"/>
      <c r="BR314" s="327"/>
      <c r="BS314" s="327"/>
      <c r="BT314" s="327"/>
      <c r="BU314" s="327"/>
      <c r="BV314" s="327"/>
      <c r="BW314" s="327"/>
      <c r="BX314" s="253"/>
      <c r="BY314" s="327">
        <v>1</v>
      </c>
      <c r="BZ314" s="327"/>
      <c r="CA314" s="327"/>
      <c r="CB314" s="327"/>
      <c r="CC314" s="327"/>
    </row>
    <row r="315" spans="1:81" ht="17.100000000000001" customHeight="1">
      <c r="A315" s="88">
        <v>245</v>
      </c>
      <c r="B315" s="78" t="s">
        <v>3543</v>
      </c>
      <c r="C315" s="78" t="s">
        <v>3571</v>
      </c>
      <c r="D315" s="78" t="s">
        <v>702</v>
      </c>
      <c r="E315" s="78" t="s">
        <v>20</v>
      </c>
      <c r="F315" s="78" t="s">
        <v>6107</v>
      </c>
      <c r="G315" s="101" t="s">
        <v>6108</v>
      </c>
      <c r="H315" s="269" t="s">
        <v>6109</v>
      </c>
      <c r="I315" s="269" t="s">
        <v>6110</v>
      </c>
      <c r="J315" s="269" t="s">
        <v>102</v>
      </c>
      <c r="K315" s="269" t="s">
        <v>6111</v>
      </c>
      <c r="L315" s="71" t="s">
        <v>6112</v>
      </c>
      <c r="M315" s="91" t="s">
        <v>11190</v>
      </c>
      <c r="N315" s="269" t="s">
        <v>30</v>
      </c>
      <c r="O315" s="253"/>
      <c r="P315" s="269" t="s">
        <v>30</v>
      </c>
      <c r="Q315" s="224">
        <v>100</v>
      </c>
      <c r="R315" s="224">
        <v>429</v>
      </c>
      <c r="S315" s="224">
        <v>100</v>
      </c>
      <c r="T315" s="224"/>
      <c r="U315" s="253"/>
      <c r="V315" s="252">
        <v>100</v>
      </c>
      <c r="W315" s="252">
        <v>70</v>
      </c>
      <c r="X315" s="71" t="s">
        <v>33</v>
      </c>
      <c r="Y315" s="220">
        <v>200</v>
      </c>
      <c r="Z315" s="220">
        <v>13</v>
      </c>
      <c r="AA315" s="220">
        <v>1003</v>
      </c>
      <c r="AB315" s="220">
        <v>27</v>
      </c>
      <c r="AC315" s="220"/>
      <c r="AD315" s="220"/>
      <c r="AE315" s="253">
        <v>100</v>
      </c>
      <c r="AF315" s="273" t="s">
        <v>8226</v>
      </c>
      <c r="AG315" s="228">
        <v>1210</v>
      </c>
      <c r="AH315" s="228">
        <v>1210</v>
      </c>
      <c r="AI315" s="91"/>
      <c r="AJ315" s="273"/>
      <c r="AK315" s="273" t="s">
        <v>12187</v>
      </c>
      <c r="AL315" s="628">
        <v>4</v>
      </c>
      <c r="AM315" s="629"/>
      <c r="AN315" s="629">
        <v>4</v>
      </c>
      <c r="AO315" s="629"/>
      <c r="AP315" s="629"/>
      <c r="AQ315" s="796">
        <v>121</v>
      </c>
      <c r="AR315" s="500" t="s">
        <v>9891</v>
      </c>
      <c r="AS315" s="500" t="s">
        <v>9891</v>
      </c>
      <c r="AT315" s="634" t="s">
        <v>6422</v>
      </c>
      <c r="AU315" s="232">
        <v>37873</v>
      </c>
      <c r="AV315" s="232">
        <v>313</v>
      </c>
      <c r="AW315" s="345"/>
      <c r="AX315" s="345"/>
      <c r="AY315" s="345"/>
      <c r="AZ315" s="345"/>
      <c r="BA315" s="345"/>
      <c r="BB315" s="345"/>
      <c r="BC315" s="345"/>
      <c r="BD315" s="307"/>
      <c r="BE315" s="307"/>
      <c r="BF315" s="335"/>
      <c r="BG315" s="335"/>
      <c r="BH315" s="335"/>
      <c r="BI315" s="335"/>
      <c r="BJ315" s="335"/>
      <c r="BK315" s="335"/>
      <c r="BL315" s="335"/>
      <c r="BM315" s="307"/>
      <c r="BN315" s="307" t="s">
        <v>6350</v>
      </c>
      <c r="BO315" s="800"/>
      <c r="BP315" s="800"/>
      <c r="BQ315" s="327"/>
      <c r="BR315" s="327"/>
      <c r="BS315" s="327"/>
      <c r="BT315" s="327"/>
      <c r="BU315" s="327"/>
      <c r="BV315" s="327"/>
      <c r="BW315" s="327"/>
      <c r="BX315" s="253"/>
      <c r="BY315" s="327">
        <v>1</v>
      </c>
      <c r="BZ315" s="327"/>
      <c r="CA315" s="327">
        <v>1</v>
      </c>
      <c r="CB315" s="327"/>
      <c r="CC315" s="327"/>
    </row>
    <row r="316" spans="1:81" ht="17.100000000000001" customHeight="1">
      <c r="A316" s="88">
        <v>246</v>
      </c>
      <c r="B316" s="78" t="s">
        <v>3543</v>
      </c>
      <c r="C316" s="78" t="s">
        <v>3550</v>
      </c>
      <c r="D316" s="78" t="s">
        <v>702</v>
      </c>
      <c r="E316" s="87" t="s">
        <v>896</v>
      </c>
      <c r="F316" s="87" t="s">
        <v>6113</v>
      </c>
      <c r="G316" s="101" t="s">
        <v>6114</v>
      </c>
      <c r="H316" s="605" t="s">
        <v>12201</v>
      </c>
      <c r="I316" s="269" t="s">
        <v>12200</v>
      </c>
      <c r="J316" s="269" t="s">
        <v>30</v>
      </c>
      <c r="K316" s="269" t="s">
        <v>113</v>
      </c>
      <c r="L316" s="71" t="s">
        <v>113</v>
      </c>
      <c r="M316" s="91"/>
      <c r="N316" s="269" t="s">
        <v>30</v>
      </c>
      <c r="O316" s="253"/>
      <c r="P316" s="269" t="s">
        <v>30</v>
      </c>
      <c r="Q316" s="224">
        <v>2682</v>
      </c>
      <c r="R316" s="224">
        <v>433.22</v>
      </c>
      <c r="S316" s="224">
        <v>213.61</v>
      </c>
      <c r="T316" s="224">
        <v>213.61</v>
      </c>
      <c r="U316" s="253"/>
      <c r="V316" s="252"/>
      <c r="W316" s="252"/>
      <c r="X316" s="71"/>
      <c r="Y316" s="220">
        <v>49.58</v>
      </c>
      <c r="Z316" s="220"/>
      <c r="AA316" s="220"/>
      <c r="AB316" s="220">
        <v>49.58</v>
      </c>
      <c r="AC316" s="220"/>
      <c r="AD316" s="220">
        <v>49.58</v>
      </c>
      <c r="AE316" s="253">
        <v>6</v>
      </c>
      <c r="AF316" s="273" t="s">
        <v>8309</v>
      </c>
      <c r="AG316" s="228">
        <v>100</v>
      </c>
      <c r="AH316" s="228">
        <v>100</v>
      </c>
      <c r="AI316" s="91" t="s">
        <v>6390</v>
      </c>
      <c r="AJ316" s="273"/>
      <c r="AK316" s="273" t="s">
        <v>6369</v>
      </c>
      <c r="AL316" s="629"/>
      <c r="AM316" s="629"/>
      <c r="AN316" s="629"/>
      <c r="AO316" s="629"/>
      <c r="AP316" s="629"/>
      <c r="AQ316" s="315">
        <v>365</v>
      </c>
      <c r="AR316" s="315" t="s">
        <v>6340</v>
      </c>
      <c r="AS316" s="315" t="s">
        <v>6340</v>
      </c>
      <c r="AT316" s="91" t="s">
        <v>11236</v>
      </c>
      <c r="AU316" s="73">
        <v>7300</v>
      </c>
      <c r="AV316" s="232">
        <v>20</v>
      </c>
      <c r="AW316" s="345"/>
      <c r="AX316" s="345"/>
      <c r="AY316" s="345"/>
      <c r="AZ316" s="345"/>
      <c r="BA316" s="345"/>
      <c r="BB316" s="345"/>
      <c r="BC316" s="345"/>
      <c r="BD316" s="307"/>
      <c r="BE316" s="307" t="s">
        <v>6350</v>
      </c>
      <c r="BF316" s="335"/>
      <c r="BG316" s="335"/>
      <c r="BH316" s="335"/>
      <c r="BI316" s="335"/>
      <c r="BJ316" s="335"/>
      <c r="BK316" s="335"/>
      <c r="BL316" s="335"/>
      <c r="BM316" s="307"/>
      <c r="BN316" s="307"/>
      <c r="BO316" s="800"/>
      <c r="BP316" s="800"/>
      <c r="BQ316" s="327"/>
      <c r="BR316" s="327"/>
      <c r="BS316" s="327"/>
      <c r="BT316" s="327"/>
      <c r="BU316" s="327"/>
      <c r="BV316" s="327"/>
      <c r="BW316" s="327"/>
      <c r="BX316" s="253"/>
      <c r="BY316" s="327"/>
      <c r="BZ316" s="327"/>
      <c r="CA316" s="327"/>
      <c r="CB316" s="327"/>
      <c r="CC316" s="327"/>
    </row>
    <row r="317" spans="1:81" ht="17.100000000000001" customHeight="1">
      <c r="A317" s="88">
        <v>247</v>
      </c>
      <c r="B317" s="88" t="s">
        <v>3543</v>
      </c>
      <c r="C317" s="648" t="s">
        <v>6096</v>
      </c>
      <c r="D317" s="648" t="s">
        <v>702</v>
      </c>
      <c r="E317" s="651" t="s">
        <v>20</v>
      </c>
      <c r="F317" s="651" t="s">
        <v>11301</v>
      </c>
      <c r="G317" s="101" t="s">
        <v>11302</v>
      </c>
      <c r="H317" s="646" t="s">
        <v>12672</v>
      </c>
      <c r="I317" s="647" t="s">
        <v>12207</v>
      </c>
      <c r="J317" s="647" t="s">
        <v>102</v>
      </c>
      <c r="K317" s="647" t="s">
        <v>11283</v>
      </c>
      <c r="L317" s="647" t="s">
        <v>11303</v>
      </c>
      <c r="M317" s="91"/>
      <c r="N317" s="790" t="s">
        <v>30</v>
      </c>
      <c r="O317" s="253"/>
      <c r="P317" s="790" t="s">
        <v>30</v>
      </c>
      <c r="Q317" s="224">
        <v>2550</v>
      </c>
      <c r="R317" s="224">
        <v>354</v>
      </c>
      <c r="S317" s="224">
        <v>173</v>
      </c>
      <c r="T317" s="224">
        <v>173</v>
      </c>
      <c r="U317" s="253" t="s">
        <v>12208</v>
      </c>
      <c r="V317" s="252"/>
      <c r="W317" s="252">
        <v>12</v>
      </c>
      <c r="X317" s="647" t="s">
        <v>6337</v>
      </c>
      <c r="Y317" s="220"/>
      <c r="Z317" s="464"/>
      <c r="AA317" s="220">
        <v>100</v>
      </c>
      <c r="AB317" s="220">
        <v>17</v>
      </c>
      <c r="AC317" s="220"/>
      <c r="AD317" s="220">
        <v>180</v>
      </c>
      <c r="AE317" s="253">
        <v>15</v>
      </c>
      <c r="AF317" s="647" t="s">
        <v>12209</v>
      </c>
      <c r="AG317" s="228">
        <v>4</v>
      </c>
      <c r="AH317" s="228">
        <v>150</v>
      </c>
      <c r="AI317" s="91"/>
      <c r="AJ317" s="647"/>
      <c r="AK317" s="647"/>
      <c r="AL317" s="647">
        <v>0</v>
      </c>
      <c r="AM317" s="647"/>
      <c r="AN317" s="647"/>
      <c r="AO317" s="647"/>
      <c r="AP317" s="647"/>
      <c r="AQ317" s="647">
        <v>365</v>
      </c>
      <c r="AR317" s="647" t="s">
        <v>12210</v>
      </c>
      <c r="AS317" s="647" t="s">
        <v>12210</v>
      </c>
      <c r="AT317" s="91" t="s">
        <v>6437</v>
      </c>
      <c r="AU317" s="73">
        <v>3700</v>
      </c>
      <c r="AV317" s="232">
        <v>10</v>
      </c>
      <c r="AW317" s="345"/>
      <c r="AX317" s="345"/>
      <c r="AY317" s="345"/>
      <c r="AZ317" s="345"/>
      <c r="BA317" s="345"/>
      <c r="BB317" s="345"/>
      <c r="BC317" s="345"/>
      <c r="BD317" s="307"/>
      <c r="BE317" s="307" t="s">
        <v>6350</v>
      </c>
      <c r="BF317" s="335"/>
      <c r="BG317" s="335"/>
      <c r="BH317" s="335"/>
      <c r="BI317" s="335"/>
      <c r="BJ317" s="335"/>
      <c r="BK317" s="335"/>
      <c r="BL317" s="335"/>
      <c r="BM317" s="307"/>
      <c r="BN317" s="307"/>
      <c r="BO317" s="800"/>
      <c r="BP317" s="800"/>
      <c r="BQ317" s="647"/>
      <c r="BR317" s="647"/>
      <c r="BS317" s="647"/>
      <c r="BT317" s="647"/>
      <c r="BU317" s="647"/>
      <c r="BV317" s="647"/>
      <c r="BW317" s="647"/>
      <c r="BX317" s="253"/>
      <c r="BY317" s="647">
        <v>1</v>
      </c>
      <c r="BZ317" s="647"/>
      <c r="CA317" s="647"/>
      <c r="CB317" s="647"/>
      <c r="CC317" s="647"/>
    </row>
    <row r="318" spans="1:81" ht="17.100000000000001" customHeight="1">
      <c r="A318" s="136"/>
      <c r="B318" s="147" t="s">
        <v>3866</v>
      </c>
      <c r="C318" s="136"/>
      <c r="D318" s="136">
        <v>30</v>
      </c>
      <c r="E318" s="136"/>
      <c r="F318" s="136"/>
      <c r="G318" s="135"/>
      <c r="H318" s="136"/>
      <c r="I318" s="136"/>
      <c r="J318" s="136"/>
      <c r="K318" s="136"/>
      <c r="L318" s="136"/>
      <c r="M318" s="112"/>
      <c r="N318" s="112"/>
      <c r="O318" s="285"/>
      <c r="P318" s="112"/>
      <c r="Q318" s="284"/>
      <c r="R318" s="284"/>
      <c r="S318" s="284"/>
      <c r="T318" s="284"/>
      <c r="U318" s="285"/>
      <c r="V318" s="298"/>
      <c r="W318" s="298"/>
      <c r="X318" s="112"/>
      <c r="Y318" s="286"/>
      <c r="Z318" s="286"/>
      <c r="AA318" s="286"/>
      <c r="AB318" s="286"/>
      <c r="AC318" s="286"/>
      <c r="AD318" s="286"/>
      <c r="AE318" s="285"/>
      <c r="AF318" s="112"/>
      <c r="AG318" s="237"/>
      <c r="AH318" s="237"/>
      <c r="AI318" s="205"/>
      <c r="AJ318" s="112"/>
      <c r="AK318" s="112"/>
      <c r="AL318" s="112"/>
      <c r="AM318" s="112"/>
      <c r="AN318" s="112"/>
      <c r="AO318" s="112"/>
      <c r="AP318" s="112"/>
      <c r="AQ318" s="112"/>
      <c r="AR318" s="112"/>
      <c r="AS318" s="112"/>
      <c r="AT318" s="205"/>
      <c r="AU318" s="198"/>
      <c r="AV318" s="198"/>
      <c r="AW318" s="197"/>
      <c r="AX318" s="197"/>
      <c r="AY318" s="197"/>
      <c r="AZ318" s="197"/>
      <c r="BA318" s="197"/>
      <c r="BB318" s="197"/>
      <c r="BC318" s="197"/>
      <c r="BD318" s="352"/>
      <c r="BE318" s="352"/>
      <c r="BF318" s="339"/>
      <c r="BG318" s="339"/>
      <c r="BH318" s="339"/>
      <c r="BI318" s="339"/>
      <c r="BJ318" s="339"/>
      <c r="BK318" s="339"/>
      <c r="BL318" s="339"/>
      <c r="BM318" s="352"/>
      <c r="BN318" s="352"/>
      <c r="BO318" s="803"/>
      <c r="BP318" s="803"/>
      <c r="BQ318" s="112"/>
      <c r="BR318" s="112"/>
      <c r="BS318" s="112"/>
      <c r="BT318" s="112"/>
      <c r="BU318" s="112"/>
      <c r="BV318" s="112"/>
      <c r="BW318" s="112"/>
      <c r="BX318" s="285"/>
      <c r="BY318" s="112"/>
      <c r="BZ318" s="112"/>
      <c r="CA318" s="112"/>
      <c r="CB318" s="112"/>
      <c r="CC318" s="112"/>
    </row>
    <row r="319" spans="1:81" ht="17.100000000000001" customHeight="1">
      <c r="A319" s="102"/>
      <c r="B319" s="157" t="s">
        <v>3881</v>
      </c>
      <c r="C319" s="158"/>
      <c r="D319" s="158">
        <v>41</v>
      </c>
      <c r="E319" s="158"/>
      <c r="F319" s="110"/>
      <c r="G319" s="170"/>
      <c r="H319" s="104"/>
      <c r="I319" s="104"/>
      <c r="J319" s="104"/>
      <c r="K319" s="104"/>
      <c r="L319" s="104"/>
      <c r="M319" s="104"/>
      <c r="N319" s="104"/>
      <c r="O319" s="288"/>
      <c r="P319" s="104"/>
      <c r="Q319" s="287"/>
      <c r="R319" s="287"/>
      <c r="S319" s="287"/>
      <c r="T319" s="287"/>
      <c r="U319" s="288"/>
      <c r="V319" s="299"/>
      <c r="W319" s="299"/>
      <c r="X319" s="104"/>
      <c r="Y319" s="289"/>
      <c r="Z319" s="289"/>
      <c r="AA319" s="289"/>
      <c r="AB319" s="289"/>
      <c r="AC319" s="289"/>
      <c r="AD319" s="289"/>
      <c r="AE319" s="288"/>
      <c r="AF319" s="104"/>
      <c r="AG319" s="238"/>
      <c r="AH319" s="238"/>
      <c r="AI319" s="204"/>
      <c r="AJ319" s="104"/>
      <c r="AK319" s="104"/>
      <c r="AL319" s="104"/>
      <c r="AM319" s="104"/>
      <c r="AN319" s="104"/>
      <c r="AO319" s="104"/>
      <c r="AP319" s="104"/>
      <c r="AQ319" s="104"/>
      <c r="AR319" s="104"/>
      <c r="AS319" s="104"/>
      <c r="AT319" s="204"/>
      <c r="AU319" s="199"/>
      <c r="AV319" s="199"/>
      <c r="AW319" s="346"/>
      <c r="AX319" s="346"/>
      <c r="AY319" s="346"/>
      <c r="AZ319" s="346"/>
      <c r="BA319" s="346"/>
      <c r="BB319" s="346"/>
      <c r="BC319" s="346"/>
      <c r="BD319" s="353"/>
      <c r="BE319" s="353"/>
      <c r="BF319" s="360"/>
      <c r="BG319" s="360"/>
      <c r="BH319" s="360"/>
      <c r="BI319" s="360"/>
      <c r="BJ319" s="360"/>
      <c r="BK319" s="360"/>
      <c r="BL319" s="360"/>
      <c r="BM319" s="353"/>
      <c r="BN319" s="353"/>
      <c r="BO319" s="805"/>
      <c r="BP319" s="805"/>
      <c r="BQ319" s="104"/>
      <c r="BR319" s="104"/>
      <c r="BS319" s="104"/>
      <c r="BT319" s="104"/>
      <c r="BU319" s="104"/>
      <c r="BV319" s="104"/>
      <c r="BW319" s="104"/>
      <c r="BX319" s="288"/>
      <c r="BY319" s="104"/>
      <c r="BZ319" s="104"/>
      <c r="CA319" s="104"/>
      <c r="CB319" s="104"/>
      <c r="CC319" s="104"/>
    </row>
    <row r="320" spans="1:81" ht="17.100000000000001" customHeight="1">
      <c r="A320" s="74"/>
      <c r="B320" s="74" t="s">
        <v>3882</v>
      </c>
      <c r="C320" s="74"/>
      <c r="D320" s="74"/>
      <c r="E320" s="74"/>
      <c r="F320" s="74"/>
      <c r="G320" s="101"/>
      <c r="H320" s="269"/>
      <c r="I320" s="269"/>
      <c r="J320" s="269"/>
      <c r="K320" s="269"/>
      <c r="L320" s="71"/>
      <c r="M320" s="91"/>
      <c r="N320" s="269"/>
      <c r="O320" s="253"/>
      <c r="P320" s="269"/>
      <c r="Q320" s="224"/>
      <c r="R320" s="224"/>
      <c r="S320" s="224"/>
      <c r="T320" s="224"/>
      <c r="U320" s="253"/>
      <c r="V320" s="252"/>
      <c r="W320" s="252"/>
      <c r="X320" s="71"/>
      <c r="Y320" s="220"/>
      <c r="Z320" s="220"/>
      <c r="AA320" s="220"/>
      <c r="AB320" s="220"/>
      <c r="AC320" s="220"/>
      <c r="AD320" s="220"/>
      <c r="AE320" s="253"/>
      <c r="AF320" s="273"/>
      <c r="AG320" s="228"/>
      <c r="AH320" s="228"/>
      <c r="AI320" s="91"/>
      <c r="AJ320" s="273"/>
      <c r="AK320" s="273"/>
      <c r="AL320" s="629"/>
      <c r="AM320" s="629"/>
      <c r="AN320" s="629"/>
      <c r="AO320" s="629"/>
      <c r="AP320" s="629"/>
      <c r="AQ320" s="315"/>
      <c r="AR320" s="315"/>
      <c r="AS320" s="315"/>
      <c r="AT320" s="91"/>
      <c r="AU320" s="73"/>
      <c r="AV320" s="73"/>
      <c r="AW320" s="345"/>
      <c r="AX320" s="345"/>
      <c r="AY320" s="345"/>
      <c r="AZ320" s="345"/>
      <c r="BA320" s="345"/>
      <c r="BB320" s="345"/>
      <c r="BC320" s="345"/>
      <c r="BD320" s="307"/>
      <c r="BE320" s="307"/>
      <c r="BF320" s="335"/>
      <c r="BG320" s="335"/>
      <c r="BH320" s="335"/>
      <c r="BI320" s="335"/>
      <c r="BJ320" s="335"/>
      <c r="BK320" s="335"/>
      <c r="BL320" s="335"/>
      <c r="BM320" s="307"/>
      <c r="BN320" s="307"/>
      <c r="BO320" s="800"/>
      <c r="BP320" s="800"/>
      <c r="BQ320" s="327"/>
      <c r="BR320" s="327"/>
      <c r="BS320" s="327"/>
      <c r="BT320" s="327"/>
      <c r="BU320" s="327"/>
      <c r="BV320" s="327"/>
      <c r="BW320" s="327"/>
      <c r="BX320" s="253"/>
      <c r="BY320" s="327"/>
      <c r="BZ320" s="327"/>
      <c r="CA320" s="327"/>
      <c r="CB320" s="327"/>
      <c r="CC320" s="327"/>
    </row>
    <row r="321" spans="1:81" ht="17.100000000000001" customHeight="1">
      <c r="A321" s="78">
        <v>248</v>
      </c>
      <c r="B321" s="78" t="s">
        <v>3883</v>
      </c>
      <c r="C321" s="78" t="s">
        <v>3884</v>
      </c>
      <c r="D321" s="78" t="s">
        <v>213</v>
      </c>
      <c r="E321" s="78" t="s">
        <v>20</v>
      </c>
      <c r="F321" s="78" t="s">
        <v>6115</v>
      </c>
      <c r="G321" s="101" t="s">
        <v>6116</v>
      </c>
      <c r="H321" s="269" t="s">
        <v>6117</v>
      </c>
      <c r="I321" s="269" t="s">
        <v>5625</v>
      </c>
      <c r="J321" s="269" t="s">
        <v>102</v>
      </c>
      <c r="K321" s="269" t="s">
        <v>6118</v>
      </c>
      <c r="L321" s="71" t="s">
        <v>6119</v>
      </c>
      <c r="M321" s="91" t="s">
        <v>11191</v>
      </c>
      <c r="N321" s="269" t="s">
        <v>30</v>
      </c>
      <c r="O321" s="253"/>
      <c r="P321" s="269" t="s">
        <v>102</v>
      </c>
      <c r="Q321" s="224">
        <v>14880</v>
      </c>
      <c r="R321" s="224">
        <v>1506</v>
      </c>
      <c r="S321" s="224">
        <v>1340.46</v>
      </c>
      <c r="T321" s="224">
        <v>586.91</v>
      </c>
      <c r="U321" s="253"/>
      <c r="V321" s="252">
        <v>753.55</v>
      </c>
      <c r="W321" s="252">
        <v>66</v>
      </c>
      <c r="X321" s="71" t="s">
        <v>33</v>
      </c>
      <c r="Y321" s="220">
        <v>40</v>
      </c>
      <c r="Z321" s="220">
        <v>40</v>
      </c>
      <c r="AA321" s="220">
        <v>300</v>
      </c>
      <c r="AB321" s="220">
        <v>15</v>
      </c>
      <c r="AC321" s="220">
        <v>7</v>
      </c>
      <c r="AD321" s="220">
        <v>7</v>
      </c>
      <c r="AE321" s="253">
        <v>2</v>
      </c>
      <c r="AF321" s="273" t="s">
        <v>8227</v>
      </c>
      <c r="AG321" s="228"/>
      <c r="AH321" s="228">
        <v>871</v>
      </c>
      <c r="AI321" s="91"/>
      <c r="AJ321" s="273"/>
      <c r="AK321" s="273" t="s">
        <v>12020</v>
      </c>
      <c r="AL321" s="629">
        <v>3</v>
      </c>
      <c r="AM321" s="629"/>
      <c r="AN321" s="629"/>
      <c r="AO321" s="629">
        <v>3</v>
      </c>
      <c r="AP321" s="629"/>
      <c r="AQ321" s="315">
        <v>365</v>
      </c>
      <c r="AR321" s="315" t="s">
        <v>8615</v>
      </c>
      <c r="AS321" s="315" t="s">
        <v>8615</v>
      </c>
      <c r="AT321" s="91" t="s">
        <v>8637</v>
      </c>
      <c r="AU321" s="73">
        <v>109250</v>
      </c>
      <c r="AV321" s="73">
        <v>299</v>
      </c>
      <c r="AW321" s="335">
        <v>12000</v>
      </c>
      <c r="AX321" s="345">
        <v>10000</v>
      </c>
      <c r="AY321" s="345">
        <v>10000</v>
      </c>
      <c r="AZ321" s="345">
        <v>10000</v>
      </c>
      <c r="BA321" s="345">
        <v>12000</v>
      </c>
      <c r="BB321" s="345">
        <v>20</v>
      </c>
      <c r="BC321" s="345"/>
      <c r="BD321" s="307"/>
      <c r="BE321" s="307" t="s">
        <v>12021</v>
      </c>
      <c r="BF321" s="335">
        <v>12000</v>
      </c>
      <c r="BG321" s="335">
        <v>10000</v>
      </c>
      <c r="BH321" s="335">
        <v>10000</v>
      </c>
      <c r="BI321" s="335">
        <v>10000</v>
      </c>
      <c r="BJ321" s="335">
        <v>12000</v>
      </c>
      <c r="BK321" s="335"/>
      <c r="BL321" s="335"/>
      <c r="BM321" s="307"/>
      <c r="BN321" s="307" t="s">
        <v>12021</v>
      </c>
      <c r="BO321" s="800"/>
      <c r="BP321" s="800">
        <v>2</v>
      </c>
      <c r="BQ321" s="327"/>
      <c r="BR321" s="327"/>
      <c r="BS321" s="327">
        <v>6</v>
      </c>
      <c r="BT321" s="327"/>
      <c r="BU321" s="327"/>
      <c r="BV321" s="327"/>
      <c r="BW321" s="327"/>
      <c r="BX321" s="253"/>
      <c r="BY321" s="327"/>
      <c r="BZ321" s="327"/>
      <c r="CA321" s="327"/>
      <c r="CB321" s="327"/>
      <c r="CC321" s="327"/>
    </row>
    <row r="322" spans="1:81" ht="17.100000000000001" customHeight="1">
      <c r="A322" s="78">
        <v>249</v>
      </c>
      <c r="B322" s="78" t="s">
        <v>3883</v>
      </c>
      <c r="C322" s="78" t="s">
        <v>3884</v>
      </c>
      <c r="D322" s="78" t="s">
        <v>213</v>
      </c>
      <c r="E322" s="78" t="s">
        <v>20</v>
      </c>
      <c r="F322" s="78" t="s">
        <v>6120</v>
      </c>
      <c r="G322" s="101" t="s">
        <v>6121</v>
      </c>
      <c r="H322" s="269" t="s">
        <v>6122</v>
      </c>
      <c r="I322" s="269" t="s">
        <v>6123</v>
      </c>
      <c r="J322" s="269" t="s">
        <v>102</v>
      </c>
      <c r="K322" s="269" t="s">
        <v>4658</v>
      </c>
      <c r="L322" s="71" t="s">
        <v>6124</v>
      </c>
      <c r="M322" s="91" t="s">
        <v>8228</v>
      </c>
      <c r="N322" s="269" t="s">
        <v>30</v>
      </c>
      <c r="O322" s="253"/>
      <c r="P322" s="269" t="s">
        <v>30</v>
      </c>
      <c r="Q322" s="224">
        <v>31595</v>
      </c>
      <c r="R322" s="224">
        <v>21232</v>
      </c>
      <c r="S322" s="224">
        <v>2319.71</v>
      </c>
      <c r="T322" s="224"/>
      <c r="U322" s="253"/>
      <c r="V322" s="252">
        <v>2319.71</v>
      </c>
      <c r="W322" s="252">
        <v>126.94</v>
      </c>
      <c r="X322" s="71" t="s">
        <v>6337</v>
      </c>
      <c r="Y322" s="220">
        <v>1423.27</v>
      </c>
      <c r="Z322" s="220">
        <v>65.98</v>
      </c>
      <c r="AA322" s="220">
        <v>177</v>
      </c>
      <c r="AB322" s="220">
        <v>179.4</v>
      </c>
      <c r="AC322" s="220"/>
      <c r="AD322" s="220"/>
      <c r="AE322" s="253">
        <v>209</v>
      </c>
      <c r="AF322" s="273" t="s">
        <v>8186</v>
      </c>
      <c r="AG322" s="228">
        <v>446</v>
      </c>
      <c r="AH322" s="228">
        <v>446</v>
      </c>
      <c r="AI322" s="91"/>
      <c r="AJ322" s="273"/>
      <c r="AK322" s="273" t="s">
        <v>6573</v>
      </c>
      <c r="AL322" s="629">
        <v>1</v>
      </c>
      <c r="AM322" s="629"/>
      <c r="AN322" s="629">
        <v>1</v>
      </c>
      <c r="AO322" s="629"/>
      <c r="AP322" s="629"/>
      <c r="AQ322" s="315">
        <v>365</v>
      </c>
      <c r="AR322" s="315" t="s">
        <v>6341</v>
      </c>
      <c r="AS322" s="315" t="s">
        <v>6341</v>
      </c>
      <c r="AT322" s="91" t="s">
        <v>8637</v>
      </c>
      <c r="AU322" s="73">
        <v>101569</v>
      </c>
      <c r="AV322" s="73">
        <v>278</v>
      </c>
      <c r="AW322" s="345"/>
      <c r="AX322" s="345"/>
      <c r="AY322" s="345"/>
      <c r="AZ322" s="345"/>
      <c r="BA322" s="345"/>
      <c r="BB322" s="345"/>
      <c r="BC322" s="345"/>
      <c r="BD322" s="307"/>
      <c r="BE322" s="307"/>
      <c r="BF322" s="335">
        <v>5000</v>
      </c>
      <c r="BG322" s="335">
        <v>3000</v>
      </c>
      <c r="BH322" s="335">
        <v>3000</v>
      </c>
      <c r="BI322" s="335">
        <v>3000</v>
      </c>
      <c r="BJ322" s="335">
        <v>5000</v>
      </c>
      <c r="BK322" s="335">
        <v>10</v>
      </c>
      <c r="BL322" s="335">
        <v>50</v>
      </c>
      <c r="BM322" s="307" t="s">
        <v>8682</v>
      </c>
      <c r="BN322" s="307" t="s">
        <v>12749</v>
      </c>
      <c r="BO322" s="800"/>
      <c r="BP322" s="800">
        <v>2</v>
      </c>
      <c r="BQ322" s="327"/>
      <c r="BR322" s="327"/>
      <c r="BS322" s="327"/>
      <c r="BT322" s="327"/>
      <c r="BU322" s="327">
        <v>2</v>
      </c>
      <c r="BV322" s="327"/>
      <c r="BW322" s="327"/>
      <c r="BX322" s="253"/>
      <c r="BY322" s="327"/>
      <c r="BZ322" s="327"/>
      <c r="CA322" s="327"/>
      <c r="CB322" s="327"/>
      <c r="CC322" s="456"/>
    </row>
    <row r="323" spans="1:81" ht="17.100000000000001" customHeight="1">
      <c r="A323" s="648">
        <v>250</v>
      </c>
      <c r="B323" s="78" t="s">
        <v>3883</v>
      </c>
      <c r="C323" s="78" t="s">
        <v>4075</v>
      </c>
      <c r="D323" s="78" t="s">
        <v>213</v>
      </c>
      <c r="E323" s="78" t="s">
        <v>113</v>
      </c>
      <c r="F323" s="78" t="s">
        <v>6125</v>
      </c>
      <c r="G323" s="101" t="s">
        <v>6126</v>
      </c>
      <c r="H323" s="269" t="s">
        <v>6127</v>
      </c>
      <c r="I323" s="269" t="s">
        <v>6128</v>
      </c>
      <c r="J323" s="269" t="s">
        <v>30</v>
      </c>
      <c r="K323" s="269" t="s">
        <v>896</v>
      </c>
      <c r="L323" s="71" t="s">
        <v>896</v>
      </c>
      <c r="M323" s="91"/>
      <c r="N323" s="269" t="s">
        <v>30</v>
      </c>
      <c r="O323" s="253"/>
      <c r="P323" s="269" t="s">
        <v>30</v>
      </c>
      <c r="Q323" s="224">
        <v>10477</v>
      </c>
      <c r="R323" s="224">
        <v>2604.54</v>
      </c>
      <c r="S323" s="224">
        <v>1307.24</v>
      </c>
      <c r="T323" s="224">
        <v>1103.94</v>
      </c>
      <c r="U323" s="253" t="s">
        <v>6405</v>
      </c>
      <c r="V323" s="300">
        <v>203.3</v>
      </c>
      <c r="W323" s="252">
        <v>168.18</v>
      </c>
      <c r="X323" s="71" t="s">
        <v>6337</v>
      </c>
      <c r="Y323" s="220">
        <v>97.2</v>
      </c>
      <c r="Z323" s="220">
        <v>59.4</v>
      </c>
      <c r="AA323" s="220">
        <v>15000</v>
      </c>
      <c r="AB323" s="220">
        <v>139.19999999999999</v>
      </c>
      <c r="AC323" s="220"/>
      <c r="AD323" s="220"/>
      <c r="AE323" s="253">
        <v>10</v>
      </c>
      <c r="AF323" s="273" t="s">
        <v>8229</v>
      </c>
      <c r="AG323" s="228">
        <v>1068</v>
      </c>
      <c r="AH323" s="228">
        <v>1130</v>
      </c>
      <c r="AI323" s="91"/>
      <c r="AJ323" s="273"/>
      <c r="AK323" s="273" t="s">
        <v>6369</v>
      </c>
      <c r="AL323" s="629"/>
      <c r="AM323" s="629"/>
      <c r="AN323" s="629"/>
      <c r="AO323" s="629"/>
      <c r="AP323" s="629"/>
      <c r="AQ323" s="315">
        <v>313</v>
      </c>
      <c r="AR323" s="315" t="s">
        <v>8613</v>
      </c>
      <c r="AS323" s="315" t="s">
        <v>8613</v>
      </c>
      <c r="AT323" s="91" t="s">
        <v>10041</v>
      </c>
      <c r="AU323" s="73">
        <v>26103</v>
      </c>
      <c r="AV323" s="73">
        <v>83</v>
      </c>
      <c r="AW323" s="345"/>
      <c r="AX323" s="345"/>
      <c r="AY323" s="345"/>
      <c r="AZ323" s="345"/>
      <c r="BA323" s="345"/>
      <c r="BB323" s="345"/>
      <c r="BC323" s="345"/>
      <c r="BD323" s="307"/>
      <c r="BE323" s="307" t="s">
        <v>6350</v>
      </c>
      <c r="BF323" s="335"/>
      <c r="BG323" s="335"/>
      <c r="BH323" s="335"/>
      <c r="BI323" s="335"/>
      <c r="BJ323" s="335"/>
      <c r="BK323" s="335"/>
      <c r="BL323" s="335"/>
      <c r="BM323" s="307"/>
      <c r="BN323" s="307" t="s">
        <v>6350</v>
      </c>
      <c r="BO323" s="800"/>
      <c r="BP323" s="800">
        <v>1</v>
      </c>
      <c r="BQ323" s="327"/>
      <c r="BR323" s="327"/>
      <c r="BS323" s="327"/>
      <c r="BT323" s="327"/>
      <c r="BU323" s="327">
        <v>3</v>
      </c>
      <c r="BV323" s="327"/>
      <c r="BW323" s="327"/>
      <c r="BX323" s="253"/>
      <c r="BY323" s="327"/>
      <c r="BZ323" s="327"/>
      <c r="CA323" s="327"/>
      <c r="CB323" s="327"/>
      <c r="CC323" s="327"/>
    </row>
    <row r="324" spans="1:81" ht="17.100000000000001" customHeight="1">
      <c r="A324" s="648">
        <v>251</v>
      </c>
      <c r="B324" s="78" t="s">
        <v>3883</v>
      </c>
      <c r="C324" s="78" t="s">
        <v>3926</v>
      </c>
      <c r="D324" s="78" t="s">
        <v>213</v>
      </c>
      <c r="E324" s="78" t="s">
        <v>20</v>
      </c>
      <c r="F324" s="78" t="s">
        <v>6129</v>
      </c>
      <c r="G324" s="101" t="s">
        <v>6130</v>
      </c>
      <c r="H324" s="269" t="s">
        <v>6131</v>
      </c>
      <c r="I324" s="269" t="s">
        <v>4048</v>
      </c>
      <c r="J324" s="269" t="s">
        <v>102</v>
      </c>
      <c r="K324" s="269" t="s">
        <v>6132</v>
      </c>
      <c r="L324" s="71" t="s">
        <v>6133</v>
      </c>
      <c r="M324" s="91" t="s">
        <v>11192</v>
      </c>
      <c r="N324" s="269" t="s">
        <v>30</v>
      </c>
      <c r="O324" s="253"/>
      <c r="P324" s="269" t="s">
        <v>30</v>
      </c>
      <c r="Q324" s="224">
        <v>6752</v>
      </c>
      <c r="R324" s="224">
        <v>1031</v>
      </c>
      <c r="S324" s="406">
        <v>277.5</v>
      </c>
      <c r="T324" s="224">
        <v>155.5</v>
      </c>
      <c r="U324" s="253"/>
      <c r="V324" s="252">
        <v>122</v>
      </c>
      <c r="W324" s="252">
        <v>58.32</v>
      </c>
      <c r="X324" s="71" t="s">
        <v>6337</v>
      </c>
      <c r="Y324" s="220">
        <v>97.2</v>
      </c>
      <c r="Z324" s="220"/>
      <c r="AA324" s="220"/>
      <c r="AB324" s="220">
        <v>25.92</v>
      </c>
      <c r="AC324" s="220"/>
      <c r="AD324" s="220"/>
      <c r="AE324" s="253">
        <v>21</v>
      </c>
      <c r="AF324" s="273" t="s">
        <v>8230</v>
      </c>
      <c r="AG324" s="228"/>
      <c r="AH324" s="255">
        <v>252</v>
      </c>
      <c r="AI324" s="91"/>
      <c r="AJ324" s="273"/>
      <c r="AK324" s="273" t="s">
        <v>6365</v>
      </c>
      <c r="AL324" s="629">
        <v>11</v>
      </c>
      <c r="AM324" s="629">
        <v>3</v>
      </c>
      <c r="AN324" s="629"/>
      <c r="AO324" s="629">
        <v>8</v>
      </c>
      <c r="AP324" s="629"/>
      <c r="AQ324" s="315">
        <v>310</v>
      </c>
      <c r="AR324" s="315" t="s">
        <v>8613</v>
      </c>
      <c r="AS324" s="315" t="s">
        <v>8613</v>
      </c>
      <c r="AT324" s="91" t="s">
        <v>8638</v>
      </c>
      <c r="AU324" s="73">
        <v>12262</v>
      </c>
      <c r="AV324" s="232">
        <v>40</v>
      </c>
      <c r="AW324" s="345"/>
      <c r="AX324" s="345"/>
      <c r="AY324" s="345"/>
      <c r="AZ324" s="345"/>
      <c r="BA324" s="345"/>
      <c r="BB324" s="345"/>
      <c r="BC324" s="345"/>
      <c r="BD324" s="307"/>
      <c r="BE324" s="307" t="s">
        <v>6350</v>
      </c>
      <c r="BF324" s="335"/>
      <c r="BG324" s="335"/>
      <c r="BH324" s="335"/>
      <c r="BI324" s="335"/>
      <c r="BJ324" s="335"/>
      <c r="BK324" s="335"/>
      <c r="BL324" s="335"/>
      <c r="BM324" s="307"/>
      <c r="BN324" s="307" t="s">
        <v>6350</v>
      </c>
      <c r="BO324" s="800"/>
      <c r="BP324" s="800"/>
      <c r="BQ324" s="327">
        <v>1</v>
      </c>
      <c r="BR324" s="327"/>
      <c r="BS324" s="327"/>
      <c r="BT324" s="327"/>
      <c r="BU324" s="327">
        <v>1</v>
      </c>
      <c r="BV324" s="327"/>
      <c r="BW324" s="327"/>
      <c r="BX324" s="253"/>
      <c r="BY324" s="327"/>
      <c r="BZ324" s="327"/>
      <c r="CA324" s="327"/>
      <c r="CB324" s="327"/>
      <c r="CC324" s="327"/>
    </row>
    <row r="325" spans="1:81" ht="17.100000000000001" customHeight="1">
      <c r="A325" s="648">
        <v>252</v>
      </c>
      <c r="B325" s="78" t="s">
        <v>3883</v>
      </c>
      <c r="C325" s="78" t="s">
        <v>4012</v>
      </c>
      <c r="D325" s="78" t="s">
        <v>213</v>
      </c>
      <c r="E325" s="78" t="s">
        <v>20</v>
      </c>
      <c r="F325" s="78" t="s">
        <v>6134</v>
      </c>
      <c r="G325" s="101" t="s">
        <v>6135</v>
      </c>
      <c r="H325" s="269" t="s">
        <v>6136</v>
      </c>
      <c r="I325" s="269" t="s">
        <v>6137</v>
      </c>
      <c r="J325" s="269" t="s">
        <v>102</v>
      </c>
      <c r="K325" s="269" t="s">
        <v>6138</v>
      </c>
      <c r="L325" s="71" t="s">
        <v>6139</v>
      </c>
      <c r="M325" s="91" t="s">
        <v>11193</v>
      </c>
      <c r="N325" s="269" t="s">
        <v>30</v>
      </c>
      <c r="O325" s="253"/>
      <c r="P325" s="269" t="s">
        <v>102</v>
      </c>
      <c r="Q325" s="224">
        <v>8008</v>
      </c>
      <c r="R325" s="224">
        <v>5657</v>
      </c>
      <c r="S325" s="406">
        <v>1143</v>
      </c>
      <c r="T325" s="406"/>
      <c r="U325" s="253"/>
      <c r="V325" s="252">
        <v>1143</v>
      </c>
      <c r="W325" s="252">
        <v>681</v>
      </c>
      <c r="X325" s="71" t="s">
        <v>33</v>
      </c>
      <c r="Y325" s="220">
        <v>124</v>
      </c>
      <c r="Z325" s="220">
        <v>79</v>
      </c>
      <c r="AA325" s="220">
        <v>8468</v>
      </c>
      <c r="AB325" s="220">
        <v>220</v>
      </c>
      <c r="AC325" s="220"/>
      <c r="AD325" s="220">
        <v>99</v>
      </c>
      <c r="AE325" s="253">
        <v>50</v>
      </c>
      <c r="AF325" s="273" t="s">
        <v>7948</v>
      </c>
      <c r="AG325" s="228"/>
      <c r="AH325" s="228">
        <v>1035</v>
      </c>
      <c r="AI325" s="91"/>
      <c r="AJ325" s="273"/>
      <c r="AK325" s="273" t="s">
        <v>6845</v>
      </c>
      <c r="AL325" s="629">
        <v>18</v>
      </c>
      <c r="AM325" s="629">
        <v>2</v>
      </c>
      <c r="AN325" s="629">
        <v>6</v>
      </c>
      <c r="AO325" s="629">
        <v>8</v>
      </c>
      <c r="AP325" s="629">
        <v>2</v>
      </c>
      <c r="AQ325" s="315">
        <v>275</v>
      </c>
      <c r="AR325" s="91" t="s">
        <v>8639</v>
      </c>
      <c r="AS325" s="91" t="s">
        <v>8639</v>
      </c>
      <c r="AT325" s="91" t="s">
        <v>12689</v>
      </c>
      <c r="AU325" s="73">
        <v>171905</v>
      </c>
      <c r="AV325" s="73">
        <v>625</v>
      </c>
      <c r="AW325" s="345"/>
      <c r="AX325" s="345"/>
      <c r="AY325" s="345"/>
      <c r="AZ325" s="345"/>
      <c r="BA325" s="345"/>
      <c r="BB325" s="345"/>
      <c r="BC325" s="345"/>
      <c r="BD325" s="307"/>
      <c r="BE325" s="307" t="s">
        <v>6350</v>
      </c>
      <c r="BF325" s="335"/>
      <c r="BG325" s="335"/>
      <c r="BH325" s="335"/>
      <c r="BI325" s="335"/>
      <c r="BJ325" s="335"/>
      <c r="BK325" s="335"/>
      <c r="BL325" s="335"/>
      <c r="BM325" s="307"/>
      <c r="BN325" s="307" t="s">
        <v>6350</v>
      </c>
      <c r="BO325" s="800"/>
      <c r="BP325" s="800"/>
      <c r="BQ325" s="327">
        <v>5</v>
      </c>
      <c r="BR325" s="327"/>
      <c r="BS325" s="327"/>
      <c r="BT325" s="327"/>
      <c r="BU325" s="327"/>
      <c r="BV325" s="327">
        <v>2</v>
      </c>
      <c r="BW325" s="327"/>
      <c r="BX325" s="253"/>
      <c r="BY325" s="327"/>
      <c r="BZ325" s="327"/>
      <c r="CA325" s="327"/>
      <c r="CB325" s="327"/>
      <c r="CC325" s="327"/>
    </row>
    <row r="326" spans="1:81" ht="17.100000000000001" customHeight="1">
      <c r="A326" s="136"/>
      <c r="B326" s="147" t="s">
        <v>4090</v>
      </c>
      <c r="C326" s="136"/>
      <c r="D326" s="136">
        <v>5</v>
      </c>
      <c r="E326" s="136"/>
      <c r="F326" s="136"/>
      <c r="G326" s="135"/>
      <c r="H326" s="136"/>
      <c r="I326" s="136"/>
      <c r="J326" s="136"/>
      <c r="K326" s="136"/>
      <c r="L326" s="136"/>
      <c r="M326" s="112"/>
      <c r="N326" s="112"/>
      <c r="O326" s="285"/>
      <c r="P326" s="112"/>
      <c r="Q326" s="284"/>
      <c r="R326" s="284"/>
      <c r="S326" s="284"/>
      <c r="T326" s="284"/>
      <c r="U326" s="285"/>
      <c r="V326" s="298"/>
      <c r="W326" s="298"/>
      <c r="X326" s="112"/>
      <c r="Y326" s="286"/>
      <c r="Z326" s="286"/>
      <c r="AA326" s="286"/>
      <c r="AB326" s="286"/>
      <c r="AC326" s="286"/>
      <c r="AD326" s="286"/>
      <c r="AE326" s="285"/>
      <c r="AF326" s="112"/>
      <c r="AG326" s="237"/>
      <c r="AH326" s="237"/>
      <c r="AI326" s="205"/>
      <c r="AJ326" s="112"/>
      <c r="AK326" s="112"/>
      <c r="AL326" s="112"/>
      <c r="AM326" s="112"/>
      <c r="AN326" s="112"/>
      <c r="AO326" s="112"/>
      <c r="AP326" s="112"/>
      <c r="AQ326" s="112"/>
      <c r="AR326" s="112"/>
      <c r="AS326" s="112"/>
      <c r="AT326" s="205"/>
      <c r="AU326" s="198"/>
      <c r="AV326" s="198"/>
      <c r="AW326" s="197"/>
      <c r="AX326" s="197"/>
      <c r="AY326" s="197"/>
      <c r="AZ326" s="197"/>
      <c r="BA326" s="197"/>
      <c r="BB326" s="197"/>
      <c r="BC326" s="197"/>
      <c r="BD326" s="352"/>
      <c r="BE326" s="352"/>
      <c r="BF326" s="339"/>
      <c r="BG326" s="339"/>
      <c r="BH326" s="339"/>
      <c r="BI326" s="339"/>
      <c r="BJ326" s="339"/>
      <c r="BK326" s="339"/>
      <c r="BL326" s="339"/>
      <c r="BM326" s="352"/>
      <c r="BN326" s="352"/>
      <c r="BO326" s="803"/>
      <c r="BP326" s="803"/>
      <c r="BQ326" s="112"/>
      <c r="BR326" s="112"/>
      <c r="BS326" s="112"/>
      <c r="BT326" s="112"/>
      <c r="BU326" s="112"/>
      <c r="BV326" s="112"/>
      <c r="BW326" s="112"/>
      <c r="BX326" s="285"/>
      <c r="BY326" s="112"/>
      <c r="BZ326" s="112"/>
      <c r="CA326" s="112"/>
      <c r="CB326" s="112"/>
      <c r="CC326" s="112"/>
    </row>
    <row r="327" spans="1:81" ht="17.100000000000001" customHeight="1">
      <c r="A327" s="87">
        <v>253</v>
      </c>
      <c r="B327" s="78" t="s">
        <v>3883</v>
      </c>
      <c r="C327" s="78" t="s">
        <v>4096</v>
      </c>
      <c r="D327" s="78" t="s">
        <v>350</v>
      </c>
      <c r="E327" s="78" t="s">
        <v>20</v>
      </c>
      <c r="F327" s="78" t="s">
        <v>6140</v>
      </c>
      <c r="G327" s="101" t="s">
        <v>6141</v>
      </c>
      <c r="H327" s="269" t="s">
        <v>6142</v>
      </c>
      <c r="I327" s="269" t="s">
        <v>6143</v>
      </c>
      <c r="J327" s="269" t="s">
        <v>102</v>
      </c>
      <c r="K327" s="269" t="s">
        <v>6144</v>
      </c>
      <c r="L327" s="71" t="s">
        <v>6145</v>
      </c>
      <c r="M327" s="91" t="s">
        <v>8231</v>
      </c>
      <c r="N327" s="269" t="s">
        <v>102</v>
      </c>
      <c r="O327" s="253" t="s">
        <v>12679</v>
      </c>
      <c r="P327" s="269" t="s">
        <v>102</v>
      </c>
      <c r="Q327" s="224">
        <v>17793</v>
      </c>
      <c r="R327" s="224">
        <v>4500</v>
      </c>
      <c r="S327" s="224">
        <v>900</v>
      </c>
      <c r="T327" s="224"/>
      <c r="U327" s="253"/>
      <c r="V327" s="252">
        <v>900</v>
      </c>
      <c r="W327" s="252">
        <v>100</v>
      </c>
      <c r="X327" s="71" t="s">
        <v>6337</v>
      </c>
      <c r="Y327" s="220">
        <v>230</v>
      </c>
      <c r="Z327" s="220">
        <v>80</v>
      </c>
      <c r="AA327" s="220">
        <v>650</v>
      </c>
      <c r="AB327" s="220">
        <v>45</v>
      </c>
      <c r="AC327" s="220">
        <v>3</v>
      </c>
      <c r="AD327" s="220">
        <v>80</v>
      </c>
      <c r="AE327" s="253">
        <v>100</v>
      </c>
      <c r="AF327" s="273" t="s">
        <v>12022</v>
      </c>
      <c r="AG327" s="228">
        <v>352</v>
      </c>
      <c r="AH327" s="228">
        <v>477</v>
      </c>
      <c r="AI327" s="91"/>
      <c r="AJ327" s="273"/>
      <c r="AK327" s="273" t="s">
        <v>6365</v>
      </c>
      <c r="AL327" s="629">
        <v>10</v>
      </c>
      <c r="AM327" s="629">
        <v>1</v>
      </c>
      <c r="AN327" s="629">
        <v>7</v>
      </c>
      <c r="AO327" s="629">
        <v>2</v>
      </c>
      <c r="AP327" s="629"/>
      <c r="AQ327" s="315">
        <v>275</v>
      </c>
      <c r="AR327" s="315" t="s">
        <v>6341</v>
      </c>
      <c r="AS327" s="315" t="s">
        <v>6341</v>
      </c>
      <c r="AT327" s="91" t="s">
        <v>6422</v>
      </c>
      <c r="AU327" s="73">
        <v>12500</v>
      </c>
      <c r="AV327" s="232">
        <v>45</v>
      </c>
      <c r="AW327" s="345">
        <v>4000</v>
      </c>
      <c r="AX327" s="345">
        <v>0</v>
      </c>
      <c r="AY327" s="345">
        <v>2000</v>
      </c>
      <c r="AZ327" s="345">
        <v>2000</v>
      </c>
      <c r="BA327" s="345">
        <v>4000</v>
      </c>
      <c r="BB327" s="345">
        <v>20</v>
      </c>
      <c r="BC327" s="345">
        <v>50</v>
      </c>
      <c r="BD327" s="307" t="s">
        <v>12188</v>
      </c>
      <c r="BE327" s="307" t="s">
        <v>12189</v>
      </c>
      <c r="BF327" s="335">
        <v>2000</v>
      </c>
      <c r="BG327" s="335">
        <v>0</v>
      </c>
      <c r="BH327" s="335">
        <v>1000</v>
      </c>
      <c r="BI327" s="335">
        <v>1000</v>
      </c>
      <c r="BJ327" s="335">
        <v>2000</v>
      </c>
      <c r="BK327" s="335">
        <v>30</v>
      </c>
      <c r="BL327" s="335">
        <v>50</v>
      </c>
      <c r="BM327" s="307" t="s">
        <v>12188</v>
      </c>
      <c r="BN327" s="307" t="s">
        <v>12189</v>
      </c>
      <c r="BO327" s="800"/>
      <c r="BP327" s="800"/>
      <c r="BQ327" s="327"/>
      <c r="BR327" s="327"/>
      <c r="BS327" s="327"/>
      <c r="BT327" s="327"/>
      <c r="BU327" s="327"/>
      <c r="BV327" s="327"/>
      <c r="BW327" s="327"/>
      <c r="BX327" s="253"/>
      <c r="BY327" s="478">
        <v>3</v>
      </c>
      <c r="BZ327" s="327">
        <v>1</v>
      </c>
      <c r="CA327" s="327"/>
      <c r="CB327" s="327">
        <v>1</v>
      </c>
      <c r="CC327" s="327"/>
    </row>
    <row r="328" spans="1:81" ht="17.100000000000001" customHeight="1">
      <c r="A328" s="78">
        <v>254</v>
      </c>
      <c r="B328" s="91" t="s">
        <v>3883</v>
      </c>
      <c r="C328" s="91" t="s">
        <v>4019</v>
      </c>
      <c r="D328" s="91" t="s">
        <v>350</v>
      </c>
      <c r="E328" s="88" t="s">
        <v>180</v>
      </c>
      <c r="F328" s="91" t="s">
        <v>6146</v>
      </c>
      <c r="G328" s="101" t="s">
        <v>6147</v>
      </c>
      <c r="H328" s="269" t="s">
        <v>6148</v>
      </c>
      <c r="I328" s="269" t="s">
        <v>6149</v>
      </c>
      <c r="J328" s="269" t="s">
        <v>102</v>
      </c>
      <c r="K328" s="269" t="s">
        <v>6150</v>
      </c>
      <c r="L328" s="71" t="s">
        <v>6151</v>
      </c>
      <c r="M328" s="91" t="s">
        <v>8232</v>
      </c>
      <c r="N328" s="269" t="s">
        <v>30</v>
      </c>
      <c r="O328" s="253"/>
      <c r="P328" s="269" t="s">
        <v>30</v>
      </c>
      <c r="Q328" s="224">
        <v>3306</v>
      </c>
      <c r="R328" s="224">
        <v>397</v>
      </c>
      <c r="S328" s="406">
        <v>218</v>
      </c>
      <c r="T328" s="224">
        <v>70</v>
      </c>
      <c r="U328" s="253" t="s">
        <v>6897</v>
      </c>
      <c r="V328" s="252">
        <v>148</v>
      </c>
      <c r="W328" s="252">
        <v>30</v>
      </c>
      <c r="X328" s="71" t="s">
        <v>33</v>
      </c>
      <c r="Y328" s="220"/>
      <c r="Z328" s="220"/>
      <c r="AA328" s="220">
        <v>3000</v>
      </c>
      <c r="AB328" s="220">
        <v>39</v>
      </c>
      <c r="AC328" s="220"/>
      <c r="AD328" s="220"/>
      <c r="AE328" s="253">
        <v>15</v>
      </c>
      <c r="AF328" s="628" t="s">
        <v>8233</v>
      </c>
      <c r="AG328" s="255">
        <v>313</v>
      </c>
      <c r="AH328" s="255">
        <v>313</v>
      </c>
      <c r="AI328" s="91"/>
      <c r="AJ328" s="273"/>
      <c r="AK328" s="273" t="s">
        <v>6383</v>
      </c>
      <c r="AL328" s="629">
        <v>28</v>
      </c>
      <c r="AM328" s="629">
        <v>14</v>
      </c>
      <c r="AN328" s="629">
        <v>5</v>
      </c>
      <c r="AO328" s="629">
        <v>9</v>
      </c>
      <c r="AP328" s="629"/>
      <c r="AQ328" s="315">
        <v>300</v>
      </c>
      <c r="AR328" s="315" t="s">
        <v>8614</v>
      </c>
      <c r="AS328" s="315" t="s">
        <v>8614</v>
      </c>
      <c r="AT328" s="91" t="s">
        <v>11246</v>
      </c>
      <c r="AU328" s="73">
        <v>4232</v>
      </c>
      <c r="AV328" s="232">
        <v>14</v>
      </c>
      <c r="AW328" s="345">
        <v>5000</v>
      </c>
      <c r="AX328" s="345">
        <v>2000</v>
      </c>
      <c r="AY328" s="345">
        <v>2000</v>
      </c>
      <c r="AZ328" s="345">
        <v>2000</v>
      </c>
      <c r="BA328" s="345">
        <v>5000</v>
      </c>
      <c r="BB328" s="345">
        <v>10</v>
      </c>
      <c r="BC328" s="345">
        <v>50</v>
      </c>
      <c r="BD328" s="307" t="s">
        <v>10092</v>
      </c>
      <c r="BE328" s="307" t="s">
        <v>7788</v>
      </c>
      <c r="BF328" s="335">
        <v>5000</v>
      </c>
      <c r="BG328" s="335">
        <v>2000</v>
      </c>
      <c r="BH328" s="335">
        <v>2000</v>
      </c>
      <c r="BI328" s="335">
        <v>2000</v>
      </c>
      <c r="BJ328" s="335">
        <v>5000</v>
      </c>
      <c r="BK328" s="335">
        <v>10</v>
      </c>
      <c r="BL328" s="335">
        <v>50</v>
      </c>
      <c r="BM328" s="307" t="s">
        <v>10092</v>
      </c>
      <c r="BN328" s="307" t="s">
        <v>7788</v>
      </c>
      <c r="BO328" s="800"/>
      <c r="BP328" s="800"/>
      <c r="BQ328" s="327"/>
      <c r="BR328" s="327"/>
      <c r="BS328" s="327"/>
      <c r="BT328" s="327"/>
      <c r="BU328" s="327"/>
      <c r="BV328" s="327"/>
      <c r="BW328" s="327"/>
      <c r="BX328" s="253"/>
      <c r="BY328" s="327">
        <v>1</v>
      </c>
      <c r="BZ328" s="327"/>
      <c r="CA328" s="327"/>
      <c r="CB328" s="327"/>
      <c r="CC328" s="327">
        <v>3</v>
      </c>
    </row>
    <row r="329" spans="1:81" ht="17.100000000000001" customHeight="1">
      <c r="A329" s="651">
        <v>255</v>
      </c>
      <c r="B329" s="91" t="s">
        <v>3883</v>
      </c>
      <c r="C329" s="91" t="s">
        <v>4065</v>
      </c>
      <c r="D329" s="91" t="s">
        <v>350</v>
      </c>
      <c r="E329" s="78" t="s">
        <v>180</v>
      </c>
      <c r="F329" s="91" t="s">
        <v>12624</v>
      </c>
      <c r="G329" s="101" t="s">
        <v>6152</v>
      </c>
      <c r="H329" s="269" t="s">
        <v>6153</v>
      </c>
      <c r="I329" s="269" t="s">
        <v>5735</v>
      </c>
      <c r="J329" s="269" t="s">
        <v>102</v>
      </c>
      <c r="K329" s="269" t="s">
        <v>6154</v>
      </c>
      <c r="L329" s="71" t="s">
        <v>6155</v>
      </c>
      <c r="M329" s="91" t="s">
        <v>11194</v>
      </c>
      <c r="N329" s="269" t="s">
        <v>30</v>
      </c>
      <c r="O329" s="253"/>
      <c r="P329" s="269" t="s">
        <v>30</v>
      </c>
      <c r="Q329" s="224">
        <v>2800</v>
      </c>
      <c r="R329" s="224">
        <v>800</v>
      </c>
      <c r="S329" s="406">
        <v>300</v>
      </c>
      <c r="T329" s="224">
        <v>180</v>
      </c>
      <c r="U329" s="253" t="s">
        <v>6610</v>
      </c>
      <c r="V329" s="252">
        <v>120</v>
      </c>
      <c r="W329" s="252">
        <v>60</v>
      </c>
      <c r="X329" s="71" t="s">
        <v>6337</v>
      </c>
      <c r="Y329" s="220">
        <v>108</v>
      </c>
      <c r="Z329" s="220">
        <v>36</v>
      </c>
      <c r="AA329" s="220">
        <v>300</v>
      </c>
      <c r="AB329" s="220">
        <v>30</v>
      </c>
      <c r="AC329" s="220">
        <v>60</v>
      </c>
      <c r="AD329" s="220"/>
      <c r="AE329" s="253">
        <v>18</v>
      </c>
      <c r="AF329" s="628" t="s">
        <v>12680</v>
      </c>
      <c r="AG329" s="228">
        <v>700</v>
      </c>
      <c r="AH329" s="228">
        <v>880</v>
      </c>
      <c r="AI329" s="91"/>
      <c r="AJ329" s="273"/>
      <c r="AK329" s="273" t="s">
        <v>6573</v>
      </c>
      <c r="AL329" s="629">
        <v>40</v>
      </c>
      <c r="AM329" s="629">
        <v>2</v>
      </c>
      <c r="AN329" s="629">
        <v>12</v>
      </c>
      <c r="AO329" s="629">
        <v>25</v>
      </c>
      <c r="AP329" s="629">
        <v>1</v>
      </c>
      <c r="AQ329" s="315">
        <v>300</v>
      </c>
      <c r="AR329" s="315" t="s">
        <v>6340</v>
      </c>
      <c r="AS329" s="315" t="s">
        <v>6340</v>
      </c>
      <c r="AT329" s="91" t="s">
        <v>8555</v>
      </c>
      <c r="AU329" s="232">
        <v>2500</v>
      </c>
      <c r="AV329" s="73">
        <v>8</v>
      </c>
      <c r="AW329" s="345">
        <v>3000</v>
      </c>
      <c r="AX329" s="345">
        <v>0</v>
      </c>
      <c r="AY329" s="345">
        <v>0</v>
      </c>
      <c r="AZ329" s="345">
        <v>0</v>
      </c>
      <c r="BA329" s="345">
        <v>2000</v>
      </c>
      <c r="BB329" s="345">
        <v>50</v>
      </c>
      <c r="BC329" s="345">
        <v>50</v>
      </c>
      <c r="BD329" s="307"/>
      <c r="BE329" s="307" t="s">
        <v>11262</v>
      </c>
      <c r="BF329" s="335">
        <v>3000</v>
      </c>
      <c r="BG329" s="335">
        <v>0</v>
      </c>
      <c r="BH329" s="335">
        <v>0</v>
      </c>
      <c r="BI329" s="335">
        <v>0</v>
      </c>
      <c r="BJ329" s="335">
        <v>2000</v>
      </c>
      <c r="BK329" s="335">
        <v>50</v>
      </c>
      <c r="BL329" s="335">
        <v>50</v>
      </c>
      <c r="BM329" s="307"/>
      <c r="BN329" s="307" t="s">
        <v>11262</v>
      </c>
      <c r="BO329" s="800"/>
      <c r="BP329" s="800"/>
      <c r="BQ329" s="327"/>
      <c r="BR329" s="327"/>
      <c r="BS329" s="327"/>
      <c r="BT329" s="327"/>
      <c r="BU329" s="327"/>
      <c r="BV329" s="327"/>
      <c r="BW329" s="327"/>
      <c r="BX329" s="253"/>
      <c r="BY329" s="707">
        <v>1</v>
      </c>
      <c r="BZ329" s="327">
        <v>1</v>
      </c>
      <c r="CA329" s="327">
        <v>1</v>
      </c>
      <c r="CB329" s="327">
        <v>1</v>
      </c>
      <c r="CC329" s="327">
        <v>20</v>
      </c>
    </row>
    <row r="330" spans="1:81" ht="17.100000000000001" customHeight="1">
      <c r="A330" s="648">
        <v>256</v>
      </c>
      <c r="B330" s="91" t="s">
        <v>3883</v>
      </c>
      <c r="C330" s="91" t="s">
        <v>3884</v>
      </c>
      <c r="D330" s="91" t="s">
        <v>350</v>
      </c>
      <c r="E330" s="78" t="s">
        <v>20</v>
      </c>
      <c r="F330" s="91" t="s">
        <v>6156</v>
      </c>
      <c r="G330" s="101" t="s">
        <v>6157</v>
      </c>
      <c r="H330" s="269" t="s">
        <v>6158</v>
      </c>
      <c r="I330" s="269" t="s">
        <v>6159</v>
      </c>
      <c r="J330" s="269" t="s">
        <v>102</v>
      </c>
      <c r="K330" s="269" t="s">
        <v>6160</v>
      </c>
      <c r="L330" s="71" t="s">
        <v>6161</v>
      </c>
      <c r="M330" s="91" t="s">
        <v>8234</v>
      </c>
      <c r="N330" s="269" t="s">
        <v>30</v>
      </c>
      <c r="O330" s="253"/>
      <c r="P330" s="269" t="s">
        <v>30</v>
      </c>
      <c r="Q330" s="224">
        <v>9974</v>
      </c>
      <c r="R330" s="224">
        <v>5836</v>
      </c>
      <c r="S330" s="224">
        <v>1948</v>
      </c>
      <c r="T330" s="224"/>
      <c r="U330" s="253"/>
      <c r="V330" s="252">
        <v>1948</v>
      </c>
      <c r="W330" s="252">
        <v>675</v>
      </c>
      <c r="X330" s="71" t="s">
        <v>6337</v>
      </c>
      <c r="Y330" s="220">
        <v>388.8</v>
      </c>
      <c r="Z330" s="220">
        <v>347.52</v>
      </c>
      <c r="AA330" s="220">
        <v>1500</v>
      </c>
      <c r="AB330" s="220">
        <v>229</v>
      </c>
      <c r="AC330" s="220">
        <v>86.4</v>
      </c>
      <c r="AD330" s="220">
        <v>138.24</v>
      </c>
      <c r="AE330" s="253">
        <v>50</v>
      </c>
      <c r="AF330" s="628" t="s">
        <v>12023</v>
      </c>
      <c r="AG330" s="228">
        <v>312</v>
      </c>
      <c r="AH330" s="228">
        <v>312</v>
      </c>
      <c r="AI330" s="91"/>
      <c r="AJ330" s="273"/>
      <c r="AK330" s="273" t="s">
        <v>12024</v>
      </c>
      <c r="AL330" s="629">
        <v>7</v>
      </c>
      <c r="AM330" s="629">
        <v>1</v>
      </c>
      <c r="AN330" s="629">
        <v>1</v>
      </c>
      <c r="AO330" s="629">
        <v>4</v>
      </c>
      <c r="AP330" s="629">
        <v>1</v>
      </c>
      <c r="AQ330" s="315">
        <v>245</v>
      </c>
      <c r="AR330" s="315" t="s">
        <v>8613</v>
      </c>
      <c r="AS330" s="315" t="s">
        <v>8613</v>
      </c>
      <c r="AT330" s="91" t="s">
        <v>8640</v>
      </c>
      <c r="AU330" s="73">
        <v>78000</v>
      </c>
      <c r="AV330" s="73">
        <v>318</v>
      </c>
      <c r="AW330" s="345" t="s">
        <v>10142</v>
      </c>
      <c r="AX330" s="345" t="s">
        <v>10142</v>
      </c>
      <c r="AY330" s="345" t="s">
        <v>10142</v>
      </c>
      <c r="AZ330" s="345" t="s">
        <v>10142</v>
      </c>
      <c r="BA330" s="345" t="s">
        <v>10142</v>
      </c>
      <c r="BB330" s="345">
        <v>20</v>
      </c>
      <c r="BC330" s="345">
        <v>20</v>
      </c>
      <c r="BD330" s="307" t="s">
        <v>12025</v>
      </c>
      <c r="BE330" s="307" t="s">
        <v>7147</v>
      </c>
      <c r="BF330" s="345" t="s">
        <v>10142</v>
      </c>
      <c r="BG330" s="345" t="s">
        <v>10142</v>
      </c>
      <c r="BH330" s="345" t="s">
        <v>10142</v>
      </c>
      <c r="BI330" s="345" t="s">
        <v>10142</v>
      </c>
      <c r="BJ330" s="345" t="s">
        <v>10142</v>
      </c>
      <c r="BK330" s="335">
        <v>20</v>
      </c>
      <c r="BL330" s="335">
        <v>20</v>
      </c>
      <c r="BM330" s="307" t="s">
        <v>12025</v>
      </c>
      <c r="BN330" s="307" t="s">
        <v>7147</v>
      </c>
      <c r="BO330" s="800"/>
      <c r="BP330" s="800"/>
      <c r="BQ330" s="327"/>
      <c r="BR330" s="327"/>
      <c r="BS330" s="327"/>
      <c r="BT330" s="327"/>
      <c r="BU330" s="327"/>
      <c r="BV330" s="327"/>
      <c r="BW330" s="327"/>
      <c r="BX330" s="253"/>
      <c r="BY330" s="327">
        <v>4</v>
      </c>
      <c r="BZ330" s="327"/>
      <c r="CA330" s="327">
        <v>2</v>
      </c>
      <c r="CB330" s="327"/>
      <c r="CC330" s="327"/>
    </row>
    <row r="331" spans="1:81" ht="17.100000000000001" customHeight="1">
      <c r="A331" s="651">
        <v>257</v>
      </c>
      <c r="B331" s="91" t="s">
        <v>3883</v>
      </c>
      <c r="C331" s="91" t="s">
        <v>4039</v>
      </c>
      <c r="D331" s="91" t="s">
        <v>350</v>
      </c>
      <c r="E331" s="78" t="s">
        <v>20</v>
      </c>
      <c r="F331" s="91" t="s">
        <v>12625</v>
      </c>
      <c r="G331" s="101" t="s">
        <v>11092</v>
      </c>
      <c r="H331" s="269" t="s">
        <v>6162</v>
      </c>
      <c r="I331" s="269" t="s">
        <v>495</v>
      </c>
      <c r="J331" s="269" t="s">
        <v>102</v>
      </c>
      <c r="K331" s="269" t="s">
        <v>4491</v>
      </c>
      <c r="L331" s="71" t="s">
        <v>6163</v>
      </c>
      <c r="M331" s="91" t="s">
        <v>8235</v>
      </c>
      <c r="N331" s="269" t="s">
        <v>30</v>
      </c>
      <c r="O331" s="253"/>
      <c r="P331" s="269" t="s">
        <v>30</v>
      </c>
      <c r="Q331" s="224">
        <v>4676</v>
      </c>
      <c r="R331" s="224">
        <v>787</v>
      </c>
      <c r="S331" s="224">
        <v>616</v>
      </c>
      <c r="T331" s="224">
        <v>616</v>
      </c>
      <c r="U331" s="253"/>
      <c r="V331" s="252"/>
      <c r="W331" s="252">
        <v>52</v>
      </c>
      <c r="X331" s="71" t="s">
        <v>6337</v>
      </c>
      <c r="Y331" s="220">
        <v>89</v>
      </c>
      <c r="Z331" s="220"/>
      <c r="AA331" s="220"/>
      <c r="AB331" s="220">
        <v>14</v>
      </c>
      <c r="AC331" s="220"/>
      <c r="AD331" s="220">
        <v>81</v>
      </c>
      <c r="AE331" s="253">
        <v>3</v>
      </c>
      <c r="AF331" s="91" t="s">
        <v>8236</v>
      </c>
      <c r="AG331" s="228"/>
      <c r="AH331" s="228">
        <v>837</v>
      </c>
      <c r="AI331" s="91"/>
      <c r="AJ331" s="273"/>
      <c r="AK331" s="273"/>
      <c r="AL331" s="629"/>
      <c r="AM331" s="629"/>
      <c r="AN331" s="629"/>
      <c r="AO331" s="629"/>
      <c r="AP331" s="629"/>
      <c r="AQ331" s="796">
        <v>298</v>
      </c>
      <c r="AR331" s="796" t="s">
        <v>8615</v>
      </c>
      <c r="AS331" s="796" t="s">
        <v>8615</v>
      </c>
      <c r="AT331" s="798" t="s">
        <v>10067</v>
      </c>
      <c r="AU331" s="232">
        <v>3200</v>
      </c>
      <c r="AV331" s="232">
        <v>11</v>
      </c>
      <c r="AW331" s="345"/>
      <c r="AX331" s="345"/>
      <c r="AY331" s="345"/>
      <c r="AZ331" s="345"/>
      <c r="BA331" s="345"/>
      <c r="BB331" s="345"/>
      <c r="BC331" s="345"/>
      <c r="BD331" s="307"/>
      <c r="BE331" s="307"/>
      <c r="BF331" s="335">
        <v>3000</v>
      </c>
      <c r="BG331" s="335">
        <v>0</v>
      </c>
      <c r="BH331" s="335">
        <v>1000</v>
      </c>
      <c r="BI331" s="335">
        <v>1500</v>
      </c>
      <c r="BJ331" s="335">
        <v>3000</v>
      </c>
      <c r="BK331" s="335">
        <v>30</v>
      </c>
      <c r="BL331" s="335">
        <v>50</v>
      </c>
      <c r="BM331" s="307"/>
      <c r="BN331" s="307"/>
      <c r="BO331" s="800"/>
      <c r="BP331" s="800"/>
      <c r="BQ331" s="327"/>
      <c r="BR331" s="327"/>
      <c r="BS331" s="327"/>
      <c r="BT331" s="327"/>
      <c r="BU331" s="327"/>
      <c r="BV331" s="327"/>
      <c r="BW331" s="327"/>
      <c r="BX331" s="253"/>
      <c r="BY331" s="327"/>
      <c r="BZ331" s="327"/>
      <c r="CA331" s="327"/>
      <c r="CB331" s="327"/>
      <c r="CC331" s="327"/>
    </row>
    <row r="332" spans="1:81" ht="17.100000000000001" customHeight="1">
      <c r="A332" s="648">
        <v>258</v>
      </c>
      <c r="B332" s="91" t="s">
        <v>3882</v>
      </c>
      <c r="C332" s="91" t="s">
        <v>3994</v>
      </c>
      <c r="D332" s="91" t="s">
        <v>702</v>
      </c>
      <c r="E332" s="78" t="s">
        <v>20</v>
      </c>
      <c r="F332" s="91" t="s">
        <v>6164</v>
      </c>
      <c r="G332" s="101" t="s">
        <v>6165</v>
      </c>
      <c r="H332" s="269" t="s">
        <v>8324</v>
      </c>
      <c r="I332" s="269" t="s">
        <v>8541</v>
      </c>
      <c r="J332" s="269" t="s">
        <v>102</v>
      </c>
      <c r="K332" s="269" t="s">
        <v>8542</v>
      </c>
      <c r="L332" s="71" t="s">
        <v>6166</v>
      </c>
      <c r="M332" s="91" t="s">
        <v>11195</v>
      </c>
      <c r="N332" s="269" t="s">
        <v>30</v>
      </c>
      <c r="O332" s="253"/>
      <c r="P332" s="269" t="s">
        <v>102</v>
      </c>
      <c r="Q332" s="224">
        <v>3295</v>
      </c>
      <c r="R332" s="224">
        <v>1068.3499999999999</v>
      </c>
      <c r="S332" s="224">
        <v>454.33</v>
      </c>
      <c r="T332" s="224">
        <v>77.180000000000007</v>
      </c>
      <c r="U332" s="253" t="s">
        <v>12037</v>
      </c>
      <c r="V332" s="252">
        <v>377.15</v>
      </c>
      <c r="W332" s="252">
        <v>37.630000000000003</v>
      </c>
      <c r="X332" s="71" t="s">
        <v>6337</v>
      </c>
      <c r="Y332" s="220">
        <v>165</v>
      </c>
      <c r="Z332" s="220">
        <v>214.87</v>
      </c>
      <c r="AA332" s="220">
        <v>4500</v>
      </c>
      <c r="AB332" s="220">
        <v>20</v>
      </c>
      <c r="AC332" s="220"/>
      <c r="AD332" s="220">
        <v>198.34</v>
      </c>
      <c r="AE332" s="253">
        <v>95</v>
      </c>
      <c r="AF332" s="273" t="s">
        <v>8325</v>
      </c>
      <c r="AG332" s="228"/>
      <c r="AH332" s="228">
        <v>117</v>
      </c>
      <c r="AI332" s="91"/>
      <c r="AJ332" s="273"/>
      <c r="AK332" s="273" t="s">
        <v>6369</v>
      </c>
      <c r="AL332" s="629">
        <v>1</v>
      </c>
      <c r="AM332" s="629"/>
      <c r="AN332" s="629"/>
      <c r="AO332" s="629">
        <v>1</v>
      </c>
      <c r="AP332" s="629"/>
      <c r="AQ332" s="719">
        <v>313</v>
      </c>
      <c r="AR332" s="315" t="s">
        <v>12038</v>
      </c>
      <c r="AS332" s="327" t="s">
        <v>6341</v>
      </c>
      <c r="AT332" s="91" t="s">
        <v>6422</v>
      </c>
      <c r="AU332" s="232">
        <v>14960</v>
      </c>
      <c r="AV332" s="232">
        <v>48</v>
      </c>
      <c r="AW332" s="345">
        <v>5000</v>
      </c>
      <c r="AX332" s="345">
        <v>0</v>
      </c>
      <c r="AY332" s="345">
        <v>3000</v>
      </c>
      <c r="AZ332" s="345">
        <v>3000</v>
      </c>
      <c r="BA332" s="345">
        <v>5000</v>
      </c>
      <c r="BB332" s="345"/>
      <c r="BC332" s="345"/>
      <c r="BD332" s="307"/>
      <c r="BE332" s="400"/>
      <c r="BF332" s="337">
        <v>5000</v>
      </c>
      <c r="BG332" s="337">
        <v>0</v>
      </c>
      <c r="BH332" s="337">
        <v>3000</v>
      </c>
      <c r="BI332" s="337">
        <v>3000</v>
      </c>
      <c r="BJ332" s="337">
        <v>5000</v>
      </c>
      <c r="BK332" s="335">
        <v>40</v>
      </c>
      <c r="BL332" s="335"/>
      <c r="BM332" s="307"/>
      <c r="BN332" s="307" t="s">
        <v>12039</v>
      </c>
      <c r="BO332" s="800"/>
      <c r="BP332" s="800"/>
      <c r="BQ332" s="327"/>
      <c r="BR332" s="327"/>
      <c r="BS332" s="327"/>
      <c r="BT332" s="327"/>
      <c r="BU332" s="327"/>
      <c r="BV332" s="327"/>
      <c r="BW332" s="327"/>
      <c r="BX332" s="253"/>
      <c r="BY332" s="327">
        <v>4</v>
      </c>
      <c r="BZ332" s="327">
        <v>2</v>
      </c>
      <c r="CA332" s="327">
        <v>3</v>
      </c>
      <c r="CB332" s="327"/>
      <c r="CC332" s="327"/>
    </row>
    <row r="333" spans="1:81" ht="17.100000000000001" customHeight="1">
      <c r="A333" s="136"/>
      <c r="B333" s="147" t="s">
        <v>4199</v>
      </c>
      <c r="C333" s="136"/>
      <c r="D333" s="136">
        <v>6</v>
      </c>
      <c r="E333" s="136"/>
      <c r="F333" s="136"/>
      <c r="G333" s="135"/>
      <c r="H333" s="136"/>
      <c r="I333" s="136"/>
      <c r="J333" s="136"/>
      <c r="K333" s="136"/>
      <c r="L333" s="136"/>
      <c r="M333" s="112"/>
      <c r="N333" s="112"/>
      <c r="O333" s="285"/>
      <c r="P333" s="112"/>
      <c r="Q333" s="284"/>
      <c r="R333" s="284"/>
      <c r="S333" s="284"/>
      <c r="T333" s="284"/>
      <c r="U333" s="285"/>
      <c r="V333" s="298"/>
      <c r="W333" s="298"/>
      <c r="X333" s="112"/>
      <c r="Y333" s="286"/>
      <c r="Z333" s="286"/>
      <c r="AA333" s="286"/>
      <c r="AB333" s="286"/>
      <c r="AC333" s="286"/>
      <c r="AD333" s="286"/>
      <c r="AE333" s="285"/>
      <c r="AF333" s="112"/>
      <c r="AG333" s="237"/>
      <c r="AH333" s="237"/>
      <c r="AI333" s="205"/>
      <c r="AJ333" s="112"/>
      <c r="AK333" s="112"/>
      <c r="AL333" s="112"/>
      <c r="AM333" s="112"/>
      <c r="AN333" s="112"/>
      <c r="AO333" s="112"/>
      <c r="AP333" s="112"/>
      <c r="AQ333" s="112"/>
      <c r="AR333" s="112"/>
      <c r="AS333" s="112"/>
      <c r="AT333" s="205"/>
      <c r="AU333" s="198"/>
      <c r="AV333" s="198"/>
      <c r="AW333" s="197"/>
      <c r="AX333" s="197"/>
      <c r="AY333" s="197"/>
      <c r="AZ333" s="197"/>
      <c r="BA333" s="197"/>
      <c r="BB333" s="197"/>
      <c r="BC333" s="197"/>
      <c r="BD333" s="352"/>
      <c r="BE333" s="352"/>
      <c r="BF333" s="339"/>
      <c r="BG333" s="339"/>
      <c r="BH333" s="339"/>
      <c r="BI333" s="339"/>
      <c r="BJ333" s="339"/>
      <c r="BK333" s="339"/>
      <c r="BL333" s="339"/>
      <c r="BM333" s="352"/>
      <c r="BN333" s="352"/>
      <c r="BO333" s="803"/>
      <c r="BP333" s="803"/>
      <c r="BQ333" s="112"/>
      <c r="BR333" s="112"/>
      <c r="BS333" s="112"/>
      <c r="BT333" s="112"/>
      <c r="BU333" s="112"/>
      <c r="BV333" s="112"/>
      <c r="BW333" s="112"/>
      <c r="BX333" s="285"/>
      <c r="BY333" s="112"/>
      <c r="BZ333" s="112"/>
      <c r="CA333" s="112"/>
      <c r="CB333" s="112"/>
      <c r="CC333" s="112"/>
    </row>
    <row r="334" spans="1:81" ht="17.100000000000001" customHeight="1">
      <c r="A334" s="78">
        <v>259</v>
      </c>
      <c r="B334" s="91" t="s">
        <v>3883</v>
      </c>
      <c r="C334" s="91" t="s">
        <v>3903</v>
      </c>
      <c r="D334" s="91" t="s">
        <v>708</v>
      </c>
      <c r="E334" s="91" t="s">
        <v>97</v>
      </c>
      <c r="F334" s="91" t="s">
        <v>12026</v>
      </c>
      <c r="G334" s="101" t="s">
        <v>6167</v>
      </c>
      <c r="H334" s="269" t="s">
        <v>6168</v>
      </c>
      <c r="I334" s="269" t="s">
        <v>1214</v>
      </c>
      <c r="J334" s="269" t="s">
        <v>102</v>
      </c>
      <c r="K334" s="269" t="s">
        <v>6169</v>
      </c>
      <c r="L334" s="478" t="s">
        <v>6170</v>
      </c>
      <c r="M334" s="91" t="s">
        <v>11196</v>
      </c>
      <c r="N334" s="269" t="s">
        <v>30</v>
      </c>
      <c r="O334" s="253"/>
      <c r="P334" s="269" t="s">
        <v>30</v>
      </c>
      <c r="Q334" s="224">
        <v>131274</v>
      </c>
      <c r="R334" s="224">
        <v>6678</v>
      </c>
      <c r="S334" s="406">
        <v>1989</v>
      </c>
      <c r="T334" s="224">
        <v>1989</v>
      </c>
      <c r="U334" s="253" t="s">
        <v>11216</v>
      </c>
      <c r="V334" s="252"/>
      <c r="W334" s="252">
        <v>695</v>
      </c>
      <c r="X334" s="71" t="s">
        <v>6337</v>
      </c>
      <c r="Y334" s="220">
        <v>201</v>
      </c>
      <c r="Z334" s="220">
        <v>265</v>
      </c>
      <c r="AA334" s="220">
        <v>413</v>
      </c>
      <c r="AB334" s="220">
        <v>21</v>
      </c>
      <c r="AC334" s="220">
        <v>20</v>
      </c>
      <c r="AD334" s="220"/>
      <c r="AE334" s="253">
        <v>20</v>
      </c>
      <c r="AF334" s="273" t="s">
        <v>8507</v>
      </c>
      <c r="AG334" s="228"/>
      <c r="AH334" s="228">
        <v>100</v>
      </c>
      <c r="AI334" s="91"/>
      <c r="AJ334" s="273"/>
      <c r="AK334" s="273" t="s">
        <v>12018</v>
      </c>
      <c r="AL334" s="629">
        <v>2</v>
      </c>
      <c r="AM334" s="629">
        <v>1</v>
      </c>
      <c r="AN334" s="629">
        <v>1</v>
      </c>
      <c r="AO334" s="629"/>
      <c r="AP334" s="629"/>
      <c r="AQ334" s="315">
        <v>290</v>
      </c>
      <c r="AR334" s="315" t="s">
        <v>8641</v>
      </c>
      <c r="AS334" s="315" t="s">
        <v>6341</v>
      </c>
      <c r="AT334" s="91" t="s">
        <v>8632</v>
      </c>
      <c r="AU334" s="73">
        <v>2846</v>
      </c>
      <c r="AV334" s="232">
        <v>10</v>
      </c>
      <c r="AW334" s="345"/>
      <c r="AX334" s="345"/>
      <c r="AY334" s="345"/>
      <c r="AZ334" s="345"/>
      <c r="BA334" s="345"/>
      <c r="BB334" s="345"/>
      <c r="BC334" s="345"/>
      <c r="BD334" s="307"/>
      <c r="BE334" s="307" t="s">
        <v>6350</v>
      </c>
      <c r="BF334" s="335"/>
      <c r="BG334" s="335"/>
      <c r="BH334" s="335"/>
      <c r="BI334" s="335"/>
      <c r="BJ334" s="335"/>
      <c r="BK334" s="335"/>
      <c r="BL334" s="335"/>
      <c r="BM334" s="307"/>
      <c r="BN334" s="307" t="s">
        <v>6350</v>
      </c>
      <c r="BO334" s="800"/>
      <c r="BP334" s="800"/>
      <c r="BQ334" s="327"/>
      <c r="BR334" s="327"/>
      <c r="BS334" s="327"/>
      <c r="BT334" s="327"/>
      <c r="BU334" s="327"/>
      <c r="BV334" s="327"/>
      <c r="BW334" s="327"/>
      <c r="BX334" s="253"/>
      <c r="BY334" s="327">
        <v>1</v>
      </c>
      <c r="BZ334" s="327"/>
      <c r="CA334" s="327">
        <v>1</v>
      </c>
      <c r="CB334" s="327"/>
      <c r="CC334" s="327">
        <v>3</v>
      </c>
    </row>
    <row r="335" spans="1:81" ht="17.100000000000001" customHeight="1">
      <c r="A335" s="136"/>
      <c r="B335" s="147" t="s">
        <v>4247</v>
      </c>
      <c r="C335" s="136"/>
      <c r="D335" s="136">
        <v>1</v>
      </c>
      <c r="E335" s="136"/>
      <c r="F335" s="136"/>
      <c r="G335" s="135"/>
      <c r="H335" s="136"/>
      <c r="I335" s="136"/>
      <c r="J335" s="136"/>
      <c r="K335" s="136"/>
      <c r="L335" s="136"/>
      <c r="M335" s="112"/>
      <c r="N335" s="112"/>
      <c r="O335" s="285"/>
      <c r="P335" s="112"/>
      <c r="Q335" s="284"/>
      <c r="R335" s="284"/>
      <c r="S335" s="284"/>
      <c r="T335" s="284"/>
      <c r="U335" s="285"/>
      <c r="V335" s="298"/>
      <c r="W335" s="298"/>
      <c r="X335" s="112"/>
      <c r="Y335" s="286"/>
      <c r="Z335" s="286"/>
      <c r="AA335" s="286"/>
      <c r="AB335" s="286"/>
      <c r="AC335" s="286"/>
      <c r="AD335" s="286"/>
      <c r="AE335" s="285"/>
      <c r="AF335" s="112"/>
      <c r="AG335" s="237"/>
      <c r="AH335" s="237"/>
      <c r="AI335" s="205"/>
      <c r="AJ335" s="112"/>
      <c r="AK335" s="112"/>
      <c r="AL335" s="112"/>
      <c r="AM335" s="112"/>
      <c r="AN335" s="112"/>
      <c r="AO335" s="112"/>
      <c r="AP335" s="112"/>
      <c r="AQ335" s="112"/>
      <c r="AR335" s="112"/>
      <c r="AS335" s="112"/>
      <c r="AT335" s="205"/>
      <c r="AU335" s="198"/>
      <c r="AV335" s="198"/>
      <c r="AW335" s="197"/>
      <c r="AX335" s="197"/>
      <c r="AY335" s="197"/>
      <c r="AZ335" s="197"/>
      <c r="BA335" s="197"/>
      <c r="BB335" s="197"/>
      <c r="BC335" s="197"/>
      <c r="BD335" s="352"/>
      <c r="BE335" s="352"/>
      <c r="BF335" s="339"/>
      <c r="BG335" s="339"/>
      <c r="BH335" s="339"/>
      <c r="BI335" s="339"/>
      <c r="BJ335" s="339"/>
      <c r="BK335" s="339"/>
      <c r="BL335" s="339"/>
      <c r="BM335" s="352"/>
      <c r="BN335" s="352"/>
      <c r="BO335" s="803"/>
      <c r="BP335" s="803"/>
      <c r="BQ335" s="112"/>
      <c r="BR335" s="112"/>
      <c r="BS335" s="112"/>
      <c r="BT335" s="112"/>
      <c r="BU335" s="112"/>
      <c r="BV335" s="112"/>
      <c r="BW335" s="112"/>
      <c r="BX335" s="285"/>
      <c r="BY335" s="112"/>
      <c r="BZ335" s="112"/>
      <c r="CA335" s="112"/>
      <c r="CB335" s="112"/>
      <c r="CC335" s="112"/>
    </row>
    <row r="336" spans="1:81" ht="17.100000000000001" customHeight="1">
      <c r="A336" s="102"/>
      <c r="B336" s="157" t="s">
        <v>4248</v>
      </c>
      <c r="C336" s="158"/>
      <c r="D336" s="158">
        <v>12</v>
      </c>
      <c r="E336" s="158"/>
      <c r="F336" s="110"/>
      <c r="G336" s="170"/>
      <c r="H336" s="104"/>
      <c r="I336" s="104"/>
      <c r="J336" s="104"/>
      <c r="K336" s="104"/>
      <c r="L336" s="104"/>
      <c r="M336" s="104"/>
      <c r="N336" s="104"/>
      <c r="O336" s="288"/>
      <c r="P336" s="104"/>
      <c r="Q336" s="287"/>
      <c r="R336" s="287"/>
      <c r="S336" s="287"/>
      <c r="T336" s="287"/>
      <c r="U336" s="288"/>
      <c r="V336" s="299"/>
      <c r="W336" s="299"/>
      <c r="X336" s="104"/>
      <c r="Y336" s="289"/>
      <c r="Z336" s="289"/>
      <c r="AA336" s="289"/>
      <c r="AB336" s="289"/>
      <c r="AC336" s="289"/>
      <c r="AD336" s="289"/>
      <c r="AE336" s="288"/>
      <c r="AF336" s="104"/>
      <c r="AG336" s="238"/>
      <c r="AH336" s="238"/>
      <c r="AI336" s="204"/>
      <c r="AJ336" s="104"/>
      <c r="AK336" s="104"/>
      <c r="AL336" s="104"/>
      <c r="AM336" s="104"/>
      <c r="AN336" s="104"/>
      <c r="AO336" s="104"/>
      <c r="AP336" s="104"/>
      <c r="AQ336" s="104"/>
      <c r="AR336" s="104"/>
      <c r="AS336" s="104"/>
      <c r="AT336" s="204"/>
      <c r="AU336" s="199"/>
      <c r="AV336" s="199"/>
      <c r="AW336" s="346"/>
      <c r="AX336" s="346"/>
      <c r="AY336" s="346"/>
      <c r="AZ336" s="346"/>
      <c r="BA336" s="346"/>
      <c r="BB336" s="346"/>
      <c r="BC336" s="346"/>
      <c r="BD336" s="353"/>
      <c r="BE336" s="353"/>
      <c r="BF336" s="360"/>
      <c r="BG336" s="360"/>
      <c r="BH336" s="360"/>
      <c r="BI336" s="360"/>
      <c r="BJ336" s="360"/>
      <c r="BK336" s="360"/>
      <c r="BL336" s="360"/>
      <c r="BM336" s="353"/>
      <c r="BN336" s="353"/>
      <c r="BO336" s="805"/>
      <c r="BP336" s="805"/>
      <c r="BQ336" s="104"/>
      <c r="BR336" s="104"/>
      <c r="BS336" s="104"/>
      <c r="BT336" s="104"/>
      <c r="BU336" s="104"/>
      <c r="BV336" s="104"/>
      <c r="BW336" s="104"/>
      <c r="BX336" s="288"/>
      <c r="BY336" s="104"/>
      <c r="BZ336" s="104"/>
      <c r="CA336" s="104"/>
      <c r="CB336" s="104"/>
      <c r="CC336" s="104"/>
    </row>
    <row r="337" spans="1:81" ht="17.100000000000001" customHeight="1">
      <c r="A337" s="91"/>
      <c r="B337" s="111" t="s">
        <v>4249</v>
      </c>
      <c r="C337" s="91"/>
      <c r="D337" s="91"/>
      <c r="E337" s="91"/>
      <c r="F337" s="91"/>
      <c r="G337" s="101"/>
      <c r="H337" s="269"/>
      <c r="I337" s="269"/>
      <c r="J337" s="269"/>
      <c r="K337" s="269"/>
      <c r="L337" s="71"/>
      <c r="M337" s="91"/>
      <c r="N337" s="269"/>
      <c r="O337" s="253"/>
      <c r="P337" s="269"/>
      <c r="Q337" s="224"/>
      <c r="R337" s="224"/>
      <c r="S337" s="224"/>
      <c r="T337" s="224"/>
      <c r="U337" s="253"/>
      <c r="V337" s="252"/>
      <c r="W337" s="252"/>
      <c r="X337" s="71"/>
      <c r="Y337" s="220"/>
      <c r="Z337" s="220"/>
      <c r="AA337" s="220"/>
      <c r="AB337" s="220"/>
      <c r="AC337" s="220"/>
      <c r="AD337" s="220"/>
      <c r="AE337" s="253"/>
      <c r="AF337" s="273"/>
      <c r="AG337" s="228"/>
      <c r="AH337" s="228"/>
      <c r="AI337" s="91"/>
      <c r="AJ337" s="273"/>
      <c r="AK337" s="273"/>
      <c r="AL337" s="629"/>
      <c r="AM337" s="629"/>
      <c r="AN337" s="629"/>
      <c r="AO337" s="629"/>
      <c r="AP337" s="629"/>
      <c r="AQ337" s="315"/>
      <c r="AR337" s="315"/>
      <c r="AS337" s="315"/>
      <c r="AT337" s="91"/>
      <c r="AU337" s="73"/>
      <c r="AV337" s="73"/>
      <c r="AW337" s="345"/>
      <c r="AX337" s="345"/>
      <c r="AY337" s="345"/>
      <c r="AZ337" s="345"/>
      <c r="BA337" s="345"/>
      <c r="BB337" s="345"/>
      <c r="BC337" s="345"/>
      <c r="BD337" s="307"/>
      <c r="BE337" s="307"/>
      <c r="BF337" s="335"/>
      <c r="BG337" s="335"/>
      <c r="BH337" s="335"/>
      <c r="BI337" s="335"/>
      <c r="BJ337" s="335"/>
      <c r="BK337" s="335"/>
      <c r="BL337" s="335"/>
      <c r="BM337" s="307"/>
      <c r="BN337" s="307"/>
      <c r="BO337" s="800"/>
      <c r="BP337" s="800"/>
      <c r="BQ337" s="327"/>
      <c r="BR337" s="327"/>
      <c r="BS337" s="327"/>
      <c r="BT337" s="327"/>
      <c r="BU337" s="327"/>
      <c r="BV337" s="327"/>
      <c r="BW337" s="327"/>
      <c r="BX337" s="253"/>
      <c r="BY337" s="327"/>
      <c r="BZ337" s="327"/>
      <c r="CA337" s="327"/>
      <c r="CB337" s="327"/>
      <c r="CC337" s="327"/>
    </row>
    <row r="338" spans="1:81" ht="17.100000000000001" customHeight="1">
      <c r="A338" s="78">
        <v>260</v>
      </c>
      <c r="B338" s="78" t="s">
        <v>4249</v>
      </c>
      <c r="C338" s="78" t="s">
        <v>4434</v>
      </c>
      <c r="D338" s="78" t="s">
        <v>309</v>
      </c>
      <c r="E338" s="78" t="s">
        <v>20</v>
      </c>
      <c r="F338" s="88" t="s">
        <v>6171</v>
      </c>
      <c r="G338" s="101" t="s">
        <v>6172</v>
      </c>
      <c r="H338" s="269" t="s">
        <v>6173</v>
      </c>
      <c r="I338" s="269" t="s">
        <v>6174</v>
      </c>
      <c r="J338" s="269" t="s">
        <v>102</v>
      </c>
      <c r="K338" s="269" t="s">
        <v>6175</v>
      </c>
      <c r="L338" s="71" t="s">
        <v>6176</v>
      </c>
      <c r="M338" s="91" t="s">
        <v>10199</v>
      </c>
      <c r="N338" s="269" t="s">
        <v>30</v>
      </c>
      <c r="O338" s="253"/>
      <c r="P338" s="269" t="s">
        <v>102</v>
      </c>
      <c r="Q338" s="224">
        <v>25161</v>
      </c>
      <c r="R338" s="224">
        <v>8931</v>
      </c>
      <c r="S338" s="224">
        <v>2641</v>
      </c>
      <c r="T338" s="224"/>
      <c r="U338" s="253"/>
      <c r="V338" s="252">
        <v>2641</v>
      </c>
      <c r="W338" s="252">
        <v>789</v>
      </c>
      <c r="X338" s="71" t="s">
        <v>33</v>
      </c>
      <c r="Y338" s="220">
        <v>307</v>
      </c>
      <c r="Z338" s="220">
        <v>158</v>
      </c>
      <c r="AA338" s="220">
        <v>15528</v>
      </c>
      <c r="AB338" s="220">
        <v>263</v>
      </c>
      <c r="AC338" s="220"/>
      <c r="AD338" s="220">
        <v>149</v>
      </c>
      <c r="AE338" s="253">
        <v>42</v>
      </c>
      <c r="AF338" s="273" t="s">
        <v>7975</v>
      </c>
      <c r="AG338" s="228">
        <v>1384</v>
      </c>
      <c r="AH338" s="228">
        <v>1384</v>
      </c>
      <c r="AI338" s="91"/>
      <c r="AJ338" s="273"/>
      <c r="AK338" s="273" t="s">
        <v>7050</v>
      </c>
      <c r="AL338" s="629">
        <v>40</v>
      </c>
      <c r="AM338" s="629">
        <v>8</v>
      </c>
      <c r="AN338" s="629">
        <v>15</v>
      </c>
      <c r="AO338" s="629">
        <v>17</v>
      </c>
      <c r="AP338" s="629"/>
      <c r="AQ338" s="315">
        <v>222</v>
      </c>
      <c r="AR338" s="315" t="s">
        <v>6341</v>
      </c>
      <c r="AS338" s="315" t="s">
        <v>6341</v>
      </c>
      <c r="AT338" s="91" t="s">
        <v>10200</v>
      </c>
      <c r="AU338" s="73">
        <v>88655</v>
      </c>
      <c r="AV338" s="232">
        <v>399</v>
      </c>
      <c r="AW338" s="345">
        <v>1000</v>
      </c>
      <c r="AX338" s="345">
        <v>0</v>
      </c>
      <c r="AY338" s="345">
        <v>0</v>
      </c>
      <c r="AZ338" s="345">
        <v>0</v>
      </c>
      <c r="BA338" s="345">
        <v>700</v>
      </c>
      <c r="BB338" s="345">
        <v>30</v>
      </c>
      <c r="BC338" s="345">
        <v>50</v>
      </c>
      <c r="BD338" s="307" t="s">
        <v>10201</v>
      </c>
      <c r="BE338" s="307" t="s">
        <v>12762</v>
      </c>
      <c r="BF338" s="335">
        <v>1000</v>
      </c>
      <c r="BG338" s="335">
        <v>0</v>
      </c>
      <c r="BH338" s="335">
        <v>0</v>
      </c>
      <c r="BI338" s="335">
        <v>0</v>
      </c>
      <c r="BJ338" s="335">
        <v>700</v>
      </c>
      <c r="BK338" s="335">
        <v>30</v>
      </c>
      <c r="BL338" s="335">
        <v>50</v>
      </c>
      <c r="BM338" s="307" t="s">
        <v>11263</v>
      </c>
      <c r="BN338" s="307" t="s">
        <v>12738</v>
      </c>
      <c r="BO338" s="800">
        <v>1</v>
      </c>
      <c r="BP338" s="800">
        <v>8</v>
      </c>
      <c r="BQ338" s="327"/>
      <c r="BR338" s="327"/>
      <c r="BS338" s="327">
        <v>4</v>
      </c>
      <c r="BT338" s="327">
        <v>7</v>
      </c>
      <c r="BU338" s="327">
        <v>7</v>
      </c>
      <c r="BV338" s="327">
        <v>6</v>
      </c>
      <c r="BW338" s="327"/>
      <c r="BX338" s="253">
        <v>10</v>
      </c>
      <c r="BY338" s="327"/>
      <c r="BZ338" s="327"/>
      <c r="CA338" s="327"/>
      <c r="CB338" s="327"/>
      <c r="CC338" s="327"/>
    </row>
    <row r="339" spans="1:81" ht="17.100000000000001" customHeight="1">
      <c r="A339" s="78">
        <v>261</v>
      </c>
      <c r="B339" s="78" t="s">
        <v>4249</v>
      </c>
      <c r="C339" s="78" t="s">
        <v>4309</v>
      </c>
      <c r="D339" s="78" t="s">
        <v>309</v>
      </c>
      <c r="E339" s="78" t="s">
        <v>20</v>
      </c>
      <c r="F339" s="78" t="s">
        <v>6177</v>
      </c>
      <c r="G339" s="101" t="s">
        <v>6178</v>
      </c>
      <c r="H339" s="269" t="s">
        <v>6179</v>
      </c>
      <c r="I339" s="269" t="s">
        <v>6180</v>
      </c>
      <c r="J339" s="269" t="s">
        <v>102</v>
      </c>
      <c r="K339" s="269" t="s">
        <v>6181</v>
      </c>
      <c r="L339" s="71" t="s">
        <v>6182</v>
      </c>
      <c r="M339" s="91" t="s">
        <v>8237</v>
      </c>
      <c r="N339" s="269" t="s">
        <v>30</v>
      </c>
      <c r="O339" s="253"/>
      <c r="P339" s="629" t="s">
        <v>30</v>
      </c>
      <c r="Q339" s="224">
        <v>31326.06</v>
      </c>
      <c r="R339" s="224">
        <v>43342.7</v>
      </c>
      <c r="S339" s="224">
        <v>1379</v>
      </c>
      <c r="T339" s="224"/>
      <c r="U339" s="253"/>
      <c r="V339" s="252">
        <v>1379</v>
      </c>
      <c r="W339" s="252">
        <v>134</v>
      </c>
      <c r="X339" s="71" t="s">
        <v>6337</v>
      </c>
      <c r="Y339" s="220"/>
      <c r="Z339" s="220"/>
      <c r="AA339" s="220"/>
      <c r="AB339" s="220"/>
      <c r="AC339" s="220"/>
      <c r="AD339" s="220"/>
      <c r="AE339" s="253">
        <v>342</v>
      </c>
      <c r="AF339" s="273" t="s">
        <v>8238</v>
      </c>
      <c r="AG339" s="228">
        <v>358</v>
      </c>
      <c r="AH339" s="228">
        <v>358</v>
      </c>
      <c r="AI339" s="91"/>
      <c r="AJ339" s="273"/>
      <c r="AK339" s="273" t="s">
        <v>6354</v>
      </c>
      <c r="AL339" s="629"/>
      <c r="AM339" s="629"/>
      <c r="AN339" s="629"/>
      <c r="AO339" s="629"/>
      <c r="AP339" s="629"/>
      <c r="AQ339" s="315">
        <v>288</v>
      </c>
      <c r="AR339" s="315" t="s">
        <v>8615</v>
      </c>
      <c r="AS339" s="315" t="s">
        <v>8615</v>
      </c>
      <c r="AT339" s="91" t="s">
        <v>8610</v>
      </c>
      <c r="AU339" s="73">
        <v>43662</v>
      </c>
      <c r="AV339" s="73">
        <v>152</v>
      </c>
      <c r="AW339" s="345"/>
      <c r="AX339" s="345"/>
      <c r="AY339" s="345"/>
      <c r="AZ339" s="345"/>
      <c r="BA339" s="345"/>
      <c r="BB339" s="345"/>
      <c r="BC339" s="345"/>
      <c r="BD339" s="307"/>
      <c r="BE339" s="307" t="s">
        <v>6350</v>
      </c>
      <c r="BF339" s="335"/>
      <c r="BG339" s="335"/>
      <c r="BH339" s="335"/>
      <c r="BI339" s="335"/>
      <c r="BJ339" s="335"/>
      <c r="BK339" s="335"/>
      <c r="BL339" s="335"/>
      <c r="BM339" s="307"/>
      <c r="BN339" s="307"/>
      <c r="BO339" s="800"/>
      <c r="BP339" s="800">
        <v>3</v>
      </c>
      <c r="BQ339" s="327"/>
      <c r="BR339" s="327"/>
      <c r="BS339" s="327"/>
      <c r="BT339" s="327"/>
      <c r="BU339" s="327">
        <v>1</v>
      </c>
      <c r="BV339" s="327"/>
      <c r="BW339" s="327"/>
      <c r="BX339" s="253"/>
      <c r="BY339" s="327"/>
      <c r="BZ339" s="327"/>
      <c r="CA339" s="327"/>
      <c r="CB339" s="327"/>
      <c r="CC339" s="327"/>
    </row>
    <row r="340" spans="1:81" ht="15.75" customHeight="1">
      <c r="A340" s="648">
        <v>262</v>
      </c>
      <c r="B340" s="91" t="s">
        <v>4250</v>
      </c>
      <c r="C340" s="91" t="s">
        <v>4257</v>
      </c>
      <c r="D340" s="91" t="s">
        <v>213</v>
      </c>
      <c r="E340" s="78" t="s">
        <v>20</v>
      </c>
      <c r="F340" s="91" t="s">
        <v>12626</v>
      </c>
      <c r="G340" s="101" t="s">
        <v>8810</v>
      </c>
      <c r="H340" s="269" t="s">
        <v>6183</v>
      </c>
      <c r="I340" s="269" t="s">
        <v>6184</v>
      </c>
      <c r="J340" s="269" t="s">
        <v>102</v>
      </c>
      <c r="K340" s="269" t="s">
        <v>6185</v>
      </c>
      <c r="L340" s="71" t="s">
        <v>6186</v>
      </c>
      <c r="M340" s="91" t="s">
        <v>11197</v>
      </c>
      <c r="N340" s="269" t="s">
        <v>102</v>
      </c>
      <c r="O340" s="253" t="s">
        <v>11211</v>
      </c>
      <c r="P340" s="269" t="s">
        <v>30</v>
      </c>
      <c r="Q340" s="224">
        <v>13003</v>
      </c>
      <c r="R340" s="224">
        <v>1219</v>
      </c>
      <c r="S340" s="224">
        <v>466</v>
      </c>
      <c r="T340" s="224">
        <v>89</v>
      </c>
      <c r="U340" s="253" t="s">
        <v>6352</v>
      </c>
      <c r="V340" s="252">
        <v>377</v>
      </c>
      <c r="W340" s="252">
        <v>132</v>
      </c>
      <c r="X340" s="71" t="s">
        <v>6337</v>
      </c>
      <c r="Y340" s="220">
        <v>89</v>
      </c>
      <c r="Z340" s="220"/>
      <c r="AA340" s="220"/>
      <c r="AB340" s="220">
        <v>75</v>
      </c>
      <c r="AC340" s="220">
        <v>34</v>
      </c>
      <c r="AD340" s="220"/>
      <c r="AE340" s="253">
        <v>9</v>
      </c>
      <c r="AF340" s="273" t="s">
        <v>8239</v>
      </c>
      <c r="AG340" s="228">
        <v>379</v>
      </c>
      <c r="AH340" s="228">
        <v>379</v>
      </c>
      <c r="AI340" s="91"/>
      <c r="AJ340" s="273"/>
      <c r="AK340" s="273" t="s">
        <v>6369</v>
      </c>
      <c r="AL340" s="629">
        <v>5</v>
      </c>
      <c r="AM340" s="629">
        <v>2</v>
      </c>
      <c r="AN340" s="629">
        <v>2</v>
      </c>
      <c r="AO340" s="629">
        <v>1</v>
      </c>
      <c r="AP340" s="629"/>
      <c r="AQ340" s="315">
        <v>270</v>
      </c>
      <c r="AR340" s="91" t="s">
        <v>8642</v>
      </c>
      <c r="AS340" s="91" t="s">
        <v>8642</v>
      </c>
      <c r="AT340" s="91" t="s">
        <v>8643</v>
      </c>
      <c r="AU340" s="232">
        <v>10085</v>
      </c>
      <c r="AV340" s="232">
        <v>37</v>
      </c>
      <c r="AW340" s="345">
        <v>2000</v>
      </c>
      <c r="AX340" s="345">
        <v>0</v>
      </c>
      <c r="AY340" s="345">
        <v>500</v>
      </c>
      <c r="AZ340" s="345">
        <v>1000</v>
      </c>
      <c r="BA340" s="345">
        <v>2000</v>
      </c>
      <c r="BB340" s="345">
        <v>20</v>
      </c>
      <c r="BC340" s="345">
        <v>50</v>
      </c>
      <c r="BD340" s="307" t="s">
        <v>8240</v>
      </c>
      <c r="BE340" s="307" t="s">
        <v>8241</v>
      </c>
      <c r="BF340" s="335">
        <v>2000</v>
      </c>
      <c r="BG340" s="335">
        <v>0</v>
      </c>
      <c r="BH340" s="335">
        <v>500</v>
      </c>
      <c r="BI340" s="335">
        <v>1000</v>
      </c>
      <c r="BJ340" s="335">
        <v>2000</v>
      </c>
      <c r="BK340" s="335">
        <v>20</v>
      </c>
      <c r="BL340" s="335">
        <v>50</v>
      </c>
      <c r="BM340" s="307" t="s">
        <v>8240</v>
      </c>
      <c r="BN340" s="307" t="s">
        <v>12750</v>
      </c>
      <c r="BO340" s="800"/>
      <c r="BP340" s="800">
        <v>1</v>
      </c>
      <c r="BQ340" s="327">
        <v>3</v>
      </c>
      <c r="BR340" s="327"/>
      <c r="BS340" s="327">
        <v>2</v>
      </c>
      <c r="BT340" s="327">
        <v>3</v>
      </c>
      <c r="BU340" s="327">
        <v>1</v>
      </c>
      <c r="BV340" s="327">
        <v>2</v>
      </c>
      <c r="BW340" s="327"/>
      <c r="BX340" s="253"/>
      <c r="BY340" s="327"/>
      <c r="BZ340" s="327"/>
      <c r="CA340" s="327"/>
      <c r="CB340" s="327"/>
      <c r="CC340" s="327"/>
    </row>
    <row r="341" spans="1:81" ht="17.100000000000001" customHeight="1">
      <c r="A341" s="648">
        <v>263</v>
      </c>
      <c r="B341" s="78" t="s">
        <v>4249</v>
      </c>
      <c r="C341" s="78" t="s">
        <v>4434</v>
      </c>
      <c r="D341" s="78" t="s">
        <v>309</v>
      </c>
      <c r="E341" s="78" t="s">
        <v>20</v>
      </c>
      <c r="F341" s="78" t="s">
        <v>6187</v>
      </c>
      <c r="G341" s="101" t="s">
        <v>6188</v>
      </c>
      <c r="H341" s="269" t="s">
        <v>6189</v>
      </c>
      <c r="I341" s="269" t="s">
        <v>1867</v>
      </c>
      <c r="J341" s="269" t="s">
        <v>102</v>
      </c>
      <c r="K341" s="269" t="s">
        <v>6190</v>
      </c>
      <c r="L341" s="71" t="s">
        <v>6191</v>
      </c>
      <c r="M341" s="91" t="s">
        <v>8242</v>
      </c>
      <c r="N341" s="269" t="s">
        <v>102</v>
      </c>
      <c r="O341" s="253" t="s">
        <v>11211</v>
      </c>
      <c r="P341" s="269" t="s">
        <v>102</v>
      </c>
      <c r="Q341" s="224">
        <v>7058</v>
      </c>
      <c r="R341" s="224">
        <v>2027</v>
      </c>
      <c r="S341" s="224">
        <v>2027</v>
      </c>
      <c r="T341" s="224">
        <v>1639</v>
      </c>
      <c r="U341" s="253" t="s">
        <v>6361</v>
      </c>
      <c r="V341" s="252">
        <v>388</v>
      </c>
      <c r="W341" s="252">
        <v>189.6</v>
      </c>
      <c r="X341" s="71" t="s">
        <v>6337</v>
      </c>
      <c r="Y341" s="220">
        <v>200</v>
      </c>
      <c r="Z341" s="220"/>
      <c r="AA341" s="220"/>
      <c r="AB341" s="220">
        <v>92</v>
      </c>
      <c r="AC341" s="220">
        <v>40.799999999999997</v>
      </c>
      <c r="AD341" s="220"/>
      <c r="AE341" s="253">
        <v>45</v>
      </c>
      <c r="AF341" s="273" t="s">
        <v>8508</v>
      </c>
      <c r="AG341" s="228"/>
      <c r="AH341" s="228">
        <v>3989</v>
      </c>
      <c r="AI341" s="91"/>
      <c r="AJ341" s="273"/>
      <c r="AK341" s="273" t="s">
        <v>6369</v>
      </c>
      <c r="AL341" s="629">
        <v>7</v>
      </c>
      <c r="AM341" s="629">
        <v>1</v>
      </c>
      <c r="AN341" s="629">
        <v>2</v>
      </c>
      <c r="AO341" s="629">
        <v>3</v>
      </c>
      <c r="AP341" s="629">
        <v>1</v>
      </c>
      <c r="AQ341" s="315">
        <v>311</v>
      </c>
      <c r="AR341" s="315" t="s">
        <v>8613</v>
      </c>
      <c r="AS341" s="315" t="s">
        <v>8613</v>
      </c>
      <c r="AT341" s="91" t="s">
        <v>6916</v>
      </c>
      <c r="AU341" s="73">
        <v>22785</v>
      </c>
      <c r="AV341" s="73">
        <v>73</v>
      </c>
      <c r="AW341" s="345">
        <v>500</v>
      </c>
      <c r="AX341" s="345">
        <v>0</v>
      </c>
      <c r="AY341" s="345">
        <v>200</v>
      </c>
      <c r="AZ341" s="345">
        <v>200</v>
      </c>
      <c r="BA341" s="345">
        <v>200</v>
      </c>
      <c r="BB341" s="345">
        <v>100</v>
      </c>
      <c r="BC341" s="345">
        <v>100</v>
      </c>
      <c r="BD341" s="307" t="s">
        <v>8243</v>
      </c>
      <c r="BE341" s="307" t="s">
        <v>10093</v>
      </c>
      <c r="BF341" s="335">
        <v>500</v>
      </c>
      <c r="BG341" s="335">
        <v>0</v>
      </c>
      <c r="BH341" s="335">
        <v>200</v>
      </c>
      <c r="BI341" s="335">
        <v>200</v>
      </c>
      <c r="BJ341" s="335">
        <v>200</v>
      </c>
      <c r="BK341" s="335">
        <v>100</v>
      </c>
      <c r="BL341" s="335">
        <v>100</v>
      </c>
      <c r="BM341" s="307" t="s">
        <v>8243</v>
      </c>
      <c r="BN341" s="307" t="s">
        <v>8244</v>
      </c>
      <c r="BO341" s="800"/>
      <c r="BP341" s="800">
        <v>1</v>
      </c>
      <c r="BQ341" s="327">
        <v>1</v>
      </c>
      <c r="BR341" s="327"/>
      <c r="BS341" s="327">
        <v>1</v>
      </c>
      <c r="BT341" s="327">
        <v>2</v>
      </c>
      <c r="BU341" s="327"/>
      <c r="BV341" s="327"/>
      <c r="BW341" s="327"/>
      <c r="BX341" s="253">
        <v>30</v>
      </c>
      <c r="BY341" s="327"/>
      <c r="BZ341" s="327"/>
      <c r="CA341" s="327"/>
      <c r="CB341" s="327"/>
      <c r="CC341" s="327"/>
    </row>
    <row r="342" spans="1:81" ht="17.100000000000001" customHeight="1">
      <c r="A342" s="648">
        <v>264</v>
      </c>
      <c r="B342" s="78" t="s">
        <v>4249</v>
      </c>
      <c r="C342" s="78" t="s">
        <v>4309</v>
      </c>
      <c r="D342" s="78" t="s">
        <v>309</v>
      </c>
      <c r="E342" s="78" t="s">
        <v>20</v>
      </c>
      <c r="F342" s="78" t="s">
        <v>6192</v>
      </c>
      <c r="G342" s="101" t="s">
        <v>12190</v>
      </c>
      <c r="H342" s="269" t="s">
        <v>6193</v>
      </c>
      <c r="I342" s="269" t="s">
        <v>6194</v>
      </c>
      <c r="J342" s="269" t="s">
        <v>102</v>
      </c>
      <c r="K342" s="269" t="s">
        <v>6195</v>
      </c>
      <c r="L342" s="71" t="s">
        <v>6196</v>
      </c>
      <c r="M342" s="91" t="s">
        <v>8245</v>
      </c>
      <c r="N342" s="269" t="s">
        <v>102</v>
      </c>
      <c r="O342" s="253" t="s">
        <v>11211</v>
      </c>
      <c r="P342" s="269" t="s">
        <v>102</v>
      </c>
      <c r="Q342" s="224">
        <v>41925</v>
      </c>
      <c r="R342" s="224">
        <v>6430.55</v>
      </c>
      <c r="S342" s="224">
        <v>1930</v>
      </c>
      <c r="T342" s="224"/>
      <c r="U342" s="253"/>
      <c r="V342" s="252">
        <v>1930</v>
      </c>
      <c r="W342" s="252">
        <v>1025</v>
      </c>
      <c r="X342" s="71" t="s">
        <v>6337</v>
      </c>
      <c r="Y342" s="220">
        <v>192</v>
      </c>
      <c r="Z342" s="220">
        <v>75</v>
      </c>
      <c r="AA342" s="220">
        <v>3051</v>
      </c>
      <c r="AB342" s="220">
        <v>240</v>
      </c>
      <c r="AC342" s="220"/>
      <c r="AD342" s="220"/>
      <c r="AE342" s="253">
        <v>166</v>
      </c>
      <c r="AF342" s="273" t="s">
        <v>8246</v>
      </c>
      <c r="AG342" s="228">
        <v>1310</v>
      </c>
      <c r="AH342" s="228">
        <v>1310</v>
      </c>
      <c r="AI342" s="91"/>
      <c r="AJ342" s="273"/>
      <c r="AK342" s="273" t="s">
        <v>12191</v>
      </c>
      <c r="AL342" s="629">
        <v>8</v>
      </c>
      <c r="AM342" s="629">
        <v>6</v>
      </c>
      <c r="AN342" s="629">
        <v>2</v>
      </c>
      <c r="AO342" s="629"/>
      <c r="AP342" s="629"/>
      <c r="AQ342" s="315">
        <v>311</v>
      </c>
      <c r="AR342" s="315" t="s">
        <v>6341</v>
      </c>
      <c r="AS342" s="315" t="s">
        <v>6341</v>
      </c>
      <c r="AT342" s="91" t="s">
        <v>6356</v>
      </c>
      <c r="AU342" s="73">
        <v>70043</v>
      </c>
      <c r="AV342" s="73">
        <v>225</v>
      </c>
      <c r="AW342" s="345"/>
      <c r="AX342" s="345"/>
      <c r="AY342" s="345"/>
      <c r="AZ342" s="345"/>
      <c r="BA342" s="345"/>
      <c r="BB342" s="345"/>
      <c r="BC342" s="345"/>
      <c r="BD342" s="307"/>
      <c r="BE342" s="307"/>
      <c r="BF342" s="335">
        <v>10000</v>
      </c>
      <c r="BG342" s="335">
        <v>10000</v>
      </c>
      <c r="BH342" s="335">
        <v>10000</v>
      </c>
      <c r="BI342" s="335">
        <v>10000</v>
      </c>
      <c r="BJ342" s="335">
        <v>10000</v>
      </c>
      <c r="BK342" s="335">
        <v>20</v>
      </c>
      <c r="BL342" s="335">
        <v>50</v>
      </c>
      <c r="BM342" s="307" t="s">
        <v>12192</v>
      </c>
      <c r="BN342" s="307" t="s">
        <v>7147</v>
      </c>
      <c r="BO342" s="800"/>
      <c r="BP342" s="800"/>
      <c r="BQ342" s="327"/>
      <c r="BR342" s="327">
        <v>7</v>
      </c>
      <c r="BS342" s="327"/>
      <c r="BT342" s="327"/>
      <c r="BU342" s="327">
        <v>40</v>
      </c>
      <c r="BV342" s="327"/>
      <c r="BW342" s="327"/>
      <c r="BX342" s="253">
        <v>18</v>
      </c>
      <c r="BY342" s="327"/>
      <c r="BZ342" s="327"/>
      <c r="CA342" s="327"/>
      <c r="CB342" s="327"/>
      <c r="CC342" s="327"/>
    </row>
    <row r="343" spans="1:81" ht="17.100000000000001" customHeight="1">
      <c r="A343" s="136"/>
      <c r="B343" s="147" t="s">
        <v>4481</v>
      </c>
      <c r="C343" s="136"/>
      <c r="D343" s="136">
        <v>5</v>
      </c>
      <c r="E343" s="136"/>
      <c r="F343" s="136"/>
      <c r="G343" s="135"/>
      <c r="H343" s="136"/>
      <c r="I343" s="136"/>
      <c r="J343" s="136"/>
      <c r="K343" s="136"/>
      <c r="L343" s="136"/>
      <c r="M343" s="112"/>
      <c r="N343" s="112"/>
      <c r="O343" s="285"/>
      <c r="P343" s="112"/>
      <c r="Q343" s="284"/>
      <c r="R343" s="284"/>
      <c r="S343" s="284"/>
      <c r="T343" s="284"/>
      <c r="U343" s="285"/>
      <c r="V343" s="298"/>
      <c r="W343" s="298"/>
      <c r="X343" s="112"/>
      <c r="Y343" s="286"/>
      <c r="Z343" s="286"/>
      <c r="AA343" s="286"/>
      <c r="AB343" s="286"/>
      <c r="AC343" s="286"/>
      <c r="AD343" s="286"/>
      <c r="AE343" s="285"/>
      <c r="AF343" s="112"/>
      <c r="AG343" s="237"/>
      <c r="AH343" s="237"/>
      <c r="AI343" s="205"/>
      <c r="AJ343" s="112"/>
      <c r="AK343" s="112"/>
      <c r="AL343" s="112"/>
      <c r="AM343" s="112"/>
      <c r="AN343" s="112"/>
      <c r="AO343" s="112"/>
      <c r="AP343" s="112"/>
      <c r="AQ343" s="112"/>
      <c r="AR343" s="112"/>
      <c r="AS343" s="112"/>
      <c r="AT343" s="205"/>
      <c r="AU343" s="198"/>
      <c r="AV343" s="198"/>
      <c r="AW343" s="197"/>
      <c r="AX343" s="197"/>
      <c r="AY343" s="197"/>
      <c r="AZ343" s="197"/>
      <c r="BA343" s="197"/>
      <c r="BB343" s="197"/>
      <c r="BC343" s="197"/>
      <c r="BD343" s="352"/>
      <c r="BE343" s="352"/>
      <c r="BF343" s="339"/>
      <c r="BG343" s="339"/>
      <c r="BH343" s="339"/>
      <c r="BI343" s="339"/>
      <c r="BJ343" s="339"/>
      <c r="BK343" s="339"/>
      <c r="BL343" s="339"/>
      <c r="BM343" s="352"/>
      <c r="BN343" s="352"/>
      <c r="BO343" s="803"/>
      <c r="BP343" s="803"/>
      <c r="BQ343" s="112"/>
      <c r="BR343" s="112"/>
      <c r="BS343" s="112"/>
      <c r="BT343" s="112"/>
      <c r="BU343" s="112"/>
      <c r="BV343" s="112"/>
      <c r="BW343" s="112"/>
      <c r="BX343" s="285"/>
      <c r="BY343" s="112"/>
      <c r="BZ343" s="112"/>
      <c r="CA343" s="112"/>
      <c r="CB343" s="112"/>
      <c r="CC343" s="112"/>
    </row>
    <row r="344" spans="1:81" ht="17.100000000000001" customHeight="1">
      <c r="A344" s="78">
        <v>265</v>
      </c>
      <c r="B344" s="78" t="s">
        <v>4249</v>
      </c>
      <c r="C344" s="78" t="s">
        <v>4434</v>
      </c>
      <c r="D344" s="78" t="s">
        <v>702</v>
      </c>
      <c r="E344" s="78" t="s">
        <v>20</v>
      </c>
      <c r="F344" s="88" t="s">
        <v>6197</v>
      </c>
      <c r="G344" s="101" t="s">
        <v>8811</v>
      </c>
      <c r="H344" s="269" t="s">
        <v>6198</v>
      </c>
      <c r="I344" s="269" t="s">
        <v>6199</v>
      </c>
      <c r="J344" s="269" t="s">
        <v>102</v>
      </c>
      <c r="K344" s="269" t="s">
        <v>6200</v>
      </c>
      <c r="L344" s="71" t="s">
        <v>6201</v>
      </c>
      <c r="M344" s="91" t="s">
        <v>11198</v>
      </c>
      <c r="N344" s="269" t="s">
        <v>102</v>
      </c>
      <c r="O344" s="253" t="s">
        <v>11211</v>
      </c>
      <c r="P344" s="269" t="s">
        <v>102</v>
      </c>
      <c r="Q344" s="224">
        <v>2595</v>
      </c>
      <c r="R344" s="224">
        <v>583</v>
      </c>
      <c r="S344" s="224">
        <v>436</v>
      </c>
      <c r="T344" s="224">
        <v>271.39999999999998</v>
      </c>
      <c r="U344" s="253" t="s">
        <v>6678</v>
      </c>
      <c r="V344" s="252">
        <v>164.6</v>
      </c>
      <c r="W344" s="252">
        <v>100</v>
      </c>
      <c r="X344" s="71" t="s">
        <v>6337</v>
      </c>
      <c r="Y344" s="220">
        <v>171.3</v>
      </c>
      <c r="Z344" s="220">
        <v>66</v>
      </c>
      <c r="AA344" s="220">
        <v>6850</v>
      </c>
      <c r="AB344" s="220">
        <v>75</v>
      </c>
      <c r="AC344" s="220"/>
      <c r="AD344" s="220"/>
      <c r="AE344" s="253">
        <v>20</v>
      </c>
      <c r="AF344" s="273" t="s">
        <v>9806</v>
      </c>
      <c r="AG344" s="228">
        <v>8</v>
      </c>
      <c r="AH344" s="228">
        <v>560</v>
      </c>
      <c r="AI344" s="91"/>
      <c r="AJ344" s="273"/>
      <c r="AK344" s="273" t="s">
        <v>6573</v>
      </c>
      <c r="AL344" s="629">
        <v>3</v>
      </c>
      <c r="AM344" s="629"/>
      <c r="AN344" s="629">
        <v>1</v>
      </c>
      <c r="AO344" s="629">
        <v>2</v>
      </c>
      <c r="AP344" s="629"/>
      <c r="AQ344" s="315">
        <v>270</v>
      </c>
      <c r="AR344" s="315" t="s">
        <v>6355</v>
      </c>
      <c r="AS344" s="315" t="s">
        <v>6355</v>
      </c>
      <c r="AT344" s="91" t="s">
        <v>6422</v>
      </c>
      <c r="AU344" s="232">
        <v>7200</v>
      </c>
      <c r="AV344" s="232">
        <v>27</v>
      </c>
      <c r="AW344" s="345">
        <v>2000</v>
      </c>
      <c r="AX344" s="345">
        <v>0</v>
      </c>
      <c r="AY344" s="345">
        <v>1000</v>
      </c>
      <c r="AZ344" s="345">
        <v>1000</v>
      </c>
      <c r="BA344" s="345">
        <v>2000</v>
      </c>
      <c r="BB344" s="345">
        <v>10</v>
      </c>
      <c r="BC344" s="345">
        <v>10</v>
      </c>
      <c r="BD344" s="307" t="s">
        <v>7302</v>
      </c>
      <c r="BE344" s="307" t="s">
        <v>12461</v>
      </c>
      <c r="BF344" s="335"/>
      <c r="BG344" s="335"/>
      <c r="BH344" s="335"/>
      <c r="BI344" s="335"/>
      <c r="BJ344" s="335"/>
      <c r="BK344" s="335"/>
      <c r="BL344" s="335"/>
      <c r="BM344" s="307"/>
      <c r="BN344" s="307" t="s">
        <v>12462</v>
      </c>
      <c r="BO344" s="800"/>
      <c r="BP344" s="800"/>
      <c r="BQ344" s="327"/>
      <c r="BR344" s="327"/>
      <c r="BS344" s="327"/>
      <c r="BT344" s="327"/>
      <c r="BU344" s="327"/>
      <c r="BV344" s="327"/>
      <c r="BW344" s="327"/>
      <c r="BX344" s="253"/>
      <c r="BY344" s="327">
        <v>3</v>
      </c>
      <c r="BZ344" s="327">
        <v>1</v>
      </c>
      <c r="CA344" s="327"/>
      <c r="CB344" s="327"/>
      <c r="CC344" s="327">
        <v>1</v>
      </c>
    </row>
    <row r="345" spans="1:81" ht="17.100000000000001" customHeight="1">
      <c r="A345" s="78">
        <v>266</v>
      </c>
      <c r="B345" s="85" t="s">
        <v>4249</v>
      </c>
      <c r="C345" s="94" t="s">
        <v>4337</v>
      </c>
      <c r="D345" s="94" t="s">
        <v>702</v>
      </c>
      <c r="E345" s="78" t="s">
        <v>180</v>
      </c>
      <c r="F345" s="94" t="s">
        <v>8247</v>
      </c>
      <c r="G345" s="101" t="s">
        <v>6202</v>
      </c>
      <c r="H345" s="269" t="s">
        <v>6203</v>
      </c>
      <c r="I345" s="269" t="s">
        <v>6204</v>
      </c>
      <c r="J345" s="269" t="s">
        <v>102</v>
      </c>
      <c r="K345" s="269" t="s">
        <v>6205</v>
      </c>
      <c r="L345" s="71" t="s">
        <v>6206</v>
      </c>
      <c r="M345" s="91" t="s">
        <v>11199</v>
      </c>
      <c r="N345" s="269" t="s">
        <v>30</v>
      </c>
      <c r="O345" s="253"/>
      <c r="P345" s="269" t="s">
        <v>30</v>
      </c>
      <c r="Q345" s="224">
        <v>9808</v>
      </c>
      <c r="R345" s="224">
        <v>1689</v>
      </c>
      <c r="S345" s="406">
        <v>236</v>
      </c>
      <c r="T345" s="224">
        <v>135</v>
      </c>
      <c r="U345" s="253" t="s">
        <v>8477</v>
      </c>
      <c r="V345" s="252">
        <v>101</v>
      </c>
      <c r="W345" s="252">
        <v>34</v>
      </c>
      <c r="X345" s="71" t="s">
        <v>6337</v>
      </c>
      <c r="Y345" s="220">
        <v>101</v>
      </c>
      <c r="Z345" s="220"/>
      <c r="AA345" s="220"/>
      <c r="AB345" s="220">
        <v>51</v>
      </c>
      <c r="AC345" s="220"/>
      <c r="AD345" s="220"/>
      <c r="AE345" s="253">
        <v>24</v>
      </c>
      <c r="AF345" s="273" t="s">
        <v>8248</v>
      </c>
      <c r="AG345" s="228">
        <v>291</v>
      </c>
      <c r="AH345" s="228">
        <v>344</v>
      </c>
      <c r="AI345" s="91"/>
      <c r="AJ345" s="273"/>
      <c r="AK345" s="273" t="s">
        <v>6845</v>
      </c>
      <c r="AL345" s="629">
        <v>6</v>
      </c>
      <c r="AM345" s="629">
        <v>1</v>
      </c>
      <c r="AN345" s="629"/>
      <c r="AO345" s="629">
        <v>5</v>
      </c>
      <c r="AP345" s="629"/>
      <c r="AQ345" s="315">
        <v>299</v>
      </c>
      <c r="AR345" s="315" t="s">
        <v>6341</v>
      </c>
      <c r="AS345" s="315" t="s">
        <v>6341</v>
      </c>
      <c r="AT345" s="91" t="s">
        <v>6663</v>
      </c>
      <c r="AU345" s="73">
        <v>10054</v>
      </c>
      <c r="AV345" s="232">
        <v>34</v>
      </c>
      <c r="AW345" s="345">
        <v>5000</v>
      </c>
      <c r="AX345" s="345">
        <v>2000</v>
      </c>
      <c r="AY345" s="345">
        <v>4000</v>
      </c>
      <c r="AZ345" s="345">
        <v>4000</v>
      </c>
      <c r="BA345" s="345">
        <v>5000</v>
      </c>
      <c r="BB345" s="345">
        <v>30</v>
      </c>
      <c r="BC345" s="345">
        <v>30</v>
      </c>
      <c r="BD345" s="307" t="s">
        <v>8249</v>
      </c>
      <c r="BE345" s="307"/>
      <c r="BF345" s="335"/>
      <c r="BG345" s="335"/>
      <c r="BH345" s="335"/>
      <c r="BI345" s="335"/>
      <c r="BJ345" s="335"/>
      <c r="BK345" s="335"/>
      <c r="BL345" s="335"/>
      <c r="BM345" s="307"/>
      <c r="BN345" s="307"/>
      <c r="BO345" s="800"/>
      <c r="BP345" s="800"/>
      <c r="BQ345" s="327"/>
      <c r="BR345" s="327"/>
      <c r="BS345" s="327"/>
      <c r="BT345" s="327"/>
      <c r="BU345" s="327"/>
      <c r="BV345" s="327"/>
      <c r="BW345" s="327"/>
      <c r="BX345" s="253"/>
      <c r="BY345" s="498">
        <v>1</v>
      </c>
      <c r="BZ345" s="327"/>
      <c r="CA345" s="327">
        <v>1</v>
      </c>
      <c r="CB345" s="327"/>
      <c r="CC345" s="327"/>
    </row>
    <row r="346" spans="1:81" ht="17.100000000000001" customHeight="1">
      <c r="A346" s="648">
        <v>267</v>
      </c>
      <c r="B346" s="85" t="s">
        <v>4249</v>
      </c>
      <c r="C346" s="85" t="s">
        <v>6207</v>
      </c>
      <c r="D346" s="85" t="s">
        <v>702</v>
      </c>
      <c r="E346" s="78" t="s">
        <v>180</v>
      </c>
      <c r="F346" s="85" t="s">
        <v>6208</v>
      </c>
      <c r="G346" s="101" t="s">
        <v>6209</v>
      </c>
      <c r="H346" s="269" t="s">
        <v>6210</v>
      </c>
      <c r="I346" s="268" t="s">
        <v>6211</v>
      </c>
      <c r="J346" s="269" t="s">
        <v>102</v>
      </c>
      <c r="K346" s="268" t="s">
        <v>6211</v>
      </c>
      <c r="L346" s="93" t="s">
        <v>6212</v>
      </c>
      <c r="M346" s="91" t="s">
        <v>8255</v>
      </c>
      <c r="N346" s="269" t="s">
        <v>30</v>
      </c>
      <c r="O346" s="253"/>
      <c r="P346" s="269" t="s">
        <v>30</v>
      </c>
      <c r="Q346" s="224">
        <v>395</v>
      </c>
      <c r="R346" s="224">
        <v>400</v>
      </c>
      <c r="S346" s="224">
        <v>378</v>
      </c>
      <c r="T346" s="224">
        <v>189</v>
      </c>
      <c r="U346" s="253"/>
      <c r="V346" s="252">
        <v>189</v>
      </c>
      <c r="W346" s="252">
        <v>8</v>
      </c>
      <c r="X346" s="71" t="s">
        <v>6337</v>
      </c>
      <c r="Y346" s="220"/>
      <c r="Z346" s="220"/>
      <c r="AA346" s="220"/>
      <c r="AB346" s="220">
        <v>60</v>
      </c>
      <c r="AC346" s="220"/>
      <c r="AD346" s="220">
        <v>15</v>
      </c>
      <c r="AE346" s="253">
        <v>10</v>
      </c>
      <c r="AF346" s="719" t="s">
        <v>12254</v>
      </c>
      <c r="AG346" s="255">
        <v>10</v>
      </c>
      <c r="AH346" s="255">
        <v>200</v>
      </c>
      <c r="AI346" s="91"/>
      <c r="AJ346" s="273"/>
      <c r="AK346" s="273" t="s">
        <v>12193</v>
      </c>
      <c r="AL346" s="629">
        <v>2</v>
      </c>
      <c r="AM346" s="629"/>
      <c r="AN346" s="629">
        <v>2</v>
      </c>
      <c r="AO346" s="629"/>
      <c r="AP346" s="629"/>
      <c r="AQ346" s="782">
        <v>300</v>
      </c>
      <c r="AR346" s="315" t="s">
        <v>7367</v>
      </c>
      <c r="AS346" s="315" t="s">
        <v>6505</v>
      </c>
      <c r="AT346" s="91" t="s">
        <v>10068</v>
      </c>
      <c r="AU346" s="73">
        <v>500</v>
      </c>
      <c r="AV346" s="232">
        <v>2</v>
      </c>
      <c r="AW346" s="345"/>
      <c r="AX346" s="345"/>
      <c r="AY346" s="345"/>
      <c r="AZ346" s="345"/>
      <c r="BA346" s="345"/>
      <c r="BB346" s="345"/>
      <c r="BC346" s="345"/>
      <c r="BD346" s="307"/>
      <c r="BE346" s="307" t="s">
        <v>6350</v>
      </c>
      <c r="BF346" s="335"/>
      <c r="BG346" s="335"/>
      <c r="BH346" s="335"/>
      <c r="BI346" s="335"/>
      <c r="BJ346" s="335"/>
      <c r="BK346" s="335"/>
      <c r="BL346" s="335"/>
      <c r="BM346" s="307"/>
      <c r="BN346" s="307"/>
      <c r="BO346" s="800"/>
      <c r="BP346" s="800"/>
      <c r="BQ346" s="327"/>
      <c r="BR346" s="327"/>
      <c r="BS346" s="327"/>
      <c r="BT346" s="327"/>
      <c r="BU346" s="327"/>
      <c r="BV346" s="327"/>
      <c r="BW346" s="327"/>
      <c r="BX346" s="253"/>
      <c r="BY346" s="789">
        <v>1</v>
      </c>
      <c r="BZ346" s="327"/>
      <c r="CA346" s="327"/>
      <c r="CB346" s="327"/>
      <c r="CC346" s="327"/>
    </row>
    <row r="347" spans="1:81" ht="17.100000000000001" customHeight="1">
      <c r="A347" s="648">
        <v>268</v>
      </c>
      <c r="B347" s="78" t="s">
        <v>4249</v>
      </c>
      <c r="C347" s="78" t="s">
        <v>4450</v>
      </c>
      <c r="D347" s="78" t="s">
        <v>702</v>
      </c>
      <c r="E347" s="78" t="s">
        <v>20</v>
      </c>
      <c r="F347" s="78" t="s">
        <v>6213</v>
      </c>
      <c r="G347" s="101" t="s">
        <v>6214</v>
      </c>
      <c r="H347" s="269" t="s">
        <v>6215</v>
      </c>
      <c r="I347" s="269" t="s">
        <v>6216</v>
      </c>
      <c r="J347" s="269" t="s">
        <v>102</v>
      </c>
      <c r="K347" s="269" t="s">
        <v>6217</v>
      </c>
      <c r="L347" s="71" t="s">
        <v>6218</v>
      </c>
      <c r="M347" s="91"/>
      <c r="N347" s="269" t="s">
        <v>30</v>
      </c>
      <c r="O347" s="253"/>
      <c r="P347" s="269" t="s">
        <v>30</v>
      </c>
      <c r="Q347" s="224">
        <v>660</v>
      </c>
      <c r="R347" s="224">
        <v>464</v>
      </c>
      <c r="S347" s="224">
        <v>264</v>
      </c>
      <c r="T347" s="224">
        <v>165</v>
      </c>
      <c r="U347" s="253" t="s">
        <v>7304</v>
      </c>
      <c r="V347" s="252">
        <v>99</v>
      </c>
      <c r="W347" s="252">
        <v>17</v>
      </c>
      <c r="X347" s="71" t="s">
        <v>6337</v>
      </c>
      <c r="Y347" s="220">
        <v>33</v>
      </c>
      <c r="Z347" s="220"/>
      <c r="AA347" s="220"/>
      <c r="AB347" s="220">
        <v>33</v>
      </c>
      <c r="AC347" s="220">
        <v>88</v>
      </c>
      <c r="AD347" s="220"/>
      <c r="AE347" s="253" t="s">
        <v>8250</v>
      </c>
      <c r="AF347" s="273" t="s">
        <v>8251</v>
      </c>
      <c r="AG347" s="228">
        <v>80</v>
      </c>
      <c r="AH347" s="228">
        <v>80</v>
      </c>
      <c r="AI347" s="91"/>
      <c r="AJ347" s="273"/>
      <c r="AK347" s="273" t="s">
        <v>6372</v>
      </c>
      <c r="AL347" s="629">
        <v>1</v>
      </c>
      <c r="AM347" s="629">
        <v>1</v>
      </c>
      <c r="AN347" s="629"/>
      <c r="AO347" s="629"/>
      <c r="AP347" s="629"/>
      <c r="AQ347" s="315">
        <v>252</v>
      </c>
      <c r="AR347" s="315" t="s">
        <v>8644</v>
      </c>
      <c r="AS347" s="315" t="s">
        <v>8644</v>
      </c>
      <c r="AT347" s="91" t="s">
        <v>10069</v>
      </c>
      <c r="AU347" s="73">
        <v>34855</v>
      </c>
      <c r="AV347" s="73">
        <v>138</v>
      </c>
      <c r="AW347" s="345"/>
      <c r="AX347" s="345"/>
      <c r="AY347" s="345"/>
      <c r="AZ347" s="345"/>
      <c r="BA347" s="345"/>
      <c r="BB347" s="345"/>
      <c r="BC347" s="345"/>
      <c r="BD347" s="307"/>
      <c r="BE347" s="307" t="s">
        <v>6350</v>
      </c>
      <c r="BF347" s="335"/>
      <c r="BG347" s="335"/>
      <c r="BH347" s="335"/>
      <c r="BI347" s="335"/>
      <c r="BJ347" s="335"/>
      <c r="BK347" s="335"/>
      <c r="BL347" s="335"/>
      <c r="BM347" s="307"/>
      <c r="BN347" s="307" t="s">
        <v>6350</v>
      </c>
      <c r="BO347" s="800"/>
      <c r="BP347" s="800"/>
      <c r="BQ347" s="327"/>
      <c r="BR347" s="327"/>
      <c r="BS347" s="327"/>
      <c r="BT347" s="327"/>
      <c r="BU347" s="327"/>
      <c r="BV347" s="327"/>
      <c r="BW347" s="327"/>
      <c r="BX347" s="253"/>
      <c r="BY347" s="327"/>
      <c r="BZ347" s="327"/>
      <c r="CA347" s="327"/>
      <c r="CB347" s="327"/>
      <c r="CC347" s="327">
        <v>2</v>
      </c>
    </row>
    <row r="348" spans="1:81" ht="17.100000000000001" customHeight="1">
      <c r="A348" s="648">
        <v>269</v>
      </c>
      <c r="B348" s="78" t="s">
        <v>4250</v>
      </c>
      <c r="C348" s="78" t="s">
        <v>6219</v>
      </c>
      <c r="D348" s="78" t="s">
        <v>350</v>
      </c>
      <c r="E348" s="78" t="s">
        <v>20</v>
      </c>
      <c r="F348" s="78" t="s">
        <v>6220</v>
      </c>
      <c r="G348" s="101" t="s">
        <v>6221</v>
      </c>
      <c r="H348" s="269" t="s">
        <v>6222</v>
      </c>
      <c r="I348" s="269" t="s">
        <v>6223</v>
      </c>
      <c r="J348" s="269" t="s">
        <v>102</v>
      </c>
      <c r="K348" s="269" t="s">
        <v>6224</v>
      </c>
      <c r="L348" s="71" t="s">
        <v>6225</v>
      </c>
      <c r="M348" s="91" t="s">
        <v>8252</v>
      </c>
      <c r="N348" s="269" t="s">
        <v>30</v>
      </c>
      <c r="O348" s="253"/>
      <c r="P348" s="269" t="s">
        <v>30</v>
      </c>
      <c r="Q348" s="224">
        <v>4364</v>
      </c>
      <c r="R348" s="224">
        <v>937</v>
      </c>
      <c r="S348" s="224">
        <v>303</v>
      </c>
      <c r="T348" s="224">
        <v>214</v>
      </c>
      <c r="U348" s="253" t="s">
        <v>6745</v>
      </c>
      <c r="V348" s="252">
        <v>89</v>
      </c>
      <c r="W348" s="252">
        <v>25</v>
      </c>
      <c r="X348" s="71" t="s">
        <v>33</v>
      </c>
      <c r="Y348" s="220">
        <v>259</v>
      </c>
      <c r="Z348" s="220"/>
      <c r="AA348" s="220"/>
      <c r="AB348" s="220">
        <v>14</v>
      </c>
      <c r="AC348" s="220">
        <v>67</v>
      </c>
      <c r="AD348" s="220"/>
      <c r="AE348" s="253">
        <v>50</v>
      </c>
      <c r="AF348" s="273" t="s">
        <v>8253</v>
      </c>
      <c r="AG348" s="228"/>
      <c r="AH348" s="228">
        <v>200</v>
      </c>
      <c r="AI348" s="91"/>
      <c r="AJ348" s="273"/>
      <c r="AK348" s="273" t="s">
        <v>6354</v>
      </c>
      <c r="AL348" s="629">
        <v>4</v>
      </c>
      <c r="AM348" s="629">
        <v>2</v>
      </c>
      <c r="AN348" s="629"/>
      <c r="AO348" s="629">
        <v>2</v>
      </c>
      <c r="AP348" s="629"/>
      <c r="AQ348" s="315">
        <v>280</v>
      </c>
      <c r="AR348" s="315" t="s">
        <v>6340</v>
      </c>
      <c r="AS348" s="315" t="s">
        <v>6340</v>
      </c>
      <c r="AT348" s="91" t="s">
        <v>8645</v>
      </c>
      <c r="AU348" s="73">
        <v>10453</v>
      </c>
      <c r="AV348" s="448">
        <v>37</v>
      </c>
      <c r="AW348" s="345">
        <v>3000</v>
      </c>
      <c r="AX348" s="345">
        <v>0</v>
      </c>
      <c r="AY348" s="345">
        <v>1000</v>
      </c>
      <c r="AZ348" s="345">
        <v>2000</v>
      </c>
      <c r="BA348" s="345">
        <v>3000</v>
      </c>
      <c r="BB348" s="345">
        <v>30</v>
      </c>
      <c r="BC348" s="345">
        <v>50</v>
      </c>
      <c r="BD348" s="307" t="s">
        <v>8254</v>
      </c>
      <c r="BE348" s="307" t="s">
        <v>10094</v>
      </c>
      <c r="BF348" s="335">
        <v>3000</v>
      </c>
      <c r="BG348" s="335">
        <v>0</v>
      </c>
      <c r="BH348" s="335">
        <v>1000</v>
      </c>
      <c r="BI348" s="335">
        <v>2000</v>
      </c>
      <c r="BJ348" s="335">
        <v>3000</v>
      </c>
      <c r="BK348" s="335">
        <v>30</v>
      </c>
      <c r="BL348" s="335">
        <v>50</v>
      </c>
      <c r="BM348" s="307" t="s">
        <v>8683</v>
      </c>
      <c r="BN348" s="307" t="s">
        <v>10094</v>
      </c>
      <c r="BO348" s="800"/>
      <c r="BP348" s="800"/>
      <c r="BQ348" s="327"/>
      <c r="BR348" s="327"/>
      <c r="BS348" s="327"/>
      <c r="BT348" s="327"/>
      <c r="BU348" s="327"/>
      <c r="BV348" s="327"/>
      <c r="BW348" s="327"/>
      <c r="BX348" s="253"/>
      <c r="BY348" s="537">
        <v>2</v>
      </c>
      <c r="BZ348" s="327"/>
      <c r="CA348" s="327">
        <v>1</v>
      </c>
      <c r="CB348" s="327"/>
      <c r="CC348" s="327"/>
    </row>
    <row r="349" spans="1:81" ht="17.100000000000001" customHeight="1">
      <c r="A349" s="136"/>
      <c r="B349" s="147" t="s">
        <v>4605</v>
      </c>
      <c r="C349" s="136"/>
      <c r="D349" s="136">
        <v>5</v>
      </c>
      <c r="E349" s="136"/>
      <c r="F349" s="136"/>
      <c r="G349" s="135"/>
      <c r="H349" s="136"/>
      <c r="I349" s="136"/>
      <c r="J349" s="136"/>
      <c r="K349" s="136"/>
      <c r="L349" s="136"/>
      <c r="M349" s="112"/>
      <c r="N349" s="112"/>
      <c r="O349" s="285"/>
      <c r="P349" s="112"/>
      <c r="Q349" s="284"/>
      <c r="R349" s="284"/>
      <c r="S349" s="284"/>
      <c r="T349" s="284"/>
      <c r="U349" s="285"/>
      <c r="V349" s="298"/>
      <c r="W349" s="298"/>
      <c r="X349" s="112"/>
      <c r="Y349" s="286"/>
      <c r="Z349" s="286"/>
      <c r="AA349" s="286"/>
      <c r="AB349" s="286"/>
      <c r="AC349" s="286"/>
      <c r="AD349" s="286"/>
      <c r="AE349" s="285"/>
      <c r="AF349" s="112"/>
      <c r="AG349" s="237"/>
      <c r="AH349" s="237"/>
      <c r="AI349" s="205"/>
      <c r="AJ349" s="112"/>
      <c r="AK349" s="112"/>
      <c r="AL349" s="112"/>
      <c r="AM349" s="112"/>
      <c r="AN349" s="112"/>
      <c r="AO349" s="112"/>
      <c r="AP349" s="112"/>
      <c r="AQ349" s="112"/>
      <c r="AR349" s="112"/>
      <c r="AS349" s="112"/>
      <c r="AT349" s="205"/>
      <c r="AU349" s="198"/>
      <c r="AV349" s="198"/>
      <c r="AW349" s="197"/>
      <c r="AX349" s="197"/>
      <c r="AY349" s="197"/>
      <c r="AZ349" s="197"/>
      <c r="BA349" s="197"/>
      <c r="BB349" s="197"/>
      <c r="BC349" s="197"/>
      <c r="BD349" s="352"/>
      <c r="BE349" s="352"/>
      <c r="BF349" s="339"/>
      <c r="BG349" s="339"/>
      <c r="BH349" s="339"/>
      <c r="BI349" s="339"/>
      <c r="BJ349" s="339"/>
      <c r="BK349" s="339"/>
      <c r="BL349" s="339"/>
      <c r="BM349" s="352"/>
      <c r="BN349" s="352"/>
      <c r="BO349" s="803"/>
      <c r="BP349" s="803"/>
      <c r="BQ349" s="112"/>
      <c r="BR349" s="112"/>
      <c r="BS349" s="112"/>
      <c r="BT349" s="112"/>
      <c r="BU349" s="112"/>
      <c r="BV349" s="112"/>
      <c r="BW349" s="112"/>
      <c r="BX349" s="285"/>
      <c r="BY349" s="112"/>
      <c r="BZ349" s="112"/>
      <c r="CA349" s="112"/>
      <c r="CB349" s="112"/>
      <c r="CC349" s="112"/>
    </row>
    <row r="350" spans="1:81" ht="17.100000000000001" customHeight="1">
      <c r="A350" s="102"/>
      <c r="B350" s="157" t="s">
        <v>4641</v>
      </c>
      <c r="C350" s="158"/>
      <c r="D350" s="158">
        <v>10</v>
      </c>
      <c r="E350" s="158"/>
      <c r="F350" s="110"/>
      <c r="G350" s="170"/>
      <c r="H350" s="104"/>
      <c r="I350" s="104"/>
      <c r="J350" s="104"/>
      <c r="K350" s="104"/>
      <c r="L350" s="104"/>
      <c r="M350" s="104"/>
      <c r="N350" s="104"/>
      <c r="O350" s="288"/>
      <c r="P350" s="104"/>
      <c r="Q350" s="287"/>
      <c r="R350" s="287"/>
      <c r="S350" s="287"/>
      <c r="T350" s="287"/>
      <c r="U350" s="288"/>
      <c r="V350" s="299"/>
      <c r="W350" s="299"/>
      <c r="X350" s="104"/>
      <c r="Y350" s="289"/>
      <c r="Z350" s="289"/>
      <c r="AA350" s="289"/>
      <c r="AB350" s="289"/>
      <c r="AC350" s="289"/>
      <c r="AD350" s="289"/>
      <c r="AE350" s="288"/>
      <c r="AF350" s="104"/>
      <c r="AG350" s="238"/>
      <c r="AH350" s="238"/>
      <c r="AI350" s="204"/>
      <c r="AJ350" s="104"/>
      <c r="AK350" s="104"/>
      <c r="AL350" s="104"/>
      <c r="AM350" s="104"/>
      <c r="AN350" s="104"/>
      <c r="AO350" s="104"/>
      <c r="AP350" s="104"/>
      <c r="AQ350" s="104"/>
      <c r="AR350" s="104"/>
      <c r="AS350" s="104"/>
      <c r="AT350" s="204"/>
      <c r="AU350" s="199"/>
      <c r="AV350" s="199"/>
      <c r="AW350" s="346"/>
      <c r="AX350" s="346"/>
      <c r="AY350" s="346"/>
      <c r="AZ350" s="346"/>
      <c r="BA350" s="346"/>
      <c r="BB350" s="346"/>
      <c r="BC350" s="346"/>
      <c r="BD350" s="353"/>
      <c r="BE350" s="353"/>
      <c r="BF350" s="360"/>
      <c r="BG350" s="360"/>
      <c r="BH350" s="360"/>
      <c r="BI350" s="360"/>
      <c r="BJ350" s="360"/>
      <c r="BK350" s="360"/>
      <c r="BL350" s="360"/>
      <c r="BM350" s="353"/>
      <c r="BN350" s="353"/>
      <c r="BO350" s="805"/>
      <c r="BP350" s="805"/>
      <c r="BQ350" s="104"/>
      <c r="BR350" s="104"/>
      <c r="BS350" s="104"/>
      <c r="BT350" s="104"/>
      <c r="BU350" s="104"/>
      <c r="BV350" s="104"/>
      <c r="BW350" s="104"/>
      <c r="BX350" s="288"/>
      <c r="BY350" s="104"/>
      <c r="BZ350" s="104"/>
      <c r="CA350" s="104"/>
      <c r="CB350" s="104"/>
      <c r="CC350" s="104"/>
    </row>
    <row r="351" spans="1:81" ht="17.100000000000001" customHeight="1">
      <c r="A351" s="74"/>
      <c r="B351" s="74" t="s">
        <v>4642</v>
      </c>
      <c r="C351" s="74"/>
      <c r="D351" s="74"/>
      <c r="E351" s="74"/>
      <c r="F351" s="74"/>
      <c r="G351" s="101"/>
      <c r="H351" s="269"/>
      <c r="I351" s="269"/>
      <c r="J351" s="269"/>
      <c r="K351" s="269"/>
      <c r="L351" s="71"/>
      <c r="M351" s="91"/>
      <c r="N351" s="269"/>
      <c r="O351" s="253"/>
      <c r="P351" s="269"/>
      <c r="Q351" s="224"/>
      <c r="R351" s="224"/>
      <c r="S351" s="224"/>
      <c r="T351" s="224"/>
      <c r="U351" s="253"/>
      <c r="V351" s="252"/>
      <c r="W351" s="252"/>
      <c r="X351" s="71"/>
      <c r="Y351" s="220"/>
      <c r="Z351" s="220"/>
      <c r="AA351" s="220"/>
      <c r="AB351" s="220"/>
      <c r="AC351" s="220"/>
      <c r="AD351" s="220"/>
      <c r="AE351" s="253"/>
      <c r="AF351" s="273"/>
      <c r="AG351" s="228"/>
      <c r="AH351" s="228"/>
      <c r="AI351" s="91"/>
      <c r="AJ351" s="273"/>
      <c r="AK351" s="273"/>
      <c r="AL351" s="629"/>
      <c r="AM351" s="629"/>
      <c r="AN351" s="629"/>
      <c r="AO351" s="629"/>
      <c r="AP351" s="629"/>
      <c r="AQ351" s="315"/>
      <c r="AR351" s="315"/>
      <c r="AS351" s="315"/>
      <c r="AT351" s="91"/>
      <c r="AU351" s="73"/>
      <c r="AV351" s="73"/>
      <c r="AW351" s="345"/>
      <c r="AX351" s="345"/>
      <c r="AY351" s="345"/>
      <c r="AZ351" s="345"/>
      <c r="BA351" s="345"/>
      <c r="BB351" s="345"/>
      <c r="BC351" s="345"/>
      <c r="BD351" s="307"/>
      <c r="BE351" s="307"/>
      <c r="BF351" s="335"/>
      <c r="BG351" s="335"/>
      <c r="BH351" s="335"/>
      <c r="BI351" s="335"/>
      <c r="BJ351" s="335"/>
      <c r="BK351" s="335"/>
      <c r="BL351" s="335"/>
      <c r="BM351" s="307"/>
      <c r="BN351" s="307"/>
      <c r="BO351" s="800"/>
      <c r="BP351" s="800"/>
      <c r="BQ351" s="327"/>
      <c r="BR351" s="327"/>
      <c r="BS351" s="327"/>
      <c r="BT351" s="327"/>
      <c r="BU351" s="327"/>
      <c r="BV351" s="327"/>
      <c r="BW351" s="327"/>
      <c r="BX351" s="253"/>
      <c r="BY351" s="327"/>
      <c r="BZ351" s="327"/>
      <c r="CA351" s="327"/>
      <c r="CB351" s="327"/>
      <c r="CC351" s="327"/>
    </row>
    <row r="352" spans="1:81" ht="17.100000000000001" customHeight="1">
      <c r="A352" s="78">
        <v>270</v>
      </c>
      <c r="B352" s="78" t="s">
        <v>4642</v>
      </c>
      <c r="C352" s="78" t="s">
        <v>4650</v>
      </c>
      <c r="D352" s="78" t="s">
        <v>309</v>
      </c>
      <c r="E352" s="78" t="s">
        <v>20</v>
      </c>
      <c r="F352" s="78" t="s">
        <v>6226</v>
      </c>
      <c r="G352" s="101" t="s">
        <v>6227</v>
      </c>
      <c r="H352" s="269" t="s">
        <v>11911</v>
      </c>
      <c r="I352" s="269" t="s">
        <v>6228</v>
      </c>
      <c r="J352" s="269" t="s">
        <v>102</v>
      </c>
      <c r="K352" s="269" t="s">
        <v>3230</v>
      </c>
      <c r="L352" s="71" t="s">
        <v>6229</v>
      </c>
      <c r="M352" s="91" t="s">
        <v>11200</v>
      </c>
      <c r="N352" s="529" t="s">
        <v>10197</v>
      </c>
      <c r="O352" s="390" t="s">
        <v>11211</v>
      </c>
      <c r="P352" s="529" t="s">
        <v>10198</v>
      </c>
      <c r="Q352" s="224">
        <v>11279</v>
      </c>
      <c r="R352" s="224">
        <v>1230</v>
      </c>
      <c r="S352" s="224">
        <v>601</v>
      </c>
      <c r="T352" s="224">
        <v>231</v>
      </c>
      <c r="U352" s="253" t="s">
        <v>6352</v>
      </c>
      <c r="V352" s="252">
        <v>370</v>
      </c>
      <c r="W352" s="252">
        <v>107</v>
      </c>
      <c r="X352" s="71" t="s">
        <v>6337</v>
      </c>
      <c r="Y352" s="220">
        <v>58</v>
      </c>
      <c r="Z352" s="220"/>
      <c r="AA352" s="220"/>
      <c r="AB352" s="220">
        <v>22</v>
      </c>
      <c r="AC352" s="220"/>
      <c r="AD352" s="220"/>
      <c r="AE352" s="253">
        <v>10</v>
      </c>
      <c r="AF352" s="628" t="s">
        <v>7986</v>
      </c>
      <c r="AG352" s="228">
        <v>709</v>
      </c>
      <c r="AH352" s="228">
        <v>709</v>
      </c>
      <c r="AI352" s="91"/>
      <c r="AJ352" s="273"/>
      <c r="AK352" s="273" t="s">
        <v>6369</v>
      </c>
      <c r="AL352" s="629">
        <v>2</v>
      </c>
      <c r="AM352" s="629">
        <v>1</v>
      </c>
      <c r="AN352" s="629">
        <v>1</v>
      </c>
      <c r="AO352" s="629"/>
      <c r="AP352" s="629"/>
      <c r="AQ352" s="315">
        <v>300</v>
      </c>
      <c r="AR352" s="315" t="s">
        <v>8613</v>
      </c>
      <c r="AS352" s="315" t="s">
        <v>8613</v>
      </c>
      <c r="AT352" s="91" t="s">
        <v>7984</v>
      </c>
      <c r="AU352" s="73">
        <v>13335</v>
      </c>
      <c r="AV352" s="73">
        <v>45</v>
      </c>
      <c r="AW352" s="345">
        <v>1000</v>
      </c>
      <c r="AX352" s="345">
        <v>0</v>
      </c>
      <c r="AY352" s="345">
        <v>300</v>
      </c>
      <c r="AZ352" s="345">
        <v>500</v>
      </c>
      <c r="BA352" s="345">
        <v>500</v>
      </c>
      <c r="BB352" s="345" t="s">
        <v>8662</v>
      </c>
      <c r="BC352" s="345"/>
      <c r="BD352" s="307"/>
      <c r="BE352" s="307" t="s">
        <v>11912</v>
      </c>
      <c r="BF352" s="335">
        <v>1000</v>
      </c>
      <c r="BG352" s="335">
        <v>0</v>
      </c>
      <c r="BH352" s="335">
        <v>300</v>
      </c>
      <c r="BI352" s="335">
        <v>500</v>
      </c>
      <c r="BJ352" s="335">
        <v>500</v>
      </c>
      <c r="BK352" s="335" t="s">
        <v>6495</v>
      </c>
      <c r="BL352" s="335"/>
      <c r="BM352" s="307"/>
      <c r="BN352" s="307" t="s">
        <v>12751</v>
      </c>
      <c r="BO352" s="800"/>
      <c r="BP352" s="800">
        <v>1</v>
      </c>
      <c r="BQ352" s="327"/>
      <c r="BR352" s="327"/>
      <c r="BS352" s="327"/>
      <c r="BT352" s="327"/>
      <c r="BU352" s="327">
        <v>2</v>
      </c>
      <c r="BV352" s="327"/>
      <c r="BW352" s="327"/>
      <c r="BX352" s="253">
        <v>3</v>
      </c>
      <c r="BY352" s="327"/>
      <c r="BZ352" s="327"/>
      <c r="CA352" s="327"/>
      <c r="CB352" s="327"/>
      <c r="CC352" s="327"/>
    </row>
    <row r="353" spans="1:81" ht="17.100000000000001" customHeight="1">
      <c r="A353" s="87">
        <v>271</v>
      </c>
      <c r="B353" s="78" t="s">
        <v>4642</v>
      </c>
      <c r="C353" s="78" t="s">
        <v>4650</v>
      </c>
      <c r="D353" s="78" t="s">
        <v>309</v>
      </c>
      <c r="E353" s="78" t="s">
        <v>20</v>
      </c>
      <c r="F353" s="78" t="s">
        <v>6230</v>
      </c>
      <c r="G353" s="101" t="s">
        <v>6231</v>
      </c>
      <c r="H353" s="269" t="s">
        <v>6232</v>
      </c>
      <c r="I353" s="269" t="s">
        <v>6233</v>
      </c>
      <c r="J353" s="269" t="s">
        <v>102</v>
      </c>
      <c r="K353" s="269" t="s">
        <v>6234</v>
      </c>
      <c r="L353" s="71" t="s">
        <v>6235</v>
      </c>
      <c r="M353" s="91" t="s">
        <v>11201</v>
      </c>
      <c r="N353" s="269" t="s">
        <v>102</v>
      </c>
      <c r="O353" s="253" t="s">
        <v>11211</v>
      </c>
      <c r="P353" s="269" t="s">
        <v>10213</v>
      </c>
      <c r="Q353" s="224">
        <v>1903</v>
      </c>
      <c r="R353" s="224">
        <v>1608</v>
      </c>
      <c r="S353" s="224">
        <v>579</v>
      </c>
      <c r="T353" s="224">
        <v>351</v>
      </c>
      <c r="U353" s="253" t="s">
        <v>6745</v>
      </c>
      <c r="V353" s="252">
        <v>228</v>
      </c>
      <c r="W353" s="252">
        <v>62</v>
      </c>
      <c r="X353" s="71" t="s">
        <v>6337</v>
      </c>
      <c r="Y353" s="220">
        <v>110</v>
      </c>
      <c r="Z353" s="220"/>
      <c r="AA353" s="220"/>
      <c r="AB353" s="220">
        <v>50</v>
      </c>
      <c r="AC353" s="220">
        <v>15</v>
      </c>
      <c r="AD353" s="220"/>
      <c r="AE353" s="253">
        <v>9</v>
      </c>
      <c r="AF353" s="273" t="s">
        <v>8256</v>
      </c>
      <c r="AG353" s="228">
        <v>839</v>
      </c>
      <c r="AH353" s="228">
        <v>839</v>
      </c>
      <c r="AI353" s="91"/>
      <c r="AJ353" s="273"/>
      <c r="AK353" s="273" t="s">
        <v>6369</v>
      </c>
      <c r="AL353" s="629">
        <v>2</v>
      </c>
      <c r="AM353" s="629">
        <v>2</v>
      </c>
      <c r="AN353" s="629"/>
      <c r="AO353" s="629"/>
      <c r="AP353" s="629"/>
      <c r="AQ353" s="315">
        <v>311</v>
      </c>
      <c r="AR353" s="315" t="s">
        <v>8613</v>
      </c>
      <c r="AS353" s="315" t="s">
        <v>8613</v>
      </c>
      <c r="AT353" s="91" t="s">
        <v>7984</v>
      </c>
      <c r="AU353" s="73">
        <v>6049</v>
      </c>
      <c r="AV353" s="73">
        <v>19</v>
      </c>
      <c r="AW353" s="345"/>
      <c r="AX353" s="345"/>
      <c r="AY353" s="345"/>
      <c r="AZ353" s="345"/>
      <c r="BA353" s="345"/>
      <c r="BB353" s="345"/>
      <c r="BC353" s="345"/>
      <c r="BD353" s="307"/>
      <c r="BE353" s="307" t="s">
        <v>6350</v>
      </c>
      <c r="BF353" s="335"/>
      <c r="BG353" s="335"/>
      <c r="BH353" s="335"/>
      <c r="BI353" s="335"/>
      <c r="BJ353" s="335"/>
      <c r="BK353" s="335"/>
      <c r="BL353" s="335"/>
      <c r="BM353" s="307"/>
      <c r="BN353" s="307" t="s">
        <v>6350</v>
      </c>
      <c r="BO353" s="800"/>
      <c r="BP353" s="800">
        <v>2</v>
      </c>
      <c r="BQ353" s="327"/>
      <c r="BR353" s="327"/>
      <c r="BS353" s="327"/>
      <c r="BT353" s="327"/>
      <c r="BU353" s="327">
        <v>2</v>
      </c>
      <c r="BV353" s="327"/>
      <c r="BW353" s="327"/>
      <c r="BX353" s="253">
        <v>3</v>
      </c>
      <c r="BY353" s="327"/>
      <c r="BZ353" s="327"/>
      <c r="CA353" s="327"/>
      <c r="CB353" s="327"/>
      <c r="CC353" s="327"/>
    </row>
    <row r="354" spans="1:81" ht="17.100000000000001" customHeight="1">
      <c r="A354" s="648">
        <v>272</v>
      </c>
      <c r="B354" s="78" t="s">
        <v>4642</v>
      </c>
      <c r="C354" s="78" t="s">
        <v>4650</v>
      </c>
      <c r="D354" s="78" t="s">
        <v>309</v>
      </c>
      <c r="E354" s="78" t="s">
        <v>20</v>
      </c>
      <c r="F354" s="78" t="s">
        <v>6236</v>
      </c>
      <c r="G354" s="101" t="s">
        <v>6237</v>
      </c>
      <c r="H354" s="269" t="s">
        <v>6238</v>
      </c>
      <c r="I354" s="269" t="s">
        <v>6239</v>
      </c>
      <c r="J354" s="269" t="s">
        <v>102</v>
      </c>
      <c r="K354" s="269" t="s">
        <v>6240</v>
      </c>
      <c r="L354" s="71" t="s">
        <v>6241</v>
      </c>
      <c r="M354" s="91" t="s">
        <v>11202</v>
      </c>
      <c r="N354" s="531" t="s">
        <v>30</v>
      </c>
      <c r="O354" s="253"/>
      <c r="P354" s="269" t="s">
        <v>102</v>
      </c>
      <c r="Q354" s="224">
        <v>9100</v>
      </c>
      <c r="R354" s="224">
        <v>589</v>
      </c>
      <c r="S354" s="224">
        <v>195</v>
      </c>
      <c r="T354" s="224">
        <v>121</v>
      </c>
      <c r="U354" s="253" t="s">
        <v>6361</v>
      </c>
      <c r="V354" s="252">
        <v>74</v>
      </c>
      <c r="W354" s="252">
        <v>41</v>
      </c>
      <c r="X354" s="71" t="s">
        <v>6337</v>
      </c>
      <c r="Y354" s="220"/>
      <c r="Z354" s="220"/>
      <c r="AA354" s="220"/>
      <c r="AB354" s="220">
        <v>36</v>
      </c>
      <c r="AC354" s="220">
        <v>86</v>
      </c>
      <c r="AD354" s="220"/>
      <c r="AE354" s="253">
        <v>39</v>
      </c>
      <c r="AF354" s="273" t="s">
        <v>7983</v>
      </c>
      <c r="AG354" s="228">
        <v>388</v>
      </c>
      <c r="AH354" s="228">
        <v>388</v>
      </c>
      <c r="AI354" s="91"/>
      <c r="AJ354" s="273"/>
      <c r="AK354" s="273" t="s">
        <v>6573</v>
      </c>
      <c r="AL354" s="629">
        <v>3</v>
      </c>
      <c r="AM354" s="629">
        <v>2</v>
      </c>
      <c r="AN354" s="629">
        <v>1</v>
      </c>
      <c r="AO354" s="629"/>
      <c r="AP354" s="629"/>
      <c r="AQ354" s="315">
        <v>290</v>
      </c>
      <c r="AR354" s="315" t="s">
        <v>8613</v>
      </c>
      <c r="AS354" s="315" t="s">
        <v>8613</v>
      </c>
      <c r="AT354" s="91" t="s">
        <v>7984</v>
      </c>
      <c r="AU354" s="73">
        <v>102221</v>
      </c>
      <c r="AV354" s="73">
        <v>352</v>
      </c>
      <c r="AW354" s="345">
        <v>1500</v>
      </c>
      <c r="AX354" s="345">
        <v>0</v>
      </c>
      <c r="AY354" s="345">
        <v>400</v>
      </c>
      <c r="AZ354" s="345">
        <v>800</v>
      </c>
      <c r="BA354" s="345">
        <v>800</v>
      </c>
      <c r="BB354" s="345" t="s">
        <v>12690</v>
      </c>
      <c r="BC354" s="345">
        <v>50</v>
      </c>
      <c r="BD354" s="307" t="s">
        <v>12691</v>
      </c>
      <c r="BE354" s="307" t="s">
        <v>10095</v>
      </c>
      <c r="BF354" s="335">
        <v>1500</v>
      </c>
      <c r="BG354" s="335">
        <v>0</v>
      </c>
      <c r="BH354" s="335">
        <v>400</v>
      </c>
      <c r="BI354" s="335">
        <v>800</v>
      </c>
      <c r="BJ354" s="335">
        <v>800</v>
      </c>
      <c r="BK354" s="335" t="s">
        <v>10110</v>
      </c>
      <c r="BL354" s="335" t="s">
        <v>7985</v>
      </c>
      <c r="BM354" s="307"/>
      <c r="BN354" s="307" t="s">
        <v>8684</v>
      </c>
      <c r="BO354" s="800"/>
      <c r="BP354" s="800"/>
      <c r="BQ354" s="327">
        <v>1</v>
      </c>
      <c r="BR354" s="327">
        <v>6</v>
      </c>
      <c r="BS354" s="327"/>
      <c r="BT354" s="327"/>
      <c r="BU354" s="327"/>
      <c r="BV354" s="327"/>
      <c r="BW354" s="327">
        <v>1</v>
      </c>
      <c r="BX354" s="253"/>
      <c r="BY354" s="327"/>
      <c r="BZ354" s="327"/>
      <c r="CA354" s="327"/>
      <c r="CB354" s="327"/>
      <c r="CC354" s="327"/>
    </row>
    <row r="355" spans="1:81" ht="17.100000000000001" customHeight="1">
      <c r="A355" s="651">
        <v>273</v>
      </c>
      <c r="B355" s="78" t="s">
        <v>4642</v>
      </c>
      <c r="C355" s="78" t="s">
        <v>4643</v>
      </c>
      <c r="D355" s="78" t="s">
        <v>309</v>
      </c>
      <c r="E355" s="78" t="s">
        <v>20</v>
      </c>
      <c r="F355" s="78" t="s">
        <v>6242</v>
      </c>
      <c r="G355" s="101" t="s">
        <v>6243</v>
      </c>
      <c r="H355" s="269" t="s">
        <v>6244</v>
      </c>
      <c r="I355" s="269" t="s">
        <v>6245</v>
      </c>
      <c r="J355" s="269" t="s">
        <v>102</v>
      </c>
      <c r="K355" s="269" t="s">
        <v>6246</v>
      </c>
      <c r="L355" s="71" t="s">
        <v>6247</v>
      </c>
      <c r="M355" s="91" t="s">
        <v>8257</v>
      </c>
      <c r="N355" s="269" t="s">
        <v>30</v>
      </c>
      <c r="O355" s="253"/>
      <c r="P355" s="269" t="s">
        <v>30</v>
      </c>
      <c r="Q355" s="224">
        <v>4990</v>
      </c>
      <c r="R355" s="224">
        <v>1587</v>
      </c>
      <c r="S355" s="224">
        <v>435</v>
      </c>
      <c r="T355" s="224"/>
      <c r="U355" s="253"/>
      <c r="V355" s="252">
        <v>435</v>
      </c>
      <c r="W355" s="252">
        <v>148</v>
      </c>
      <c r="X355" s="71" t="s">
        <v>6337</v>
      </c>
      <c r="Y355" s="220"/>
      <c r="Z355" s="220"/>
      <c r="AA355" s="220"/>
      <c r="AB355" s="220">
        <v>77</v>
      </c>
      <c r="AC355" s="220">
        <v>62</v>
      </c>
      <c r="AD355" s="220"/>
      <c r="AE355" s="253">
        <v>42</v>
      </c>
      <c r="AF355" s="273" t="s">
        <v>8061</v>
      </c>
      <c r="AG355" s="228">
        <v>239</v>
      </c>
      <c r="AH355" s="228">
        <v>239</v>
      </c>
      <c r="AI355" s="91"/>
      <c r="AJ355" s="273"/>
      <c r="AK355" s="273" t="s">
        <v>12017</v>
      </c>
      <c r="AL355" s="629">
        <v>5</v>
      </c>
      <c r="AM355" s="629"/>
      <c r="AN355" s="629">
        <v>1</v>
      </c>
      <c r="AO355" s="629">
        <v>4</v>
      </c>
      <c r="AP355" s="629"/>
      <c r="AQ355" s="315">
        <v>311</v>
      </c>
      <c r="AR355" s="315" t="s">
        <v>8613</v>
      </c>
      <c r="AS355" s="315" t="s">
        <v>8613</v>
      </c>
      <c r="AT355" s="91" t="s">
        <v>8628</v>
      </c>
      <c r="AU355" s="73">
        <v>71272</v>
      </c>
      <c r="AV355" s="73">
        <v>229</v>
      </c>
      <c r="AW355" s="345">
        <v>2000</v>
      </c>
      <c r="AX355" s="345">
        <v>0</v>
      </c>
      <c r="AY355" s="345">
        <v>500</v>
      </c>
      <c r="AZ355" s="345">
        <v>1000</v>
      </c>
      <c r="BA355" s="345">
        <v>1000</v>
      </c>
      <c r="BB355" s="345">
        <v>30</v>
      </c>
      <c r="BC355" s="345">
        <v>50</v>
      </c>
      <c r="BD355" s="307" t="s">
        <v>8258</v>
      </c>
      <c r="BE355" s="307" t="s">
        <v>8259</v>
      </c>
      <c r="BF355" s="335">
        <v>2000</v>
      </c>
      <c r="BG355" s="335">
        <v>0</v>
      </c>
      <c r="BH355" s="335">
        <v>500</v>
      </c>
      <c r="BI355" s="335">
        <v>1000</v>
      </c>
      <c r="BJ355" s="335">
        <v>1000</v>
      </c>
      <c r="BK355" s="335">
        <v>30</v>
      </c>
      <c r="BL355" s="335">
        <v>50</v>
      </c>
      <c r="BM355" s="307" t="s">
        <v>8258</v>
      </c>
      <c r="BN355" s="307" t="s">
        <v>8259</v>
      </c>
      <c r="BO355" s="800"/>
      <c r="BP355" s="800">
        <v>1</v>
      </c>
      <c r="BQ355" s="327"/>
      <c r="BR355" s="327"/>
      <c r="BS355" s="327"/>
      <c r="BT355" s="327">
        <v>1</v>
      </c>
      <c r="BU355" s="327">
        <v>4</v>
      </c>
      <c r="BV355" s="327"/>
      <c r="BW355" s="327"/>
      <c r="BX355" s="253">
        <v>5</v>
      </c>
      <c r="BY355" s="327"/>
      <c r="BZ355" s="327"/>
      <c r="CA355" s="327"/>
      <c r="CB355" s="327"/>
      <c r="CC355" s="327"/>
    </row>
    <row r="356" spans="1:81" ht="17.100000000000001" customHeight="1">
      <c r="A356" s="648">
        <v>274</v>
      </c>
      <c r="B356" s="78" t="s">
        <v>4719</v>
      </c>
      <c r="C356" s="78" t="s">
        <v>4720</v>
      </c>
      <c r="D356" s="78" t="s">
        <v>309</v>
      </c>
      <c r="E356" s="78" t="s">
        <v>20</v>
      </c>
      <c r="F356" s="87" t="s">
        <v>6248</v>
      </c>
      <c r="G356" s="101" t="s">
        <v>6249</v>
      </c>
      <c r="H356" s="269" t="s">
        <v>6250</v>
      </c>
      <c r="I356" s="269" t="s">
        <v>5749</v>
      </c>
      <c r="J356" s="269" t="s">
        <v>102</v>
      </c>
      <c r="K356" s="269" t="s">
        <v>11908</v>
      </c>
      <c r="L356" s="71" t="s">
        <v>6251</v>
      </c>
      <c r="M356" s="91" t="s">
        <v>7977</v>
      </c>
      <c r="N356" s="269" t="s">
        <v>30</v>
      </c>
      <c r="O356" s="253"/>
      <c r="P356" s="269" t="s">
        <v>30</v>
      </c>
      <c r="Q356" s="224">
        <v>39759</v>
      </c>
      <c r="R356" s="224">
        <v>7087</v>
      </c>
      <c r="S356" s="224">
        <v>2299.86</v>
      </c>
      <c r="T356" s="224">
        <v>220.13</v>
      </c>
      <c r="U356" s="253" t="s">
        <v>6361</v>
      </c>
      <c r="V356" s="252">
        <v>2079.73</v>
      </c>
      <c r="W356" s="252">
        <v>494.43</v>
      </c>
      <c r="X356" s="71" t="s">
        <v>33</v>
      </c>
      <c r="Y356" s="220">
        <v>423.95</v>
      </c>
      <c r="Z356" s="220">
        <v>105.63</v>
      </c>
      <c r="AA356" s="220">
        <v>10000</v>
      </c>
      <c r="AB356" s="220">
        <v>178.66</v>
      </c>
      <c r="AC356" s="220">
        <v>200.06</v>
      </c>
      <c r="AD356" s="220"/>
      <c r="AE356" s="253">
        <v>91</v>
      </c>
      <c r="AF356" s="273" t="s">
        <v>7978</v>
      </c>
      <c r="AG356" s="228"/>
      <c r="AH356" s="228">
        <v>993</v>
      </c>
      <c r="AI356" s="91"/>
      <c r="AJ356" s="273"/>
      <c r="AK356" s="273" t="s">
        <v>11910</v>
      </c>
      <c r="AL356" s="628">
        <v>16</v>
      </c>
      <c r="AM356" s="629">
        <v>6</v>
      </c>
      <c r="AN356" s="629"/>
      <c r="AO356" s="629">
        <v>10</v>
      </c>
      <c r="AP356" s="629"/>
      <c r="AQ356" s="315">
        <v>294</v>
      </c>
      <c r="AR356" s="315" t="s">
        <v>8613</v>
      </c>
      <c r="AS356" s="315" t="s">
        <v>8613</v>
      </c>
      <c r="AT356" s="91" t="s">
        <v>10070</v>
      </c>
      <c r="AU356" s="73">
        <v>119861</v>
      </c>
      <c r="AV356" s="232">
        <v>408</v>
      </c>
      <c r="AW356" s="345">
        <v>2000</v>
      </c>
      <c r="AX356" s="345">
        <v>0</v>
      </c>
      <c r="AY356" s="345">
        <v>500</v>
      </c>
      <c r="AZ356" s="345">
        <v>1000</v>
      </c>
      <c r="BA356" s="345">
        <v>2000</v>
      </c>
      <c r="BB356" s="345">
        <v>30</v>
      </c>
      <c r="BC356" s="345">
        <v>50</v>
      </c>
      <c r="BD356" s="307" t="s">
        <v>7976</v>
      </c>
      <c r="BE356" s="307" t="s">
        <v>7979</v>
      </c>
      <c r="BF356" s="335">
        <v>2000</v>
      </c>
      <c r="BG356" s="335">
        <v>0</v>
      </c>
      <c r="BH356" s="335">
        <v>500</v>
      </c>
      <c r="BI356" s="335">
        <v>1000</v>
      </c>
      <c r="BJ356" s="335">
        <v>2000</v>
      </c>
      <c r="BK356" s="335">
        <v>30</v>
      </c>
      <c r="BL356" s="335">
        <v>50</v>
      </c>
      <c r="BM356" s="307" t="s">
        <v>7976</v>
      </c>
      <c r="BN356" s="307" t="s">
        <v>7979</v>
      </c>
      <c r="BO356" s="800">
        <v>1</v>
      </c>
      <c r="BP356" s="800">
        <v>3</v>
      </c>
      <c r="BQ356" s="327"/>
      <c r="BR356" s="327"/>
      <c r="BS356" s="327">
        <v>1</v>
      </c>
      <c r="BT356" s="327">
        <v>4</v>
      </c>
      <c r="BU356" s="327"/>
      <c r="BV356" s="327">
        <v>4</v>
      </c>
      <c r="BW356" s="327"/>
      <c r="BX356" s="253">
        <v>12</v>
      </c>
      <c r="BY356" s="327"/>
      <c r="BZ356" s="327"/>
      <c r="CA356" s="327"/>
      <c r="CB356" s="327"/>
      <c r="CC356" s="327"/>
    </row>
    <row r="357" spans="1:81" ht="17.100000000000001" customHeight="1">
      <c r="A357" s="651">
        <v>275</v>
      </c>
      <c r="B357" s="78" t="s">
        <v>4642</v>
      </c>
      <c r="C357" s="78" t="s">
        <v>4650</v>
      </c>
      <c r="D357" s="78" t="s">
        <v>309</v>
      </c>
      <c r="E357" s="78" t="s">
        <v>20</v>
      </c>
      <c r="F357" s="78" t="s">
        <v>6252</v>
      </c>
      <c r="G357" s="101" t="s">
        <v>8812</v>
      </c>
      <c r="H357" s="269" t="s">
        <v>6253</v>
      </c>
      <c r="I357" s="269" t="s">
        <v>6254</v>
      </c>
      <c r="J357" s="269" t="s">
        <v>102</v>
      </c>
      <c r="K357" s="269" t="s">
        <v>6255</v>
      </c>
      <c r="L357" s="71" t="s">
        <v>6256</v>
      </c>
      <c r="M357" s="91" t="s">
        <v>8260</v>
      </c>
      <c r="N357" s="269" t="s">
        <v>30</v>
      </c>
      <c r="O357" s="253"/>
      <c r="P357" s="531" t="s">
        <v>10213</v>
      </c>
      <c r="Q357" s="224">
        <v>1618</v>
      </c>
      <c r="R357" s="224">
        <v>1193.9000000000001</v>
      </c>
      <c r="S357" s="406">
        <v>394.24</v>
      </c>
      <c r="T357" s="224">
        <v>302</v>
      </c>
      <c r="U357" s="253" t="s">
        <v>6352</v>
      </c>
      <c r="V357" s="252">
        <v>92.24</v>
      </c>
      <c r="W357" s="252">
        <v>37.71</v>
      </c>
      <c r="X357" s="71" t="s">
        <v>6337</v>
      </c>
      <c r="Y357" s="220">
        <v>26.97</v>
      </c>
      <c r="Z357" s="220"/>
      <c r="AA357" s="220"/>
      <c r="AB357" s="220">
        <v>165</v>
      </c>
      <c r="AC357" s="220">
        <v>90</v>
      </c>
      <c r="AD357" s="220"/>
      <c r="AE357" s="253">
        <v>66</v>
      </c>
      <c r="AF357" s="273" t="s">
        <v>8261</v>
      </c>
      <c r="AG357" s="228">
        <v>220</v>
      </c>
      <c r="AH357" s="228">
        <v>279</v>
      </c>
      <c r="AI357" s="91" t="s">
        <v>12027</v>
      </c>
      <c r="AJ357" s="273" t="s">
        <v>12028</v>
      </c>
      <c r="AK357" s="273" t="s">
        <v>6348</v>
      </c>
      <c r="AL357" s="629"/>
      <c r="AM357" s="629"/>
      <c r="AN357" s="629"/>
      <c r="AO357" s="629"/>
      <c r="AP357" s="629"/>
      <c r="AQ357" s="315">
        <v>310</v>
      </c>
      <c r="AR357" s="315" t="s">
        <v>8613</v>
      </c>
      <c r="AS357" s="315" t="s">
        <v>8613</v>
      </c>
      <c r="AT357" s="91" t="s">
        <v>8628</v>
      </c>
      <c r="AU357" s="232">
        <v>47946</v>
      </c>
      <c r="AV357" s="232">
        <v>155</v>
      </c>
      <c r="AW357" s="345"/>
      <c r="AX357" s="345"/>
      <c r="AY357" s="345"/>
      <c r="AZ357" s="345"/>
      <c r="BA357" s="345"/>
      <c r="BB357" s="345"/>
      <c r="BC357" s="345"/>
      <c r="BD357" s="307"/>
      <c r="BE357" s="307" t="s">
        <v>6350</v>
      </c>
      <c r="BF357" s="335"/>
      <c r="BG357" s="335"/>
      <c r="BH357" s="335"/>
      <c r="BI357" s="335"/>
      <c r="BJ357" s="335"/>
      <c r="BK357" s="335"/>
      <c r="BL357" s="335"/>
      <c r="BM357" s="307"/>
      <c r="BN357" s="307" t="s">
        <v>6350</v>
      </c>
      <c r="BO357" s="800"/>
      <c r="BP357" s="800">
        <v>1</v>
      </c>
      <c r="BQ357" s="327">
        <v>1</v>
      </c>
      <c r="BR357" s="327">
        <v>2</v>
      </c>
      <c r="BS357" s="327">
        <v>1</v>
      </c>
      <c r="BT357" s="327">
        <v>1</v>
      </c>
      <c r="BU357" s="327">
        <v>1</v>
      </c>
      <c r="BV357" s="327"/>
      <c r="BW357" s="327">
        <v>1</v>
      </c>
      <c r="BX357" s="253">
        <v>7</v>
      </c>
      <c r="BY357" s="327"/>
      <c r="BZ357" s="327"/>
      <c r="CA357" s="327"/>
      <c r="CB357" s="327"/>
      <c r="CC357" s="327"/>
    </row>
    <row r="358" spans="1:81" ht="17.100000000000001" customHeight="1">
      <c r="A358" s="648">
        <v>276</v>
      </c>
      <c r="B358" s="78" t="s">
        <v>4642</v>
      </c>
      <c r="C358" s="78" t="s">
        <v>4643</v>
      </c>
      <c r="D358" s="78" t="s">
        <v>309</v>
      </c>
      <c r="E358" s="78" t="s">
        <v>20</v>
      </c>
      <c r="F358" s="78" t="s">
        <v>6257</v>
      </c>
      <c r="G358" s="101" t="s">
        <v>10958</v>
      </c>
      <c r="H358" s="269" t="s">
        <v>6258</v>
      </c>
      <c r="I358" s="269" t="s">
        <v>11905</v>
      </c>
      <c r="J358" s="269" t="s">
        <v>102</v>
      </c>
      <c r="K358" s="269" t="s">
        <v>6259</v>
      </c>
      <c r="L358" s="71" t="s">
        <v>6260</v>
      </c>
      <c r="M358" s="91" t="s">
        <v>11203</v>
      </c>
      <c r="N358" s="269" t="s">
        <v>30</v>
      </c>
      <c r="O358" s="253"/>
      <c r="P358" s="540" t="s">
        <v>10247</v>
      </c>
      <c r="Q358" s="224">
        <v>7963</v>
      </c>
      <c r="R358" s="224">
        <v>2107</v>
      </c>
      <c r="S358" s="406">
        <v>1920.1</v>
      </c>
      <c r="T358" s="224">
        <v>333.1</v>
      </c>
      <c r="U358" s="253" t="s">
        <v>8472</v>
      </c>
      <c r="V358" s="252">
        <v>1587</v>
      </c>
      <c r="W358" s="252">
        <v>127</v>
      </c>
      <c r="X358" s="71" t="s">
        <v>6337</v>
      </c>
      <c r="Y358" s="220">
        <v>99</v>
      </c>
      <c r="Z358" s="220">
        <v>44</v>
      </c>
      <c r="AA358" s="220">
        <v>1600</v>
      </c>
      <c r="AB358" s="220">
        <v>110</v>
      </c>
      <c r="AC358" s="220">
        <v>85</v>
      </c>
      <c r="AD358" s="220"/>
      <c r="AE358" s="253">
        <v>28</v>
      </c>
      <c r="AF358" s="273" t="s">
        <v>11906</v>
      </c>
      <c r="AG358" s="228"/>
      <c r="AH358" s="228">
        <v>618</v>
      </c>
      <c r="AI358" s="91"/>
      <c r="AJ358" s="273"/>
      <c r="AK358" s="273" t="s">
        <v>11907</v>
      </c>
      <c r="AL358" s="629">
        <v>4</v>
      </c>
      <c r="AM358" s="629">
        <v>1</v>
      </c>
      <c r="AN358" s="629"/>
      <c r="AO358" s="629">
        <v>3</v>
      </c>
      <c r="AP358" s="629"/>
      <c r="AQ358" s="540">
        <v>282</v>
      </c>
      <c r="AR358" s="315" t="s">
        <v>8613</v>
      </c>
      <c r="AS358" s="315" t="s">
        <v>8613</v>
      </c>
      <c r="AT358" s="91" t="s">
        <v>6422</v>
      </c>
      <c r="AU358" s="73">
        <v>120220</v>
      </c>
      <c r="AV358" s="232">
        <v>426</v>
      </c>
      <c r="AW358" s="345"/>
      <c r="AX358" s="345"/>
      <c r="AY358" s="345"/>
      <c r="AZ358" s="345"/>
      <c r="BA358" s="345"/>
      <c r="BB358" s="345"/>
      <c r="BC358" s="345"/>
      <c r="BD358" s="307" t="s">
        <v>6648</v>
      </c>
      <c r="BE358" s="307"/>
      <c r="BF358" s="335">
        <v>2000</v>
      </c>
      <c r="BG358" s="335">
        <v>0</v>
      </c>
      <c r="BH358" s="335">
        <v>250</v>
      </c>
      <c r="BI358" s="335">
        <v>500</v>
      </c>
      <c r="BJ358" s="335">
        <v>1000</v>
      </c>
      <c r="BK358" s="335">
        <v>30</v>
      </c>
      <c r="BL358" s="335">
        <v>50</v>
      </c>
      <c r="BM358" s="307" t="s">
        <v>7976</v>
      </c>
      <c r="BN358" s="307" t="s">
        <v>8663</v>
      </c>
      <c r="BO358" s="800">
        <v>1</v>
      </c>
      <c r="BP358" s="800">
        <v>2</v>
      </c>
      <c r="BQ358" s="327">
        <v>1</v>
      </c>
      <c r="BR358" s="327">
        <v>1</v>
      </c>
      <c r="BS358" s="327"/>
      <c r="BT358" s="327">
        <v>2</v>
      </c>
      <c r="BU358" s="327">
        <v>7</v>
      </c>
      <c r="BV358" s="327"/>
      <c r="BW358" s="327">
        <v>1</v>
      </c>
      <c r="BX358" s="253">
        <v>6</v>
      </c>
      <c r="BY358" s="327"/>
      <c r="BZ358" s="327"/>
      <c r="CA358" s="327"/>
      <c r="CB358" s="327"/>
      <c r="CC358" s="327"/>
    </row>
    <row r="359" spans="1:81" ht="17.100000000000001" customHeight="1">
      <c r="A359" s="136"/>
      <c r="B359" s="147" t="s">
        <v>4718</v>
      </c>
      <c r="C359" s="136"/>
      <c r="D359" s="136">
        <v>7</v>
      </c>
      <c r="E359" s="136"/>
      <c r="F359" s="136"/>
      <c r="G359" s="135"/>
      <c r="H359" s="136"/>
      <c r="I359" s="136"/>
      <c r="J359" s="136"/>
      <c r="K359" s="136"/>
      <c r="L359" s="136"/>
      <c r="M359" s="112"/>
      <c r="N359" s="112"/>
      <c r="O359" s="285"/>
      <c r="P359" s="112"/>
      <c r="Q359" s="284"/>
      <c r="R359" s="284"/>
      <c r="S359" s="284"/>
      <c r="T359" s="284"/>
      <c r="U359" s="285"/>
      <c r="V359" s="298"/>
      <c r="W359" s="298"/>
      <c r="X359" s="112"/>
      <c r="Y359" s="286"/>
      <c r="Z359" s="286"/>
      <c r="AA359" s="286"/>
      <c r="AB359" s="286"/>
      <c r="AC359" s="286"/>
      <c r="AD359" s="286"/>
      <c r="AE359" s="285"/>
      <c r="AF359" s="112"/>
      <c r="AG359" s="237"/>
      <c r="AH359" s="237"/>
      <c r="AI359" s="205"/>
      <c r="AJ359" s="112"/>
      <c r="AK359" s="112"/>
      <c r="AL359" s="112"/>
      <c r="AM359" s="112"/>
      <c r="AN359" s="112"/>
      <c r="AO359" s="112"/>
      <c r="AP359" s="112"/>
      <c r="AQ359" s="112"/>
      <c r="AR359" s="112"/>
      <c r="AS359" s="112"/>
      <c r="AT359" s="205"/>
      <c r="AU359" s="198"/>
      <c r="AV359" s="198"/>
      <c r="AW359" s="197"/>
      <c r="AX359" s="197"/>
      <c r="AY359" s="197"/>
      <c r="AZ359" s="197"/>
      <c r="BA359" s="197"/>
      <c r="BB359" s="197"/>
      <c r="BC359" s="197"/>
      <c r="BD359" s="352"/>
      <c r="BE359" s="352"/>
      <c r="BF359" s="339"/>
      <c r="BG359" s="339"/>
      <c r="BH359" s="339"/>
      <c r="BI359" s="339"/>
      <c r="BJ359" s="339"/>
      <c r="BK359" s="339"/>
      <c r="BL359" s="339"/>
      <c r="BM359" s="352"/>
      <c r="BN359" s="352"/>
      <c r="BO359" s="803"/>
      <c r="BP359" s="803"/>
      <c r="BQ359" s="112"/>
      <c r="BR359" s="112"/>
      <c r="BS359" s="112"/>
      <c r="BT359" s="112"/>
      <c r="BU359" s="112"/>
      <c r="BV359" s="112"/>
      <c r="BW359" s="112"/>
      <c r="BX359" s="285"/>
      <c r="BY359" s="112"/>
      <c r="BZ359" s="112"/>
      <c r="CA359" s="112"/>
      <c r="CB359" s="112"/>
      <c r="CC359" s="112"/>
    </row>
    <row r="360" spans="1:81" ht="17.100000000000001" customHeight="1">
      <c r="A360" s="88">
        <v>277</v>
      </c>
      <c r="B360" s="88" t="s">
        <v>4642</v>
      </c>
      <c r="C360" s="88" t="s">
        <v>4650</v>
      </c>
      <c r="D360" s="88" t="s">
        <v>702</v>
      </c>
      <c r="E360" s="78" t="s">
        <v>20</v>
      </c>
      <c r="F360" s="78" t="s">
        <v>6261</v>
      </c>
      <c r="G360" s="101" t="s">
        <v>6262</v>
      </c>
      <c r="H360" s="269" t="s">
        <v>6263</v>
      </c>
      <c r="I360" s="269" t="s">
        <v>1774</v>
      </c>
      <c r="J360" s="269" t="s">
        <v>102</v>
      </c>
      <c r="K360" s="269" t="s">
        <v>459</v>
      </c>
      <c r="L360" s="71" t="s">
        <v>6264</v>
      </c>
      <c r="M360" s="91" t="s">
        <v>8262</v>
      </c>
      <c r="N360" s="269" t="s">
        <v>30</v>
      </c>
      <c r="O360" s="253"/>
      <c r="P360" s="269" t="s">
        <v>30</v>
      </c>
      <c r="Q360" s="224">
        <v>8651</v>
      </c>
      <c r="R360" s="224">
        <v>947</v>
      </c>
      <c r="S360" s="224">
        <v>610</v>
      </c>
      <c r="T360" s="224">
        <v>610</v>
      </c>
      <c r="U360" s="253" t="s">
        <v>6745</v>
      </c>
      <c r="V360" s="252"/>
      <c r="W360" s="252">
        <v>149</v>
      </c>
      <c r="X360" s="71" t="s">
        <v>6337</v>
      </c>
      <c r="Y360" s="220"/>
      <c r="Z360" s="220"/>
      <c r="AA360" s="220"/>
      <c r="AB360" s="220">
        <v>66</v>
      </c>
      <c r="AC360" s="220">
        <v>26</v>
      </c>
      <c r="AD360" s="220"/>
      <c r="AE360" s="253">
        <v>50</v>
      </c>
      <c r="AF360" s="273" t="s">
        <v>8263</v>
      </c>
      <c r="AG360" s="228">
        <v>667</v>
      </c>
      <c r="AH360" s="228">
        <v>871</v>
      </c>
      <c r="AI360" s="91"/>
      <c r="AJ360" s="273"/>
      <c r="AK360" s="273" t="s">
        <v>6369</v>
      </c>
      <c r="AL360" s="629"/>
      <c r="AM360" s="629"/>
      <c r="AN360" s="629"/>
      <c r="AO360" s="629"/>
      <c r="AP360" s="629"/>
      <c r="AQ360" s="531">
        <v>309</v>
      </c>
      <c r="AR360" s="315" t="s">
        <v>7367</v>
      </c>
      <c r="AS360" s="315" t="s">
        <v>7367</v>
      </c>
      <c r="AT360" s="91" t="s">
        <v>8264</v>
      </c>
      <c r="AU360" s="232">
        <v>17609</v>
      </c>
      <c r="AV360" s="73">
        <v>57</v>
      </c>
      <c r="AW360" s="345">
        <v>5000</v>
      </c>
      <c r="AX360" s="345">
        <v>3000</v>
      </c>
      <c r="AY360" s="345">
        <v>3000</v>
      </c>
      <c r="AZ360" s="345">
        <v>3000</v>
      </c>
      <c r="BA360" s="345">
        <v>5000</v>
      </c>
      <c r="BB360" s="345"/>
      <c r="BC360" s="345"/>
      <c r="BD360" s="307" t="s">
        <v>8265</v>
      </c>
      <c r="BE360" s="307" t="s">
        <v>8664</v>
      </c>
      <c r="BF360" s="335"/>
      <c r="BG360" s="335"/>
      <c r="BH360" s="335"/>
      <c r="BI360" s="335"/>
      <c r="BJ360" s="335"/>
      <c r="BK360" s="335"/>
      <c r="BL360" s="335"/>
      <c r="BM360" s="307"/>
      <c r="BN360" s="307"/>
      <c r="BO360" s="800"/>
      <c r="BP360" s="800"/>
      <c r="BQ360" s="327"/>
      <c r="BR360" s="327"/>
      <c r="BS360" s="327"/>
      <c r="BT360" s="327"/>
      <c r="BU360" s="327"/>
      <c r="BV360" s="327"/>
      <c r="BW360" s="327"/>
      <c r="BX360" s="253"/>
      <c r="BY360" s="327"/>
      <c r="BZ360" s="327"/>
      <c r="CA360" s="327">
        <v>3</v>
      </c>
      <c r="CB360" s="327"/>
      <c r="CC360" s="327"/>
    </row>
    <row r="361" spans="1:81" ht="17.100000000000001" customHeight="1">
      <c r="A361" s="88">
        <v>278</v>
      </c>
      <c r="B361" s="88" t="s">
        <v>4642</v>
      </c>
      <c r="C361" s="88" t="s">
        <v>4643</v>
      </c>
      <c r="D361" s="88" t="s">
        <v>702</v>
      </c>
      <c r="E361" s="78" t="s">
        <v>20</v>
      </c>
      <c r="F361" s="78" t="s">
        <v>6265</v>
      </c>
      <c r="G361" s="101" t="s">
        <v>8813</v>
      </c>
      <c r="H361" s="269" t="s">
        <v>6266</v>
      </c>
      <c r="I361" s="269" t="s">
        <v>6267</v>
      </c>
      <c r="J361" s="269" t="s">
        <v>102</v>
      </c>
      <c r="K361" s="269" t="s">
        <v>6268</v>
      </c>
      <c r="L361" s="71" t="s">
        <v>6269</v>
      </c>
      <c r="M361" s="91" t="s">
        <v>7980</v>
      </c>
      <c r="N361" s="269" t="s">
        <v>30</v>
      </c>
      <c r="O361" s="253"/>
      <c r="P361" s="269" t="s">
        <v>102</v>
      </c>
      <c r="Q361" s="224">
        <v>730</v>
      </c>
      <c r="R361" s="224">
        <v>280</v>
      </c>
      <c r="S361" s="406">
        <v>320</v>
      </c>
      <c r="T361" s="224">
        <v>160</v>
      </c>
      <c r="U361" s="253" t="s">
        <v>6678</v>
      </c>
      <c r="V361" s="252">
        <v>160</v>
      </c>
      <c r="W361" s="252">
        <v>11</v>
      </c>
      <c r="X361" s="71" t="s">
        <v>6337</v>
      </c>
      <c r="Y361" s="220"/>
      <c r="Z361" s="220">
        <v>24</v>
      </c>
      <c r="AA361" s="220">
        <v>50</v>
      </c>
      <c r="AB361" s="220">
        <v>22</v>
      </c>
      <c r="AC361" s="220">
        <v>24</v>
      </c>
      <c r="AD361" s="220">
        <v>106</v>
      </c>
      <c r="AE361" s="253">
        <v>30</v>
      </c>
      <c r="AF361" s="273" t="s">
        <v>7981</v>
      </c>
      <c r="AG361" s="228">
        <v>107</v>
      </c>
      <c r="AH361" s="228">
        <v>107</v>
      </c>
      <c r="AI361" s="91"/>
      <c r="AJ361" s="273"/>
      <c r="AK361" s="273" t="s">
        <v>6348</v>
      </c>
      <c r="AL361" s="629">
        <v>56</v>
      </c>
      <c r="AM361" s="629">
        <v>6</v>
      </c>
      <c r="AN361" s="629">
        <v>30</v>
      </c>
      <c r="AO361" s="629">
        <v>10</v>
      </c>
      <c r="AP361" s="629">
        <v>10</v>
      </c>
      <c r="AQ361" s="315">
        <v>310</v>
      </c>
      <c r="AR361" s="315" t="s">
        <v>8615</v>
      </c>
      <c r="AS361" s="315" t="s">
        <v>8615</v>
      </c>
      <c r="AT361" s="91" t="s">
        <v>7982</v>
      </c>
      <c r="AU361" s="232">
        <v>14040</v>
      </c>
      <c r="AV361" s="73">
        <v>45</v>
      </c>
      <c r="AW361" s="345">
        <v>15000</v>
      </c>
      <c r="AX361" s="345">
        <v>0</v>
      </c>
      <c r="AY361" s="345">
        <v>9000</v>
      </c>
      <c r="AZ361" s="345">
        <v>12000</v>
      </c>
      <c r="BA361" s="345">
        <v>15000</v>
      </c>
      <c r="BB361" s="345"/>
      <c r="BC361" s="345"/>
      <c r="BD361" s="307" t="s">
        <v>10210</v>
      </c>
      <c r="BE361" s="307" t="s">
        <v>8665</v>
      </c>
      <c r="BF361" s="335">
        <v>15000</v>
      </c>
      <c r="BG361" s="335">
        <v>0</v>
      </c>
      <c r="BH361" s="335">
        <v>9000</v>
      </c>
      <c r="BI361" s="335">
        <v>12000</v>
      </c>
      <c r="BJ361" s="335">
        <v>15000</v>
      </c>
      <c r="BK361" s="335"/>
      <c r="BL361" s="335"/>
      <c r="BM361" s="307" t="s">
        <v>10210</v>
      </c>
      <c r="BN361" s="307" t="s">
        <v>8665</v>
      </c>
      <c r="BO361" s="800"/>
      <c r="BP361" s="800"/>
      <c r="BQ361" s="327"/>
      <c r="BR361" s="327"/>
      <c r="BS361" s="327"/>
      <c r="BT361" s="327"/>
      <c r="BU361" s="327"/>
      <c r="BV361" s="327"/>
      <c r="BW361" s="327"/>
      <c r="BX361" s="253"/>
      <c r="BY361" s="327">
        <v>1</v>
      </c>
      <c r="BZ361" s="327">
        <v>1</v>
      </c>
      <c r="CA361" s="327">
        <v>1</v>
      </c>
      <c r="CB361" s="327"/>
      <c r="CC361" s="327"/>
    </row>
    <row r="362" spans="1:81" ht="17.100000000000001" customHeight="1">
      <c r="A362" s="88">
        <v>279</v>
      </c>
      <c r="B362" s="88" t="s">
        <v>4642</v>
      </c>
      <c r="C362" s="88" t="s">
        <v>4643</v>
      </c>
      <c r="D362" s="88" t="s">
        <v>702</v>
      </c>
      <c r="E362" s="78" t="s">
        <v>20</v>
      </c>
      <c r="F362" s="78" t="s">
        <v>6270</v>
      </c>
      <c r="G362" s="101" t="s">
        <v>6271</v>
      </c>
      <c r="H362" s="531" t="s">
        <v>8266</v>
      </c>
      <c r="I362" s="531" t="s">
        <v>6272</v>
      </c>
      <c r="J362" s="531" t="s">
        <v>102</v>
      </c>
      <c r="K362" s="531" t="s">
        <v>6273</v>
      </c>
      <c r="L362" s="531" t="s">
        <v>6274</v>
      </c>
      <c r="M362" s="91"/>
      <c r="N362" s="269" t="s">
        <v>30</v>
      </c>
      <c r="O362" s="253"/>
      <c r="P362" s="269" t="s">
        <v>30</v>
      </c>
      <c r="Q362" s="406">
        <v>14876</v>
      </c>
      <c r="R362" s="406"/>
      <c r="S362" s="449">
        <v>8264</v>
      </c>
      <c r="T362" s="406">
        <v>8264</v>
      </c>
      <c r="U362" s="390"/>
      <c r="V362" s="300"/>
      <c r="W362" s="300">
        <v>73</v>
      </c>
      <c r="X362" s="531" t="s">
        <v>6337</v>
      </c>
      <c r="Y362" s="464"/>
      <c r="Z362" s="464">
        <v>83</v>
      </c>
      <c r="AA362" s="464">
        <v>130</v>
      </c>
      <c r="AB362" s="464">
        <v>83</v>
      </c>
      <c r="AC362" s="464"/>
      <c r="AD362" s="464"/>
      <c r="AE362" s="390">
        <v>20</v>
      </c>
      <c r="AF362" s="531" t="s">
        <v>10214</v>
      </c>
      <c r="AG362" s="255"/>
      <c r="AH362" s="255">
        <v>300</v>
      </c>
      <c r="AI362" s="91"/>
      <c r="AJ362" s="273"/>
      <c r="AK362" s="273"/>
      <c r="AL362" s="629">
        <v>14</v>
      </c>
      <c r="AM362" s="629"/>
      <c r="AN362" s="629"/>
      <c r="AO362" s="629">
        <v>8</v>
      </c>
      <c r="AP362" s="629">
        <v>6</v>
      </c>
      <c r="AQ362" s="315">
        <v>363</v>
      </c>
      <c r="AR362" s="531" t="s">
        <v>10215</v>
      </c>
      <c r="AS362" s="531" t="s">
        <v>10215</v>
      </c>
      <c r="AT362" s="91" t="s">
        <v>8267</v>
      </c>
      <c r="AU362" s="232">
        <v>28510</v>
      </c>
      <c r="AV362" s="73">
        <v>79</v>
      </c>
      <c r="AW362" s="345">
        <v>7000</v>
      </c>
      <c r="AX362" s="345">
        <v>5000</v>
      </c>
      <c r="AY362" s="345">
        <v>5000</v>
      </c>
      <c r="AZ362" s="345">
        <v>5000</v>
      </c>
      <c r="BA362" s="345">
        <v>7000</v>
      </c>
      <c r="BB362" s="345"/>
      <c r="BC362" s="345"/>
      <c r="BD362" s="307" t="s">
        <v>10216</v>
      </c>
      <c r="BE362" s="307" t="s">
        <v>8268</v>
      </c>
      <c r="BF362" s="335"/>
      <c r="BG362" s="335"/>
      <c r="BH362" s="335"/>
      <c r="BI362" s="335"/>
      <c r="BJ362" s="335"/>
      <c r="BK362" s="335"/>
      <c r="BL362" s="335"/>
      <c r="BM362" s="307"/>
      <c r="BN362" s="307"/>
      <c r="BO362" s="800"/>
      <c r="BP362" s="800"/>
      <c r="BQ362" s="327"/>
      <c r="BR362" s="327"/>
      <c r="BS362" s="327"/>
      <c r="BT362" s="327"/>
      <c r="BU362" s="327"/>
      <c r="BV362" s="327"/>
      <c r="BW362" s="327"/>
      <c r="BX362" s="253"/>
      <c r="BY362" s="327">
        <v>1</v>
      </c>
      <c r="BZ362" s="327"/>
      <c r="CA362" s="327">
        <v>3</v>
      </c>
      <c r="CB362" s="327"/>
      <c r="CC362" s="327"/>
    </row>
    <row r="363" spans="1:81" ht="17.100000000000001" customHeight="1">
      <c r="A363" s="88">
        <v>280</v>
      </c>
      <c r="B363" s="86" t="s">
        <v>4719</v>
      </c>
      <c r="C363" s="86" t="s">
        <v>4720</v>
      </c>
      <c r="D363" s="86" t="s">
        <v>350</v>
      </c>
      <c r="E363" s="78" t="s">
        <v>20</v>
      </c>
      <c r="F363" s="86" t="s">
        <v>11243</v>
      </c>
      <c r="G363" s="101" t="s">
        <v>6275</v>
      </c>
      <c r="H363" s="269" t="s">
        <v>6276</v>
      </c>
      <c r="I363" s="269" t="s">
        <v>6277</v>
      </c>
      <c r="J363" s="269" t="s">
        <v>102</v>
      </c>
      <c r="K363" s="269" t="s">
        <v>4803</v>
      </c>
      <c r="L363" s="71" t="s">
        <v>6278</v>
      </c>
      <c r="M363" s="91" t="s">
        <v>11204</v>
      </c>
      <c r="N363" s="269" t="s">
        <v>30</v>
      </c>
      <c r="O363" s="253"/>
      <c r="P363" s="269" t="s">
        <v>30</v>
      </c>
      <c r="Q363" s="224">
        <v>32320</v>
      </c>
      <c r="R363" s="224">
        <v>2840.25</v>
      </c>
      <c r="S363" s="406">
        <v>1066.2</v>
      </c>
      <c r="T363" s="406">
        <v>752</v>
      </c>
      <c r="U363" s="390" t="s">
        <v>6352</v>
      </c>
      <c r="V363" s="300">
        <v>314.2</v>
      </c>
      <c r="W363" s="252">
        <v>179.6</v>
      </c>
      <c r="X363" s="71" t="s">
        <v>6337</v>
      </c>
      <c r="Y363" s="220">
        <v>48.86</v>
      </c>
      <c r="Z363" s="220"/>
      <c r="AA363" s="220"/>
      <c r="AB363" s="220">
        <v>58.4</v>
      </c>
      <c r="AC363" s="220">
        <v>110.5</v>
      </c>
      <c r="AD363" s="220">
        <v>35</v>
      </c>
      <c r="AE363" s="253">
        <v>131</v>
      </c>
      <c r="AF363" s="536" t="s">
        <v>8281</v>
      </c>
      <c r="AG363" s="255"/>
      <c r="AH363" s="255">
        <v>184</v>
      </c>
      <c r="AI363" s="91"/>
      <c r="AJ363" s="273"/>
      <c r="AK363" s="536" t="s">
        <v>6348</v>
      </c>
      <c r="AL363" s="628"/>
      <c r="AM363" s="629"/>
      <c r="AN363" s="629"/>
      <c r="AO363" s="629"/>
      <c r="AP363" s="629"/>
      <c r="AQ363" s="315">
        <v>365</v>
      </c>
      <c r="AR363" s="315" t="s">
        <v>8646</v>
      </c>
      <c r="AS363" s="315" t="s">
        <v>8646</v>
      </c>
      <c r="AT363" s="91" t="s">
        <v>6437</v>
      </c>
      <c r="AU363" s="448">
        <v>51957</v>
      </c>
      <c r="AV363" s="73">
        <v>142</v>
      </c>
      <c r="AW363" s="345">
        <v>15000</v>
      </c>
      <c r="AX363" s="345">
        <v>0</v>
      </c>
      <c r="AY363" s="345">
        <v>0</v>
      </c>
      <c r="AZ363" s="345">
        <v>0</v>
      </c>
      <c r="BA363" s="345">
        <v>15000</v>
      </c>
      <c r="BB363" s="345">
        <v>20</v>
      </c>
      <c r="BC363" s="345">
        <v>20</v>
      </c>
      <c r="BD363" s="307" t="s">
        <v>10098</v>
      </c>
      <c r="BE363" s="307" t="s">
        <v>10087</v>
      </c>
      <c r="BF363" s="335"/>
      <c r="BG363" s="335"/>
      <c r="BH363" s="335"/>
      <c r="BI363" s="335"/>
      <c r="BJ363" s="335"/>
      <c r="BK363" s="335"/>
      <c r="BL363" s="335"/>
      <c r="BM363" s="307"/>
      <c r="BN363" s="307"/>
      <c r="BO363" s="800"/>
      <c r="BP363" s="800"/>
      <c r="BQ363" s="327"/>
      <c r="BR363" s="327"/>
      <c r="BS363" s="327"/>
      <c r="BT363" s="327"/>
      <c r="BU363" s="327"/>
      <c r="BV363" s="327"/>
      <c r="BW363" s="327"/>
      <c r="BX363" s="253"/>
      <c r="BY363" s="458">
        <v>1</v>
      </c>
      <c r="BZ363" s="327"/>
      <c r="CA363" s="327">
        <v>18</v>
      </c>
      <c r="CB363" s="327"/>
      <c r="CC363" s="327"/>
    </row>
    <row r="364" spans="1:81" ht="17.100000000000001" customHeight="1">
      <c r="A364" s="88">
        <v>281</v>
      </c>
      <c r="B364" s="88" t="s">
        <v>4642</v>
      </c>
      <c r="C364" s="88" t="s">
        <v>4650</v>
      </c>
      <c r="D364" s="88" t="s">
        <v>702</v>
      </c>
      <c r="E364" s="78" t="s">
        <v>20</v>
      </c>
      <c r="F364" s="78" t="s">
        <v>6279</v>
      </c>
      <c r="G364" s="101" t="s">
        <v>6280</v>
      </c>
      <c r="H364" s="269" t="s">
        <v>6281</v>
      </c>
      <c r="I364" s="269" t="s">
        <v>5427</v>
      </c>
      <c r="J364" s="269" t="s">
        <v>102</v>
      </c>
      <c r="K364" s="269" t="s">
        <v>6282</v>
      </c>
      <c r="L364" s="71" t="s">
        <v>6283</v>
      </c>
      <c r="M364" s="91" t="s">
        <v>11205</v>
      </c>
      <c r="N364" s="269" t="s">
        <v>30</v>
      </c>
      <c r="O364" s="253"/>
      <c r="P364" s="269" t="s">
        <v>30</v>
      </c>
      <c r="Q364" s="224">
        <v>29850</v>
      </c>
      <c r="R364" s="224">
        <v>4608</v>
      </c>
      <c r="S364" s="224">
        <v>2020</v>
      </c>
      <c r="T364" s="224">
        <v>2020</v>
      </c>
      <c r="U364" s="253" t="s">
        <v>8269</v>
      </c>
      <c r="V364" s="252"/>
      <c r="W364" s="252">
        <v>168</v>
      </c>
      <c r="X364" s="71" t="s">
        <v>6337</v>
      </c>
      <c r="Y364" s="220">
        <v>33</v>
      </c>
      <c r="Z364" s="220"/>
      <c r="AA364" s="220"/>
      <c r="AB364" s="220">
        <v>100.8</v>
      </c>
      <c r="AC364" s="220">
        <v>227</v>
      </c>
      <c r="AD364" s="220">
        <v>336</v>
      </c>
      <c r="AE364" s="253">
        <v>110</v>
      </c>
      <c r="AF364" s="273" t="s">
        <v>8509</v>
      </c>
      <c r="AG364" s="228">
        <v>135</v>
      </c>
      <c r="AH364" s="228">
        <v>140</v>
      </c>
      <c r="AI364" s="91"/>
      <c r="AJ364" s="273"/>
      <c r="AK364" s="273"/>
      <c r="AL364" s="629"/>
      <c r="AM364" s="629"/>
      <c r="AN364" s="629"/>
      <c r="AO364" s="629"/>
      <c r="AP364" s="629"/>
      <c r="AQ364" s="315">
        <v>365</v>
      </c>
      <c r="AR364" s="315" t="s">
        <v>8621</v>
      </c>
      <c r="AS364" s="315" t="s">
        <v>8621</v>
      </c>
      <c r="AT364" s="91" t="s">
        <v>6437</v>
      </c>
      <c r="AU364" s="232">
        <v>217520</v>
      </c>
      <c r="AV364" s="73">
        <v>596</v>
      </c>
      <c r="AW364" s="345">
        <v>14000</v>
      </c>
      <c r="AX364" s="345">
        <v>12000</v>
      </c>
      <c r="AY364" s="345">
        <v>12000</v>
      </c>
      <c r="AZ364" s="345">
        <v>13000</v>
      </c>
      <c r="BA364" s="345">
        <v>14000</v>
      </c>
      <c r="BB364" s="345">
        <v>35</v>
      </c>
      <c r="BC364" s="345">
        <v>30</v>
      </c>
      <c r="BD364" s="307" t="s">
        <v>8270</v>
      </c>
      <c r="BE364" s="307" t="s">
        <v>7147</v>
      </c>
      <c r="BF364" s="335"/>
      <c r="BG364" s="335"/>
      <c r="BH364" s="335"/>
      <c r="BI364" s="335"/>
      <c r="BJ364" s="335"/>
      <c r="BK364" s="335"/>
      <c r="BL364" s="335"/>
      <c r="BM364" s="307"/>
      <c r="BN364" s="307"/>
      <c r="BO364" s="800"/>
      <c r="BP364" s="800"/>
      <c r="BQ364" s="327"/>
      <c r="BR364" s="327"/>
      <c r="BS364" s="327"/>
      <c r="BT364" s="327"/>
      <c r="BU364" s="327"/>
      <c r="BV364" s="327"/>
      <c r="BW364" s="327"/>
      <c r="BX364" s="253"/>
      <c r="BY364" s="327">
        <v>1</v>
      </c>
      <c r="BZ364" s="327"/>
      <c r="CA364" s="327">
        <v>17</v>
      </c>
      <c r="CB364" s="327"/>
      <c r="CC364" s="327"/>
    </row>
    <row r="365" spans="1:81" ht="17.100000000000001" customHeight="1">
      <c r="A365" s="88">
        <v>282</v>
      </c>
      <c r="B365" s="88" t="s">
        <v>4642</v>
      </c>
      <c r="C365" s="88" t="s">
        <v>4643</v>
      </c>
      <c r="D365" s="88" t="s">
        <v>702</v>
      </c>
      <c r="E365" s="78" t="s">
        <v>20</v>
      </c>
      <c r="F365" s="78" t="s">
        <v>6284</v>
      </c>
      <c r="G365" s="101" t="s">
        <v>6285</v>
      </c>
      <c r="H365" s="269" t="s">
        <v>6286</v>
      </c>
      <c r="I365" s="269" t="s">
        <v>6287</v>
      </c>
      <c r="J365" s="269" t="s">
        <v>102</v>
      </c>
      <c r="K365" s="269" t="s">
        <v>6288</v>
      </c>
      <c r="L365" s="71" t="s">
        <v>6289</v>
      </c>
      <c r="M365" s="91" t="s">
        <v>11206</v>
      </c>
      <c r="N365" s="269" t="s">
        <v>102</v>
      </c>
      <c r="O365" s="253" t="s">
        <v>11211</v>
      </c>
      <c r="P365" s="269" t="s">
        <v>30</v>
      </c>
      <c r="Q365" s="224">
        <v>2493</v>
      </c>
      <c r="R365" s="224">
        <v>5715</v>
      </c>
      <c r="S365" s="224">
        <v>4798</v>
      </c>
      <c r="T365" s="224">
        <v>3622</v>
      </c>
      <c r="U365" s="253" t="s">
        <v>6361</v>
      </c>
      <c r="V365" s="252">
        <v>1176</v>
      </c>
      <c r="W365" s="252">
        <v>448</v>
      </c>
      <c r="X365" s="71" t="s">
        <v>6337</v>
      </c>
      <c r="Y365" s="220"/>
      <c r="Z365" s="220">
        <v>17</v>
      </c>
      <c r="AA365" s="220">
        <v>50</v>
      </c>
      <c r="AB365" s="220">
        <v>149</v>
      </c>
      <c r="AC365" s="220">
        <v>125</v>
      </c>
      <c r="AD365" s="220">
        <v>178</v>
      </c>
      <c r="AE365" s="253">
        <v>18</v>
      </c>
      <c r="AF365" s="273" t="s">
        <v>8271</v>
      </c>
      <c r="AG365" s="228"/>
      <c r="AH365" s="228">
        <v>350</v>
      </c>
      <c r="AI365" s="91"/>
      <c r="AJ365" s="273"/>
      <c r="AK365" s="273" t="s">
        <v>6348</v>
      </c>
      <c r="AL365" s="629"/>
      <c r="AM365" s="629"/>
      <c r="AN365" s="629"/>
      <c r="AO365" s="629"/>
      <c r="AP365" s="629"/>
      <c r="AQ365" s="315">
        <v>310</v>
      </c>
      <c r="AR365" s="315" t="s">
        <v>6520</v>
      </c>
      <c r="AS365" s="315" t="s">
        <v>6520</v>
      </c>
      <c r="AT365" s="91" t="s">
        <v>8553</v>
      </c>
      <c r="AU365" s="232">
        <v>27520</v>
      </c>
      <c r="AV365" s="448">
        <v>89</v>
      </c>
      <c r="AW365" s="345">
        <v>15000</v>
      </c>
      <c r="AX365" s="345">
        <v>6000</v>
      </c>
      <c r="AY365" s="345">
        <v>6000</v>
      </c>
      <c r="AZ365" s="345">
        <v>9000</v>
      </c>
      <c r="BA365" s="345">
        <v>15000</v>
      </c>
      <c r="BB365" s="335" t="s">
        <v>8668</v>
      </c>
      <c r="BC365" s="345">
        <v>10</v>
      </c>
      <c r="BD365" s="307" t="s">
        <v>10099</v>
      </c>
      <c r="BE365" s="307" t="s">
        <v>10096</v>
      </c>
      <c r="BF365" s="335"/>
      <c r="BG365" s="335"/>
      <c r="BH365" s="335"/>
      <c r="BI365" s="335"/>
      <c r="BJ365" s="335"/>
      <c r="BK365" s="335"/>
      <c r="BL365" s="335"/>
      <c r="BM365" s="307"/>
      <c r="BN365" s="307" t="s">
        <v>12029</v>
      </c>
      <c r="BO365" s="800"/>
      <c r="BP365" s="800"/>
      <c r="BQ365" s="327"/>
      <c r="BR365" s="327"/>
      <c r="BS365" s="327"/>
      <c r="BT365" s="327"/>
      <c r="BU365" s="327"/>
      <c r="BV365" s="327"/>
      <c r="BW365" s="327"/>
      <c r="BX365" s="253"/>
      <c r="BY365" s="327">
        <v>2</v>
      </c>
      <c r="BZ365" s="327"/>
      <c r="CA365" s="327">
        <v>2</v>
      </c>
      <c r="CB365" s="327"/>
      <c r="CC365" s="327"/>
    </row>
    <row r="366" spans="1:81" ht="17.100000000000001" customHeight="1">
      <c r="A366" s="88">
        <v>283</v>
      </c>
      <c r="B366" s="88" t="s">
        <v>4642</v>
      </c>
      <c r="C366" s="88" t="s">
        <v>4650</v>
      </c>
      <c r="D366" s="88" t="s">
        <v>702</v>
      </c>
      <c r="E366" s="78" t="s">
        <v>20</v>
      </c>
      <c r="F366" s="78" t="s">
        <v>6290</v>
      </c>
      <c r="G366" s="101" t="s">
        <v>11091</v>
      </c>
      <c r="H366" s="269" t="s">
        <v>6291</v>
      </c>
      <c r="I366" s="269" t="s">
        <v>6292</v>
      </c>
      <c r="J366" s="269" t="s">
        <v>102</v>
      </c>
      <c r="K366" s="269" t="s">
        <v>4048</v>
      </c>
      <c r="L366" s="71" t="s">
        <v>6293</v>
      </c>
      <c r="M366" s="91" t="s">
        <v>8272</v>
      </c>
      <c r="N366" s="269" t="s">
        <v>30</v>
      </c>
      <c r="O366" s="253"/>
      <c r="P366" s="269" t="s">
        <v>30</v>
      </c>
      <c r="Q366" s="224">
        <v>2481</v>
      </c>
      <c r="R366" s="224">
        <v>999</v>
      </c>
      <c r="S366" s="224">
        <v>335</v>
      </c>
      <c r="T366" s="224">
        <v>257</v>
      </c>
      <c r="U366" s="253" t="s">
        <v>6361</v>
      </c>
      <c r="V366" s="252">
        <v>78</v>
      </c>
      <c r="W366" s="252">
        <v>74</v>
      </c>
      <c r="X366" s="71" t="s">
        <v>6337</v>
      </c>
      <c r="Y366" s="220">
        <v>46</v>
      </c>
      <c r="Z366" s="220">
        <v>45</v>
      </c>
      <c r="AA366" s="220">
        <v>1320</v>
      </c>
      <c r="AB366" s="220">
        <v>25</v>
      </c>
      <c r="AC366" s="220">
        <v>42</v>
      </c>
      <c r="AD366" s="220">
        <v>32</v>
      </c>
      <c r="AE366" s="253">
        <v>7</v>
      </c>
      <c r="AF366" s="91" t="s">
        <v>10237</v>
      </c>
      <c r="AG366" s="228"/>
      <c r="AH366" s="228"/>
      <c r="AI366" s="91"/>
      <c r="AJ366" s="273"/>
      <c r="AK366" s="273" t="s">
        <v>6348</v>
      </c>
      <c r="AL366" s="629"/>
      <c r="AM366" s="629"/>
      <c r="AN366" s="629"/>
      <c r="AO366" s="629"/>
      <c r="AP366" s="629"/>
      <c r="AQ366" s="315">
        <v>313</v>
      </c>
      <c r="AR366" s="315" t="s">
        <v>6341</v>
      </c>
      <c r="AS366" s="315" t="s">
        <v>6341</v>
      </c>
      <c r="AT366" s="91" t="s">
        <v>6422</v>
      </c>
      <c r="AU366" s="232">
        <v>12311</v>
      </c>
      <c r="AV366" s="448">
        <v>39</v>
      </c>
      <c r="AW366" s="345">
        <v>10000</v>
      </c>
      <c r="AX366" s="345">
        <v>0</v>
      </c>
      <c r="AY366" s="345">
        <v>6000</v>
      </c>
      <c r="AZ366" s="345">
        <v>6000</v>
      </c>
      <c r="BA366" s="345">
        <v>6000</v>
      </c>
      <c r="BB366" s="345">
        <v>40</v>
      </c>
      <c r="BC366" s="345">
        <v>40</v>
      </c>
      <c r="BD366" s="307" t="s">
        <v>10100</v>
      </c>
      <c r="BE366" s="307" t="s">
        <v>8273</v>
      </c>
      <c r="BF366" s="335">
        <v>10000</v>
      </c>
      <c r="BG366" s="335">
        <v>0</v>
      </c>
      <c r="BH366" s="335">
        <v>6000</v>
      </c>
      <c r="BI366" s="335">
        <v>6000</v>
      </c>
      <c r="BJ366" s="335">
        <v>6000</v>
      </c>
      <c r="BK366" s="335">
        <v>40</v>
      </c>
      <c r="BL366" s="335">
        <v>40</v>
      </c>
      <c r="BM366" s="307" t="s">
        <v>10100</v>
      </c>
      <c r="BN366" s="307" t="s">
        <v>10122</v>
      </c>
      <c r="BO366" s="800"/>
      <c r="BP366" s="800"/>
      <c r="BQ366" s="327"/>
      <c r="BR366" s="327"/>
      <c r="BS366" s="327"/>
      <c r="BT366" s="327"/>
      <c r="BU366" s="327"/>
      <c r="BV366" s="327"/>
      <c r="BW366" s="327"/>
      <c r="BX366" s="253"/>
      <c r="BY366" s="327">
        <v>1</v>
      </c>
      <c r="BZ366" s="327"/>
      <c r="CA366" s="327">
        <v>5</v>
      </c>
      <c r="CB366" s="327"/>
      <c r="CC366" s="327"/>
    </row>
    <row r="367" spans="1:81" ht="17.100000000000001" customHeight="1">
      <c r="A367" s="88">
        <v>284</v>
      </c>
      <c r="B367" s="88" t="s">
        <v>4642</v>
      </c>
      <c r="C367" s="88" t="s">
        <v>6294</v>
      </c>
      <c r="D367" s="88" t="s">
        <v>702</v>
      </c>
      <c r="E367" s="78" t="s">
        <v>20</v>
      </c>
      <c r="F367" s="78" t="s">
        <v>6295</v>
      </c>
      <c r="G367" s="101" t="s">
        <v>6296</v>
      </c>
      <c r="H367" s="269" t="s">
        <v>6297</v>
      </c>
      <c r="I367" s="269" t="s">
        <v>6298</v>
      </c>
      <c r="J367" s="269" t="s">
        <v>102</v>
      </c>
      <c r="K367" s="269" t="s">
        <v>6299</v>
      </c>
      <c r="L367" s="71" t="s">
        <v>6300</v>
      </c>
      <c r="M367" s="91" t="s">
        <v>11207</v>
      </c>
      <c r="N367" s="269" t="s">
        <v>102</v>
      </c>
      <c r="O367" s="253">
        <v>1000</v>
      </c>
      <c r="P367" s="269" t="s">
        <v>102</v>
      </c>
      <c r="Q367" s="224">
        <v>16677</v>
      </c>
      <c r="R367" s="224">
        <v>1386</v>
      </c>
      <c r="S367" s="224">
        <v>1184</v>
      </c>
      <c r="T367" s="406">
        <v>1184</v>
      </c>
      <c r="U367" s="390"/>
      <c r="V367" s="300"/>
      <c r="W367" s="252">
        <v>83</v>
      </c>
      <c r="X367" s="243" t="s">
        <v>33</v>
      </c>
      <c r="Y367" s="220"/>
      <c r="Z367" s="220"/>
      <c r="AA367" s="220"/>
      <c r="AB367" s="220">
        <v>19</v>
      </c>
      <c r="AC367" s="220"/>
      <c r="AD367" s="220"/>
      <c r="AE367" s="253"/>
      <c r="AF367" s="273" t="s">
        <v>8274</v>
      </c>
      <c r="AG367" s="228"/>
      <c r="AH367" s="228">
        <v>241</v>
      </c>
      <c r="AI367" s="91"/>
      <c r="AJ367" s="273"/>
      <c r="AK367" s="273"/>
      <c r="AL367" s="629"/>
      <c r="AM367" s="629"/>
      <c r="AN367" s="629"/>
      <c r="AO367" s="629"/>
      <c r="AP367" s="629"/>
      <c r="AQ367" s="315">
        <v>316</v>
      </c>
      <c r="AR367" s="315" t="s">
        <v>8613</v>
      </c>
      <c r="AS367" s="315" t="s">
        <v>8613</v>
      </c>
      <c r="AT367" s="91" t="s">
        <v>8275</v>
      </c>
      <c r="AU367" s="232">
        <v>47564</v>
      </c>
      <c r="AV367" s="448">
        <v>151</v>
      </c>
      <c r="AW367" s="345">
        <v>12000</v>
      </c>
      <c r="AX367" s="345">
        <v>0</v>
      </c>
      <c r="AY367" s="345">
        <v>9000</v>
      </c>
      <c r="AZ367" s="345">
        <v>9000</v>
      </c>
      <c r="BA367" s="345">
        <v>12000</v>
      </c>
      <c r="BB367" s="345">
        <v>25</v>
      </c>
      <c r="BC367" s="345" t="s">
        <v>8667</v>
      </c>
      <c r="BD367" s="307" t="s">
        <v>8276</v>
      </c>
      <c r="BE367" s="307" t="s">
        <v>10087</v>
      </c>
      <c r="BF367" s="335"/>
      <c r="BG367" s="335"/>
      <c r="BH367" s="335"/>
      <c r="BI367" s="335"/>
      <c r="BJ367" s="335"/>
      <c r="BK367" s="335"/>
      <c r="BL367" s="335"/>
      <c r="BM367" s="307"/>
      <c r="BN367" s="307"/>
      <c r="BO367" s="806"/>
      <c r="BP367" s="800"/>
      <c r="BQ367" s="327"/>
      <c r="BR367" s="327"/>
      <c r="BS367" s="327"/>
      <c r="BT367" s="327"/>
      <c r="BU367" s="327"/>
      <c r="BV367" s="327"/>
      <c r="BW367" s="327"/>
      <c r="BX367" s="253"/>
      <c r="BY367" s="531">
        <v>3</v>
      </c>
      <c r="BZ367" s="327"/>
      <c r="CA367" s="327"/>
      <c r="CB367" s="327"/>
      <c r="CC367" s="327"/>
    </row>
    <row r="368" spans="1:81" ht="17.100000000000001" customHeight="1">
      <c r="A368" s="88">
        <v>285</v>
      </c>
      <c r="B368" s="88" t="s">
        <v>4642</v>
      </c>
      <c r="C368" s="88" t="s">
        <v>4643</v>
      </c>
      <c r="D368" s="88" t="s">
        <v>702</v>
      </c>
      <c r="E368" s="78" t="s">
        <v>180</v>
      </c>
      <c r="F368" s="78" t="s">
        <v>6301</v>
      </c>
      <c r="G368" s="101" t="s">
        <v>6302</v>
      </c>
      <c r="H368" s="607" t="s">
        <v>8279</v>
      </c>
      <c r="I368" s="607" t="s">
        <v>6303</v>
      </c>
      <c r="J368" s="607" t="s">
        <v>102</v>
      </c>
      <c r="K368" s="607" t="s">
        <v>6303</v>
      </c>
      <c r="L368" s="607" t="s">
        <v>8280</v>
      </c>
      <c r="M368" s="91" t="s">
        <v>8516</v>
      </c>
      <c r="N368" s="536" t="s">
        <v>30</v>
      </c>
      <c r="O368" s="390"/>
      <c r="P368" s="536" t="s">
        <v>30</v>
      </c>
      <c r="Q368" s="406">
        <v>165</v>
      </c>
      <c r="R368" s="406">
        <v>376</v>
      </c>
      <c r="S368" s="406">
        <v>189</v>
      </c>
      <c r="T368" s="406">
        <v>128</v>
      </c>
      <c r="U368" s="253" t="s">
        <v>6361</v>
      </c>
      <c r="V368" s="252">
        <v>61</v>
      </c>
      <c r="W368" s="252">
        <v>15</v>
      </c>
      <c r="X368" s="536" t="s">
        <v>10240</v>
      </c>
      <c r="Y368" s="220">
        <v>120</v>
      </c>
      <c r="Z368" s="464"/>
      <c r="AA368" s="220">
        <v>100</v>
      </c>
      <c r="AB368" s="220">
        <v>9</v>
      </c>
      <c r="AC368" s="220">
        <v>60</v>
      </c>
      <c r="AD368" s="220">
        <v>60</v>
      </c>
      <c r="AE368" s="253">
        <v>20</v>
      </c>
      <c r="AF368" s="273" t="s">
        <v>10238</v>
      </c>
      <c r="AG368" s="228">
        <v>50</v>
      </c>
      <c r="AH368" s="228">
        <v>150</v>
      </c>
      <c r="AI368" s="91"/>
      <c r="AJ368" s="273"/>
      <c r="AK368" s="273" t="s">
        <v>6354</v>
      </c>
      <c r="AL368" s="629">
        <v>8</v>
      </c>
      <c r="AM368" s="629">
        <v>3</v>
      </c>
      <c r="AN368" s="629">
        <v>2</v>
      </c>
      <c r="AO368" s="629">
        <v>2</v>
      </c>
      <c r="AP368" s="629">
        <v>1</v>
      </c>
      <c r="AQ368" s="315">
        <v>310</v>
      </c>
      <c r="AR368" s="315" t="s">
        <v>8615</v>
      </c>
      <c r="AS368" s="315" t="s">
        <v>8648</v>
      </c>
      <c r="AT368" s="91" t="s">
        <v>6356</v>
      </c>
      <c r="AU368" s="232">
        <v>13500</v>
      </c>
      <c r="AV368" s="448">
        <v>44</v>
      </c>
      <c r="AW368" s="345"/>
      <c r="AX368" s="345"/>
      <c r="AY368" s="345"/>
      <c r="AZ368" s="345"/>
      <c r="BA368" s="345"/>
      <c r="BB368" s="345"/>
      <c r="BC368" s="345"/>
      <c r="BD368" s="307"/>
      <c r="BE368" s="307" t="s">
        <v>6350</v>
      </c>
      <c r="BF368" s="335"/>
      <c r="BG368" s="335"/>
      <c r="BH368" s="335"/>
      <c r="BI368" s="335"/>
      <c r="BJ368" s="335"/>
      <c r="BK368" s="335"/>
      <c r="BL368" s="335"/>
      <c r="BM368" s="307"/>
      <c r="BN368" s="307"/>
      <c r="BO368" s="800"/>
      <c r="BP368" s="800"/>
      <c r="BQ368" s="327"/>
      <c r="BR368" s="327"/>
      <c r="BS368" s="327"/>
      <c r="BT368" s="327"/>
      <c r="BU368" s="327"/>
      <c r="BV368" s="327"/>
      <c r="BW368" s="327"/>
      <c r="BX368" s="253"/>
      <c r="BY368" s="327"/>
      <c r="BZ368" s="327"/>
      <c r="CA368" s="327"/>
      <c r="CB368" s="327"/>
      <c r="CC368" s="327">
        <v>2</v>
      </c>
    </row>
    <row r="369" spans="1:81" ht="17.100000000000001" customHeight="1">
      <c r="A369" s="88">
        <v>286</v>
      </c>
      <c r="B369" s="78" t="s">
        <v>4642</v>
      </c>
      <c r="C369" s="78" t="s">
        <v>4643</v>
      </c>
      <c r="D369" s="78" t="s">
        <v>702</v>
      </c>
      <c r="E369" s="78" t="s">
        <v>20</v>
      </c>
      <c r="F369" s="78" t="s">
        <v>10246</v>
      </c>
      <c r="G369" s="101" t="s">
        <v>6304</v>
      </c>
      <c r="H369" s="269" t="s">
        <v>6305</v>
      </c>
      <c r="I369" s="536" t="s">
        <v>6306</v>
      </c>
      <c r="J369" s="269" t="s">
        <v>102</v>
      </c>
      <c r="K369" s="536" t="s">
        <v>6234</v>
      </c>
      <c r="L369" s="536" t="s">
        <v>6307</v>
      </c>
      <c r="M369" s="91" t="s">
        <v>10242</v>
      </c>
      <c r="N369" s="269" t="s">
        <v>30</v>
      </c>
      <c r="O369" s="253"/>
      <c r="P369" s="269" t="s">
        <v>30</v>
      </c>
      <c r="Q369" s="406">
        <v>15526</v>
      </c>
      <c r="R369" s="406">
        <v>3173</v>
      </c>
      <c r="S369" s="406">
        <v>15526</v>
      </c>
      <c r="T369" s="406">
        <v>15526</v>
      </c>
      <c r="U369" s="390"/>
      <c r="V369" s="300"/>
      <c r="W369" s="300">
        <v>32</v>
      </c>
      <c r="X369" s="89" t="s">
        <v>10989</v>
      </c>
      <c r="Y369" s="220"/>
      <c r="Z369" s="220"/>
      <c r="AA369" s="220"/>
      <c r="AB369" s="464">
        <v>31</v>
      </c>
      <c r="AC369" s="464">
        <v>465</v>
      </c>
      <c r="AD369" s="464">
        <v>20</v>
      </c>
      <c r="AE369" s="390">
        <v>97</v>
      </c>
      <c r="AF369" s="273" t="s">
        <v>10243</v>
      </c>
      <c r="AG369" s="228">
        <v>180</v>
      </c>
      <c r="AH369" s="228">
        <v>890</v>
      </c>
      <c r="AI369" s="91"/>
      <c r="AJ369" s="273"/>
      <c r="AK369" s="273"/>
      <c r="AL369" s="628"/>
      <c r="AM369" s="628"/>
      <c r="AN369" s="628"/>
      <c r="AO369" s="628"/>
      <c r="AP369" s="629"/>
      <c r="AQ369" s="536">
        <v>0</v>
      </c>
      <c r="AR369" s="536"/>
      <c r="AS369" s="536"/>
      <c r="AT369" s="634" t="s">
        <v>11226</v>
      </c>
      <c r="AU369" s="232">
        <v>0</v>
      </c>
      <c r="AV369" s="232">
        <v>0</v>
      </c>
      <c r="AW369" s="69">
        <v>11000</v>
      </c>
      <c r="AX369" s="69">
        <v>8000</v>
      </c>
      <c r="AY369" s="69">
        <v>8000</v>
      </c>
      <c r="AZ369" s="69">
        <v>9000</v>
      </c>
      <c r="BA369" s="69">
        <v>11000</v>
      </c>
      <c r="BB369" s="69">
        <v>18</v>
      </c>
      <c r="BC369" s="69">
        <v>10</v>
      </c>
      <c r="BD369" s="539" t="s">
        <v>10241</v>
      </c>
      <c r="BE369" s="539" t="s">
        <v>7878</v>
      </c>
      <c r="BF369" s="335"/>
      <c r="BG369" s="335"/>
      <c r="BH369" s="335"/>
      <c r="BI369" s="335"/>
      <c r="BJ369" s="335"/>
      <c r="BK369" s="335"/>
      <c r="BL369" s="335"/>
      <c r="BM369" s="307"/>
      <c r="BN369" s="307"/>
      <c r="BO369" s="800"/>
      <c r="BP369" s="800"/>
      <c r="BQ369" s="327"/>
      <c r="BR369" s="327"/>
      <c r="BS369" s="327"/>
      <c r="BT369" s="327"/>
      <c r="BU369" s="327"/>
      <c r="BV369" s="327"/>
      <c r="BW369" s="327"/>
      <c r="BX369" s="253"/>
      <c r="BY369" s="327">
        <v>3</v>
      </c>
      <c r="BZ369" s="327"/>
      <c r="CA369" s="327">
        <v>10</v>
      </c>
      <c r="CB369" s="327"/>
      <c r="CC369" s="327"/>
    </row>
    <row r="370" spans="1:81" ht="17.100000000000001" customHeight="1">
      <c r="A370" s="88">
        <v>287</v>
      </c>
      <c r="B370" s="78" t="s">
        <v>4642</v>
      </c>
      <c r="C370" s="78" t="s">
        <v>4650</v>
      </c>
      <c r="D370" s="78" t="s">
        <v>702</v>
      </c>
      <c r="E370" s="78" t="s">
        <v>20</v>
      </c>
      <c r="F370" s="78" t="s">
        <v>10988</v>
      </c>
      <c r="G370" s="101" t="s">
        <v>8814</v>
      </c>
      <c r="H370" s="269" t="s">
        <v>6308</v>
      </c>
      <c r="I370" s="269" t="s">
        <v>6309</v>
      </c>
      <c r="J370" s="269" t="s">
        <v>102</v>
      </c>
      <c r="K370" s="269" t="s">
        <v>6273</v>
      </c>
      <c r="L370" s="71" t="s">
        <v>10987</v>
      </c>
      <c r="M370" s="91" t="s">
        <v>11208</v>
      </c>
      <c r="N370" s="269" t="s">
        <v>30</v>
      </c>
      <c r="O370" s="253"/>
      <c r="P370" s="269" t="s">
        <v>30</v>
      </c>
      <c r="Q370" s="224">
        <v>412286</v>
      </c>
      <c r="R370" s="224">
        <v>1592</v>
      </c>
      <c r="S370" s="224">
        <v>21800</v>
      </c>
      <c r="T370" s="406">
        <v>21446</v>
      </c>
      <c r="U370" s="390"/>
      <c r="V370" s="300">
        <v>354</v>
      </c>
      <c r="W370" s="300">
        <v>55.68</v>
      </c>
      <c r="X370" s="542" t="s">
        <v>6337</v>
      </c>
      <c r="Y370" s="220"/>
      <c r="Z370" s="220"/>
      <c r="AA370" s="220"/>
      <c r="AB370" s="464">
        <v>242.18</v>
      </c>
      <c r="AC370" s="464">
        <v>359.36</v>
      </c>
      <c r="AD370" s="464">
        <v>171.72</v>
      </c>
      <c r="AE370" s="307" t="s">
        <v>8478</v>
      </c>
      <c r="AF370" s="273" t="s">
        <v>8281</v>
      </c>
      <c r="AG370" s="228"/>
      <c r="AH370" s="228">
        <v>150</v>
      </c>
      <c r="AI370" s="91"/>
      <c r="AJ370" s="273"/>
      <c r="AK370" s="273"/>
      <c r="AL370" s="629">
        <v>1</v>
      </c>
      <c r="AM370" s="629"/>
      <c r="AN370" s="629"/>
      <c r="AO370" s="629"/>
      <c r="AP370" s="629">
        <v>1</v>
      </c>
      <c r="AQ370" s="542">
        <v>360</v>
      </c>
      <c r="AR370" s="315" t="s">
        <v>8647</v>
      </c>
      <c r="AS370" s="315" t="s">
        <v>8647</v>
      </c>
      <c r="AT370" s="91" t="s">
        <v>8649</v>
      </c>
      <c r="AU370" s="232">
        <v>117351</v>
      </c>
      <c r="AV370" s="232">
        <v>326</v>
      </c>
      <c r="AW370" s="335" t="s">
        <v>11252</v>
      </c>
      <c r="AX370" s="335" t="s">
        <v>11253</v>
      </c>
      <c r="AY370" s="335" t="s">
        <v>11253</v>
      </c>
      <c r="AZ370" s="335" t="s">
        <v>11254</v>
      </c>
      <c r="BA370" s="335" t="s">
        <v>11252</v>
      </c>
      <c r="BB370" s="68">
        <v>20</v>
      </c>
      <c r="BC370" s="68">
        <v>10</v>
      </c>
      <c r="BD370" s="307" t="s">
        <v>8282</v>
      </c>
      <c r="BE370" s="307" t="s">
        <v>10088</v>
      </c>
      <c r="BF370" s="335"/>
      <c r="BG370" s="335"/>
      <c r="BH370" s="335"/>
      <c r="BI370" s="335"/>
      <c r="BJ370" s="335"/>
      <c r="BK370" s="335"/>
      <c r="BL370" s="335"/>
      <c r="BM370" s="307"/>
      <c r="BN370" s="307"/>
      <c r="BO370" s="800"/>
      <c r="BP370" s="800"/>
      <c r="BQ370" s="327"/>
      <c r="BR370" s="327"/>
      <c r="BS370" s="327"/>
      <c r="BT370" s="327"/>
      <c r="BU370" s="327"/>
      <c r="BV370" s="327"/>
      <c r="BW370" s="327"/>
      <c r="BX370" s="253"/>
      <c r="BY370" s="327">
        <v>1</v>
      </c>
      <c r="BZ370" s="327"/>
      <c r="CA370" s="327">
        <v>10</v>
      </c>
      <c r="CB370" s="327"/>
      <c r="CC370" s="327"/>
    </row>
    <row r="371" spans="1:81" ht="17.100000000000001" customHeight="1">
      <c r="A371" s="88">
        <v>288</v>
      </c>
      <c r="B371" s="78" t="s">
        <v>4642</v>
      </c>
      <c r="C371" s="78" t="s">
        <v>4650</v>
      </c>
      <c r="D371" s="78" t="s">
        <v>702</v>
      </c>
      <c r="E371" s="78" t="s">
        <v>20</v>
      </c>
      <c r="F371" s="90" t="s">
        <v>6310</v>
      </c>
      <c r="G371" s="101" t="s">
        <v>6311</v>
      </c>
      <c r="H371" s="269" t="s">
        <v>6312</v>
      </c>
      <c r="I371" s="269" t="s">
        <v>6313</v>
      </c>
      <c r="J371" s="269" t="s">
        <v>102</v>
      </c>
      <c r="K371" s="269" t="s">
        <v>6314</v>
      </c>
      <c r="L371" s="71" t="s">
        <v>6315</v>
      </c>
      <c r="M371" s="91" t="s">
        <v>11209</v>
      </c>
      <c r="N371" s="269" t="s">
        <v>102</v>
      </c>
      <c r="O371" s="253" t="s">
        <v>11211</v>
      </c>
      <c r="P371" s="269" t="s">
        <v>30</v>
      </c>
      <c r="Q371" s="224">
        <v>25960</v>
      </c>
      <c r="R371" s="224">
        <v>2658.05</v>
      </c>
      <c r="S371" s="224">
        <v>1309.463</v>
      </c>
      <c r="T371" s="224"/>
      <c r="U371" s="253"/>
      <c r="V371" s="252">
        <v>1309.463</v>
      </c>
      <c r="W371" s="252">
        <v>95.55</v>
      </c>
      <c r="X371" s="71" t="s">
        <v>6337</v>
      </c>
      <c r="Y371" s="220">
        <v>162</v>
      </c>
      <c r="Z371" s="220">
        <v>53.064999999999998</v>
      </c>
      <c r="AA371" s="220">
        <v>1338</v>
      </c>
      <c r="AB371" s="220">
        <v>172.81</v>
      </c>
      <c r="AC371" s="220"/>
      <c r="AD371" s="220"/>
      <c r="AE371" s="253">
        <v>26</v>
      </c>
      <c r="AF371" s="273" t="s">
        <v>8510</v>
      </c>
      <c r="AG371" s="228"/>
      <c r="AH371" s="228">
        <v>168</v>
      </c>
      <c r="AI371" s="91"/>
      <c r="AJ371" s="273"/>
      <c r="AK371" s="273" t="s">
        <v>6348</v>
      </c>
      <c r="AL371" s="629">
        <v>3</v>
      </c>
      <c r="AM371" s="629">
        <v>1</v>
      </c>
      <c r="AN371" s="629"/>
      <c r="AO371" s="629">
        <v>2</v>
      </c>
      <c r="AP371" s="629"/>
      <c r="AQ371" s="315">
        <v>223</v>
      </c>
      <c r="AR371" s="315" t="s">
        <v>6341</v>
      </c>
      <c r="AS371" s="315" t="s">
        <v>6341</v>
      </c>
      <c r="AT371" s="91" t="s">
        <v>8310</v>
      </c>
      <c r="AU371" s="232">
        <v>47363</v>
      </c>
      <c r="AV371" s="73">
        <v>212</v>
      </c>
      <c r="AW371" s="345"/>
      <c r="AX371" s="345"/>
      <c r="AY371" s="345"/>
      <c r="AZ371" s="345"/>
      <c r="BA371" s="345"/>
      <c r="BB371" s="345"/>
      <c r="BC371" s="345"/>
      <c r="BD371" s="307"/>
      <c r="BE371" s="307"/>
      <c r="BF371" s="335">
        <v>10000</v>
      </c>
      <c r="BG371" s="335">
        <v>0</v>
      </c>
      <c r="BH371" s="335">
        <v>4000</v>
      </c>
      <c r="BI371" s="335">
        <v>6000</v>
      </c>
      <c r="BJ371" s="335">
        <v>10000</v>
      </c>
      <c r="BK371" s="335">
        <v>30</v>
      </c>
      <c r="BL371" s="335">
        <v>50</v>
      </c>
      <c r="BM371" s="307" t="s">
        <v>8686</v>
      </c>
      <c r="BN371" s="307" t="s">
        <v>8687</v>
      </c>
      <c r="BO371" s="800"/>
      <c r="BP371" s="800"/>
      <c r="BQ371" s="327"/>
      <c r="BR371" s="327"/>
      <c r="BS371" s="327"/>
      <c r="BT371" s="327"/>
      <c r="BU371" s="327"/>
      <c r="BV371" s="327"/>
      <c r="BW371" s="327"/>
      <c r="BX371" s="253"/>
      <c r="BY371" s="458">
        <v>1</v>
      </c>
      <c r="BZ371" s="327">
        <v>3</v>
      </c>
      <c r="CA371" s="327">
        <v>21</v>
      </c>
      <c r="CB371" s="327"/>
      <c r="CC371" s="327"/>
    </row>
    <row r="372" spans="1:81" ht="17.100000000000001" customHeight="1">
      <c r="A372" s="88">
        <v>289</v>
      </c>
      <c r="B372" s="78" t="s">
        <v>4642</v>
      </c>
      <c r="C372" s="78" t="s">
        <v>4650</v>
      </c>
      <c r="D372" s="78" t="s">
        <v>702</v>
      </c>
      <c r="E372" s="78" t="s">
        <v>20</v>
      </c>
      <c r="F372" s="78" t="s">
        <v>6316</v>
      </c>
      <c r="G372" s="101" t="s">
        <v>6317</v>
      </c>
      <c r="H372" s="269" t="s">
        <v>6318</v>
      </c>
      <c r="I372" s="269" t="s">
        <v>6319</v>
      </c>
      <c r="J372" s="269" t="s">
        <v>102</v>
      </c>
      <c r="K372" s="269" t="s">
        <v>4837</v>
      </c>
      <c r="L372" s="607" t="s">
        <v>6320</v>
      </c>
      <c r="M372" s="91" t="s">
        <v>8277</v>
      </c>
      <c r="N372" s="269" t="s">
        <v>30</v>
      </c>
      <c r="O372" s="253"/>
      <c r="P372" s="269" t="s">
        <v>30</v>
      </c>
      <c r="Q372" s="224">
        <v>13467</v>
      </c>
      <c r="R372" s="224">
        <v>1087</v>
      </c>
      <c r="S372" s="224">
        <v>829</v>
      </c>
      <c r="T372" s="406">
        <v>829</v>
      </c>
      <c r="U372" s="390"/>
      <c r="V372" s="300"/>
      <c r="W372" s="252">
        <v>60</v>
      </c>
      <c r="X372" s="71" t="s">
        <v>6337</v>
      </c>
      <c r="Y372" s="220">
        <v>95</v>
      </c>
      <c r="Z372" s="220">
        <v>95</v>
      </c>
      <c r="AA372" s="220">
        <v>10000</v>
      </c>
      <c r="AB372" s="220">
        <v>31</v>
      </c>
      <c r="AC372" s="220"/>
      <c r="AD372" s="220"/>
      <c r="AE372" s="253">
        <v>50</v>
      </c>
      <c r="AF372" s="273" t="s">
        <v>11221</v>
      </c>
      <c r="AG372" s="228">
        <v>7</v>
      </c>
      <c r="AH372" s="228">
        <v>600</v>
      </c>
      <c r="AI372" s="91"/>
      <c r="AJ372" s="273"/>
      <c r="AK372" s="273" t="s">
        <v>6348</v>
      </c>
      <c r="AL372" s="629">
        <v>3</v>
      </c>
      <c r="AM372" s="629"/>
      <c r="AN372" s="629"/>
      <c r="AO372" s="629">
        <v>2</v>
      </c>
      <c r="AP372" s="629">
        <v>1</v>
      </c>
      <c r="AQ372" s="315">
        <v>365</v>
      </c>
      <c r="AR372" s="315" t="s">
        <v>6340</v>
      </c>
      <c r="AS372" s="315" t="s">
        <v>6340</v>
      </c>
      <c r="AT372" s="91" t="s">
        <v>6437</v>
      </c>
      <c r="AU372" s="232">
        <v>4534</v>
      </c>
      <c r="AV372" s="232">
        <v>12</v>
      </c>
      <c r="AW372" s="345">
        <v>3000</v>
      </c>
      <c r="AX372" s="345">
        <v>0</v>
      </c>
      <c r="AY372" s="345">
        <v>1000</v>
      </c>
      <c r="AZ372" s="345">
        <v>1000</v>
      </c>
      <c r="BA372" s="345">
        <v>3000</v>
      </c>
      <c r="BB372" s="345">
        <v>20</v>
      </c>
      <c r="BC372" s="345">
        <v>50</v>
      </c>
      <c r="BD372" s="307" t="s">
        <v>8278</v>
      </c>
      <c r="BE372" s="307" t="s">
        <v>10087</v>
      </c>
      <c r="BF372" s="335">
        <v>3000</v>
      </c>
      <c r="BG372" s="335">
        <v>0</v>
      </c>
      <c r="BH372" s="335">
        <v>1000</v>
      </c>
      <c r="BI372" s="335">
        <v>1000</v>
      </c>
      <c r="BJ372" s="335">
        <v>3000</v>
      </c>
      <c r="BK372" s="335">
        <v>20</v>
      </c>
      <c r="BL372" s="335">
        <v>50</v>
      </c>
      <c r="BM372" s="307" t="s">
        <v>8685</v>
      </c>
      <c r="BN372" s="307" t="s">
        <v>10087</v>
      </c>
      <c r="BO372" s="800"/>
      <c r="BP372" s="800"/>
      <c r="BQ372" s="327"/>
      <c r="BR372" s="327"/>
      <c r="BS372" s="327"/>
      <c r="BT372" s="327"/>
      <c r="BU372" s="327"/>
      <c r="BV372" s="327"/>
      <c r="BW372" s="327"/>
      <c r="BX372" s="253"/>
      <c r="BY372" s="590">
        <v>1</v>
      </c>
      <c r="BZ372" s="327"/>
      <c r="CA372" s="327">
        <v>1</v>
      </c>
      <c r="CB372" s="327"/>
      <c r="CC372" s="327"/>
    </row>
    <row r="373" spans="1:81" ht="17.100000000000001" customHeight="1">
      <c r="A373" s="88">
        <v>290</v>
      </c>
      <c r="B373" s="78" t="s">
        <v>4642</v>
      </c>
      <c r="C373" s="78" t="s">
        <v>4643</v>
      </c>
      <c r="D373" s="78" t="s">
        <v>702</v>
      </c>
      <c r="E373" s="78" t="s">
        <v>20</v>
      </c>
      <c r="F373" s="78" t="s">
        <v>6321</v>
      </c>
      <c r="G373" s="101" t="s">
        <v>8815</v>
      </c>
      <c r="H373" s="269" t="s">
        <v>6322</v>
      </c>
      <c r="I373" s="269" t="s">
        <v>6323</v>
      </c>
      <c r="J373" s="269" t="s">
        <v>102</v>
      </c>
      <c r="K373" s="269" t="s">
        <v>6324</v>
      </c>
      <c r="L373" s="536" t="s">
        <v>6325</v>
      </c>
      <c r="M373" s="91" t="s">
        <v>11210</v>
      </c>
      <c r="N373" s="269" t="s">
        <v>102</v>
      </c>
      <c r="O373" s="253" t="s">
        <v>11211</v>
      </c>
      <c r="P373" s="269" t="s">
        <v>102</v>
      </c>
      <c r="Q373" s="224">
        <v>988</v>
      </c>
      <c r="R373" s="224">
        <v>674.4</v>
      </c>
      <c r="S373" s="224">
        <v>357.4</v>
      </c>
      <c r="T373" s="224">
        <v>179.2</v>
      </c>
      <c r="U373" s="253" t="s">
        <v>6352</v>
      </c>
      <c r="V373" s="252">
        <v>178.2</v>
      </c>
      <c r="W373" s="252">
        <v>11</v>
      </c>
      <c r="X373" s="71" t="s">
        <v>6337</v>
      </c>
      <c r="Y373" s="220">
        <v>46.7</v>
      </c>
      <c r="Z373" s="220"/>
      <c r="AA373" s="220">
        <v>100</v>
      </c>
      <c r="AB373" s="220">
        <v>109.7</v>
      </c>
      <c r="AC373" s="220">
        <v>23</v>
      </c>
      <c r="AD373" s="220">
        <v>85.5</v>
      </c>
      <c r="AE373" s="253">
        <v>3</v>
      </c>
      <c r="AF373" s="273" t="s">
        <v>10239</v>
      </c>
      <c r="AG373" s="228"/>
      <c r="AH373" s="228">
        <v>1100</v>
      </c>
      <c r="AI373" s="91"/>
      <c r="AJ373" s="273"/>
      <c r="AK373" s="273" t="s">
        <v>6348</v>
      </c>
      <c r="AL373" s="629">
        <v>5</v>
      </c>
      <c r="AM373" s="629">
        <v>1</v>
      </c>
      <c r="AN373" s="629">
        <v>3</v>
      </c>
      <c r="AO373" s="629">
        <v>1</v>
      </c>
      <c r="AP373" s="629"/>
      <c r="AQ373" s="315">
        <v>308</v>
      </c>
      <c r="AR373" s="315" t="s">
        <v>8615</v>
      </c>
      <c r="AS373" s="315" t="s">
        <v>8615</v>
      </c>
      <c r="AT373" s="91" t="s">
        <v>10071</v>
      </c>
      <c r="AU373" s="232">
        <v>31908</v>
      </c>
      <c r="AV373" s="448">
        <v>104</v>
      </c>
      <c r="AW373" s="345">
        <v>30000</v>
      </c>
      <c r="AX373" s="345" t="s">
        <v>8311</v>
      </c>
      <c r="AY373" s="345">
        <v>18000</v>
      </c>
      <c r="AZ373" s="345">
        <v>18000</v>
      </c>
      <c r="BA373" s="345">
        <v>30000</v>
      </c>
      <c r="BB373" s="345"/>
      <c r="BC373" s="345" t="s">
        <v>8312</v>
      </c>
      <c r="BD373" s="307" t="s">
        <v>8666</v>
      </c>
      <c r="BE373" s="307" t="s">
        <v>10097</v>
      </c>
      <c r="BF373" s="335"/>
      <c r="BG373" s="335"/>
      <c r="BH373" s="335"/>
      <c r="BI373" s="335"/>
      <c r="BJ373" s="335"/>
      <c r="BK373" s="335"/>
      <c r="BL373" s="335"/>
      <c r="BM373" s="307"/>
      <c r="BN373" s="307"/>
      <c r="BO373" s="800"/>
      <c r="BP373" s="800"/>
      <c r="BQ373" s="327"/>
      <c r="BR373" s="327"/>
      <c r="BS373" s="327"/>
      <c r="BT373" s="327"/>
      <c r="BU373" s="327"/>
      <c r="BV373" s="327"/>
      <c r="BW373" s="327"/>
      <c r="BX373" s="253"/>
      <c r="BY373" s="327">
        <v>2</v>
      </c>
      <c r="BZ373" s="327"/>
      <c r="CA373" s="327">
        <v>10</v>
      </c>
      <c r="CB373" s="327"/>
      <c r="CC373" s="327"/>
    </row>
    <row r="374" spans="1:81" ht="17.100000000000001" customHeight="1">
      <c r="A374" s="136"/>
      <c r="B374" s="147" t="s">
        <v>4940</v>
      </c>
      <c r="C374" s="136"/>
      <c r="D374" s="136">
        <v>14</v>
      </c>
      <c r="E374" s="136"/>
      <c r="F374" s="136"/>
      <c r="G374" s="135"/>
      <c r="H374" s="136"/>
      <c r="I374" s="136"/>
      <c r="J374" s="136"/>
      <c r="K374" s="136"/>
      <c r="L374" s="136"/>
      <c r="M374" s="205"/>
      <c r="N374" s="112"/>
      <c r="O374" s="285"/>
      <c r="P374" s="112"/>
      <c r="Q374" s="284"/>
      <c r="R374" s="284"/>
      <c r="S374" s="284"/>
      <c r="T374" s="284"/>
      <c r="U374" s="285"/>
      <c r="V374" s="298"/>
      <c r="W374" s="298"/>
      <c r="X374" s="112"/>
      <c r="Y374" s="286"/>
      <c r="Z374" s="286"/>
      <c r="AA374" s="286"/>
      <c r="AB374" s="286"/>
      <c r="AC374" s="286"/>
      <c r="AD374" s="286"/>
      <c r="AE374" s="285"/>
      <c r="AF374" s="112"/>
      <c r="AG374" s="237"/>
      <c r="AH374" s="237"/>
      <c r="AI374" s="205"/>
      <c r="AJ374" s="112"/>
      <c r="AK374" s="112"/>
      <c r="AL374" s="112"/>
      <c r="AM374" s="112"/>
      <c r="AN374" s="112"/>
      <c r="AO374" s="112"/>
      <c r="AP374" s="112"/>
      <c r="AQ374" s="112"/>
      <c r="AR374" s="112"/>
      <c r="AS374" s="112"/>
      <c r="AT374" s="205"/>
      <c r="AU374" s="198"/>
      <c r="AV374" s="198"/>
      <c r="AW374" s="197"/>
      <c r="AX374" s="197"/>
      <c r="AY374" s="197"/>
      <c r="AZ374" s="197"/>
      <c r="BA374" s="197"/>
      <c r="BB374" s="197"/>
      <c r="BC374" s="197"/>
      <c r="BD374" s="352"/>
      <c r="BE374" s="352"/>
      <c r="BF374" s="339"/>
      <c r="BG374" s="339"/>
      <c r="BH374" s="339"/>
      <c r="BI374" s="339"/>
      <c r="BJ374" s="339"/>
      <c r="BK374" s="339"/>
      <c r="BL374" s="339"/>
      <c r="BM374" s="352"/>
      <c r="BN374" s="352"/>
      <c r="BO374" s="112"/>
      <c r="BP374" s="364"/>
      <c r="BQ374" s="112"/>
      <c r="BR374" s="112"/>
      <c r="BS374" s="112"/>
      <c r="BT374" s="112"/>
      <c r="BU374" s="112"/>
      <c r="BV374" s="112"/>
      <c r="BW374" s="112"/>
      <c r="BX374" s="285"/>
      <c r="BY374" s="112"/>
      <c r="BZ374" s="112"/>
      <c r="CA374" s="112"/>
      <c r="CB374" s="112"/>
      <c r="CC374" s="112"/>
    </row>
    <row r="375" spans="1:81" ht="17.100000000000001" customHeight="1">
      <c r="A375" s="102"/>
      <c r="B375" s="157" t="s">
        <v>4946</v>
      </c>
      <c r="C375" s="158"/>
      <c r="D375" s="158">
        <v>21</v>
      </c>
      <c r="E375" s="158"/>
      <c r="F375" s="110"/>
      <c r="G375" s="170"/>
      <c r="H375" s="104"/>
      <c r="I375" s="104"/>
      <c r="J375" s="104"/>
      <c r="K375" s="104"/>
      <c r="L375" s="104"/>
      <c r="M375" s="204"/>
      <c r="N375" s="104"/>
      <c r="O375" s="288"/>
      <c r="P375" s="104"/>
      <c r="Q375" s="287"/>
      <c r="R375" s="287"/>
      <c r="S375" s="287"/>
      <c r="T375" s="287"/>
      <c r="U375" s="288"/>
      <c r="V375" s="299"/>
      <c r="W375" s="299"/>
      <c r="X375" s="104"/>
      <c r="Y375" s="289"/>
      <c r="Z375" s="289"/>
      <c r="AA375" s="289"/>
      <c r="AB375" s="289"/>
      <c r="AC375" s="289"/>
      <c r="AD375" s="289"/>
      <c r="AE375" s="288"/>
      <c r="AF375" s="104"/>
      <c r="AG375" s="238"/>
      <c r="AH375" s="238"/>
      <c r="AI375" s="204"/>
      <c r="AJ375" s="104"/>
      <c r="AK375" s="104"/>
      <c r="AL375" s="104"/>
      <c r="AM375" s="104"/>
      <c r="AN375" s="104"/>
      <c r="AO375" s="104"/>
      <c r="AP375" s="104"/>
      <c r="AQ375" s="104"/>
      <c r="AR375" s="104"/>
      <c r="AS375" s="104"/>
      <c r="AT375" s="204"/>
      <c r="AU375" s="199"/>
      <c r="AV375" s="199"/>
      <c r="AW375" s="346"/>
      <c r="AX375" s="346"/>
      <c r="AY375" s="346"/>
      <c r="AZ375" s="346"/>
      <c r="BA375" s="346"/>
      <c r="BB375" s="346"/>
      <c r="BC375" s="346"/>
      <c r="BD375" s="353"/>
      <c r="BE375" s="353"/>
      <c r="BF375" s="360"/>
      <c r="BG375" s="360"/>
      <c r="BH375" s="360"/>
      <c r="BI375" s="360"/>
      <c r="BJ375" s="360"/>
      <c r="BK375" s="360"/>
      <c r="BL375" s="360"/>
      <c r="BM375" s="353"/>
      <c r="BN375" s="353"/>
      <c r="BO375" s="104"/>
      <c r="BP375" s="365"/>
      <c r="BQ375" s="104"/>
      <c r="BR375" s="104"/>
      <c r="BS375" s="104"/>
      <c r="BT375" s="104"/>
      <c r="BU375" s="104"/>
      <c r="BV375" s="104"/>
      <c r="BW375" s="104"/>
      <c r="BX375" s="288"/>
      <c r="BY375" s="104"/>
      <c r="BZ375" s="104"/>
      <c r="CA375" s="104"/>
      <c r="CB375" s="104"/>
      <c r="CC375" s="104"/>
    </row>
    <row r="376" spans="1:81" ht="17.100000000000001" customHeight="1">
      <c r="A376" s="154"/>
      <c r="B376" s="182" t="s">
        <v>4947</v>
      </c>
      <c r="C376" s="183"/>
      <c r="D376" s="183">
        <v>290</v>
      </c>
      <c r="E376" s="183"/>
      <c r="F376" s="154"/>
      <c r="G376" s="155"/>
      <c r="H376" s="154"/>
      <c r="I376" s="154"/>
      <c r="J376" s="154"/>
      <c r="K376" s="154"/>
      <c r="L376" s="154"/>
      <c r="M376" s="308"/>
      <c r="N376" s="211"/>
      <c r="O376" s="291"/>
      <c r="P376" s="211"/>
      <c r="Q376" s="290"/>
      <c r="R376" s="290"/>
      <c r="S376" s="290"/>
      <c r="T376" s="290"/>
      <c r="U376" s="291"/>
      <c r="V376" s="301"/>
      <c r="W376" s="301"/>
      <c r="X376" s="211"/>
      <c r="Y376" s="292"/>
      <c r="Z376" s="292"/>
      <c r="AA376" s="292"/>
      <c r="AB376" s="292"/>
      <c r="AC376" s="292"/>
      <c r="AD376" s="292"/>
      <c r="AE376" s="291"/>
      <c r="AF376" s="211"/>
      <c r="AG376" s="239"/>
      <c r="AH376" s="239"/>
      <c r="AI376" s="308"/>
      <c r="AJ376" s="211"/>
      <c r="AK376" s="211"/>
      <c r="AL376" s="211"/>
      <c r="AM376" s="211"/>
      <c r="AN376" s="211"/>
      <c r="AO376" s="211"/>
      <c r="AP376" s="211"/>
      <c r="AQ376" s="211"/>
      <c r="AR376" s="211"/>
      <c r="AS376" s="211"/>
      <c r="AT376" s="308"/>
      <c r="AU376" s="212"/>
      <c r="AV376" s="212"/>
      <c r="AW376" s="347"/>
      <c r="AX376" s="347"/>
      <c r="AY376" s="347"/>
      <c r="AZ376" s="347"/>
      <c r="BA376" s="347"/>
      <c r="BB376" s="347"/>
      <c r="BC376" s="347"/>
      <c r="BD376" s="354"/>
      <c r="BE376" s="354"/>
      <c r="BF376" s="361"/>
      <c r="BG376" s="361"/>
      <c r="BH376" s="361"/>
      <c r="BI376" s="361"/>
      <c r="BJ376" s="361"/>
      <c r="BK376" s="361"/>
      <c r="BL376" s="361"/>
      <c r="BM376" s="354"/>
      <c r="BN376" s="354"/>
      <c r="BO376" s="211"/>
      <c r="BP376" s="366"/>
      <c r="BQ376" s="211"/>
      <c r="BR376" s="211"/>
      <c r="BS376" s="211"/>
      <c r="BT376" s="211"/>
      <c r="BU376" s="211"/>
      <c r="BV376" s="211"/>
      <c r="BW376" s="211"/>
      <c r="BX376" s="291"/>
      <c r="BY376" s="211"/>
      <c r="BZ376" s="211"/>
      <c r="CA376" s="211"/>
      <c r="CB376" s="211"/>
      <c r="CC376" s="211"/>
    </row>
    <row r="377" spans="1:81" ht="17.100000000000001" customHeight="1">
      <c r="A377" s="154"/>
      <c r="B377" s="182" t="s">
        <v>6326</v>
      </c>
      <c r="C377" s="183"/>
      <c r="D377" s="183">
        <v>1</v>
      </c>
      <c r="E377" s="183"/>
      <c r="F377" s="154"/>
      <c r="G377" s="155"/>
      <c r="H377" s="154"/>
      <c r="I377" s="154"/>
      <c r="J377" s="154"/>
      <c r="K377" s="154"/>
      <c r="L377" s="154"/>
      <c r="M377" s="308"/>
      <c r="N377" s="211"/>
      <c r="O377" s="291"/>
      <c r="P377" s="211"/>
      <c r="Q377" s="290"/>
      <c r="R377" s="290"/>
      <c r="S377" s="290"/>
      <c r="T377" s="290"/>
      <c r="U377" s="291"/>
      <c r="V377" s="301"/>
      <c r="W377" s="301"/>
      <c r="X377" s="211"/>
      <c r="Y377" s="292"/>
      <c r="Z377" s="292"/>
      <c r="AA377" s="292"/>
      <c r="AB377" s="292"/>
      <c r="AC377" s="292"/>
      <c r="AD377" s="292"/>
      <c r="AE377" s="291"/>
      <c r="AF377" s="211"/>
      <c r="AG377" s="239"/>
      <c r="AH377" s="239"/>
      <c r="AI377" s="308"/>
      <c r="AJ377" s="211"/>
      <c r="AK377" s="211"/>
      <c r="AL377" s="211"/>
      <c r="AM377" s="211"/>
      <c r="AN377" s="211"/>
      <c r="AO377" s="211"/>
      <c r="AP377" s="211"/>
      <c r="AQ377" s="211"/>
      <c r="AR377" s="211"/>
      <c r="AS377" s="211"/>
      <c r="AT377" s="308"/>
      <c r="AU377" s="212"/>
      <c r="AV377" s="212"/>
      <c r="AW377" s="347"/>
      <c r="AX377" s="347"/>
      <c r="AY377" s="347"/>
      <c r="AZ377" s="347"/>
      <c r="BA377" s="347"/>
      <c r="BB377" s="347"/>
      <c r="BC377" s="347"/>
      <c r="BD377" s="354"/>
      <c r="BE377" s="354"/>
      <c r="BF377" s="361"/>
      <c r="BG377" s="361"/>
      <c r="BH377" s="361"/>
      <c r="BI377" s="361"/>
      <c r="BJ377" s="361"/>
      <c r="BK377" s="361"/>
      <c r="BL377" s="361"/>
      <c r="BM377" s="354"/>
      <c r="BN377" s="354"/>
      <c r="BO377" s="211"/>
      <c r="BP377" s="366"/>
      <c r="BQ377" s="211"/>
      <c r="BR377" s="211"/>
      <c r="BS377" s="211"/>
      <c r="BT377" s="211"/>
      <c r="BU377" s="211"/>
      <c r="BV377" s="211"/>
      <c r="BW377" s="211"/>
      <c r="BX377" s="291"/>
      <c r="BY377" s="211"/>
      <c r="BZ377" s="211"/>
      <c r="CA377" s="211"/>
      <c r="CB377" s="211"/>
      <c r="CC377" s="211"/>
    </row>
    <row r="378" spans="1:81" ht="17.100000000000001" customHeight="1">
      <c r="A378" s="154"/>
      <c r="B378" s="182" t="s">
        <v>6327</v>
      </c>
      <c r="C378" s="183"/>
      <c r="D378" s="183">
        <v>80</v>
      </c>
      <c r="E378" s="183"/>
      <c r="F378" s="154"/>
      <c r="G378" s="155"/>
      <c r="H378" s="154"/>
      <c r="I378" s="154"/>
      <c r="J378" s="154"/>
      <c r="K378" s="154"/>
      <c r="L378" s="154"/>
      <c r="M378" s="308"/>
      <c r="N378" s="211"/>
      <c r="O378" s="291"/>
      <c r="P378" s="211"/>
      <c r="Q378" s="290"/>
      <c r="R378" s="290"/>
      <c r="S378" s="290"/>
      <c r="T378" s="290"/>
      <c r="U378" s="291"/>
      <c r="V378" s="301"/>
      <c r="W378" s="301"/>
      <c r="X378" s="211"/>
      <c r="Y378" s="292"/>
      <c r="Z378" s="292"/>
      <c r="AA378" s="292"/>
      <c r="AB378" s="292"/>
      <c r="AC378" s="292"/>
      <c r="AD378" s="292"/>
      <c r="AE378" s="291"/>
      <c r="AF378" s="211"/>
      <c r="AG378" s="239"/>
      <c r="AH378" s="239"/>
      <c r="AI378" s="308"/>
      <c r="AJ378" s="211"/>
      <c r="AK378" s="211"/>
      <c r="AL378" s="211"/>
      <c r="AM378" s="211"/>
      <c r="AN378" s="211"/>
      <c r="AO378" s="211"/>
      <c r="AP378" s="211"/>
      <c r="AQ378" s="211"/>
      <c r="AR378" s="211"/>
      <c r="AS378" s="211"/>
      <c r="AT378" s="308"/>
      <c r="AU378" s="212"/>
      <c r="AV378" s="212"/>
      <c r="AW378" s="347"/>
      <c r="AX378" s="347"/>
      <c r="AY378" s="347"/>
      <c r="AZ378" s="347"/>
      <c r="BA378" s="347"/>
      <c r="BB378" s="347"/>
      <c r="BC378" s="347"/>
      <c r="BD378" s="354"/>
      <c r="BE378" s="354"/>
      <c r="BF378" s="361"/>
      <c r="BG378" s="361"/>
      <c r="BH378" s="361"/>
      <c r="BI378" s="361"/>
      <c r="BJ378" s="361"/>
      <c r="BK378" s="361"/>
      <c r="BL378" s="361"/>
      <c r="BM378" s="354"/>
      <c r="BN378" s="354"/>
      <c r="BO378" s="211"/>
      <c r="BP378" s="366"/>
      <c r="BQ378" s="211"/>
      <c r="BR378" s="211"/>
      <c r="BS378" s="211"/>
      <c r="BT378" s="211"/>
      <c r="BU378" s="211"/>
      <c r="BV378" s="211"/>
      <c r="BW378" s="211"/>
      <c r="BX378" s="291"/>
      <c r="BY378" s="211"/>
      <c r="BZ378" s="211"/>
      <c r="CA378" s="211"/>
      <c r="CB378" s="211"/>
      <c r="CC378" s="211"/>
    </row>
    <row r="379" spans="1:81" ht="17.100000000000001" customHeight="1">
      <c r="A379" s="154"/>
      <c r="B379" s="182" t="s">
        <v>6328</v>
      </c>
      <c r="C379" s="183"/>
      <c r="D379" s="183">
        <v>194</v>
      </c>
      <c r="E379" s="183"/>
      <c r="F379" s="154"/>
      <c r="G379" s="155"/>
      <c r="H379" s="154"/>
      <c r="I379" s="154"/>
      <c r="J379" s="154"/>
      <c r="K379" s="154"/>
      <c r="L379" s="154"/>
      <c r="M379" s="308"/>
      <c r="N379" s="211"/>
      <c r="O379" s="291"/>
      <c r="P379" s="211"/>
      <c r="Q379" s="290"/>
      <c r="R379" s="290"/>
      <c r="S379" s="290"/>
      <c r="T379" s="290"/>
      <c r="U379" s="291"/>
      <c r="V379" s="301"/>
      <c r="W379" s="301"/>
      <c r="X379" s="211"/>
      <c r="Y379" s="292"/>
      <c r="Z379" s="292"/>
      <c r="AA379" s="292"/>
      <c r="AB379" s="292"/>
      <c r="AC379" s="292"/>
      <c r="AD379" s="292"/>
      <c r="AE379" s="291"/>
      <c r="AF379" s="211"/>
      <c r="AG379" s="239"/>
      <c r="AH379" s="239"/>
      <c r="AI379" s="308"/>
      <c r="AJ379" s="211"/>
      <c r="AK379" s="211"/>
      <c r="AL379" s="211"/>
      <c r="AM379" s="211"/>
      <c r="AN379" s="211"/>
      <c r="AO379" s="211"/>
      <c r="AP379" s="211"/>
      <c r="AQ379" s="211"/>
      <c r="AR379" s="211"/>
      <c r="AS379" s="211"/>
      <c r="AT379" s="308"/>
      <c r="AU379" s="212"/>
      <c r="AV379" s="212"/>
      <c r="AW379" s="347"/>
      <c r="AX379" s="347"/>
      <c r="AY379" s="347"/>
      <c r="AZ379" s="347"/>
      <c r="BA379" s="347"/>
      <c r="BB379" s="347"/>
      <c r="BC379" s="347"/>
      <c r="BD379" s="354"/>
      <c r="BE379" s="354"/>
      <c r="BF379" s="361"/>
      <c r="BG379" s="361"/>
      <c r="BH379" s="361"/>
      <c r="BI379" s="361"/>
      <c r="BJ379" s="361"/>
      <c r="BK379" s="361"/>
      <c r="BL379" s="361"/>
      <c r="BM379" s="354"/>
      <c r="BN379" s="354"/>
      <c r="BO379" s="211"/>
      <c r="BP379" s="366"/>
      <c r="BQ379" s="211"/>
      <c r="BR379" s="211"/>
      <c r="BS379" s="211"/>
      <c r="BT379" s="211"/>
      <c r="BU379" s="211"/>
      <c r="BV379" s="211"/>
      <c r="BW379" s="211"/>
      <c r="BX379" s="291"/>
      <c r="BY379" s="211"/>
      <c r="BZ379" s="211"/>
      <c r="CA379" s="211"/>
      <c r="CB379" s="211"/>
      <c r="CC379" s="211"/>
    </row>
    <row r="380" spans="1:81" ht="17.100000000000001" customHeight="1">
      <c r="A380" s="154"/>
      <c r="B380" s="182" t="s">
        <v>6329</v>
      </c>
      <c r="C380" s="183"/>
      <c r="D380" s="183">
        <v>15</v>
      </c>
      <c r="E380" s="183"/>
      <c r="F380" s="154"/>
      <c r="G380" s="155"/>
      <c r="H380" s="154"/>
      <c r="I380" s="154"/>
      <c r="J380" s="154"/>
      <c r="K380" s="154"/>
      <c r="L380" s="154"/>
      <c r="M380" s="308"/>
      <c r="N380" s="211"/>
      <c r="O380" s="291"/>
      <c r="P380" s="211"/>
      <c r="Q380" s="290"/>
      <c r="R380" s="290"/>
      <c r="S380" s="290"/>
      <c r="T380" s="290"/>
      <c r="U380" s="291"/>
      <c r="V380" s="301"/>
      <c r="W380" s="301"/>
      <c r="X380" s="211"/>
      <c r="Y380" s="292"/>
      <c r="Z380" s="292"/>
      <c r="AA380" s="292"/>
      <c r="AB380" s="292"/>
      <c r="AC380" s="292"/>
      <c r="AD380" s="292"/>
      <c r="AE380" s="291"/>
      <c r="AF380" s="211"/>
      <c r="AG380" s="239"/>
      <c r="AH380" s="239"/>
      <c r="AI380" s="308"/>
      <c r="AJ380" s="211"/>
      <c r="AK380" s="211"/>
      <c r="AL380" s="211"/>
      <c r="AM380" s="211"/>
      <c r="AN380" s="211"/>
      <c r="AO380" s="211"/>
      <c r="AP380" s="211"/>
      <c r="AQ380" s="211"/>
      <c r="AR380" s="211"/>
      <c r="AS380" s="211"/>
      <c r="AT380" s="308"/>
      <c r="AU380" s="212"/>
      <c r="AV380" s="212"/>
      <c r="AW380" s="347"/>
      <c r="AX380" s="347"/>
      <c r="AY380" s="347"/>
      <c r="AZ380" s="347"/>
      <c r="BA380" s="347"/>
      <c r="BB380" s="347"/>
      <c r="BC380" s="347"/>
      <c r="BD380" s="354"/>
      <c r="BE380" s="354"/>
      <c r="BF380" s="361"/>
      <c r="BG380" s="361"/>
      <c r="BH380" s="361"/>
      <c r="BI380" s="361"/>
      <c r="BJ380" s="361"/>
      <c r="BK380" s="361"/>
      <c r="BL380" s="361"/>
      <c r="BM380" s="354"/>
      <c r="BN380" s="354"/>
      <c r="BO380" s="211"/>
      <c r="BP380" s="366"/>
      <c r="BQ380" s="211"/>
      <c r="BR380" s="211"/>
      <c r="BS380" s="211"/>
      <c r="BT380" s="211"/>
      <c r="BU380" s="211"/>
      <c r="BV380" s="211"/>
      <c r="BW380" s="211"/>
      <c r="BX380" s="291"/>
      <c r="BY380" s="211"/>
      <c r="BZ380" s="211"/>
      <c r="CA380" s="211"/>
      <c r="CB380" s="211"/>
      <c r="CC380" s="211"/>
    </row>
  </sheetData>
  <mergeCells count="128">
    <mergeCell ref="A2:C2"/>
    <mergeCell ref="BY5:BY8"/>
    <mergeCell ref="BS7:BS8"/>
    <mergeCell ref="BQ6:BQ8"/>
    <mergeCell ref="BP7:BP8"/>
    <mergeCell ref="BO7:BO8"/>
    <mergeCell ref="A5:A8"/>
    <mergeCell ref="B5:C5"/>
    <mergeCell ref="D5:E5"/>
    <mergeCell ref="F5:F8"/>
    <mergeCell ref="G5:G8"/>
    <mergeCell ref="H5:H8"/>
    <mergeCell ref="I5:I8"/>
    <mergeCell ref="K5:K8"/>
    <mergeCell ref="L5:L8"/>
    <mergeCell ref="BY4:CC4"/>
    <mergeCell ref="Z5:AA5"/>
    <mergeCell ref="V6:V8"/>
    <mergeCell ref="W6:W8"/>
    <mergeCell ref="X6:X8"/>
    <mergeCell ref="AF5:AH5"/>
    <mergeCell ref="Q4:AE4"/>
    <mergeCell ref="AT5:AT8"/>
    <mergeCell ref="BO4:BX4"/>
    <mergeCell ref="AF6:AF8"/>
    <mergeCell ref="M6:M8"/>
    <mergeCell ref="AF4:AJ4"/>
    <mergeCell ref="AA6:AA8"/>
    <mergeCell ref="M4:P4"/>
    <mergeCell ref="AW6:AW8"/>
    <mergeCell ref="AX6:AX8"/>
    <mergeCell ref="AI6:AI8"/>
    <mergeCell ref="BO5:BS5"/>
    <mergeCell ref="N5:P5"/>
    <mergeCell ref="Z6:Z8"/>
    <mergeCell ref="AI5:AJ5"/>
    <mergeCell ref="AG7:AG8"/>
    <mergeCell ref="AH7:AH8"/>
    <mergeCell ref="AU4:AV4"/>
    <mergeCell ref="AW4:BN4"/>
    <mergeCell ref="AK4:AP4"/>
    <mergeCell ref="BI6:BI8"/>
    <mergeCell ref="BJ6:BJ8"/>
    <mergeCell ref="BK6:BM6"/>
    <mergeCell ref="BN6:BN8"/>
    <mergeCell ref="AG6:AH6"/>
    <mergeCell ref="AQ4:AT4"/>
    <mergeCell ref="AZ6:AZ8"/>
    <mergeCell ref="AL5:AP5"/>
    <mergeCell ref="AL6:AL8"/>
    <mergeCell ref="AM6:AM8"/>
    <mergeCell ref="AN6:AO6"/>
    <mergeCell ref="AP6:AP8"/>
    <mergeCell ref="AO7:AO8"/>
    <mergeCell ref="BE6:BE8"/>
    <mergeCell ref="BU6:BU8"/>
    <mergeCell ref="AY6:AY8"/>
    <mergeCell ref="BF5:BN5"/>
    <mergeCell ref="BF6:BF8"/>
    <mergeCell ref="BG6:BG8"/>
    <mergeCell ref="BH6:BH8"/>
    <mergeCell ref="BR6:BS6"/>
    <mergeCell ref="BL7:BL8"/>
    <mergeCell ref="BM7:BM8"/>
    <mergeCell ref="BR7:BR8"/>
    <mergeCell ref="BO6:BP6"/>
    <mergeCell ref="BB6:BD6"/>
    <mergeCell ref="AS5:AS8"/>
    <mergeCell ref="BT6:BT8"/>
    <mergeCell ref="BA6:BA8"/>
    <mergeCell ref="BT5:BW5"/>
    <mergeCell ref="BZ6:BZ8"/>
    <mergeCell ref="CA6:CA8"/>
    <mergeCell ref="T6:T8"/>
    <mergeCell ref="U6:U8"/>
    <mergeCell ref="CC5:CC8"/>
    <mergeCell ref="AW5:BE5"/>
    <mergeCell ref="BZ5:CB5"/>
    <mergeCell ref="CB6:CB8"/>
    <mergeCell ref="BV6:BV8"/>
    <mergeCell ref="BW6:BW8"/>
    <mergeCell ref="BK7:BK8"/>
    <mergeCell ref="BC7:BC8"/>
    <mergeCell ref="BD7:BD8"/>
    <mergeCell ref="AJ6:AJ8"/>
    <mergeCell ref="AQ5:AQ8"/>
    <mergeCell ref="AR5:AR8"/>
    <mergeCell ref="AU5:AU8"/>
    <mergeCell ref="AV5:AV8"/>
    <mergeCell ref="BB7:BB8"/>
    <mergeCell ref="AB5:AB8"/>
    <mergeCell ref="AC5:AC8"/>
    <mergeCell ref="AD5:AD8"/>
    <mergeCell ref="AE5:AE8"/>
    <mergeCell ref="BX5:BX8"/>
    <mergeCell ref="A10:A13"/>
    <mergeCell ref="A27:A28"/>
    <mergeCell ref="A1:G1"/>
    <mergeCell ref="AN7:AN8"/>
    <mergeCell ref="J5:J8"/>
    <mergeCell ref="A4:L4"/>
    <mergeCell ref="Q5:Q8"/>
    <mergeCell ref="R5:R8"/>
    <mergeCell ref="S5:V5"/>
    <mergeCell ref="W5:X5"/>
    <mergeCell ref="Y5:Y8"/>
    <mergeCell ref="N6:N8"/>
    <mergeCell ref="O6:O8"/>
    <mergeCell ref="P6:P8"/>
    <mergeCell ref="S6:S8"/>
    <mergeCell ref="B6:B8"/>
    <mergeCell ref="C6:C8"/>
    <mergeCell ref="D6:D8"/>
    <mergeCell ref="E6:E8"/>
    <mergeCell ref="AG10:AG13"/>
    <mergeCell ref="AH10:AH13"/>
    <mergeCell ref="AJ10:AJ13"/>
    <mergeCell ref="AI10:AI13"/>
    <mergeCell ref="AK5:AK8"/>
    <mergeCell ref="BV10:BV13"/>
    <mergeCell ref="BU10:BU13"/>
    <mergeCell ref="BT10:BT13"/>
    <mergeCell ref="BS10:BS13"/>
    <mergeCell ref="BR10:BR13"/>
    <mergeCell ref="BW10:BW13"/>
    <mergeCell ref="BQ10:BQ13"/>
    <mergeCell ref="BP10:BP13"/>
    <mergeCell ref="BO10:BO13"/>
  </mergeCells>
  <phoneticPr fontId="3" type="noConversion"/>
  <hyperlinks>
    <hyperlink ref="M26" r:id="rId1" xr:uid="{EE7E0890-5927-46A0-8CB7-ECE26F43F176}"/>
    <hyperlink ref="M27" r:id="rId2" xr:uid="{F95F7938-AFFD-49A2-833B-F564D701D208}"/>
    <hyperlink ref="M28" r:id="rId3" xr:uid="{95E4DD06-614C-4AA6-9C46-CA59E94516D6}"/>
    <hyperlink ref="M29" r:id="rId4" xr:uid="{1EBA6FF5-35BF-41FC-A8A3-69A700FC2831}"/>
    <hyperlink ref="M35" r:id="rId5" xr:uid="{8DD822CB-C290-4B39-88F6-59E7295F8FA9}"/>
    <hyperlink ref="M37" r:id="rId6" xr:uid="{7E31512C-5E65-4735-8893-0988CC5560C1}"/>
    <hyperlink ref="M60" r:id="rId7" xr:uid="{4134ACE2-463A-4103-9FC3-7F67EB0C633B}"/>
    <hyperlink ref="M61" r:id="rId8" xr:uid="{99A6AB40-3868-4A34-BE53-05CBD1660E87}"/>
    <hyperlink ref="M66" r:id="rId9" xr:uid="{4EA6C6BE-A0A1-4D3A-9752-C4EA6DE60386}"/>
    <hyperlink ref="M69" r:id="rId10" xr:uid="{F7A8D7A3-EFAA-4ED2-856E-F67B59B3360D}"/>
    <hyperlink ref="M71" r:id="rId11" xr:uid="{28207A0E-79FE-40AD-A2F6-110A2A5ADFEF}"/>
    <hyperlink ref="M72" r:id="rId12" xr:uid="{86465629-FFFF-4312-AFC6-42C6901064DB}"/>
    <hyperlink ref="M90" r:id="rId13" xr:uid="{300FB288-D3D8-4BE6-94A4-38F43BD4F319}"/>
    <hyperlink ref="M95" r:id="rId14" xr:uid="{B3D08F6F-0785-43B5-B74B-C37CB22B79AE}"/>
    <hyperlink ref="M105" r:id="rId15" xr:uid="{F1D9B8B1-77D4-47E4-8322-9C19A63A4326}"/>
    <hyperlink ref="M114" r:id="rId16" xr:uid="{F380084D-FB7F-4A75-AB09-E40336845616}"/>
    <hyperlink ref="M116" r:id="rId17" xr:uid="{97C7DAD9-8DD2-4381-AF04-D398B8E2E887}"/>
    <hyperlink ref="M121" r:id="rId18" xr:uid="{8D63A3D8-77A8-40A2-AE76-C20B91A17F94}"/>
    <hyperlink ref="M122" r:id="rId19" xr:uid="{7A8F628D-B829-4A42-BEC2-338412ED122E}"/>
    <hyperlink ref="M130" r:id="rId20" xr:uid="{A65652C5-2715-406B-AAEA-149B2AF50F33}"/>
    <hyperlink ref="M145" r:id="rId21" xr:uid="{DDEBD3CB-5C04-4B0D-AAAB-321D76D691D1}"/>
    <hyperlink ref="M147" r:id="rId22" xr:uid="{3692B914-CB3B-4A50-98CC-DFEE7F63F060}"/>
    <hyperlink ref="M149" r:id="rId23" xr:uid="{49151455-50BF-4439-A603-359651F69A2B}"/>
    <hyperlink ref="M154" r:id="rId24" xr:uid="{40F3AB71-D350-48D3-837B-AFA265928357}"/>
    <hyperlink ref="M157" r:id="rId25" xr:uid="{0BE15C61-439A-4458-A239-078B3A6E8AF8}"/>
    <hyperlink ref="M170" r:id="rId26" xr:uid="{5BE8EBB7-BF25-4E5D-9D36-2C4AFD94BEF9}"/>
    <hyperlink ref="M172" r:id="rId27" xr:uid="{E19CB95D-F2BC-452E-AD8A-2E98977FC556}"/>
    <hyperlink ref="M176" r:id="rId28" xr:uid="{1E39DD96-518C-4C68-AB07-9ABC9D1640C1}"/>
    <hyperlink ref="M177" r:id="rId29" xr:uid="{25F36CEB-7C49-408E-9E2C-493D444CB86E}"/>
    <hyperlink ref="M184" r:id="rId30" xr:uid="{5AFF9DD3-1ACB-48FA-A715-30040FB3A4AA}"/>
    <hyperlink ref="M197" r:id="rId31" xr:uid="{57F18F86-4CA5-4FF0-A9BD-9ABCDF68F43C}"/>
    <hyperlink ref="M198" r:id="rId32" xr:uid="{51BEB42D-63DF-4C41-A230-BF5694061875}"/>
    <hyperlink ref="M203" r:id="rId33" xr:uid="{9A67AABE-FF42-4A2A-BCDD-92EE313E6EF2}"/>
    <hyperlink ref="M204" r:id="rId34" xr:uid="{66A68FE8-B67C-493D-84A1-23AA3DF87BD3}"/>
    <hyperlink ref="M206" r:id="rId35" xr:uid="{F85BB2C3-5F1B-4789-A186-2BF31FB518AE}"/>
    <hyperlink ref="M220" r:id="rId36" xr:uid="{5F62D1E6-C2FF-4362-BF1E-AFD11AD180A6}"/>
    <hyperlink ref="M221" r:id="rId37" xr:uid="{6B3BD8EE-90AF-4367-B68B-62258F6CDDCA}"/>
    <hyperlink ref="M230" r:id="rId38" xr:uid="{A61FCDA3-0333-4621-861A-352B9D6EE7A8}"/>
    <hyperlink ref="M251" r:id="rId39" xr:uid="{251EC9C3-A592-400D-9051-F7AB2AE93C65}"/>
    <hyperlink ref="M260" r:id="rId40" xr:uid="{C613F5F4-191C-4F9E-9FD7-028D48DB1E00}"/>
    <hyperlink ref="M283" r:id="rId41" xr:uid="{2AD4F44E-5B63-443F-9038-2B790633B5F0}"/>
    <hyperlink ref="M295" r:id="rId42" xr:uid="{E3DD6BEC-A2B1-4A6B-8DEB-42778C31AE0C}"/>
    <hyperlink ref="M303" r:id="rId43" xr:uid="{7234C26E-A6E5-440B-9F9F-394D1A77EA6A}"/>
    <hyperlink ref="M305" r:id="rId44" xr:uid="{CA91713C-C759-442C-9346-13D966EB254B}"/>
    <hyperlink ref="M321" r:id="rId45" xr:uid="{EEF406F7-BC60-49AB-863F-B78F830CFD9D}"/>
    <hyperlink ref="M324" r:id="rId46" xr:uid="{2146E35B-BDB5-40EC-A9F6-8637017907E3}"/>
    <hyperlink ref="M332" r:id="rId47" xr:uid="{9B916284-089B-47BE-BF41-632B3EE1108C}"/>
    <hyperlink ref="M340" r:id="rId48" xr:uid="{D7B8B79B-C636-4F14-B27D-4C67CD466AD8}"/>
    <hyperlink ref="M344" r:id="rId49" xr:uid="{E96BA9A3-F089-4C87-95E4-5B9C4B4FA684}"/>
    <hyperlink ref="M358" r:id="rId50" xr:uid="{179D6308-DF93-4C68-8DC2-9ADE480B8F7B}"/>
    <hyperlink ref="M363" r:id="rId51" xr:uid="{0F34C111-ABD3-4A4E-B268-4CC55B12B255}"/>
    <hyperlink ref="M364" r:id="rId52" xr:uid="{61FFEB21-2D85-4BCA-A212-B791E5C50EAC}"/>
    <hyperlink ref="M365" r:id="rId53" xr:uid="{93520E14-AD1A-4677-900C-7AE83874CD48}"/>
    <hyperlink ref="M371" r:id="rId54" xr:uid="{8CF050F5-D465-4CEC-BCD5-916D403EA840}"/>
  </hyperlinks>
  <pageMargins left="0.23622047244094491" right="0.23622047244094491" top="0.74803149606299213" bottom="0.74803149606299213" header="0.31496062992125984" footer="0.31496062992125984"/>
  <pageSetup paperSize="9" scale="80" fitToHeight="0" orientation="landscape" r:id="rId5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0FAF-A34E-4A62-BCAD-A0400761C240}">
  <sheetPr>
    <pageSetUpPr autoPageBreaks="0"/>
  </sheetPr>
  <dimension ref="A1:AD229"/>
  <sheetViews>
    <sheetView zoomScaleNormal="100" zoomScaleSheetLayoutView="100" workbookViewId="0">
      <pane ySplit="5" topLeftCell="A6" activePane="bottomLeft" state="frozen"/>
      <selection pane="bottomLeft" activeCell="A2" sqref="A2:C2"/>
    </sheetView>
  </sheetViews>
  <sheetFormatPr defaultRowHeight="16.5" customHeight="1"/>
  <cols>
    <col min="1" max="1" width="4.625" style="1550" customWidth="1"/>
    <col min="2" max="2" width="11.625" style="1551" customWidth="1"/>
    <col min="3" max="3" width="9" style="1551"/>
    <col min="4" max="4" width="26.75" style="1551" customWidth="1"/>
    <col min="5" max="5" width="13.625" style="1551" customWidth="1"/>
    <col min="6" max="6" width="23.25" style="1551" customWidth="1"/>
    <col min="7" max="7" width="10" style="1551" customWidth="1"/>
    <col min="8" max="8" width="9" style="1551" customWidth="1"/>
    <col min="9" max="9" width="44.5" style="1552" customWidth="1"/>
    <col min="10" max="10" width="13.625" style="1553" customWidth="1"/>
    <col min="11" max="11" width="25.5" style="1554" customWidth="1"/>
    <col min="12" max="15" width="9.625" style="1555" customWidth="1"/>
    <col min="16" max="16" width="18.25" style="1555" customWidth="1"/>
    <col min="17" max="20" width="10.625" style="1556" customWidth="1"/>
    <col min="21" max="23" width="8.625" style="1557" customWidth="1"/>
    <col min="24" max="24" width="11.875" style="1556" customWidth="1"/>
    <col min="25" max="28" width="10.625" style="1556" customWidth="1"/>
    <col min="29" max="30" width="9" style="1558"/>
    <col min="31" max="16384" width="9" style="1542"/>
  </cols>
  <sheetData>
    <row r="1" spans="1:30" s="1516" customFormat="1" ht="16.5" customHeight="1">
      <c r="A1" s="1504"/>
      <c r="B1" s="1505"/>
      <c r="C1" s="1505"/>
      <c r="D1" s="1505"/>
      <c r="E1" s="1505"/>
      <c r="F1" s="1506"/>
      <c r="G1" s="1507"/>
      <c r="H1" s="1507"/>
      <c r="I1" s="1508"/>
      <c r="J1" s="1509"/>
      <c r="K1" s="1510"/>
      <c r="L1" s="1511"/>
      <c r="M1" s="1512"/>
      <c r="N1" s="1512"/>
      <c r="O1" s="1511"/>
      <c r="P1" s="1511"/>
      <c r="Q1" s="1513"/>
      <c r="R1" s="1513"/>
      <c r="S1" s="1513"/>
      <c r="T1" s="1513"/>
      <c r="U1" s="1514"/>
      <c r="V1" s="1514"/>
      <c r="W1" s="1514"/>
      <c r="X1" s="1513"/>
      <c r="Y1" s="1513"/>
      <c r="Z1" s="1513"/>
      <c r="AA1" s="1513"/>
      <c r="AB1" s="1513"/>
      <c r="AC1" s="1515"/>
      <c r="AD1" s="1515"/>
    </row>
    <row r="2" spans="1:30" s="1525" customFormat="1" ht="16.5" customHeight="1">
      <c r="A2" s="1876" t="s">
        <v>21749</v>
      </c>
      <c r="B2" s="1876"/>
      <c r="C2" s="1876"/>
      <c r="D2" s="1517"/>
      <c r="E2" s="1518"/>
      <c r="F2" s="1518"/>
      <c r="G2" s="1518"/>
      <c r="H2" s="1518"/>
      <c r="I2" s="1519"/>
      <c r="J2" s="1520"/>
      <c r="K2" s="1521"/>
      <c r="L2" s="1522"/>
      <c r="M2" s="1522"/>
      <c r="N2" s="1522"/>
      <c r="O2" s="1522"/>
      <c r="P2" s="1522"/>
      <c r="Q2" s="1523"/>
      <c r="R2" s="1523"/>
      <c r="S2" s="1523"/>
      <c r="T2" s="1523"/>
      <c r="U2" s="1524"/>
      <c r="V2" s="1524"/>
      <c r="W2" s="1524"/>
      <c r="X2" s="1523"/>
      <c r="Y2" s="1523"/>
      <c r="Z2" s="1523"/>
      <c r="AA2" s="1523"/>
      <c r="AB2" s="1523"/>
      <c r="AC2" s="1523"/>
      <c r="AD2" s="1523"/>
    </row>
    <row r="3" spans="1:30" s="1527" customFormat="1" ht="16.5" customHeight="1">
      <c r="A3" s="1526" t="s">
        <v>21750</v>
      </c>
      <c r="B3" s="1518"/>
      <c r="C3" s="1518"/>
      <c r="D3" s="1518"/>
      <c r="E3" s="1518"/>
      <c r="F3" s="1518"/>
      <c r="G3" s="1518"/>
      <c r="H3" s="1518"/>
      <c r="J3" s="1528"/>
      <c r="K3" s="1529"/>
      <c r="L3" s="1530"/>
      <c r="M3" s="1530"/>
      <c r="N3" s="1530"/>
      <c r="O3" s="1530"/>
      <c r="P3" s="1530"/>
      <c r="Q3" s="1531"/>
      <c r="R3" s="1531"/>
      <c r="S3" s="1531"/>
      <c r="T3" s="1531"/>
      <c r="U3" s="1532"/>
      <c r="V3" s="1532"/>
      <c r="W3" s="1532"/>
      <c r="X3" s="1531"/>
      <c r="Y3" s="1531"/>
      <c r="Z3" s="1531"/>
      <c r="AA3" s="1531"/>
      <c r="AB3" s="1531"/>
      <c r="AC3" s="1531"/>
      <c r="AD3" s="1531"/>
    </row>
    <row r="4" spans="1:30" s="1533" customFormat="1" ht="16.5" customHeight="1">
      <c r="A4" s="1877" t="s">
        <v>21751</v>
      </c>
      <c r="B4" s="1877" t="s">
        <v>21752</v>
      </c>
      <c r="C4" s="1877" t="s">
        <v>34</v>
      </c>
      <c r="D4" s="1877" t="s">
        <v>21753</v>
      </c>
      <c r="E4" s="1877" t="s">
        <v>21754</v>
      </c>
      <c r="F4" s="1877" t="s">
        <v>21755</v>
      </c>
      <c r="G4" s="1877" t="s">
        <v>21756</v>
      </c>
      <c r="H4" s="1878" t="s">
        <v>37</v>
      </c>
      <c r="I4" s="1872" t="s">
        <v>21757</v>
      </c>
      <c r="J4" s="1872" t="s">
        <v>21758</v>
      </c>
      <c r="K4" s="1872" t="s">
        <v>21759</v>
      </c>
      <c r="L4" s="1872" t="s">
        <v>21760</v>
      </c>
      <c r="M4" s="1872"/>
      <c r="N4" s="1872"/>
      <c r="O4" s="1872"/>
      <c r="P4" s="1872" t="s">
        <v>21761</v>
      </c>
      <c r="Q4" s="1873" t="s">
        <v>21762</v>
      </c>
      <c r="R4" s="1871"/>
      <c r="S4" s="1871"/>
      <c r="T4" s="1871"/>
      <c r="U4" s="1874" t="s">
        <v>21763</v>
      </c>
      <c r="V4" s="1874" t="s">
        <v>21764</v>
      </c>
      <c r="W4" s="1875" t="s">
        <v>21765</v>
      </c>
      <c r="X4" s="1871" t="s">
        <v>21766</v>
      </c>
      <c r="Y4" s="1871"/>
      <c r="Z4" s="1871"/>
      <c r="AA4" s="1871"/>
      <c r="AB4" s="1871"/>
      <c r="AC4" s="1871" t="s">
        <v>21767</v>
      </c>
      <c r="AD4" s="1871" t="s">
        <v>21768</v>
      </c>
    </row>
    <row r="5" spans="1:30" s="1533" customFormat="1" ht="42">
      <c r="A5" s="1877"/>
      <c r="B5" s="1877"/>
      <c r="C5" s="1877"/>
      <c r="D5" s="1877"/>
      <c r="E5" s="1877"/>
      <c r="F5" s="1877"/>
      <c r="G5" s="1877"/>
      <c r="H5" s="1878"/>
      <c r="I5" s="1872"/>
      <c r="J5" s="1872"/>
      <c r="K5" s="1872"/>
      <c r="L5" s="1534" t="s">
        <v>21769</v>
      </c>
      <c r="M5" s="1534" t="s">
        <v>21770</v>
      </c>
      <c r="N5" s="1534" t="s">
        <v>21771</v>
      </c>
      <c r="O5" s="1534" t="s">
        <v>21772</v>
      </c>
      <c r="P5" s="1872"/>
      <c r="Q5" s="1535" t="s">
        <v>21773</v>
      </c>
      <c r="R5" s="1535" t="s">
        <v>21774</v>
      </c>
      <c r="S5" s="1535" t="s">
        <v>21775</v>
      </c>
      <c r="T5" s="1535" t="s">
        <v>19732</v>
      </c>
      <c r="U5" s="1874"/>
      <c r="V5" s="1874"/>
      <c r="W5" s="1874"/>
      <c r="X5" s="1535" t="s">
        <v>21776</v>
      </c>
      <c r="Y5" s="1535" t="s">
        <v>21777</v>
      </c>
      <c r="Z5" s="1535" t="s">
        <v>21778</v>
      </c>
      <c r="AA5" s="1535" t="s">
        <v>21779</v>
      </c>
      <c r="AB5" s="1535" t="s">
        <v>21780</v>
      </c>
      <c r="AC5" s="1871"/>
      <c r="AD5" s="1871"/>
    </row>
    <row r="6" spans="1:30" ht="16.5" customHeight="1">
      <c r="A6" s="1536">
        <v>1</v>
      </c>
      <c r="B6" s="1536" t="s">
        <v>17966</v>
      </c>
      <c r="C6" s="1536" t="s">
        <v>559</v>
      </c>
      <c r="D6" s="1536" t="s">
        <v>21781</v>
      </c>
      <c r="E6" s="1536" t="s">
        <v>21782</v>
      </c>
      <c r="F6" s="1536" t="s">
        <v>17966</v>
      </c>
      <c r="G6" s="1536" t="s">
        <v>21783</v>
      </c>
      <c r="H6" s="1536" t="s">
        <v>21784</v>
      </c>
      <c r="I6" s="1537" t="s">
        <v>21785</v>
      </c>
      <c r="J6" s="1536" t="s">
        <v>21786</v>
      </c>
      <c r="K6" s="1538" t="s">
        <v>21787</v>
      </c>
      <c r="L6" s="1539" t="s">
        <v>21788</v>
      </c>
      <c r="M6" s="1539" t="s">
        <v>21788</v>
      </c>
      <c r="N6" s="1539" t="s">
        <v>21789</v>
      </c>
      <c r="O6" s="1539" t="s">
        <v>21789</v>
      </c>
      <c r="P6" s="1539" t="s">
        <v>21790</v>
      </c>
      <c r="Q6" s="1540">
        <v>495000</v>
      </c>
      <c r="R6" s="1540"/>
      <c r="S6" s="1540"/>
      <c r="T6" s="1540">
        <f>SUM(Q6:S6)</f>
        <v>495000</v>
      </c>
      <c r="U6" s="1541">
        <v>4</v>
      </c>
      <c r="V6" s="1541"/>
      <c r="W6" s="1541">
        <f>SUM(U6:V6)</f>
        <v>4</v>
      </c>
      <c r="X6" s="1540"/>
      <c r="Y6" s="1540"/>
      <c r="Z6" s="1540"/>
      <c r="AA6" s="1540"/>
      <c r="AB6" s="1540">
        <v>4423</v>
      </c>
      <c r="AC6" s="1540">
        <v>18</v>
      </c>
      <c r="AD6" s="1540">
        <v>289527</v>
      </c>
    </row>
    <row r="7" spans="1:30" ht="16.5" customHeight="1">
      <c r="A7" s="1536">
        <v>2</v>
      </c>
      <c r="B7" s="1536" t="s">
        <v>17966</v>
      </c>
      <c r="C7" s="1536" t="s">
        <v>13257</v>
      </c>
      <c r="D7" s="1536" t="s">
        <v>21791</v>
      </c>
      <c r="E7" s="1536" t="s">
        <v>21792</v>
      </c>
      <c r="F7" s="1536" t="s">
        <v>21793</v>
      </c>
      <c r="G7" s="1536" t="s">
        <v>21794</v>
      </c>
      <c r="H7" s="1536" t="s">
        <v>21795</v>
      </c>
      <c r="I7" s="1537" t="s">
        <v>21796</v>
      </c>
      <c r="J7" s="1536" t="s">
        <v>21797</v>
      </c>
      <c r="K7" s="1538"/>
      <c r="L7" s="1539" t="s">
        <v>21798</v>
      </c>
      <c r="M7" s="1539" t="s">
        <v>6378</v>
      </c>
      <c r="N7" s="1539" t="s">
        <v>6378</v>
      </c>
      <c r="O7" s="1539" t="s">
        <v>6378</v>
      </c>
      <c r="P7" s="1539"/>
      <c r="Q7" s="1540">
        <v>8880</v>
      </c>
      <c r="R7" s="1540"/>
      <c r="S7" s="1540"/>
      <c r="T7" s="1540">
        <f t="shared" ref="T7:T70" si="0">SUM(Q7:S7)</f>
        <v>8880</v>
      </c>
      <c r="U7" s="1541"/>
      <c r="V7" s="1541"/>
      <c r="W7" s="1541">
        <f t="shared" ref="W7:W70" si="1">SUM(U7:V7)</f>
        <v>0</v>
      </c>
      <c r="X7" s="1540"/>
      <c r="Y7" s="1540">
        <v>65.56</v>
      </c>
      <c r="Z7" s="1540">
        <v>121.88</v>
      </c>
      <c r="AA7" s="1540">
        <v>29.82</v>
      </c>
      <c r="AB7" s="1540">
        <v>463.35</v>
      </c>
      <c r="AC7" s="1540">
        <v>5</v>
      </c>
      <c r="AD7" s="1540">
        <v>100</v>
      </c>
    </row>
    <row r="8" spans="1:30" ht="16.5" customHeight="1">
      <c r="A8" s="1536">
        <v>3</v>
      </c>
      <c r="B8" s="1536" t="s">
        <v>17966</v>
      </c>
      <c r="C8" s="1536" t="s">
        <v>315</v>
      </c>
      <c r="D8" s="1536" t="s">
        <v>21799</v>
      </c>
      <c r="E8" s="1536" t="s">
        <v>21800</v>
      </c>
      <c r="F8" s="1536" t="s">
        <v>21801</v>
      </c>
      <c r="G8" s="1536" t="s">
        <v>21783</v>
      </c>
      <c r="H8" s="1536" t="s">
        <v>21802</v>
      </c>
      <c r="I8" s="1537" t="s">
        <v>21803</v>
      </c>
      <c r="J8" s="1536" t="s">
        <v>21804</v>
      </c>
      <c r="K8" s="1538" t="s">
        <v>21805</v>
      </c>
      <c r="L8" s="1539" t="s">
        <v>21806</v>
      </c>
      <c r="M8" s="1539" t="s">
        <v>21807</v>
      </c>
      <c r="N8" s="1539" t="s">
        <v>21807</v>
      </c>
      <c r="O8" s="1539" t="s">
        <v>6378</v>
      </c>
      <c r="P8" s="1539" t="s">
        <v>7286</v>
      </c>
      <c r="Q8" s="1540">
        <v>213804</v>
      </c>
      <c r="R8" s="1540"/>
      <c r="S8" s="1540"/>
      <c r="T8" s="1540">
        <f t="shared" si="0"/>
        <v>213804</v>
      </c>
      <c r="U8" s="1541">
        <v>2</v>
      </c>
      <c r="V8" s="1541">
        <v>2</v>
      </c>
      <c r="W8" s="1541">
        <f t="shared" si="1"/>
        <v>4</v>
      </c>
      <c r="X8" s="1540">
        <v>13</v>
      </c>
      <c r="Y8" s="1540">
        <v>43</v>
      </c>
      <c r="Z8" s="1540">
        <v>35</v>
      </c>
      <c r="AA8" s="1540">
        <v>21</v>
      </c>
      <c r="AB8" s="1540">
        <v>218</v>
      </c>
      <c r="AC8" s="1540">
        <v>7</v>
      </c>
      <c r="AD8" s="1540">
        <v>4982</v>
      </c>
    </row>
    <row r="9" spans="1:30" ht="16.5" customHeight="1">
      <c r="A9" s="1536">
        <v>4</v>
      </c>
      <c r="B9" s="1536" t="s">
        <v>17966</v>
      </c>
      <c r="C9" s="1536" t="s">
        <v>106</v>
      </c>
      <c r="D9" s="1536" t="s">
        <v>21808</v>
      </c>
      <c r="E9" s="1536" t="s">
        <v>21782</v>
      </c>
      <c r="F9" s="1536" t="s">
        <v>17966</v>
      </c>
      <c r="G9" s="1536" t="s">
        <v>21783</v>
      </c>
      <c r="H9" s="1536" t="s">
        <v>21809</v>
      </c>
      <c r="I9" s="1537" t="s">
        <v>21810</v>
      </c>
      <c r="J9" s="1536" t="s">
        <v>21811</v>
      </c>
      <c r="K9" s="1538" t="s">
        <v>21812</v>
      </c>
      <c r="L9" s="1539" t="s">
        <v>21813</v>
      </c>
      <c r="M9" s="1539" t="s">
        <v>21813</v>
      </c>
      <c r="N9" s="1539" t="s">
        <v>21813</v>
      </c>
      <c r="O9" s="1539" t="s">
        <v>21813</v>
      </c>
      <c r="P9" s="1539" t="s">
        <v>21790</v>
      </c>
      <c r="Q9" s="1540">
        <v>350000</v>
      </c>
      <c r="R9" s="1540"/>
      <c r="S9" s="1540"/>
      <c r="T9" s="1540">
        <f t="shared" si="0"/>
        <v>350000</v>
      </c>
      <c r="U9" s="1541">
        <v>5</v>
      </c>
      <c r="V9" s="1541"/>
      <c r="W9" s="1541">
        <f t="shared" si="1"/>
        <v>5</v>
      </c>
      <c r="X9" s="1540"/>
      <c r="Y9" s="1540"/>
      <c r="Z9" s="1540"/>
      <c r="AA9" s="1540"/>
      <c r="AB9" s="1540">
        <v>0</v>
      </c>
      <c r="AC9" s="1540">
        <v>17</v>
      </c>
      <c r="AD9" s="1540">
        <v>42220</v>
      </c>
    </row>
    <row r="10" spans="1:30" ht="16.5" customHeight="1">
      <c r="A10" s="1536">
        <v>5</v>
      </c>
      <c r="B10" s="1536" t="s">
        <v>17966</v>
      </c>
      <c r="C10" s="1536" t="s">
        <v>219</v>
      </c>
      <c r="D10" s="1536" t="s">
        <v>21814</v>
      </c>
      <c r="E10" s="1536" t="s">
        <v>21815</v>
      </c>
      <c r="F10" s="1536" t="s">
        <v>21816</v>
      </c>
      <c r="G10" s="1536" t="s">
        <v>21794</v>
      </c>
      <c r="H10" s="1536" t="s">
        <v>21817</v>
      </c>
      <c r="I10" s="1537" t="s">
        <v>21818</v>
      </c>
      <c r="J10" s="1536" t="s">
        <v>20954</v>
      </c>
      <c r="K10" s="1538"/>
      <c r="L10" s="1539"/>
      <c r="M10" s="1539"/>
      <c r="N10" s="1539"/>
      <c r="O10" s="1539"/>
      <c r="P10" s="1539"/>
      <c r="Q10" s="1540"/>
      <c r="R10" s="1540"/>
      <c r="S10" s="1540"/>
      <c r="T10" s="1540">
        <f t="shared" si="0"/>
        <v>0</v>
      </c>
      <c r="U10" s="1541"/>
      <c r="V10" s="1541"/>
      <c r="W10" s="1541">
        <f t="shared" si="1"/>
        <v>0</v>
      </c>
      <c r="X10" s="1540"/>
      <c r="Y10" s="1540"/>
      <c r="Z10" s="1540"/>
      <c r="AA10" s="1540"/>
      <c r="AB10" s="1540"/>
      <c r="AC10" s="1540"/>
      <c r="AD10" s="1540"/>
    </row>
    <row r="11" spans="1:30" ht="16.5" customHeight="1">
      <c r="A11" s="1536">
        <v>6</v>
      </c>
      <c r="B11" s="1536" t="s">
        <v>17966</v>
      </c>
      <c r="C11" s="1536" t="s">
        <v>125</v>
      </c>
      <c r="D11" s="1536" t="s">
        <v>21819</v>
      </c>
      <c r="E11" s="1536" t="s">
        <v>21782</v>
      </c>
      <c r="F11" s="1536" t="s">
        <v>125</v>
      </c>
      <c r="G11" s="1536" t="s">
        <v>21783</v>
      </c>
      <c r="H11" s="1536" t="s">
        <v>21820</v>
      </c>
      <c r="I11" s="1537" t="s">
        <v>21821</v>
      </c>
      <c r="J11" s="1536" t="s">
        <v>311</v>
      </c>
      <c r="K11" s="1538" t="s">
        <v>21822</v>
      </c>
      <c r="L11" s="1539" t="s">
        <v>6544</v>
      </c>
      <c r="M11" s="1539" t="s">
        <v>6544</v>
      </c>
      <c r="N11" s="1539" t="s">
        <v>6544</v>
      </c>
      <c r="O11" s="1539" t="s">
        <v>6544</v>
      </c>
      <c r="P11" s="1539" t="s">
        <v>11841</v>
      </c>
      <c r="Q11" s="1540">
        <v>1536974</v>
      </c>
      <c r="R11" s="1540"/>
      <c r="S11" s="1540"/>
      <c r="T11" s="1540">
        <f t="shared" si="0"/>
        <v>1536974</v>
      </c>
      <c r="U11" s="1541">
        <v>10</v>
      </c>
      <c r="V11" s="1541">
        <v>7</v>
      </c>
      <c r="W11" s="1541">
        <f t="shared" si="1"/>
        <v>17</v>
      </c>
      <c r="X11" s="1540">
        <v>1105</v>
      </c>
      <c r="Y11" s="1540"/>
      <c r="Z11" s="1540">
        <v>159.31</v>
      </c>
      <c r="AA11" s="1540">
        <v>1105.44</v>
      </c>
      <c r="AB11" s="1540">
        <v>2276</v>
      </c>
      <c r="AC11" s="1540">
        <v>14</v>
      </c>
      <c r="AD11" s="1540">
        <v>57439</v>
      </c>
    </row>
    <row r="12" spans="1:30" ht="16.5" customHeight="1">
      <c r="A12" s="1536">
        <v>7</v>
      </c>
      <c r="B12" s="1536" t="s">
        <v>17966</v>
      </c>
      <c r="C12" s="1536" t="s">
        <v>106</v>
      </c>
      <c r="D12" s="1536" t="s">
        <v>21823</v>
      </c>
      <c r="E12" s="1536" t="s">
        <v>21824</v>
      </c>
      <c r="F12" s="1536" t="s">
        <v>21825</v>
      </c>
      <c r="G12" s="1536" t="s">
        <v>21783</v>
      </c>
      <c r="H12" s="1536" t="s">
        <v>21826</v>
      </c>
      <c r="I12" s="1537" t="s">
        <v>21827</v>
      </c>
      <c r="J12" s="1536" t="s">
        <v>21828</v>
      </c>
      <c r="K12" s="1538" t="s">
        <v>21829</v>
      </c>
      <c r="L12" s="1539" t="s">
        <v>21788</v>
      </c>
      <c r="M12" s="1539" t="s">
        <v>21788</v>
      </c>
      <c r="N12" s="1539" t="s">
        <v>6378</v>
      </c>
      <c r="O12" s="1539" t="s">
        <v>21788</v>
      </c>
      <c r="P12" s="1539" t="s">
        <v>21830</v>
      </c>
      <c r="Q12" s="1540">
        <v>413800</v>
      </c>
      <c r="R12" s="1540"/>
      <c r="S12" s="1540"/>
      <c r="T12" s="1540">
        <f t="shared" si="0"/>
        <v>413800</v>
      </c>
      <c r="U12" s="1541">
        <v>4</v>
      </c>
      <c r="V12" s="1541"/>
      <c r="W12" s="1541">
        <f t="shared" si="1"/>
        <v>4</v>
      </c>
      <c r="X12" s="1540"/>
      <c r="Y12" s="1540"/>
      <c r="Z12" s="1540"/>
      <c r="AA12" s="1540"/>
      <c r="AB12" s="1540">
        <v>580</v>
      </c>
      <c r="AC12" s="1540">
        <v>12</v>
      </c>
      <c r="AD12" s="1540">
        <v>15220</v>
      </c>
    </row>
    <row r="13" spans="1:30" ht="16.5" customHeight="1">
      <c r="A13" s="1536">
        <v>8</v>
      </c>
      <c r="B13" s="1536" t="s">
        <v>17966</v>
      </c>
      <c r="C13" s="1536" t="s">
        <v>617</v>
      </c>
      <c r="D13" s="1536" t="s">
        <v>21831</v>
      </c>
      <c r="E13" s="1536" t="s">
        <v>21782</v>
      </c>
      <c r="F13" s="1536" t="s">
        <v>17966</v>
      </c>
      <c r="G13" s="1536" t="s">
        <v>21783</v>
      </c>
      <c r="H13" s="1536" t="s">
        <v>21832</v>
      </c>
      <c r="I13" s="1537" t="s">
        <v>21833</v>
      </c>
      <c r="J13" s="1536" t="s">
        <v>21834</v>
      </c>
      <c r="K13" s="1538" t="s">
        <v>21835</v>
      </c>
      <c r="L13" s="1539" t="s">
        <v>21836</v>
      </c>
      <c r="M13" s="1539" t="s">
        <v>21837</v>
      </c>
      <c r="N13" s="1539" t="s">
        <v>21838</v>
      </c>
      <c r="O13" s="1539" t="s">
        <v>6378</v>
      </c>
      <c r="P13" s="1539" t="s">
        <v>7286</v>
      </c>
      <c r="Q13" s="1540">
        <v>293000</v>
      </c>
      <c r="R13" s="1540"/>
      <c r="S13" s="1540"/>
      <c r="T13" s="1540">
        <f t="shared" si="0"/>
        <v>293000</v>
      </c>
      <c r="U13" s="1541">
        <v>4</v>
      </c>
      <c r="V13" s="1541"/>
      <c r="W13" s="1541">
        <f t="shared" si="1"/>
        <v>4</v>
      </c>
      <c r="X13" s="1540"/>
      <c r="Y13" s="1540"/>
      <c r="Z13" s="1540"/>
      <c r="AA13" s="1540"/>
      <c r="AB13" s="1540">
        <v>752.9</v>
      </c>
      <c r="AC13" s="1540">
        <v>10</v>
      </c>
      <c r="AD13" s="1540">
        <v>86192</v>
      </c>
    </row>
    <row r="14" spans="1:30" ht="16.5" customHeight="1">
      <c r="A14" s="1536">
        <v>9</v>
      </c>
      <c r="B14" s="1536" t="s">
        <v>17966</v>
      </c>
      <c r="C14" s="1536" t="s">
        <v>212</v>
      </c>
      <c r="D14" s="1536" t="s">
        <v>21839</v>
      </c>
      <c r="E14" s="1536" t="s">
        <v>21824</v>
      </c>
      <c r="F14" s="1536" t="s">
        <v>21840</v>
      </c>
      <c r="G14" s="1536" t="s">
        <v>21794</v>
      </c>
      <c r="H14" s="1536" t="s">
        <v>21841</v>
      </c>
      <c r="I14" s="1537" t="s">
        <v>21842</v>
      </c>
      <c r="J14" s="1536" t="s">
        <v>21843</v>
      </c>
      <c r="K14" s="1538"/>
      <c r="L14" s="1539" t="s">
        <v>6544</v>
      </c>
      <c r="M14" s="1539" t="s">
        <v>6378</v>
      </c>
      <c r="N14" s="1539" t="s">
        <v>6378</v>
      </c>
      <c r="O14" s="1539" t="s">
        <v>6378</v>
      </c>
      <c r="P14" s="1539" t="s">
        <v>21844</v>
      </c>
      <c r="Q14" s="1540">
        <v>2376</v>
      </c>
      <c r="R14" s="1540"/>
      <c r="S14" s="1540">
        <v>40788</v>
      </c>
      <c r="T14" s="1540">
        <f t="shared" si="0"/>
        <v>43164</v>
      </c>
      <c r="U14" s="1541"/>
      <c r="V14" s="1541">
        <v>1</v>
      </c>
      <c r="W14" s="1541">
        <f t="shared" si="1"/>
        <v>1</v>
      </c>
      <c r="X14" s="1540">
        <v>54</v>
      </c>
      <c r="Y14" s="1540">
        <v>40</v>
      </c>
      <c r="Z14" s="1540">
        <v>32</v>
      </c>
      <c r="AA14" s="1540">
        <v>73</v>
      </c>
      <c r="AB14" s="1540">
        <v>199</v>
      </c>
      <c r="AC14" s="1540">
        <v>28</v>
      </c>
      <c r="AD14" s="1540">
        <v>4018</v>
      </c>
    </row>
    <row r="15" spans="1:30" ht="16.5" customHeight="1">
      <c r="A15" s="1536">
        <v>10</v>
      </c>
      <c r="B15" s="1536" t="s">
        <v>17966</v>
      </c>
      <c r="C15" s="1536" t="s">
        <v>13713</v>
      </c>
      <c r="D15" s="1536" t="s">
        <v>21845</v>
      </c>
      <c r="E15" s="1536" t="s">
        <v>21782</v>
      </c>
      <c r="F15" s="1536" t="s">
        <v>21846</v>
      </c>
      <c r="G15" s="1536" t="s">
        <v>21783</v>
      </c>
      <c r="H15" s="1536" t="s">
        <v>21847</v>
      </c>
      <c r="I15" s="1537" t="s">
        <v>21848</v>
      </c>
      <c r="J15" s="1536" t="s">
        <v>21849</v>
      </c>
      <c r="K15" s="1538"/>
      <c r="L15" s="1539" t="s">
        <v>21850</v>
      </c>
      <c r="M15" s="1539" t="s">
        <v>21850</v>
      </c>
      <c r="N15" s="1539" t="s">
        <v>6378</v>
      </c>
      <c r="O15" s="1539" t="s">
        <v>6378</v>
      </c>
      <c r="P15" s="1539" t="s">
        <v>21851</v>
      </c>
      <c r="Q15" s="1540">
        <v>55574</v>
      </c>
      <c r="R15" s="1540"/>
      <c r="S15" s="1540"/>
      <c r="T15" s="1540">
        <f t="shared" si="0"/>
        <v>55574</v>
      </c>
      <c r="U15" s="1541"/>
      <c r="V15" s="1541">
        <v>1</v>
      </c>
      <c r="W15" s="1541">
        <f t="shared" si="1"/>
        <v>1</v>
      </c>
      <c r="X15" s="1540"/>
      <c r="Y15" s="1540">
        <v>37.46</v>
      </c>
      <c r="Z15" s="1540">
        <v>19.66</v>
      </c>
      <c r="AA15" s="1540"/>
      <c r="AB15" s="1540">
        <v>57.12</v>
      </c>
      <c r="AC15" s="1540"/>
      <c r="AD15" s="1540">
        <v>3580</v>
      </c>
    </row>
    <row r="16" spans="1:30" ht="16.5" customHeight="1">
      <c r="A16" s="1536">
        <v>11</v>
      </c>
      <c r="B16" s="1536" t="s">
        <v>17966</v>
      </c>
      <c r="C16" s="1536" t="s">
        <v>277</v>
      </c>
      <c r="D16" s="1536" t="s">
        <v>21852</v>
      </c>
      <c r="E16" s="1536" t="s">
        <v>21782</v>
      </c>
      <c r="F16" s="1536" t="s">
        <v>21853</v>
      </c>
      <c r="G16" s="1536" t="s">
        <v>21783</v>
      </c>
      <c r="H16" s="1536" t="s">
        <v>21854</v>
      </c>
      <c r="I16" s="1537" t="s">
        <v>21855</v>
      </c>
      <c r="J16" s="1536" t="s">
        <v>21856</v>
      </c>
      <c r="K16" s="1538" t="s">
        <v>21857</v>
      </c>
      <c r="L16" s="1539" t="s">
        <v>21798</v>
      </c>
      <c r="M16" s="1539" t="s">
        <v>21798</v>
      </c>
      <c r="N16" s="1539" t="s">
        <v>6378</v>
      </c>
      <c r="O16" s="1539" t="s">
        <v>7203</v>
      </c>
      <c r="P16" s="1539" t="s">
        <v>21858</v>
      </c>
      <c r="Q16" s="1540">
        <v>196105</v>
      </c>
      <c r="R16" s="1540"/>
      <c r="S16" s="1540"/>
      <c r="T16" s="1540">
        <f t="shared" si="0"/>
        <v>196105</v>
      </c>
      <c r="U16" s="1541"/>
      <c r="V16" s="1541">
        <v>2</v>
      </c>
      <c r="W16" s="1541">
        <f t="shared" si="1"/>
        <v>2</v>
      </c>
      <c r="X16" s="1540">
        <v>269.99</v>
      </c>
      <c r="Y16" s="1540">
        <v>95.27</v>
      </c>
      <c r="Z16" s="1540">
        <v>15</v>
      </c>
      <c r="AA16" s="1540">
        <v>17</v>
      </c>
      <c r="AB16" s="1540">
        <v>397.26</v>
      </c>
      <c r="AC16" s="1540">
        <v>37</v>
      </c>
      <c r="AD16" s="1540">
        <v>1116</v>
      </c>
    </row>
    <row r="17" spans="1:30" ht="16.5" customHeight="1">
      <c r="A17" s="1536">
        <v>12</v>
      </c>
      <c r="B17" s="1536" t="s">
        <v>17966</v>
      </c>
      <c r="C17" s="1536" t="s">
        <v>295</v>
      </c>
      <c r="D17" s="1536" t="s">
        <v>21859</v>
      </c>
      <c r="E17" s="1536" t="s">
        <v>21860</v>
      </c>
      <c r="F17" s="1536" t="s">
        <v>21861</v>
      </c>
      <c r="G17" s="1536" t="s">
        <v>21794</v>
      </c>
      <c r="H17" s="1536" t="s">
        <v>21862</v>
      </c>
      <c r="I17" s="1537" t="s">
        <v>21863</v>
      </c>
      <c r="J17" s="1536" t="s">
        <v>21864</v>
      </c>
      <c r="K17" s="1538" t="s">
        <v>18087</v>
      </c>
      <c r="L17" s="1539" t="s">
        <v>21865</v>
      </c>
      <c r="M17" s="1539" t="s">
        <v>6544</v>
      </c>
      <c r="N17" s="1539" t="s">
        <v>6378</v>
      </c>
      <c r="O17" s="1539" t="s">
        <v>6378</v>
      </c>
      <c r="P17" s="1539" t="s">
        <v>21866</v>
      </c>
      <c r="Q17" s="1540">
        <v>56657</v>
      </c>
      <c r="R17" s="1540"/>
      <c r="S17" s="1540"/>
      <c r="T17" s="1540">
        <f t="shared" si="0"/>
        <v>56657</v>
      </c>
      <c r="U17" s="1541">
        <v>1</v>
      </c>
      <c r="V17" s="1541">
        <v>3</v>
      </c>
      <c r="W17" s="1541">
        <f t="shared" si="1"/>
        <v>4</v>
      </c>
      <c r="X17" s="1540">
        <v>120.01</v>
      </c>
      <c r="Y17" s="1540">
        <v>42.4</v>
      </c>
      <c r="Z17" s="1540">
        <v>34.880000000000003</v>
      </c>
      <c r="AA17" s="1540"/>
      <c r="AB17" s="1540">
        <v>197.29</v>
      </c>
      <c r="AC17" s="1540"/>
      <c r="AD17" s="1540">
        <v>5515</v>
      </c>
    </row>
    <row r="18" spans="1:30" ht="16.5" customHeight="1">
      <c r="A18" s="1536">
        <v>13</v>
      </c>
      <c r="B18" s="1536" t="s">
        <v>17966</v>
      </c>
      <c r="C18" s="1536" t="s">
        <v>295</v>
      </c>
      <c r="D18" s="1536" t="s">
        <v>21867</v>
      </c>
      <c r="E18" s="1539" t="s">
        <v>19919</v>
      </c>
      <c r="F18" s="1536" t="s">
        <v>21861</v>
      </c>
      <c r="G18" s="1536" t="s">
        <v>21794</v>
      </c>
      <c r="H18" s="1536" t="s">
        <v>21868</v>
      </c>
      <c r="I18" s="1537" t="s">
        <v>21869</v>
      </c>
      <c r="J18" s="1536" t="s">
        <v>21870</v>
      </c>
      <c r="K18" s="1538" t="s">
        <v>18087</v>
      </c>
      <c r="L18" s="1539" t="s">
        <v>21798</v>
      </c>
      <c r="M18" s="1539" t="s">
        <v>21871</v>
      </c>
      <c r="N18" s="1539" t="s">
        <v>6378</v>
      </c>
      <c r="O18" s="1539" t="s">
        <v>6378</v>
      </c>
      <c r="P18" s="1539" t="s">
        <v>21872</v>
      </c>
      <c r="Q18" s="1540">
        <v>491062</v>
      </c>
      <c r="R18" s="1540"/>
      <c r="S18" s="1540"/>
      <c r="T18" s="1540">
        <f t="shared" si="0"/>
        <v>491062</v>
      </c>
      <c r="U18" s="1541">
        <v>4</v>
      </c>
      <c r="V18" s="1541"/>
      <c r="W18" s="1541">
        <f t="shared" si="1"/>
        <v>4</v>
      </c>
      <c r="X18" s="1540"/>
      <c r="Y18" s="1540"/>
      <c r="Z18" s="1540">
        <v>2793.97</v>
      </c>
      <c r="AA18" s="1540"/>
      <c r="AB18" s="1540">
        <v>2793.97</v>
      </c>
      <c r="AC18" s="1540">
        <v>664</v>
      </c>
      <c r="AD18" s="1540">
        <v>9092</v>
      </c>
    </row>
    <row r="19" spans="1:30" ht="16.5" customHeight="1">
      <c r="A19" s="1536">
        <v>14</v>
      </c>
      <c r="B19" s="1536" t="s">
        <v>17966</v>
      </c>
      <c r="C19" s="1536" t="s">
        <v>247</v>
      </c>
      <c r="D19" s="1536" t="s">
        <v>21873</v>
      </c>
      <c r="E19" s="1536" t="s">
        <v>21782</v>
      </c>
      <c r="F19" s="1536" t="s">
        <v>21874</v>
      </c>
      <c r="G19" s="1536" t="s">
        <v>21783</v>
      </c>
      <c r="H19" s="1536" t="s">
        <v>21875</v>
      </c>
      <c r="I19" s="1537" t="s">
        <v>21876</v>
      </c>
      <c r="J19" s="1536" t="s">
        <v>21877</v>
      </c>
      <c r="K19" s="1538" t="s">
        <v>21878</v>
      </c>
      <c r="L19" s="1539" t="s">
        <v>21798</v>
      </c>
      <c r="M19" s="1539" t="s">
        <v>6378</v>
      </c>
      <c r="N19" s="1539" t="s">
        <v>6378</v>
      </c>
      <c r="O19" s="1539" t="s">
        <v>6378</v>
      </c>
      <c r="P19" s="1539" t="s">
        <v>6604</v>
      </c>
      <c r="Q19" s="1540">
        <v>256649</v>
      </c>
      <c r="R19" s="1540"/>
      <c r="S19" s="1540"/>
      <c r="T19" s="1540">
        <f t="shared" si="0"/>
        <v>256649</v>
      </c>
      <c r="U19" s="1541"/>
      <c r="V19" s="1541">
        <v>3</v>
      </c>
      <c r="W19" s="1541">
        <f t="shared" si="1"/>
        <v>3</v>
      </c>
      <c r="X19" s="1540">
        <v>174</v>
      </c>
      <c r="Y19" s="1540">
        <v>226</v>
      </c>
      <c r="Z19" s="1540">
        <v>387</v>
      </c>
      <c r="AA19" s="1540">
        <v>112</v>
      </c>
      <c r="AB19" s="1540">
        <v>900</v>
      </c>
      <c r="AC19" s="1540">
        <v>35</v>
      </c>
      <c r="AD19" s="1540">
        <v>1084</v>
      </c>
    </row>
    <row r="20" spans="1:30" ht="16.5" customHeight="1">
      <c r="A20" s="1536">
        <v>15</v>
      </c>
      <c r="B20" s="1536" t="s">
        <v>17966</v>
      </c>
      <c r="C20" s="1536" t="s">
        <v>247</v>
      </c>
      <c r="D20" s="1536" t="s">
        <v>21879</v>
      </c>
      <c r="E20" s="1536" t="s">
        <v>21880</v>
      </c>
      <c r="F20" s="1536" t="s">
        <v>18025</v>
      </c>
      <c r="G20" s="1536" t="s">
        <v>21783</v>
      </c>
      <c r="H20" s="1536" t="s">
        <v>21881</v>
      </c>
      <c r="I20" s="1537" t="s">
        <v>21882</v>
      </c>
      <c r="J20" s="1543" t="s">
        <v>21883</v>
      </c>
      <c r="K20" s="1538" t="s">
        <v>21884</v>
      </c>
      <c r="L20" s="1539" t="s">
        <v>21885</v>
      </c>
      <c r="M20" s="1539" t="s">
        <v>21798</v>
      </c>
      <c r="N20" s="1539" t="s">
        <v>6378</v>
      </c>
      <c r="O20" s="1539" t="s">
        <v>6378</v>
      </c>
      <c r="P20" s="1539" t="s">
        <v>21886</v>
      </c>
      <c r="Q20" s="1540">
        <v>219899</v>
      </c>
      <c r="R20" s="1540"/>
      <c r="S20" s="1540"/>
      <c r="T20" s="1540">
        <f t="shared" si="0"/>
        <v>219899</v>
      </c>
      <c r="U20" s="1541"/>
      <c r="V20" s="1541">
        <v>3</v>
      </c>
      <c r="W20" s="1541">
        <f t="shared" si="1"/>
        <v>3</v>
      </c>
      <c r="X20" s="1540">
        <v>111</v>
      </c>
      <c r="Y20" s="1540">
        <v>135</v>
      </c>
      <c r="Z20" s="1540">
        <v>111</v>
      </c>
      <c r="AA20" s="1540">
        <v>15</v>
      </c>
      <c r="AB20" s="1540"/>
      <c r="AC20" s="1540">
        <v>1665</v>
      </c>
      <c r="AD20" s="1540">
        <v>9113</v>
      </c>
    </row>
    <row r="21" spans="1:30" ht="16.5" customHeight="1">
      <c r="A21" s="1536">
        <v>16</v>
      </c>
      <c r="B21" s="1536" t="s">
        <v>17966</v>
      </c>
      <c r="C21" s="1536" t="s">
        <v>12975</v>
      </c>
      <c r="D21" s="1536" t="s">
        <v>21887</v>
      </c>
      <c r="E21" s="1536" t="s">
        <v>21800</v>
      </c>
      <c r="F21" s="1536" t="s">
        <v>18108</v>
      </c>
      <c r="G21" s="1536" t="s">
        <v>21794</v>
      </c>
      <c r="H21" s="1536" t="s">
        <v>21888</v>
      </c>
      <c r="I21" s="1537" t="s">
        <v>21889</v>
      </c>
      <c r="J21" s="1536" t="s">
        <v>21890</v>
      </c>
      <c r="K21" s="1538" t="s">
        <v>21891</v>
      </c>
      <c r="L21" s="1539" t="s">
        <v>21806</v>
      </c>
      <c r="M21" s="1539" t="s">
        <v>21892</v>
      </c>
      <c r="N21" s="1539" t="s">
        <v>6378</v>
      </c>
      <c r="O21" s="1539" t="s">
        <v>6378</v>
      </c>
      <c r="P21" s="1539" t="s">
        <v>21893</v>
      </c>
      <c r="Q21" s="1540"/>
      <c r="R21" s="1540"/>
      <c r="S21" s="1540"/>
      <c r="T21" s="1540">
        <f t="shared" si="0"/>
        <v>0</v>
      </c>
      <c r="U21" s="1541"/>
      <c r="V21" s="1541">
        <v>2</v>
      </c>
      <c r="W21" s="1541">
        <f t="shared" si="1"/>
        <v>2</v>
      </c>
      <c r="X21" s="1540">
        <v>18.75</v>
      </c>
      <c r="Y21" s="1540">
        <v>170.55</v>
      </c>
      <c r="Z21" s="1540">
        <v>240.26</v>
      </c>
      <c r="AA21" s="1540"/>
      <c r="AB21" s="1540">
        <v>1291.6500000000001</v>
      </c>
      <c r="AC21" s="1540"/>
      <c r="AD21" s="1540">
        <v>11806</v>
      </c>
    </row>
    <row r="22" spans="1:30" ht="16.5" customHeight="1">
      <c r="A22" s="1536">
        <v>17</v>
      </c>
      <c r="B22" s="1536" t="s">
        <v>17966</v>
      </c>
      <c r="C22" s="1536" t="s">
        <v>13257</v>
      </c>
      <c r="D22" s="1536" t="s">
        <v>21894</v>
      </c>
      <c r="E22" s="1536" t="s">
        <v>21782</v>
      </c>
      <c r="F22" s="1536" t="s">
        <v>21895</v>
      </c>
      <c r="G22" s="1536" t="s">
        <v>21783</v>
      </c>
      <c r="H22" s="1536" t="s">
        <v>21896</v>
      </c>
      <c r="I22" s="1537" t="s">
        <v>21897</v>
      </c>
      <c r="J22" s="1536" t="s">
        <v>21898</v>
      </c>
      <c r="K22" s="1538"/>
      <c r="L22" s="1539" t="s">
        <v>21798</v>
      </c>
      <c r="M22" s="1539" t="s">
        <v>21798</v>
      </c>
      <c r="N22" s="1539" t="s">
        <v>6378</v>
      </c>
      <c r="O22" s="1539" t="s">
        <v>6378</v>
      </c>
      <c r="P22" s="1539" t="s">
        <v>21866</v>
      </c>
      <c r="Q22" s="1540"/>
      <c r="R22" s="1540"/>
      <c r="S22" s="1540"/>
      <c r="T22" s="1540">
        <f t="shared" si="0"/>
        <v>0</v>
      </c>
      <c r="U22" s="1541">
        <v>2</v>
      </c>
      <c r="V22" s="1541">
        <v>1</v>
      </c>
      <c r="W22" s="1541">
        <f t="shared" si="1"/>
        <v>3</v>
      </c>
      <c r="X22" s="1540">
        <v>79.900000000000006</v>
      </c>
      <c r="Y22" s="1540">
        <v>73.2</v>
      </c>
      <c r="Z22" s="1540">
        <v>296.5</v>
      </c>
      <c r="AA22" s="1540">
        <v>300.8</v>
      </c>
      <c r="AB22" s="1540">
        <v>750.3</v>
      </c>
      <c r="AC22" s="1540">
        <v>24</v>
      </c>
      <c r="AD22" s="1540">
        <v>4539</v>
      </c>
    </row>
    <row r="23" spans="1:30" ht="16.5" customHeight="1">
      <c r="A23" s="1536">
        <v>18</v>
      </c>
      <c r="B23" s="1536" t="s">
        <v>17966</v>
      </c>
      <c r="C23" s="1536" t="s">
        <v>289</v>
      </c>
      <c r="D23" s="1536" t="s">
        <v>21899</v>
      </c>
      <c r="E23" s="1536" t="s">
        <v>21782</v>
      </c>
      <c r="F23" s="1536" t="s">
        <v>21900</v>
      </c>
      <c r="G23" s="1536" t="s">
        <v>21783</v>
      </c>
      <c r="H23" s="1536" t="s">
        <v>21901</v>
      </c>
      <c r="I23" s="1537" t="s">
        <v>21902</v>
      </c>
      <c r="J23" s="1536" t="s">
        <v>21903</v>
      </c>
      <c r="K23" s="1538"/>
      <c r="L23" s="1539" t="s">
        <v>21807</v>
      </c>
      <c r="M23" s="1539" t="s">
        <v>6378</v>
      </c>
      <c r="N23" s="1539" t="s">
        <v>6378</v>
      </c>
      <c r="O23" s="1539" t="s">
        <v>6378</v>
      </c>
      <c r="P23" s="1539" t="s">
        <v>21904</v>
      </c>
      <c r="Q23" s="1540">
        <v>15200</v>
      </c>
      <c r="R23" s="1540"/>
      <c r="S23" s="1540"/>
      <c r="T23" s="1540">
        <f t="shared" si="0"/>
        <v>15200</v>
      </c>
      <c r="U23" s="1541"/>
      <c r="V23" s="1541">
        <v>1</v>
      </c>
      <c r="W23" s="1541">
        <f t="shared" si="1"/>
        <v>1</v>
      </c>
      <c r="X23" s="1540"/>
      <c r="Y23" s="1540"/>
      <c r="Z23" s="1540"/>
      <c r="AA23" s="1540"/>
      <c r="AB23" s="1540">
        <v>103.87</v>
      </c>
      <c r="AC23" s="1540">
        <v>1</v>
      </c>
      <c r="AD23" s="1540">
        <v>3979</v>
      </c>
    </row>
    <row r="24" spans="1:30" ht="16.5" customHeight="1">
      <c r="A24" s="1536">
        <v>19</v>
      </c>
      <c r="B24" s="1536" t="s">
        <v>17966</v>
      </c>
      <c r="C24" s="1536" t="s">
        <v>13257</v>
      </c>
      <c r="D24" s="1536" t="s">
        <v>21905</v>
      </c>
      <c r="E24" s="1536" t="s">
        <v>21906</v>
      </c>
      <c r="F24" s="1536" t="s">
        <v>18018</v>
      </c>
      <c r="G24" s="1536" t="s">
        <v>21783</v>
      </c>
      <c r="H24" s="1536" t="s">
        <v>21817</v>
      </c>
      <c r="I24" s="1537" t="s">
        <v>21907</v>
      </c>
      <c r="J24" s="1536" t="s">
        <v>21908</v>
      </c>
      <c r="K24" s="1538" t="s">
        <v>21909</v>
      </c>
      <c r="L24" s="1539" t="s">
        <v>8201</v>
      </c>
      <c r="M24" s="1539" t="s">
        <v>8201</v>
      </c>
      <c r="N24" s="1539" t="s">
        <v>6378</v>
      </c>
      <c r="O24" s="1539" t="s">
        <v>6378</v>
      </c>
      <c r="P24" s="1539" t="s">
        <v>21910</v>
      </c>
      <c r="Q24" s="1540">
        <v>82</v>
      </c>
      <c r="R24" s="1540"/>
      <c r="S24" s="1540"/>
      <c r="T24" s="1540">
        <f t="shared" si="0"/>
        <v>82</v>
      </c>
      <c r="U24" s="1541">
        <v>2</v>
      </c>
      <c r="V24" s="1541">
        <v>1</v>
      </c>
      <c r="W24" s="1541">
        <f t="shared" si="1"/>
        <v>3</v>
      </c>
      <c r="X24" s="1540">
        <v>20.6</v>
      </c>
      <c r="Y24" s="1540">
        <v>83.4</v>
      </c>
      <c r="Z24" s="1540">
        <v>41.9</v>
      </c>
      <c r="AA24" s="1540">
        <v>94.2</v>
      </c>
      <c r="AB24" s="1540">
        <v>937.2</v>
      </c>
      <c r="AC24" s="1540">
        <v>6</v>
      </c>
      <c r="AD24" s="1540">
        <v>13510</v>
      </c>
    </row>
    <row r="25" spans="1:30" ht="16.5" customHeight="1">
      <c r="A25" s="1536">
        <v>20</v>
      </c>
      <c r="B25" s="1536" t="s">
        <v>18156</v>
      </c>
      <c r="C25" s="1536" t="s">
        <v>934</v>
      </c>
      <c r="D25" s="1536" t="s">
        <v>21911</v>
      </c>
      <c r="E25" s="1536" t="s">
        <v>21782</v>
      </c>
      <c r="F25" s="1536" t="s">
        <v>21912</v>
      </c>
      <c r="G25" s="1536" t="s">
        <v>21783</v>
      </c>
      <c r="H25" s="1536" t="s">
        <v>21913</v>
      </c>
      <c r="I25" s="1537" t="s">
        <v>21914</v>
      </c>
      <c r="J25" s="1536" t="s">
        <v>21915</v>
      </c>
      <c r="K25" s="1538" t="s">
        <v>21916</v>
      </c>
      <c r="L25" s="1539" t="s">
        <v>21798</v>
      </c>
      <c r="M25" s="1539"/>
      <c r="N25" s="1539"/>
      <c r="O25" s="1539"/>
      <c r="P25" s="1539" t="s">
        <v>21917</v>
      </c>
      <c r="Q25" s="1540"/>
      <c r="R25" s="1540"/>
      <c r="S25" s="1540"/>
      <c r="T25" s="1540">
        <f t="shared" si="0"/>
        <v>0</v>
      </c>
      <c r="U25" s="1541"/>
      <c r="V25" s="1541"/>
      <c r="W25" s="1541">
        <f t="shared" si="1"/>
        <v>0</v>
      </c>
      <c r="X25" s="1540">
        <v>96.2</v>
      </c>
      <c r="Y25" s="1540"/>
      <c r="Z25" s="1540">
        <v>1053.2</v>
      </c>
      <c r="AA25" s="1540"/>
      <c r="AB25" s="1540">
        <v>1149.4000000000001</v>
      </c>
      <c r="AC25" s="1540"/>
      <c r="AD25" s="1540">
        <v>3000</v>
      </c>
    </row>
    <row r="26" spans="1:30" ht="16.5" customHeight="1">
      <c r="A26" s="1536">
        <v>21</v>
      </c>
      <c r="B26" s="1536" t="s">
        <v>18156</v>
      </c>
      <c r="C26" s="1536" t="s">
        <v>1105</v>
      </c>
      <c r="D26" s="1536" t="s">
        <v>21918</v>
      </c>
      <c r="E26" s="1536" t="s">
        <v>21782</v>
      </c>
      <c r="F26" s="1536" t="s">
        <v>21919</v>
      </c>
      <c r="G26" s="1536" t="s">
        <v>21794</v>
      </c>
      <c r="H26" s="1536" t="s">
        <v>21920</v>
      </c>
      <c r="I26" s="1537" t="s">
        <v>21921</v>
      </c>
      <c r="J26" s="1536" t="s">
        <v>21922</v>
      </c>
      <c r="K26" s="1538"/>
      <c r="L26" s="1539" t="s">
        <v>21798</v>
      </c>
      <c r="M26" s="1539"/>
      <c r="N26" s="1539"/>
      <c r="O26" s="1539"/>
      <c r="P26" s="1539" t="s">
        <v>21917</v>
      </c>
      <c r="Q26" s="1540">
        <v>14000</v>
      </c>
      <c r="R26" s="1540"/>
      <c r="S26" s="1540"/>
      <c r="T26" s="1540">
        <f t="shared" si="0"/>
        <v>14000</v>
      </c>
      <c r="U26" s="1541"/>
      <c r="V26" s="1541">
        <v>1</v>
      </c>
      <c r="W26" s="1541">
        <f t="shared" si="1"/>
        <v>1</v>
      </c>
      <c r="X26" s="1540">
        <v>72</v>
      </c>
      <c r="Y26" s="1540"/>
      <c r="Z26" s="1540">
        <v>167</v>
      </c>
      <c r="AA26" s="1540">
        <v>10</v>
      </c>
      <c r="AB26" s="1540">
        <v>355</v>
      </c>
      <c r="AC26" s="1540">
        <v>6</v>
      </c>
      <c r="AD26" s="1540">
        <v>1000</v>
      </c>
    </row>
    <row r="27" spans="1:30" ht="16.5" customHeight="1">
      <c r="A27" s="1536">
        <v>22</v>
      </c>
      <c r="B27" s="1536" t="s">
        <v>18156</v>
      </c>
      <c r="C27" s="1536" t="s">
        <v>1105</v>
      </c>
      <c r="D27" s="1536" t="s">
        <v>21923</v>
      </c>
      <c r="E27" s="1536" t="s">
        <v>21782</v>
      </c>
      <c r="F27" s="1536" t="s">
        <v>21919</v>
      </c>
      <c r="G27" s="1536" t="s">
        <v>21783</v>
      </c>
      <c r="H27" s="1536" t="s">
        <v>21924</v>
      </c>
      <c r="I27" s="1537" t="s">
        <v>21925</v>
      </c>
      <c r="J27" s="1536" t="s">
        <v>21926</v>
      </c>
      <c r="K27" s="1538"/>
      <c r="L27" s="1539" t="s">
        <v>21927</v>
      </c>
      <c r="M27" s="1539"/>
      <c r="N27" s="1539"/>
      <c r="O27" s="1539"/>
      <c r="P27" s="1539" t="s">
        <v>21928</v>
      </c>
      <c r="Q27" s="1540">
        <v>34930</v>
      </c>
      <c r="R27" s="1540"/>
      <c r="S27" s="1540">
        <v>36000</v>
      </c>
      <c r="T27" s="1540">
        <f t="shared" si="0"/>
        <v>70930</v>
      </c>
      <c r="U27" s="1541"/>
      <c r="V27" s="1541">
        <v>1</v>
      </c>
      <c r="W27" s="1541">
        <f t="shared" si="1"/>
        <v>1</v>
      </c>
      <c r="X27" s="1540"/>
      <c r="Y27" s="1540">
        <v>72.33</v>
      </c>
      <c r="Z27" s="1540">
        <v>180.57</v>
      </c>
      <c r="AA27" s="1540">
        <v>143.52000000000001</v>
      </c>
      <c r="AB27" s="1540">
        <v>396.42</v>
      </c>
      <c r="AC27" s="1540">
        <v>7</v>
      </c>
      <c r="AD27" s="1540">
        <v>8626</v>
      </c>
    </row>
    <row r="28" spans="1:30" ht="16.5" customHeight="1">
      <c r="A28" s="1536">
        <v>23</v>
      </c>
      <c r="B28" s="1536" t="s">
        <v>18156</v>
      </c>
      <c r="C28" s="1536" t="s">
        <v>1105</v>
      </c>
      <c r="D28" s="1536" t="s">
        <v>21929</v>
      </c>
      <c r="E28" s="1536" t="s">
        <v>21782</v>
      </c>
      <c r="F28" s="1536" t="s">
        <v>21919</v>
      </c>
      <c r="G28" s="1536" t="s">
        <v>21794</v>
      </c>
      <c r="H28" s="1536" t="s">
        <v>21930</v>
      </c>
      <c r="I28" s="1537" t="s">
        <v>21931</v>
      </c>
      <c r="J28" s="1536" t="s">
        <v>21932</v>
      </c>
      <c r="K28" s="1538"/>
      <c r="L28" s="1539" t="s">
        <v>21798</v>
      </c>
      <c r="M28" s="1539"/>
      <c r="N28" s="1539"/>
      <c r="O28" s="1539"/>
      <c r="P28" s="1539" t="s">
        <v>21917</v>
      </c>
      <c r="Q28" s="1540">
        <v>14780</v>
      </c>
      <c r="R28" s="1540"/>
      <c r="S28" s="1540"/>
      <c r="T28" s="1540">
        <f t="shared" si="0"/>
        <v>14780</v>
      </c>
      <c r="U28" s="1541">
        <v>1</v>
      </c>
      <c r="V28" s="1541"/>
      <c r="W28" s="1541">
        <f t="shared" si="1"/>
        <v>1</v>
      </c>
      <c r="X28" s="1540">
        <v>116.35</v>
      </c>
      <c r="Y28" s="1540">
        <v>32.130000000000003</v>
      </c>
      <c r="Z28" s="1540">
        <v>33.119999999999997</v>
      </c>
      <c r="AA28" s="1540">
        <v>31.5</v>
      </c>
      <c r="AB28" s="1540">
        <v>227</v>
      </c>
      <c r="AC28" s="1540">
        <v>5</v>
      </c>
      <c r="AD28" s="1540">
        <v>300</v>
      </c>
    </row>
    <row r="29" spans="1:30" ht="16.5" customHeight="1">
      <c r="A29" s="1536">
        <v>24</v>
      </c>
      <c r="B29" s="1536" t="s">
        <v>18156</v>
      </c>
      <c r="C29" s="1536" t="s">
        <v>1105</v>
      </c>
      <c r="D29" s="1536" t="s">
        <v>21933</v>
      </c>
      <c r="E29" s="1536" t="s">
        <v>21782</v>
      </c>
      <c r="F29" s="1536" t="s">
        <v>21919</v>
      </c>
      <c r="G29" s="1536" t="s">
        <v>21783</v>
      </c>
      <c r="H29" s="1536" t="s">
        <v>21934</v>
      </c>
      <c r="I29" s="1537" t="s">
        <v>21935</v>
      </c>
      <c r="J29" s="1536" t="s">
        <v>21936</v>
      </c>
      <c r="K29" s="1538"/>
      <c r="L29" s="1539" t="s">
        <v>21937</v>
      </c>
      <c r="M29" s="1539"/>
      <c r="N29" s="1539"/>
      <c r="O29" s="1539"/>
      <c r="P29" s="1539" t="s">
        <v>21917</v>
      </c>
      <c r="Q29" s="1540">
        <v>4320</v>
      </c>
      <c r="R29" s="1540"/>
      <c r="S29" s="1540"/>
      <c r="T29" s="1540">
        <f t="shared" si="0"/>
        <v>4320</v>
      </c>
      <c r="U29" s="1541">
        <v>2</v>
      </c>
      <c r="V29" s="1541"/>
      <c r="W29" s="1541">
        <f t="shared" si="1"/>
        <v>2</v>
      </c>
      <c r="X29" s="1540">
        <v>75.45</v>
      </c>
      <c r="Y29" s="1540">
        <v>78.790000000000006</v>
      </c>
      <c r="Z29" s="1540">
        <v>71.95</v>
      </c>
      <c r="AA29" s="1540"/>
      <c r="AB29" s="1540">
        <v>226.2</v>
      </c>
      <c r="AC29" s="1540">
        <v>14</v>
      </c>
      <c r="AD29" s="1540">
        <v>5000</v>
      </c>
    </row>
    <row r="30" spans="1:30" ht="16.5" customHeight="1">
      <c r="A30" s="1536">
        <v>25</v>
      </c>
      <c r="B30" s="1536" t="s">
        <v>18156</v>
      </c>
      <c r="C30" s="1536" t="s">
        <v>1105</v>
      </c>
      <c r="D30" s="1536" t="s">
        <v>21938</v>
      </c>
      <c r="E30" s="1536" t="s">
        <v>21782</v>
      </c>
      <c r="F30" s="1536" t="s">
        <v>21919</v>
      </c>
      <c r="G30" s="1536" t="s">
        <v>21794</v>
      </c>
      <c r="H30" s="1536" t="s">
        <v>21939</v>
      </c>
      <c r="I30" s="1537" t="s">
        <v>21940</v>
      </c>
      <c r="J30" s="1536" t="s">
        <v>21941</v>
      </c>
      <c r="K30" s="1538"/>
      <c r="L30" s="1539" t="s">
        <v>21798</v>
      </c>
      <c r="M30" s="1539"/>
      <c r="N30" s="1539"/>
      <c r="O30" s="1539"/>
      <c r="P30" s="1539" t="s">
        <v>21917</v>
      </c>
      <c r="Q30" s="1540">
        <v>11000</v>
      </c>
      <c r="R30" s="1540"/>
      <c r="S30" s="1540"/>
      <c r="T30" s="1540">
        <f t="shared" si="0"/>
        <v>11000</v>
      </c>
      <c r="U30" s="1541"/>
      <c r="V30" s="1541">
        <v>1</v>
      </c>
      <c r="W30" s="1541">
        <f t="shared" si="1"/>
        <v>1</v>
      </c>
      <c r="X30" s="1540"/>
      <c r="Y30" s="1540">
        <v>72</v>
      </c>
      <c r="Z30" s="1540">
        <v>181</v>
      </c>
      <c r="AA30" s="1540">
        <v>144</v>
      </c>
      <c r="AB30" s="1540">
        <v>396</v>
      </c>
      <c r="AC30" s="1540">
        <v>4</v>
      </c>
      <c r="AD30" s="1540">
        <v>3200</v>
      </c>
    </row>
    <row r="31" spans="1:30" ht="16.5" customHeight="1">
      <c r="A31" s="1536">
        <v>26</v>
      </c>
      <c r="B31" s="1536" t="s">
        <v>18156</v>
      </c>
      <c r="C31" s="1536" t="s">
        <v>1319</v>
      </c>
      <c r="D31" s="1536" t="s">
        <v>21942</v>
      </c>
      <c r="E31" s="1536" t="s">
        <v>21782</v>
      </c>
      <c r="F31" s="1536" t="s">
        <v>21943</v>
      </c>
      <c r="G31" s="1536" t="s">
        <v>21794</v>
      </c>
      <c r="H31" s="1536" t="s">
        <v>21802</v>
      </c>
      <c r="I31" s="1537" t="s">
        <v>21944</v>
      </c>
      <c r="J31" s="1536" t="s">
        <v>21945</v>
      </c>
      <c r="K31" s="1538" t="s">
        <v>21946</v>
      </c>
      <c r="L31" s="1539" t="s">
        <v>21798</v>
      </c>
      <c r="M31" s="1539" t="s">
        <v>6378</v>
      </c>
      <c r="N31" s="1539" t="s">
        <v>6378</v>
      </c>
      <c r="O31" s="1539" t="s">
        <v>6378</v>
      </c>
      <c r="P31" s="1539" t="s">
        <v>21904</v>
      </c>
      <c r="Q31" s="1540"/>
      <c r="R31" s="1540"/>
      <c r="S31" s="1540"/>
      <c r="T31" s="1540">
        <f t="shared" si="0"/>
        <v>0</v>
      </c>
      <c r="U31" s="1541">
        <v>1</v>
      </c>
      <c r="V31" s="1541">
        <v>1</v>
      </c>
      <c r="W31" s="1541">
        <f t="shared" si="1"/>
        <v>2</v>
      </c>
      <c r="X31" s="1540">
        <v>102</v>
      </c>
      <c r="Y31" s="1540">
        <v>42</v>
      </c>
      <c r="Z31" s="1540">
        <v>187.4</v>
      </c>
      <c r="AA31" s="1540"/>
      <c r="AB31" s="1540">
        <v>331.4</v>
      </c>
      <c r="AC31" s="1540">
        <v>10</v>
      </c>
      <c r="AD31" s="1540">
        <v>1527</v>
      </c>
    </row>
    <row r="32" spans="1:30" ht="16.5" customHeight="1">
      <c r="A32" s="1536">
        <v>27</v>
      </c>
      <c r="B32" s="1536" t="s">
        <v>18156</v>
      </c>
      <c r="C32" s="1536" t="s">
        <v>13904</v>
      </c>
      <c r="D32" s="1536" t="s">
        <v>21947</v>
      </c>
      <c r="E32" s="1536" t="s">
        <v>18122</v>
      </c>
      <c r="F32" s="1536" t="s">
        <v>21948</v>
      </c>
      <c r="G32" s="1536" t="s">
        <v>21794</v>
      </c>
      <c r="H32" s="1536" t="s">
        <v>21949</v>
      </c>
      <c r="I32" s="1537" t="s">
        <v>21950</v>
      </c>
      <c r="J32" s="1536" t="s">
        <v>21951</v>
      </c>
      <c r="K32" s="1538" t="s">
        <v>21952</v>
      </c>
      <c r="L32" s="1539" t="s">
        <v>21798</v>
      </c>
      <c r="M32" s="1539" t="s">
        <v>6378</v>
      </c>
      <c r="N32" s="1539" t="s">
        <v>6378</v>
      </c>
      <c r="O32" s="1539" t="s">
        <v>6378</v>
      </c>
      <c r="P32" s="1539" t="s">
        <v>21844</v>
      </c>
      <c r="Q32" s="1540">
        <v>15420</v>
      </c>
      <c r="R32" s="1540"/>
      <c r="S32" s="1540"/>
      <c r="T32" s="1540">
        <f t="shared" si="0"/>
        <v>15420</v>
      </c>
      <c r="U32" s="1541"/>
      <c r="V32" s="1541"/>
      <c r="W32" s="1541">
        <f t="shared" si="1"/>
        <v>0</v>
      </c>
      <c r="X32" s="1540">
        <v>84.84</v>
      </c>
      <c r="Y32" s="1540">
        <v>33.36</v>
      </c>
      <c r="Z32" s="1540">
        <v>59.09</v>
      </c>
      <c r="AA32" s="1540">
        <v>81.5</v>
      </c>
      <c r="AB32" s="1540">
        <v>258.79000000000002</v>
      </c>
      <c r="AC32" s="1540">
        <v>4</v>
      </c>
      <c r="AD32" s="1540">
        <v>2800</v>
      </c>
    </row>
    <row r="33" spans="1:30" ht="16.5" customHeight="1">
      <c r="A33" s="1536">
        <v>28</v>
      </c>
      <c r="B33" s="1536" t="s">
        <v>18156</v>
      </c>
      <c r="C33" s="1536" t="s">
        <v>5176</v>
      </c>
      <c r="D33" s="1536" t="s">
        <v>21953</v>
      </c>
      <c r="E33" s="1536" t="s">
        <v>21782</v>
      </c>
      <c r="F33" s="1536" t="s">
        <v>21954</v>
      </c>
      <c r="G33" s="1536" t="s">
        <v>21783</v>
      </c>
      <c r="H33" s="1536" t="s">
        <v>21955</v>
      </c>
      <c r="I33" s="1537" t="s">
        <v>21956</v>
      </c>
      <c r="J33" s="1536" t="s">
        <v>21957</v>
      </c>
      <c r="K33" s="1538" t="s">
        <v>21958</v>
      </c>
      <c r="L33" s="1539" t="s">
        <v>21798</v>
      </c>
      <c r="M33" s="1539" t="s">
        <v>21798</v>
      </c>
      <c r="N33" s="1539" t="s">
        <v>6378</v>
      </c>
      <c r="O33" s="1539" t="s">
        <v>6378</v>
      </c>
      <c r="P33" s="1539" t="s">
        <v>21959</v>
      </c>
      <c r="Q33" s="1540">
        <v>74301</v>
      </c>
      <c r="R33" s="1540"/>
      <c r="S33" s="1540"/>
      <c r="T33" s="1540">
        <f t="shared" si="0"/>
        <v>74301</v>
      </c>
      <c r="U33" s="1541">
        <v>1</v>
      </c>
      <c r="V33" s="1541">
        <v>2</v>
      </c>
      <c r="W33" s="1541">
        <f t="shared" si="1"/>
        <v>3</v>
      </c>
      <c r="X33" s="1540">
        <v>182.45</v>
      </c>
      <c r="Y33" s="1540">
        <v>46.5</v>
      </c>
      <c r="Z33" s="1540">
        <v>180.95</v>
      </c>
      <c r="AA33" s="1540">
        <v>138.1</v>
      </c>
      <c r="AB33" s="1540">
        <v>548</v>
      </c>
      <c r="AC33" s="1540">
        <v>33</v>
      </c>
      <c r="AD33" s="1540">
        <v>11165</v>
      </c>
    </row>
    <row r="34" spans="1:30" ht="16.5" customHeight="1">
      <c r="A34" s="1536">
        <v>29</v>
      </c>
      <c r="B34" s="1536" t="s">
        <v>18156</v>
      </c>
      <c r="C34" s="1536" t="s">
        <v>914</v>
      </c>
      <c r="D34" s="1536" t="s">
        <v>21960</v>
      </c>
      <c r="E34" s="1536" t="s">
        <v>21961</v>
      </c>
      <c r="F34" s="1536" t="s">
        <v>21962</v>
      </c>
      <c r="G34" s="1536" t="s">
        <v>21794</v>
      </c>
      <c r="H34" s="1536" t="s">
        <v>21963</v>
      </c>
      <c r="I34" s="1537" t="s">
        <v>21964</v>
      </c>
      <c r="J34" s="1536" t="s">
        <v>21965</v>
      </c>
      <c r="K34" s="1538" t="s">
        <v>21966</v>
      </c>
      <c r="L34" s="1539" t="s">
        <v>21927</v>
      </c>
      <c r="M34" s="1539" t="s">
        <v>21927</v>
      </c>
      <c r="N34" s="1539" t="s">
        <v>6378</v>
      </c>
      <c r="O34" s="1539" t="s">
        <v>6378</v>
      </c>
      <c r="P34" s="1539" t="s">
        <v>21872</v>
      </c>
      <c r="Q34" s="1540">
        <v>5760</v>
      </c>
      <c r="R34" s="1540"/>
      <c r="S34" s="1540"/>
      <c r="T34" s="1540">
        <f t="shared" si="0"/>
        <v>5760</v>
      </c>
      <c r="U34" s="1541">
        <v>2</v>
      </c>
      <c r="V34" s="1541"/>
      <c r="W34" s="1541">
        <f t="shared" si="1"/>
        <v>2</v>
      </c>
      <c r="X34" s="1540">
        <v>127.5</v>
      </c>
      <c r="Y34" s="1540"/>
      <c r="Z34" s="1540">
        <v>122.3</v>
      </c>
      <c r="AA34" s="1540">
        <v>85.3</v>
      </c>
      <c r="AB34" s="1540">
        <v>335.1</v>
      </c>
      <c r="AC34" s="1540">
        <v>8</v>
      </c>
      <c r="AD34" s="1540">
        <v>2345</v>
      </c>
    </row>
    <row r="35" spans="1:30" ht="16.5" customHeight="1">
      <c r="A35" s="1536">
        <v>30</v>
      </c>
      <c r="B35" s="1536" t="s">
        <v>18156</v>
      </c>
      <c r="C35" s="1536" t="s">
        <v>13925</v>
      </c>
      <c r="D35" s="1536" t="s">
        <v>21967</v>
      </c>
      <c r="E35" s="1536" t="s">
        <v>21782</v>
      </c>
      <c r="F35" s="1536" t="s">
        <v>13925</v>
      </c>
      <c r="G35" s="1536" t="s">
        <v>21783</v>
      </c>
      <c r="H35" s="1536" t="s">
        <v>21968</v>
      </c>
      <c r="I35" s="1537" t="s">
        <v>21969</v>
      </c>
      <c r="J35" s="1536" t="s">
        <v>21970</v>
      </c>
      <c r="K35" s="1538" t="s">
        <v>21971</v>
      </c>
      <c r="L35" s="1539" t="s">
        <v>21972</v>
      </c>
      <c r="M35" s="1539" t="s">
        <v>21973</v>
      </c>
      <c r="N35" s="1539" t="s">
        <v>6378</v>
      </c>
      <c r="O35" s="1539" t="s">
        <v>6378</v>
      </c>
      <c r="P35" s="1539" t="s">
        <v>21974</v>
      </c>
      <c r="Q35" s="1540">
        <v>183033</v>
      </c>
      <c r="R35" s="1540"/>
      <c r="S35" s="1540"/>
      <c r="T35" s="1540">
        <f t="shared" si="0"/>
        <v>183033</v>
      </c>
      <c r="U35" s="1541"/>
      <c r="V35" s="1541">
        <v>2</v>
      </c>
      <c r="W35" s="1541">
        <f t="shared" si="1"/>
        <v>2</v>
      </c>
      <c r="X35" s="1540">
        <v>149</v>
      </c>
      <c r="Y35" s="1540">
        <v>271.10000000000002</v>
      </c>
      <c r="Z35" s="1540">
        <v>495.5</v>
      </c>
      <c r="AA35" s="1540">
        <v>160.80000000000001</v>
      </c>
      <c r="AB35" s="1540">
        <v>2483.71</v>
      </c>
      <c r="AC35" s="1540">
        <v>200</v>
      </c>
      <c r="AD35" s="1540">
        <v>89989</v>
      </c>
    </row>
    <row r="36" spans="1:30" ht="16.5" customHeight="1">
      <c r="A36" s="1536">
        <v>31</v>
      </c>
      <c r="B36" s="1536" t="s">
        <v>18156</v>
      </c>
      <c r="C36" s="1536" t="s">
        <v>13925</v>
      </c>
      <c r="D36" s="1536" t="s">
        <v>21975</v>
      </c>
      <c r="E36" s="1536" t="s">
        <v>19833</v>
      </c>
      <c r="F36" s="1536" t="s">
        <v>21976</v>
      </c>
      <c r="G36" s="1536" t="s">
        <v>21794</v>
      </c>
      <c r="H36" s="1536" t="s">
        <v>21977</v>
      </c>
      <c r="I36" s="1537" t="s">
        <v>21978</v>
      </c>
      <c r="J36" s="1536" t="s">
        <v>21979</v>
      </c>
      <c r="K36" s="1538" t="s">
        <v>21980</v>
      </c>
      <c r="L36" s="1539" t="s">
        <v>21981</v>
      </c>
      <c r="M36" s="1539" t="s">
        <v>21798</v>
      </c>
      <c r="N36" s="1539" t="s">
        <v>6378</v>
      </c>
      <c r="O36" s="1539" t="s">
        <v>6378</v>
      </c>
      <c r="P36" s="1539" t="s">
        <v>21982</v>
      </c>
      <c r="Q36" s="1540">
        <v>68348</v>
      </c>
      <c r="R36" s="1540"/>
      <c r="S36" s="1540"/>
      <c r="T36" s="1540">
        <f t="shared" si="0"/>
        <v>68348</v>
      </c>
      <c r="U36" s="1541"/>
      <c r="V36" s="1541">
        <v>2</v>
      </c>
      <c r="W36" s="1541">
        <f t="shared" si="1"/>
        <v>2</v>
      </c>
      <c r="X36" s="1540">
        <v>309.38</v>
      </c>
      <c r="Y36" s="1540"/>
      <c r="Z36" s="1540">
        <v>267</v>
      </c>
      <c r="AA36" s="1540">
        <v>82</v>
      </c>
      <c r="AB36" s="1540">
        <v>658.38</v>
      </c>
      <c r="AC36" s="1540"/>
      <c r="AD36" s="1540">
        <v>15327</v>
      </c>
    </row>
    <row r="37" spans="1:30" ht="16.5" customHeight="1">
      <c r="A37" s="1536">
        <v>32</v>
      </c>
      <c r="B37" s="1536" t="s">
        <v>18156</v>
      </c>
      <c r="C37" s="1536" t="s">
        <v>872</v>
      </c>
      <c r="D37" s="1536" t="s">
        <v>21983</v>
      </c>
      <c r="E37" s="1536" t="s">
        <v>21984</v>
      </c>
      <c r="F37" s="1536" t="s">
        <v>21985</v>
      </c>
      <c r="G37" s="1536" t="s">
        <v>21794</v>
      </c>
      <c r="H37" s="1536" t="s">
        <v>21986</v>
      </c>
      <c r="I37" s="1537" t="s">
        <v>21987</v>
      </c>
      <c r="J37" s="1536" t="s">
        <v>21988</v>
      </c>
      <c r="K37" s="1538" t="s">
        <v>21989</v>
      </c>
      <c r="L37" s="1539" t="s">
        <v>21990</v>
      </c>
      <c r="M37" s="1539" t="s">
        <v>21990</v>
      </c>
      <c r="N37" s="1539" t="s">
        <v>6378</v>
      </c>
      <c r="O37" s="1539" t="s">
        <v>6378</v>
      </c>
      <c r="P37" s="1539" t="s">
        <v>8350</v>
      </c>
      <c r="Q37" s="1540">
        <v>12770</v>
      </c>
      <c r="R37" s="1540"/>
      <c r="S37" s="1540">
        <v>5000</v>
      </c>
      <c r="T37" s="1540">
        <f t="shared" si="0"/>
        <v>17770</v>
      </c>
      <c r="U37" s="1541"/>
      <c r="V37" s="1541"/>
      <c r="W37" s="1541">
        <f t="shared" si="1"/>
        <v>0</v>
      </c>
      <c r="X37" s="1540">
        <v>219.4</v>
      </c>
      <c r="Y37" s="1540"/>
      <c r="Z37" s="1540"/>
      <c r="AA37" s="1540">
        <v>249.9</v>
      </c>
      <c r="AB37" s="1540">
        <v>469.3</v>
      </c>
      <c r="AC37" s="1540">
        <v>10</v>
      </c>
      <c r="AD37" s="1540">
        <v>1000</v>
      </c>
    </row>
    <row r="38" spans="1:30" ht="16.5" customHeight="1">
      <c r="A38" s="1536">
        <v>33</v>
      </c>
      <c r="B38" s="1536" t="s">
        <v>18156</v>
      </c>
      <c r="C38" s="1536" t="s">
        <v>230</v>
      </c>
      <c r="D38" s="1536" t="s">
        <v>21991</v>
      </c>
      <c r="E38" s="1536" t="s">
        <v>18122</v>
      </c>
      <c r="F38" s="1536" t="s">
        <v>21992</v>
      </c>
      <c r="G38" s="1536" t="s">
        <v>21794</v>
      </c>
      <c r="H38" s="1536" t="s">
        <v>21993</v>
      </c>
      <c r="I38" s="1537" t="s">
        <v>21994</v>
      </c>
      <c r="J38" s="1536" t="s">
        <v>21995</v>
      </c>
      <c r="K38" s="1538" t="s">
        <v>21996</v>
      </c>
      <c r="L38" s="1539" t="s">
        <v>6544</v>
      </c>
      <c r="M38" s="1539" t="s">
        <v>21937</v>
      </c>
      <c r="N38" s="1539" t="s">
        <v>21937</v>
      </c>
      <c r="O38" s="1539" t="s">
        <v>6378</v>
      </c>
      <c r="P38" s="1539" t="s">
        <v>6425</v>
      </c>
      <c r="Q38" s="1540">
        <v>26980</v>
      </c>
      <c r="R38" s="1540"/>
      <c r="S38" s="1540"/>
      <c r="T38" s="1540">
        <f t="shared" si="0"/>
        <v>26980</v>
      </c>
      <c r="U38" s="1541">
        <v>1</v>
      </c>
      <c r="V38" s="1541"/>
      <c r="W38" s="1541">
        <f t="shared" si="1"/>
        <v>1</v>
      </c>
      <c r="X38" s="1540"/>
      <c r="Y38" s="1540"/>
      <c r="Z38" s="1540">
        <v>979.1</v>
      </c>
      <c r="AA38" s="1540"/>
      <c r="AB38" s="1540">
        <v>979.1</v>
      </c>
      <c r="AC38" s="1540">
        <v>15</v>
      </c>
      <c r="AD38" s="1540">
        <v>20003</v>
      </c>
    </row>
    <row r="39" spans="1:30" ht="16.5" customHeight="1">
      <c r="A39" s="1536">
        <v>34</v>
      </c>
      <c r="B39" s="1536" t="s">
        <v>18156</v>
      </c>
      <c r="C39" s="1536" t="s">
        <v>890</v>
      </c>
      <c r="D39" s="1536" t="s">
        <v>21997</v>
      </c>
      <c r="E39" s="1536" t="s">
        <v>21824</v>
      </c>
      <c r="F39" s="1536" t="s">
        <v>21998</v>
      </c>
      <c r="G39" s="1536" t="s">
        <v>21783</v>
      </c>
      <c r="H39" s="1536" t="s">
        <v>21999</v>
      </c>
      <c r="I39" s="1537" t="s">
        <v>22000</v>
      </c>
      <c r="J39" s="1536" t="s">
        <v>22001</v>
      </c>
      <c r="K39" s="1538" t="s">
        <v>22002</v>
      </c>
      <c r="L39" s="1539" t="s">
        <v>22003</v>
      </c>
      <c r="M39" s="1539" t="s">
        <v>22004</v>
      </c>
      <c r="N39" s="1539" t="s">
        <v>6378</v>
      </c>
      <c r="O39" s="1539" t="s">
        <v>6378</v>
      </c>
      <c r="P39" s="1539" t="s">
        <v>6399</v>
      </c>
      <c r="Q39" s="1540">
        <v>168512</v>
      </c>
      <c r="R39" s="1540"/>
      <c r="S39" s="1540"/>
      <c r="T39" s="1540">
        <f t="shared" si="0"/>
        <v>168512</v>
      </c>
      <c r="U39" s="1541"/>
      <c r="V39" s="1541">
        <v>3</v>
      </c>
      <c r="W39" s="1541">
        <f t="shared" si="1"/>
        <v>3</v>
      </c>
      <c r="X39" s="1540">
        <v>102.92</v>
      </c>
      <c r="Y39" s="1540">
        <v>117.88</v>
      </c>
      <c r="Z39" s="1540">
        <v>126.91</v>
      </c>
      <c r="AA39" s="1540">
        <v>133.86000000000001</v>
      </c>
      <c r="AB39" s="1540">
        <v>481.57</v>
      </c>
      <c r="AC39" s="1540">
        <v>27</v>
      </c>
      <c r="AD39" s="1540">
        <v>40117</v>
      </c>
    </row>
    <row r="40" spans="1:30" ht="16.5" customHeight="1">
      <c r="A40" s="1536">
        <v>35</v>
      </c>
      <c r="B40" s="1536" t="s">
        <v>18156</v>
      </c>
      <c r="C40" s="1536" t="s">
        <v>934</v>
      </c>
      <c r="D40" s="1536" t="s">
        <v>22005</v>
      </c>
      <c r="E40" s="1536" t="s">
        <v>21782</v>
      </c>
      <c r="F40" s="1536" t="s">
        <v>22006</v>
      </c>
      <c r="G40" s="1536" t="s">
        <v>21794</v>
      </c>
      <c r="H40" s="1536" t="s">
        <v>22007</v>
      </c>
      <c r="I40" s="1537" t="s">
        <v>22008</v>
      </c>
      <c r="J40" s="1536" t="s">
        <v>22009</v>
      </c>
      <c r="K40" s="1538" t="s">
        <v>22010</v>
      </c>
      <c r="L40" s="1539" t="s">
        <v>22003</v>
      </c>
      <c r="M40" s="1539" t="s">
        <v>21981</v>
      </c>
      <c r="N40" s="1539" t="s">
        <v>21865</v>
      </c>
      <c r="O40" s="1539" t="s">
        <v>6378</v>
      </c>
      <c r="P40" s="1539" t="s">
        <v>22011</v>
      </c>
      <c r="Q40" s="1540">
        <v>92256</v>
      </c>
      <c r="R40" s="1540"/>
      <c r="S40" s="1540">
        <v>2382</v>
      </c>
      <c r="T40" s="1540">
        <f t="shared" si="0"/>
        <v>94638</v>
      </c>
      <c r="U40" s="1541"/>
      <c r="V40" s="1541">
        <v>2</v>
      </c>
      <c r="W40" s="1541">
        <f t="shared" si="1"/>
        <v>2</v>
      </c>
      <c r="X40" s="1540">
        <v>160.33000000000001</v>
      </c>
      <c r="Y40" s="1540">
        <v>72.02</v>
      </c>
      <c r="Z40" s="1540">
        <v>139.79</v>
      </c>
      <c r="AA40" s="1540">
        <v>125.83</v>
      </c>
      <c r="AB40" s="1540">
        <v>497.97</v>
      </c>
      <c r="AC40" s="1540">
        <v>11</v>
      </c>
      <c r="AD40" s="1540">
        <v>1622</v>
      </c>
    </row>
    <row r="41" spans="1:30" ht="16.5" customHeight="1">
      <c r="A41" s="1536">
        <v>36</v>
      </c>
      <c r="B41" s="1536" t="s">
        <v>18156</v>
      </c>
      <c r="C41" s="1536" t="s">
        <v>1319</v>
      </c>
      <c r="D41" s="1536" t="s">
        <v>22012</v>
      </c>
      <c r="E41" s="1536" t="s">
        <v>21782</v>
      </c>
      <c r="F41" s="1536" t="s">
        <v>22013</v>
      </c>
      <c r="G41" s="1536" t="s">
        <v>21794</v>
      </c>
      <c r="H41" s="1536" t="s">
        <v>22014</v>
      </c>
      <c r="I41" s="1537" t="s">
        <v>22015</v>
      </c>
      <c r="J41" s="1536" t="s">
        <v>22016</v>
      </c>
      <c r="K41" s="1538" t="s">
        <v>21946</v>
      </c>
      <c r="L41" s="1539" t="s">
        <v>21798</v>
      </c>
      <c r="M41" s="1539" t="s">
        <v>6378</v>
      </c>
      <c r="N41" s="1539" t="s">
        <v>6378</v>
      </c>
      <c r="O41" s="1539" t="s">
        <v>6378</v>
      </c>
      <c r="P41" s="1539" t="s">
        <v>21904</v>
      </c>
      <c r="Q41" s="1540"/>
      <c r="R41" s="1540"/>
      <c r="S41" s="1540"/>
      <c r="T41" s="1540">
        <f t="shared" si="0"/>
        <v>0</v>
      </c>
      <c r="U41" s="1541">
        <v>1</v>
      </c>
      <c r="V41" s="1541"/>
      <c r="W41" s="1541">
        <f t="shared" si="1"/>
        <v>1</v>
      </c>
      <c r="X41" s="1540">
        <v>53.2</v>
      </c>
      <c r="Y41" s="1540">
        <v>28.13</v>
      </c>
      <c r="Z41" s="1540">
        <v>115.91</v>
      </c>
      <c r="AA41" s="1540"/>
      <c r="AB41" s="1540">
        <v>265.91000000000003</v>
      </c>
      <c r="AC41" s="1540">
        <v>3</v>
      </c>
      <c r="AD41" s="1540">
        <v>539</v>
      </c>
    </row>
    <row r="42" spans="1:30" ht="16.5" customHeight="1">
      <c r="A42" s="1536">
        <v>37</v>
      </c>
      <c r="B42" s="1536" t="s">
        <v>18156</v>
      </c>
      <c r="C42" s="1536" t="s">
        <v>5176</v>
      </c>
      <c r="D42" s="1536" t="s">
        <v>22017</v>
      </c>
      <c r="E42" s="1536" t="s">
        <v>21782</v>
      </c>
      <c r="F42" s="1536" t="s">
        <v>21954</v>
      </c>
      <c r="G42" s="1536" t="s">
        <v>21794</v>
      </c>
      <c r="H42" s="1536" t="s">
        <v>22018</v>
      </c>
      <c r="I42" s="1537" t="s">
        <v>22019</v>
      </c>
      <c r="J42" s="1536" t="s">
        <v>22020</v>
      </c>
      <c r="K42" s="1538" t="s">
        <v>22021</v>
      </c>
      <c r="L42" s="1539" t="s">
        <v>21798</v>
      </c>
      <c r="M42" s="1539" t="s">
        <v>21798</v>
      </c>
      <c r="N42" s="1539" t="s">
        <v>6378</v>
      </c>
      <c r="O42" s="1539" t="s">
        <v>6378</v>
      </c>
      <c r="P42" s="1539" t="s">
        <v>21959</v>
      </c>
      <c r="Q42" s="1540">
        <v>85993</v>
      </c>
      <c r="R42" s="1540"/>
      <c r="S42" s="1540"/>
      <c r="T42" s="1540">
        <f t="shared" si="0"/>
        <v>85993</v>
      </c>
      <c r="U42" s="1541">
        <v>1</v>
      </c>
      <c r="V42" s="1541">
        <v>2</v>
      </c>
      <c r="W42" s="1541">
        <f t="shared" si="1"/>
        <v>3</v>
      </c>
      <c r="X42" s="1540">
        <v>230</v>
      </c>
      <c r="Y42" s="1540">
        <v>105</v>
      </c>
      <c r="Z42" s="1540">
        <v>140</v>
      </c>
      <c r="AA42" s="1540">
        <v>125</v>
      </c>
      <c r="AB42" s="1540">
        <v>600</v>
      </c>
      <c r="AC42" s="1540">
        <v>34</v>
      </c>
      <c r="AD42" s="1540">
        <v>10729</v>
      </c>
    </row>
    <row r="43" spans="1:30" ht="16.5" customHeight="1">
      <c r="A43" s="1536">
        <v>38</v>
      </c>
      <c r="B43" s="1536" t="s">
        <v>18156</v>
      </c>
      <c r="C43" s="1536" t="s">
        <v>5176</v>
      </c>
      <c r="D43" s="1536" t="s">
        <v>22022</v>
      </c>
      <c r="E43" s="1536" t="s">
        <v>21782</v>
      </c>
      <c r="F43" s="1536" t="s">
        <v>21954</v>
      </c>
      <c r="G43" s="1536" t="s">
        <v>21794</v>
      </c>
      <c r="H43" s="1536" t="s">
        <v>22023</v>
      </c>
      <c r="I43" s="1537" t="s">
        <v>22024</v>
      </c>
      <c r="J43" s="1536" t="s">
        <v>22025</v>
      </c>
      <c r="K43" s="1538" t="s">
        <v>22026</v>
      </c>
      <c r="L43" s="1539" t="s">
        <v>21798</v>
      </c>
      <c r="M43" s="1539" t="s">
        <v>21798</v>
      </c>
      <c r="N43" s="1539" t="s">
        <v>6378</v>
      </c>
      <c r="O43" s="1539" t="s">
        <v>6378</v>
      </c>
      <c r="P43" s="1539" t="s">
        <v>21959</v>
      </c>
      <c r="Q43" s="1540">
        <v>91797</v>
      </c>
      <c r="R43" s="1540"/>
      <c r="S43" s="1540"/>
      <c r="T43" s="1540">
        <f t="shared" si="0"/>
        <v>91797</v>
      </c>
      <c r="U43" s="1541">
        <v>1</v>
      </c>
      <c r="V43" s="1541">
        <v>1</v>
      </c>
      <c r="W43" s="1541">
        <f t="shared" si="1"/>
        <v>2</v>
      </c>
      <c r="X43" s="1540">
        <v>79.77</v>
      </c>
      <c r="Y43" s="1540">
        <v>108.26</v>
      </c>
      <c r="Z43" s="1540">
        <v>248.86</v>
      </c>
      <c r="AA43" s="1540">
        <v>28.95</v>
      </c>
      <c r="AB43" s="1540">
        <v>465.84</v>
      </c>
      <c r="AC43" s="1540">
        <v>23</v>
      </c>
      <c r="AD43" s="1540">
        <v>7321</v>
      </c>
    </row>
    <row r="44" spans="1:30" ht="16.5" customHeight="1">
      <c r="A44" s="1536">
        <v>39</v>
      </c>
      <c r="B44" s="1536" t="s">
        <v>18156</v>
      </c>
      <c r="C44" s="1536" t="s">
        <v>13773</v>
      </c>
      <c r="D44" s="1536" t="s">
        <v>22027</v>
      </c>
      <c r="E44" s="1536" t="s">
        <v>18174</v>
      </c>
      <c r="F44" s="1536" t="s">
        <v>22028</v>
      </c>
      <c r="G44" s="1536" t="s">
        <v>21794</v>
      </c>
      <c r="H44" s="1536" t="s">
        <v>22029</v>
      </c>
      <c r="I44" s="1537" t="s">
        <v>22030</v>
      </c>
      <c r="J44" s="1536" t="s">
        <v>22031</v>
      </c>
      <c r="K44" s="1538" t="s">
        <v>22032</v>
      </c>
      <c r="L44" s="1539" t="s">
        <v>21798</v>
      </c>
      <c r="M44" s="1539" t="s">
        <v>21871</v>
      </c>
      <c r="N44" s="1539" t="s">
        <v>6378</v>
      </c>
      <c r="O44" s="1539" t="s">
        <v>6378</v>
      </c>
      <c r="P44" s="1539"/>
      <c r="Q44" s="1540">
        <v>140000</v>
      </c>
      <c r="R44" s="1540"/>
      <c r="S44" s="1540"/>
      <c r="T44" s="1540">
        <f t="shared" si="0"/>
        <v>140000</v>
      </c>
      <c r="U44" s="1541"/>
      <c r="V44" s="1541">
        <v>2</v>
      </c>
      <c r="W44" s="1541">
        <f t="shared" si="1"/>
        <v>2</v>
      </c>
      <c r="X44" s="1540">
        <v>155.27000000000001</v>
      </c>
      <c r="Y44" s="1540">
        <v>176.75</v>
      </c>
      <c r="Z44" s="1540">
        <v>176.75</v>
      </c>
      <c r="AA44" s="1540">
        <v>103.27</v>
      </c>
      <c r="AB44" s="1540">
        <v>612.04</v>
      </c>
      <c r="AC44" s="1540">
        <v>24</v>
      </c>
      <c r="AD44" s="1540">
        <v>6708</v>
      </c>
    </row>
    <row r="45" spans="1:30" ht="16.5" customHeight="1">
      <c r="A45" s="1536">
        <v>40</v>
      </c>
      <c r="B45" s="1536" t="s">
        <v>18235</v>
      </c>
      <c r="C45" s="1536" t="s">
        <v>963</v>
      </c>
      <c r="D45" s="1536" t="s">
        <v>22033</v>
      </c>
      <c r="E45" s="1536" t="s">
        <v>21782</v>
      </c>
      <c r="F45" s="1536" t="s">
        <v>22034</v>
      </c>
      <c r="G45" s="1536" t="s">
        <v>21794</v>
      </c>
      <c r="H45" s="1536" t="s">
        <v>22035</v>
      </c>
      <c r="I45" s="1537" t="s">
        <v>18238</v>
      </c>
      <c r="J45" s="1536" t="s">
        <v>22036</v>
      </c>
      <c r="K45" s="1538"/>
      <c r="L45" s="1539" t="s">
        <v>22037</v>
      </c>
      <c r="M45" s="1539" t="s">
        <v>22037</v>
      </c>
      <c r="N45" s="1539" t="s">
        <v>6378</v>
      </c>
      <c r="O45" s="1539" t="s">
        <v>6378</v>
      </c>
      <c r="P45" s="1539" t="s">
        <v>21872</v>
      </c>
      <c r="Q45" s="1540"/>
      <c r="R45" s="1540"/>
      <c r="S45" s="1540"/>
      <c r="T45" s="1540">
        <f t="shared" si="0"/>
        <v>0</v>
      </c>
      <c r="U45" s="1541"/>
      <c r="V45" s="1541"/>
      <c r="W45" s="1541">
        <f t="shared" si="1"/>
        <v>0</v>
      </c>
      <c r="X45" s="1540">
        <v>194</v>
      </c>
      <c r="Y45" s="1540">
        <v>66</v>
      </c>
      <c r="Z45" s="1540">
        <v>301</v>
      </c>
      <c r="AA45" s="1540">
        <v>349</v>
      </c>
      <c r="AB45" s="1540">
        <v>910</v>
      </c>
      <c r="AC45" s="1540">
        <v>0</v>
      </c>
      <c r="AD45" s="1540">
        <v>0</v>
      </c>
    </row>
    <row r="46" spans="1:30" ht="16.5" customHeight="1">
      <c r="A46" s="1536">
        <v>41</v>
      </c>
      <c r="B46" s="1536" t="s">
        <v>18235</v>
      </c>
      <c r="C46" s="1536" t="s">
        <v>963</v>
      </c>
      <c r="D46" s="1536" t="s">
        <v>22038</v>
      </c>
      <c r="E46" s="1536" t="s">
        <v>21782</v>
      </c>
      <c r="F46" s="1536" t="s">
        <v>22039</v>
      </c>
      <c r="G46" s="1536" t="s">
        <v>21783</v>
      </c>
      <c r="H46" s="1536" t="s">
        <v>22040</v>
      </c>
      <c r="I46" s="1537" t="s">
        <v>22041</v>
      </c>
      <c r="J46" s="1536" t="s">
        <v>22042</v>
      </c>
      <c r="K46" s="1538"/>
      <c r="L46" s="1539" t="s">
        <v>21798</v>
      </c>
      <c r="M46" s="1539" t="s">
        <v>6378</v>
      </c>
      <c r="N46" s="1539" t="s">
        <v>6378</v>
      </c>
      <c r="O46" s="1539" t="s">
        <v>6378</v>
      </c>
      <c r="P46" s="1539" t="s">
        <v>21917</v>
      </c>
      <c r="Q46" s="1540"/>
      <c r="R46" s="1540"/>
      <c r="S46" s="1540"/>
      <c r="T46" s="1540">
        <f t="shared" si="0"/>
        <v>0</v>
      </c>
      <c r="U46" s="1541"/>
      <c r="V46" s="1541"/>
      <c r="W46" s="1541">
        <f t="shared" si="1"/>
        <v>0</v>
      </c>
      <c r="X46" s="1540">
        <v>18</v>
      </c>
      <c r="Y46" s="1540">
        <v>42</v>
      </c>
      <c r="Z46" s="1540">
        <v>133</v>
      </c>
      <c r="AA46" s="1540">
        <v>63</v>
      </c>
      <c r="AB46" s="1540">
        <v>257</v>
      </c>
      <c r="AC46" s="1540">
        <v>40</v>
      </c>
      <c r="AD46" s="1540">
        <v>1000</v>
      </c>
    </row>
    <row r="47" spans="1:30" ht="16.5" customHeight="1">
      <c r="A47" s="1536">
        <v>42</v>
      </c>
      <c r="B47" s="1536" t="s">
        <v>18235</v>
      </c>
      <c r="C47" s="1536" t="s">
        <v>13973</v>
      </c>
      <c r="D47" s="1536" t="s">
        <v>22043</v>
      </c>
      <c r="E47" s="1536" t="s">
        <v>21824</v>
      </c>
      <c r="F47" s="1536" t="s">
        <v>22044</v>
      </c>
      <c r="G47" s="1536" t="s">
        <v>21794</v>
      </c>
      <c r="H47" s="1536" t="s">
        <v>22045</v>
      </c>
      <c r="I47" s="1537" t="s">
        <v>22046</v>
      </c>
      <c r="J47" s="1536" t="s">
        <v>22047</v>
      </c>
      <c r="K47" s="1538" t="s">
        <v>22048</v>
      </c>
      <c r="L47" s="1539" t="s">
        <v>21798</v>
      </c>
      <c r="M47" s="1539"/>
      <c r="N47" s="1539"/>
      <c r="O47" s="1539"/>
      <c r="P47" s="1539" t="s">
        <v>21917</v>
      </c>
      <c r="Q47" s="1540">
        <v>187142</v>
      </c>
      <c r="R47" s="1540"/>
      <c r="S47" s="1540"/>
      <c r="T47" s="1540">
        <f t="shared" si="0"/>
        <v>187142</v>
      </c>
      <c r="U47" s="1541"/>
      <c r="V47" s="1541">
        <v>1</v>
      </c>
      <c r="W47" s="1541">
        <f t="shared" si="1"/>
        <v>1</v>
      </c>
      <c r="X47" s="1540">
        <v>120</v>
      </c>
      <c r="Y47" s="1540">
        <v>84</v>
      </c>
      <c r="Z47" s="1540">
        <v>30</v>
      </c>
      <c r="AA47" s="1540">
        <v>116</v>
      </c>
      <c r="AB47" s="1540">
        <v>349</v>
      </c>
      <c r="AC47" s="1540">
        <v>5</v>
      </c>
      <c r="AD47" s="1540">
        <v>5622</v>
      </c>
    </row>
    <row r="48" spans="1:30" ht="16.5" customHeight="1">
      <c r="A48" s="1536">
        <v>43</v>
      </c>
      <c r="B48" s="1536" t="s">
        <v>18235</v>
      </c>
      <c r="C48" s="1536" t="s">
        <v>13973</v>
      </c>
      <c r="D48" s="1536" t="s">
        <v>22049</v>
      </c>
      <c r="E48" s="1536" t="s">
        <v>21824</v>
      </c>
      <c r="F48" s="1536" t="s">
        <v>22044</v>
      </c>
      <c r="G48" s="1536" t="s">
        <v>21794</v>
      </c>
      <c r="H48" s="1536" t="s">
        <v>22050</v>
      </c>
      <c r="I48" s="1537" t="s">
        <v>22051</v>
      </c>
      <c r="J48" s="1536" t="s">
        <v>22052</v>
      </c>
      <c r="K48" s="1538" t="s">
        <v>22053</v>
      </c>
      <c r="L48" s="1539" t="s">
        <v>21798</v>
      </c>
      <c r="M48" s="1539"/>
      <c r="N48" s="1539"/>
      <c r="O48" s="1539"/>
      <c r="P48" s="1539" t="s">
        <v>21917</v>
      </c>
      <c r="Q48" s="1540"/>
      <c r="R48" s="1540"/>
      <c r="S48" s="1540"/>
      <c r="T48" s="1540">
        <f t="shared" si="0"/>
        <v>0</v>
      </c>
      <c r="U48" s="1541"/>
      <c r="V48" s="1541">
        <v>1</v>
      </c>
      <c r="W48" s="1541">
        <f t="shared" si="1"/>
        <v>1</v>
      </c>
      <c r="X48" s="1540"/>
      <c r="Y48" s="1540">
        <v>77</v>
      </c>
      <c r="Z48" s="1540">
        <v>114</v>
      </c>
      <c r="AA48" s="1540"/>
      <c r="AB48" s="1540">
        <v>191</v>
      </c>
      <c r="AC48" s="1540">
        <v>2</v>
      </c>
      <c r="AD48" s="1540">
        <v>5000</v>
      </c>
    </row>
    <row r="49" spans="1:30" ht="16.5" customHeight="1">
      <c r="A49" s="1536">
        <v>44</v>
      </c>
      <c r="B49" s="1536" t="s">
        <v>18235</v>
      </c>
      <c r="C49" s="1536" t="s">
        <v>13978</v>
      </c>
      <c r="D49" s="1536" t="s">
        <v>22054</v>
      </c>
      <c r="E49" s="1536" t="s">
        <v>21782</v>
      </c>
      <c r="F49" s="1536" t="s">
        <v>22055</v>
      </c>
      <c r="G49" s="1536" t="s">
        <v>21783</v>
      </c>
      <c r="H49" s="1536" t="s">
        <v>22056</v>
      </c>
      <c r="I49" s="1537" t="s">
        <v>22057</v>
      </c>
      <c r="J49" s="1536" t="s">
        <v>22058</v>
      </c>
      <c r="K49" s="1538"/>
      <c r="L49" s="1539" t="s">
        <v>22059</v>
      </c>
      <c r="M49" s="1539" t="s">
        <v>6378</v>
      </c>
      <c r="N49" s="1539" t="s">
        <v>6378</v>
      </c>
      <c r="O49" s="1539" t="s">
        <v>6378</v>
      </c>
      <c r="P49" s="1539" t="s">
        <v>21917</v>
      </c>
      <c r="Q49" s="1540">
        <v>59422</v>
      </c>
      <c r="R49" s="1540"/>
      <c r="S49" s="1540"/>
      <c r="T49" s="1540">
        <f t="shared" si="0"/>
        <v>59422</v>
      </c>
      <c r="U49" s="1541"/>
      <c r="V49" s="1541">
        <v>1</v>
      </c>
      <c r="W49" s="1541">
        <f t="shared" si="1"/>
        <v>1</v>
      </c>
      <c r="X49" s="1540">
        <v>151</v>
      </c>
      <c r="Y49" s="1540"/>
      <c r="Z49" s="1540"/>
      <c r="AA49" s="1540"/>
      <c r="AB49" s="1540">
        <v>151</v>
      </c>
      <c r="AC49" s="1540">
        <v>3</v>
      </c>
      <c r="AD49" s="1540">
        <v>300</v>
      </c>
    </row>
    <row r="50" spans="1:30" ht="16.5" customHeight="1">
      <c r="A50" s="1536">
        <v>45</v>
      </c>
      <c r="B50" s="1536" t="s">
        <v>18235</v>
      </c>
      <c r="C50" s="1536" t="s">
        <v>1105</v>
      </c>
      <c r="D50" s="1536" t="s">
        <v>22060</v>
      </c>
      <c r="E50" s="1536" t="s">
        <v>21800</v>
      </c>
      <c r="F50" s="1536" t="s">
        <v>22061</v>
      </c>
      <c r="G50" s="1536" t="s">
        <v>21794</v>
      </c>
      <c r="H50" s="1536" t="s">
        <v>22062</v>
      </c>
      <c r="I50" s="1537" t="s">
        <v>18265</v>
      </c>
      <c r="J50" s="1536" t="s">
        <v>22063</v>
      </c>
      <c r="K50" s="1538" t="s">
        <v>22064</v>
      </c>
      <c r="L50" s="1539" t="s">
        <v>21788</v>
      </c>
      <c r="M50" s="1539" t="s">
        <v>21937</v>
      </c>
      <c r="N50" s="1539" t="s">
        <v>6378</v>
      </c>
      <c r="O50" s="1539" t="s">
        <v>6378</v>
      </c>
      <c r="P50" s="1539"/>
      <c r="Q50" s="1540">
        <v>18000</v>
      </c>
      <c r="R50" s="1540">
        <v>20000</v>
      </c>
      <c r="S50" s="1540">
        <v>880</v>
      </c>
      <c r="T50" s="1540">
        <f t="shared" si="0"/>
        <v>38880</v>
      </c>
      <c r="U50" s="1541">
        <v>1</v>
      </c>
      <c r="V50" s="1541">
        <v>1</v>
      </c>
      <c r="W50" s="1541">
        <f t="shared" si="1"/>
        <v>2</v>
      </c>
      <c r="X50" s="1540">
        <v>194.2</v>
      </c>
      <c r="Y50" s="1540">
        <v>120.7</v>
      </c>
      <c r="Z50" s="1540">
        <v>237.7</v>
      </c>
      <c r="AA50" s="1540"/>
      <c r="AB50" s="1540">
        <v>552.6</v>
      </c>
      <c r="AC50" s="1540">
        <v>18</v>
      </c>
      <c r="AD50" s="1540">
        <v>2500</v>
      </c>
    </row>
    <row r="51" spans="1:30" ht="16.5" customHeight="1">
      <c r="A51" s="1536">
        <v>46</v>
      </c>
      <c r="B51" s="1536" t="s">
        <v>18235</v>
      </c>
      <c r="C51" s="1536" t="s">
        <v>1319</v>
      </c>
      <c r="D51" s="1536" t="s">
        <v>22065</v>
      </c>
      <c r="E51" s="1536" t="s">
        <v>21782</v>
      </c>
      <c r="F51" s="1536" t="s">
        <v>22066</v>
      </c>
      <c r="G51" s="1536" t="s">
        <v>21794</v>
      </c>
      <c r="H51" s="1536" t="s">
        <v>22067</v>
      </c>
      <c r="I51" s="1537" t="s">
        <v>22068</v>
      </c>
      <c r="J51" s="1536" t="s">
        <v>18278</v>
      </c>
      <c r="K51" s="1538" t="s">
        <v>18280</v>
      </c>
      <c r="L51" s="1539" t="s">
        <v>21788</v>
      </c>
      <c r="M51" s="1539" t="s">
        <v>6378</v>
      </c>
      <c r="N51" s="1539" t="s">
        <v>6378</v>
      </c>
      <c r="O51" s="1539" t="s">
        <v>6378</v>
      </c>
      <c r="P51" s="1539" t="s">
        <v>22069</v>
      </c>
      <c r="Q51" s="1540">
        <v>25600</v>
      </c>
      <c r="R51" s="1540"/>
      <c r="S51" s="1540">
        <v>2830</v>
      </c>
      <c r="T51" s="1540">
        <f t="shared" si="0"/>
        <v>28430</v>
      </c>
      <c r="U51" s="1541">
        <v>1</v>
      </c>
      <c r="V51" s="1541"/>
      <c r="W51" s="1541">
        <f t="shared" si="1"/>
        <v>1</v>
      </c>
      <c r="X51" s="1540">
        <v>0</v>
      </c>
      <c r="Y51" s="1540">
        <v>135</v>
      </c>
      <c r="Z51" s="1540">
        <v>74</v>
      </c>
      <c r="AA51" s="1540"/>
      <c r="AB51" s="1540">
        <v>209</v>
      </c>
      <c r="AC51" s="1540"/>
      <c r="AD51" s="1540">
        <v>3900</v>
      </c>
    </row>
    <row r="52" spans="1:30" ht="16.5" customHeight="1">
      <c r="A52" s="1536">
        <v>47</v>
      </c>
      <c r="B52" s="1536" t="s">
        <v>18235</v>
      </c>
      <c r="C52" s="1536" t="s">
        <v>914</v>
      </c>
      <c r="D52" s="1536" t="s">
        <v>22070</v>
      </c>
      <c r="E52" s="1536" t="s">
        <v>21782</v>
      </c>
      <c r="F52" s="1536" t="s">
        <v>22071</v>
      </c>
      <c r="G52" s="1536" t="s">
        <v>21794</v>
      </c>
      <c r="H52" s="1536" t="s">
        <v>22072</v>
      </c>
      <c r="I52" s="1537" t="s">
        <v>22073</v>
      </c>
      <c r="J52" s="1536" t="s">
        <v>22074</v>
      </c>
      <c r="K52" s="1538"/>
      <c r="L52" s="1539" t="s">
        <v>21798</v>
      </c>
      <c r="M52" s="1539" t="s">
        <v>22075</v>
      </c>
      <c r="N52" s="1539" t="s">
        <v>6378</v>
      </c>
      <c r="O52" s="1539" t="s">
        <v>6378</v>
      </c>
      <c r="P52" s="1539" t="s">
        <v>21872</v>
      </c>
      <c r="Q52" s="1540">
        <v>14636</v>
      </c>
      <c r="R52" s="1540"/>
      <c r="S52" s="1540">
        <v>4200</v>
      </c>
      <c r="T52" s="1540">
        <f t="shared" si="0"/>
        <v>18836</v>
      </c>
      <c r="U52" s="1541"/>
      <c r="V52" s="1541">
        <v>1</v>
      </c>
      <c r="W52" s="1541">
        <f t="shared" si="1"/>
        <v>1</v>
      </c>
      <c r="X52" s="1540">
        <v>95.56</v>
      </c>
      <c r="Y52" s="1540">
        <v>20</v>
      </c>
      <c r="Z52" s="1540">
        <v>55.3</v>
      </c>
      <c r="AA52" s="1540"/>
      <c r="AB52" s="1540">
        <v>170.86</v>
      </c>
      <c r="AC52" s="1540">
        <v>3</v>
      </c>
      <c r="AD52" s="1540">
        <v>1200</v>
      </c>
    </row>
    <row r="53" spans="1:30" ht="16.5" customHeight="1">
      <c r="A53" s="1536">
        <v>48</v>
      </c>
      <c r="B53" s="1536" t="s">
        <v>18235</v>
      </c>
      <c r="C53" s="1536" t="s">
        <v>13999</v>
      </c>
      <c r="D53" s="1536" t="s">
        <v>22076</v>
      </c>
      <c r="E53" s="1536" t="s">
        <v>21800</v>
      </c>
      <c r="F53" s="1536" t="s">
        <v>22077</v>
      </c>
      <c r="G53" s="1536" t="s">
        <v>21794</v>
      </c>
      <c r="H53" s="1536" t="s">
        <v>22078</v>
      </c>
      <c r="I53" s="1537" t="s">
        <v>22079</v>
      </c>
      <c r="J53" s="1536" t="s">
        <v>22080</v>
      </c>
      <c r="K53" s="1538" t="s">
        <v>22081</v>
      </c>
      <c r="L53" s="1539" t="s">
        <v>21788</v>
      </c>
      <c r="M53" s="1539" t="s">
        <v>6544</v>
      </c>
      <c r="N53" s="1539" t="s">
        <v>6544</v>
      </c>
      <c r="O53" s="1539" t="s">
        <v>6378</v>
      </c>
      <c r="P53" s="1539" t="s">
        <v>6425</v>
      </c>
      <c r="Q53" s="1540"/>
      <c r="R53" s="1540"/>
      <c r="S53" s="1540">
        <v>273138</v>
      </c>
      <c r="T53" s="1540">
        <f t="shared" si="0"/>
        <v>273138</v>
      </c>
      <c r="U53" s="1541">
        <v>1</v>
      </c>
      <c r="V53" s="1541">
        <v>1</v>
      </c>
      <c r="W53" s="1541">
        <f t="shared" si="1"/>
        <v>2</v>
      </c>
      <c r="X53" s="1540">
        <v>177.78</v>
      </c>
      <c r="Y53" s="1540">
        <v>114.84</v>
      </c>
      <c r="Z53" s="1540">
        <v>162.13999999999999</v>
      </c>
      <c r="AA53" s="1540"/>
      <c r="AB53" s="1540">
        <v>454.76</v>
      </c>
      <c r="AC53" s="1540">
        <v>209</v>
      </c>
      <c r="AD53" s="1540">
        <v>1775</v>
      </c>
    </row>
    <row r="54" spans="1:30" ht="16.5" customHeight="1">
      <c r="A54" s="1536">
        <v>49</v>
      </c>
      <c r="B54" s="1536" t="s">
        <v>18235</v>
      </c>
      <c r="C54" s="1536" t="s">
        <v>13978</v>
      </c>
      <c r="D54" s="1536" t="s">
        <v>22082</v>
      </c>
      <c r="E54" s="1536" t="s">
        <v>21800</v>
      </c>
      <c r="F54" s="1536" t="s">
        <v>22083</v>
      </c>
      <c r="G54" s="1536" t="s">
        <v>21783</v>
      </c>
      <c r="H54" s="1536" t="s">
        <v>22084</v>
      </c>
      <c r="I54" s="1537" t="s">
        <v>22085</v>
      </c>
      <c r="J54" s="1536" t="s">
        <v>22086</v>
      </c>
      <c r="K54" s="1538" t="s">
        <v>22087</v>
      </c>
      <c r="L54" s="1539" t="s">
        <v>22088</v>
      </c>
      <c r="M54" s="1539" t="s">
        <v>21798</v>
      </c>
      <c r="N54" s="1539" t="s">
        <v>6378</v>
      </c>
      <c r="O54" s="1539" t="s">
        <v>6378</v>
      </c>
      <c r="P54" s="1539" t="s">
        <v>21910</v>
      </c>
      <c r="Q54" s="1540">
        <v>125000</v>
      </c>
      <c r="R54" s="1540"/>
      <c r="S54" s="1540"/>
      <c r="T54" s="1540">
        <f t="shared" si="0"/>
        <v>125000</v>
      </c>
      <c r="U54" s="1541">
        <v>1</v>
      </c>
      <c r="V54" s="1541">
        <v>2</v>
      </c>
      <c r="W54" s="1541">
        <f t="shared" si="1"/>
        <v>3</v>
      </c>
      <c r="X54" s="1540">
        <v>52.8</v>
      </c>
      <c r="Y54" s="1540">
        <v>105.6</v>
      </c>
      <c r="Z54" s="1540">
        <v>105.6</v>
      </c>
      <c r="AA54" s="1540"/>
      <c r="AB54" s="1540">
        <v>853.99</v>
      </c>
      <c r="AC54" s="1540">
        <v>4</v>
      </c>
      <c r="AD54" s="1540">
        <v>3435</v>
      </c>
    </row>
    <row r="55" spans="1:30" ht="16.5" customHeight="1">
      <c r="A55" s="1536">
        <v>50</v>
      </c>
      <c r="B55" s="1536" t="s">
        <v>18235</v>
      </c>
      <c r="C55" s="1536" t="s">
        <v>13999</v>
      </c>
      <c r="D55" s="1536" t="s">
        <v>22089</v>
      </c>
      <c r="E55" s="1536" t="s">
        <v>21800</v>
      </c>
      <c r="F55" s="1536" t="s">
        <v>22090</v>
      </c>
      <c r="G55" s="1536" t="s">
        <v>21783</v>
      </c>
      <c r="H55" s="1536" t="s">
        <v>22091</v>
      </c>
      <c r="I55" s="1537" t="s">
        <v>22092</v>
      </c>
      <c r="J55" s="1536" t="s">
        <v>22093</v>
      </c>
      <c r="K55" s="1538" t="s">
        <v>22094</v>
      </c>
      <c r="L55" s="1539" t="s">
        <v>21788</v>
      </c>
      <c r="M55" s="1539" t="s">
        <v>6544</v>
      </c>
      <c r="N55" s="1539" t="s">
        <v>6378</v>
      </c>
      <c r="O55" s="1539" t="s">
        <v>6378</v>
      </c>
      <c r="P55" s="1539"/>
      <c r="Q55" s="1540"/>
      <c r="R55" s="1540"/>
      <c r="S55" s="1540">
        <v>118831</v>
      </c>
      <c r="T55" s="1540">
        <f t="shared" si="0"/>
        <v>118831</v>
      </c>
      <c r="U55" s="1541">
        <v>1</v>
      </c>
      <c r="V55" s="1541">
        <v>1</v>
      </c>
      <c r="W55" s="1541">
        <f t="shared" si="1"/>
        <v>2</v>
      </c>
      <c r="X55" s="1540">
        <v>102.4</v>
      </c>
      <c r="Y55" s="1540">
        <v>92.5</v>
      </c>
      <c r="Z55" s="1540">
        <v>112.12</v>
      </c>
      <c r="AA55" s="1540">
        <v>61</v>
      </c>
      <c r="AB55" s="1540">
        <v>368.02</v>
      </c>
      <c r="AC55" s="1540">
        <v>4</v>
      </c>
      <c r="AD55" s="1540">
        <v>7229</v>
      </c>
    </row>
    <row r="56" spans="1:30" ht="16.5" customHeight="1">
      <c r="A56" s="1536">
        <v>51</v>
      </c>
      <c r="B56" s="1536" t="s">
        <v>18235</v>
      </c>
      <c r="C56" s="1536" t="s">
        <v>13999</v>
      </c>
      <c r="D56" s="1536" t="s">
        <v>22095</v>
      </c>
      <c r="E56" s="1536" t="s">
        <v>19919</v>
      </c>
      <c r="F56" s="1536" t="s">
        <v>18246</v>
      </c>
      <c r="G56" s="1536" t="s">
        <v>21783</v>
      </c>
      <c r="H56" s="1536" t="s">
        <v>22096</v>
      </c>
      <c r="I56" s="1537" t="s">
        <v>22097</v>
      </c>
      <c r="J56" s="1536" t="s">
        <v>22098</v>
      </c>
      <c r="K56" s="1538" t="s">
        <v>22099</v>
      </c>
      <c r="L56" s="1539" t="s">
        <v>21788</v>
      </c>
      <c r="M56" s="1539" t="s">
        <v>21788</v>
      </c>
      <c r="N56" s="1539" t="s">
        <v>21788</v>
      </c>
      <c r="O56" s="1539" t="s">
        <v>21788</v>
      </c>
      <c r="P56" s="1539" t="s">
        <v>22100</v>
      </c>
      <c r="Q56" s="1540">
        <v>380000</v>
      </c>
      <c r="R56" s="1540"/>
      <c r="S56" s="1540">
        <v>55460</v>
      </c>
      <c r="T56" s="1540">
        <f t="shared" si="0"/>
        <v>435460</v>
      </c>
      <c r="U56" s="1541">
        <v>7</v>
      </c>
      <c r="V56" s="1541">
        <v>2</v>
      </c>
      <c r="W56" s="1541">
        <f t="shared" si="1"/>
        <v>9</v>
      </c>
      <c r="X56" s="1540">
        <v>929.8</v>
      </c>
      <c r="Y56" s="1540">
        <v>715</v>
      </c>
      <c r="Z56" s="1540">
        <v>473</v>
      </c>
      <c r="AA56" s="1540">
        <v>66</v>
      </c>
      <c r="AB56" s="1540">
        <v>3249.1</v>
      </c>
      <c r="AC56" s="1540">
        <v>6</v>
      </c>
      <c r="AD56" s="1540">
        <v>58130</v>
      </c>
    </row>
    <row r="57" spans="1:30" ht="16.5" customHeight="1">
      <c r="A57" s="1536">
        <v>52</v>
      </c>
      <c r="B57" s="1536" t="s">
        <v>18235</v>
      </c>
      <c r="C57" s="1536" t="s">
        <v>3923</v>
      </c>
      <c r="D57" s="1536" t="s">
        <v>22101</v>
      </c>
      <c r="E57" s="1536" t="s">
        <v>21824</v>
      </c>
      <c r="F57" s="1536" t="s">
        <v>22102</v>
      </c>
      <c r="G57" s="1536" t="s">
        <v>21794</v>
      </c>
      <c r="H57" s="1536" t="s">
        <v>22103</v>
      </c>
      <c r="I57" s="1537" t="s">
        <v>22104</v>
      </c>
      <c r="J57" s="1536" t="s">
        <v>22105</v>
      </c>
      <c r="K57" s="1538" t="s">
        <v>22106</v>
      </c>
      <c r="L57" s="1539" t="s">
        <v>21806</v>
      </c>
      <c r="M57" s="1539" t="s">
        <v>6378</v>
      </c>
      <c r="N57" s="1539" t="s">
        <v>6378</v>
      </c>
      <c r="O57" s="1539" t="s">
        <v>6378</v>
      </c>
      <c r="P57" s="1539" t="s">
        <v>6604</v>
      </c>
      <c r="Q57" s="1540">
        <v>98000</v>
      </c>
      <c r="R57" s="1540"/>
      <c r="S57" s="1540"/>
      <c r="T57" s="1540">
        <f t="shared" si="0"/>
        <v>98000</v>
      </c>
      <c r="U57" s="1541"/>
      <c r="V57" s="1541">
        <v>2</v>
      </c>
      <c r="W57" s="1541">
        <f t="shared" si="1"/>
        <v>2</v>
      </c>
      <c r="X57" s="1540">
        <v>194.8</v>
      </c>
      <c r="Y57" s="1540">
        <v>97.2</v>
      </c>
      <c r="Z57" s="1540">
        <v>97.2</v>
      </c>
      <c r="AA57" s="1540"/>
      <c r="AB57" s="1540">
        <v>1588</v>
      </c>
      <c r="AC57" s="1540">
        <v>100</v>
      </c>
      <c r="AD57" s="1540">
        <v>19000</v>
      </c>
    </row>
    <row r="58" spans="1:30" ht="16.5" customHeight="1">
      <c r="A58" s="1536">
        <v>53</v>
      </c>
      <c r="B58" s="1536" t="s">
        <v>18314</v>
      </c>
      <c r="C58" s="1536" t="s">
        <v>14153</v>
      </c>
      <c r="D58" s="1536" t="s">
        <v>18374</v>
      </c>
      <c r="E58" s="1536" t="s">
        <v>19919</v>
      </c>
      <c r="F58" s="1536" t="s">
        <v>22107</v>
      </c>
      <c r="G58" s="1536" t="s">
        <v>21794</v>
      </c>
      <c r="H58" s="1536" t="s">
        <v>22108</v>
      </c>
      <c r="I58" s="1537" t="s">
        <v>18375</v>
      </c>
      <c r="J58" s="1536" t="s">
        <v>22109</v>
      </c>
      <c r="K58" s="1538" t="s">
        <v>22110</v>
      </c>
      <c r="L58" s="1539" t="s">
        <v>21927</v>
      </c>
      <c r="M58" s="1539" t="s">
        <v>22111</v>
      </c>
      <c r="N58" s="1539" t="s">
        <v>6378</v>
      </c>
      <c r="O58" s="1539" t="s">
        <v>6378</v>
      </c>
      <c r="P58" s="1539" t="s">
        <v>21872</v>
      </c>
      <c r="Q58" s="1540">
        <v>424068</v>
      </c>
      <c r="R58" s="1540"/>
      <c r="S58" s="1540"/>
      <c r="T58" s="1540">
        <f t="shared" si="0"/>
        <v>424068</v>
      </c>
      <c r="U58" s="1541">
        <v>10</v>
      </c>
      <c r="V58" s="1541"/>
      <c r="W58" s="1541">
        <f t="shared" si="1"/>
        <v>10</v>
      </c>
      <c r="X58" s="1540"/>
      <c r="Y58" s="1540"/>
      <c r="Z58" s="1540"/>
      <c r="AA58" s="1540"/>
      <c r="AB58" s="1540">
        <v>9481</v>
      </c>
      <c r="AC58" s="1540">
        <v>25</v>
      </c>
      <c r="AD58" s="1540">
        <v>48045</v>
      </c>
    </row>
    <row r="59" spans="1:30" ht="16.5" customHeight="1">
      <c r="A59" s="1536">
        <v>54</v>
      </c>
      <c r="B59" s="1536" t="s">
        <v>18314</v>
      </c>
      <c r="C59" s="1536" t="s">
        <v>1234</v>
      </c>
      <c r="D59" s="1536" t="s">
        <v>22112</v>
      </c>
      <c r="E59" s="1536" t="s">
        <v>18174</v>
      </c>
      <c r="F59" s="1536" t="s">
        <v>22113</v>
      </c>
      <c r="G59" s="1536" t="s">
        <v>21794</v>
      </c>
      <c r="H59" s="1536" t="s">
        <v>22114</v>
      </c>
      <c r="I59" s="1537" t="s">
        <v>22115</v>
      </c>
      <c r="J59" s="1536" t="s">
        <v>22116</v>
      </c>
      <c r="K59" s="1538" t="s">
        <v>22117</v>
      </c>
      <c r="L59" s="1539" t="s">
        <v>22037</v>
      </c>
      <c r="M59" s="1539" t="s">
        <v>22037</v>
      </c>
      <c r="N59" s="1539" t="s">
        <v>6378</v>
      </c>
      <c r="O59" s="1539" t="s">
        <v>6378</v>
      </c>
      <c r="P59" s="1539" t="s">
        <v>21910</v>
      </c>
      <c r="Q59" s="1540">
        <v>191760</v>
      </c>
      <c r="R59" s="1540"/>
      <c r="S59" s="1540"/>
      <c r="T59" s="1540">
        <f t="shared" si="0"/>
        <v>191760</v>
      </c>
      <c r="U59" s="1541"/>
      <c r="V59" s="1541">
        <v>3</v>
      </c>
      <c r="W59" s="1541">
        <f t="shared" si="1"/>
        <v>3</v>
      </c>
      <c r="X59" s="1540"/>
      <c r="Y59" s="1540">
        <v>104</v>
      </c>
      <c r="Z59" s="1540">
        <v>42</v>
      </c>
      <c r="AA59" s="1540">
        <v>469</v>
      </c>
      <c r="AB59" s="1540">
        <v>633</v>
      </c>
      <c r="AC59" s="1540">
        <v>3</v>
      </c>
      <c r="AD59" s="1540">
        <v>16000</v>
      </c>
    </row>
    <row r="60" spans="1:30" ht="16.5" customHeight="1">
      <c r="A60" s="1536">
        <v>55</v>
      </c>
      <c r="B60" s="1536" t="s">
        <v>18314</v>
      </c>
      <c r="C60" s="1536" t="s">
        <v>1105</v>
      </c>
      <c r="D60" s="1536" t="s">
        <v>22118</v>
      </c>
      <c r="E60" s="1536" t="s">
        <v>18122</v>
      </c>
      <c r="F60" s="1536" t="s">
        <v>22119</v>
      </c>
      <c r="G60" s="1536" t="s">
        <v>21783</v>
      </c>
      <c r="H60" s="1536" t="s">
        <v>22120</v>
      </c>
      <c r="I60" s="1537" t="s">
        <v>22121</v>
      </c>
      <c r="J60" s="1536" t="s">
        <v>22122</v>
      </c>
      <c r="K60" s="1538" t="s">
        <v>22123</v>
      </c>
      <c r="L60" s="1539" t="s">
        <v>22124</v>
      </c>
      <c r="M60" s="1539" t="s">
        <v>6544</v>
      </c>
      <c r="N60" s="1539"/>
      <c r="O60" s="1539"/>
      <c r="P60" s="1539" t="s">
        <v>22125</v>
      </c>
      <c r="Q60" s="1540">
        <v>106740</v>
      </c>
      <c r="R60" s="1540"/>
      <c r="S60" s="1540"/>
      <c r="T60" s="1540">
        <f t="shared" si="0"/>
        <v>106740</v>
      </c>
      <c r="U60" s="1541"/>
      <c r="V60" s="1541">
        <v>2</v>
      </c>
      <c r="W60" s="1541">
        <f t="shared" si="1"/>
        <v>2</v>
      </c>
      <c r="X60" s="1540">
        <v>191.4</v>
      </c>
      <c r="Y60" s="1540">
        <v>183.07</v>
      </c>
      <c r="Z60" s="1540">
        <v>190.25</v>
      </c>
      <c r="AA60" s="1540"/>
      <c r="AB60" s="1540">
        <v>639.91999999999996</v>
      </c>
      <c r="AC60" s="1540">
        <v>4</v>
      </c>
      <c r="AD60" s="1540">
        <v>8204</v>
      </c>
    </row>
    <row r="61" spans="1:30" ht="16.5" customHeight="1">
      <c r="A61" s="1536">
        <v>56</v>
      </c>
      <c r="B61" s="1536" t="s">
        <v>18314</v>
      </c>
      <c r="C61" s="1536" t="s">
        <v>14170</v>
      </c>
      <c r="D61" s="1536" t="s">
        <v>22126</v>
      </c>
      <c r="E61" s="1536" t="s">
        <v>21800</v>
      </c>
      <c r="F61" s="1536" t="s">
        <v>18370</v>
      </c>
      <c r="G61" s="1536" t="s">
        <v>21794</v>
      </c>
      <c r="H61" s="1536" t="s">
        <v>22127</v>
      </c>
      <c r="I61" s="1537" t="s">
        <v>22128</v>
      </c>
      <c r="J61" s="1536" t="s">
        <v>18369</v>
      </c>
      <c r="K61" s="1538" t="s">
        <v>22129</v>
      </c>
      <c r="L61" s="1539" t="s">
        <v>21836</v>
      </c>
      <c r="M61" s="1539" t="s">
        <v>21836</v>
      </c>
      <c r="N61" s="1539" t="s">
        <v>6378</v>
      </c>
      <c r="O61" s="1539" t="s">
        <v>6378</v>
      </c>
      <c r="P61" s="1539" t="s">
        <v>21974</v>
      </c>
      <c r="Q61" s="1540">
        <v>79438</v>
      </c>
      <c r="R61" s="1540"/>
      <c r="S61" s="1540"/>
      <c r="T61" s="1540">
        <f t="shared" si="0"/>
        <v>79438</v>
      </c>
      <c r="U61" s="1541"/>
      <c r="V61" s="1541">
        <v>1</v>
      </c>
      <c r="W61" s="1541">
        <f t="shared" si="1"/>
        <v>1</v>
      </c>
      <c r="X61" s="1540">
        <v>60</v>
      </c>
      <c r="Y61" s="1540">
        <v>485.28</v>
      </c>
      <c r="Z61" s="1540">
        <v>292</v>
      </c>
      <c r="AA61" s="1540">
        <v>449.52</v>
      </c>
      <c r="AB61" s="1540">
        <v>1287</v>
      </c>
      <c r="AC61" s="1540">
        <v>2</v>
      </c>
      <c r="AD61" s="1540">
        <v>55771</v>
      </c>
    </row>
    <row r="62" spans="1:30" ht="16.5" customHeight="1">
      <c r="A62" s="1536">
        <v>57</v>
      </c>
      <c r="B62" s="1536" t="s">
        <v>18314</v>
      </c>
      <c r="C62" s="1536" t="s">
        <v>1195</v>
      </c>
      <c r="D62" s="1536" t="s">
        <v>22130</v>
      </c>
      <c r="E62" s="1536" t="s">
        <v>21800</v>
      </c>
      <c r="F62" s="1536" t="s">
        <v>22131</v>
      </c>
      <c r="G62" s="1536" t="s">
        <v>21794</v>
      </c>
      <c r="H62" s="1536" t="s">
        <v>22132</v>
      </c>
      <c r="I62" s="1537" t="s">
        <v>22133</v>
      </c>
      <c r="J62" s="1536" t="s">
        <v>22134</v>
      </c>
      <c r="K62" s="1538" t="s">
        <v>22135</v>
      </c>
      <c r="L62" s="1539" t="s">
        <v>21865</v>
      </c>
      <c r="M62" s="1539" t="s">
        <v>6544</v>
      </c>
      <c r="N62" s="1539" t="s">
        <v>6544</v>
      </c>
      <c r="O62" s="1539" t="s">
        <v>6378</v>
      </c>
      <c r="P62" s="1539" t="s">
        <v>6425</v>
      </c>
      <c r="Q62" s="1540">
        <v>70162</v>
      </c>
      <c r="R62" s="1540"/>
      <c r="S62" s="1540"/>
      <c r="T62" s="1540">
        <f t="shared" si="0"/>
        <v>70162</v>
      </c>
      <c r="U62" s="1541"/>
      <c r="V62" s="1541">
        <v>2</v>
      </c>
      <c r="W62" s="1541">
        <f t="shared" si="1"/>
        <v>2</v>
      </c>
      <c r="X62" s="1540">
        <v>38</v>
      </c>
      <c r="Y62" s="1540">
        <v>14</v>
      </c>
      <c r="Z62" s="1540">
        <v>182</v>
      </c>
      <c r="AA62" s="1540">
        <v>63</v>
      </c>
      <c r="AB62" s="1540">
        <v>297</v>
      </c>
      <c r="AC62" s="1540"/>
      <c r="AD62" s="1540">
        <v>11211</v>
      </c>
    </row>
    <row r="63" spans="1:30" ht="16.5" customHeight="1">
      <c r="A63" s="1536">
        <v>58</v>
      </c>
      <c r="B63" s="1536" t="s">
        <v>18314</v>
      </c>
      <c r="C63" s="1536" t="s">
        <v>1195</v>
      </c>
      <c r="D63" s="1536" t="s">
        <v>22136</v>
      </c>
      <c r="E63" s="1536" t="s">
        <v>21800</v>
      </c>
      <c r="F63" s="1536" t="s">
        <v>22131</v>
      </c>
      <c r="G63" s="1536" t="s">
        <v>21794</v>
      </c>
      <c r="H63" s="1536" t="s">
        <v>22137</v>
      </c>
      <c r="I63" s="1537" t="s">
        <v>22138</v>
      </c>
      <c r="J63" s="1536" t="s">
        <v>22139</v>
      </c>
      <c r="K63" s="1538" t="s">
        <v>22135</v>
      </c>
      <c r="L63" s="1539" t="s">
        <v>21865</v>
      </c>
      <c r="M63" s="1539" t="s">
        <v>6544</v>
      </c>
      <c r="N63" s="1539" t="s">
        <v>6544</v>
      </c>
      <c r="O63" s="1539" t="s">
        <v>6378</v>
      </c>
      <c r="P63" s="1539" t="s">
        <v>6425</v>
      </c>
      <c r="Q63" s="1540">
        <v>70162</v>
      </c>
      <c r="R63" s="1540"/>
      <c r="S63" s="1540"/>
      <c r="T63" s="1540">
        <f t="shared" si="0"/>
        <v>70162</v>
      </c>
      <c r="U63" s="1541"/>
      <c r="V63" s="1541">
        <v>2</v>
      </c>
      <c r="W63" s="1541">
        <f t="shared" si="1"/>
        <v>2</v>
      </c>
      <c r="X63" s="1540">
        <v>73</v>
      </c>
      <c r="Y63" s="1540">
        <v>6</v>
      </c>
      <c r="Z63" s="1540">
        <v>151</v>
      </c>
      <c r="AA63" s="1540">
        <v>73</v>
      </c>
      <c r="AB63" s="1540">
        <v>303</v>
      </c>
      <c r="AC63" s="1540"/>
      <c r="AD63" s="1540">
        <v>6863</v>
      </c>
    </row>
    <row r="64" spans="1:30" ht="16.5" customHeight="1">
      <c r="A64" s="1536">
        <v>59</v>
      </c>
      <c r="B64" s="1536" t="s">
        <v>18314</v>
      </c>
      <c r="C64" s="1536" t="s">
        <v>14337</v>
      </c>
      <c r="D64" s="1536" t="s">
        <v>22140</v>
      </c>
      <c r="E64" s="1536" t="s">
        <v>21782</v>
      </c>
      <c r="F64" s="1536" t="s">
        <v>22141</v>
      </c>
      <c r="G64" s="1536" t="s">
        <v>21783</v>
      </c>
      <c r="H64" s="1536" t="s">
        <v>22142</v>
      </c>
      <c r="I64" s="1537" t="s">
        <v>22143</v>
      </c>
      <c r="J64" s="1536" t="s">
        <v>22144</v>
      </c>
      <c r="K64" s="1538"/>
      <c r="L64" s="1539"/>
      <c r="M64" s="1539"/>
      <c r="N64" s="1539"/>
      <c r="O64" s="1539"/>
      <c r="P64" s="1539"/>
      <c r="Q64" s="1540"/>
      <c r="R64" s="1540"/>
      <c r="S64" s="1540"/>
      <c r="T64" s="1540">
        <f t="shared" si="0"/>
        <v>0</v>
      </c>
      <c r="U64" s="1541"/>
      <c r="V64" s="1541"/>
      <c r="W64" s="1541">
        <f t="shared" si="1"/>
        <v>0</v>
      </c>
      <c r="X64" s="1540"/>
      <c r="Y64" s="1540"/>
      <c r="Z64" s="1540"/>
      <c r="AA64" s="1540"/>
      <c r="AB64" s="1540"/>
      <c r="AC64" s="1540"/>
      <c r="AD64" s="1540"/>
    </row>
    <row r="65" spans="1:30" ht="16.5" customHeight="1">
      <c r="A65" s="1536">
        <v>60</v>
      </c>
      <c r="B65" s="1536" t="s">
        <v>18314</v>
      </c>
      <c r="C65" s="1536" t="s">
        <v>14337</v>
      </c>
      <c r="D65" s="1536" t="s">
        <v>22145</v>
      </c>
      <c r="E65" s="1536" t="s">
        <v>21782</v>
      </c>
      <c r="F65" s="1536" t="s">
        <v>22146</v>
      </c>
      <c r="G65" s="1536" t="s">
        <v>21783</v>
      </c>
      <c r="H65" s="1536" t="s">
        <v>22142</v>
      </c>
      <c r="I65" s="1537" t="s">
        <v>22147</v>
      </c>
      <c r="J65" s="1536" t="s">
        <v>22148</v>
      </c>
      <c r="K65" s="1538"/>
      <c r="L65" s="1539"/>
      <c r="M65" s="1539"/>
      <c r="N65" s="1539"/>
      <c r="O65" s="1539"/>
      <c r="P65" s="1539"/>
      <c r="Q65" s="1540"/>
      <c r="R65" s="1540"/>
      <c r="S65" s="1540"/>
      <c r="T65" s="1540">
        <f t="shared" si="0"/>
        <v>0</v>
      </c>
      <c r="U65" s="1541"/>
      <c r="V65" s="1541"/>
      <c r="W65" s="1541">
        <f t="shared" si="1"/>
        <v>0</v>
      </c>
      <c r="X65" s="1540"/>
      <c r="Y65" s="1540"/>
      <c r="Z65" s="1540"/>
      <c r="AA65" s="1540"/>
      <c r="AB65" s="1540"/>
      <c r="AC65" s="1540"/>
      <c r="AD65" s="1540"/>
    </row>
    <row r="66" spans="1:30" ht="16.5" customHeight="1">
      <c r="A66" s="1536">
        <v>61</v>
      </c>
      <c r="B66" s="1536" t="s">
        <v>18314</v>
      </c>
      <c r="C66" s="1536" t="s">
        <v>230</v>
      </c>
      <c r="D66" s="1536" t="s">
        <v>22149</v>
      </c>
      <c r="E66" s="1536" t="s">
        <v>22150</v>
      </c>
      <c r="F66" s="1536" t="s">
        <v>22151</v>
      </c>
      <c r="G66" s="1536" t="s">
        <v>21794</v>
      </c>
      <c r="H66" s="1536" t="s">
        <v>22152</v>
      </c>
      <c r="I66" s="1537" t="s">
        <v>22153</v>
      </c>
      <c r="J66" s="1536" t="s">
        <v>22154</v>
      </c>
      <c r="K66" s="1538" t="s">
        <v>22155</v>
      </c>
      <c r="L66" s="1539" t="s">
        <v>22156</v>
      </c>
      <c r="M66" s="1539" t="s">
        <v>21927</v>
      </c>
      <c r="N66" s="1539" t="s">
        <v>6505</v>
      </c>
      <c r="O66" s="1539" t="s">
        <v>6505</v>
      </c>
      <c r="P66" s="1539" t="s">
        <v>6425</v>
      </c>
      <c r="Q66" s="1540"/>
      <c r="R66" s="1540"/>
      <c r="S66" s="1540"/>
      <c r="T66" s="1540">
        <f t="shared" si="0"/>
        <v>0</v>
      </c>
      <c r="U66" s="1541">
        <v>4</v>
      </c>
      <c r="V66" s="1541">
        <v>2</v>
      </c>
      <c r="W66" s="1541">
        <f t="shared" si="1"/>
        <v>6</v>
      </c>
      <c r="X66" s="1540"/>
      <c r="Y66" s="1540"/>
      <c r="Z66" s="1540"/>
      <c r="AA66" s="1540"/>
      <c r="AB66" s="1540"/>
      <c r="AC66" s="1540"/>
      <c r="AD66" s="1540"/>
    </row>
    <row r="67" spans="1:30" ht="16.5" customHeight="1">
      <c r="A67" s="1536">
        <v>62</v>
      </c>
      <c r="B67" s="1536" t="s">
        <v>18314</v>
      </c>
      <c r="C67" s="1536" t="s">
        <v>914</v>
      </c>
      <c r="D67" s="1536" t="s">
        <v>22157</v>
      </c>
      <c r="E67" s="1536" t="s">
        <v>17973</v>
      </c>
      <c r="F67" s="1536" t="s">
        <v>22158</v>
      </c>
      <c r="G67" s="1536" t="s">
        <v>21783</v>
      </c>
      <c r="H67" s="1536" t="s">
        <v>22159</v>
      </c>
      <c r="I67" s="1537" t="s">
        <v>22160</v>
      </c>
      <c r="J67" s="1536" t="s">
        <v>22161</v>
      </c>
      <c r="K67" s="1538" t="s">
        <v>18384</v>
      </c>
      <c r="L67" s="1539" t="s">
        <v>21937</v>
      </c>
      <c r="M67" s="1539" t="s">
        <v>21937</v>
      </c>
      <c r="N67" s="1539"/>
      <c r="O67" s="1539"/>
      <c r="P67" s="1539" t="s">
        <v>22162</v>
      </c>
      <c r="Q67" s="1540">
        <v>82000</v>
      </c>
      <c r="R67" s="1540"/>
      <c r="S67" s="1540"/>
      <c r="T67" s="1540">
        <f t="shared" si="0"/>
        <v>82000</v>
      </c>
      <c r="U67" s="1541">
        <v>1</v>
      </c>
      <c r="V67" s="1541">
        <v>1</v>
      </c>
      <c r="W67" s="1541">
        <f t="shared" si="1"/>
        <v>2</v>
      </c>
      <c r="X67" s="1540">
        <v>195</v>
      </c>
      <c r="Y67" s="1540">
        <v>17</v>
      </c>
      <c r="Z67" s="1540">
        <v>74.8</v>
      </c>
      <c r="AA67" s="1540">
        <v>76.8</v>
      </c>
      <c r="AB67" s="1540">
        <v>363.6</v>
      </c>
      <c r="AC67" s="1540">
        <v>7</v>
      </c>
      <c r="AD67" s="1540">
        <v>11000</v>
      </c>
    </row>
    <row r="68" spans="1:30" ht="16.5" customHeight="1">
      <c r="A68" s="1536">
        <v>63</v>
      </c>
      <c r="B68" s="1536" t="s">
        <v>18314</v>
      </c>
      <c r="C68" s="1536" t="s">
        <v>1245</v>
      </c>
      <c r="D68" s="1536" t="s">
        <v>22163</v>
      </c>
      <c r="E68" s="1536" t="s">
        <v>21800</v>
      </c>
      <c r="F68" s="1536" t="s">
        <v>22164</v>
      </c>
      <c r="G68" s="1536" t="s">
        <v>21794</v>
      </c>
      <c r="H68" s="1536" t="s">
        <v>22165</v>
      </c>
      <c r="I68" s="1537" t="s">
        <v>22166</v>
      </c>
      <c r="J68" s="1536" t="s">
        <v>22167</v>
      </c>
      <c r="K68" s="1538" t="s">
        <v>18364</v>
      </c>
      <c r="L68" s="1539" t="s">
        <v>22168</v>
      </c>
      <c r="M68" s="1539" t="s">
        <v>22168</v>
      </c>
      <c r="N68" s="1539" t="s">
        <v>6378</v>
      </c>
      <c r="O68" s="1539" t="s">
        <v>6378</v>
      </c>
      <c r="P68" s="1539" t="s">
        <v>22169</v>
      </c>
      <c r="Q68" s="1540">
        <v>59576</v>
      </c>
      <c r="R68" s="1540"/>
      <c r="S68" s="1540"/>
      <c r="T68" s="1540">
        <f t="shared" si="0"/>
        <v>59576</v>
      </c>
      <c r="U68" s="1541">
        <v>1</v>
      </c>
      <c r="V68" s="1541">
        <v>2</v>
      </c>
      <c r="W68" s="1541">
        <f t="shared" si="1"/>
        <v>3</v>
      </c>
      <c r="X68" s="1540"/>
      <c r="Y68" s="1540">
        <v>259.56</v>
      </c>
      <c r="Z68" s="1540">
        <v>248.1</v>
      </c>
      <c r="AA68" s="1540"/>
      <c r="AB68" s="1540">
        <v>507.66</v>
      </c>
      <c r="AC68" s="1540">
        <v>12</v>
      </c>
      <c r="AD68" s="1540">
        <v>543</v>
      </c>
    </row>
    <row r="69" spans="1:30" ht="16.5" customHeight="1">
      <c r="A69" s="1536">
        <v>64</v>
      </c>
      <c r="B69" s="1536" t="s">
        <v>18389</v>
      </c>
      <c r="C69" s="1536" t="s">
        <v>14357</v>
      </c>
      <c r="D69" s="1536" t="s">
        <v>22170</v>
      </c>
      <c r="E69" s="1536" t="s">
        <v>21782</v>
      </c>
      <c r="F69" s="1536" t="s">
        <v>22171</v>
      </c>
      <c r="G69" s="1536" t="s">
        <v>21783</v>
      </c>
      <c r="H69" s="1536" t="s">
        <v>22172</v>
      </c>
      <c r="I69" s="1537" t="s">
        <v>22173</v>
      </c>
      <c r="J69" s="1536" t="s">
        <v>20532</v>
      </c>
      <c r="K69" s="1538" t="s">
        <v>22174</v>
      </c>
      <c r="L69" s="1539" t="s">
        <v>6544</v>
      </c>
      <c r="M69" s="1539"/>
      <c r="N69" s="1539"/>
      <c r="O69" s="1539"/>
      <c r="P69" s="1539"/>
      <c r="Q69" s="1540">
        <v>29642</v>
      </c>
      <c r="R69" s="1540"/>
      <c r="S69" s="1540"/>
      <c r="T69" s="1540">
        <f t="shared" si="0"/>
        <v>29642</v>
      </c>
      <c r="U69" s="1541"/>
      <c r="V69" s="1541">
        <v>1</v>
      </c>
      <c r="W69" s="1541">
        <f t="shared" si="1"/>
        <v>1</v>
      </c>
      <c r="X69" s="1540"/>
      <c r="Y69" s="1540"/>
      <c r="Z69" s="1540">
        <v>599</v>
      </c>
      <c r="AA69" s="1540"/>
      <c r="AB69" s="1540">
        <v>599</v>
      </c>
      <c r="AC69" s="1540">
        <v>15</v>
      </c>
      <c r="AD69" s="1540">
        <v>3420</v>
      </c>
    </row>
    <row r="70" spans="1:30" ht="16.5" customHeight="1">
      <c r="A70" s="1536">
        <v>65</v>
      </c>
      <c r="B70" s="1536" t="s">
        <v>18389</v>
      </c>
      <c r="C70" s="1536" t="s">
        <v>963</v>
      </c>
      <c r="D70" s="1536" t="s">
        <v>22175</v>
      </c>
      <c r="E70" s="1536" t="s">
        <v>21824</v>
      </c>
      <c r="F70" s="1536" t="s">
        <v>18427</v>
      </c>
      <c r="G70" s="1536" t="s">
        <v>21794</v>
      </c>
      <c r="H70" s="1536" t="s">
        <v>22176</v>
      </c>
      <c r="I70" s="1537" t="s">
        <v>22177</v>
      </c>
      <c r="J70" s="1536" t="s">
        <v>22178</v>
      </c>
      <c r="K70" s="1538" t="s">
        <v>22179</v>
      </c>
      <c r="L70" s="1539" t="s">
        <v>22180</v>
      </c>
      <c r="M70" s="1539" t="s">
        <v>22180</v>
      </c>
      <c r="N70" s="1539" t="s">
        <v>6378</v>
      </c>
      <c r="O70" s="1539" t="s">
        <v>6378</v>
      </c>
      <c r="P70" s="1539" t="s">
        <v>6425</v>
      </c>
      <c r="Q70" s="1540">
        <v>250792</v>
      </c>
      <c r="R70" s="1540"/>
      <c r="S70" s="1540"/>
      <c r="T70" s="1540">
        <f t="shared" si="0"/>
        <v>250792</v>
      </c>
      <c r="U70" s="1541">
        <v>6</v>
      </c>
      <c r="V70" s="1541"/>
      <c r="W70" s="1541">
        <f t="shared" si="1"/>
        <v>6</v>
      </c>
      <c r="X70" s="1540">
        <v>121.26</v>
      </c>
      <c r="Y70" s="1540">
        <v>63.6</v>
      </c>
      <c r="Z70" s="1540">
        <v>185.44</v>
      </c>
      <c r="AA70" s="1540">
        <v>1094.99</v>
      </c>
      <c r="AB70" s="1540">
        <v>1465.29</v>
      </c>
      <c r="AC70" s="1540">
        <v>10</v>
      </c>
      <c r="AD70" s="1540">
        <v>5772</v>
      </c>
    </row>
    <row r="71" spans="1:30" ht="16.5" customHeight="1">
      <c r="A71" s="1536">
        <v>66</v>
      </c>
      <c r="B71" s="1536" t="s">
        <v>18389</v>
      </c>
      <c r="C71" s="1536" t="s">
        <v>1105</v>
      </c>
      <c r="D71" s="1536" t="s">
        <v>22181</v>
      </c>
      <c r="E71" s="1536" t="s">
        <v>21800</v>
      </c>
      <c r="F71" s="1536" t="s">
        <v>22182</v>
      </c>
      <c r="G71" s="1536" t="s">
        <v>21794</v>
      </c>
      <c r="H71" s="1536" t="s">
        <v>21817</v>
      </c>
      <c r="I71" s="1537" t="s">
        <v>22183</v>
      </c>
      <c r="J71" s="1536" t="s">
        <v>22184</v>
      </c>
      <c r="K71" s="1538" t="s">
        <v>22185</v>
      </c>
      <c r="L71" s="1539" t="s">
        <v>22186</v>
      </c>
      <c r="M71" s="1539" t="s">
        <v>22187</v>
      </c>
      <c r="N71" s="1539" t="s">
        <v>6378</v>
      </c>
      <c r="O71" s="1539" t="s">
        <v>6378</v>
      </c>
      <c r="P71" s="1539" t="s">
        <v>10191</v>
      </c>
      <c r="Q71" s="1540">
        <v>230000</v>
      </c>
      <c r="R71" s="1540"/>
      <c r="S71" s="1540"/>
      <c r="T71" s="1540">
        <f t="shared" ref="T71:T134" si="2">SUM(Q71:S71)</f>
        <v>230000</v>
      </c>
      <c r="U71" s="1541"/>
      <c r="V71" s="1541">
        <v>3</v>
      </c>
      <c r="W71" s="1541">
        <f t="shared" ref="W71:W134" si="3">SUM(U71:V71)</f>
        <v>3</v>
      </c>
      <c r="X71" s="1540">
        <v>734</v>
      </c>
      <c r="Y71" s="1540">
        <v>57</v>
      </c>
      <c r="Z71" s="1540">
        <v>361</v>
      </c>
      <c r="AA71" s="1540">
        <v>44</v>
      </c>
      <c r="AB71" s="1540">
        <v>1196</v>
      </c>
      <c r="AC71" s="1540">
        <v>150</v>
      </c>
      <c r="AD71" s="1540">
        <v>20000</v>
      </c>
    </row>
    <row r="72" spans="1:30" ht="16.5" customHeight="1">
      <c r="A72" s="1536">
        <v>67</v>
      </c>
      <c r="B72" s="1536" t="s">
        <v>18389</v>
      </c>
      <c r="C72" s="1536" t="s">
        <v>914</v>
      </c>
      <c r="D72" s="1536" t="s">
        <v>22188</v>
      </c>
      <c r="E72" s="1536" t="s">
        <v>21824</v>
      </c>
      <c r="F72" s="1536" t="s">
        <v>22189</v>
      </c>
      <c r="G72" s="1536" t="s">
        <v>21783</v>
      </c>
      <c r="H72" s="1536" t="s">
        <v>22190</v>
      </c>
      <c r="I72" s="1537" t="s">
        <v>22191</v>
      </c>
      <c r="J72" s="1536" t="s">
        <v>22192</v>
      </c>
      <c r="K72" s="1538" t="s">
        <v>22193</v>
      </c>
      <c r="L72" s="1539" t="s">
        <v>21865</v>
      </c>
      <c r="M72" s="1539" t="s">
        <v>22194</v>
      </c>
      <c r="N72" s="1539" t="s">
        <v>21871</v>
      </c>
      <c r="O72" s="1539"/>
      <c r="P72" s="1539" t="s">
        <v>6399</v>
      </c>
      <c r="Q72" s="1540">
        <v>75911</v>
      </c>
      <c r="R72" s="1540"/>
      <c r="S72" s="1540"/>
      <c r="T72" s="1540">
        <f t="shared" si="2"/>
        <v>75911</v>
      </c>
      <c r="U72" s="1541">
        <v>1</v>
      </c>
      <c r="V72" s="1541">
        <v>1</v>
      </c>
      <c r="W72" s="1541">
        <f t="shared" si="3"/>
        <v>2</v>
      </c>
      <c r="X72" s="1540"/>
      <c r="Y72" s="1540">
        <v>150</v>
      </c>
      <c r="Z72" s="1540">
        <v>264.60000000000002</v>
      </c>
      <c r="AA72" s="1540"/>
      <c r="AB72" s="1540">
        <v>414.6</v>
      </c>
      <c r="AC72" s="1540">
        <v>68</v>
      </c>
      <c r="AD72" s="1540">
        <v>20429</v>
      </c>
    </row>
    <row r="73" spans="1:30" ht="16.5" customHeight="1">
      <c r="A73" s="1536">
        <v>68</v>
      </c>
      <c r="B73" s="1536" t="s">
        <v>18389</v>
      </c>
      <c r="C73" s="1536" t="s">
        <v>914</v>
      </c>
      <c r="D73" s="1536" t="s">
        <v>22195</v>
      </c>
      <c r="E73" s="1536" t="s">
        <v>21782</v>
      </c>
      <c r="F73" s="1536" t="s">
        <v>22196</v>
      </c>
      <c r="G73" s="1536" t="s">
        <v>21783</v>
      </c>
      <c r="H73" s="1536" t="s">
        <v>22197</v>
      </c>
      <c r="I73" s="1537" t="s">
        <v>22198</v>
      </c>
      <c r="J73" s="1536" t="s">
        <v>22199</v>
      </c>
      <c r="K73" s="1538"/>
      <c r="L73" s="1539" t="s">
        <v>21798</v>
      </c>
      <c r="M73" s="1539"/>
      <c r="N73" s="1539"/>
      <c r="O73" s="1539"/>
      <c r="P73" s="1539" t="s">
        <v>21917</v>
      </c>
      <c r="Q73" s="1540">
        <v>38662</v>
      </c>
      <c r="R73" s="1540"/>
      <c r="S73" s="1540"/>
      <c r="T73" s="1540">
        <f t="shared" si="2"/>
        <v>38662</v>
      </c>
      <c r="U73" s="1541"/>
      <c r="V73" s="1541">
        <v>1</v>
      </c>
      <c r="W73" s="1541">
        <f t="shared" si="3"/>
        <v>1</v>
      </c>
      <c r="X73" s="1540">
        <v>89.92</v>
      </c>
      <c r="Y73" s="1540"/>
      <c r="Z73" s="1540">
        <v>340.74</v>
      </c>
      <c r="AA73" s="1540"/>
      <c r="AB73" s="1540">
        <v>430.66</v>
      </c>
      <c r="AC73" s="1540">
        <v>20</v>
      </c>
      <c r="AD73" s="1540">
        <v>1677</v>
      </c>
    </row>
    <row r="74" spans="1:30" ht="16.5" customHeight="1">
      <c r="A74" s="1536">
        <v>69</v>
      </c>
      <c r="B74" s="1536" t="s">
        <v>18389</v>
      </c>
      <c r="C74" s="1536" t="s">
        <v>914</v>
      </c>
      <c r="D74" s="1536" t="s">
        <v>22200</v>
      </c>
      <c r="E74" s="1536" t="s">
        <v>21782</v>
      </c>
      <c r="F74" s="1536" t="s">
        <v>22201</v>
      </c>
      <c r="G74" s="1536" t="s">
        <v>21783</v>
      </c>
      <c r="H74" s="1536" t="s">
        <v>22202</v>
      </c>
      <c r="I74" s="1537" t="s">
        <v>22203</v>
      </c>
      <c r="J74" s="1536" t="s">
        <v>22204</v>
      </c>
      <c r="K74" s="1538"/>
      <c r="L74" s="1539" t="s">
        <v>21798</v>
      </c>
      <c r="M74" s="1539"/>
      <c r="N74" s="1539"/>
      <c r="O74" s="1539"/>
      <c r="P74" s="1539" t="s">
        <v>21917</v>
      </c>
      <c r="Q74" s="1540">
        <v>52950</v>
      </c>
      <c r="R74" s="1540"/>
      <c r="S74" s="1540"/>
      <c r="T74" s="1540">
        <f t="shared" si="2"/>
        <v>52950</v>
      </c>
      <c r="U74" s="1541"/>
      <c r="V74" s="1541">
        <v>1</v>
      </c>
      <c r="W74" s="1541">
        <f t="shared" si="3"/>
        <v>1</v>
      </c>
      <c r="X74" s="1540">
        <v>108</v>
      </c>
      <c r="Y74" s="1540"/>
      <c r="Z74" s="1540">
        <v>486</v>
      </c>
      <c r="AA74" s="1540"/>
      <c r="AB74" s="1540">
        <v>594</v>
      </c>
      <c r="AC74" s="1540">
        <v>5</v>
      </c>
      <c r="AD74" s="1540">
        <v>4121</v>
      </c>
    </row>
    <row r="75" spans="1:30" ht="16.5" customHeight="1">
      <c r="A75" s="1536">
        <v>70</v>
      </c>
      <c r="B75" s="1536" t="s">
        <v>18389</v>
      </c>
      <c r="C75" s="1536" t="s">
        <v>914</v>
      </c>
      <c r="D75" s="1536" t="s">
        <v>22205</v>
      </c>
      <c r="E75" s="1536" t="s">
        <v>21824</v>
      </c>
      <c r="F75" s="1536" t="s">
        <v>22205</v>
      </c>
      <c r="G75" s="1536" t="s">
        <v>21783</v>
      </c>
      <c r="H75" s="1536" t="s">
        <v>22206</v>
      </c>
      <c r="I75" s="1537" t="s">
        <v>22207</v>
      </c>
      <c r="J75" s="1536" t="s">
        <v>22208</v>
      </c>
      <c r="K75" s="1538" t="s">
        <v>22209</v>
      </c>
      <c r="L75" s="1539" t="s">
        <v>12214</v>
      </c>
      <c r="M75" s="1539" t="s">
        <v>6544</v>
      </c>
      <c r="N75" s="1539" t="s">
        <v>6544</v>
      </c>
      <c r="O75" s="1539"/>
      <c r="P75" s="1539" t="s">
        <v>7286</v>
      </c>
      <c r="Q75" s="1540">
        <v>81220</v>
      </c>
      <c r="R75" s="1540"/>
      <c r="S75" s="1540">
        <v>23220</v>
      </c>
      <c r="T75" s="1540">
        <f t="shared" si="2"/>
        <v>104440</v>
      </c>
      <c r="U75" s="1541">
        <v>1</v>
      </c>
      <c r="V75" s="1541">
        <v>2</v>
      </c>
      <c r="W75" s="1541">
        <f t="shared" si="3"/>
        <v>3</v>
      </c>
      <c r="X75" s="1540">
        <v>29.6</v>
      </c>
      <c r="Y75" s="1540">
        <v>112.2</v>
      </c>
      <c r="Z75" s="1540">
        <v>283.35000000000002</v>
      </c>
      <c r="AA75" s="1540">
        <v>21.01</v>
      </c>
      <c r="AB75" s="1540">
        <v>446.16</v>
      </c>
      <c r="AC75" s="1540">
        <v>20</v>
      </c>
      <c r="AD75" s="1540">
        <v>11739</v>
      </c>
    </row>
    <row r="76" spans="1:30" ht="16.5" customHeight="1">
      <c r="A76" s="1536">
        <v>71</v>
      </c>
      <c r="B76" s="1536" t="s">
        <v>18389</v>
      </c>
      <c r="C76" s="1536" t="s">
        <v>1319</v>
      </c>
      <c r="D76" s="1536" t="s">
        <v>22210</v>
      </c>
      <c r="E76" s="1536" t="s">
        <v>21800</v>
      </c>
      <c r="F76" s="1536" t="s">
        <v>22211</v>
      </c>
      <c r="G76" s="1536" t="s">
        <v>21794</v>
      </c>
      <c r="H76" s="1536" t="s">
        <v>22212</v>
      </c>
      <c r="I76" s="1537" t="s">
        <v>22213</v>
      </c>
      <c r="J76" s="1536" t="s">
        <v>22214</v>
      </c>
      <c r="K76" s="1538" t="s">
        <v>22215</v>
      </c>
      <c r="L76" s="1539" t="s">
        <v>21798</v>
      </c>
      <c r="M76" s="1539" t="s">
        <v>6378</v>
      </c>
      <c r="N76" s="1539" t="s">
        <v>6378</v>
      </c>
      <c r="O76" s="1539" t="s">
        <v>6378</v>
      </c>
      <c r="P76" s="1539" t="s">
        <v>22216</v>
      </c>
      <c r="Q76" s="1540">
        <v>77309</v>
      </c>
      <c r="R76" s="1540"/>
      <c r="S76" s="1540"/>
      <c r="T76" s="1540">
        <f t="shared" si="2"/>
        <v>77309</v>
      </c>
      <c r="U76" s="1541">
        <v>1</v>
      </c>
      <c r="V76" s="1541">
        <v>1</v>
      </c>
      <c r="W76" s="1541">
        <f t="shared" si="3"/>
        <v>2</v>
      </c>
      <c r="X76" s="1540">
        <v>55.76</v>
      </c>
      <c r="Y76" s="1540">
        <v>35.36</v>
      </c>
      <c r="Z76" s="1540">
        <v>86.6</v>
      </c>
      <c r="AA76" s="1540">
        <v>44.88</v>
      </c>
      <c r="AB76" s="1540">
        <v>613.94000000000005</v>
      </c>
      <c r="AC76" s="1540">
        <v>169</v>
      </c>
      <c r="AD76" s="1540">
        <v>1549</v>
      </c>
    </row>
    <row r="77" spans="1:30" ht="16.5" customHeight="1">
      <c r="A77" s="1536">
        <v>72</v>
      </c>
      <c r="B77" s="1536" t="s">
        <v>18389</v>
      </c>
      <c r="C77" s="1536" t="s">
        <v>1105</v>
      </c>
      <c r="D77" s="1536" t="s">
        <v>22217</v>
      </c>
      <c r="E77" s="1536" t="s">
        <v>21782</v>
      </c>
      <c r="F77" s="1536" t="s">
        <v>22218</v>
      </c>
      <c r="G77" s="1536" t="s">
        <v>21794</v>
      </c>
      <c r="H77" s="1536" t="s">
        <v>22219</v>
      </c>
      <c r="I77" s="1537" t="s">
        <v>22220</v>
      </c>
      <c r="J77" s="1536" t="s">
        <v>22221</v>
      </c>
      <c r="K77" s="1538"/>
      <c r="L77" s="1539" t="s">
        <v>22222</v>
      </c>
      <c r="M77" s="1539" t="s">
        <v>6378</v>
      </c>
      <c r="N77" s="1539" t="s">
        <v>6378</v>
      </c>
      <c r="O77" s="1539" t="s">
        <v>6378</v>
      </c>
      <c r="P77" s="1539" t="s">
        <v>6349</v>
      </c>
      <c r="Q77" s="1540"/>
      <c r="R77" s="1540"/>
      <c r="S77" s="1540"/>
      <c r="T77" s="1540">
        <f t="shared" si="2"/>
        <v>0</v>
      </c>
      <c r="U77" s="1541"/>
      <c r="V77" s="1541"/>
      <c r="W77" s="1541">
        <f t="shared" si="3"/>
        <v>0</v>
      </c>
      <c r="X77" s="1540">
        <v>160</v>
      </c>
      <c r="Y77" s="1540">
        <v>60</v>
      </c>
      <c r="Z77" s="1540">
        <v>310</v>
      </c>
      <c r="AA77" s="1540">
        <v>170</v>
      </c>
      <c r="AB77" s="1540">
        <v>700</v>
      </c>
      <c r="AC77" s="1540">
        <v>20</v>
      </c>
      <c r="AD77" s="1540">
        <v>3000</v>
      </c>
    </row>
    <row r="78" spans="1:30" ht="16.5" customHeight="1">
      <c r="A78" s="1536">
        <v>73</v>
      </c>
      <c r="B78" s="1536" t="s">
        <v>18389</v>
      </c>
      <c r="C78" s="1536" t="s">
        <v>914</v>
      </c>
      <c r="D78" s="1536" t="s">
        <v>22223</v>
      </c>
      <c r="E78" s="1536" t="s">
        <v>21782</v>
      </c>
      <c r="F78" s="1536" t="s">
        <v>22224</v>
      </c>
      <c r="G78" s="1536" t="s">
        <v>21794</v>
      </c>
      <c r="H78" s="1536" t="s">
        <v>22225</v>
      </c>
      <c r="I78" s="1537" t="s">
        <v>22226</v>
      </c>
      <c r="J78" s="1536" t="s">
        <v>22227</v>
      </c>
      <c r="K78" s="1538"/>
      <c r="L78" s="1539" t="s">
        <v>21798</v>
      </c>
      <c r="M78" s="1539"/>
      <c r="N78" s="1539"/>
      <c r="O78" s="1539"/>
      <c r="P78" s="1539" t="s">
        <v>21917</v>
      </c>
      <c r="Q78" s="1540">
        <v>51570</v>
      </c>
      <c r="R78" s="1540"/>
      <c r="S78" s="1540"/>
      <c r="T78" s="1540">
        <f t="shared" si="2"/>
        <v>51570</v>
      </c>
      <c r="U78" s="1541"/>
      <c r="V78" s="1541">
        <v>2</v>
      </c>
      <c r="W78" s="1541">
        <f t="shared" si="3"/>
        <v>2</v>
      </c>
      <c r="X78" s="1540">
        <v>59.65</v>
      </c>
      <c r="Y78" s="1540">
        <v>32.130000000000003</v>
      </c>
      <c r="Z78" s="1540">
        <v>237.16</v>
      </c>
      <c r="AA78" s="1540"/>
      <c r="AB78" s="1540">
        <v>328.94</v>
      </c>
      <c r="AC78" s="1540">
        <v>10</v>
      </c>
      <c r="AD78" s="1540">
        <v>109</v>
      </c>
    </row>
    <row r="79" spans="1:30" ht="16.5" customHeight="1">
      <c r="A79" s="1536">
        <v>74</v>
      </c>
      <c r="B79" s="1536" t="s">
        <v>18389</v>
      </c>
      <c r="C79" s="1536" t="s">
        <v>963</v>
      </c>
      <c r="D79" s="1536" t="s">
        <v>22228</v>
      </c>
      <c r="E79" s="1536" t="s">
        <v>21782</v>
      </c>
      <c r="F79" s="1536" t="s">
        <v>22229</v>
      </c>
      <c r="G79" s="1536" t="s">
        <v>21794</v>
      </c>
      <c r="H79" s="1536" t="s">
        <v>22230</v>
      </c>
      <c r="I79" s="1537" t="s">
        <v>22231</v>
      </c>
      <c r="J79" s="1536" t="s">
        <v>22232</v>
      </c>
      <c r="K79" s="1538" t="s">
        <v>22233</v>
      </c>
      <c r="L79" s="1539" t="s">
        <v>22180</v>
      </c>
      <c r="M79" s="1539" t="s">
        <v>6378</v>
      </c>
      <c r="N79" s="1539" t="s">
        <v>6378</v>
      </c>
      <c r="O79" s="1539" t="s">
        <v>6378</v>
      </c>
      <c r="P79" s="1539" t="s">
        <v>19477</v>
      </c>
      <c r="Q79" s="1540"/>
      <c r="R79" s="1540"/>
      <c r="S79" s="1540"/>
      <c r="T79" s="1540">
        <f t="shared" si="2"/>
        <v>0</v>
      </c>
      <c r="U79" s="1541">
        <v>1</v>
      </c>
      <c r="V79" s="1541"/>
      <c r="W79" s="1541">
        <f t="shared" si="3"/>
        <v>1</v>
      </c>
      <c r="X79" s="1540">
        <v>57.19</v>
      </c>
      <c r="Y79" s="1540">
        <v>35</v>
      </c>
      <c r="Z79" s="1540">
        <v>191.1</v>
      </c>
      <c r="AA79" s="1540">
        <v>35</v>
      </c>
      <c r="AB79" s="1540">
        <v>318.29000000000002</v>
      </c>
      <c r="AC79" s="1540">
        <v>6</v>
      </c>
      <c r="AD79" s="1540">
        <v>2208</v>
      </c>
    </row>
    <row r="80" spans="1:30" ht="16.5" customHeight="1">
      <c r="A80" s="1536">
        <v>75</v>
      </c>
      <c r="B80" s="1536" t="s">
        <v>18389</v>
      </c>
      <c r="C80" s="1536" t="s">
        <v>963</v>
      </c>
      <c r="D80" s="1536" t="s">
        <v>22234</v>
      </c>
      <c r="E80" s="1536" t="s">
        <v>21782</v>
      </c>
      <c r="F80" s="1536" t="s">
        <v>22229</v>
      </c>
      <c r="G80" s="1536" t="s">
        <v>21794</v>
      </c>
      <c r="H80" s="1536" t="s">
        <v>22235</v>
      </c>
      <c r="I80" s="1537" t="s">
        <v>22236</v>
      </c>
      <c r="J80" s="1536" t="s">
        <v>22237</v>
      </c>
      <c r="K80" s="1538" t="s">
        <v>22233</v>
      </c>
      <c r="L80" s="1539" t="s">
        <v>22180</v>
      </c>
      <c r="M80" s="1539" t="s">
        <v>6378</v>
      </c>
      <c r="N80" s="1539" t="s">
        <v>6378</v>
      </c>
      <c r="O80" s="1539" t="s">
        <v>6378</v>
      </c>
      <c r="P80" s="1539" t="s">
        <v>19477</v>
      </c>
      <c r="Q80" s="1540"/>
      <c r="R80" s="1540"/>
      <c r="S80" s="1540"/>
      <c r="T80" s="1540">
        <f t="shared" si="2"/>
        <v>0</v>
      </c>
      <c r="U80" s="1541">
        <v>1</v>
      </c>
      <c r="V80" s="1541"/>
      <c r="W80" s="1541">
        <f t="shared" si="3"/>
        <v>1</v>
      </c>
      <c r="X80" s="1540">
        <v>97.92</v>
      </c>
      <c r="Y80" s="1540">
        <v>97.6</v>
      </c>
      <c r="Z80" s="1540">
        <v>82.24</v>
      </c>
      <c r="AA80" s="1540"/>
      <c r="AB80" s="1540">
        <v>277.76</v>
      </c>
      <c r="AC80" s="1540">
        <v>7</v>
      </c>
      <c r="AD80" s="1540">
        <v>900</v>
      </c>
    </row>
    <row r="81" spans="1:30" ht="16.5" customHeight="1">
      <c r="A81" s="1536">
        <v>76</v>
      </c>
      <c r="B81" s="1536" t="s">
        <v>18389</v>
      </c>
      <c r="C81" s="1536" t="s">
        <v>963</v>
      </c>
      <c r="D81" s="1536" t="s">
        <v>22238</v>
      </c>
      <c r="E81" s="1536" t="s">
        <v>21782</v>
      </c>
      <c r="F81" s="1536" t="s">
        <v>22229</v>
      </c>
      <c r="G81" s="1536" t="s">
        <v>21794</v>
      </c>
      <c r="H81" s="1536" t="s">
        <v>22239</v>
      </c>
      <c r="I81" s="1537" t="s">
        <v>22240</v>
      </c>
      <c r="J81" s="1536" t="s">
        <v>22241</v>
      </c>
      <c r="K81" s="1538" t="s">
        <v>22233</v>
      </c>
      <c r="L81" s="1539" t="s">
        <v>22180</v>
      </c>
      <c r="M81" s="1539" t="s">
        <v>6378</v>
      </c>
      <c r="N81" s="1539" t="s">
        <v>6378</v>
      </c>
      <c r="O81" s="1539" t="s">
        <v>6378</v>
      </c>
      <c r="P81" s="1539" t="s">
        <v>19477</v>
      </c>
      <c r="Q81" s="1540"/>
      <c r="R81" s="1540"/>
      <c r="S81" s="1540"/>
      <c r="T81" s="1540">
        <f t="shared" si="2"/>
        <v>0</v>
      </c>
      <c r="U81" s="1541">
        <v>1</v>
      </c>
      <c r="V81" s="1541"/>
      <c r="W81" s="1541">
        <f t="shared" si="3"/>
        <v>1</v>
      </c>
      <c r="X81" s="1540">
        <v>100.08</v>
      </c>
      <c r="Y81" s="1540">
        <v>39.340000000000003</v>
      </c>
      <c r="Z81" s="1540">
        <v>53.2</v>
      </c>
      <c r="AA81" s="1540"/>
      <c r="AB81" s="1540">
        <v>192.62</v>
      </c>
      <c r="AC81" s="1540">
        <v>4</v>
      </c>
      <c r="AD81" s="1540">
        <v>1020</v>
      </c>
    </row>
    <row r="82" spans="1:30" ht="16.5" customHeight="1">
      <c r="A82" s="1536">
        <v>77</v>
      </c>
      <c r="B82" s="1536" t="s">
        <v>18389</v>
      </c>
      <c r="C82" s="1536" t="s">
        <v>1319</v>
      </c>
      <c r="D82" s="1536" t="s">
        <v>22242</v>
      </c>
      <c r="E82" s="1536" t="s">
        <v>21800</v>
      </c>
      <c r="F82" s="1536" t="s">
        <v>22211</v>
      </c>
      <c r="G82" s="1536" t="s">
        <v>21794</v>
      </c>
      <c r="H82" s="1536" t="s">
        <v>22243</v>
      </c>
      <c r="I82" s="1537" t="s">
        <v>22244</v>
      </c>
      <c r="J82" s="1536" t="s">
        <v>22245</v>
      </c>
      <c r="K82" s="1538" t="s">
        <v>22215</v>
      </c>
      <c r="L82" s="1539" t="s">
        <v>21798</v>
      </c>
      <c r="M82" s="1539" t="s">
        <v>6378</v>
      </c>
      <c r="N82" s="1539" t="s">
        <v>6378</v>
      </c>
      <c r="O82" s="1539" t="s">
        <v>6378</v>
      </c>
      <c r="P82" s="1539" t="s">
        <v>22246</v>
      </c>
      <c r="Q82" s="1540">
        <v>72966</v>
      </c>
      <c r="R82" s="1540"/>
      <c r="S82" s="1540"/>
      <c r="T82" s="1540">
        <f t="shared" si="2"/>
        <v>72966</v>
      </c>
      <c r="U82" s="1541">
        <v>1</v>
      </c>
      <c r="V82" s="1541">
        <v>1</v>
      </c>
      <c r="W82" s="1541">
        <f t="shared" si="3"/>
        <v>2</v>
      </c>
      <c r="X82" s="1540">
        <v>73.819999999999993</v>
      </c>
      <c r="Y82" s="1540">
        <v>32.71</v>
      </c>
      <c r="Z82" s="1540">
        <v>125.95</v>
      </c>
      <c r="AA82" s="1540">
        <v>77.599999999999994</v>
      </c>
      <c r="AB82" s="1540">
        <v>520.16999999999996</v>
      </c>
      <c r="AC82" s="1540">
        <v>192</v>
      </c>
      <c r="AD82" s="1540">
        <v>4822</v>
      </c>
    </row>
    <row r="83" spans="1:30" ht="16.5" customHeight="1">
      <c r="A83" s="1536">
        <v>78</v>
      </c>
      <c r="B83" s="1536" t="s">
        <v>18389</v>
      </c>
      <c r="C83" s="1536" t="s">
        <v>1319</v>
      </c>
      <c r="D83" s="1536" t="s">
        <v>22247</v>
      </c>
      <c r="E83" s="1536" t="s">
        <v>21800</v>
      </c>
      <c r="F83" s="1536" t="s">
        <v>22211</v>
      </c>
      <c r="G83" s="1536" t="s">
        <v>21794</v>
      </c>
      <c r="H83" s="1536" t="s">
        <v>22248</v>
      </c>
      <c r="I83" s="1537" t="s">
        <v>22249</v>
      </c>
      <c r="J83" s="1536" t="s">
        <v>22250</v>
      </c>
      <c r="K83" s="1538" t="s">
        <v>22215</v>
      </c>
      <c r="L83" s="1539" t="s">
        <v>21798</v>
      </c>
      <c r="M83" s="1539" t="s">
        <v>6378</v>
      </c>
      <c r="N83" s="1539" t="s">
        <v>6378</v>
      </c>
      <c r="O83" s="1539" t="s">
        <v>6378</v>
      </c>
      <c r="P83" s="1539" t="s">
        <v>22251</v>
      </c>
      <c r="Q83" s="1540">
        <v>92618</v>
      </c>
      <c r="R83" s="1540"/>
      <c r="S83" s="1540"/>
      <c r="T83" s="1540">
        <f t="shared" si="2"/>
        <v>92618</v>
      </c>
      <c r="U83" s="1541">
        <v>1</v>
      </c>
      <c r="V83" s="1541">
        <v>1</v>
      </c>
      <c r="W83" s="1541">
        <f t="shared" si="3"/>
        <v>2</v>
      </c>
      <c r="X83" s="1540">
        <v>66.78</v>
      </c>
      <c r="Y83" s="1540">
        <v>30.68</v>
      </c>
      <c r="Z83" s="1540">
        <v>93.69</v>
      </c>
      <c r="AA83" s="1540">
        <v>66.78</v>
      </c>
      <c r="AB83" s="1540">
        <v>699.07</v>
      </c>
      <c r="AC83" s="1540">
        <v>68</v>
      </c>
      <c r="AD83" s="1540">
        <v>1377</v>
      </c>
    </row>
    <row r="84" spans="1:30" ht="16.5" customHeight="1">
      <c r="A84" s="1536">
        <v>79</v>
      </c>
      <c r="B84" s="1536" t="s">
        <v>18443</v>
      </c>
      <c r="C84" s="1536" t="s">
        <v>1105</v>
      </c>
      <c r="D84" s="1536" t="s">
        <v>22252</v>
      </c>
      <c r="E84" s="1536" t="s">
        <v>21824</v>
      </c>
      <c r="F84" s="1536" t="s">
        <v>22253</v>
      </c>
      <c r="G84" s="1536" t="s">
        <v>21794</v>
      </c>
      <c r="H84" s="1536" t="s">
        <v>22254</v>
      </c>
      <c r="I84" s="1537" t="s">
        <v>22255</v>
      </c>
      <c r="J84" s="1536" t="s">
        <v>22256</v>
      </c>
      <c r="K84" s="1538" t="s">
        <v>22257</v>
      </c>
      <c r="L84" s="1539" t="s">
        <v>22258</v>
      </c>
      <c r="M84" s="1539" t="s">
        <v>22258</v>
      </c>
      <c r="N84" s="1539" t="s">
        <v>6378</v>
      </c>
      <c r="O84" s="1539" t="s">
        <v>6378</v>
      </c>
      <c r="P84" s="1539" t="s">
        <v>21866</v>
      </c>
      <c r="Q84" s="1540">
        <v>77759</v>
      </c>
      <c r="R84" s="1540"/>
      <c r="S84" s="1540"/>
      <c r="T84" s="1540">
        <f t="shared" si="2"/>
        <v>77759</v>
      </c>
      <c r="U84" s="1541">
        <v>3</v>
      </c>
      <c r="V84" s="1541">
        <v>3</v>
      </c>
      <c r="W84" s="1541">
        <f t="shared" si="3"/>
        <v>6</v>
      </c>
      <c r="X84" s="1540"/>
      <c r="Y84" s="1540">
        <v>50.4</v>
      </c>
      <c r="Z84" s="1540">
        <v>946.52</v>
      </c>
      <c r="AA84" s="1540">
        <v>122.2</v>
      </c>
      <c r="AB84" s="1540">
        <v>2951</v>
      </c>
      <c r="AC84" s="1540">
        <v>40</v>
      </c>
      <c r="AD84" s="1540">
        <v>70000</v>
      </c>
    </row>
    <row r="85" spans="1:30" ht="16.5" customHeight="1">
      <c r="A85" s="1536">
        <v>80</v>
      </c>
      <c r="B85" s="1536" t="s">
        <v>18443</v>
      </c>
      <c r="C85" s="1536" t="s">
        <v>914</v>
      </c>
      <c r="D85" s="1536" t="s">
        <v>22259</v>
      </c>
      <c r="E85" s="1536" t="s">
        <v>21782</v>
      </c>
      <c r="F85" s="1536" t="s">
        <v>22260</v>
      </c>
      <c r="G85" s="1536" t="s">
        <v>21794</v>
      </c>
      <c r="H85" s="1536" t="s">
        <v>22261</v>
      </c>
      <c r="I85" s="1537" t="s">
        <v>22262</v>
      </c>
      <c r="J85" s="1536" t="s">
        <v>22263</v>
      </c>
      <c r="K85" s="1538" t="s">
        <v>22264</v>
      </c>
      <c r="L85" s="1539" t="s">
        <v>21798</v>
      </c>
      <c r="M85" s="1539"/>
      <c r="N85" s="1539"/>
      <c r="O85" s="1539"/>
      <c r="P85" s="1539" t="s">
        <v>6349</v>
      </c>
      <c r="Q85" s="1540">
        <v>10871</v>
      </c>
      <c r="R85" s="1540"/>
      <c r="S85" s="1540"/>
      <c r="T85" s="1540">
        <f t="shared" si="2"/>
        <v>10871</v>
      </c>
      <c r="U85" s="1541">
        <v>2</v>
      </c>
      <c r="V85" s="1541"/>
      <c r="W85" s="1541">
        <f t="shared" si="3"/>
        <v>2</v>
      </c>
      <c r="X85" s="1540">
        <v>36</v>
      </c>
      <c r="Y85" s="1540">
        <v>263.60000000000002</v>
      </c>
      <c r="Z85" s="1540">
        <v>262.60000000000002</v>
      </c>
      <c r="AA85" s="1540"/>
      <c r="AB85" s="1540">
        <v>562.20000000000005</v>
      </c>
      <c r="AC85" s="1544">
        <v>8</v>
      </c>
      <c r="AD85" s="1544">
        <v>2800</v>
      </c>
    </row>
    <row r="86" spans="1:30" ht="16.5" customHeight="1">
      <c r="A86" s="1536">
        <v>81</v>
      </c>
      <c r="B86" s="1536" t="s">
        <v>18473</v>
      </c>
      <c r="C86" s="1536" t="s">
        <v>1319</v>
      </c>
      <c r="D86" s="1536" t="s">
        <v>22265</v>
      </c>
      <c r="E86" s="1536" t="s">
        <v>21824</v>
      </c>
      <c r="F86" s="1536" t="s">
        <v>22266</v>
      </c>
      <c r="G86" s="1536" t="s">
        <v>21783</v>
      </c>
      <c r="H86" s="1536" t="s">
        <v>22267</v>
      </c>
      <c r="I86" s="1537" t="s">
        <v>22268</v>
      </c>
      <c r="J86" s="1536" t="s">
        <v>22269</v>
      </c>
      <c r="K86" s="1538" t="s">
        <v>22270</v>
      </c>
      <c r="L86" s="1539" t="s">
        <v>21798</v>
      </c>
      <c r="M86" s="1539" t="s">
        <v>21798</v>
      </c>
      <c r="N86" s="1539" t="s">
        <v>6378</v>
      </c>
      <c r="O86" s="1539" t="s">
        <v>6378</v>
      </c>
      <c r="P86" s="1539" t="s">
        <v>10191</v>
      </c>
      <c r="Q86" s="1540">
        <v>155885</v>
      </c>
      <c r="R86" s="1540"/>
      <c r="S86" s="1540"/>
      <c r="T86" s="1540">
        <f t="shared" si="2"/>
        <v>155885</v>
      </c>
      <c r="U86" s="1541"/>
      <c r="V86" s="1541">
        <v>2</v>
      </c>
      <c r="W86" s="1541">
        <f t="shared" si="3"/>
        <v>2</v>
      </c>
      <c r="X86" s="1540">
        <v>292.91000000000003</v>
      </c>
      <c r="Y86" s="1540">
        <v>169.82</v>
      </c>
      <c r="Z86" s="1540">
        <v>193.85</v>
      </c>
      <c r="AA86" s="1540"/>
      <c r="AB86" s="1540">
        <v>656.58</v>
      </c>
      <c r="AC86" s="1540">
        <v>9</v>
      </c>
      <c r="AD86" s="1540">
        <v>16573</v>
      </c>
    </row>
    <row r="87" spans="1:30" ht="16.5" customHeight="1">
      <c r="A87" s="1536">
        <v>82</v>
      </c>
      <c r="B87" s="1536" t="s">
        <v>18473</v>
      </c>
      <c r="C87" s="1536" t="s">
        <v>1499</v>
      </c>
      <c r="D87" s="1536" t="s">
        <v>22271</v>
      </c>
      <c r="E87" s="1536" t="s">
        <v>21800</v>
      </c>
      <c r="F87" s="1536" t="s">
        <v>22272</v>
      </c>
      <c r="G87" s="1536" t="s">
        <v>21783</v>
      </c>
      <c r="H87" s="1536" t="s">
        <v>22273</v>
      </c>
      <c r="I87" s="1537" t="s">
        <v>22274</v>
      </c>
      <c r="J87" s="1536" t="s">
        <v>22275</v>
      </c>
      <c r="K87" s="1538" t="s">
        <v>22276</v>
      </c>
      <c r="L87" s="1536"/>
      <c r="M87" s="1539" t="s">
        <v>6505</v>
      </c>
      <c r="N87" s="1539" t="s">
        <v>6505</v>
      </c>
      <c r="O87" s="1539" t="s">
        <v>6378</v>
      </c>
      <c r="P87" s="1539" t="s">
        <v>21904</v>
      </c>
      <c r="Q87" s="1540">
        <v>270171</v>
      </c>
      <c r="R87" s="1540"/>
      <c r="S87" s="1540"/>
      <c r="T87" s="1540">
        <f t="shared" si="2"/>
        <v>270171</v>
      </c>
      <c r="U87" s="1541"/>
      <c r="V87" s="1541">
        <v>1</v>
      </c>
      <c r="W87" s="1541">
        <f t="shared" si="3"/>
        <v>1</v>
      </c>
      <c r="X87" s="1540"/>
      <c r="Y87" s="1540"/>
      <c r="Z87" s="1540"/>
      <c r="AA87" s="1540"/>
      <c r="AB87" s="1540">
        <v>895.55</v>
      </c>
      <c r="AC87" s="1540"/>
      <c r="AD87" s="1540">
        <v>224</v>
      </c>
    </row>
    <row r="88" spans="1:30" ht="16.5" customHeight="1">
      <c r="A88" s="1536">
        <v>83</v>
      </c>
      <c r="B88" s="1536" t="s">
        <v>18473</v>
      </c>
      <c r="C88" s="1536" t="s">
        <v>230</v>
      </c>
      <c r="D88" s="1536" t="s">
        <v>22277</v>
      </c>
      <c r="E88" s="1536" t="s">
        <v>21782</v>
      </c>
      <c r="F88" s="1536" t="s">
        <v>18482</v>
      </c>
      <c r="G88" s="1536" t="s">
        <v>21783</v>
      </c>
      <c r="H88" s="1536" t="s">
        <v>22278</v>
      </c>
      <c r="I88" s="1537" t="s">
        <v>22279</v>
      </c>
      <c r="J88" s="1536" t="s">
        <v>22280</v>
      </c>
      <c r="K88" s="1538" t="s">
        <v>22281</v>
      </c>
      <c r="L88" s="1539" t="s">
        <v>21788</v>
      </c>
      <c r="M88" s="1539" t="s">
        <v>6544</v>
      </c>
      <c r="N88" s="1539" t="s">
        <v>6544</v>
      </c>
      <c r="O88" s="1539" t="s">
        <v>6378</v>
      </c>
      <c r="P88" s="1539" t="s">
        <v>6425</v>
      </c>
      <c r="Q88" s="1540">
        <v>93000</v>
      </c>
      <c r="R88" s="1540"/>
      <c r="S88" s="1540"/>
      <c r="T88" s="1540">
        <f t="shared" si="2"/>
        <v>93000</v>
      </c>
      <c r="U88" s="1541">
        <v>1</v>
      </c>
      <c r="V88" s="1541">
        <v>1</v>
      </c>
      <c r="W88" s="1541">
        <f t="shared" si="3"/>
        <v>2</v>
      </c>
      <c r="X88" s="1540">
        <v>139.80000000000001</v>
      </c>
      <c r="Y88" s="1540">
        <v>79.47</v>
      </c>
      <c r="Z88" s="1540">
        <v>79.47</v>
      </c>
      <c r="AA88" s="1540">
        <v>61.52</v>
      </c>
      <c r="AB88" s="1540">
        <v>575.75</v>
      </c>
      <c r="AC88" s="1544">
        <v>14</v>
      </c>
      <c r="AD88" s="1544">
        <v>12440</v>
      </c>
    </row>
    <row r="89" spans="1:30" ht="16.5" customHeight="1">
      <c r="A89" s="1536">
        <v>84</v>
      </c>
      <c r="B89" s="1536" t="s">
        <v>18473</v>
      </c>
      <c r="C89" s="1536" t="s">
        <v>963</v>
      </c>
      <c r="D89" s="1536" t="s">
        <v>22282</v>
      </c>
      <c r="E89" s="1536" t="s">
        <v>21782</v>
      </c>
      <c r="F89" s="1536" t="s">
        <v>22283</v>
      </c>
      <c r="G89" s="1536" t="s">
        <v>21794</v>
      </c>
      <c r="H89" s="1536" t="s">
        <v>22284</v>
      </c>
      <c r="I89" s="1537" t="s">
        <v>22285</v>
      </c>
      <c r="J89" s="1536" t="s">
        <v>22286</v>
      </c>
      <c r="K89" s="1538"/>
      <c r="L89" s="1539" t="s">
        <v>21788</v>
      </c>
      <c r="M89" s="1539" t="s">
        <v>6544</v>
      </c>
      <c r="N89" s="1539" t="s">
        <v>6378</v>
      </c>
      <c r="O89" s="1539" t="s">
        <v>6378</v>
      </c>
      <c r="P89" s="1539" t="s">
        <v>21886</v>
      </c>
      <c r="Q89" s="1540">
        <v>54700</v>
      </c>
      <c r="R89" s="1540"/>
      <c r="S89" s="1540"/>
      <c r="T89" s="1540">
        <f t="shared" si="2"/>
        <v>54700</v>
      </c>
      <c r="U89" s="1541"/>
      <c r="V89" s="1541">
        <v>3</v>
      </c>
      <c r="W89" s="1541">
        <f t="shared" si="3"/>
        <v>3</v>
      </c>
      <c r="X89" s="1540">
        <v>65.322000000000003</v>
      </c>
      <c r="Y89" s="1540">
        <v>52.65</v>
      </c>
      <c r="Z89" s="1540">
        <v>77.39</v>
      </c>
      <c r="AA89" s="1540"/>
      <c r="AB89" s="1540">
        <v>580.52</v>
      </c>
      <c r="AC89" s="1540">
        <v>21</v>
      </c>
      <c r="AD89" s="1540"/>
    </row>
    <row r="90" spans="1:30" ht="16.5" customHeight="1">
      <c r="A90" s="1536">
        <v>85</v>
      </c>
      <c r="B90" s="1536" t="s">
        <v>18473</v>
      </c>
      <c r="C90" s="1536" t="s">
        <v>1319</v>
      </c>
      <c r="D90" s="1536" t="s">
        <v>22287</v>
      </c>
      <c r="E90" s="1536" t="s">
        <v>21824</v>
      </c>
      <c r="F90" s="1536" t="s">
        <v>22288</v>
      </c>
      <c r="G90" s="1536" t="s">
        <v>21794</v>
      </c>
      <c r="H90" s="1536" t="s">
        <v>22289</v>
      </c>
      <c r="I90" s="1537" t="s">
        <v>22290</v>
      </c>
      <c r="J90" s="1536" t="s">
        <v>22291</v>
      </c>
      <c r="K90" s="1538" t="s">
        <v>22292</v>
      </c>
      <c r="L90" s="1539" t="s">
        <v>21798</v>
      </c>
      <c r="M90" s="1539" t="s">
        <v>21798</v>
      </c>
      <c r="N90" s="1539" t="s">
        <v>21798</v>
      </c>
      <c r="O90" s="1539" t="s">
        <v>6378</v>
      </c>
      <c r="P90" s="1539" t="s">
        <v>22011</v>
      </c>
      <c r="Q90" s="1540">
        <v>277952</v>
      </c>
      <c r="R90" s="1540"/>
      <c r="S90" s="1540"/>
      <c r="T90" s="1540">
        <f t="shared" si="2"/>
        <v>277952</v>
      </c>
      <c r="U90" s="1541"/>
      <c r="V90" s="1541">
        <v>4</v>
      </c>
      <c r="W90" s="1541">
        <f t="shared" si="3"/>
        <v>4</v>
      </c>
      <c r="X90" s="1540">
        <v>71.400000000000006</v>
      </c>
      <c r="Y90" s="1540">
        <v>108.2</v>
      </c>
      <c r="Z90" s="1540">
        <v>326.55</v>
      </c>
      <c r="AA90" s="1540"/>
      <c r="AB90" s="1540">
        <v>506.15</v>
      </c>
      <c r="AC90" s="1540">
        <v>50</v>
      </c>
      <c r="AD90" s="1540">
        <v>32205</v>
      </c>
    </row>
    <row r="91" spans="1:30" ht="16.5" customHeight="1">
      <c r="A91" s="1536">
        <v>86</v>
      </c>
      <c r="B91" s="1536" t="s">
        <v>18473</v>
      </c>
      <c r="C91" s="1536" t="s">
        <v>1499</v>
      </c>
      <c r="D91" s="1536" t="s">
        <v>22293</v>
      </c>
      <c r="E91" s="1536" t="s">
        <v>21782</v>
      </c>
      <c r="F91" s="1536" t="s">
        <v>22294</v>
      </c>
      <c r="G91" s="1536" t="s">
        <v>21783</v>
      </c>
      <c r="H91" s="1536" t="s">
        <v>22295</v>
      </c>
      <c r="I91" s="1537" t="s">
        <v>22296</v>
      </c>
      <c r="J91" s="1536" t="s">
        <v>22297</v>
      </c>
      <c r="K91" s="1538" t="s">
        <v>22298</v>
      </c>
      <c r="L91" s="1539" t="s">
        <v>22003</v>
      </c>
      <c r="M91" s="1539" t="s">
        <v>6378</v>
      </c>
      <c r="N91" s="1539" t="s">
        <v>6378</v>
      </c>
      <c r="O91" s="1539" t="s">
        <v>6378</v>
      </c>
      <c r="P91" s="1539" t="s">
        <v>21917</v>
      </c>
      <c r="Q91" s="1540">
        <v>300218</v>
      </c>
      <c r="R91" s="1540"/>
      <c r="S91" s="1540">
        <v>47481</v>
      </c>
      <c r="T91" s="1540">
        <f t="shared" si="2"/>
        <v>347699</v>
      </c>
      <c r="U91" s="1541"/>
      <c r="V91" s="1541">
        <v>2</v>
      </c>
      <c r="W91" s="1541">
        <f t="shared" si="3"/>
        <v>2</v>
      </c>
      <c r="X91" s="1540">
        <v>215.03</v>
      </c>
      <c r="Y91" s="1540">
        <v>95</v>
      </c>
      <c r="Z91" s="1540">
        <v>70.8</v>
      </c>
      <c r="AA91" s="1540">
        <v>99</v>
      </c>
      <c r="AB91" s="1540">
        <v>1997.13</v>
      </c>
      <c r="AC91" s="1540">
        <v>21</v>
      </c>
      <c r="AD91" s="1540">
        <v>55454</v>
      </c>
    </row>
    <row r="92" spans="1:30" ht="16.5" customHeight="1">
      <c r="A92" s="1536">
        <v>87</v>
      </c>
      <c r="B92" s="1536" t="s">
        <v>18509</v>
      </c>
      <c r="C92" s="1536" t="s">
        <v>14646</v>
      </c>
      <c r="D92" s="1536" t="s">
        <v>22299</v>
      </c>
      <c r="E92" s="1536" t="s">
        <v>21782</v>
      </c>
      <c r="F92" s="1536" t="s">
        <v>22300</v>
      </c>
      <c r="G92" s="1536" t="s">
        <v>21794</v>
      </c>
      <c r="H92" s="1536" t="s">
        <v>22301</v>
      </c>
      <c r="I92" s="1537" t="s">
        <v>22302</v>
      </c>
      <c r="J92" s="1536" t="s">
        <v>22303</v>
      </c>
      <c r="K92" s="1538"/>
      <c r="L92" s="1539"/>
      <c r="M92" s="1539"/>
      <c r="N92" s="1539"/>
      <c r="O92" s="1539"/>
      <c r="P92" s="1539"/>
      <c r="Q92" s="1540">
        <v>35685</v>
      </c>
      <c r="R92" s="1540"/>
      <c r="S92" s="1540"/>
      <c r="T92" s="1540">
        <f t="shared" si="2"/>
        <v>35685</v>
      </c>
      <c r="U92" s="1541"/>
      <c r="V92" s="1541"/>
      <c r="W92" s="1541">
        <f t="shared" si="3"/>
        <v>0</v>
      </c>
      <c r="X92" s="1540">
        <v>48</v>
      </c>
      <c r="Y92" s="1540">
        <v>44</v>
      </c>
      <c r="Z92" s="1540">
        <v>461</v>
      </c>
      <c r="AA92" s="1540">
        <v>376</v>
      </c>
      <c r="AB92" s="1540">
        <v>929</v>
      </c>
      <c r="AC92" s="1544"/>
      <c r="AD92" s="1544"/>
    </row>
    <row r="93" spans="1:30" ht="16.5" customHeight="1">
      <c r="A93" s="1536">
        <v>88</v>
      </c>
      <c r="B93" s="1536" t="s">
        <v>18509</v>
      </c>
      <c r="C93" s="1536" t="s">
        <v>14646</v>
      </c>
      <c r="D93" s="1536" t="s">
        <v>22304</v>
      </c>
      <c r="E93" s="1536" t="s">
        <v>21782</v>
      </c>
      <c r="F93" s="1536" t="s">
        <v>22305</v>
      </c>
      <c r="G93" s="1536" t="s">
        <v>21794</v>
      </c>
      <c r="H93" s="1536" t="s">
        <v>22306</v>
      </c>
      <c r="I93" s="1537" t="s">
        <v>22307</v>
      </c>
      <c r="J93" s="1536" t="s">
        <v>22308</v>
      </c>
      <c r="K93" s="1538" t="s">
        <v>22309</v>
      </c>
      <c r="L93" s="1539" t="s">
        <v>21798</v>
      </c>
      <c r="M93" s="1539" t="s">
        <v>6378</v>
      </c>
      <c r="N93" s="1539" t="s">
        <v>6378</v>
      </c>
      <c r="O93" s="1539" t="s">
        <v>6378</v>
      </c>
      <c r="P93" s="1539" t="s">
        <v>21917</v>
      </c>
      <c r="Q93" s="1540">
        <v>32332</v>
      </c>
      <c r="R93" s="1540"/>
      <c r="S93" s="1540"/>
      <c r="T93" s="1540">
        <f t="shared" si="2"/>
        <v>32332</v>
      </c>
      <c r="U93" s="1541">
        <v>1</v>
      </c>
      <c r="V93" s="1541"/>
      <c r="W93" s="1541">
        <f t="shared" si="3"/>
        <v>1</v>
      </c>
      <c r="X93" s="1540">
        <v>307</v>
      </c>
      <c r="Y93" s="1540"/>
      <c r="Z93" s="1540">
        <v>857</v>
      </c>
      <c r="AA93" s="1540">
        <v>88</v>
      </c>
      <c r="AB93" s="1540">
        <v>1252</v>
      </c>
      <c r="AC93" s="1540">
        <v>15</v>
      </c>
      <c r="AD93" s="1540">
        <v>300</v>
      </c>
    </row>
    <row r="94" spans="1:30" ht="16.5" customHeight="1">
      <c r="A94" s="1536">
        <v>89</v>
      </c>
      <c r="B94" s="1536" t="s">
        <v>18509</v>
      </c>
      <c r="C94" s="1536" t="s">
        <v>14646</v>
      </c>
      <c r="D94" s="1536" t="s">
        <v>22310</v>
      </c>
      <c r="E94" s="1536" t="s">
        <v>21782</v>
      </c>
      <c r="F94" s="1536" t="s">
        <v>22311</v>
      </c>
      <c r="G94" s="1536" t="s">
        <v>21794</v>
      </c>
      <c r="H94" s="1536" t="s">
        <v>22312</v>
      </c>
      <c r="I94" s="1537" t="s">
        <v>22313</v>
      </c>
      <c r="J94" s="1536" t="s">
        <v>22314</v>
      </c>
      <c r="K94" s="1538" t="s">
        <v>22315</v>
      </c>
      <c r="L94" s="1539" t="s">
        <v>21798</v>
      </c>
      <c r="M94" s="1539" t="s">
        <v>21798</v>
      </c>
      <c r="N94" s="1539" t="s">
        <v>21798</v>
      </c>
      <c r="O94" s="1539" t="s">
        <v>6378</v>
      </c>
      <c r="P94" s="1539" t="s">
        <v>6399</v>
      </c>
      <c r="Q94" s="1540"/>
      <c r="R94" s="1540"/>
      <c r="S94" s="1540"/>
      <c r="T94" s="1540">
        <f t="shared" si="2"/>
        <v>0</v>
      </c>
      <c r="U94" s="1541"/>
      <c r="V94" s="1541"/>
      <c r="W94" s="1541">
        <f t="shared" si="3"/>
        <v>0</v>
      </c>
      <c r="X94" s="1540">
        <v>100</v>
      </c>
      <c r="Y94" s="1540">
        <v>300</v>
      </c>
      <c r="Z94" s="1540">
        <v>100</v>
      </c>
      <c r="AA94" s="1540">
        <v>200</v>
      </c>
      <c r="AB94" s="1540">
        <v>700</v>
      </c>
      <c r="AC94" s="1544">
        <v>17</v>
      </c>
      <c r="AD94" s="1544">
        <v>283</v>
      </c>
    </row>
    <row r="95" spans="1:30" ht="16.5" customHeight="1">
      <c r="A95" s="1536">
        <v>90</v>
      </c>
      <c r="B95" s="1536" t="s">
        <v>18509</v>
      </c>
      <c r="C95" s="1536" t="s">
        <v>14646</v>
      </c>
      <c r="D95" s="1536" t="s">
        <v>22316</v>
      </c>
      <c r="E95" s="1536" t="s">
        <v>21782</v>
      </c>
      <c r="F95" s="1536" t="s">
        <v>22317</v>
      </c>
      <c r="G95" s="1536" t="s">
        <v>21794</v>
      </c>
      <c r="H95" s="1536" t="s">
        <v>22318</v>
      </c>
      <c r="I95" s="1537" t="s">
        <v>22319</v>
      </c>
      <c r="J95" s="1536" t="s">
        <v>22320</v>
      </c>
      <c r="K95" s="1538" t="s">
        <v>22321</v>
      </c>
      <c r="L95" s="1539" t="s">
        <v>21865</v>
      </c>
      <c r="M95" s="1539" t="s">
        <v>22322</v>
      </c>
      <c r="N95" s="1539" t="s">
        <v>21798</v>
      </c>
      <c r="O95" s="1539" t="s">
        <v>6378</v>
      </c>
      <c r="P95" s="1539" t="s">
        <v>6399</v>
      </c>
      <c r="Q95" s="1540">
        <v>230411</v>
      </c>
      <c r="R95" s="1540"/>
      <c r="S95" s="1540"/>
      <c r="T95" s="1540">
        <f t="shared" si="2"/>
        <v>230411</v>
      </c>
      <c r="U95" s="1541">
        <v>2</v>
      </c>
      <c r="V95" s="1541">
        <v>3</v>
      </c>
      <c r="W95" s="1541">
        <f t="shared" si="3"/>
        <v>5</v>
      </c>
      <c r="X95" s="1540">
        <v>290</v>
      </c>
      <c r="Y95" s="1540">
        <v>52</v>
      </c>
      <c r="Z95" s="1540">
        <v>879</v>
      </c>
      <c r="AA95" s="1540">
        <v>49</v>
      </c>
      <c r="AB95" s="1540">
        <v>1269</v>
      </c>
      <c r="AC95" s="1540">
        <v>15</v>
      </c>
      <c r="AD95" s="1540">
        <v>1115</v>
      </c>
    </row>
    <row r="96" spans="1:30" ht="16.5" customHeight="1">
      <c r="A96" s="1536">
        <v>91</v>
      </c>
      <c r="B96" s="1536" t="s">
        <v>18521</v>
      </c>
      <c r="C96" s="1536" t="s">
        <v>2047</v>
      </c>
      <c r="D96" s="1536" t="s">
        <v>22323</v>
      </c>
      <c r="E96" s="1536" t="s">
        <v>21800</v>
      </c>
      <c r="F96" s="1536" t="s">
        <v>18783</v>
      </c>
      <c r="G96" s="1536" t="s">
        <v>21794</v>
      </c>
      <c r="H96" s="1536" t="s">
        <v>22324</v>
      </c>
      <c r="I96" s="1537" t="s">
        <v>22325</v>
      </c>
      <c r="J96" s="1536" t="s">
        <v>22326</v>
      </c>
      <c r="K96" s="1538" t="s">
        <v>18784</v>
      </c>
      <c r="L96" s="1539" t="s">
        <v>21937</v>
      </c>
      <c r="M96" s="1539" t="s">
        <v>21937</v>
      </c>
      <c r="N96" s="1539" t="s">
        <v>6378</v>
      </c>
      <c r="O96" s="1539" t="s">
        <v>6378</v>
      </c>
      <c r="P96" s="1539" t="s">
        <v>21910</v>
      </c>
      <c r="Q96" s="1540">
        <v>155000</v>
      </c>
      <c r="R96" s="1540"/>
      <c r="S96" s="1540"/>
      <c r="T96" s="1540">
        <f t="shared" si="2"/>
        <v>155000</v>
      </c>
      <c r="U96" s="1541">
        <v>3</v>
      </c>
      <c r="V96" s="1541">
        <v>1</v>
      </c>
      <c r="W96" s="1541">
        <f t="shared" si="3"/>
        <v>4</v>
      </c>
      <c r="X96" s="1540">
        <v>130</v>
      </c>
      <c r="Y96" s="1540">
        <v>43</v>
      </c>
      <c r="Z96" s="1540">
        <v>257</v>
      </c>
      <c r="AA96" s="1540">
        <v>743</v>
      </c>
      <c r="AB96" s="1540">
        <v>1173</v>
      </c>
      <c r="AC96" s="1540">
        <v>7</v>
      </c>
      <c r="AD96" s="1540">
        <v>14130</v>
      </c>
    </row>
    <row r="97" spans="1:30" ht="16.5" customHeight="1">
      <c r="A97" s="1536">
        <v>92</v>
      </c>
      <c r="B97" s="1536" t="s">
        <v>18521</v>
      </c>
      <c r="C97" s="1536" t="s">
        <v>1621</v>
      </c>
      <c r="D97" s="1536" t="s">
        <v>22327</v>
      </c>
      <c r="E97" s="1536" t="s">
        <v>21782</v>
      </c>
      <c r="F97" s="1536" t="s">
        <v>1621</v>
      </c>
      <c r="G97" s="1536" t="s">
        <v>21794</v>
      </c>
      <c r="H97" s="1536" t="s">
        <v>22328</v>
      </c>
      <c r="I97" s="1545" t="s">
        <v>22329</v>
      </c>
      <c r="J97" s="1539" t="s">
        <v>22330</v>
      </c>
      <c r="K97" s="1538"/>
      <c r="L97" s="1539" t="s">
        <v>22003</v>
      </c>
      <c r="M97" s="1539" t="s">
        <v>21807</v>
      </c>
      <c r="N97" s="1539" t="s">
        <v>6378</v>
      </c>
      <c r="O97" s="1539" t="s">
        <v>6378</v>
      </c>
      <c r="P97" s="1539" t="s">
        <v>7421</v>
      </c>
      <c r="Q97" s="1540">
        <v>36461</v>
      </c>
      <c r="R97" s="1540"/>
      <c r="S97" s="1540"/>
      <c r="T97" s="1540">
        <f t="shared" si="2"/>
        <v>36461</v>
      </c>
      <c r="U97" s="1541">
        <v>1</v>
      </c>
      <c r="V97" s="1541">
        <v>3</v>
      </c>
      <c r="W97" s="1541">
        <f t="shared" si="3"/>
        <v>4</v>
      </c>
      <c r="X97" s="1540"/>
      <c r="Y97" s="1540">
        <v>107.3</v>
      </c>
      <c r="Z97" s="1540">
        <v>124.51</v>
      </c>
      <c r="AA97" s="1540">
        <v>285.64</v>
      </c>
      <c r="AB97" s="1540">
        <v>669.2</v>
      </c>
      <c r="AC97" s="1540"/>
      <c r="AD97" s="1540">
        <v>8000</v>
      </c>
    </row>
    <row r="98" spans="1:30" ht="16.5" customHeight="1">
      <c r="A98" s="1536">
        <v>93</v>
      </c>
      <c r="B98" s="1536" t="s">
        <v>18521</v>
      </c>
      <c r="C98" s="1536" t="s">
        <v>14760</v>
      </c>
      <c r="D98" s="1536" t="s">
        <v>22331</v>
      </c>
      <c r="E98" s="1536" t="s">
        <v>22332</v>
      </c>
      <c r="F98" s="1536" t="s">
        <v>18613</v>
      </c>
      <c r="G98" s="1536" t="s">
        <v>21794</v>
      </c>
      <c r="H98" s="1536" t="s">
        <v>22333</v>
      </c>
      <c r="I98" s="1537" t="s">
        <v>22334</v>
      </c>
      <c r="J98" s="1536" t="s">
        <v>22335</v>
      </c>
      <c r="K98" s="1538" t="s">
        <v>22336</v>
      </c>
      <c r="L98" s="1539" t="s">
        <v>21788</v>
      </c>
      <c r="M98" s="1539" t="s">
        <v>21937</v>
      </c>
      <c r="N98" s="1539" t="s">
        <v>6378</v>
      </c>
      <c r="O98" s="1539" t="s">
        <v>6378</v>
      </c>
      <c r="P98" s="1539" t="s">
        <v>22337</v>
      </c>
      <c r="Q98" s="1540">
        <v>50000</v>
      </c>
      <c r="R98" s="1540"/>
      <c r="S98" s="1540"/>
      <c r="T98" s="1540">
        <f t="shared" si="2"/>
        <v>50000</v>
      </c>
      <c r="U98" s="1541">
        <v>2</v>
      </c>
      <c r="V98" s="1541">
        <v>3</v>
      </c>
      <c r="W98" s="1541">
        <f t="shared" si="3"/>
        <v>5</v>
      </c>
      <c r="X98" s="1540">
        <v>100</v>
      </c>
      <c r="Y98" s="1540">
        <v>355</v>
      </c>
      <c r="Z98" s="1540">
        <v>96</v>
      </c>
      <c r="AA98" s="1540">
        <v>106</v>
      </c>
      <c r="AB98" s="1540">
        <v>657</v>
      </c>
      <c r="AC98" s="1540">
        <v>4</v>
      </c>
      <c r="AD98" s="1540">
        <v>29530</v>
      </c>
    </row>
    <row r="99" spans="1:30" ht="16.5" customHeight="1">
      <c r="A99" s="1536">
        <v>94</v>
      </c>
      <c r="B99" s="1536" t="s">
        <v>18521</v>
      </c>
      <c r="C99" s="1536" t="s">
        <v>14760</v>
      </c>
      <c r="D99" s="1536" t="s">
        <v>22338</v>
      </c>
      <c r="E99" s="1536" t="s">
        <v>22332</v>
      </c>
      <c r="F99" s="1536" t="s">
        <v>18613</v>
      </c>
      <c r="G99" s="1536" t="s">
        <v>21794</v>
      </c>
      <c r="H99" s="1536" t="s">
        <v>22339</v>
      </c>
      <c r="I99" s="1537" t="s">
        <v>22340</v>
      </c>
      <c r="J99" s="1536" t="s">
        <v>22341</v>
      </c>
      <c r="K99" s="1538" t="s">
        <v>22336</v>
      </c>
      <c r="L99" s="1539" t="s">
        <v>21788</v>
      </c>
      <c r="M99" s="1539" t="s">
        <v>21937</v>
      </c>
      <c r="N99" s="1539" t="s">
        <v>6378</v>
      </c>
      <c r="O99" s="1539" t="s">
        <v>6378</v>
      </c>
      <c r="P99" s="1539" t="s">
        <v>22337</v>
      </c>
      <c r="Q99" s="1540">
        <v>50000</v>
      </c>
      <c r="R99" s="1540"/>
      <c r="S99" s="1540"/>
      <c r="T99" s="1540">
        <f t="shared" si="2"/>
        <v>50000</v>
      </c>
      <c r="U99" s="1541">
        <v>2</v>
      </c>
      <c r="V99" s="1541">
        <v>5</v>
      </c>
      <c r="W99" s="1541">
        <f t="shared" si="3"/>
        <v>7</v>
      </c>
      <c r="X99" s="1540">
        <v>184.37</v>
      </c>
      <c r="Y99" s="1540">
        <v>338.18</v>
      </c>
      <c r="Z99" s="1540">
        <v>325.44</v>
      </c>
      <c r="AA99" s="1540"/>
      <c r="AB99" s="1540">
        <v>847.99</v>
      </c>
      <c r="AC99" s="1540">
        <v>10</v>
      </c>
      <c r="AD99" s="1540">
        <v>18105</v>
      </c>
    </row>
    <row r="100" spans="1:30" ht="16.5" customHeight="1">
      <c r="A100" s="1536">
        <v>95</v>
      </c>
      <c r="B100" s="1536" t="s">
        <v>18521</v>
      </c>
      <c r="C100" s="1536" t="s">
        <v>2240</v>
      </c>
      <c r="D100" s="1536" t="s">
        <v>22342</v>
      </c>
      <c r="E100" s="1536" t="s">
        <v>21824</v>
      </c>
      <c r="F100" s="1536" t="s">
        <v>20613</v>
      </c>
      <c r="G100" s="1536" t="s">
        <v>21783</v>
      </c>
      <c r="H100" s="1536" t="s">
        <v>22343</v>
      </c>
      <c r="I100" s="1537" t="s">
        <v>22344</v>
      </c>
      <c r="J100" s="1536" t="s">
        <v>22345</v>
      </c>
      <c r="K100" s="1538" t="s">
        <v>22346</v>
      </c>
      <c r="L100" s="1539" t="s">
        <v>22347</v>
      </c>
      <c r="M100" s="1539" t="s">
        <v>21871</v>
      </c>
      <c r="N100" s="1539" t="s">
        <v>6378</v>
      </c>
      <c r="O100" s="1539" t="s">
        <v>6378</v>
      </c>
      <c r="P100" s="1539" t="s">
        <v>21872</v>
      </c>
      <c r="Q100" s="1540">
        <v>345092</v>
      </c>
      <c r="R100" s="1540"/>
      <c r="S100" s="1540"/>
      <c r="T100" s="1540">
        <f t="shared" si="2"/>
        <v>345092</v>
      </c>
      <c r="U100" s="1541">
        <v>4</v>
      </c>
      <c r="V100" s="1541">
        <v>1</v>
      </c>
      <c r="W100" s="1541">
        <f t="shared" si="3"/>
        <v>5</v>
      </c>
      <c r="X100" s="1540">
        <v>96.05</v>
      </c>
      <c r="Y100" s="1540">
        <v>99.54</v>
      </c>
      <c r="Z100" s="1540">
        <v>535.45000000000005</v>
      </c>
      <c r="AA100" s="1540">
        <v>46.1</v>
      </c>
      <c r="AB100" s="1540">
        <v>777.14</v>
      </c>
      <c r="AC100" s="1540">
        <v>43</v>
      </c>
      <c r="AD100" s="1540">
        <v>55000</v>
      </c>
    </row>
    <row r="101" spans="1:30" ht="16.5" customHeight="1">
      <c r="A101" s="1536">
        <v>96</v>
      </c>
      <c r="B101" s="1536" t="s">
        <v>18521</v>
      </c>
      <c r="C101" s="1536" t="s">
        <v>1732</v>
      </c>
      <c r="D101" s="1536" t="s">
        <v>22348</v>
      </c>
      <c r="E101" s="1536" t="s">
        <v>22349</v>
      </c>
      <c r="F101" s="1536" t="s">
        <v>18639</v>
      </c>
      <c r="G101" s="1536" t="s">
        <v>21783</v>
      </c>
      <c r="H101" s="1536" t="s">
        <v>22350</v>
      </c>
      <c r="I101" s="1537" t="s">
        <v>22351</v>
      </c>
      <c r="J101" s="1536" t="s">
        <v>22352</v>
      </c>
      <c r="K101" s="1538" t="s">
        <v>22353</v>
      </c>
      <c r="L101" s="1539" t="s">
        <v>22354</v>
      </c>
      <c r="M101" s="1539" t="s">
        <v>22354</v>
      </c>
      <c r="N101" s="1539" t="s">
        <v>22354</v>
      </c>
      <c r="O101" s="1539" t="s">
        <v>22354</v>
      </c>
      <c r="P101" s="1539" t="s">
        <v>22354</v>
      </c>
      <c r="Q101" s="1540"/>
      <c r="R101" s="1540"/>
      <c r="S101" s="1540"/>
      <c r="T101" s="1540">
        <f t="shared" si="2"/>
        <v>0</v>
      </c>
      <c r="U101" s="1541">
        <v>1</v>
      </c>
      <c r="V101" s="1541">
        <v>1</v>
      </c>
      <c r="W101" s="1541">
        <f t="shared" si="3"/>
        <v>2</v>
      </c>
      <c r="X101" s="1540"/>
      <c r="Y101" s="1540"/>
      <c r="Z101" s="1540"/>
      <c r="AA101" s="1540"/>
      <c r="AB101" s="1540">
        <v>3283</v>
      </c>
      <c r="AC101" s="1540">
        <v>204</v>
      </c>
      <c r="AD101" s="1540">
        <v>2940</v>
      </c>
    </row>
    <row r="102" spans="1:30" ht="16.5" customHeight="1">
      <c r="A102" s="1536">
        <v>97</v>
      </c>
      <c r="B102" s="1536" t="s">
        <v>18521</v>
      </c>
      <c r="C102" s="1536" t="s">
        <v>1732</v>
      </c>
      <c r="D102" s="1536" t="s">
        <v>22355</v>
      </c>
      <c r="E102" s="1536" t="s">
        <v>21800</v>
      </c>
      <c r="F102" s="1536" t="s">
        <v>22356</v>
      </c>
      <c r="G102" s="1536" t="s">
        <v>21783</v>
      </c>
      <c r="H102" s="1536" t="s">
        <v>22357</v>
      </c>
      <c r="I102" s="1537" t="s">
        <v>22358</v>
      </c>
      <c r="J102" s="1536" t="s">
        <v>22359</v>
      </c>
      <c r="K102" s="1538" t="s">
        <v>22360</v>
      </c>
      <c r="L102" s="1539" t="s">
        <v>6544</v>
      </c>
      <c r="M102" s="1539" t="s">
        <v>6544</v>
      </c>
      <c r="N102" s="1539" t="s">
        <v>6544</v>
      </c>
      <c r="O102" s="1539" t="s">
        <v>6544</v>
      </c>
      <c r="P102" s="1539" t="s">
        <v>6425</v>
      </c>
      <c r="Q102" s="1540">
        <v>82000</v>
      </c>
      <c r="R102" s="1540"/>
      <c r="S102" s="1540"/>
      <c r="T102" s="1540">
        <f t="shared" si="2"/>
        <v>82000</v>
      </c>
      <c r="U102" s="1541">
        <v>2</v>
      </c>
      <c r="V102" s="1541">
        <v>3</v>
      </c>
      <c r="W102" s="1541">
        <f t="shared" si="3"/>
        <v>5</v>
      </c>
      <c r="X102" s="1540">
        <v>82</v>
      </c>
      <c r="Y102" s="1540">
        <v>72.08</v>
      </c>
      <c r="Z102" s="1540">
        <v>81.92</v>
      </c>
      <c r="AA102" s="1540">
        <v>493.48</v>
      </c>
      <c r="AB102" s="1540">
        <v>2352</v>
      </c>
      <c r="AC102" s="1540">
        <v>185</v>
      </c>
      <c r="AD102" s="1540">
        <v>21056</v>
      </c>
    </row>
    <row r="103" spans="1:30" ht="16.5" customHeight="1">
      <c r="A103" s="1536">
        <v>98</v>
      </c>
      <c r="B103" s="1536" t="s">
        <v>18521</v>
      </c>
      <c r="C103" s="1536" t="s">
        <v>1607</v>
      </c>
      <c r="D103" s="1536" t="s">
        <v>22361</v>
      </c>
      <c r="E103" s="1536" t="s">
        <v>17973</v>
      </c>
      <c r="F103" s="1536" t="s">
        <v>22362</v>
      </c>
      <c r="G103" s="1536" t="s">
        <v>21783</v>
      </c>
      <c r="H103" s="1536" t="s">
        <v>22363</v>
      </c>
      <c r="I103" s="1537" t="s">
        <v>22364</v>
      </c>
      <c r="J103" s="1536" t="s">
        <v>22365</v>
      </c>
      <c r="K103" s="1538" t="s">
        <v>22366</v>
      </c>
      <c r="L103" s="1539" t="s">
        <v>22367</v>
      </c>
      <c r="M103" s="1539" t="s">
        <v>22368</v>
      </c>
      <c r="N103" s="1539" t="s">
        <v>6378</v>
      </c>
      <c r="O103" s="1539" t="s">
        <v>6378</v>
      </c>
      <c r="P103" s="1539" t="s">
        <v>21910</v>
      </c>
      <c r="Q103" s="1540">
        <v>140359</v>
      </c>
      <c r="R103" s="1540"/>
      <c r="S103" s="1540"/>
      <c r="T103" s="1540">
        <f t="shared" si="2"/>
        <v>140359</v>
      </c>
      <c r="U103" s="1541">
        <v>2</v>
      </c>
      <c r="V103" s="1541">
        <v>1</v>
      </c>
      <c r="W103" s="1541">
        <f t="shared" si="3"/>
        <v>3</v>
      </c>
      <c r="X103" s="1540">
        <v>171</v>
      </c>
      <c r="Y103" s="1540">
        <v>27</v>
      </c>
      <c r="Z103" s="1540">
        <v>37</v>
      </c>
      <c r="AA103" s="1540">
        <v>100</v>
      </c>
      <c r="AB103" s="1540">
        <v>335</v>
      </c>
      <c r="AC103" s="1540">
        <v>44</v>
      </c>
      <c r="AD103" s="1540">
        <v>11679</v>
      </c>
    </row>
    <row r="104" spans="1:30" ht="16.5" customHeight="1">
      <c r="A104" s="1536">
        <v>99</v>
      </c>
      <c r="B104" s="1536" t="s">
        <v>18521</v>
      </c>
      <c r="C104" s="1536" t="s">
        <v>14743</v>
      </c>
      <c r="D104" s="1536" t="s">
        <v>22369</v>
      </c>
      <c r="E104" s="1536" t="s">
        <v>18122</v>
      </c>
      <c r="F104" s="1536" t="s">
        <v>22370</v>
      </c>
      <c r="G104" s="1536" t="s">
        <v>21794</v>
      </c>
      <c r="H104" s="1536" t="s">
        <v>22371</v>
      </c>
      <c r="I104" s="1537" t="s">
        <v>22372</v>
      </c>
      <c r="J104" s="1536" t="s">
        <v>22373</v>
      </c>
      <c r="K104" s="1538"/>
      <c r="L104" s="1539" t="s">
        <v>21798</v>
      </c>
      <c r="M104" s="1539" t="s">
        <v>6378</v>
      </c>
      <c r="N104" s="1539" t="s">
        <v>6378</v>
      </c>
      <c r="O104" s="1539" t="s">
        <v>6378</v>
      </c>
      <c r="P104" s="1539" t="s">
        <v>6604</v>
      </c>
      <c r="Q104" s="1540">
        <v>55134</v>
      </c>
      <c r="R104" s="1540"/>
      <c r="S104" s="1540"/>
      <c r="T104" s="1540">
        <f t="shared" si="2"/>
        <v>55134</v>
      </c>
      <c r="U104" s="1541">
        <v>1</v>
      </c>
      <c r="V104" s="1541"/>
      <c r="W104" s="1541">
        <f t="shared" si="3"/>
        <v>1</v>
      </c>
      <c r="X104" s="1540">
        <v>709.86</v>
      </c>
      <c r="Y104" s="1540">
        <v>125.94</v>
      </c>
      <c r="Z104" s="1540">
        <v>358.5</v>
      </c>
      <c r="AA104" s="1540"/>
      <c r="AB104" s="1540">
        <v>1250</v>
      </c>
      <c r="AC104" s="1544">
        <v>8</v>
      </c>
      <c r="AD104" s="1544">
        <v>449</v>
      </c>
    </row>
    <row r="105" spans="1:30" ht="16.5" customHeight="1">
      <c r="A105" s="1536">
        <v>100</v>
      </c>
      <c r="B105" s="1536" t="s">
        <v>18521</v>
      </c>
      <c r="C105" s="1536" t="s">
        <v>1877</v>
      </c>
      <c r="D105" s="1536" t="s">
        <v>22374</v>
      </c>
      <c r="E105" s="1536" t="s">
        <v>19919</v>
      </c>
      <c r="F105" s="1536" t="s">
        <v>18790</v>
      </c>
      <c r="G105" s="1536" t="s">
        <v>21794</v>
      </c>
      <c r="H105" s="1546">
        <v>42491</v>
      </c>
      <c r="I105" s="1537" t="s">
        <v>22375</v>
      </c>
      <c r="J105" s="1536" t="s">
        <v>22376</v>
      </c>
      <c r="K105" s="1538" t="s">
        <v>22377</v>
      </c>
      <c r="L105" s="1539" t="s">
        <v>22378</v>
      </c>
      <c r="M105" s="1539" t="s">
        <v>21815</v>
      </c>
      <c r="N105" s="1539" t="s">
        <v>21815</v>
      </c>
      <c r="O105" s="1539" t="s">
        <v>21815</v>
      </c>
      <c r="P105" s="1539" t="s">
        <v>6604</v>
      </c>
      <c r="Q105" s="1540">
        <v>1140527</v>
      </c>
      <c r="R105" s="1540"/>
      <c r="S105" s="1540"/>
      <c r="T105" s="1540">
        <f t="shared" si="2"/>
        <v>1140527</v>
      </c>
      <c r="U105" s="1541">
        <v>4</v>
      </c>
      <c r="V105" s="1541">
        <v>3</v>
      </c>
      <c r="W105" s="1541">
        <f t="shared" si="3"/>
        <v>7</v>
      </c>
      <c r="X105" s="1540">
        <v>94.8</v>
      </c>
      <c r="Y105" s="1540"/>
      <c r="Z105" s="1540">
        <v>490.31</v>
      </c>
      <c r="AA105" s="1540">
        <v>640.1</v>
      </c>
      <c r="AB105" s="1540">
        <v>1396.97</v>
      </c>
      <c r="AC105" s="1540">
        <v>7</v>
      </c>
      <c r="AD105" s="1540">
        <v>86711</v>
      </c>
    </row>
    <row r="106" spans="1:30" ht="16.5" customHeight="1">
      <c r="A106" s="1536">
        <v>101</v>
      </c>
      <c r="B106" s="1536" t="s">
        <v>18521</v>
      </c>
      <c r="C106" s="1536" t="s">
        <v>14946</v>
      </c>
      <c r="D106" s="1536" t="s">
        <v>22379</v>
      </c>
      <c r="E106" s="1536" t="s">
        <v>21800</v>
      </c>
      <c r="F106" s="1536" t="s">
        <v>22380</v>
      </c>
      <c r="G106" s="1536" t="s">
        <v>21794</v>
      </c>
      <c r="H106" s="1536" t="s">
        <v>22381</v>
      </c>
      <c r="I106" s="1537" t="s">
        <v>22382</v>
      </c>
      <c r="J106" s="1536" t="s">
        <v>22383</v>
      </c>
      <c r="K106" s="1538" t="s">
        <v>22384</v>
      </c>
      <c r="L106" s="1539" t="s">
        <v>22385</v>
      </c>
      <c r="M106" s="1539" t="s">
        <v>6359</v>
      </c>
      <c r="N106" s="1539" t="s">
        <v>6378</v>
      </c>
      <c r="O106" s="1539" t="s">
        <v>6378</v>
      </c>
      <c r="P106" s="1539" t="s">
        <v>22386</v>
      </c>
      <c r="Q106" s="1540">
        <v>219600</v>
      </c>
      <c r="R106" s="1540"/>
      <c r="S106" s="1540"/>
      <c r="T106" s="1540">
        <f t="shared" si="2"/>
        <v>219600</v>
      </c>
      <c r="U106" s="1541">
        <v>5</v>
      </c>
      <c r="V106" s="1541"/>
      <c r="W106" s="1541">
        <f t="shared" si="3"/>
        <v>5</v>
      </c>
      <c r="X106" s="1540">
        <v>467</v>
      </c>
      <c r="Y106" s="1540">
        <v>248</v>
      </c>
      <c r="Z106" s="1540">
        <v>235</v>
      </c>
      <c r="AA106" s="1540">
        <v>344</v>
      </c>
      <c r="AB106" s="1540">
        <v>1375</v>
      </c>
      <c r="AC106" s="1540"/>
      <c r="AD106" s="1540">
        <v>60118</v>
      </c>
    </row>
    <row r="107" spans="1:30" ht="16.5" customHeight="1">
      <c r="A107" s="1536">
        <v>102</v>
      </c>
      <c r="B107" s="1536" t="s">
        <v>18521</v>
      </c>
      <c r="C107" s="1536" t="s">
        <v>1732</v>
      </c>
      <c r="D107" s="1536" t="s">
        <v>18636</v>
      </c>
      <c r="E107" s="1536" t="s">
        <v>21880</v>
      </c>
      <c r="F107" s="1536" t="s">
        <v>18639</v>
      </c>
      <c r="G107" s="1536" t="s">
        <v>21794</v>
      </c>
      <c r="H107" s="1536" t="s">
        <v>22387</v>
      </c>
      <c r="I107" s="1537" t="s">
        <v>22351</v>
      </c>
      <c r="J107" s="1536" t="s">
        <v>22352</v>
      </c>
      <c r="K107" s="1538" t="s">
        <v>22353</v>
      </c>
      <c r="L107" s="1539" t="s">
        <v>22388</v>
      </c>
      <c r="M107" s="1539" t="s">
        <v>22388</v>
      </c>
      <c r="N107" s="1539"/>
      <c r="O107" s="1539"/>
      <c r="P107" s="1539" t="s">
        <v>22389</v>
      </c>
      <c r="Q107" s="1540">
        <v>329027</v>
      </c>
      <c r="R107" s="1540"/>
      <c r="S107" s="1540"/>
      <c r="T107" s="1540">
        <f t="shared" si="2"/>
        <v>329027</v>
      </c>
      <c r="U107" s="1541">
        <v>1</v>
      </c>
      <c r="V107" s="1541">
        <v>2</v>
      </c>
      <c r="W107" s="1541">
        <f t="shared" si="3"/>
        <v>3</v>
      </c>
      <c r="X107" s="1540"/>
      <c r="Y107" s="1540"/>
      <c r="Z107" s="1540"/>
      <c r="AA107" s="1540"/>
      <c r="AB107" s="1540">
        <v>7826</v>
      </c>
      <c r="AC107" s="1540">
        <v>33</v>
      </c>
      <c r="AD107" s="1540">
        <v>18003</v>
      </c>
    </row>
    <row r="108" spans="1:30" ht="16.5" customHeight="1">
      <c r="A108" s="1536">
        <v>103</v>
      </c>
      <c r="B108" s="1536" t="s">
        <v>18521</v>
      </c>
      <c r="C108" s="1536" t="s">
        <v>2063</v>
      </c>
      <c r="D108" s="1536" t="s">
        <v>22390</v>
      </c>
      <c r="E108" s="1536" t="s">
        <v>21800</v>
      </c>
      <c r="F108" s="1536" t="s">
        <v>18545</v>
      </c>
      <c r="G108" s="1536" t="s">
        <v>21794</v>
      </c>
      <c r="H108" s="1536" t="s">
        <v>22391</v>
      </c>
      <c r="I108" s="1537" t="s">
        <v>22392</v>
      </c>
      <c r="J108" s="1536" t="s">
        <v>22393</v>
      </c>
      <c r="K108" s="1538" t="s">
        <v>22394</v>
      </c>
      <c r="L108" s="1539" t="s">
        <v>21836</v>
      </c>
      <c r="M108" s="1539" t="s">
        <v>21937</v>
      </c>
      <c r="N108" s="1539" t="s">
        <v>6378</v>
      </c>
      <c r="O108" s="1539" t="s">
        <v>6378</v>
      </c>
      <c r="P108" s="1539" t="s">
        <v>21910</v>
      </c>
      <c r="Q108" s="1540">
        <v>62410</v>
      </c>
      <c r="R108" s="1540"/>
      <c r="S108" s="1540"/>
      <c r="T108" s="1540">
        <f t="shared" si="2"/>
        <v>62410</v>
      </c>
      <c r="U108" s="1541">
        <v>1</v>
      </c>
      <c r="V108" s="1541">
        <v>4</v>
      </c>
      <c r="W108" s="1541">
        <f t="shared" si="3"/>
        <v>5</v>
      </c>
      <c r="X108" s="1540"/>
      <c r="Y108" s="1540">
        <v>259</v>
      </c>
      <c r="Z108" s="1540">
        <v>99</v>
      </c>
      <c r="AA108" s="1540">
        <v>68</v>
      </c>
      <c r="AB108" s="1540">
        <v>426</v>
      </c>
      <c r="AC108" s="1540"/>
      <c r="AD108" s="1540">
        <v>27451</v>
      </c>
    </row>
    <row r="109" spans="1:30" ht="16.5" customHeight="1">
      <c r="A109" s="1536">
        <v>104</v>
      </c>
      <c r="B109" s="1536" t="s">
        <v>18521</v>
      </c>
      <c r="C109" s="1536" t="s">
        <v>2063</v>
      </c>
      <c r="D109" s="1536" t="s">
        <v>22395</v>
      </c>
      <c r="E109" s="1536" t="s">
        <v>21800</v>
      </c>
      <c r="F109" s="1536" t="s">
        <v>18545</v>
      </c>
      <c r="G109" s="1536" t="s">
        <v>21794</v>
      </c>
      <c r="H109" s="1536" t="s">
        <v>22396</v>
      </c>
      <c r="I109" s="1537" t="s">
        <v>22397</v>
      </c>
      <c r="J109" s="1536" t="s">
        <v>22398</v>
      </c>
      <c r="K109" s="1538" t="s">
        <v>22394</v>
      </c>
      <c r="L109" s="1539" t="s">
        <v>21836</v>
      </c>
      <c r="M109" s="1539" t="s">
        <v>21937</v>
      </c>
      <c r="N109" s="1539" t="s">
        <v>6378</v>
      </c>
      <c r="O109" s="1539" t="s">
        <v>6378</v>
      </c>
      <c r="P109" s="1539" t="s">
        <v>21910</v>
      </c>
      <c r="Q109" s="1540">
        <v>87153</v>
      </c>
      <c r="R109" s="1540"/>
      <c r="S109" s="1540"/>
      <c r="T109" s="1540">
        <f t="shared" si="2"/>
        <v>87153</v>
      </c>
      <c r="U109" s="1541">
        <v>1</v>
      </c>
      <c r="V109" s="1541">
        <v>4</v>
      </c>
      <c r="W109" s="1541">
        <f t="shared" si="3"/>
        <v>5</v>
      </c>
      <c r="X109" s="1540">
        <v>517</v>
      </c>
      <c r="Y109" s="1540">
        <v>309</v>
      </c>
      <c r="Z109" s="1540">
        <v>250</v>
      </c>
      <c r="AA109" s="1540">
        <v>100</v>
      </c>
      <c r="AB109" s="1540">
        <v>1176</v>
      </c>
      <c r="AC109" s="1540">
        <v>2</v>
      </c>
      <c r="AD109" s="1540">
        <v>15008</v>
      </c>
    </row>
    <row r="110" spans="1:30" ht="16.5" customHeight="1">
      <c r="A110" s="1536">
        <v>105</v>
      </c>
      <c r="B110" s="1536" t="s">
        <v>18521</v>
      </c>
      <c r="C110" s="1536" t="s">
        <v>2063</v>
      </c>
      <c r="D110" s="1536" t="s">
        <v>22399</v>
      </c>
      <c r="E110" s="1536" t="s">
        <v>21800</v>
      </c>
      <c r="F110" s="1536" t="s">
        <v>18545</v>
      </c>
      <c r="G110" s="1536" t="s">
        <v>21783</v>
      </c>
      <c r="H110" s="1536" t="s">
        <v>22391</v>
      </c>
      <c r="I110" s="1537" t="s">
        <v>22400</v>
      </c>
      <c r="J110" s="1536" t="s">
        <v>22401</v>
      </c>
      <c r="K110" s="1538" t="s">
        <v>22394</v>
      </c>
      <c r="L110" s="1539" t="s">
        <v>21788</v>
      </c>
      <c r="M110" s="1539" t="s">
        <v>21937</v>
      </c>
      <c r="N110" s="1539" t="s">
        <v>6378</v>
      </c>
      <c r="O110" s="1539" t="s">
        <v>6378</v>
      </c>
      <c r="P110" s="1539" t="s">
        <v>21910</v>
      </c>
      <c r="Q110" s="1540">
        <v>53042</v>
      </c>
      <c r="R110" s="1540"/>
      <c r="S110" s="1540"/>
      <c r="T110" s="1540">
        <f t="shared" si="2"/>
        <v>53042</v>
      </c>
      <c r="U110" s="1541"/>
      <c r="V110" s="1541">
        <v>2</v>
      </c>
      <c r="W110" s="1541">
        <f t="shared" si="3"/>
        <v>2</v>
      </c>
      <c r="X110" s="1540"/>
      <c r="Y110" s="1540"/>
      <c r="Z110" s="1540">
        <v>113</v>
      </c>
      <c r="AA110" s="1540">
        <v>22</v>
      </c>
      <c r="AB110" s="1540">
        <v>135</v>
      </c>
      <c r="AC110" s="1540"/>
      <c r="AD110" s="1540">
        <v>2107</v>
      </c>
    </row>
    <row r="111" spans="1:30" ht="16.5" customHeight="1">
      <c r="A111" s="1536">
        <v>106</v>
      </c>
      <c r="B111" s="1536" t="s">
        <v>18521</v>
      </c>
      <c r="C111" s="1536" t="s">
        <v>15838</v>
      </c>
      <c r="D111" s="1536" t="s">
        <v>22402</v>
      </c>
      <c r="E111" s="1536" t="s">
        <v>17973</v>
      </c>
      <c r="F111" s="1536" t="s">
        <v>18774</v>
      </c>
      <c r="G111" s="1536" t="s">
        <v>21783</v>
      </c>
      <c r="H111" s="1536" t="s">
        <v>22403</v>
      </c>
      <c r="I111" s="1537" t="s">
        <v>22404</v>
      </c>
      <c r="J111" s="1536" t="s">
        <v>22405</v>
      </c>
      <c r="K111" s="1538" t="s">
        <v>22406</v>
      </c>
      <c r="L111" s="1539" t="s">
        <v>8201</v>
      </c>
      <c r="M111" s="1539" t="s">
        <v>8201</v>
      </c>
      <c r="N111" s="1539" t="s">
        <v>8201</v>
      </c>
      <c r="O111" s="1539"/>
      <c r="P111" s="1539" t="s">
        <v>22407</v>
      </c>
      <c r="Q111" s="1540"/>
      <c r="R111" s="1540"/>
      <c r="S111" s="1540"/>
      <c r="T111" s="1540">
        <f t="shared" si="2"/>
        <v>0</v>
      </c>
      <c r="U111" s="1541"/>
      <c r="V111" s="1541">
        <v>2</v>
      </c>
      <c r="W111" s="1541">
        <f t="shared" si="3"/>
        <v>2</v>
      </c>
      <c r="X111" s="1540">
        <v>39.6</v>
      </c>
      <c r="Y111" s="1540">
        <v>59.4</v>
      </c>
      <c r="Z111" s="1540">
        <v>86.69</v>
      </c>
      <c r="AA111" s="1540"/>
      <c r="AB111" s="1540">
        <v>202.15</v>
      </c>
      <c r="AC111" s="1540">
        <v>2</v>
      </c>
      <c r="AD111" s="1540">
        <v>13500</v>
      </c>
    </row>
    <row r="112" spans="1:30" ht="16.5" customHeight="1">
      <c r="A112" s="1536">
        <v>107</v>
      </c>
      <c r="B112" s="1536" t="s">
        <v>18521</v>
      </c>
      <c r="C112" s="1536" t="s">
        <v>1681</v>
      </c>
      <c r="D112" s="1536" t="s">
        <v>22408</v>
      </c>
      <c r="E112" s="1536" t="s">
        <v>17973</v>
      </c>
      <c r="F112" s="1536" t="s">
        <v>22409</v>
      </c>
      <c r="G112" s="1536" t="s">
        <v>21783</v>
      </c>
      <c r="H112" s="1536" t="s">
        <v>22410</v>
      </c>
      <c r="I112" s="1537" t="s">
        <v>22411</v>
      </c>
      <c r="J112" s="1536" t="s">
        <v>22412</v>
      </c>
      <c r="K112" s="1538" t="s">
        <v>22413</v>
      </c>
      <c r="L112" s="1539" t="s">
        <v>21806</v>
      </c>
      <c r="M112" s="1539" t="s">
        <v>6544</v>
      </c>
      <c r="N112" s="1539" t="s">
        <v>6505</v>
      </c>
      <c r="O112" s="1539" t="s">
        <v>6505</v>
      </c>
      <c r="P112" s="1539" t="s">
        <v>21910</v>
      </c>
      <c r="Q112" s="1540">
        <v>478295</v>
      </c>
      <c r="R112" s="1540"/>
      <c r="S112" s="1540"/>
      <c r="T112" s="1540">
        <f t="shared" si="2"/>
        <v>478295</v>
      </c>
      <c r="U112" s="1541">
        <v>5</v>
      </c>
      <c r="V112" s="1541">
        <v>1</v>
      </c>
      <c r="W112" s="1541">
        <f t="shared" si="3"/>
        <v>6</v>
      </c>
      <c r="X112" s="1540">
        <v>243</v>
      </c>
      <c r="Y112" s="1540">
        <v>208</v>
      </c>
      <c r="Z112" s="1540">
        <v>178</v>
      </c>
      <c r="AA112" s="1540">
        <v>642.58000000000004</v>
      </c>
      <c r="AB112" s="1540">
        <v>2290.7199999999998</v>
      </c>
      <c r="AC112" s="1540">
        <v>7</v>
      </c>
      <c r="AD112" s="1540">
        <v>30000</v>
      </c>
    </row>
    <row r="113" spans="1:30" ht="16.5" customHeight="1">
      <c r="A113" s="1536">
        <v>108</v>
      </c>
      <c r="B113" s="1536" t="s">
        <v>18521</v>
      </c>
      <c r="C113" s="1536" t="s">
        <v>1877</v>
      </c>
      <c r="D113" s="1536" t="s">
        <v>22414</v>
      </c>
      <c r="E113" s="1536" t="s">
        <v>19919</v>
      </c>
      <c r="F113" s="1536" t="s">
        <v>22415</v>
      </c>
      <c r="G113" s="1536" t="s">
        <v>21794</v>
      </c>
      <c r="H113" s="1536" t="s">
        <v>22416</v>
      </c>
      <c r="I113" s="1537" t="s">
        <v>22417</v>
      </c>
      <c r="J113" s="1536" t="s">
        <v>22418</v>
      </c>
      <c r="K113" s="1538" t="s">
        <v>22419</v>
      </c>
      <c r="L113" s="1539" t="s">
        <v>22420</v>
      </c>
      <c r="M113" s="1539" t="s">
        <v>22420</v>
      </c>
      <c r="N113" s="1539" t="s">
        <v>22420</v>
      </c>
      <c r="O113" s="1539" t="s">
        <v>22420</v>
      </c>
      <c r="P113" s="1539" t="s">
        <v>6422</v>
      </c>
      <c r="Q113" s="1540">
        <v>1401250</v>
      </c>
      <c r="R113" s="1540"/>
      <c r="S113" s="1540"/>
      <c r="T113" s="1540">
        <f t="shared" si="2"/>
        <v>1401250</v>
      </c>
      <c r="U113" s="1541">
        <v>6</v>
      </c>
      <c r="V113" s="1541"/>
      <c r="W113" s="1541">
        <f t="shared" si="3"/>
        <v>6</v>
      </c>
      <c r="X113" s="1540">
        <v>943.92</v>
      </c>
      <c r="Y113" s="1540"/>
      <c r="Z113" s="1540">
        <v>282.62</v>
      </c>
      <c r="AA113" s="1540"/>
      <c r="AB113" s="1540">
        <v>2137.8200000000002</v>
      </c>
      <c r="AC113" s="1540">
        <v>13</v>
      </c>
      <c r="AD113" s="1540">
        <v>25402</v>
      </c>
    </row>
    <row r="114" spans="1:30" ht="16.5" customHeight="1">
      <c r="A114" s="1536">
        <v>109</v>
      </c>
      <c r="B114" s="1536" t="s">
        <v>18521</v>
      </c>
      <c r="C114" s="1536" t="s">
        <v>1877</v>
      </c>
      <c r="D114" s="1536" t="s">
        <v>22421</v>
      </c>
      <c r="E114" s="1536" t="s">
        <v>21824</v>
      </c>
      <c r="F114" s="1536" t="s">
        <v>22422</v>
      </c>
      <c r="G114" s="1536" t="s">
        <v>21794</v>
      </c>
      <c r="H114" s="1536" t="s">
        <v>22423</v>
      </c>
      <c r="I114" s="1537" t="s">
        <v>22424</v>
      </c>
      <c r="J114" s="1536" t="s">
        <v>22425</v>
      </c>
      <c r="K114" s="1538" t="s">
        <v>22426</v>
      </c>
      <c r="L114" s="1539" t="s">
        <v>6544</v>
      </c>
      <c r="M114" s="1539" t="s">
        <v>6544</v>
      </c>
      <c r="N114" s="1539" t="s">
        <v>6378</v>
      </c>
      <c r="O114" s="1539" t="s">
        <v>6378</v>
      </c>
      <c r="P114" s="1539" t="s">
        <v>7421</v>
      </c>
      <c r="Q114" s="1540">
        <v>415016</v>
      </c>
      <c r="R114" s="1540"/>
      <c r="S114" s="1540"/>
      <c r="T114" s="1540">
        <f t="shared" si="2"/>
        <v>415016</v>
      </c>
      <c r="U114" s="1541">
        <v>4</v>
      </c>
      <c r="V114" s="1541"/>
      <c r="W114" s="1541">
        <f t="shared" si="3"/>
        <v>4</v>
      </c>
      <c r="X114" s="1540"/>
      <c r="Y114" s="1540"/>
      <c r="Z114" s="1540">
        <v>936</v>
      </c>
      <c r="AA114" s="1540">
        <v>870</v>
      </c>
      <c r="AB114" s="1540">
        <v>1806</v>
      </c>
      <c r="AC114" s="1540">
        <v>37</v>
      </c>
      <c r="AD114" s="1540">
        <v>12207</v>
      </c>
    </row>
    <row r="115" spans="1:30" ht="16.5" customHeight="1">
      <c r="A115" s="1536">
        <v>110</v>
      </c>
      <c r="B115" s="1536" t="s">
        <v>18521</v>
      </c>
      <c r="C115" s="1536" t="s">
        <v>5452</v>
      </c>
      <c r="D115" s="1536" t="s">
        <v>18536</v>
      </c>
      <c r="E115" s="1536" t="s">
        <v>21782</v>
      </c>
      <c r="F115" s="1536" t="s">
        <v>22427</v>
      </c>
      <c r="G115" s="1536" t="s">
        <v>21794</v>
      </c>
      <c r="H115" s="1536" t="s">
        <v>18540</v>
      </c>
      <c r="I115" s="1537" t="s">
        <v>22428</v>
      </c>
      <c r="J115" s="1536" t="s">
        <v>22429</v>
      </c>
      <c r="K115" s="1538" t="s">
        <v>22430</v>
      </c>
      <c r="L115" s="1539" t="s">
        <v>22431</v>
      </c>
      <c r="M115" s="1539" t="s">
        <v>22037</v>
      </c>
      <c r="N115" s="1539" t="s">
        <v>22037</v>
      </c>
      <c r="O115" s="1539" t="s">
        <v>22037</v>
      </c>
      <c r="P115" s="1539"/>
      <c r="Q115" s="1540">
        <v>1178798</v>
      </c>
      <c r="R115" s="1540"/>
      <c r="S115" s="1540">
        <v>76889</v>
      </c>
      <c r="T115" s="1540">
        <f t="shared" si="2"/>
        <v>1255687</v>
      </c>
      <c r="U115" s="1541">
        <v>5</v>
      </c>
      <c r="V115" s="1541">
        <v>6</v>
      </c>
      <c r="W115" s="1541">
        <f t="shared" si="3"/>
        <v>11</v>
      </c>
      <c r="X115" s="1540">
        <v>368.6</v>
      </c>
      <c r="Y115" s="1540">
        <v>429.9</v>
      </c>
      <c r="Z115" s="1540">
        <v>4411.12</v>
      </c>
      <c r="AA115" s="1540">
        <v>32369.38</v>
      </c>
      <c r="AB115" s="1540">
        <v>37579</v>
      </c>
      <c r="AC115" s="1540">
        <v>3</v>
      </c>
      <c r="AD115" s="1540">
        <v>27260</v>
      </c>
    </row>
    <row r="116" spans="1:30" ht="16.5" customHeight="1">
      <c r="A116" s="1536">
        <v>111</v>
      </c>
      <c r="B116" s="1536" t="s">
        <v>18521</v>
      </c>
      <c r="C116" s="1536" t="s">
        <v>1646</v>
      </c>
      <c r="D116" s="1536" t="s">
        <v>22432</v>
      </c>
      <c r="E116" s="1536" t="s">
        <v>18174</v>
      </c>
      <c r="F116" s="1536" t="s">
        <v>20678</v>
      </c>
      <c r="G116" s="1536" t="s">
        <v>21783</v>
      </c>
      <c r="H116" s="1536" t="s">
        <v>22433</v>
      </c>
      <c r="I116" s="1537" t="s">
        <v>22434</v>
      </c>
      <c r="J116" s="1536" t="s">
        <v>7915</v>
      </c>
      <c r="K116" s="1538" t="s">
        <v>22435</v>
      </c>
      <c r="L116" s="1539" t="s">
        <v>21788</v>
      </c>
      <c r="M116" s="1539" t="s">
        <v>21937</v>
      </c>
      <c r="N116" s="1539" t="s">
        <v>21937</v>
      </c>
      <c r="O116" s="1539" t="s">
        <v>6378</v>
      </c>
      <c r="P116" s="1539" t="s">
        <v>22436</v>
      </c>
      <c r="Q116" s="1540">
        <v>186298</v>
      </c>
      <c r="R116" s="1540"/>
      <c r="S116" s="1540"/>
      <c r="T116" s="1540">
        <f t="shared" si="2"/>
        <v>186298</v>
      </c>
      <c r="U116" s="1541"/>
      <c r="V116" s="1541">
        <v>3</v>
      </c>
      <c r="W116" s="1541">
        <f t="shared" si="3"/>
        <v>3</v>
      </c>
      <c r="X116" s="1540">
        <v>704.92</v>
      </c>
      <c r="Y116" s="1540">
        <v>105.28</v>
      </c>
      <c r="Z116" s="1540">
        <v>909.61</v>
      </c>
      <c r="AA116" s="1540"/>
      <c r="AB116" s="1540">
        <v>1719.81</v>
      </c>
      <c r="AC116" s="1540">
        <v>30</v>
      </c>
      <c r="AD116" s="1540">
        <v>4045</v>
      </c>
    </row>
    <row r="117" spans="1:30" ht="16.5" customHeight="1">
      <c r="A117" s="1536">
        <v>112</v>
      </c>
      <c r="B117" s="1536" t="s">
        <v>18521</v>
      </c>
      <c r="C117" s="1536" t="s">
        <v>1816</v>
      </c>
      <c r="D117" s="1536" t="s">
        <v>22437</v>
      </c>
      <c r="E117" s="1536" t="s">
        <v>21782</v>
      </c>
      <c r="F117" s="1536" t="s">
        <v>22438</v>
      </c>
      <c r="G117" s="1536" t="s">
        <v>21794</v>
      </c>
      <c r="H117" s="1536" t="s">
        <v>22439</v>
      </c>
      <c r="I117" s="1537" t="s">
        <v>22440</v>
      </c>
      <c r="J117" s="1536" t="s">
        <v>22441</v>
      </c>
      <c r="K117" s="1538" t="s">
        <v>22442</v>
      </c>
      <c r="L117" s="1539" t="s">
        <v>22443</v>
      </c>
      <c r="M117" s="1539" t="s">
        <v>6378</v>
      </c>
      <c r="N117" s="1539" t="s">
        <v>6378</v>
      </c>
      <c r="O117" s="1539" t="s">
        <v>6378</v>
      </c>
      <c r="P117" s="1539" t="s">
        <v>22444</v>
      </c>
      <c r="Q117" s="1540">
        <v>2560</v>
      </c>
      <c r="R117" s="1540"/>
      <c r="S117" s="1540"/>
      <c r="T117" s="1540">
        <f t="shared" si="2"/>
        <v>2560</v>
      </c>
      <c r="U117" s="1541">
        <v>1</v>
      </c>
      <c r="V117" s="1541"/>
      <c r="W117" s="1541">
        <f t="shared" si="3"/>
        <v>1</v>
      </c>
      <c r="X117" s="1540"/>
      <c r="Y117" s="1540">
        <v>117</v>
      </c>
      <c r="Z117" s="1540"/>
      <c r="AA117" s="1540"/>
      <c r="AB117" s="1540">
        <v>117</v>
      </c>
      <c r="AC117" s="1540"/>
      <c r="AD117" s="1540">
        <v>498</v>
      </c>
    </row>
    <row r="118" spans="1:30" ht="16.5" customHeight="1">
      <c r="A118" s="1536">
        <v>113</v>
      </c>
      <c r="B118" s="1536" t="s">
        <v>18521</v>
      </c>
      <c r="C118" s="1536" t="s">
        <v>1816</v>
      </c>
      <c r="D118" s="1536" t="s">
        <v>22445</v>
      </c>
      <c r="E118" s="1536" t="s">
        <v>21782</v>
      </c>
      <c r="F118" s="1536" t="s">
        <v>22438</v>
      </c>
      <c r="G118" s="1536" t="s">
        <v>21794</v>
      </c>
      <c r="H118" s="1536" t="s">
        <v>22446</v>
      </c>
      <c r="I118" s="1537" t="s">
        <v>22447</v>
      </c>
      <c r="J118" s="1536" t="s">
        <v>22448</v>
      </c>
      <c r="K118" s="1538" t="s">
        <v>22442</v>
      </c>
      <c r="L118" s="1539" t="s">
        <v>21788</v>
      </c>
      <c r="M118" s="1539" t="s">
        <v>8201</v>
      </c>
      <c r="N118" s="1539" t="s">
        <v>6378</v>
      </c>
      <c r="O118" s="1539" t="s">
        <v>6378</v>
      </c>
      <c r="P118" s="1539" t="s">
        <v>22444</v>
      </c>
      <c r="Q118" s="1540">
        <v>58914</v>
      </c>
      <c r="R118" s="1540"/>
      <c r="S118" s="1540"/>
      <c r="T118" s="1540">
        <f t="shared" si="2"/>
        <v>58914</v>
      </c>
      <c r="U118" s="1541"/>
      <c r="V118" s="1541">
        <v>4</v>
      </c>
      <c r="W118" s="1541">
        <f t="shared" si="3"/>
        <v>4</v>
      </c>
      <c r="X118" s="1540">
        <v>62.2</v>
      </c>
      <c r="Y118" s="1540">
        <v>67.7</v>
      </c>
      <c r="Z118" s="1540">
        <v>128.4</v>
      </c>
      <c r="AA118" s="1540"/>
      <c r="AB118" s="1540">
        <v>258.3</v>
      </c>
      <c r="AC118" s="1540">
        <v>3</v>
      </c>
      <c r="AD118" s="1540">
        <v>8345</v>
      </c>
    </row>
    <row r="119" spans="1:30" ht="16.5" customHeight="1">
      <c r="A119" s="1536">
        <v>114</v>
      </c>
      <c r="B119" s="1536" t="s">
        <v>18521</v>
      </c>
      <c r="C119" s="1536" t="s">
        <v>1939</v>
      </c>
      <c r="D119" s="1536" t="s">
        <v>22449</v>
      </c>
      <c r="E119" s="1536" t="s">
        <v>17973</v>
      </c>
      <c r="F119" s="1536" t="s">
        <v>18573</v>
      </c>
      <c r="G119" s="1536" t="s">
        <v>21794</v>
      </c>
      <c r="H119" s="1536" t="s">
        <v>22450</v>
      </c>
      <c r="I119" s="1537" t="s">
        <v>22451</v>
      </c>
      <c r="J119" s="1536" t="s">
        <v>22452</v>
      </c>
      <c r="K119" s="1538" t="s">
        <v>22453</v>
      </c>
      <c r="L119" s="1539" t="s">
        <v>6544</v>
      </c>
      <c r="M119" s="1539" t="s">
        <v>6544</v>
      </c>
      <c r="N119" s="1539" t="s">
        <v>6544</v>
      </c>
      <c r="O119" s="1539" t="s">
        <v>6378</v>
      </c>
      <c r="P119" s="1539" t="s">
        <v>22454</v>
      </c>
      <c r="Q119" s="1540">
        <v>400000</v>
      </c>
      <c r="R119" s="1540"/>
      <c r="S119" s="1540"/>
      <c r="T119" s="1540">
        <f t="shared" si="2"/>
        <v>400000</v>
      </c>
      <c r="U119" s="1541">
        <v>3</v>
      </c>
      <c r="V119" s="1541">
        <v>2</v>
      </c>
      <c r="W119" s="1541">
        <f t="shared" si="3"/>
        <v>5</v>
      </c>
      <c r="X119" s="1540">
        <v>59</v>
      </c>
      <c r="Y119" s="1540">
        <v>27</v>
      </c>
      <c r="Z119" s="1540">
        <v>78</v>
      </c>
      <c r="AA119" s="1540">
        <v>52</v>
      </c>
      <c r="AB119" s="1540">
        <v>216</v>
      </c>
      <c r="AC119" s="1540">
        <v>195</v>
      </c>
      <c r="AD119" s="1540">
        <v>1471</v>
      </c>
    </row>
    <row r="120" spans="1:30" ht="16.5" customHeight="1">
      <c r="A120" s="1536">
        <v>115</v>
      </c>
      <c r="B120" s="1536" t="s">
        <v>18521</v>
      </c>
      <c r="C120" s="1536" t="s">
        <v>1939</v>
      </c>
      <c r="D120" s="1536" t="s">
        <v>22455</v>
      </c>
      <c r="E120" s="1536" t="s">
        <v>17973</v>
      </c>
      <c r="F120" s="1536" t="s">
        <v>18573</v>
      </c>
      <c r="G120" s="1536" t="s">
        <v>21794</v>
      </c>
      <c r="H120" s="1536" t="s">
        <v>22456</v>
      </c>
      <c r="I120" s="1537" t="s">
        <v>22457</v>
      </c>
      <c r="J120" s="1536" t="s">
        <v>22458</v>
      </c>
      <c r="K120" s="1538" t="s">
        <v>22453</v>
      </c>
      <c r="L120" s="1539" t="s">
        <v>21788</v>
      </c>
      <c r="M120" s="1539" t="s">
        <v>21937</v>
      </c>
      <c r="N120" s="1539" t="s">
        <v>6378</v>
      </c>
      <c r="O120" s="1539" t="s">
        <v>6378</v>
      </c>
      <c r="P120" s="1539" t="s">
        <v>22389</v>
      </c>
      <c r="Q120" s="1540">
        <v>363700</v>
      </c>
      <c r="R120" s="1540"/>
      <c r="S120" s="1540"/>
      <c r="T120" s="1540">
        <f t="shared" si="2"/>
        <v>363700</v>
      </c>
      <c r="U120" s="1541">
        <v>3</v>
      </c>
      <c r="V120" s="1541">
        <v>2</v>
      </c>
      <c r="W120" s="1541">
        <f t="shared" si="3"/>
        <v>5</v>
      </c>
      <c r="X120" s="1540">
        <v>188</v>
      </c>
      <c r="Y120" s="1540">
        <v>79</v>
      </c>
      <c r="Z120" s="1540">
        <v>103</v>
      </c>
      <c r="AA120" s="1540">
        <v>120</v>
      </c>
      <c r="AB120" s="1540">
        <v>490</v>
      </c>
      <c r="AC120" s="1540">
        <v>34</v>
      </c>
      <c r="AD120" s="1540">
        <v>13384</v>
      </c>
    </row>
    <row r="121" spans="1:30" ht="16.5" customHeight="1">
      <c r="A121" s="1536">
        <v>116</v>
      </c>
      <c r="B121" s="1536" t="s">
        <v>18521</v>
      </c>
      <c r="C121" s="1536" t="s">
        <v>1780</v>
      </c>
      <c r="D121" s="1536" t="s">
        <v>22459</v>
      </c>
      <c r="E121" s="1536" t="s">
        <v>18122</v>
      </c>
      <c r="F121" s="1536" t="s">
        <v>1780</v>
      </c>
      <c r="G121" s="1536" t="s">
        <v>21794</v>
      </c>
      <c r="H121" s="1536" t="s">
        <v>22230</v>
      </c>
      <c r="I121" s="1537" t="s">
        <v>22460</v>
      </c>
      <c r="J121" s="1536" t="s">
        <v>22461</v>
      </c>
      <c r="K121" s="1538" t="s">
        <v>22462</v>
      </c>
      <c r="L121" s="1539" t="s">
        <v>12214</v>
      </c>
      <c r="M121" s="1539" t="s">
        <v>12214</v>
      </c>
      <c r="N121" s="1539" t="s">
        <v>12214</v>
      </c>
      <c r="O121" s="1539" t="s">
        <v>6378</v>
      </c>
      <c r="P121" s="1539" t="s">
        <v>6422</v>
      </c>
      <c r="Q121" s="1540">
        <v>68332</v>
      </c>
      <c r="R121" s="1540"/>
      <c r="S121" s="1540"/>
      <c r="T121" s="1540">
        <f t="shared" si="2"/>
        <v>68332</v>
      </c>
      <c r="U121" s="1541"/>
      <c r="V121" s="1541">
        <v>2</v>
      </c>
      <c r="W121" s="1541">
        <f t="shared" si="3"/>
        <v>2</v>
      </c>
      <c r="X121" s="1540"/>
      <c r="Y121" s="1540">
        <v>52.1</v>
      </c>
      <c r="Z121" s="1540">
        <v>154.80000000000001</v>
      </c>
      <c r="AA121" s="1540">
        <v>359.7</v>
      </c>
      <c r="AB121" s="1540">
        <v>556.6</v>
      </c>
      <c r="AC121" s="1540"/>
      <c r="AD121" s="1540">
        <v>7882</v>
      </c>
    </row>
    <row r="122" spans="1:30" ht="16.5" customHeight="1">
      <c r="A122" s="1536">
        <v>117</v>
      </c>
      <c r="B122" s="1536" t="s">
        <v>18521</v>
      </c>
      <c r="C122" s="1536" t="s">
        <v>5452</v>
      </c>
      <c r="D122" s="1536" t="s">
        <v>22463</v>
      </c>
      <c r="E122" s="1536" t="s">
        <v>21782</v>
      </c>
      <c r="F122" s="1536" t="s">
        <v>5452</v>
      </c>
      <c r="G122" s="1536" t="s">
        <v>21794</v>
      </c>
      <c r="H122" s="1536" t="s">
        <v>22464</v>
      </c>
      <c r="I122" s="1537" t="s">
        <v>22465</v>
      </c>
      <c r="J122" s="1536" t="s">
        <v>22466</v>
      </c>
      <c r="K122" s="1538"/>
      <c r="L122" s="1539" t="s">
        <v>22037</v>
      </c>
      <c r="M122" s="1539"/>
      <c r="N122" s="1539"/>
      <c r="O122" s="1539"/>
      <c r="P122" s="1539" t="s">
        <v>7421</v>
      </c>
      <c r="Q122" s="1540">
        <v>440960</v>
      </c>
      <c r="R122" s="1540"/>
      <c r="S122" s="1540"/>
      <c r="T122" s="1540">
        <f t="shared" si="2"/>
        <v>440960</v>
      </c>
      <c r="U122" s="1541">
        <v>1</v>
      </c>
      <c r="V122" s="1541">
        <v>2</v>
      </c>
      <c r="W122" s="1541">
        <f t="shared" si="3"/>
        <v>3</v>
      </c>
      <c r="X122" s="1540">
        <v>254</v>
      </c>
      <c r="Y122" s="1540">
        <v>77</v>
      </c>
      <c r="Z122" s="1540">
        <v>40</v>
      </c>
      <c r="AA122" s="1540">
        <v>36</v>
      </c>
      <c r="AB122" s="1540">
        <v>407</v>
      </c>
      <c r="AC122" s="1540">
        <v>10</v>
      </c>
      <c r="AD122" s="1540">
        <v>2500</v>
      </c>
    </row>
    <row r="123" spans="1:30" ht="16.5" customHeight="1">
      <c r="A123" s="1536">
        <v>118</v>
      </c>
      <c r="B123" s="1536" t="s">
        <v>18521</v>
      </c>
      <c r="C123" s="1536" t="s">
        <v>1646</v>
      </c>
      <c r="D123" s="1536" t="s">
        <v>22467</v>
      </c>
      <c r="E123" s="1536" t="s">
        <v>21824</v>
      </c>
      <c r="F123" s="1536" t="s">
        <v>22468</v>
      </c>
      <c r="G123" s="1536" t="s">
        <v>21794</v>
      </c>
      <c r="H123" s="1536" t="s">
        <v>22469</v>
      </c>
      <c r="I123" s="1537" t="s">
        <v>22470</v>
      </c>
      <c r="J123" s="1536" t="s">
        <v>22471</v>
      </c>
      <c r="K123" s="1538" t="s">
        <v>22472</v>
      </c>
      <c r="L123" s="1539" t="s">
        <v>21788</v>
      </c>
      <c r="M123" s="1539" t="s">
        <v>21937</v>
      </c>
      <c r="N123" s="1539" t="s">
        <v>6378</v>
      </c>
      <c r="O123" s="1539" t="s">
        <v>6378</v>
      </c>
      <c r="P123" s="1539" t="s">
        <v>21872</v>
      </c>
      <c r="Q123" s="1540">
        <v>314541</v>
      </c>
      <c r="R123" s="1540"/>
      <c r="S123" s="1540"/>
      <c r="T123" s="1540">
        <f t="shared" si="2"/>
        <v>314541</v>
      </c>
      <c r="U123" s="1541">
        <v>2</v>
      </c>
      <c r="V123" s="1541">
        <v>3</v>
      </c>
      <c r="W123" s="1541">
        <f t="shared" si="3"/>
        <v>5</v>
      </c>
      <c r="X123" s="1540">
        <v>153.81</v>
      </c>
      <c r="Y123" s="1540">
        <v>57.03</v>
      </c>
      <c r="Z123" s="1540">
        <v>91.35</v>
      </c>
      <c r="AA123" s="1540">
        <v>90.67</v>
      </c>
      <c r="AB123" s="1540"/>
      <c r="AC123" s="1540">
        <v>393</v>
      </c>
      <c r="AD123" s="1540">
        <v>514</v>
      </c>
    </row>
    <row r="124" spans="1:30" ht="16.5" customHeight="1">
      <c r="A124" s="1536">
        <v>119</v>
      </c>
      <c r="B124" s="1536" t="s">
        <v>18521</v>
      </c>
      <c r="C124" s="1536" t="s">
        <v>5366</v>
      </c>
      <c r="D124" s="1536" t="s">
        <v>22473</v>
      </c>
      <c r="E124" s="1536" t="s">
        <v>22474</v>
      </c>
      <c r="F124" s="1536" t="s">
        <v>22356</v>
      </c>
      <c r="G124" s="1536" t="s">
        <v>21794</v>
      </c>
      <c r="H124" s="1536" t="s">
        <v>22475</v>
      </c>
      <c r="I124" s="1537" t="s">
        <v>22476</v>
      </c>
      <c r="J124" s="1536" t="s">
        <v>22477</v>
      </c>
      <c r="K124" s="1538" t="s">
        <v>22478</v>
      </c>
      <c r="L124" s="1539" t="s">
        <v>22479</v>
      </c>
      <c r="M124" s="1539" t="s">
        <v>6544</v>
      </c>
      <c r="N124" s="1539" t="s">
        <v>6544</v>
      </c>
      <c r="O124" s="1539" t="s">
        <v>6544</v>
      </c>
      <c r="P124" s="1539" t="s">
        <v>22480</v>
      </c>
      <c r="Q124" s="1540">
        <v>310000</v>
      </c>
      <c r="R124" s="1540"/>
      <c r="S124" s="1540"/>
      <c r="T124" s="1540">
        <f t="shared" si="2"/>
        <v>310000</v>
      </c>
      <c r="U124" s="1541">
        <v>7</v>
      </c>
      <c r="V124" s="1541">
        <v>14</v>
      </c>
      <c r="W124" s="1541">
        <f t="shared" si="3"/>
        <v>21</v>
      </c>
      <c r="X124" s="1540">
        <v>640</v>
      </c>
      <c r="Y124" s="1540">
        <v>122</v>
      </c>
      <c r="Z124" s="1540">
        <v>1717</v>
      </c>
      <c r="AA124" s="1540">
        <v>1925</v>
      </c>
      <c r="AB124" s="1540">
        <v>4404</v>
      </c>
      <c r="AC124" s="1540">
        <v>31</v>
      </c>
      <c r="AD124" s="1540">
        <v>30000</v>
      </c>
    </row>
    <row r="125" spans="1:30" ht="16.5" customHeight="1">
      <c r="A125" s="1536">
        <v>120</v>
      </c>
      <c r="B125" s="1536" t="s">
        <v>18804</v>
      </c>
      <c r="C125" s="1536" t="s">
        <v>2317</v>
      </c>
      <c r="D125" s="1536" t="s">
        <v>22481</v>
      </c>
      <c r="E125" s="1536" t="s">
        <v>17973</v>
      </c>
      <c r="F125" s="1536" t="s">
        <v>22482</v>
      </c>
      <c r="G125" s="1536" t="s">
        <v>21783</v>
      </c>
      <c r="H125" s="1536" t="s">
        <v>22483</v>
      </c>
      <c r="I125" s="1537" t="s">
        <v>22484</v>
      </c>
      <c r="J125" s="1536" t="s">
        <v>22485</v>
      </c>
      <c r="K125" s="1538" t="s">
        <v>22486</v>
      </c>
      <c r="L125" s="1539" t="s">
        <v>22037</v>
      </c>
      <c r="M125" s="1539" t="s">
        <v>22037</v>
      </c>
      <c r="N125" s="1539" t="s">
        <v>22037</v>
      </c>
      <c r="O125" s="1539" t="s">
        <v>22037</v>
      </c>
      <c r="P125" s="1539" t="s">
        <v>22487</v>
      </c>
      <c r="Q125" s="1540">
        <v>80100</v>
      </c>
      <c r="R125" s="1540"/>
      <c r="S125" s="1540"/>
      <c r="T125" s="1540">
        <f t="shared" si="2"/>
        <v>80100</v>
      </c>
      <c r="U125" s="1541"/>
      <c r="V125" s="1541">
        <v>3</v>
      </c>
      <c r="W125" s="1541">
        <f t="shared" si="3"/>
        <v>3</v>
      </c>
      <c r="X125" s="1540"/>
      <c r="Y125" s="1540"/>
      <c r="Z125" s="1540">
        <v>532</v>
      </c>
      <c r="AA125" s="1540">
        <v>0</v>
      </c>
      <c r="AB125" s="1540">
        <v>939.24</v>
      </c>
      <c r="AC125" s="1540">
        <v>12</v>
      </c>
      <c r="AD125" s="1540">
        <v>1138</v>
      </c>
    </row>
    <row r="126" spans="1:30" ht="16.5" customHeight="1">
      <c r="A126" s="1536">
        <v>121</v>
      </c>
      <c r="B126" s="1536" t="s">
        <v>18804</v>
      </c>
      <c r="C126" s="1536" t="s">
        <v>15964</v>
      </c>
      <c r="D126" s="1536" t="s">
        <v>22488</v>
      </c>
      <c r="E126" s="1536" t="s">
        <v>21824</v>
      </c>
      <c r="F126" s="1536" t="s">
        <v>22489</v>
      </c>
      <c r="G126" s="1536" t="s">
        <v>21794</v>
      </c>
      <c r="H126" s="1536" t="s">
        <v>22490</v>
      </c>
      <c r="I126" s="1537" t="s">
        <v>22491</v>
      </c>
      <c r="J126" s="1536" t="s">
        <v>22492</v>
      </c>
      <c r="K126" s="1538" t="s">
        <v>22493</v>
      </c>
      <c r="L126" s="1539" t="s">
        <v>22494</v>
      </c>
      <c r="M126" s="1539"/>
      <c r="N126" s="1539" t="s">
        <v>22494</v>
      </c>
      <c r="O126" s="1539"/>
      <c r="P126" s="1539" t="s">
        <v>22495</v>
      </c>
      <c r="Q126" s="1540">
        <v>157024</v>
      </c>
      <c r="R126" s="1540"/>
      <c r="S126" s="1540"/>
      <c r="T126" s="1540">
        <f t="shared" si="2"/>
        <v>157024</v>
      </c>
      <c r="U126" s="1541">
        <v>3</v>
      </c>
      <c r="V126" s="1541">
        <v>2</v>
      </c>
      <c r="W126" s="1541">
        <f t="shared" si="3"/>
        <v>5</v>
      </c>
      <c r="X126" s="1540">
        <v>112.5</v>
      </c>
      <c r="Y126" s="1540">
        <v>139</v>
      </c>
      <c r="Z126" s="1540">
        <v>129.19999999999999</v>
      </c>
      <c r="AA126" s="1540">
        <v>120</v>
      </c>
      <c r="AB126" s="1540">
        <v>857.2</v>
      </c>
      <c r="AC126" s="1540">
        <v>2</v>
      </c>
      <c r="AD126" s="1540">
        <v>6403</v>
      </c>
    </row>
    <row r="127" spans="1:30" ht="16.5" customHeight="1">
      <c r="A127" s="1536">
        <v>122</v>
      </c>
      <c r="B127" s="1536" t="s">
        <v>18804</v>
      </c>
      <c r="C127" s="1536" t="s">
        <v>2403</v>
      </c>
      <c r="D127" s="1536" t="s">
        <v>22496</v>
      </c>
      <c r="E127" s="1536" t="s">
        <v>21782</v>
      </c>
      <c r="F127" s="1536" t="s">
        <v>22497</v>
      </c>
      <c r="G127" s="1536" t="s">
        <v>21794</v>
      </c>
      <c r="H127" s="1536" t="s">
        <v>22498</v>
      </c>
      <c r="I127" s="1537" t="s">
        <v>22499</v>
      </c>
      <c r="J127" s="1536" t="s">
        <v>22500</v>
      </c>
      <c r="K127" s="1538"/>
      <c r="L127" s="1539" t="s">
        <v>21798</v>
      </c>
      <c r="M127" s="1539"/>
      <c r="N127" s="1539"/>
      <c r="O127" s="1539"/>
      <c r="P127" s="1539"/>
      <c r="Q127" s="1540"/>
      <c r="R127" s="1540"/>
      <c r="S127" s="1540"/>
      <c r="T127" s="1540">
        <f t="shared" si="2"/>
        <v>0</v>
      </c>
      <c r="U127" s="1541"/>
      <c r="V127" s="1541"/>
      <c r="W127" s="1541">
        <f t="shared" si="3"/>
        <v>0</v>
      </c>
      <c r="X127" s="1540"/>
      <c r="Y127" s="1540"/>
      <c r="Z127" s="1540"/>
      <c r="AA127" s="1540"/>
      <c r="AB127" s="1540"/>
      <c r="AC127" s="1540"/>
      <c r="AD127" s="1540"/>
    </row>
    <row r="128" spans="1:30" ht="16.5" customHeight="1">
      <c r="A128" s="1536">
        <v>123</v>
      </c>
      <c r="B128" s="1536" t="s">
        <v>18804</v>
      </c>
      <c r="C128" s="1536" t="s">
        <v>2403</v>
      </c>
      <c r="D128" s="1536" t="s">
        <v>22501</v>
      </c>
      <c r="E128" s="1536" t="s">
        <v>21782</v>
      </c>
      <c r="F128" s="1536" t="s">
        <v>22502</v>
      </c>
      <c r="G128" s="1536" t="s">
        <v>21794</v>
      </c>
      <c r="H128" s="1536" t="s">
        <v>22503</v>
      </c>
      <c r="I128" s="1537" t="s">
        <v>22504</v>
      </c>
      <c r="J128" s="1536" t="s">
        <v>22505</v>
      </c>
      <c r="K128" s="1538"/>
      <c r="L128" s="1539" t="s">
        <v>21798</v>
      </c>
      <c r="M128" s="1539"/>
      <c r="N128" s="1539"/>
      <c r="O128" s="1539"/>
      <c r="P128" s="1539"/>
      <c r="Q128" s="1540"/>
      <c r="R128" s="1540"/>
      <c r="S128" s="1540"/>
      <c r="T128" s="1540">
        <f t="shared" si="2"/>
        <v>0</v>
      </c>
      <c r="U128" s="1541"/>
      <c r="V128" s="1541"/>
      <c r="W128" s="1541">
        <f t="shared" si="3"/>
        <v>0</v>
      </c>
      <c r="X128" s="1540"/>
      <c r="Y128" s="1540"/>
      <c r="Z128" s="1540"/>
      <c r="AA128" s="1540"/>
      <c r="AB128" s="1540"/>
      <c r="AC128" s="1540"/>
      <c r="AD128" s="1540"/>
    </row>
    <row r="129" spans="1:30" ht="16.5" customHeight="1">
      <c r="A129" s="1536">
        <v>124</v>
      </c>
      <c r="B129" s="1536" t="s">
        <v>18804</v>
      </c>
      <c r="C129" s="1536" t="s">
        <v>2403</v>
      </c>
      <c r="D129" s="1536" t="s">
        <v>22506</v>
      </c>
      <c r="E129" s="1536" t="s">
        <v>21782</v>
      </c>
      <c r="F129" s="1536" t="s">
        <v>22507</v>
      </c>
      <c r="G129" s="1536" t="s">
        <v>21794</v>
      </c>
      <c r="H129" s="1536" t="s">
        <v>22508</v>
      </c>
      <c r="I129" s="1537" t="s">
        <v>22509</v>
      </c>
      <c r="J129" s="1536" t="s">
        <v>22510</v>
      </c>
      <c r="K129" s="1538"/>
      <c r="L129" s="1539" t="s">
        <v>21798</v>
      </c>
      <c r="M129" s="1539"/>
      <c r="N129" s="1539"/>
      <c r="O129" s="1539"/>
      <c r="P129" s="1539"/>
      <c r="Q129" s="1540">
        <v>5670</v>
      </c>
      <c r="R129" s="1540">
        <v>2430</v>
      </c>
      <c r="S129" s="1540"/>
      <c r="T129" s="1540">
        <f t="shared" si="2"/>
        <v>8100</v>
      </c>
      <c r="U129" s="1541">
        <v>1</v>
      </c>
      <c r="V129" s="1541"/>
      <c r="W129" s="1541">
        <f t="shared" si="3"/>
        <v>1</v>
      </c>
      <c r="X129" s="1540">
        <v>264.89999999999998</v>
      </c>
      <c r="Y129" s="1540">
        <v>26.4</v>
      </c>
      <c r="Z129" s="1540"/>
      <c r="AA129" s="1540"/>
      <c r="AB129" s="1540">
        <v>399.29</v>
      </c>
      <c r="AC129" s="1540">
        <v>3</v>
      </c>
      <c r="AD129" s="1540">
        <v>300</v>
      </c>
    </row>
    <row r="130" spans="1:30" ht="16.5" customHeight="1">
      <c r="A130" s="1536">
        <v>125</v>
      </c>
      <c r="B130" s="1536" t="s">
        <v>18804</v>
      </c>
      <c r="C130" s="1536" t="s">
        <v>2312</v>
      </c>
      <c r="D130" s="1536" t="s">
        <v>22511</v>
      </c>
      <c r="E130" s="1536" t="s">
        <v>21782</v>
      </c>
      <c r="F130" s="1536" t="s">
        <v>22512</v>
      </c>
      <c r="G130" s="1536" t="s">
        <v>21794</v>
      </c>
      <c r="H130" s="1536" t="s">
        <v>22513</v>
      </c>
      <c r="I130" s="1537" t="s">
        <v>22514</v>
      </c>
      <c r="J130" s="1536" t="s">
        <v>22515</v>
      </c>
      <c r="K130" s="1538"/>
      <c r="L130" s="1539" t="s">
        <v>21798</v>
      </c>
      <c r="M130" s="1539"/>
      <c r="N130" s="1539"/>
      <c r="O130" s="1539"/>
      <c r="P130" s="1539" t="s">
        <v>21904</v>
      </c>
      <c r="Q130" s="1540">
        <v>37282</v>
      </c>
      <c r="R130" s="1540"/>
      <c r="S130" s="1540"/>
      <c r="T130" s="1540">
        <f t="shared" si="2"/>
        <v>37282</v>
      </c>
      <c r="U130" s="1541"/>
      <c r="V130" s="1541">
        <v>1</v>
      </c>
      <c r="W130" s="1541">
        <f t="shared" si="3"/>
        <v>1</v>
      </c>
      <c r="X130" s="1540"/>
      <c r="Y130" s="1540"/>
      <c r="Z130" s="1540"/>
      <c r="AA130" s="1540"/>
      <c r="AB130" s="1540">
        <v>457.42</v>
      </c>
      <c r="AC130" s="1540">
        <v>4</v>
      </c>
      <c r="AD130" s="1540">
        <v>500</v>
      </c>
    </row>
    <row r="131" spans="1:30" ht="16.5" customHeight="1">
      <c r="A131" s="1536">
        <v>126</v>
      </c>
      <c r="B131" s="1536" t="s">
        <v>18804</v>
      </c>
      <c r="C131" s="1536" t="s">
        <v>2312</v>
      </c>
      <c r="D131" s="1536" t="s">
        <v>22516</v>
      </c>
      <c r="E131" s="1536" t="s">
        <v>21824</v>
      </c>
      <c r="F131" s="1536" t="s">
        <v>20899</v>
      </c>
      <c r="G131" s="1536" t="s">
        <v>21794</v>
      </c>
      <c r="H131" s="1536" t="s">
        <v>22517</v>
      </c>
      <c r="I131" s="1537" t="s">
        <v>22518</v>
      </c>
      <c r="J131" s="1536" t="s">
        <v>20903</v>
      </c>
      <c r="K131" s="1538" t="s">
        <v>22519</v>
      </c>
      <c r="L131" s="1539" t="s">
        <v>22037</v>
      </c>
      <c r="M131" s="1539" t="s">
        <v>22520</v>
      </c>
      <c r="N131" s="1539"/>
      <c r="O131" s="1539"/>
      <c r="P131" s="1539" t="s">
        <v>22521</v>
      </c>
      <c r="Q131" s="1540">
        <v>112720</v>
      </c>
      <c r="R131" s="1540"/>
      <c r="S131" s="1540"/>
      <c r="T131" s="1540">
        <f t="shared" si="2"/>
        <v>112720</v>
      </c>
      <c r="U131" s="1541">
        <v>1</v>
      </c>
      <c r="V131" s="1541">
        <v>1</v>
      </c>
      <c r="W131" s="1541">
        <f t="shared" si="3"/>
        <v>2</v>
      </c>
      <c r="X131" s="1540"/>
      <c r="Y131" s="1540"/>
      <c r="Z131" s="1540"/>
      <c r="AA131" s="1540"/>
      <c r="AB131" s="1540">
        <v>1311.12</v>
      </c>
      <c r="AC131" s="1540">
        <v>23</v>
      </c>
      <c r="AD131" s="1540">
        <v>2000</v>
      </c>
    </row>
    <row r="132" spans="1:30" ht="16.5" customHeight="1">
      <c r="A132" s="1536">
        <v>127</v>
      </c>
      <c r="B132" s="1536" t="s">
        <v>18804</v>
      </c>
      <c r="C132" s="1536" t="s">
        <v>2461</v>
      </c>
      <c r="D132" s="1536" t="s">
        <v>22522</v>
      </c>
      <c r="E132" s="1536" t="s">
        <v>22523</v>
      </c>
      <c r="F132" s="1536" t="s">
        <v>18826</v>
      </c>
      <c r="G132" s="1536" t="s">
        <v>21794</v>
      </c>
      <c r="H132" s="1536" t="s">
        <v>22524</v>
      </c>
      <c r="I132" s="1537" t="s">
        <v>22525</v>
      </c>
      <c r="J132" s="1536" t="s">
        <v>22526</v>
      </c>
      <c r="K132" s="1538" t="s">
        <v>22527</v>
      </c>
      <c r="L132" s="1539" t="s">
        <v>22037</v>
      </c>
      <c r="M132" s="1539" t="s">
        <v>22037</v>
      </c>
      <c r="N132" s="1539" t="s">
        <v>6378</v>
      </c>
      <c r="O132" s="1539" t="s">
        <v>6378</v>
      </c>
      <c r="P132" s="1539" t="s">
        <v>22528</v>
      </c>
      <c r="Q132" s="1540">
        <v>72712</v>
      </c>
      <c r="R132" s="1540"/>
      <c r="S132" s="1540"/>
      <c r="T132" s="1540">
        <f t="shared" si="2"/>
        <v>72712</v>
      </c>
      <c r="U132" s="1541"/>
      <c r="V132" s="1541">
        <v>2</v>
      </c>
      <c r="W132" s="1541">
        <f t="shared" si="3"/>
        <v>2</v>
      </c>
      <c r="X132" s="1540">
        <v>98.75</v>
      </c>
      <c r="Y132" s="1540">
        <v>31.11</v>
      </c>
      <c r="Z132" s="1540">
        <v>533.14</v>
      </c>
      <c r="AA132" s="1540">
        <v>314</v>
      </c>
      <c r="AB132" s="1540">
        <v>977</v>
      </c>
      <c r="AC132" s="1540">
        <v>1</v>
      </c>
      <c r="AD132" s="1540">
        <v>4000</v>
      </c>
    </row>
    <row r="133" spans="1:30" ht="16.5" customHeight="1">
      <c r="A133" s="1536">
        <v>128</v>
      </c>
      <c r="B133" s="1536" t="s">
        <v>18804</v>
      </c>
      <c r="C133" s="1536" t="s">
        <v>2461</v>
      </c>
      <c r="D133" s="1536" t="s">
        <v>22529</v>
      </c>
      <c r="E133" s="1536" t="s">
        <v>22530</v>
      </c>
      <c r="F133" s="1536" t="s">
        <v>22531</v>
      </c>
      <c r="G133" s="1536" t="s">
        <v>21783</v>
      </c>
      <c r="H133" s="1536" t="s">
        <v>22532</v>
      </c>
      <c r="I133" s="1537" t="s">
        <v>22533</v>
      </c>
      <c r="J133" s="1536" t="s">
        <v>22534</v>
      </c>
      <c r="K133" s="1538"/>
      <c r="L133" s="1539" t="s">
        <v>21813</v>
      </c>
      <c r="M133" s="1539" t="s">
        <v>6544</v>
      </c>
      <c r="N133" s="1539" t="s">
        <v>6378</v>
      </c>
      <c r="O133" s="1539" t="s">
        <v>6378</v>
      </c>
      <c r="P133" s="1539" t="s">
        <v>22535</v>
      </c>
      <c r="Q133" s="1540">
        <v>55000</v>
      </c>
      <c r="R133" s="1540"/>
      <c r="S133" s="1540">
        <v>40080</v>
      </c>
      <c r="T133" s="1540">
        <f t="shared" si="2"/>
        <v>95080</v>
      </c>
      <c r="U133" s="1541">
        <v>1</v>
      </c>
      <c r="V133" s="1541"/>
      <c r="W133" s="1541">
        <f t="shared" si="3"/>
        <v>1</v>
      </c>
      <c r="X133" s="1540"/>
      <c r="Y133" s="1540"/>
      <c r="Z133" s="1540"/>
      <c r="AA133" s="1540"/>
      <c r="AB133" s="1540"/>
      <c r="AC133" s="1540">
        <v>56</v>
      </c>
      <c r="AD133" s="1540">
        <v>1289</v>
      </c>
    </row>
    <row r="134" spans="1:30" ht="16.5" customHeight="1">
      <c r="A134" s="1536">
        <v>129</v>
      </c>
      <c r="B134" s="1536" t="s">
        <v>18804</v>
      </c>
      <c r="C134" s="1536" t="s">
        <v>16009</v>
      </c>
      <c r="D134" s="1536" t="s">
        <v>22536</v>
      </c>
      <c r="E134" s="1536" t="s">
        <v>17973</v>
      </c>
      <c r="F134" s="1536" t="s">
        <v>18908</v>
      </c>
      <c r="G134" s="1536" t="s">
        <v>21794</v>
      </c>
      <c r="H134" s="1536" t="s">
        <v>18910</v>
      </c>
      <c r="I134" s="1537" t="s">
        <v>18906</v>
      </c>
      <c r="J134" s="1536" t="s">
        <v>18907</v>
      </c>
      <c r="K134" s="1538" t="s">
        <v>18909</v>
      </c>
      <c r="L134" s="1539" t="s">
        <v>21865</v>
      </c>
      <c r="M134" s="1539" t="s">
        <v>21798</v>
      </c>
      <c r="N134" s="1539" t="s">
        <v>6378</v>
      </c>
      <c r="O134" s="1539" t="s">
        <v>6378</v>
      </c>
      <c r="P134" s="1539" t="s">
        <v>21974</v>
      </c>
      <c r="Q134" s="1540">
        <v>19072</v>
      </c>
      <c r="R134" s="1540"/>
      <c r="S134" s="1540"/>
      <c r="T134" s="1540">
        <f t="shared" si="2"/>
        <v>19072</v>
      </c>
      <c r="U134" s="1541">
        <v>2</v>
      </c>
      <c r="V134" s="1541"/>
      <c r="W134" s="1541">
        <f t="shared" si="3"/>
        <v>2</v>
      </c>
      <c r="X134" s="1540">
        <v>197.2</v>
      </c>
      <c r="Y134" s="1540">
        <v>119</v>
      </c>
      <c r="Z134" s="1540">
        <v>140</v>
      </c>
      <c r="AA134" s="1540">
        <v>336</v>
      </c>
      <c r="AB134" s="1540">
        <v>1892</v>
      </c>
      <c r="AC134" s="1540">
        <v>17</v>
      </c>
      <c r="AD134" s="1540">
        <v>19983</v>
      </c>
    </row>
    <row r="135" spans="1:30" ht="16.5" customHeight="1">
      <c r="A135" s="1536">
        <v>130</v>
      </c>
      <c r="B135" s="1536" t="s">
        <v>18804</v>
      </c>
      <c r="C135" s="1536" t="s">
        <v>2286</v>
      </c>
      <c r="D135" s="1536" t="s">
        <v>22537</v>
      </c>
      <c r="E135" s="1536" t="s">
        <v>21782</v>
      </c>
      <c r="F135" s="1536" t="s">
        <v>18809</v>
      </c>
      <c r="G135" s="1536" t="s">
        <v>21783</v>
      </c>
      <c r="H135" s="1536" t="s">
        <v>22538</v>
      </c>
      <c r="I135" s="1537" t="s">
        <v>22539</v>
      </c>
      <c r="J135" s="1536" t="s">
        <v>22540</v>
      </c>
      <c r="K135" s="1538" t="s">
        <v>22541</v>
      </c>
      <c r="L135" s="1539" t="s">
        <v>21788</v>
      </c>
      <c r="M135" s="1539" t="s">
        <v>21937</v>
      </c>
      <c r="N135" s="1539" t="s">
        <v>6378</v>
      </c>
      <c r="O135" s="1539" t="s">
        <v>6378</v>
      </c>
      <c r="P135" s="1539" t="s">
        <v>22542</v>
      </c>
      <c r="Q135" s="1540">
        <v>131000</v>
      </c>
      <c r="R135" s="1540"/>
      <c r="S135" s="1540"/>
      <c r="T135" s="1540">
        <f t="shared" ref="T135:T198" si="4">SUM(Q135:S135)</f>
        <v>131000</v>
      </c>
      <c r="U135" s="1541">
        <v>10</v>
      </c>
      <c r="V135" s="1541">
        <v>10</v>
      </c>
      <c r="W135" s="1541">
        <f t="shared" ref="W135:W198" si="5">SUM(U135:V135)</f>
        <v>20</v>
      </c>
      <c r="X135" s="1540"/>
      <c r="Y135" s="1540"/>
      <c r="Z135" s="1540">
        <v>741356</v>
      </c>
      <c r="AA135" s="1540"/>
      <c r="AB135" s="1540">
        <v>741365</v>
      </c>
      <c r="AC135" s="1540">
        <v>9</v>
      </c>
      <c r="AD135" s="1540">
        <v>11525</v>
      </c>
    </row>
    <row r="136" spans="1:30" ht="16.5" customHeight="1">
      <c r="A136" s="1536">
        <v>131</v>
      </c>
      <c r="B136" s="1536" t="s">
        <v>18804</v>
      </c>
      <c r="C136" s="1536" t="s">
        <v>2555</v>
      </c>
      <c r="D136" s="1536" t="s">
        <v>22543</v>
      </c>
      <c r="E136" s="1536" t="s">
        <v>22544</v>
      </c>
      <c r="F136" s="1536" t="s">
        <v>22545</v>
      </c>
      <c r="G136" s="1536" t="s">
        <v>21783</v>
      </c>
      <c r="H136" s="1536" t="s">
        <v>22546</v>
      </c>
      <c r="I136" s="1537" t="s">
        <v>22547</v>
      </c>
      <c r="J136" s="1536" t="s">
        <v>22548</v>
      </c>
      <c r="K136" s="1538"/>
      <c r="L136" s="1539" t="s">
        <v>21937</v>
      </c>
      <c r="M136" s="1539" t="s">
        <v>21937</v>
      </c>
      <c r="N136" s="1539" t="s">
        <v>21937</v>
      </c>
      <c r="O136" s="1539" t="s">
        <v>6378</v>
      </c>
      <c r="P136" s="1539" t="s">
        <v>6425</v>
      </c>
      <c r="Q136" s="1540"/>
      <c r="R136" s="1540"/>
      <c r="S136" s="1540"/>
      <c r="T136" s="1540">
        <f t="shared" si="4"/>
        <v>0</v>
      </c>
      <c r="U136" s="1541"/>
      <c r="V136" s="1541">
        <v>2</v>
      </c>
      <c r="W136" s="1541">
        <f t="shared" si="5"/>
        <v>2</v>
      </c>
      <c r="X136" s="1540">
        <v>17</v>
      </c>
      <c r="Y136" s="1540">
        <v>50</v>
      </c>
      <c r="Z136" s="1540">
        <v>50</v>
      </c>
      <c r="AA136" s="1540">
        <v>17</v>
      </c>
      <c r="AB136" s="1540">
        <v>705</v>
      </c>
      <c r="AC136" s="1540">
        <v>14</v>
      </c>
      <c r="AD136" s="1540">
        <v>212</v>
      </c>
    </row>
    <row r="137" spans="1:30" ht="16.5" customHeight="1">
      <c r="A137" s="1536">
        <v>132</v>
      </c>
      <c r="B137" s="1536" t="s">
        <v>18804</v>
      </c>
      <c r="C137" s="1536" t="s">
        <v>16034</v>
      </c>
      <c r="D137" s="1536" t="s">
        <v>22549</v>
      </c>
      <c r="E137" s="1536" t="s">
        <v>21782</v>
      </c>
      <c r="F137" s="1536" t="s">
        <v>22550</v>
      </c>
      <c r="G137" s="1536" t="s">
        <v>21783</v>
      </c>
      <c r="H137" s="1536" t="s">
        <v>22551</v>
      </c>
      <c r="I137" s="1537" t="s">
        <v>22552</v>
      </c>
      <c r="J137" s="1536" t="s">
        <v>22553</v>
      </c>
      <c r="K137" s="1538"/>
      <c r="L137" s="1539" t="s">
        <v>22554</v>
      </c>
      <c r="M137" s="1539" t="s">
        <v>22554</v>
      </c>
      <c r="N137" s="1539" t="s">
        <v>22554</v>
      </c>
      <c r="O137" s="1539" t="s">
        <v>22554</v>
      </c>
      <c r="P137" s="1539" t="s">
        <v>22555</v>
      </c>
      <c r="Q137" s="1540">
        <v>392934</v>
      </c>
      <c r="R137" s="1540"/>
      <c r="S137" s="1540">
        <v>3410</v>
      </c>
      <c r="T137" s="1540">
        <f t="shared" si="4"/>
        <v>396344</v>
      </c>
      <c r="U137" s="1541">
        <v>3</v>
      </c>
      <c r="V137" s="1541">
        <v>4</v>
      </c>
      <c r="W137" s="1541">
        <f t="shared" si="5"/>
        <v>7</v>
      </c>
      <c r="X137" s="1540">
        <v>3593</v>
      </c>
      <c r="Y137" s="1540">
        <v>121</v>
      </c>
      <c r="Z137" s="1540">
        <v>417</v>
      </c>
      <c r="AA137" s="1540"/>
      <c r="AB137" s="1540">
        <v>4131</v>
      </c>
      <c r="AC137" s="1540">
        <v>10</v>
      </c>
      <c r="AD137" s="1540">
        <v>5200</v>
      </c>
    </row>
    <row r="138" spans="1:30" ht="16.5" customHeight="1">
      <c r="A138" s="1536">
        <v>133</v>
      </c>
      <c r="B138" s="1536" t="s">
        <v>18804</v>
      </c>
      <c r="C138" s="1536" t="s">
        <v>2391</v>
      </c>
      <c r="D138" s="1536" t="s">
        <v>22556</v>
      </c>
      <c r="E138" s="1536" t="s">
        <v>18122</v>
      </c>
      <c r="F138" s="1536" t="s">
        <v>22557</v>
      </c>
      <c r="G138" s="1536" t="s">
        <v>21783</v>
      </c>
      <c r="H138" s="1536" t="s">
        <v>22558</v>
      </c>
      <c r="I138" s="1537" t="s">
        <v>22559</v>
      </c>
      <c r="J138" s="1536" t="s">
        <v>20954</v>
      </c>
      <c r="K138" s="1538"/>
      <c r="L138" s="1539" t="s">
        <v>22003</v>
      </c>
      <c r="M138" s="1539" t="s">
        <v>22560</v>
      </c>
      <c r="N138" s="1539" t="s">
        <v>22560</v>
      </c>
      <c r="O138" s="1539" t="s">
        <v>22560</v>
      </c>
      <c r="P138" s="1539"/>
      <c r="Q138" s="1540">
        <v>18100</v>
      </c>
      <c r="R138" s="1540"/>
      <c r="S138" s="1540"/>
      <c r="T138" s="1540">
        <f t="shared" si="4"/>
        <v>18100</v>
      </c>
      <c r="U138" s="1541"/>
      <c r="V138" s="1541"/>
      <c r="W138" s="1541">
        <f t="shared" si="5"/>
        <v>0</v>
      </c>
      <c r="X138" s="1540"/>
      <c r="Y138" s="1540"/>
      <c r="Z138" s="1540"/>
      <c r="AA138" s="1540"/>
      <c r="AB138" s="1540">
        <v>208.24</v>
      </c>
      <c r="AC138" s="1540">
        <v>1</v>
      </c>
      <c r="AD138" s="1540">
        <v>4500</v>
      </c>
    </row>
    <row r="139" spans="1:30" ht="16.5" customHeight="1">
      <c r="A139" s="1536">
        <v>134</v>
      </c>
      <c r="B139" s="1536" t="s">
        <v>18804</v>
      </c>
      <c r="C139" s="1536" t="s">
        <v>2391</v>
      </c>
      <c r="D139" s="1536" t="s">
        <v>22561</v>
      </c>
      <c r="E139" s="1536" t="s">
        <v>19122</v>
      </c>
      <c r="F139" s="1536" t="s">
        <v>22562</v>
      </c>
      <c r="G139" s="1536" t="s">
        <v>21783</v>
      </c>
      <c r="H139" s="1536" t="s">
        <v>22563</v>
      </c>
      <c r="I139" s="1537" t="s">
        <v>22564</v>
      </c>
      <c r="J139" s="1536" t="s">
        <v>20954</v>
      </c>
      <c r="K139" s="1538"/>
      <c r="L139" s="1539" t="s">
        <v>22565</v>
      </c>
      <c r="M139" s="1539" t="s">
        <v>6378</v>
      </c>
      <c r="N139" s="1539" t="s">
        <v>6378</v>
      </c>
      <c r="O139" s="1539" t="s">
        <v>6378</v>
      </c>
      <c r="P139" s="1539"/>
      <c r="Q139" s="1540">
        <v>20240</v>
      </c>
      <c r="R139" s="1540"/>
      <c r="S139" s="1540"/>
      <c r="T139" s="1540">
        <f t="shared" si="4"/>
        <v>20240</v>
      </c>
      <c r="U139" s="1541"/>
      <c r="V139" s="1541"/>
      <c r="W139" s="1541">
        <f t="shared" si="5"/>
        <v>0</v>
      </c>
      <c r="X139" s="1540"/>
      <c r="Y139" s="1540"/>
      <c r="Z139" s="1540"/>
      <c r="AA139" s="1540"/>
      <c r="AB139" s="1540">
        <v>428.51</v>
      </c>
      <c r="AC139" s="1540">
        <v>2</v>
      </c>
      <c r="AD139" s="1540">
        <v>37</v>
      </c>
    </row>
    <row r="140" spans="1:30" ht="16.5" customHeight="1">
      <c r="A140" s="1536">
        <v>135</v>
      </c>
      <c r="B140" s="1536" t="s">
        <v>18804</v>
      </c>
      <c r="C140" s="1536" t="s">
        <v>2391</v>
      </c>
      <c r="D140" s="1536" t="s">
        <v>22566</v>
      </c>
      <c r="E140" s="1536" t="s">
        <v>19122</v>
      </c>
      <c r="F140" s="1536" t="s">
        <v>22567</v>
      </c>
      <c r="G140" s="1536" t="s">
        <v>21783</v>
      </c>
      <c r="H140" s="1536" t="s">
        <v>22568</v>
      </c>
      <c r="I140" s="1537" t="s">
        <v>22569</v>
      </c>
      <c r="J140" s="1536" t="s">
        <v>22570</v>
      </c>
      <c r="K140" s="1538" t="s">
        <v>22571</v>
      </c>
      <c r="L140" s="1539" t="s">
        <v>22572</v>
      </c>
      <c r="M140" s="1539" t="s">
        <v>6378</v>
      </c>
      <c r="N140" s="1539" t="s">
        <v>6378</v>
      </c>
      <c r="O140" s="1539" t="s">
        <v>6378</v>
      </c>
      <c r="P140" s="1539" t="s">
        <v>21917</v>
      </c>
      <c r="Q140" s="1540">
        <v>24214</v>
      </c>
      <c r="R140" s="1540"/>
      <c r="S140" s="1540"/>
      <c r="T140" s="1540">
        <f t="shared" si="4"/>
        <v>24214</v>
      </c>
      <c r="U140" s="1541"/>
      <c r="V140" s="1541">
        <v>1</v>
      </c>
      <c r="W140" s="1541">
        <f t="shared" si="5"/>
        <v>1</v>
      </c>
      <c r="X140" s="1540">
        <v>120</v>
      </c>
      <c r="Y140" s="1540">
        <v>62.6</v>
      </c>
      <c r="Z140" s="1540">
        <v>122.63</v>
      </c>
      <c r="AA140" s="1540"/>
      <c r="AB140" s="1540"/>
      <c r="AC140" s="1540">
        <v>5</v>
      </c>
      <c r="AD140" s="1540">
        <v>4000</v>
      </c>
    </row>
    <row r="141" spans="1:30" ht="16.5" customHeight="1">
      <c r="A141" s="1536">
        <v>136</v>
      </c>
      <c r="B141" s="1536" t="s">
        <v>18804</v>
      </c>
      <c r="C141" s="1536" t="s">
        <v>2391</v>
      </c>
      <c r="D141" s="1536" t="s">
        <v>22573</v>
      </c>
      <c r="E141" s="1536" t="s">
        <v>22574</v>
      </c>
      <c r="F141" s="1536" t="s">
        <v>22575</v>
      </c>
      <c r="G141" s="1536" t="s">
        <v>21794</v>
      </c>
      <c r="H141" s="1536" t="s">
        <v>22576</v>
      </c>
      <c r="I141" s="1537" t="s">
        <v>22577</v>
      </c>
      <c r="J141" s="1536" t="s">
        <v>22578</v>
      </c>
      <c r="K141" s="1538" t="s">
        <v>22579</v>
      </c>
      <c r="L141" s="1539" t="s">
        <v>22580</v>
      </c>
      <c r="M141" s="1539" t="s">
        <v>22180</v>
      </c>
      <c r="N141" s="1539" t="s">
        <v>6378</v>
      </c>
      <c r="O141" s="1539" t="s">
        <v>6378</v>
      </c>
      <c r="P141" s="1539" t="s">
        <v>21872</v>
      </c>
      <c r="Q141" s="1540">
        <v>400000</v>
      </c>
      <c r="R141" s="1540"/>
      <c r="S141" s="1540"/>
      <c r="T141" s="1540">
        <f t="shared" si="4"/>
        <v>400000</v>
      </c>
      <c r="U141" s="1541">
        <v>6</v>
      </c>
      <c r="V141" s="1541">
        <v>1</v>
      </c>
      <c r="W141" s="1541">
        <f t="shared" si="5"/>
        <v>7</v>
      </c>
      <c r="X141" s="1540">
        <v>131.80000000000001</v>
      </c>
      <c r="Y141" s="1540">
        <v>148.07</v>
      </c>
      <c r="Z141" s="1540">
        <v>640.13</v>
      </c>
      <c r="AA141" s="1540">
        <v>3920.11</v>
      </c>
      <c r="AB141" s="1540">
        <v>4840.1099999999997</v>
      </c>
      <c r="AC141" s="1540">
        <v>14</v>
      </c>
      <c r="AD141" s="1540">
        <v>22000</v>
      </c>
    </row>
    <row r="142" spans="1:30" ht="16.5" customHeight="1">
      <c r="A142" s="1536">
        <v>137</v>
      </c>
      <c r="B142" s="1536" t="s">
        <v>18804</v>
      </c>
      <c r="C142" s="1536" t="s">
        <v>2363</v>
      </c>
      <c r="D142" s="1536" t="s">
        <v>22581</v>
      </c>
      <c r="E142" s="1536" t="s">
        <v>21782</v>
      </c>
      <c r="F142" s="1536" t="s">
        <v>2363</v>
      </c>
      <c r="G142" s="1536" t="s">
        <v>21794</v>
      </c>
      <c r="H142" s="1536" t="s">
        <v>22582</v>
      </c>
      <c r="I142" s="1537" t="s">
        <v>22583</v>
      </c>
      <c r="J142" s="1536" t="s">
        <v>22584</v>
      </c>
      <c r="K142" s="1538"/>
      <c r="L142" s="1539" t="s">
        <v>22258</v>
      </c>
      <c r="M142" s="1539" t="s">
        <v>21798</v>
      </c>
      <c r="N142" s="1539" t="s">
        <v>21798</v>
      </c>
      <c r="O142" s="1539" t="s">
        <v>6378</v>
      </c>
      <c r="P142" s="1539" t="s">
        <v>9792</v>
      </c>
      <c r="Q142" s="1540">
        <v>30743</v>
      </c>
      <c r="R142" s="1540"/>
      <c r="S142" s="1540"/>
      <c r="T142" s="1540">
        <f t="shared" si="4"/>
        <v>30743</v>
      </c>
      <c r="U142" s="1541"/>
      <c r="V142" s="1541">
        <v>2</v>
      </c>
      <c r="W142" s="1541">
        <f t="shared" si="5"/>
        <v>2</v>
      </c>
      <c r="X142" s="1540">
        <v>22.54</v>
      </c>
      <c r="Y142" s="1540"/>
      <c r="Z142" s="1540">
        <v>272.63</v>
      </c>
      <c r="AA142" s="1540">
        <v>178.78</v>
      </c>
      <c r="AB142" s="1540">
        <v>689.52</v>
      </c>
      <c r="AC142" s="1540"/>
      <c r="AD142" s="1540">
        <v>53</v>
      </c>
    </row>
    <row r="143" spans="1:30" ht="16.5" customHeight="1">
      <c r="A143" s="1536">
        <v>138</v>
      </c>
      <c r="B143" s="1536" t="s">
        <v>18804</v>
      </c>
      <c r="C143" s="1536" t="s">
        <v>2363</v>
      </c>
      <c r="D143" s="1536" t="s">
        <v>22585</v>
      </c>
      <c r="E143" s="1536" t="s">
        <v>21782</v>
      </c>
      <c r="F143" s="1536" t="s">
        <v>2363</v>
      </c>
      <c r="G143" s="1536" t="s">
        <v>21794</v>
      </c>
      <c r="H143" s="1536" t="s">
        <v>22586</v>
      </c>
      <c r="I143" s="1537" t="s">
        <v>22587</v>
      </c>
      <c r="J143" s="1536" t="s">
        <v>22588</v>
      </c>
      <c r="K143" s="1538"/>
      <c r="L143" s="1539" t="s">
        <v>22258</v>
      </c>
      <c r="M143" s="1539" t="s">
        <v>21798</v>
      </c>
      <c r="N143" s="1539" t="s">
        <v>21798</v>
      </c>
      <c r="O143" s="1539" t="s">
        <v>6378</v>
      </c>
      <c r="P143" s="1539" t="s">
        <v>9792</v>
      </c>
      <c r="Q143" s="1540">
        <v>30743</v>
      </c>
      <c r="R143" s="1540"/>
      <c r="S143" s="1540"/>
      <c r="T143" s="1540">
        <f t="shared" si="4"/>
        <v>30743</v>
      </c>
      <c r="U143" s="1541"/>
      <c r="V143" s="1541">
        <v>2</v>
      </c>
      <c r="W143" s="1541">
        <f t="shared" si="5"/>
        <v>2</v>
      </c>
      <c r="X143" s="1540">
        <v>25.47</v>
      </c>
      <c r="Y143" s="1540"/>
      <c r="Z143" s="1540">
        <v>362.12</v>
      </c>
      <c r="AA143" s="1540">
        <v>218.36</v>
      </c>
      <c r="AB143" s="1540">
        <v>1669.76</v>
      </c>
      <c r="AC143" s="1540"/>
      <c r="AD143" s="1540">
        <v>34</v>
      </c>
    </row>
    <row r="144" spans="1:30" ht="16.5" customHeight="1">
      <c r="A144" s="1536">
        <v>139</v>
      </c>
      <c r="B144" s="1536" t="s">
        <v>18804</v>
      </c>
      <c r="C144" s="1536" t="s">
        <v>2555</v>
      </c>
      <c r="D144" s="1536" t="s">
        <v>22589</v>
      </c>
      <c r="E144" s="1536" t="s">
        <v>22544</v>
      </c>
      <c r="F144" s="1536" t="s">
        <v>2555</v>
      </c>
      <c r="G144" s="1536" t="s">
        <v>21783</v>
      </c>
      <c r="H144" s="1547">
        <v>44915</v>
      </c>
      <c r="I144" s="1537" t="s">
        <v>22590</v>
      </c>
      <c r="J144" s="1536" t="s">
        <v>22548</v>
      </c>
      <c r="K144" s="1538"/>
      <c r="L144" s="1539" t="s">
        <v>21937</v>
      </c>
      <c r="M144" s="1539" t="s">
        <v>21937</v>
      </c>
      <c r="N144" s="1539" t="s">
        <v>21937</v>
      </c>
      <c r="O144" s="1539" t="s">
        <v>6378</v>
      </c>
      <c r="P144" s="1539" t="s">
        <v>6425</v>
      </c>
      <c r="Q144" s="1540"/>
      <c r="R144" s="1540"/>
      <c r="S144" s="1540"/>
      <c r="T144" s="1540">
        <f t="shared" si="4"/>
        <v>0</v>
      </c>
      <c r="U144" s="1541"/>
      <c r="V144" s="1541">
        <v>1</v>
      </c>
      <c r="W144" s="1541">
        <f t="shared" si="5"/>
        <v>1</v>
      </c>
      <c r="X144" s="1540"/>
      <c r="Y144" s="1540"/>
      <c r="Z144" s="1540"/>
      <c r="AA144" s="1540"/>
      <c r="AB144" s="1540">
        <v>950</v>
      </c>
      <c r="AC144" s="1540"/>
      <c r="AD144" s="1540">
        <v>2528</v>
      </c>
    </row>
    <row r="145" spans="1:30" ht="16.5" customHeight="1">
      <c r="A145" s="1536">
        <v>140</v>
      </c>
      <c r="B145" s="1536" t="s">
        <v>18949</v>
      </c>
      <c r="C145" s="1536" t="s">
        <v>2923</v>
      </c>
      <c r="D145" s="1536" t="s">
        <v>22591</v>
      </c>
      <c r="E145" s="1536" t="s">
        <v>21782</v>
      </c>
      <c r="F145" s="1536" t="s">
        <v>2923</v>
      </c>
      <c r="G145" s="1536" t="s">
        <v>21783</v>
      </c>
      <c r="H145" s="1536" t="s">
        <v>22592</v>
      </c>
      <c r="I145" s="1537" t="s">
        <v>22593</v>
      </c>
      <c r="J145" s="1536" t="s">
        <v>22594</v>
      </c>
      <c r="K145" s="1538"/>
      <c r="L145" s="1539" t="s">
        <v>21865</v>
      </c>
      <c r="M145" s="1539" t="s">
        <v>21871</v>
      </c>
      <c r="N145" s="1539" t="s">
        <v>6378</v>
      </c>
      <c r="O145" s="1539" t="s">
        <v>6378</v>
      </c>
      <c r="P145" s="1539" t="s">
        <v>6514</v>
      </c>
      <c r="Q145" s="1540">
        <v>83229</v>
      </c>
      <c r="R145" s="1540"/>
      <c r="S145" s="1540">
        <v>3123</v>
      </c>
      <c r="T145" s="1540">
        <f t="shared" si="4"/>
        <v>86352</v>
      </c>
      <c r="U145" s="1541">
        <v>2</v>
      </c>
      <c r="V145" s="1541">
        <v>2</v>
      </c>
      <c r="W145" s="1541">
        <f t="shared" si="5"/>
        <v>4</v>
      </c>
      <c r="X145" s="1540">
        <v>140</v>
      </c>
      <c r="Y145" s="1540">
        <v>130.49</v>
      </c>
      <c r="Z145" s="1540">
        <v>179.2</v>
      </c>
      <c r="AA145" s="1540">
        <v>187</v>
      </c>
      <c r="AB145" s="1540">
        <v>636.69000000000005</v>
      </c>
      <c r="AC145" s="1540"/>
      <c r="AD145" s="1540">
        <v>3</v>
      </c>
    </row>
    <row r="146" spans="1:30" ht="16.5" customHeight="1">
      <c r="A146" s="1536">
        <v>141</v>
      </c>
      <c r="B146" s="1536" t="s">
        <v>18949</v>
      </c>
      <c r="C146" s="1536" t="s">
        <v>2813</v>
      </c>
      <c r="D146" s="1536" t="s">
        <v>22595</v>
      </c>
      <c r="E146" s="1536" t="s">
        <v>21824</v>
      </c>
      <c r="F146" s="1536" t="s">
        <v>21021</v>
      </c>
      <c r="G146" s="1536" t="s">
        <v>21783</v>
      </c>
      <c r="H146" s="1536" t="s">
        <v>22596</v>
      </c>
      <c r="I146" s="1537" t="s">
        <v>22597</v>
      </c>
      <c r="J146" s="1536" t="s">
        <v>22598</v>
      </c>
      <c r="K146" s="1538"/>
      <c r="L146" s="1539" t="s">
        <v>21798</v>
      </c>
      <c r="M146" s="1539" t="s">
        <v>21798</v>
      </c>
      <c r="N146" s="1539"/>
      <c r="O146" s="1539"/>
      <c r="P146" s="1539" t="s">
        <v>22069</v>
      </c>
      <c r="Q146" s="1540">
        <v>2000</v>
      </c>
      <c r="R146" s="1540"/>
      <c r="S146" s="1540"/>
      <c r="T146" s="1540">
        <f t="shared" si="4"/>
        <v>2000</v>
      </c>
      <c r="U146" s="1541">
        <v>3</v>
      </c>
      <c r="V146" s="1541"/>
      <c r="W146" s="1541">
        <f t="shared" si="5"/>
        <v>3</v>
      </c>
      <c r="X146" s="1540">
        <v>90</v>
      </c>
      <c r="Y146" s="1540"/>
      <c r="Z146" s="1540"/>
      <c r="AA146" s="1540"/>
      <c r="AB146" s="1540">
        <v>551</v>
      </c>
      <c r="AC146" s="1540">
        <v>50</v>
      </c>
      <c r="AD146" s="1540">
        <v>4500</v>
      </c>
    </row>
    <row r="147" spans="1:30" ht="16.5" customHeight="1">
      <c r="A147" s="1536">
        <v>142</v>
      </c>
      <c r="B147" s="1536" t="s">
        <v>18949</v>
      </c>
      <c r="C147" s="1536" t="s">
        <v>2791</v>
      </c>
      <c r="D147" s="1536" t="s">
        <v>22599</v>
      </c>
      <c r="E147" s="1536" t="s">
        <v>22600</v>
      </c>
      <c r="F147" s="1536" t="s">
        <v>22601</v>
      </c>
      <c r="G147" s="1536" t="s">
        <v>21794</v>
      </c>
      <c r="H147" s="1536" t="s">
        <v>22602</v>
      </c>
      <c r="I147" s="1537" t="s">
        <v>22603</v>
      </c>
      <c r="J147" s="1536" t="s">
        <v>22604</v>
      </c>
      <c r="K147" s="1538" t="s">
        <v>22605</v>
      </c>
      <c r="L147" s="1539" t="s">
        <v>21813</v>
      </c>
      <c r="M147" s="1539" t="s">
        <v>21937</v>
      </c>
      <c r="N147" s="1539" t="s">
        <v>21937</v>
      </c>
      <c r="O147" s="1539" t="s">
        <v>6378</v>
      </c>
      <c r="P147" s="1539" t="s">
        <v>6422</v>
      </c>
      <c r="Q147" s="1540">
        <v>24000</v>
      </c>
      <c r="R147" s="1540"/>
      <c r="S147" s="1540"/>
      <c r="T147" s="1540">
        <f t="shared" si="4"/>
        <v>24000</v>
      </c>
      <c r="U147" s="1541">
        <v>2</v>
      </c>
      <c r="V147" s="1541">
        <v>1</v>
      </c>
      <c r="W147" s="1541">
        <f t="shared" si="5"/>
        <v>3</v>
      </c>
      <c r="X147" s="1540"/>
      <c r="Y147" s="1540"/>
      <c r="Z147" s="1540"/>
      <c r="AA147" s="1540"/>
      <c r="AB147" s="1540"/>
      <c r="AC147" s="1540">
        <v>145</v>
      </c>
      <c r="AD147" s="1540">
        <v>17506</v>
      </c>
    </row>
    <row r="148" spans="1:30" ht="16.5" customHeight="1">
      <c r="A148" s="1536">
        <v>143</v>
      </c>
      <c r="B148" s="1536" t="s">
        <v>18949</v>
      </c>
      <c r="C148" s="1536" t="s">
        <v>5742</v>
      </c>
      <c r="D148" s="1536" t="s">
        <v>22606</v>
      </c>
      <c r="E148" s="1536" t="s">
        <v>21824</v>
      </c>
      <c r="F148" s="1536" t="s">
        <v>22607</v>
      </c>
      <c r="G148" s="1536" t="s">
        <v>21783</v>
      </c>
      <c r="H148" s="1536" t="s">
        <v>22608</v>
      </c>
      <c r="I148" s="1537" t="s">
        <v>22609</v>
      </c>
      <c r="J148" s="1536" t="s">
        <v>22610</v>
      </c>
      <c r="K148" s="1538" t="s">
        <v>22611</v>
      </c>
      <c r="L148" s="1539" t="s">
        <v>21865</v>
      </c>
      <c r="M148" s="1539" t="s">
        <v>6544</v>
      </c>
      <c r="N148" s="1539" t="s">
        <v>6378</v>
      </c>
      <c r="O148" s="1539" t="s">
        <v>6378</v>
      </c>
      <c r="P148" s="1539" t="s">
        <v>21872</v>
      </c>
      <c r="Q148" s="1540">
        <v>129678</v>
      </c>
      <c r="R148" s="1540"/>
      <c r="S148" s="1540"/>
      <c r="T148" s="1540">
        <f t="shared" si="4"/>
        <v>129678</v>
      </c>
      <c r="U148" s="1541"/>
      <c r="V148" s="1541">
        <v>2</v>
      </c>
      <c r="W148" s="1541">
        <f t="shared" si="5"/>
        <v>2</v>
      </c>
      <c r="X148" s="1540">
        <v>140</v>
      </c>
      <c r="Y148" s="1540">
        <v>21</v>
      </c>
      <c r="Z148" s="1540">
        <v>90</v>
      </c>
      <c r="AA148" s="1540"/>
      <c r="AB148" s="1540">
        <v>251</v>
      </c>
      <c r="AC148" s="1540">
        <v>20</v>
      </c>
      <c r="AD148" s="1540">
        <v>160000</v>
      </c>
    </row>
    <row r="149" spans="1:30" ht="16.5" customHeight="1">
      <c r="A149" s="1536">
        <v>144</v>
      </c>
      <c r="B149" s="1536" t="s">
        <v>18949</v>
      </c>
      <c r="C149" s="1536" t="s">
        <v>16254</v>
      </c>
      <c r="D149" s="1536" t="s">
        <v>22612</v>
      </c>
      <c r="E149" s="1536" t="s">
        <v>21880</v>
      </c>
      <c r="F149" s="1536" t="s">
        <v>22613</v>
      </c>
      <c r="G149" s="1536" t="s">
        <v>21794</v>
      </c>
      <c r="H149" s="1536" t="s">
        <v>22614</v>
      </c>
      <c r="I149" s="1537" t="s">
        <v>22615</v>
      </c>
      <c r="J149" s="1536" t="s">
        <v>22616</v>
      </c>
      <c r="K149" s="1538" t="s">
        <v>22617</v>
      </c>
      <c r="L149" s="1539" t="s">
        <v>21788</v>
      </c>
      <c r="M149" s="1539" t="s">
        <v>6544</v>
      </c>
      <c r="N149" s="1539" t="s">
        <v>6544</v>
      </c>
      <c r="O149" s="1539" t="s">
        <v>6378</v>
      </c>
      <c r="P149" s="1539" t="s">
        <v>9792</v>
      </c>
      <c r="Q149" s="1540">
        <v>979086</v>
      </c>
      <c r="R149" s="1540"/>
      <c r="S149" s="1540"/>
      <c r="T149" s="1540">
        <f t="shared" si="4"/>
        <v>979086</v>
      </c>
      <c r="U149" s="1541">
        <v>8</v>
      </c>
      <c r="V149" s="1541">
        <v>2</v>
      </c>
      <c r="W149" s="1541">
        <f t="shared" si="5"/>
        <v>10</v>
      </c>
      <c r="X149" s="1540">
        <v>290.3</v>
      </c>
      <c r="Y149" s="1540">
        <v>66.599999999999994</v>
      </c>
      <c r="Z149" s="1540">
        <v>570</v>
      </c>
      <c r="AA149" s="1540">
        <v>1792.4</v>
      </c>
      <c r="AB149" s="1540">
        <v>2719.3</v>
      </c>
      <c r="AC149" s="1544">
        <v>22</v>
      </c>
      <c r="AD149" s="1544">
        <v>162370</v>
      </c>
    </row>
    <row r="150" spans="1:30" ht="16.5" customHeight="1">
      <c r="A150" s="1536">
        <v>145</v>
      </c>
      <c r="B150" s="1536" t="s">
        <v>18949</v>
      </c>
      <c r="C150" s="1536" t="s">
        <v>16232</v>
      </c>
      <c r="D150" s="1536" t="s">
        <v>22618</v>
      </c>
      <c r="E150" s="1536" t="s">
        <v>21824</v>
      </c>
      <c r="F150" s="1536" t="s">
        <v>20984</v>
      </c>
      <c r="G150" s="1536" t="s">
        <v>21783</v>
      </c>
      <c r="H150" s="1536" t="s">
        <v>22619</v>
      </c>
      <c r="I150" s="1537" t="s">
        <v>22620</v>
      </c>
      <c r="J150" s="1536" t="s">
        <v>22621</v>
      </c>
      <c r="K150" s="1538" t="s">
        <v>22622</v>
      </c>
      <c r="L150" s="1539" t="s">
        <v>21927</v>
      </c>
      <c r="M150" s="1539" t="s">
        <v>22623</v>
      </c>
      <c r="N150" s="1539" t="s">
        <v>6378</v>
      </c>
      <c r="O150" s="1539" t="s">
        <v>6378</v>
      </c>
      <c r="P150" s="1539" t="s">
        <v>22624</v>
      </c>
      <c r="Q150" s="1540">
        <v>88980</v>
      </c>
      <c r="R150" s="1540"/>
      <c r="S150" s="1540"/>
      <c r="T150" s="1540">
        <f t="shared" si="4"/>
        <v>88980</v>
      </c>
      <c r="U150" s="1541"/>
      <c r="V150" s="1541">
        <v>2</v>
      </c>
      <c r="W150" s="1541">
        <f t="shared" si="5"/>
        <v>2</v>
      </c>
      <c r="X150" s="1540">
        <v>28.8</v>
      </c>
      <c r="Y150" s="1540">
        <v>32.4</v>
      </c>
      <c r="Z150" s="1540">
        <v>174.6</v>
      </c>
      <c r="AA150" s="1540">
        <v>182</v>
      </c>
      <c r="AB150" s="1540">
        <v>414.2</v>
      </c>
      <c r="AC150" s="1544"/>
      <c r="AD150" s="1544"/>
    </row>
    <row r="151" spans="1:30" ht="16.5" customHeight="1">
      <c r="A151" s="1536">
        <v>146</v>
      </c>
      <c r="B151" s="1536" t="s">
        <v>18949</v>
      </c>
      <c r="C151" s="1536" t="s">
        <v>16227</v>
      </c>
      <c r="D151" s="1536" t="s">
        <v>22625</v>
      </c>
      <c r="E151" s="1536" t="s">
        <v>21782</v>
      </c>
      <c r="F151" s="1536" t="s">
        <v>22626</v>
      </c>
      <c r="G151" s="1536" t="s">
        <v>21794</v>
      </c>
      <c r="H151" s="1536" t="s">
        <v>22627</v>
      </c>
      <c r="I151" s="1537" t="s">
        <v>22628</v>
      </c>
      <c r="J151" s="1536" t="s">
        <v>22629</v>
      </c>
      <c r="K151" s="1538" t="s">
        <v>22630</v>
      </c>
      <c r="L151" s="1539" t="s">
        <v>22554</v>
      </c>
      <c r="M151" s="1539" t="s">
        <v>22554</v>
      </c>
      <c r="N151" s="1539" t="s">
        <v>22554</v>
      </c>
      <c r="O151" s="1539"/>
      <c r="P151" s="1539" t="s">
        <v>22631</v>
      </c>
      <c r="Q151" s="1540">
        <v>143000</v>
      </c>
      <c r="R151" s="1540"/>
      <c r="S151" s="1540"/>
      <c r="T151" s="1540">
        <f t="shared" si="4"/>
        <v>143000</v>
      </c>
      <c r="U151" s="1541">
        <v>1</v>
      </c>
      <c r="V151" s="1541"/>
      <c r="W151" s="1541">
        <f t="shared" si="5"/>
        <v>1</v>
      </c>
      <c r="X151" s="1540">
        <v>80.17</v>
      </c>
      <c r="Y151" s="1540">
        <v>53.51</v>
      </c>
      <c r="Z151" s="1540">
        <v>315.86</v>
      </c>
      <c r="AA151" s="1540">
        <v>393.35</v>
      </c>
      <c r="AB151" s="1540">
        <v>842.89</v>
      </c>
      <c r="AC151" s="1540">
        <v>18</v>
      </c>
      <c r="AD151" s="1540">
        <v>14000</v>
      </c>
    </row>
    <row r="152" spans="1:30" ht="16.5" customHeight="1">
      <c r="A152" s="1536">
        <v>147</v>
      </c>
      <c r="B152" s="1536" t="s">
        <v>18949</v>
      </c>
      <c r="C152" s="1536" t="s">
        <v>16227</v>
      </c>
      <c r="D152" s="1536" t="s">
        <v>22632</v>
      </c>
      <c r="E152" s="1536" t="s">
        <v>21782</v>
      </c>
      <c r="F152" s="1536" t="s">
        <v>22633</v>
      </c>
      <c r="G152" s="1536" t="s">
        <v>21794</v>
      </c>
      <c r="H152" s="1536" t="s">
        <v>22084</v>
      </c>
      <c r="I152" s="1537" t="s">
        <v>22634</v>
      </c>
      <c r="J152" s="1536" t="s">
        <v>22635</v>
      </c>
      <c r="K152" s="1538"/>
      <c r="L152" s="1539" t="s">
        <v>22554</v>
      </c>
      <c r="M152" s="1539" t="s">
        <v>22554</v>
      </c>
      <c r="N152" s="1539" t="s">
        <v>22554</v>
      </c>
      <c r="O152" s="1539"/>
      <c r="P152" s="1539" t="s">
        <v>6514</v>
      </c>
      <c r="Q152" s="1540">
        <v>71557</v>
      </c>
      <c r="R152" s="1540"/>
      <c r="S152" s="1540"/>
      <c r="T152" s="1540">
        <f t="shared" si="4"/>
        <v>71557</v>
      </c>
      <c r="U152" s="1541">
        <v>1</v>
      </c>
      <c r="V152" s="1541">
        <v>1</v>
      </c>
      <c r="W152" s="1541">
        <f t="shared" si="5"/>
        <v>2</v>
      </c>
      <c r="X152" s="1540"/>
      <c r="Y152" s="1540">
        <v>10</v>
      </c>
      <c r="Z152" s="1540">
        <v>1237.21</v>
      </c>
      <c r="AA152" s="1540"/>
      <c r="AB152" s="1540">
        <v>1247.21</v>
      </c>
      <c r="AC152" s="1540">
        <v>3</v>
      </c>
      <c r="AD152" s="1540">
        <v>8861</v>
      </c>
    </row>
    <row r="153" spans="1:30" ht="16.5" customHeight="1">
      <c r="A153" s="1536">
        <v>148</v>
      </c>
      <c r="B153" s="1536" t="s">
        <v>19028</v>
      </c>
      <c r="C153" s="1536" t="s">
        <v>3007</v>
      </c>
      <c r="D153" s="1536" t="s">
        <v>22636</v>
      </c>
      <c r="E153" s="1536" t="s">
        <v>21824</v>
      </c>
      <c r="F153" s="1536" t="s">
        <v>22637</v>
      </c>
      <c r="G153" s="1536" t="s">
        <v>21794</v>
      </c>
      <c r="H153" s="1536" t="s">
        <v>22410</v>
      </c>
      <c r="I153" s="1537" t="s">
        <v>22638</v>
      </c>
      <c r="J153" s="1536" t="s">
        <v>22639</v>
      </c>
      <c r="K153" s="1538" t="s">
        <v>22640</v>
      </c>
      <c r="L153" s="1539" t="s">
        <v>21865</v>
      </c>
      <c r="M153" s="1539" t="s">
        <v>21798</v>
      </c>
      <c r="N153" s="1539" t="s">
        <v>6378</v>
      </c>
      <c r="O153" s="1539" t="s">
        <v>6378</v>
      </c>
      <c r="P153" s="1539" t="s">
        <v>22641</v>
      </c>
      <c r="Q153" s="1540">
        <v>568241</v>
      </c>
      <c r="R153" s="1540"/>
      <c r="S153" s="1540">
        <v>390800</v>
      </c>
      <c r="T153" s="1540">
        <f t="shared" si="4"/>
        <v>959041</v>
      </c>
      <c r="U153" s="1541">
        <v>2</v>
      </c>
      <c r="V153" s="1541"/>
      <c r="W153" s="1541">
        <f t="shared" si="5"/>
        <v>2</v>
      </c>
      <c r="X153" s="1540">
        <v>156</v>
      </c>
      <c r="Y153" s="1540">
        <v>20</v>
      </c>
      <c r="Z153" s="1540">
        <v>90.6</v>
      </c>
      <c r="AA153" s="1540">
        <v>152.4</v>
      </c>
      <c r="AB153" s="1540">
        <v>419</v>
      </c>
      <c r="AC153" s="1540">
        <v>7</v>
      </c>
      <c r="AD153" s="1540">
        <v>21152</v>
      </c>
    </row>
    <row r="154" spans="1:30" ht="16.5" customHeight="1">
      <c r="A154" s="1536">
        <v>149</v>
      </c>
      <c r="B154" s="1536" t="s">
        <v>19028</v>
      </c>
      <c r="C154" s="1536" t="s">
        <v>3079</v>
      </c>
      <c r="D154" s="1536" t="s">
        <v>22642</v>
      </c>
      <c r="E154" s="1536" t="s">
        <v>22600</v>
      </c>
      <c r="F154" s="1536" t="s">
        <v>22643</v>
      </c>
      <c r="G154" s="1536" t="s">
        <v>21794</v>
      </c>
      <c r="H154" s="1536" t="s">
        <v>22644</v>
      </c>
      <c r="I154" s="1537" t="s">
        <v>22645</v>
      </c>
      <c r="J154" s="1536" t="s">
        <v>22646</v>
      </c>
      <c r="K154" s="1538" t="s">
        <v>22647</v>
      </c>
      <c r="L154" s="1539" t="s">
        <v>21798</v>
      </c>
      <c r="M154" s="1539" t="s">
        <v>22648</v>
      </c>
      <c r="N154" s="1539" t="s">
        <v>6378</v>
      </c>
      <c r="O154" s="1539" t="s">
        <v>6378</v>
      </c>
      <c r="P154" s="1539" t="s">
        <v>21866</v>
      </c>
      <c r="Q154" s="1540">
        <v>6200</v>
      </c>
      <c r="R154" s="1540"/>
      <c r="S154" s="1540"/>
      <c r="T154" s="1540">
        <f t="shared" si="4"/>
        <v>6200</v>
      </c>
      <c r="U154" s="1541">
        <v>1</v>
      </c>
      <c r="V154" s="1541">
        <v>1</v>
      </c>
      <c r="W154" s="1541">
        <f t="shared" si="5"/>
        <v>2</v>
      </c>
      <c r="X154" s="1540"/>
      <c r="Y154" s="1540"/>
      <c r="Z154" s="1540">
        <v>31</v>
      </c>
      <c r="AA154" s="1540">
        <v>126</v>
      </c>
      <c r="AB154" s="1540">
        <v>157</v>
      </c>
      <c r="AC154" s="1540">
        <v>5</v>
      </c>
      <c r="AD154" s="1540">
        <v>10200</v>
      </c>
    </row>
    <row r="155" spans="1:30" ht="16.5" customHeight="1">
      <c r="A155" s="1536">
        <v>150</v>
      </c>
      <c r="B155" s="1536" t="s">
        <v>19028</v>
      </c>
      <c r="C155" s="1536" t="s">
        <v>3002</v>
      </c>
      <c r="D155" s="1536" t="s">
        <v>22649</v>
      </c>
      <c r="E155" s="1536" t="s">
        <v>21824</v>
      </c>
      <c r="F155" s="1536" t="s">
        <v>21116</v>
      </c>
      <c r="G155" s="1536" t="s">
        <v>21794</v>
      </c>
      <c r="H155" s="1536" t="s">
        <v>22650</v>
      </c>
      <c r="I155" s="1537" t="s">
        <v>22651</v>
      </c>
      <c r="J155" s="1536" t="s">
        <v>22652</v>
      </c>
      <c r="K155" s="1538" t="s">
        <v>22653</v>
      </c>
      <c r="L155" s="1539" t="s">
        <v>22388</v>
      </c>
      <c r="M155" s="1539" t="s">
        <v>22388</v>
      </c>
      <c r="N155" s="1539" t="s">
        <v>22388</v>
      </c>
      <c r="O155" s="1539" t="s">
        <v>6378</v>
      </c>
      <c r="P155" s="1539" t="s">
        <v>7286</v>
      </c>
      <c r="Q155" s="1540">
        <v>85000</v>
      </c>
      <c r="R155" s="1540"/>
      <c r="S155" s="1540"/>
      <c r="T155" s="1540">
        <f t="shared" si="4"/>
        <v>85000</v>
      </c>
      <c r="U155" s="1541">
        <v>1</v>
      </c>
      <c r="V155" s="1541">
        <v>1</v>
      </c>
      <c r="W155" s="1541">
        <f t="shared" si="5"/>
        <v>2</v>
      </c>
      <c r="X155" s="1540">
        <v>121</v>
      </c>
      <c r="Y155" s="1540"/>
      <c r="Z155" s="1540">
        <v>371</v>
      </c>
      <c r="AA155" s="1540"/>
      <c r="AB155" s="1540">
        <v>492</v>
      </c>
      <c r="AC155" s="1540">
        <v>39</v>
      </c>
      <c r="AD155" s="1540">
        <v>9326</v>
      </c>
    </row>
    <row r="156" spans="1:30" ht="16.5" customHeight="1">
      <c r="A156" s="1536">
        <v>151</v>
      </c>
      <c r="B156" s="1536" t="s">
        <v>19028</v>
      </c>
      <c r="C156" s="1536" t="s">
        <v>3327</v>
      </c>
      <c r="D156" s="1536" t="s">
        <v>22654</v>
      </c>
      <c r="E156" s="1536" t="s">
        <v>21880</v>
      </c>
      <c r="F156" s="1536" t="s">
        <v>22655</v>
      </c>
      <c r="G156" s="1536" t="s">
        <v>21794</v>
      </c>
      <c r="H156" s="1536" t="s">
        <v>22656</v>
      </c>
      <c r="I156" s="1537" t="s">
        <v>22657</v>
      </c>
      <c r="J156" s="1536" t="s">
        <v>22658</v>
      </c>
      <c r="K156" s="1538" t="s">
        <v>22659</v>
      </c>
      <c r="L156" s="1539" t="s">
        <v>21865</v>
      </c>
      <c r="M156" s="1539" t="s">
        <v>6378</v>
      </c>
      <c r="N156" s="1539" t="s">
        <v>6378</v>
      </c>
      <c r="O156" s="1539" t="s">
        <v>6378</v>
      </c>
      <c r="P156" s="1539" t="s">
        <v>22660</v>
      </c>
      <c r="Q156" s="1540">
        <v>117004</v>
      </c>
      <c r="R156" s="1540"/>
      <c r="S156" s="1540"/>
      <c r="T156" s="1540">
        <f t="shared" si="4"/>
        <v>117004</v>
      </c>
      <c r="U156" s="1541">
        <v>1</v>
      </c>
      <c r="V156" s="1541">
        <v>1</v>
      </c>
      <c r="W156" s="1541">
        <f t="shared" si="5"/>
        <v>2</v>
      </c>
      <c r="X156" s="1540"/>
      <c r="Y156" s="1540"/>
      <c r="Z156" s="1540"/>
      <c r="AA156" s="1540"/>
      <c r="AB156" s="1540">
        <v>264</v>
      </c>
      <c r="AC156" s="1540">
        <v>9</v>
      </c>
      <c r="AD156" s="1540">
        <v>21600</v>
      </c>
    </row>
    <row r="157" spans="1:30" ht="16.5" customHeight="1">
      <c r="A157" s="1536">
        <v>152</v>
      </c>
      <c r="B157" s="1536" t="s">
        <v>19028</v>
      </c>
      <c r="C157" s="1536" t="s">
        <v>3116</v>
      </c>
      <c r="D157" s="1536" t="s">
        <v>22661</v>
      </c>
      <c r="E157" s="1536" t="s">
        <v>21824</v>
      </c>
      <c r="F157" s="1536" t="s">
        <v>21074</v>
      </c>
      <c r="G157" s="1536" t="s">
        <v>21794</v>
      </c>
      <c r="H157" s="1536" t="s">
        <v>22662</v>
      </c>
      <c r="I157" s="1537" t="s">
        <v>22663</v>
      </c>
      <c r="J157" s="1536" t="s">
        <v>21078</v>
      </c>
      <c r="K157" s="1538" t="s">
        <v>21079</v>
      </c>
      <c r="L157" s="1539" t="s">
        <v>22664</v>
      </c>
      <c r="M157" s="1539" t="s">
        <v>22665</v>
      </c>
      <c r="N157" s="1539" t="s">
        <v>6505</v>
      </c>
      <c r="O157" s="1539" t="s">
        <v>6505</v>
      </c>
      <c r="P157" s="1539" t="s">
        <v>22666</v>
      </c>
      <c r="Q157" s="1540">
        <v>1174</v>
      </c>
      <c r="R157" s="1540"/>
      <c r="S157" s="1540">
        <v>29125</v>
      </c>
      <c r="T157" s="1540">
        <f t="shared" si="4"/>
        <v>30299</v>
      </c>
      <c r="U157" s="1541">
        <v>1</v>
      </c>
      <c r="V157" s="1541"/>
      <c r="W157" s="1541">
        <f t="shared" si="5"/>
        <v>1</v>
      </c>
      <c r="X157" s="1540">
        <v>138.6</v>
      </c>
      <c r="Y157" s="1540"/>
      <c r="Z157" s="1540"/>
      <c r="AA157" s="1540"/>
      <c r="AB157" s="1540"/>
      <c r="AC157" s="1540">
        <v>60</v>
      </c>
      <c r="AD157" s="1540">
        <v>34746</v>
      </c>
    </row>
    <row r="158" spans="1:30" ht="16.5" customHeight="1">
      <c r="A158" s="1536">
        <v>153</v>
      </c>
      <c r="B158" s="1536" t="s">
        <v>19028</v>
      </c>
      <c r="C158" s="1536" t="s">
        <v>3116</v>
      </c>
      <c r="D158" s="1536" t="s">
        <v>22667</v>
      </c>
      <c r="E158" s="1536" t="s">
        <v>21800</v>
      </c>
      <c r="F158" s="1536" t="s">
        <v>22668</v>
      </c>
      <c r="G158" s="1536" t="s">
        <v>21794</v>
      </c>
      <c r="H158" s="1536" t="s">
        <v>22669</v>
      </c>
      <c r="I158" s="1537" t="s">
        <v>22670</v>
      </c>
      <c r="J158" s="1536" t="s">
        <v>22671</v>
      </c>
      <c r="K158" s="1538" t="s">
        <v>22672</v>
      </c>
      <c r="L158" s="1539" t="s">
        <v>21927</v>
      </c>
      <c r="M158" s="1539" t="s">
        <v>22180</v>
      </c>
      <c r="N158" s="1539" t="s">
        <v>6505</v>
      </c>
      <c r="O158" s="1539" t="s">
        <v>6505</v>
      </c>
      <c r="P158" s="1539"/>
      <c r="Q158" s="1540">
        <v>30000</v>
      </c>
      <c r="R158" s="1540"/>
      <c r="S158" s="1540"/>
      <c r="T158" s="1540">
        <f t="shared" si="4"/>
        <v>30000</v>
      </c>
      <c r="U158" s="1541">
        <v>1</v>
      </c>
      <c r="V158" s="1541">
        <v>1</v>
      </c>
      <c r="W158" s="1541">
        <f t="shared" si="5"/>
        <v>2</v>
      </c>
      <c r="X158" s="1540"/>
      <c r="Y158" s="1540"/>
      <c r="Z158" s="1540"/>
      <c r="AA158" s="1540"/>
      <c r="AB158" s="1540"/>
      <c r="AC158" s="1540">
        <v>3</v>
      </c>
      <c r="AD158" s="1544">
        <v>5475</v>
      </c>
    </row>
    <row r="159" spans="1:30" ht="16.5" customHeight="1">
      <c r="A159" s="1536">
        <v>154</v>
      </c>
      <c r="B159" s="1536" t="s">
        <v>19028</v>
      </c>
      <c r="C159" s="1536" t="s">
        <v>3038</v>
      </c>
      <c r="D159" s="1536" t="s">
        <v>22673</v>
      </c>
      <c r="E159" s="1536" t="s">
        <v>21782</v>
      </c>
      <c r="F159" s="1536" t="s">
        <v>3038</v>
      </c>
      <c r="G159" s="1536" t="s">
        <v>21783</v>
      </c>
      <c r="H159" s="1547">
        <v>43313</v>
      </c>
      <c r="I159" s="1537" t="s">
        <v>22674</v>
      </c>
      <c r="J159" s="1536" t="s">
        <v>22675</v>
      </c>
      <c r="K159" s="1538"/>
      <c r="L159" s="1539" t="s">
        <v>22676</v>
      </c>
      <c r="M159" s="1539" t="s">
        <v>6378</v>
      </c>
      <c r="N159" s="1539" t="s">
        <v>6378</v>
      </c>
      <c r="O159" s="1539" t="s">
        <v>6378</v>
      </c>
      <c r="P159" s="1539" t="s">
        <v>22677</v>
      </c>
      <c r="Q159" s="1540">
        <v>89562</v>
      </c>
      <c r="R159" s="1540"/>
      <c r="S159" s="1540"/>
      <c r="T159" s="1540">
        <f t="shared" si="4"/>
        <v>89562</v>
      </c>
      <c r="U159" s="1541">
        <v>1</v>
      </c>
      <c r="V159" s="1541">
        <v>1</v>
      </c>
      <c r="W159" s="1541">
        <f t="shared" si="5"/>
        <v>2</v>
      </c>
      <c r="X159" s="1540">
        <v>68</v>
      </c>
      <c r="Y159" s="1540">
        <v>197.95</v>
      </c>
      <c r="Z159" s="1540">
        <v>256.63</v>
      </c>
      <c r="AA159" s="1540"/>
      <c r="AB159" s="1540">
        <v>522.58000000000004</v>
      </c>
      <c r="AC159" s="1540">
        <v>29</v>
      </c>
      <c r="AD159" s="1540">
        <v>6661</v>
      </c>
    </row>
    <row r="160" spans="1:30" ht="16.5" customHeight="1">
      <c r="A160" s="1536">
        <v>155</v>
      </c>
      <c r="B160" s="1536" t="s">
        <v>19028</v>
      </c>
      <c r="C160" s="1536" t="s">
        <v>2997</v>
      </c>
      <c r="D160" s="1536" t="s">
        <v>22678</v>
      </c>
      <c r="E160" s="1536" t="s">
        <v>22679</v>
      </c>
      <c r="F160" s="1536" t="s">
        <v>22680</v>
      </c>
      <c r="G160" s="1536" t="s">
        <v>21794</v>
      </c>
      <c r="H160" s="1536" t="s">
        <v>22681</v>
      </c>
      <c r="I160" s="1537" t="s">
        <v>22682</v>
      </c>
      <c r="J160" s="1536" t="s">
        <v>22683</v>
      </c>
      <c r="K160" s="1538" t="s">
        <v>22684</v>
      </c>
      <c r="L160" s="1539"/>
      <c r="M160" s="1539"/>
      <c r="N160" s="1539"/>
      <c r="O160" s="1539"/>
      <c r="P160" s="1539"/>
      <c r="Q160" s="1540">
        <v>90000</v>
      </c>
      <c r="R160" s="1540"/>
      <c r="S160" s="1540"/>
      <c r="T160" s="1540">
        <f t="shared" si="4"/>
        <v>90000</v>
      </c>
      <c r="U160" s="1541">
        <v>1</v>
      </c>
      <c r="V160" s="1541">
        <v>1</v>
      </c>
      <c r="W160" s="1541">
        <f t="shared" si="5"/>
        <v>2</v>
      </c>
      <c r="X160" s="1540"/>
      <c r="Y160" s="1540"/>
      <c r="Z160" s="1540"/>
      <c r="AA160" s="1540"/>
      <c r="AB160" s="1540">
        <v>1691</v>
      </c>
      <c r="AC160" s="1540">
        <v>12</v>
      </c>
      <c r="AD160" s="1540">
        <v>200</v>
      </c>
    </row>
    <row r="161" spans="1:30" ht="16.5" customHeight="1">
      <c r="A161" s="1536">
        <v>156</v>
      </c>
      <c r="B161" s="1536" t="s">
        <v>19028</v>
      </c>
      <c r="C161" s="1536" t="s">
        <v>3123</v>
      </c>
      <c r="D161" s="1536" t="s">
        <v>22685</v>
      </c>
      <c r="E161" s="1536" t="s">
        <v>21880</v>
      </c>
      <c r="F161" s="1536" t="s">
        <v>21143</v>
      </c>
      <c r="G161" s="1536" t="s">
        <v>21794</v>
      </c>
      <c r="H161" s="1536" t="s">
        <v>22686</v>
      </c>
      <c r="I161" s="1537" t="s">
        <v>21146</v>
      </c>
      <c r="J161" s="1536" t="s">
        <v>22687</v>
      </c>
      <c r="K161" s="1538" t="s">
        <v>22688</v>
      </c>
      <c r="L161" s="1539" t="s">
        <v>21927</v>
      </c>
      <c r="M161" s="1539" t="s">
        <v>22689</v>
      </c>
      <c r="N161" s="1539" t="s">
        <v>6378</v>
      </c>
      <c r="O161" s="1539" t="s">
        <v>6378</v>
      </c>
      <c r="P161" s="1539" t="s">
        <v>22690</v>
      </c>
      <c r="Q161" s="1540"/>
      <c r="R161" s="1540"/>
      <c r="S161" s="1540"/>
      <c r="T161" s="1540">
        <f t="shared" si="4"/>
        <v>0</v>
      </c>
      <c r="U161" s="1541"/>
      <c r="V161" s="1541"/>
      <c r="W161" s="1541">
        <f t="shared" si="5"/>
        <v>0</v>
      </c>
      <c r="X161" s="1540">
        <v>48</v>
      </c>
      <c r="Y161" s="1540">
        <v>270</v>
      </c>
      <c r="Z161" s="1540">
        <v>317</v>
      </c>
      <c r="AA161" s="1540">
        <v>36</v>
      </c>
      <c r="AB161" s="1540">
        <v>672</v>
      </c>
      <c r="AC161" s="1540">
        <v>13</v>
      </c>
      <c r="AD161" s="1540">
        <v>2375</v>
      </c>
    </row>
    <row r="162" spans="1:30" ht="16.5" customHeight="1">
      <c r="A162" s="1536">
        <v>157</v>
      </c>
      <c r="B162" s="1536" t="s">
        <v>19028</v>
      </c>
      <c r="C162" s="1536" t="s">
        <v>3116</v>
      </c>
      <c r="D162" s="1536" t="s">
        <v>22691</v>
      </c>
      <c r="E162" s="1536" t="s">
        <v>21800</v>
      </c>
      <c r="F162" s="1536" t="s">
        <v>22668</v>
      </c>
      <c r="G162" s="1536" t="s">
        <v>21794</v>
      </c>
      <c r="H162" s="1536" t="s">
        <v>22692</v>
      </c>
      <c r="I162" s="1537" t="s">
        <v>22693</v>
      </c>
      <c r="J162" s="1536" t="s">
        <v>22671</v>
      </c>
      <c r="K162" s="1538" t="s">
        <v>22672</v>
      </c>
      <c r="L162" s="1539" t="s">
        <v>22003</v>
      </c>
      <c r="M162" s="1539" t="s">
        <v>21927</v>
      </c>
      <c r="N162" s="1539" t="s">
        <v>6378</v>
      </c>
      <c r="O162" s="1539" t="s">
        <v>6378</v>
      </c>
      <c r="P162" s="1539" t="s">
        <v>22694</v>
      </c>
      <c r="Q162" s="1540">
        <v>350000</v>
      </c>
      <c r="R162" s="1540"/>
      <c r="S162" s="1540"/>
      <c r="T162" s="1540">
        <f t="shared" si="4"/>
        <v>350000</v>
      </c>
      <c r="U162" s="1541">
        <v>2</v>
      </c>
      <c r="V162" s="1541">
        <v>1</v>
      </c>
      <c r="W162" s="1541">
        <f t="shared" si="5"/>
        <v>3</v>
      </c>
      <c r="X162" s="1540"/>
      <c r="Y162" s="1540"/>
      <c r="Z162" s="1540"/>
      <c r="AA162" s="1540"/>
      <c r="AB162" s="1540"/>
      <c r="AC162" s="1540">
        <v>4</v>
      </c>
      <c r="AD162" s="1544">
        <v>12782</v>
      </c>
    </row>
    <row r="163" spans="1:30" ht="16.5" customHeight="1">
      <c r="A163" s="1536">
        <v>158</v>
      </c>
      <c r="B163" s="1536" t="s">
        <v>19028</v>
      </c>
      <c r="C163" s="1536" t="s">
        <v>3327</v>
      </c>
      <c r="D163" s="1536" t="s">
        <v>22695</v>
      </c>
      <c r="E163" s="1536" t="s">
        <v>19919</v>
      </c>
      <c r="F163" s="1536" t="s">
        <v>22655</v>
      </c>
      <c r="G163" s="1536" t="s">
        <v>21794</v>
      </c>
      <c r="H163" s="1536" t="s">
        <v>22696</v>
      </c>
      <c r="I163" s="1537" t="s">
        <v>22697</v>
      </c>
      <c r="J163" s="1536" t="s">
        <v>22698</v>
      </c>
      <c r="K163" s="1538" t="s">
        <v>22699</v>
      </c>
      <c r="L163" s="1539" t="s">
        <v>21865</v>
      </c>
      <c r="M163" s="1539" t="s">
        <v>21798</v>
      </c>
      <c r="N163" s="1539" t="s">
        <v>6378</v>
      </c>
      <c r="O163" s="1539" t="s">
        <v>6378</v>
      </c>
      <c r="P163" s="1539" t="s">
        <v>22700</v>
      </c>
      <c r="Q163" s="1540">
        <v>134769</v>
      </c>
      <c r="R163" s="1540"/>
      <c r="S163" s="1540"/>
      <c r="T163" s="1540">
        <f t="shared" si="4"/>
        <v>134769</v>
      </c>
      <c r="U163" s="1541">
        <v>2</v>
      </c>
      <c r="V163" s="1541"/>
      <c r="W163" s="1541">
        <f t="shared" si="5"/>
        <v>2</v>
      </c>
      <c r="X163" s="1540">
        <v>79.540000000000006</v>
      </c>
      <c r="Y163" s="1540">
        <v>67.959999999999994</v>
      </c>
      <c r="Z163" s="1540">
        <v>290.61</v>
      </c>
      <c r="AA163" s="1540">
        <v>59.19</v>
      </c>
      <c r="AB163" s="1540">
        <v>676.71</v>
      </c>
      <c r="AC163" s="1540">
        <v>27</v>
      </c>
      <c r="AD163" s="1540">
        <v>15656</v>
      </c>
    </row>
    <row r="164" spans="1:30" ht="16.5" customHeight="1">
      <c r="A164" s="1536">
        <v>159</v>
      </c>
      <c r="B164" s="1536" t="s">
        <v>19028</v>
      </c>
      <c r="C164" s="1536" t="s">
        <v>3034</v>
      </c>
      <c r="D164" s="1536" t="s">
        <v>22701</v>
      </c>
      <c r="E164" s="1536" t="s">
        <v>21782</v>
      </c>
      <c r="F164" s="1536" t="s">
        <v>3034</v>
      </c>
      <c r="G164" s="1536" t="s">
        <v>21783</v>
      </c>
      <c r="H164" s="1536" t="s">
        <v>22702</v>
      </c>
      <c r="I164" s="1537" t="s">
        <v>22703</v>
      </c>
      <c r="J164" s="1536" t="s">
        <v>22704</v>
      </c>
      <c r="K164" s="1538"/>
      <c r="L164" s="1539" t="s">
        <v>21798</v>
      </c>
      <c r="M164" s="1539" t="s">
        <v>6378</v>
      </c>
      <c r="N164" s="1539" t="s">
        <v>21798</v>
      </c>
      <c r="O164" s="1539" t="s">
        <v>6378</v>
      </c>
      <c r="P164" s="1539" t="s">
        <v>22705</v>
      </c>
      <c r="Q164" s="1540">
        <v>215356</v>
      </c>
      <c r="R164" s="1540"/>
      <c r="S164" s="1540"/>
      <c r="T164" s="1540">
        <f t="shared" si="4"/>
        <v>215356</v>
      </c>
      <c r="U164" s="1541">
        <v>1</v>
      </c>
      <c r="V164" s="1541">
        <v>1</v>
      </c>
      <c r="W164" s="1541">
        <f t="shared" si="5"/>
        <v>2</v>
      </c>
      <c r="X164" s="1540"/>
      <c r="Y164" s="1540"/>
      <c r="Z164" s="1540">
        <v>1316</v>
      </c>
      <c r="AA164" s="1540"/>
      <c r="AB164" s="1540">
        <v>5111</v>
      </c>
      <c r="AC164" s="1540"/>
      <c r="AD164" s="1540">
        <v>30000</v>
      </c>
    </row>
    <row r="165" spans="1:30" ht="16.5" customHeight="1">
      <c r="A165" s="1536">
        <v>160</v>
      </c>
      <c r="B165" s="1536" t="s">
        <v>19028</v>
      </c>
      <c r="C165" s="1536" t="s">
        <v>3034</v>
      </c>
      <c r="D165" s="1536" t="s">
        <v>22706</v>
      </c>
      <c r="E165" s="1536" t="s">
        <v>21782</v>
      </c>
      <c r="F165" s="1536" t="s">
        <v>3034</v>
      </c>
      <c r="G165" s="1536" t="s">
        <v>21794</v>
      </c>
      <c r="H165" s="1536" t="s">
        <v>22707</v>
      </c>
      <c r="I165" s="1537" t="s">
        <v>22708</v>
      </c>
      <c r="J165" s="1536" t="s">
        <v>22709</v>
      </c>
      <c r="K165" s="1538" t="s">
        <v>22710</v>
      </c>
      <c r="L165" s="1539" t="s">
        <v>21798</v>
      </c>
      <c r="M165" s="1539" t="s">
        <v>6378</v>
      </c>
      <c r="N165" s="1539" t="s">
        <v>6378</v>
      </c>
      <c r="O165" s="1539" t="s">
        <v>6378</v>
      </c>
      <c r="P165" s="1539" t="s">
        <v>7414</v>
      </c>
      <c r="Q165" s="1540">
        <v>288942</v>
      </c>
      <c r="R165" s="1540"/>
      <c r="S165" s="1540"/>
      <c r="T165" s="1540">
        <f t="shared" si="4"/>
        <v>288942</v>
      </c>
      <c r="U165" s="1541">
        <v>1</v>
      </c>
      <c r="V165" s="1541">
        <v>2</v>
      </c>
      <c r="W165" s="1541">
        <f t="shared" si="5"/>
        <v>3</v>
      </c>
      <c r="X165" s="1540">
        <v>128</v>
      </c>
      <c r="Y165" s="1540"/>
      <c r="Z165" s="1540">
        <v>650</v>
      </c>
      <c r="AA165" s="1540"/>
      <c r="AB165" s="1540">
        <v>1334</v>
      </c>
      <c r="AC165" s="1540">
        <v>40</v>
      </c>
      <c r="AD165" s="1540">
        <v>3000</v>
      </c>
    </row>
    <row r="166" spans="1:30" ht="16.5" customHeight="1">
      <c r="A166" s="1536">
        <v>161</v>
      </c>
      <c r="B166" s="1536" t="s">
        <v>19028</v>
      </c>
      <c r="C166" s="1536" t="s">
        <v>3034</v>
      </c>
      <c r="D166" s="1536" t="s">
        <v>22711</v>
      </c>
      <c r="E166" s="1536" t="s">
        <v>21880</v>
      </c>
      <c r="F166" s="1536" t="s">
        <v>22712</v>
      </c>
      <c r="G166" s="1536" t="s">
        <v>21783</v>
      </c>
      <c r="H166" s="1536" t="s">
        <v>22713</v>
      </c>
      <c r="I166" s="1537" t="s">
        <v>22714</v>
      </c>
      <c r="J166" s="1536" t="s">
        <v>22715</v>
      </c>
      <c r="K166" s="1538" t="s">
        <v>22716</v>
      </c>
      <c r="L166" s="1539" t="s">
        <v>21798</v>
      </c>
      <c r="M166" s="1539" t="s">
        <v>21798</v>
      </c>
      <c r="N166" s="1539" t="s">
        <v>21798</v>
      </c>
      <c r="O166" s="1539" t="s">
        <v>6378</v>
      </c>
      <c r="P166" s="1539" t="s">
        <v>6425</v>
      </c>
      <c r="Q166" s="1540">
        <v>663727</v>
      </c>
      <c r="R166" s="1540"/>
      <c r="S166" s="1540">
        <v>220827</v>
      </c>
      <c r="T166" s="1540">
        <f t="shared" si="4"/>
        <v>884554</v>
      </c>
      <c r="U166" s="1541">
        <v>8</v>
      </c>
      <c r="V166" s="1541">
        <v>1</v>
      </c>
      <c r="W166" s="1541">
        <f t="shared" si="5"/>
        <v>9</v>
      </c>
      <c r="X166" s="1540"/>
      <c r="Y166" s="1540"/>
      <c r="Z166" s="1540">
        <v>2756</v>
      </c>
      <c r="AA166" s="1540"/>
      <c r="AB166" s="1540">
        <v>2756</v>
      </c>
      <c r="AC166" s="1540">
        <v>30</v>
      </c>
      <c r="AD166" s="1540">
        <v>36000</v>
      </c>
    </row>
    <row r="167" spans="1:30" ht="16.5" customHeight="1">
      <c r="A167" s="1536">
        <v>162</v>
      </c>
      <c r="B167" s="1536" t="s">
        <v>19028</v>
      </c>
      <c r="C167" s="1536" t="s">
        <v>3034</v>
      </c>
      <c r="D167" s="1536" t="s">
        <v>22717</v>
      </c>
      <c r="E167" s="1536" t="s">
        <v>21880</v>
      </c>
      <c r="F167" s="1536" t="s">
        <v>22712</v>
      </c>
      <c r="G167" s="1536" t="s">
        <v>21783</v>
      </c>
      <c r="H167" s="1536" t="s">
        <v>22718</v>
      </c>
      <c r="I167" s="1537" t="s">
        <v>22719</v>
      </c>
      <c r="J167" s="1536" t="s">
        <v>22720</v>
      </c>
      <c r="K167" s="1538" t="s">
        <v>22716</v>
      </c>
      <c r="L167" s="1539" t="s">
        <v>21798</v>
      </c>
      <c r="M167" s="1539" t="s">
        <v>21798</v>
      </c>
      <c r="N167" s="1539" t="s">
        <v>21798</v>
      </c>
      <c r="O167" s="1539" t="s">
        <v>6378</v>
      </c>
      <c r="P167" s="1539" t="s">
        <v>6425</v>
      </c>
      <c r="Q167" s="1540">
        <v>120990</v>
      </c>
      <c r="R167" s="1540"/>
      <c r="S167" s="1540">
        <v>8749</v>
      </c>
      <c r="T167" s="1540">
        <f t="shared" si="4"/>
        <v>129739</v>
      </c>
      <c r="U167" s="1541">
        <v>3</v>
      </c>
      <c r="V167" s="1541"/>
      <c r="W167" s="1541">
        <f t="shared" si="5"/>
        <v>3</v>
      </c>
      <c r="X167" s="1540"/>
      <c r="Y167" s="1540"/>
      <c r="Z167" s="1540">
        <v>746</v>
      </c>
      <c r="AA167" s="1540"/>
      <c r="AB167" s="1540">
        <v>746</v>
      </c>
      <c r="AC167" s="1540">
        <v>27</v>
      </c>
      <c r="AD167" s="1540">
        <v>8400</v>
      </c>
    </row>
    <row r="168" spans="1:30" ht="16.5" customHeight="1">
      <c r="A168" s="1536">
        <v>163</v>
      </c>
      <c r="B168" s="1536" t="s">
        <v>19146</v>
      </c>
      <c r="C168" s="1536" t="s">
        <v>16684</v>
      </c>
      <c r="D168" s="1536" t="s">
        <v>22721</v>
      </c>
      <c r="E168" s="1536" t="s">
        <v>21782</v>
      </c>
      <c r="F168" s="1536" t="s">
        <v>22722</v>
      </c>
      <c r="G168" s="1536" t="s">
        <v>21783</v>
      </c>
      <c r="H168" s="1536" t="s">
        <v>22723</v>
      </c>
      <c r="I168" s="1537" t="s">
        <v>22724</v>
      </c>
      <c r="J168" s="1536" t="s">
        <v>22725</v>
      </c>
      <c r="K168" s="1538"/>
      <c r="L168" s="1539" t="s">
        <v>21798</v>
      </c>
      <c r="M168" s="1539" t="s">
        <v>6378</v>
      </c>
      <c r="N168" s="1539" t="s">
        <v>6378</v>
      </c>
      <c r="O168" s="1539" t="s">
        <v>6378</v>
      </c>
      <c r="P168" s="1539" t="s">
        <v>21917</v>
      </c>
      <c r="Q168" s="1540"/>
      <c r="R168" s="1540"/>
      <c r="S168" s="1540"/>
      <c r="T168" s="1540">
        <f t="shared" si="4"/>
        <v>0</v>
      </c>
      <c r="U168" s="1541"/>
      <c r="V168" s="1541">
        <v>1</v>
      </c>
      <c r="W168" s="1541">
        <f t="shared" si="5"/>
        <v>1</v>
      </c>
      <c r="X168" s="1540">
        <v>100</v>
      </c>
      <c r="Y168" s="1540">
        <v>644</v>
      </c>
      <c r="Z168" s="1540">
        <v>50</v>
      </c>
      <c r="AA168" s="1540"/>
      <c r="AB168" s="1540">
        <v>794</v>
      </c>
      <c r="AC168" s="1540"/>
      <c r="AD168" s="1540">
        <v>10500</v>
      </c>
    </row>
    <row r="169" spans="1:30" ht="16.5" customHeight="1">
      <c r="A169" s="1536">
        <v>164</v>
      </c>
      <c r="B169" s="1536" t="s">
        <v>19146</v>
      </c>
      <c r="C169" s="1536" t="s">
        <v>16697</v>
      </c>
      <c r="D169" s="1536" t="s">
        <v>22726</v>
      </c>
      <c r="E169" s="1536" t="s">
        <v>21782</v>
      </c>
      <c r="F169" s="1536" t="s">
        <v>16697</v>
      </c>
      <c r="G169" s="1536" t="s">
        <v>21783</v>
      </c>
      <c r="H169" s="1536" t="s">
        <v>22727</v>
      </c>
      <c r="I169" s="1537" t="s">
        <v>22728</v>
      </c>
      <c r="J169" s="1536" t="s">
        <v>22729</v>
      </c>
      <c r="K169" s="1538" t="s">
        <v>22730</v>
      </c>
      <c r="L169" s="1539" t="s">
        <v>22003</v>
      </c>
      <c r="M169" s="1539" t="s">
        <v>21927</v>
      </c>
      <c r="N169" s="1539" t="s">
        <v>6378</v>
      </c>
      <c r="O169" s="1539" t="s">
        <v>6378</v>
      </c>
      <c r="P169" s="1539" t="s">
        <v>22125</v>
      </c>
      <c r="Q169" s="1540">
        <v>21100</v>
      </c>
      <c r="R169" s="1540"/>
      <c r="S169" s="1540"/>
      <c r="T169" s="1540">
        <f t="shared" si="4"/>
        <v>21100</v>
      </c>
      <c r="U169" s="1541">
        <v>2</v>
      </c>
      <c r="V169" s="1541"/>
      <c r="W169" s="1541">
        <f t="shared" si="5"/>
        <v>2</v>
      </c>
      <c r="X169" s="1540"/>
      <c r="Y169" s="1540"/>
      <c r="Z169" s="1540"/>
      <c r="AA169" s="1540"/>
      <c r="AB169" s="1540"/>
      <c r="AC169" s="1540"/>
      <c r="AD169" s="1540">
        <v>4856</v>
      </c>
    </row>
    <row r="170" spans="1:30" ht="16.5" customHeight="1">
      <c r="A170" s="1536">
        <v>165</v>
      </c>
      <c r="B170" s="1536" t="s">
        <v>19146</v>
      </c>
      <c r="C170" s="1536" t="s">
        <v>5862</v>
      </c>
      <c r="D170" s="1536" t="s">
        <v>22731</v>
      </c>
      <c r="E170" s="1536" t="s">
        <v>22732</v>
      </c>
      <c r="F170" s="1536" t="s">
        <v>22733</v>
      </c>
      <c r="G170" s="1536" t="s">
        <v>21783</v>
      </c>
      <c r="H170" s="1536" t="s">
        <v>21817</v>
      </c>
      <c r="I170" s="1537" t="s">
        <v>22734</v>
      </c>
      <c r="J170" s="1536" t="s">
        <v>22735</v>
      </c>
      <c r="K170" s="1538" t="s">
        <v>22736</v>
      </c>
      <c r="L170" s="1539" t="s">
        <v>21806</v>
      </c>
      <c r="M170" s="1539" t="s">
        <v>21807</v>
      </c>
      <c r="N170" s="1539" t="s">
        <v>6378</v>
      </c>
      <c r="O170" s="1539" t="s">
        <v>6378</v>
      </c>
      <c r="P170" s="1539" t="s">
        <v>22737</v>
      </c>
      <c r="Q170" s="1540">
        <v>86325</v>
      </c>
      <c r="R170" s="1540"/>
      <c r="S170" s="1540"/>
      <c r="T170" s="1540">
        <f t="shared" si="4"/>
        <v>86325</v>
      </c>
      <c r="U170" s="1541">
        <v>1</v>
      </c>
      <c r="V170" s="1541">
        <v>1</v>
      </c>
      <c r="W170" s="1541">
        <f t="shared" si="5"/>
        <v>2</v>
      </c>
      <c r="X170" s="1540"/>
      <c r="Y170" s="1540">
        <v>159.9</v>
      </c>
      <c r="Z170" s="1540">
        <v>120.5</v>
      </c>
      <c r="AA170" s="1540">
        <v>30.2</v>
      </c>
      <c r="AB170" s="1540">
        <v>310.60000000000002</v>
      </c>
      <c r="AC170" s="1540">
        <v>7</v>
      </c>
      <c r="AD170" s="1540">
        <v>10570</v>
      </c>
    </row>
    <row r="171" spans="1:30" ht="16.5" customHeight="1">
      <c r="A171" s="1536">
        <v>166</v>
      </c>
      <c r="B171" s="1536" t="s">
        <v>19146</v>
      </c>
      <c r="C171" s="1536" t="s">
        <v>16744</v>
      </c>
      <c r="D171" s="1536" t="s">
        <v>22738</v>
      </c>
      <c r="E171" s="1536" t="s">
        <v>21782</v>
      </c>
      <c r="F171" s="1536" t="s">
        <v>16744</v>
      </c>
      <c r="G171" s="1536" t="s">
        <v>21794</v>
      </c>
      <c r="H171" s="1536" t="s">
        <v>22739</v>
      </c>
      <c r="I171" s="1537" t="s">
        <v>22740</v>
      </c>
      <c r="J171" s="1536" t="s">
        <v>22741</v>
      </c>
      <c r="K171" s="1538" t="s">
        <v>22742</v>
      </c>
      <c r="L171" s="1539" t="s">
        <v>21865</v>
      </c>
      <c r="M171" s="1539" t="s">
        <v>6378</v>
      </c>
      <c r="N171" s="1539" t="s">
        <v>6378</v>
      </c>
      <c r="O171" s="1539" t="s">
        <v>6378</v>
      </c>
      <c r="P171" s="1539" t="s">
        <v>21872</v>
      </c>
      <c r="Q171" s="1540">
        <v>533378</v>
      </c>
      <c r="R171" s="1540"/>
      <c r="S171" s="1540"/>
      <c r="T171" s="1540">
        <f t="shared" si="4"/>
        <v>533378</v>
      </c>
      <c r="U171" s="1541">
        <v>12</v>
      </c>
      <c r="V171" s="1541"/>
      <c r="W171" s="1541">
        <f t="shared" si="5"/>
        <v>12</v>
      </c>
      <c r="X171" s="1540">
        <v>374</v>
      </c>
      <c r="Y171" s="1540">
        <v>498</v>
      </c>
      <c r="Z171" s="1540">
        <v>112</v>
      </c>
      <c r="AA171" s="1540">
        <v>249</v>
      </c>
      <c r="AB171" s="1540">
        <v>1233</v>
      </c>
      <c r="AC171" s="1540"/>
      <c r="AD171" s="1540">
        <v>14305</v>
      </c>
    </row>
    <row r="172" spans="1:30" ht="16.5" customHeight="1">
      <c r="A172" s="1536">
        <v>167</v>
      </c>
      <c r="B172" s="1536" t="s">
        <v>19146</v>
      </c>
      <c r="C172" s="1536" t="s">
        <v>3343</v>
      </c>
      <c r="D172" s="1536" t="s">
        <v>22743</v>
      </c>
      <c r="E172" s="1536" t="s">
        <v>18174</v>
      </c>
      <c r="F172" s="1536" t="s">
        <v>22744</v>
      </c>
      <c r="G172" s="1536" t="s">
        <v>21794</v>
      </c>
      <c r="H172" s="1536" t="s">
        <v>22745</v>
      </c>
      <c r="I172" s="1537" t="s">
        <v>22746</v>
      </c>
      <c r="J172" s="1536" t="s">
        <v>22747</v>
      </c>
      <c r="K172" s="1538" t="s">
        <v>22748</v>
      </c>
      <c r="L172" s="1539" t="s">
        <v>21798</v>
      </c>
      <c r="M172" s="1539" t="s">
        <v>21937</v>
      </c>
      <c r="N172" s="1539" t="s">
        <v>6378</v>
      </c>
      <c r="O172" s="1539" t="s">
        <v>6378</v>
      </c>
      <c r="P172" s="1539" t="s">
        <v>21872</v>
      </c>
      <c r="Q172" s="1540">
        <v>136460</v>
      </c>
      <c r="R172" s="1540"/>
      <c r="S172" s="1540">
        <v>2700</v>
      </c>
      <c r="T172" s="1540">
        <f t="shared" si="4"/>
        <v>139160</v>
      </c>
      <c r="U172" s="1541">
        <v>3</v>
      </c>
      <c r="V172" s="1541"/>
      <c r="W172" s="1541">
        <f t="shared" si="5"/>
        <v>3</v>
      </c>
      <c r="X172" s="1540"/>
      <c r="Y172" s="1540"/>
      <c r="Z172" s="1540"/>
      <c r="AA172" s="1540"/>
      <c r="AB172" s="1540">
        <v>433</v>
      </c>
      <c r="AC172" s="1540">
        <v>15</v>
      </c>
      <c r="AD172" s="1540">
        <v>14431</v>
      </c>
    </row>
    <row r="173" spans="1:30" ht="16.5" customHeight="1">
      <c r="A173" s="1536">
        <v>168</v>
      </c>
      <c r="B173" s="1536" t="s">
        <v>19146</v>
      </c>
      <c r="C173" s="1536" t="s">
        <v>3343</v>
      </c>
      <c r="D173" s="1536" t="s">
        <v>22749</v>
      </c>
      <c r="E173" s="1536" t="s">
        <v>18174</v>
      </c>
      <c r="F173" s="1536" t="s">
        <v>22750</v>
      </c>
      <c r="G173" s="1536" t="s">
        <v>21794</v>
      </c>
      <c r="H173" s="1536" t="s">
        <v>19466</v>
      </c>
      <c r="I173" s="1537" t="s">
        <v>22751</v>
      </c>
      <c r="J173" s="1536" t="s">
        <v>22752</v>
      </c>
      <c r="K173" s="1538" t="s">
        <v>22753</v>
      </c>
      <c r="L173" s="1539" t="s">
        <v>21798</v>
      </c>
      <c r="M173" s="1539" t="s">
        <v>21937</v>
      </c>
      <c r="N173" s="1539" t="s">
        <v>6378</v>
      </c>
      <c r="O173" s="1539" t="s">
        <v>6378</v>
      </c>
      <c r="P173" s="1539" t="s">
        <v>21872</v>
      </c>
      <c r="Q173" s="1540">
        <v>141460</v>
      </c>
      <c r="R173" s="1540"/>
      <c r="S173" s="1540">
        <v>2500</v>
      </c>
      <c r="T173" s="1540">
        <f t="shared" si="4"/>
        <v>143960</v>
      </c>
      <c r="U173" s="1541">
        <v>3</v>
      </c>
      <c r="V173" s="1541"/>
      <c r="W173" s="1541">
        <f t="shared" si="5"/>
        <v>3</v>
      </c>
      <c r="X173" s="1540"/>
      <c r="Y173" s="1540"/>
      <c r="Z173" s="1540"/>
      <c r="AA173" s="1540"/>
      <c r="AB173" s="1540">
        <v>633</v>
      </c>
      <c r="AC173" s="1540">
        <v>20</v>
      </c>
      <c r="AD173" s="1540">
        <v>12808</v>
      </c>
    </row>
    <row r="174" spans="1:30" ht="16.5" customHeight="1">
      <c r="A174" s="1536">
        <v>169</v>
      </c>
      <c r="B174" s="1536" t="s">
        <v>19146</v>
      </c>
      <c r="C174" s="1536" t="s">
        <v>3343</v>
      </c>
      <c r="D174" s="1536" t="s">
        <v>22754</v>
      </c>
      <c r="E174" s="1536" t="s">
        <v>18174</v>
      </c>
      <c r="F174" s="1536" t="s">
        <v>22755</v>
      </c>
      <c r="G174" s="1536" t="s">
        <v>21794</v>
      </c>
      <c r="H174" s="1536" t="s">
        <v>22713</v>
      </c>
      <c r="I174" s="1537" t="s">
        <v>22756</v>
      </c>
      <c r="J174" s="1536" t="s">
        <v>22757</v>
      </c>
      <c r="K174" s="1538" t="s">
        <v>22758</v>
      </c>
      <c r="L174" s="1539" t="s">
        <v>21798</v>
      </c>
      <c r="M174" s="1539" t="s">
        <v>21937</v>
      </c>
      <c r="N174" s="1539" t="s">
        <v>6378</v>
      </c>
      <c r="O174" s="1539" t="s">
        <v>6378</v>
      </c>
      <c r="P174" s="1539" t="s">
        <v>21872</v>
      </c>
      <c r="Q174" s="1540">
        <v>137460</v>
      </c>
      <c r="R174" s="1540"/>
      <c r="S174" s="1540">
        <v>2000</v>
      </c>
      <c r="T174" s="1540">
        <f t="shared" si="4"/>
        <v>139460</v>
      </c>
      <c r="U174" s="1541">
        <v>3</v>
      </c>
      <c r="V174" s="1541"/>
      <c r="W174" s="1541">
        <f t="shared" si="5"/>
        <v>3</v>
      </c>
      <c r="X174" s="1540"/>
      <c r="Y174" s="1540"/>
      <c r="Z174" s="1540"/>
      <c r="AA174" s="1540"/>
      <c r="AB174" s="1540">
        <v>386</v>
      </c>
      <c r="AC174" s="1540">
        <v>14</v>
      </c>
      <c r="AD174" s="1540">
        <v>14458</v>
      </c>
    </row>
    <row r="175" spans="1:30" ht="16.5" customHeight="1">
      <c r="A175" s="1536">
        <v>170</v>
      </c>
      <c r="B175" s="1536" t="s">
        <v>19146</v>
      </c>
      <c r="C175" s="1536" t="s">
        <v>3343</v>
      </c>
      <c r="D175" s="1536" t="s">
        <v>22759</v>
      </c>
      <c r="E175" s="1536" t="s">
        <v>18174</v>
      </c>
      <c r="F175" s="1536" t="s">
        <v>22760</v>
      </c>
      <c r="G175" s="1536" t="s">
        <v>21794</v>
      </c>
      <c r="H175" s="1536" t="s">
        <v>22761</v>
      </c>
      <c r="I175" s="1537" t="s">
        <v>22762</v>
      </c>
      <c r="J175" s="1536" t="s">
        <v>22763</v>
      </c>
      <c r="K175" s="1538" t="s">
        <v>22764</v>
      </c>
      <c r="L175" s="1539" t="s">
        <v>21798</v>
      </c>
      <c r="M175" s="1539" t="s">
        <v>21937</v>
      </c>
      <c r="N175" s="1539" t="s">
        <v>6378</v>
      </c>
      <c r="O175" s="1539" t="s">
        <v>6378</v>
      </c>
      <c r="P175" s="1539" t="s">
        <v>21872</v>
      </c>
      <c r="Q175" s="1540">
        <v>136460</v>
      </c>
      <c r="R175" s="1540"/>
      <c r="S175" s="1540">
        <v>3000</v>
      </c>
      <c r="T175" s="1540">
        <f t="shared" si="4"/>
        <v>139460</v>
      </c>
      <c r="U175" s="1541">
        <v>3</v>
      </c>
      <c r="V175" s="1541"/>
      <c r="W175" s="1541">
        <f t="shared" si="5"/>
        <v>3</v>
      </c>
      <c r="X175" s="1540"/>
      <c r="Y175" s="1540"/>
      <c r="Z175" s="1540"/>
      <c r="AA175" s="1540"/>
      <c r="AB175" s="1540">
        <v>461</v>
      </c>
      <c r="AC175" s="1540">
        <v>20</v>
      </c>
      <c r="AD175" s="1540">
        <v>17024</v>
      </c>
    </row>
    <row r="176" spans="1:30" ht="16.5" customHeight="1">
      <c r="A176" s="1536">
        <v>171</v>
      </c>
      <c r="B176" s="1536" t="s">
        <v>19146</v>
      </c>
      <c r="C176" s="1536" t="s">
        <v>3343</v>
      </c>
      <c r="D176" s="1536" t="s">
        <v>22765</v>
      </c>
      <c r="E176" s="1536" t="s">
        <v>18174</v>
      </c>
      <c r="F176" s="1536" t="s">
        <v>22766</v>
      </c>
      <c r="G176" s="1536" t="s">
        <v>21794</v>
      </c>
      <c r="H176" s="1536" t="s">
        <v>22767</v>
      </c>
      <c r="I176" s="1537" t="s">
        <v>22768</v>
      </c>
      <c r="J176" s="1536" t="s">
        <v>22769</v>
      </c>
      <c r="K176" s="1538" t="s">
        <v>22770</v>
      </c>
      <c r="L176" s="1539" t="s">
        <v>21798</v>
      </c>
      <c r="M176" s="1539" t="s">
        <v>21937</v>
      </c>
      <c r="N176" s="1539" t="s">
        <v>6378</v>
      </c>
      <c r="O176" s="1539" t="s">
        <v>6378</v>
      </c>
      <c r="P176" s="1539" t="s">
        <v>21872</v>
      </c>
      <c r="Q176" s="1540">
        <v>136460</v>
      </c>
      <c r="R176" s="1540"/>
      <c r="S176" s="1540">
        <v>3000</v>
      </c>
      <c r="T176" s="1540">
        <f t="shared" si="4"/>
        <v>139460</v>
      </c>
      <c r="U176" s="1541">
        <v>3</v>
      </c>
      <c r="V176" s="1541"/>
      <c r="W176" s="1541">
        <f t="shared" si="5"/>
        <v>3</v>
      </c>
      <c r="X176" s="1540"/>
      <c r="Y176" s="1540"/>
      <c r="Z176" s="1540"/>
      <c r="AA176" s="1540"/>
      <c r="AB176" s="1540">
        <v>444</v>
      </c>
      <c r="AC176" s="1540">
        <v>15</v>
      </c>
      <c r="AD176" s="1540">
        <v>8973</v>
      </c>
    </row>
    <row r="177" spans="1:30" ht="16.5" customHeight="1">
      <c r="A177" s="1536">
        <v>172</v>
      </c>
      <c r="B177" s="1536" t="s">
        <v>19146</v>
      </c>
      <c r="C177" s="1536" t="s">
        <v>16753</v>
      </c>
      <c r="D177" s="1536" t="s">
        <v>22771</v>
      </c>
      <c r="E177" s="1536" t="s">
        <v>21824</v>
      </c>
      <c r="F177" s="1536" t="s">
        <v>22772</v>
      </c>
      <c r="G177" s="1536" t="s">
        <v>21783</v>
      </c>
      <c r="H177" s="1536" t="s">
        <v>22773</v>
      </c>
      <c r="I177" s="1537" t="s">
        <v>22774</v>
      </c>
      <c r="J177" s="1536" t="s">
        <v>22775</v>
      </c>
      <c r="K177" s="1538"/>
      <c r="L177" s="1539" t="s">
        <v>22037</v>
      </c>
      <c r="M177" s="1539" t="s">
        <v>21927</v>
      </c>
      <c r="N177" s="1539" t="s">
        <v>6378</v>
      </c>
      <c r="O177" s="1539" t="s">
        <v>6378</v>
      </c>
      <c r="P177" s="1539" t="s">
        <v>21974</v>
      </c>
      <c r="Q177" s="1540">
        <v>170000</v>
      </c>
      <c r="R177" s="1540"/>
      <c r="S177" s="1540"/>
      <c r="T177" s="1540">
        <f t="shared" si="4"/>
        <v>170000</v>
      </c>
      <c r="U177" s="1541"/>
      <c r="V177" s="1541">
        <v>3</v>
      </c>
      <c r="W177" s="1541">
        <f t="shared" si="5"/>
        <v>3</v>
      </c>
      <c r="X177" s="1540">
        <v>124</v>
      </c>
      <c r="Y177" s="1540">
        <v>362</v>
      </c>
      <c r="Z177" s="1540">
        <v>95</v>
      </c>
      <c r="AA177" s="1540">
        <v>64.239999999999995</v>
      </c>
      <c r="AB177" s="1540">
        <v>0</v>
      </c>
      <c r="AC177" s="1540">
        <v>8</v>
      </c>
      <c r="AD177" s="1540">
        <v>15737</v>
      </c>
    </row>
    <row r="178" spans="1:30" ht="16.5" customHeight="1">
      <c r="A178" s="1536">
        <v>173</v>
      </c>
      <c r="B178" s="1536" t="s">
        <v>19146</v>
      </c>
      <c r="C178" s="1536" t="s">
        <v>16758</v>
      </c>
      <c r="D178" s="1536" t="s">
        <v>22776</v>
      </c>
      <c r="E178" s="1536" t="s">
        <v>21824</v>
      </c>
      <c r="F178" s="1536" t="s">
        <v>22777</v>
      </c>
      <c r="G178" s="1536" t="s">
        <v>21794</v>
      </c>
      <c r="H178" s="1536" t="s">
        <v>22778</v>
      </c>
      <c r="I178" s="1537" t="s">
        <v>22779</v>
      </c>
      <c r="J178" s="1536" t="s">
        <v>22780</v>
      </c>
      <c r="K178" s="1538" t="s">
        <v>22781</v>
      </c>
      <c r="L178" s="1548" t="s">
        <v>21865</v>
      </c>
      <c r="M178" s="1539" t="s">
        <v>21927</v>
      </c>
      <c r="N178" s="1539" t="s">
        <v>6378</v>
      </c>
      <c r="O178" s="1539" t="s">
        <v>6378</v>
      </c>
      <c r="P178" s="1539" t="s">
        <v>21872</v>
      </c>
      <c r="Q178" s="1540">
        <v>489837</v>
      </c>
      <c r="R178" s="1540"/>
      <c r="S178" s="1540">
        <v>5000</v>
      </c>
      <c r="T178" s="1540">
        <f t="shared" si="4"/>
        <v>494837</v>
      </c>
      <c r="U178" s="1541">
        <v>12</v>
      </c>
      <c r="V178" s="1541"/>
      <c r="W178" s="1541">
        <f t="shared" si="5"/>
        <v>12</v>
      </c>
      <c r="X178" s="1540">
        <v>359.21</v>
      </c>
      <c r="Y178" s="1540">
        <v>220.58</v>
      </c>
      <c r="Z178" s="1540">
        <v>830.25</v>
      </c>
      <c r="AA178" s="1540">
        <v>371.17</v>
      </c>
      <c r="AB178" s="1540">
        <v>1781.21</v>
      </c>
      <c r="AC178" s="1540">
        <v>19</v>
      </c>
      <c r="AD178" s="1540">
        <v>28238</v>
      </c>
    </row>
    <row r="179" spans="1:30" ht="16.5" customHeight="1">
      <c r="A179" s="1536">
        <v>174</v>
      </c>
      <c r="B179" s="1536" t="s">
        <v>19146</v>
      </c>
      <c r="C179" s="1536" t="s">
        <v>3337</v>
      </c>
      <c r="D179" s="1536" t="s">
        <v>22782</v>
      </c>
      <c r="E179" s="1536" t="s">
        <v>19919</v>
      </c>
      <c r="F179" s="1536" t="s">
        <v>22783</v>
      </c>
      <c r="G179" s="1536" t="s">
        <v>21794</v>
      </c>
      <c r="H179" s="1536" t="s">
        <v>22084</v>
      </c>
      <c r="I179" s="1537" t="s">
        <v>22784</v>
      </c>
      <c r="J179" s="1536" t="s">
        <v>22785</v>
      </c>
      <c r="K179" s="1538" t="s">
        <v>22786</v>
      </c>
      <c r="L179" s="1539" t="s">
        <v>22787</v>
      </c>
      <c r="M179" s="1539" t="s">
        <v>6378</v>
      </c>
      <c r="N179" s="1539" t="s">
        <v>6378</v>
      </c>
      <c r="O179" s="1539" t="s">
        <v>6378</v>
      </c>
      <c r="P179" s="1539" t="s">
        <v>22788</v>
      </c>
      <c r="Q179" s="1540">
        <v>75000</v>
      </c>
      <c r="R179" s="1540"/>
      <c r="S179" s="1540"/>
      <c r="T179" s="1540">
        <f t="shared" si="4"/>
        <v>75000</v>
      </c>
      <c r="U179" s="1541"/>
      <c r="V179" s="1541">
        <v>1</v>
      </c>
      <c r="W179" s="1541">
        <f t="shared" si="5"/>
        <v>1</v>
      </c>
      <c r="X179" s="1540"/>
      <c r="Y179" s="1540"/>
      <c r="Z179" s="1540"/>
      <c r="AA179" s="1540"/>
      <c r="AB179" s="1540">
        <v>807.16</v>
      </c>
      <c r="AC179" s="1544">
        <v>24</v>
      </c>
      <c r="AD179" s="1544">
        <v>5000</v>
      </c>
    </row>
    <row r="180" spans="1:30" ht="16.5" customHeight="1">
      <c r="A180" s="1536">
        <v>175</v>
      </c>
      <c r="B180" s="1536" t="s">
        <v>19146</v>
      </c>
      <c r="C180" s="1536" t="s">
        <v>5881</v>
      </c>
      <c r="D180" s="1536" t="s">
        <v>22789</v>
      </c>
      <c r="E180" s="1536" t="s">
        <v>21824</v>
      </c>
      <c r="F180" s="1536" t="s">
        <v>22790</v>
      </c>
      <c r="G180" s="1536" t="s">
        <v>21794</v>
      </c>
      <c r="H180" s="1536" t="s">
        <v>22791</v>
      </c>
      <c r="I180" s="1537" t="s">
        <v>22792</v>
      </c>
      <c r="J180" s="1536" t="s">
        <v>22793</v>
      </c>
      <c r="K180" s="1538"/>
      <c r="L180" s="1539" t="s">
        <v>21798</v>
      </c>
      <c r="M180" s="1539" t="s">
        <v>6378</v>
      </c>
      <c r="N180" s="1539" t="s">
        <v>6378</v>
      </c>
      <c r="O180" s="1539" t="s">
        <v>6378</v>
      </c>
      <c r="P180" s="1539"/>
      <c r="Q180" s="1540">
        <v>84794</v>
      </c>
      <c r="R180" s="1540"/>
      <c r="S180" s="1540"/>
      <c r="T180" s="1540">
        <f t="shared" si="4"/>
        <v>84794</v>
      </c>
      <c r="U180" s="1541"/>
      <c r="V180" s="1541">
        <v>1</v>
      </c>
      <c r="W180" s="1541">
        <f t="shared" si="5"/>
        <v>1</v>
      </c>
      <c r="X180" s="1540"/>
      <c r="Y180" s="1540"/>
      <c r="Z180" s="1540"/>
      <c r="AA180" s="1540"/>
      <c r="AB180" s="1540">
        <v>163</v>
      </c>
      <c r="AC180" s="1540">
        <v>4</v>
      </c>
      <c r="AD180" s="1540">
        <v>1000</v>
      </c>
    </row>
    <row r="181" spans="1:30" ht="16.5" customHeight="1">
      <c r="A181" s="1536">
        <v>176</v>
      </c>
      <c r="B181" s="1536" t="s">
        <v>19146</v>
      </c>
      <c r="C181" s="1536" t="s">
        <v>16744</v>
      </c>
      <c r="D181" s="1536" t="s">
        <v>22794</v>
      </c>
      <c r="E181" s="1536" t="s">
        <v>21782</v>
      </c>
      <c r="F181" s="1536" t="s">
        <v>22795</v>
      </c>
      <c r="G181" s="1536" t="s">
        <v>21783</v>
      </c>
      <c r="H181" s="1536" t="s">
        <v>22796</v>
      </c>
      <c r="I181" s="1537" t="s">
        <v>22797</v>
      </c>
      <c r="J181" s="1536" t="s">
        <v>22798</v>
      </c>
      <c r="K181" s="1538" t="s">
        <v>22799</v>
      </c>
      <c r="L181" s="1539" t="s">
        <v>21865</v>
      </c>
      <c r="M181" s="1539" t="s">
        <v>6378</v>
      </c>
      <c r="N181" s="1539" t="s">
        <v>6378</v>
      </c>
      <c r="O181" s="1539" t="s">
        <v>6378</v>
      </c>
      <c r="P181" s="1539" t="s">
        <v>21917</v>
      </c>
      <c r="Q181" s="1540">
        <v>55340</v>
      </c>
      <c r="R181" s="1540"/>
      <c r="S181" s="1540"/>
      <c r="T181" s="1540">
        <f t="shared" si="4"/>
        <v>55340</v>
      </c>
      <c r="U181" s="1541"/>
      <c r="V181" s="1541">
        <v>1</v>
      </c>
      <c r="W181" s="1541">
        <f t="shared" si="5"/>
        <v>1</v>
      </c>
      <c r="X181" s="1540">
        <v>374</v>
      </c>
      <c r="Y181" s="1540">
        <v>498</v>
      </c>
      <c r="Z181" s="1540">
        <v>112</v>
      </c>
      <c r="AA181" s="1540">
        <v>249</v>
      </c>
      <c r="AB181" s="1540">
        <v>1233</v>
      </c>
      <c r="AC181" s="1540">
        <v>5</v>
      </c>
      <c r="AD181" s="1540">
        <v>18250</v>
      </c>
    </row>
    <row r="182" spans="1:30" ht="16.5" customHeight="1">
      <c r="A182" s="1536">
        <v>177</v>
      </c>
      <c r="B182" s="1536" t="s">
        <v>19146</v>
      </c>
      <c r="C182" s="1536" t="s">
        <v>3521</v>
      </c>
      <c r="D182" s="1536" t="s">
        <v>22800</v>
      </c>
      <c r="E182" s="1536" t="s">
        <v>21824</v>
      </c>
      <c r="F182" s="1536" t="s">
        <v>22801</v>
      </c>
      <c r="G182" s="1536" t="s">
        <v>21783</v>
      </c>
      <c r="H182" s="1536" t="s">
        <v>22802</v>
      </c>
      <c r="I182" s="1537" t="s">
        <v>22803</v>
      </c>
      <c r="J182" s="1536" t="s">
        <v>22804</v>
      </c>
      <c r="K182" s="1538" t="s">
        <v>22805</v>
      </c>
      <c r="L182" s="1548">
        <v>0.375</v>
      </c>
      <c r="M182" s="1539" t="s">
        <v>6378</v>
      </c>
      <c r="N182" s="1539" t="s">
        <v>6378</v>
      </c>
      <c r="O182" s="1539" t="s">
        <v>6378</v>
      </c>
      <c r="P182" s="1539"/>
      <c r="Q182" s="1540">
        <v>152644</v>
      </c>
      <c r="R182" s="1540"/>
      <c r="S182" s="1540">
        <v>68574</v>
      </c>
      <c r="T182" s="1540">
        <f t="shared" si="4"/>
        <v>221218</v>
      </c>
      <c r="U182" s="1541">
        <v>2</v>
      </c>
      <c r="V182" s="1541">
        <v>1</v>
      </c>
      <c r="W182" s="1541">
        <f t="shared" si="5"/>
        <v>3</v>
      </c>
      <c r="X182" s="1540"/>
      <c r="Y182" s="1540">
        <v>451.4</v>
      </c>
      <c r="Z182" s="1540"/>
      <c r="AA182" s="1540"/>
      <c r="AB182" s="1540">
        <v>451.4</v>
      </c>
      <c r="AC182" s="1544">
        <v>15</v>
      </c>
      <c r="AD182" s="1544">
        <v>4849</v>
      </c>
    </row>
    <row r="183" spans="1:30" ht="16.5" customHeight="1">
      <c r="A183" s="1536">
        <v>178</v>
      </c>
      <c r="B183" s="1536" t="s">
        <v>19146</v>
      </c>
      <c r="C183" s="1536" t="s">
        <v>3521</v>
      </c>
      <c r="D183" s="1536" t="s">
        <v>22806</v>
      </c>
      <c r="E183" s="1536" t="s">
        <v>21824</v>
      </c>
      <c r="F183" s="1536" t="s">
        <v>22807</v>
      </c>
      <c r="G183" s="1536" t="s">
        <v>21783</v>
      </c>
      <c r="H183" s="1536" t="s">
        <v>22808</v>
      </c>
      <c r="I183" s="1537" t="s">
        <v>22809</v>
      </c>
      <c r="J183" s="1536" t="s">
        <v>22810</v>
      </c>
      <c r="K183" s="1538"/>
      <c r="L183" s="1539" t="s">
        <v>21927</v>
      </c>
      <c r="M183" s="1539"/>
      <c r="N183" s="1539"/>
      <c r="O183" s="1539"/>
      <c r="P183" s="1539"/>
      <c r="Q183" s="1540">
        <v>246620</v>
      </c>
      <c r="R183" s="1540"/>
      <c r="S183" s="1540">
        <v>7895</v>
      </c>
      <c r="T183" s="1540">
        <f t="shared" si="4"/>
        <v>254515</v>
      </c>
      <c r="U183" s="1541">
        <v>3</v>
      </c>
      <c r="V183" s="1541">
        <v>1</v>
      </c>
      <c r="W183" s="1541">
        <f t="shared" si="5"/>
        <v>4</v>
      </c>
      <c r="X183" s="1540"/>
      <c r="Y183" s="1540"/>
      <c r="Z183" s="1540"/>
      <c r="AA183" s="1540"/>
      <c r="AB183" s="1540">
        <v>893.63</v>
      </c>
      <c r="AC183" s="1544">
        <v>38</v>
      </c>
      <c r="AD183" s="1544">
        <v>5087</v>
      </c>
    </row>
    <row r="184" spans="1:30" ht="16.5" customHeight="1">
      <c r="A184" s="1536">
        <v>179</v>
      </c>
      <c r="B184" s="1536" t="s">
        <v>19146</v>
      </c>
      <c r="C184" s="1536" t="s">
        <v>3461</v>
      </c>
      <c r="D184" s="1536" t="s">
        <v>22811</v>
      </c>
      <c r="E184" s="1536" t="s">
        <v>21782</v>
      </c>
      <c r="F184" s="1536" t="s">
        <v>22812</v>
      </c>
      <c r="G184" s="1536" t="s">
        <v>21794</v>
      </c>
      <c r="H184" s="1536" t="s">
        <v>22813</v>
      </c>
      <c r="I184" s="1537" t="s">
        <v>22814</v>
      </c>
      <c r="J184" s="1536" t="s">
        <v>22815</v>
      </c>
      <c r="K184" s="1538"/>
      <c r="L184" s="1539"/>
      <c r="M184" s="1539"/>
      <c r="N184" s="1539"/>
      <c r="O184" s="1539"/>
      <c r="P184" s="1539" t="s">
        <v>6483</v>
      </c>
      <c r="Q184" s="1540"/>
      <c r="R184" s="1540"/>
      <c r="S184" s="1540"/>
      <c r="T184" s="1540">
        <f t="shared" si="4"/>
        <v>0</v>
      </c>
      <c r="U184" s="1541"/>
      <c r="V184" s="1541"/>
      <c r="W184" s="1541">
        <f t="shared" si="5"/>
        <v>0</v>
      </c>
      <c r="X184" s="1540">
        <v>155.36000000000001</v>
      </c>
      <c r="Y184" s="1540">
        <v>81.739999999999995</v>
      </c>
      <c r="Z184" s="1540">
        <v>122.58</v>
      </c>
      <c r="AA184" s="1540">
        <v>148</v>
      </c>
      <c r="AB184" s="1540">
        <v>1389.89</v>
      </c>
      <c r="AC184" s="1549"/>
      <c r="AD184" s="1549"/>
    </row>
    <row r="185" spans="1:30" ht="16.5" customHeight="1">
      <c r="A185" s="1536">
        <v>180</v>
      </c>
      <c r="B185" s="1536" t="s">
        <v>19241</v>
      </c>
      <c r="C185" s="1536" t="s">
        <v>20032</v>
      </c>
      <c r="D185" s="1536" t="s">
        <v>19255</v>
      </c>
      <c r="E185" s="1536" t="s">
        <v>21782</v>
      </c>
      <c r="F185" s="1536" t="s">
        <v>22816</v>
      </c>
      <c r="G185" s="1536" t="s">
        <v>21794</v>
      </c>
      <c r="H185" s="1536" t="s">
        <v>22817</v>
      </c>
      <c r="I185" s="1537" t="s">
        <v>22818</v>
      </c>
      <c r="J185" s="1536" t="s">
        <v>22819</v>
      </c>
      <c r="K185" s="1538" t="s">
        <v>22820</v>
      </c>
      <c r="L185" s="1539" t="s">
        <v>22037</v>
      </c>
      <c r="M185" s="1539" t="s">
        <v>21798</v>
      </c>
      <c r="N185" s="1539" t="s">
        <v>6378</v>
      </c>
      <c r="O185" s="1539" t="s">
        <v>6378</v>
      </c>
      <c r="P185" s="1539" t="s">
        <v>22821</v>
      </c>
      <c r="Q185" s="1540">
        <v>393546</v>
      </c>
      <c r="R185" s="1540"/>
      <c r="S185" s="1540">
        <v>1350</v>
      </c>
      <c r="T185" s="1540">
        <f t="shared" si="4"/>
        <v>394896</v>
      </c>
      <c r="U185" s="1541">
        <v>2</v>
      </c>
      <c r="V185" s="1541">
        <v>1</v>
      </c>
      <c r="W185" s="1541">
        <f t="shared" si="5"/>
        <v>3</v>
      </c>
      <c r="X185" s="1540">
        <v>65</v>
      </c>
      <c r="Y185" s="1540">
        <v>25</v>
      </c>
      <c r="Z185" s="1540">
        <v>23769</v>
      </c>
      <c r="AA185" s="1540">
        <v>4545</v>
      </c>
      <c r="AB185" s="1540">
        <v>28404</v>
      </c>
      <c r="AC185" s="1540">
        <v>28</v>
      </c>
      <c r="AD185" s="1540">
        <v>79516</v>
      </c>
    </row>
    <row r="186" spans="1:30" ht="16.5" customHeight="1">
      <c r="A186" s="1536">
        <v>181</v>
      </c>
      <c r="B186" s="1536" t="s">
        <v>19241</v>
      </c>
      <c r="C186" s="1536" t="s">
        <v>16944</v>
      </c>
      <c r="D186" s="1536" t="s">
        <v>22822</v>
      </c>
      <c r="E186" s="1536" t="s">
        <v>22689</v>
      </c>
      <c r="F186" s="1536" t="s">
        <v>22823</v>
      </c>
      <c r="G186" s="1536" t="s">
        <v>21794</v>
      </c>
      <c r="H186" s="1536" t="s">
        <v>22824</v>
      </c>
      <c r="I186" s="1537" t="s">
        <v>22825</v>
      </c>
      <c r="J186" s="1536" t="s">
        <v>22826</v>
      </c>
      <c r="K186" s="1538" t="s">
        <v>22827</v>
      </c>
      <c r="L186" s="1548" t="s">
        <v>22180</v>
      </c>
      <c r="M186" s="1539" t="s">
        <v>6378</v>
      </c>
      <c r="N186" s="1539" t="s">
        <v>6378</v>
      </c>
      <c r="O186" s="1539" t="s">
        <v>6378</v>
      </c>
      <c r="P186" s="1539" t="s">
        <v>20954</v>
      </c>
      <c r="Q186" s="1540"/>
      <c r="R186" s="1540"/>
      <c r="S186" s="1540"/>
      <c r="T186" s="1540">
        <f t="shared" si="4"/>
        <v>0</v>
      </c>
      <c r="U186" s="1541"/>
      <c r="V186" s="1541"/>
      <c r="W186" s="1541">
        <f t="shared" si="5"/>
        <v>0</v>
      </c>
      <c r="X186" s="1540"/>
      <c r="Y186" s="1540"/>
      <c r="Z186" s="1540">
        <v>131</v>
      </c>
      <c r="AA186" s="1540"/>
      <c r="AB186" s="1540">
        <v>131</v>
      </c>
      <c r="AC186" s="1549"/>
      <c r="AD186" s="1549"/>
    </row>
    <row r="187" spans="1:30" ht="16.5" customHeight="1">
      <c r="A187" s="1536">
        <v>182</v>
      </c>
      <c r="B187" s="1536" t="s">
        <v>19241</v>
      </c>
      <c r="C187" s="1536" t="s">
        <v>16986</v>
      </c>
      <c r="D187" s="1536" t="s">
        <v>22828</v>
      </c>
      <c r="E187" s="1536" t="s">
        <v>21800</v>
      </c>
      <c r="F187" s="1536" t="s">
        <v>22829</v>
      </c>
      <c r="G187" s="1536" t="s">
        <v>21794</v>
      </c>
      <c r="H187" s="1536" t="s">
        <v>22830</v>
      </c>
      <c r="I187" s="1537" t="s">
        <v>22831</v>
      </c>
      <c r="J187" s="1536" t="s">
        <v>22832</v>
      </c>
      <c r="K187" s="1538" t="s">
        <v>22833</v>
      </c>
      <c r="L187" s="1539" t="s">
        <v>22388</v>
      </c>
      <c r="M187" s="1539" t="s">
        <v>22388</v>
      </c>
      <c r="N187" s="1539" t="s">
        <v>6378</v>
      </c>
      <c r="O187" s="1539" t="s">
        <v>6378</v>
      </c>
      <c r="P187" s="1539" t="s">
        <v>22834</v>
      </c>
      <c r="Q187" s="1540">
        <v>1850000</v>
      </c>
      <c r="R187" s="1540"/>
      <c r="S187" s="1540">
        <v>20853</v>
      </c>
      <c r="T187" s="1540">
        <f t="shared" si="4"/>
        <v>1870853</v>
      </c>
      <c r="U187" s="1541">
        <v>10</v>
      </c>
      <c r="V187" s="1541">
        <v>17</v>
      </c>
      <c r="W187" s="1541">
        <f t="shared" si="5"/>
        <v>27</v>
      </c>
      <c r="X187" s="1540">
        <v>470</v>
      </c>
      <c r="Y187" s="1540">
        <v>150</v>
      </c>
      <c r="Z187" s="1540">
        <v>384</v>
      </c>
      <c r="AA187" s="1540">
        <v>470</v>
      </c>
      <c r="AB187" s="1540">
        <v>1473</v>
      </c>
      <c r="AC187" s="1540">
        <v>29</v>
      </c>
      <c r="AD187" s="1540">
        <v>24718</v>
      </c>
    </row>
    <row r="188" spans="1:30" ht="16.5" customHeight="1">
      <c r="A188" s="1536">
        <v>183</v>
      </c>
      <c r="B188" s="1536" t="s">
        <v>19241</v>
      </c>
      <c r="C188" s="1536" t="s">
        <v>16991</v>
      </c>
      <c r="D188" s="1536" t="s">
        <v>22835</v>
      </c>
      <c r="E188" s="1536" t="s">
        <v>22732</v>
      </c>
      <c r="F188" s="1536" t="s">
        <v>22836</v>
      </c>
      <c r="G188" s="1536" t="s">
        <v>21794</v>
      </c>
      <c r="H188" s="1536" t="s">
        <v>22837</v>
      </c>
      <c r="I188" s="1537" t="s">
        <v>22838</v>
      </c>
      <c r="J188" s="1536" t="s">
        <v>22839</v>
      </c>
      <c r="K188" s="1538"/>
      <c r="L188" s="1539" t="s">
        <v>6544</v>
      </c>
      <c r="M188" s="1539" t="s">
        <v>6544</v>
      </c>
      <c r="N188" s="1539" t="s">
        <v>6544</v>
      </c>
      <c r="O188" s="1539" t="s">
        <v>6378</v>
      </c>
      <c r="P188" s="1539" t="s">
        <v>22631</v>
      </c>
      <c r="Q188" s="1540">
        <v>46164</v>
      </c>
      <c r="R188" s="1540"/>
      <c r="S188" s="1540"/>
      <c r="T188" s="1540">
        <f t="shared" si="4"/>
        <v>46164</v>
      </c>
      <c r="U188" s="1541"/>
      <c r="V188" s="1541"/>
      <c r="W188" s="1541">
        <f t="shared" si="5"/>
        <v>0</v>
      </c>
      <c r="X188" s="1540"/>
      <c r="Y188" s="1540"/>
      <c r="Z188" s="1540"/>
      <c r="AA188" s="1540">
        <v>443.43</v>
      </c>
      <c r="AB188" s="1540">
        <v>443.43</v>
      </c>
      <c r="AC188" s="1540">
        <v>6</v>
      </c>
      <c r="AD188" s="1540">
        <v>60</v>
      </c>
    </row>
    <row r="189" spans="1:30" ht="16.5" customHeight="1">
      <c r="A189" s="1536">
        <v>184</v>
      </c>
      <c r="B189" s="1536" t="s">
        <v>19241</v>
      </c>
      <c r="C189" s="1536" t="s">
        <v>3766</v>
      </c>
      <c r="D189" s="1536" t="s">
        <v>22840</v>
      </c>
      <c r="E189" s="1536" t="s">
        <v>21880</v>
      </c>
      <c r="F189" s="1536" t="s">
        <v>21333</v>
      </c>
      <c r="G189" s="1536" t="s">
        <v>21783</v>
      </c>
      <c r="H189" s="1536" t="s">
        <v>22841</v>
      </c>
      <c r="I189" s="1537" t="s">
        <v>22842</v>
      </c>
      <c r="J189" s="1536" t="s">
        <v>22843</v>
      </c>
      <c r="K189" s="1538" t="s">
        <v>22844</v>
      </c>
      <c r="L189" s="1539" t="s">
        <v>21865</v>
      </c>
      <c r="M189" s="1539"/>
      <c r="N189" s="1539"/>
      <c r="O189" s="1539"/>
      <c r="P189" s="1539" t="s">
        <v>21917</v>
      </c>
      <c r="Q189" s="1540">
        <v>165000</v>
      </c>
      <c r="R189" s="1540"/>
      <c r="S189" s="1540"/>
      <c r="T189" s="1540">
        <f t="shared" si="4"/>
        <v>165000</v>
      </c>
      <c r="U189" s="1541"/>
      <c r="V189" s="1541">
        <v>3</v>
      </c>
      <c r="W189" s="1541">
        <f t="shared" si="5"/>
        <v>3</v>
      </c>
      <c r="X189" s="1540">
        <v>59</v>
      </c>
      <c r="Y189" s="1540">
        <v>72</v>
      </c>
      <c r="Z189" s="1540">
        <v>338</v>
      </c>
      <c r="AA189" s="1540">
        <v>452</v>
      </c>
      <c r="AB189" s="1540">
        <v>921</v>
      </c>
      <c r="AC189" s="1540">
        <v>12</v>
      </c>
      <c r="AD189" s="1540">
        <v>32608</v>
      </c>
    </row>
    <row r="190" spans="1:30" ht="16.5" customHeight="1">
      <c r="A190" s="1536">
        <v>185</v>
      </c>
      <c r="B190" s="1536" t="s">
        <v>19241</v>
      </c>
      <c r="C190" s="1536" t="s">
        <v>16991</v>
      </c>
      <c r="D190" s="1536" t="s">
        <v>22845</v>
      </c>
      <c r="E190" s="1536" t="s">
        <v>21782</v>
      </c>
      <c r="F190" s="1536" t="s">
        <v>16991</v>
      </c>
      <c r="G190" s="1536" t="s">
        <v>21794</v>
      </c>
      <c r="H190" s="1536" t="s">
        <v>22846</v>
      </c>
      <c r="I190" s="1537" t="s">
        <v>22847</v>
      </c>
      <c r="J190" s="1536" t="s">
        <v>22848</v>
      </c>
      <c r="K190" s="1538" t="s">
        <v>22849</v>
      </c>
      <c r="L190" s="1548" t="s">
        <v>21788</v>
      </c>
      <c r="M190" s="1548" t="s">
        <v>6544</v>
      </c>
      <c r="N190" s="1539" t="s">
        <v>6378</v>
      </c>
      <c r="O190" s="1539" t="s">
        <v>6378</v>
      </c>
      <c r="P190" s="1539" t="s">
        <v>22850</v>
      </c>
      <c r="Q190" s="1540">
        <v>196949</v>
      </c>
      <c r="R190" s="1540"/>
      <c r="S190" s="1540">
        <v>18546</v>
      </c>
      <c r="T190" s="1540">
        <f t="shared" si="4"/>
        <v>215495</v>
      </c>
      <c r="U190" s="1541">
        <v>4</v>
      </c>
      <c r="V190" s="1541">
        <v>1</v>
      </c>
      <c r="W190" s="1541">
        <f t="shared" si="5"/>
        <v>5</v>
      </c>
      <c r="X190" s="1540">
        <v>71.78</v>
      </c>
      <c r="Y190" s="1540">
        <v>126.84</v>
      </c>
      <c r="Z190" s="1540">
        <v>343.36</v>
      </c>
      <c r="AA190" s="1540">
        <v>288.97000000000003</v>
      </c>
      <c r="AB190" s="1540">
        <v>1679</v>
      </c>
      <c r="AC190" s="1540">
        <v>41</v>
      </c>
      <c r="AD190" s="1540">
        <v>11577</v>
      </c>
    </row>
    <row r="191" spans="1:30" ht="16.5" customHeight="1">
      <c r="A191" s="1536">
        <v>186</v>
      </c>
      <c r="B191" s="1536" t="s">
        <v>19241</v>
      </c>
      <c r="C191" s="1536" t="s">
        <v>17192</v>
      </c>
      <c r="D191" s="1536" t="s">
        <v>22851</v>
      </c>
      <c r="E191" s="1536" t="s">
        <v>21782</v>
      </c>
      <c r="F191" s="1536" t="s">
        <v>22852</v>
      </c>
      <c r="G191" s="1536" t="s">
        <v>21794</v>
      </c>
      <c r="H191" s="1547" t="s">
        <v>22853</v>
      </c>
      <c r="I191" s="1537" t="s">
        <v>22854</v>
      </c>
      <c r="J191" s="1536" t="s">
        <v>22855</v>
      </c>
      <c r="K191" s="1538" t="s">
        <v>22856</v>
      </c>
      <c r="L191" s="1539" t="s">
        <v>22857</v>
      </c>
      <c r="M191" s="1539" t="s">
        <v>22857</v>
      </c>
      <c r="N191" s="1539" t="s">
        <v>22857</v>
      </c>
      <c r="O191" s="1539" t="s">
        <v>22857</v>
      </c>
      <c r="P191" s="1539" t="s">
        <v>22858</v>
      </c>
      <c r="Q191" s="1540">
        <v>216280</v>
      </c>
      <c r="R191" s="1540"/>
      <c r="S191" s="1540">
        <v>3000</v>
      </c>
      <c r="T191" s="1540">
        <f t="shared" si="4"/>
        <v>219280</v>
      </c>
      <c r="U191" s="1541">
        <v>2</v>
      </c>
      <c r="V191" s="1541">
        <v>4</v>
      </c>
      <c r="W191" s="1541">
        <f t="shared" si="5"/>
        <v>6</v>
      </c>
      <c r="X191" s="1540">
        <v>216</v>
      </c>
      <c r="Y191" s="1540"/>
      <c r="Z191" s="1540">
        <v>266.5</v>
      </c>
      <c r="AA191" s="1540">
        <v>1431.1</v>
      </c>
      <c r="AB191" s="1540">
        <v>1931.6</v>
      </c>
      <c r="AC191" s="1540">
        <v>1</v>
      </c>
      <c r="AD191" s="1540">
        <v>69500</v>
      </c>
    </row>
    <row r="192" spans="1:30" ht="16.5" customHeight="1">
      <c r="A192" s="1536">
        <v>187</v>
      </c>
      <c r="B192" s="1536" t="s">
        <v>19241</v>
      </c>
      <c r="C192" s="1536" t="s">
        <v>6015</v>
      </c>
      <c r="D192" s="1536" t="s">
        <v>22859</v>
      </c>
      <c r="E192" s="1536" t="s">
        <v>18122</v>
      </c>
      <c r="F192" s="1536" t="s">
        <v>22860</v>
      </c>
      <c r="G192" s="1536" t="s">
        <v>21794</v>
      </c>
      <c r="H192" s="1536" t="s">
        <v>22861</v>
      </c>
      <c r="I192" s="1537" t="s">
        <v>20007</v>
      </c>
      <c r="J192" s="1536" t="s">
        <v>20008</v>
      </c>
      <c r="K192" s="1538" t="s">
        <v>22862</v>
      </c>
      <c r="L192" s="1539" t="s">
        <v>22863</v>
      </c>
      <c r="M192" s="1539" t="s">
        <v>22863</v>
      </c>
      <c r="N192" s="1539" t="s">
        <v>22863</v>
      </c>
      <c r="O192" s="1539" t="s">
        <v>22863</v>
      </c>
      <c r="P192" s="1539" t="s">
        <v>6437</v>
      </c>
      <c r="Q192" s="1540">
        <v>397246</v>
      </c>
      <c r="R192" s="1540"/>
      <c r="S192" s="1540"/>
      <c r="T192" s="1540">
        <f t="shared" si="4"/>
        <v>397246</v>
      </c>
      <c r="U192" s="1541">
        <v>5</v>
      </c>
      <c r="V192" s="1541">
        <v>2</v>
      </c>
      <c r="W192" s="1541">
        <f t="shared" si="5"/>
        <v>7</v>
      </c>
      <c r="X192" s="1540">
        <v>106</v>
      </c>
      <c r="Y192" s="1540"/>
      <c r="Z192" s="1540">
        <v>574</v>
      </c>
      <c r="AA192" s="1540"/>
      <c r="AB192" s="1540">
        <v>2421</v>
      </c>
      <c r="AC192" s="1540">
        <v>5</v>
      </c>
      <c r="AD192" s="1540">
        <v>48239</v>
      </c>
    </row>
    <row r="193" spans="1:30" ht="16.5" customHeight="1">
      <c r="A193" s="1536">
        <v>188</v>
      </c>
      <c r="B193" s="1536" t="s">
        <v>19367</v>
      </c>
      <c r="C193" s="1536" t="s">
        <v>3903</v>
      </c>
      <c r="D193" s="1536" t="s">
        <v>22864</v>
      </c>
      <c r="E193" s="1536" t="s">
        <v>21782</v>
      </c>
      <c r="F193" s="1536" t="s">
        <v>3903</v>
      </c>
      <c r="G193" s="1536" t="s">
        <v>21783</v>
      </c>
      <c r="H193" s="1536" t="s">
        <v>21977</v>
      </c>
      <c r="I193" s="1537" t="s">
        <v>22865</v>
      </c>
      <c r="J193" s="1536" t="s">
        <v>22866</v>
      </c>
      <c r="K193" s="1538" t="s">
        <v>22867</v>
      </c>
      <c r="L193" s="1539" t="s">
        <v>22868</v>
      </c>
      <c r="M193" s="1539" t="s">
        <v>22111</v>
      </c>
      <c r="N193" s="1539" t="s">
        <v>6378</v>
      </c>
      <c r="O193" s="1539" t="s">
        <v>6378</v>
      </c>
      <c r="P193" s="1539" t="s">
        <v>22869</v>
      </c>
      <c r="Q193" s="1540">
        <v>138096</v>
      </c>
      <c r="R193" s="1540"/>
      <c r="S193" s="1540"/>
      <c r="T193" s="1540">
        <f t="shared" si="4"/>
        <v>138096</v>
      </c>
      <c r="U193" s="1541"/>
      <c r="V193" s="1541">
        <v>3</v>
      </c>
      <c r="W193" s="1541">
        <f t="shared" si="5"/>
        <v>3</v>
      </c>
      <c r="X193" s="1540">
        <v>156</v>
      </c>
      <c r="Y193" s="1540">
        <v>239</v>
      </c>
      <c r="Z193" s="1540">
        <v>350.82</v>
      </c>
      <c r="AA193" s="1540">
        <v>113</v>
      </c>
      <c r="AB193" s="1540">
        <v>858.82</v>
      </c>
      <c r="AC193" s="1540"/>
      <c r="AD193" s="1540">
        <v>12785</v>
      </c>
    </row>
    <row r="194" spans="1:30" ht="16.5" customHeight="1">
      <c r="A194" s="1536">
        <v>189</v>
      </c>
      <c r="B194" s="1536" t="s">
        <v>19367</v>
      </c>
      <c r="C194" s="1536" t="s">
        <v>3974</v>
      </c>
      <c r="D194" s="1536" t="s">
        <v>22870</v>
      </c>
      <c r="E194" s="1536" t="s">
        <v>21782</v>
      </c>
      <c r="F194" s="1536" t="s">
        <v>22871</v>
      </c>
      <c r="G194" s="1536" t="s">
        <v>21794</v>
      </c>
      <c r="H194" s="1536" t="s">
        <v>22872</v>
      </c>
      <c r="I194" s="1537" t="s">
        <v>22873</v>
      </c>
      <c r="J194" s="1536" t="s">
        <v>22874</v>
      </c>
      <c r="K194" s="1538"/>
      <c r="L194" s="1539" t="s">
        <v>21865</v>
      </c>
      <c r="M194" s="1539" t="s">
        <v>21865</v>
      </c>
      <c r="N194" s="1539"/>
      <c r="O194" s="1539"/>
      <c r="P194" s="1539" t="s">
        <v>22875</v>
      </c>
      <c r="Q194" s="1540">
        <v>50684</v>
      </c>
      <c r="R194" s="1540"/>
      <c r="S194" s="1540">
        <v>2700</v>
      </c>
      <c r="T194" s="1540">
        <f t="shared" si="4"/>
        <v>53384</v>
      </c>
      <c r="U194" s="1541"/>
      <c r="V194" s="1541">
        <v>1</v>
      </c>
      <c r="W194" s="1541">
        <f t="shared" si="5"/>
        <v>1</v>
      </c>
      <c r="X194" s="1540">
        <v>0</v>
      </c>
      <c r="Y194" s="1540"/>
      <c r="Z194" s="1540"/>
      <c r="AA194" s="1540"/>
      <c r="AB194" s="1540"/>
      <c r="AC194" s="1540">
        <v>4</v>
      </c>
      <c r="AD194" s="1540">
        <v>2500</v>
      </c>
    </row>
    <row r="195" spans="1:30" ht="16.5" customHeight="1">
      <c r="A195" s="1536">
        <v>190</v>
      </c>
      <c r="B195" s="1536" t="s">
        <v>19367</v>
      </c>
      <c r="C195" s="1536" t="s">
        <v>3988</v>
      </c>
      <c r="D195" s="1536" t="s">
        <v>22876</v>
      </c>
      <c r="E195" s="1536" t="s">
        <v>21824</v>
      </c>
      <c r="F195" s="1536" t="s">
        <v>22877</v>
      </c>
      <c r="G195" s="1536" t="s">
        <v>21783</v>
      </c>
      <c r="H195" s="1536" t="s">
        <v>22878</v>
      </c>
      <c r="I195" s="1537" t="s">
        <v>22879</v>
      </c>
      <c r="J195" s="1536" t="s">
        <v>22880</v>
      </c>
      <c r="K195" s="1538"/>
      <c r="L195" s="1539" t="s">
        <v>12214</v>
      </c>
      <c r="M195" s="1539" t="s">
        <v>22881</v>
      </c>
      <c r="N195" s="1539" t="s">
        <v>22881</v>
      </c>
      <c r="O195" s="1539" t="s">
        <v>22881</v>
      </c>
      <c r="P195" s="1539" t="s">
        <v>6399</v>
      </c>
      <c r="Q195" s="1540">
        <v>53224</v>
      </c>
      <c r="R195" s="1540"/>
      <c r="S195" s="1540"/>
      <c r="T195" s="1540">
        <f t="shared" si="4"/>
        <v>53224</v>
      </c>
      <c r="U195" s="1541">
        <v>3</v>
      </c>
      <c r="V195" s="1541"/>
      <c r="W195" s="1541">
        <f t="shared" si="5"/>
        <v>3</v>
      </c>
      <c r="X195" s="1540">
        <v>32</v>
      </c>
      <c r="Y195" s="1540">
        <v>65</v>
      </c>
      <c r="Z195" s="1540">
        <v>302</v>
      </c>
      <c r="AA195" s="1540">
        <v>235</v>
      </c>
      <c r="AB195" s="1540">
        <v>9970</v>
      </c>
      <c r="AC195" s="1540">
        <v>10</v>
      </c>
      <c r="AD195" s="1540">
        <v>15000</v>
      </c>
    </row>
    <row r="196" spans="1:30" ht="16.5" customHeight="1">
      <c r="A196" s="1536">
        <v>191</v>
      </c>
      <c r="B196" s="1536" t="s">
        <v>19367</v>
      </c>
      <c r="C196" s="1536" t="s">
        <v>17289</v>
      </c>
      <c r="D196" s="1536" t="s">
        <v>22882</v>
      </c>
      <c r="E196" s="1536" t="s">
        <v>21880</v>
      </c>
      <c r="F196" s="1536" t="s">
        <v>22883</v>
      </c>
      <c r="G196" s="1536" t="s">
        <v>21794</v>
      </c>
      <c r="H196" s="1536" t="s">
        <v>22884</v>
      </c>
      <c r="I196" s="1537" t="s">
        <v>22885</v>
      </c>
      <c r="J196" s="1536" t="s">
        <v>22886</v>
      </c>
      <c r="K196" s="1538"/>
      <c r="L196" s="1539" t="s">
        <v>21865</v>
      </c>
      <c r="M196" s="1539"/>
      <c r="N196" s="1539"/>
      <c r="O196" s="1539"/>
      <c r="P196" s="1539"/>
      <c r="Q196" s="1540">
        <v>66000</v>
      </c>
      <c r="R196" s="1540"/>
      <c r="S196" s="1540">
        <v>8000</v>
      </c>
      <c r="T196" s="1540">
        <f t="shared" si="4"/>
        <v>74000</v>
      </c>
      <c r="U196" s="1541">
        <v>1</v>
      </c>
      <c r="V196" s="1541">
        <v>1</v>
      </c>
      <c r="W196" s="1541">
        <f t="shared" si="5"/>
        <v>2</v>
      </c>
      <c r="X196" s="1540">
        <v>39.44</v>
      </c>
      <c r="Y196" s="1540"/>
      <c r="Z196" s="1540">
        <v>261</v>
      </c>
      <c r="AA196" s="1540"/>
      <c r="AB196" s="1540">
        <v>424.8</v>
      </c>
      <c r="AC196" s="1540">
        <v>11</v>
      </c>
      <c r="AD196" s="1540">
        <v>8000</v>
      </c>
    </row>
    <row r="197" spans="1:30" ht="16.5" customHeight="1">
      <c r="A197" s="1536">
        <v>192</v>
      </c>
      <c r="B197" s="1536" t="s">
        <v>19367</v>
      </c>
      <c r="C197" s="1536" t="s">
        <v>17289</v>
      </c>
      <c r="D197" s="1536" t="s">
        <v>22887</v>
      </c>
      <c r="E197" s="1536" t="s">
        <v>21800</v>
      </c>
      <c r="F197" s="1536" t="s">
        <v>22888</v>
      </c>
      <c r="G197" s="1536" t="s">
        <v>21794</v>
      </c>
      <c r="H197" s="1536" t="s">
        <v>22889</v>
      </c>
      <c r="I197" s="1537" t="s">
        <v>22890</v>
      </c>
      <c r="J197" s="1536" t="s">
        <v>19482</v>
      </c>
      <c r="K197" s="1538" t="s">
        <v>19484</v>
      </c>
      <c r="L197" s="1539" t="s">
        <v>21788</v>
      </c>
      <c r="M197" s="1539" t="s">
        <v>6544</v>
      </c>
      <c r="N197" s="1539" t="s">
        <v>6378</v>
      </c>
      <c r="O197" s="1539" t="s">
        <v>6378</v>
      </c>
      <c r="P197" s="1539" t="s">
        <v>21872</v>
      </c>
      <c r="Q197" s="1540">
        <v>100000</v>
      </c>
      <c r="R197" s="1540">
        <v>293000</v>
      </c>
      <c r="S197" s="1540">
        <v>125079</v>
      </c>
      <c r="T197" s="1540">
        <f t="shared" si="4"/>
        <v>518079</v>
      </c>
      <c r="U197" s="1541">
        <v>8</v>
      </c>
      <c r="V197" s="1541">
        <v>4</v>
      </c>
      <c r="W197" s="1541">
        <f t="shared" si="5"/>
        <v>12</v>
      </c>
      <c r="X197" s="1540">
        <v>80</v>
      </c>
      <c r="Y197" s="1540">
        <v>195.73</v>
      </c>
      <c r="Z197" s="1540">
        <v>42.16</v>
      </c>
      <c r="AA197" s="1540"/>
      <c r="AB197" s="1540">
        <v>317.89</v>
      </c>
      <c r="AC197" s="1540">
        <v>16</v>
      </c>
      <c r="AD197" s="1540">
        <v>3863</v>
      </c>
    </row>
    <row r="198" spans="1:30" ht="16.5" customHeight="1">
      <c r="A198" s="1536">
        <v>193</v>
      </c>
      <c r="B198" s="1536" t="s">
        <v>19367</v>
      </c>
      <c r="C198" s="1536" t="s">
        <v>4096</v>
      </c>
      <c r="D198" s="1536" t="s">
        <v>22891</v>
      </c>
      <c r="E198" s="1536" t="s">
        <v>21824</v>
      </c>
      <c r="F198" s="1536" t="s">
        <v>21472</v>
      </c>
      <c r="G198" s="1536" t="s">
        <v>21794</v>
      </c>
      <c r="H198" s="1536" t="s">
        <v>22892</v>
      </c>
      <c r="I198" s="1537" t="s">
        <v>22893</v>
      </c>
      <c r="J198" s="1536" t="s">
        <v>21476</v>
      </c>
      <c r="K198" s="1538" t="s">
        <v>22894</v>
      </c>
      <c r="L198" s="1539" t="s">
        <v>22895</v>
      </c>
      <c r="M198" s="1539" t="s">
        <v>6378</v>
      </c>
      <c r="N198" s="1539" t="s">
        <v>6378</v>
      </c>
      <c r="O198" s="1539" t="s">
        <v>6378</v>
      </c>
      <c r="P198" s="1539" t="s">
        <v>6483</v>
      </c>
      <c r="Q198" s="1540">
        <v>21000</v>
      </c>
      <c r="R198" s="1540"/>
      <c r="S198" s="1540">
        <v>1113</v>
      </c>
      <c r="T198" s="1540">
        <f t="shared" si="4"/>
        <v>22113</v>
      </c>
      <c r="U198" s="1541"/>
      <c r="V198" s="1541"/>
      <c r="W198" s="1541">
        <f t="shared" si="5"/>
        <v>0</v>
      </c>
      <c r="X198" s="1540">
        <v>151.74</v>
      </c>
      <c r="Y198" s="1540">
        <v>37.72</v>
      </c>
      <c r="Z198" s="1540">
        <v>446.72</v>
      </c>
      <c r="AA198" s="1540"/>
      <c r="AB198" s="1540">
        <v>636.17999999999995</v>
      </c>
      <c r="AC198" s="1540">
        <v>8</v>
      </c>
      <c r="AD198" s="1540">
        <v>4000</v>
      </c>
    </row>
    <row r="199" spans="1:30" ht="16.5" customHeight="1">
      <c r="A199" s="1536">
        <v>194</v>
      </c>
      <c r="B199" s="1536" t="s">
        <v>19367</v>
      </c>
      <c r="C199" s="1536" t="s">
        <v>4012</v>
      </c>
      <c r="D199" s="1536" t="s">
        <v>22896</v>
      </c>
      <c r="E199" s="1536" t="s">
        <v>21800</v>
      </c>
      <c r="F199" s="1536" t="s">
        <v>19377</v>
      </c>
      <c r="G199" s="1536" t="s">
        <v>21794</v>
      </c>
      <c r="H199" s="1536" t="s">
        <v>22897</v>
      </c>
      <c r="I199" s="1537" t="s">
        <v>22898</v>
      </c>
      <c r="J199" s="1536" t="s">
        <v>22899</v>
      </c>
      <c r="K199" s="1538" t="s">
        <v>22900</v>
      </c>
      <c r="L199" s="1539" t="s">
        <v>21788</v>
      </c>
      <c r="M199" s="1539" t="s">
        <v>21788</v>
      </c>
      <c r="N199" s="1539" t="s">
        <v>6544</v>
      </c>
      <c r="O199" s="1539" t="s">
        <v>6378</v>
      </c>
      <c r="P199" s="1539" t="s">
        <v>7286</v>
      </c>
      <c r="Q199" s="1540">
        <v>175403</v>
      </c>
      <c r="R199" s="1540"/>
      <c r="S199" s="1540"/>
      <c r="T199" s="1540">
        <f t="shared" ref="T199:T229" si="6">SUM(Q199:S199)</f>
        <v>175403</v>
      </c>
      <c r="U199" s="1541">
        <v>1</v>
      </c>
      <c r="V199" s="1541">
        <v>3</v>
      </c>
      <c r="W199" s="1541">
        <f t="shared" ref="W199:W229" si="7">SUM(U199:V199)</f>
        <v>4</v>
      </c>
      <c r="X199" s="1540">
        <v>42</v>
      </c>
      <c r="Y199" s="1540"/>
      <c r="Z199" s="1540">
        <v>189</v>
      </c>
      <c r="AA199" s="1540">
        <v>228</v>
      </c>
      <c r="AB199" s="1540">
        <v>977</v>
      </c>
      <c r="AC199" s="1540">
        <v>9</v>
      </c>
      <c r="AD199" s="1540">
        <v>31449</v>
      </c>
    </row>
    <row r="200" spans="1:30" ht="16.5" customHeight="1">
      <c r="A200" s="1536">
        <v>195</v>
      </c>
      <c r="B200" s="1536" t="s">
        <v>19367</v>
      </c>
      <c r="C200" s="1536" t="s">
        <v>3884</v>
      </c>
      <c r="D200" s="1536" t="s">
        <v>22901</v>
      </c>
      <c r="E200" s="1536" t="s">
        <v>21782</v>
      </c>
      <c r="F200" s="1536" t="s">
        <v>3884</v>
      </c>
      <c r="G200" s="1536" t="s">
        <v>21783</v>
      </c>
      <c r="H200" s="1536" t="s">
        <v>22902</v>
      </c>
      <c r="I200" s="1537" t="s">
        <v>22903</v>
      </c>
      <c r="J200" s="1536" t="s">
        <v>22904</v>
      </c>
      <c r="K200" s="1538"/>
      <c r="L200" s="1539" t="s">
        <v>8201</v>
      </c>
      <c r="M200" s="1539" t="s">
        <v>8201</v>
      </c>
      <c r="N200" s="1539" t="s">
        <v>8201</v>
      </c>
      <c r="O200" s="1539" t="s">
        <v>8201</v>
      </c>
      <c r="P200" s="1539" t="s">
        <v>22905</v>
      </c>
      <c r="Q200" s="1540">
        <v>141939</v>
      </c>
      <c r="R200" s="1540"/>
      <c r="S200" s="1540">
        <v>19251</v>
      </c>
      <c r="T200" s="1540">
        <f t="shared" si="6"/>
        <v>161190</v>
      </c>
      <c r="U200" s="1541"/>
      <c r="V200" s="1541">
        <v>3</v>
      </c>
      <c r="W200" s="1541">
        <f t="shared" si="7"/>
        <v>3</v>
      </c>
      <c r="X200" s="1540">
        <v>88</v>
      </c>
      <c r="Y200" s="1540">
        <v>83</v>
      </c>
      <c r="Z200" s="1540">
        <v>63</v>
      </c>
      <c r="AA200" s="1540">
        <v>397</v>
      </c>
      <c r="AB200" s="1540">
        <v>631</v>
      </c>
      <c r="AC200" s="1540"/>
      <c r="AD200" s="1540">
        <v>30000</v>
      </c>
    </row>
    <row r="201" spans="1:30" ht="16.5" customHeight="1">
      <c r="A201" s="1536">
        <v>196</v>
      </c>
      <c r="B201" s="1536" t="s">
        <v>19367</v>
      </c>
      <c r="C201" s="1536" t="s">
        <v>3913</v>
      </c>
      <c r="D201" s="1536" t="s">
        <v>22906</v>
      </c>
      <c r="E201" s="1536" t="s">
        <v>21800</v>
      </c>
      <c r="F201" s="1536" t="s">
        <v>22907</v>
      </c>
      <c r="G201" s="1536" t="s">
        <v>21794</v>
      </c>
      <c r="H201" s="1536" t="s">
        <v>22908</v>
      </c>
      <c r="I201" s="1537" t="s">
        <v>22909</v>
      </c>
      <c r="J201" s="1536" t="s">
        <v>22910</v>
      </c>
      <c r="K201" s="1538" t="s">
        <v>22911</v>
      </c>
      <c r="L201" s="1539" t="s">
        <v>21813</v>
      </c>
      <c r="M201" s="1539" t="s">
        <v>21937</v>
      </c>
      <c r="N201" s="1539" t="s">
        <v>6378</v>
      </c>
      <c r="O201" s="1539" t="s">
        <v>6378</v>
      </c>
      <c r="P201" s="1539" t="s">
        <v>21872</v>
      </c>
      <c r="Q201" s="1540">
        <v>171792</v>
      </c>
      <c r="R201" s="1540"/>
      <c r="S201" s="1540"/>
      <c r="T201" s="1540">
        <f t="shared" si="6"/>
        <v>171792</v>
      </c>
      <c r="U201" s="1541">
        <v>3</v>
      </c>
      <c r="V201" s="1541">
        <v>2</v>
      </c>
      <c r="W201" s="1541">
        <f t="shared" si="7"/>
        <v>5</v>
      </c>
      <c r="X201" s="1540">
        <v>112.77</v>
      </c>
      <c r="Y201" s="1540">
        <v>36.75</v>
      </c>
      <c r="Z201" s="1540">
        <v>214</v>
      </c>
      <c r="AA201" s="1540">
        <v>52.8</v>
      </c>
      <c r="AB201" s="1540">
        <v>1291.83</v>
      </c>
      <c r="AC201" s="1540">
        <v>15</v>
      </c>
      <c r="AD201" s="1540">
        <v>6771</v>
      </c>
    </row>
    <row r="202" spans="1:30" ht="16.5" customHeight="1">
      <c r="A202" s="1536">
        <v>197</v>
      </c>
      <c r="B202" s="1536" t="s">
        <v>19367</v>
      </c>
      <c r="C202" s="1536" t="s">
        <v>3945</v>
      </c>
      <c r="D202" s="1536" t="s">
        <v>22912</v>
      </c>
      <c r="E202" s="1536" t="s">
        <v>21782</v>
      </c>
      <c r="F202" s="1536" t="s">
        <v>22913</v>
      </c>
      <c r="G202" s="1536" t="s">
        <v>21783</v>
      </c>
      <c r="H202" s="1536" t="s">
        <v>22914</v>
      </c>
      <c r="I202" s="1537" t="s">
        <v>22915</v>
      </c>
      <c r="J202" s="1536" t="s">
        <v>22916</v>
      </c>
      <c r="K202" s="1538"/>
      <c r="L202" s="1539" t="s">
        <v>22554</v>
      </c>
      <c r="M202" s="1539" t="s">
        <v>22554</v>
      </c>
      <c r="N202" s="1539" t="s">
        <v>6378</v>
      </c>
      <c r="O202" s="1539" t="s">
        <v>6378</v>
      </c>
      <c r="P202" s="1539" t="s">
        <v>22528</v>
      </c>
      <c r="Q202" s="1540">
        <v>61557</v>
      </c>
      <c r="R202" s="1540"/>
      <c r="S202" s="1540"/>
      <c r="T202" s="1540">
        <f t="shared" si="6"/>
        <v>61557</v>
      </c>
      <c r="U202" s="1541"/>
      <c r="V202" s="1541">
        <v>1</v>
      </c>
      <c r="W202" s="1541">
        <f t="shared" si="7"/>
        <v>1</v>
      </c>
      <c r="X202" s="1540">
        <v>74.900000000000006</v>
      </c>
      <c r="Y202" s="1540">
        <v>60</v>
      </c>
      <c r="Z202" s="1540">
        <v>174.2</v>
      </c>
      <c r="AA202" s="1540">
        <v>45.5</v>
      </c>
      <c r="AB202" s="1540">
        <v>490.65</v>
      </c>
      <c r="AC202" s="1540">
        <v>5</v>
      </c>
      <c r="AD202" s="1540">
        <v>1500</v>
      </c>
    </row>
    <row r="203" spans="1:30" ht="16.5" customHeight="1">
      <c r="A203" s="1536">
        <v>198</v>
      </c>
      <c r="B203" s="1536" t="s">
        <v>19367</v>
      </c>
      <c r="C203" s="1536" t="s">
        <v>4075</v>
      </c>
      <c r="D203" s="1536" t="s">
        <v>22917</v>
      </c>
      <c r="E203" s="1536" t="s">
        <v>21824</v>
      </c>
      <c r="F203" s="1536" t="s">
        <v>22918</v>
      </c>
      <c r="G203" s="1536" t="s">
        <v>21794</v>
      </c>
      <c r="H203" s="1536" t="s">
        <v>22919</v>
      </c>
      <c r="I203" s="1537" t="s">
        <v>22920</v>
      </c>
      <c r="J203" s="1536" t="s">
        <v>22921</v>
      </c>
      <c r="K203" s="1538" t="s">
        <v>22922</v>
      </c>
      <c r="L203" s="1539" t="s">
        <v>22923</v>
      </c>
      <c r="M203" s="1539" t="s">
        <v>6544</v>
      </c>
      <c r="N203" s="1539" t="s">
        <v>6544</v>
      </c>
      <c r="O203" s="1539"/>
      <c r="P203" s="1539" t="s">
        <v>22924</v>
      </c>
      <c r="Q203" s="1540">
        <v>153000</v>
      </c>
      <c r="R203" s="1540"/>
      <c r="S203" s="1540"/>
      <c r="T203" s="1540">
        <f t="shared" si="6"/>
        <v>153000</v>
      </c>
      <c r="U203" s="1541"/>
      <c r="V203" s="1541">
        <v>2</v>
      </c>
      <c r="W203" s="1541">
        <f t="shared" si="7"/>
        <v>2</v>
      </c>
      <c r="X203" s="1540">
        <v>176.6</v>
      </c>
      <c r="Y203" s="1540">
        <v>137.6</v>
      </c>
      <c r="Z203" s="1540">
        <v>525.79999999999995</v>
      </c>
      <c r="AA203" s="1540">
        <v>407.5</v>
      </c>
      <c r="AB203" s="1540">
        <v>2030.4</v>
      </c>
      <c r="AC203" s="1540">
        <v>6</v>
      </c>
      <c r="AD203" s="1540">
        <v>10000</v>
      </c>
    </row>
    <row r="204" spans="1:30" ht="16.5" customHeight="1">
      <c r="A204" s="1536">
        <v>199</v>
      </c>
      <c r="B204" s="1536" t="s">
        <v>19367</v>
      </c>
      <c r="C204" s="1536" t="s">
        <v>3903</v>
      </c>
      <c r="D204" s="1536" t="s">
        <v>22925</v>
      </c>
      <c r="E204" s="1536" t="s">
        <v>21782</v>
      </c>
      <c r="F204" s="1536" t="s">
        <v>3903</v>
      </c>
      <c r="G204" s="1536" t="s">
        <v>21794</v>
      </c>
      <c r="H204" s="1536" t="s">
        <v>22926</v>
      </c>
      <c r="I204" s="1537" t="s">
        <v>22927</v>
      </c>
      <c r="J204" s="1536" t="s">
        <v>22928</v>
      </c>
      <c r="K204" s="1538" t="s">
        <v>22867</v>
      </c>
      <c r="L204" s="1539" t="s">
        <v>22003</v>
      </c>
      <c r="M204" s="1539" t="s">
        <v>21927</v>
      </c>
      <c r="N204" s="1539" t="s">
        <v>6378</v>
      </c>
      <c r="O204" s="1539" t="s">
        <v>6378</v>
      </c>
      <c r="P204" s="1539" t="s">
        <v>22869</v>
      </c>
      <c r="Q204" s="1540">
        <v>138096</v>
      </c>
      <c r="R204" s="1540"/>
      <c r="S204" s="1540"/>
      <c r="T204" s="1540">
        <f t="shared" si="6"/>
        <v>138096</v>
      </c>
      <c r="U204" s="1541"/>
      <c r="V204" s="1541">
        <v>3</v>
      </c>
      <c r="W204" s="1541">
        <f t="shared" si="7"/>
        <v>3</v>
      </c>
      <c r="X204" s="1540">
        <v>70</v>
      </c>
      <c r="Y204" s="1540">
        <v>239.52</v>
      </c>
      <c r="Z204" s="1540">
        <v>286.02999999999997</v>
      </c>
      <c r="AA204" s="1540">
        <v>274.13</v>
      </c>
      <c r="AB204" s="1540">
        <v>869.68</v>
      </c>
      <c r="AC204" s="1540"/>
      <c r="AD204" s="1540">
        <v>10752</v>
      </c>
    </row>
    <row r="205" spans="1:30" ht="16.5" customHeight="1">
      <c r="A205" s="1536">
        <v>200</v>
      </c>
      <c r="B205" s="1536" t="s">
        <v>19523</v>
      </c>
      <c r="C205" s="1536" t="s">
        <v>4251</v>
      </c>
      <c r="D205" s="1536" t="s">
        <v>22929</v>
      </c>
      <c r="E205" s="1536" t="s">
        <v>17973</v>
      </c>
      <c r="F205" s="1536" t="s">
        <v>22930</v>
      </c>
      <c r="G205" s="1536" t="s">
        <v>21794</v>
      </c>
      <c r="H205" s="1536" t="s">
        <v>22931</v>
      </c>
      <c r="I205" s="1537" t="s">
        <v>22932</v>
      </c>
      <c r="J205" s="1536" t="s">
        <v>22933</v>
      </c>
      <c r="K205" s="1538" t="s">
        <v>22934</v>
      </c>
      <c r="L205" s="1539" t="s">
        <v>22935</v>
      </c>
      <c r="M205" s="1539" t="s">
        <v>21798</v>
      </c>
      <c r="N205" s="1539" t="s">
        <v>21798</v>
      </c>
      <c r="O205" s="1539" t="s">
        <v>6378</v>
      </c>
      <c r="P205" s="1539" t="s">
        <v>22936</v>
      </c>
      <c r="Q205" s="1540">
        <v>141300</v>
      </c>
      <c r="R205" s="1540"/>
      <c r="S205" s="1540"/>
      <c r="T205" s="1540">
        <f t="shared" si="6"/>
        <v>141300</v>
      </c>
      <c r="U205" s="1541">
        <v>1</v>
      </c>
      <c r="V205" s="1541">
        <v>3</v>
      </c>
      <c r="W205" s="1541">
        <f t="shared" si="7"/>
        <v>4</v>
      </c>
      <c r="X205" s="1540">
        <v>103</v>
      </c>
      <c r="Y205" s="1540">
        <v>58</v>
      </c>
      <c r="Z205" s="1540">
        <v>255</v>
      </c>
      <c r="AA205" s="1540">
        <v>182</v>
      </c>
      <c r="AB205" s="1540">
        <v>599</v>
      </c>
      <c r="AC205" s="1540">
        <v>10</v>
      </c>
      <c r="AD205" s="1540">
        <v>2741</v>
      </c>
    </row>
    <row r="206" spans="1:30" ht="16.5" customHeight="1">
      <c r="A206" s="1536">
        <v>201</v>
      </c>
      <c r="B206" s="1536" t="s">
        <v>19523</v>
      </c>
      <c r="C206" s="1536" t="s">
        <v>17521</v>
      </c>
      <c r="D206" s="1536" t="s">
        <v>22937</v>
      </c>
      <c r="E206" s="1536" t="s">
        <v>22938</v>
      </c>
      <c r="F206" s="1536" t="s">
        <v>22939</v>
      </c>
      <c r="G206" s="1536" t="s">
        <v>21783</v>
      </c>
      <c r="H206" s="1536" t="s">
        <v>22940</v>
      </c>
      <c r="I206" s="1537" t="s">
        <v>22941</v>
      </c>
      <c r="J206" s="1536" t="s">
        <v>20954</v>
      </c>
      <c r="K206" s="1538" t="s">
        <v>22942</v>
      </c>
      <c r="L206" s="1539" t="s">
        <v>21798</v>
      </c>
      <c r="M206" s="1539"/>
      <c r="N206" s="1539"/>
      <c r="O206" s="1539"/>
      <c r="P206" s="1539" t="s">
        <v>22943</v>
      </c>
      <c r="Q206" s="1540"/>
      <c r="R206" s="1540"/>
      <c r="S206" s="1540"/>
      <c r="T206" s="1540">
        <f t="shared" si="6"/>
        <v>0</v>
      </c>
      <c r="U206" s="1541"/>
      <c r="V206" s="1541">
        <v>4</v>
      </c>
      <c r="W206" s="1541">
        <f t="shared" si="7"/>
        <v>4</v>
      </c>
      <c r="X206" s="1540">
        <v>35</v>
      </c>
      <c r="Y206" s="1540"/>
      <c r="Z206" s="1540">
        <v>66</v>
      </c>
      <c r="AA206" s="1540">
        <v>33</v>
      </c>
      <c r="AB206" s="1540">
        <v>514</v>
      </c>
      <c r="AC206" s="1540">
        <v>5</v>
      </c>
      <c r="AD206" s="1540">
        <v>500</v>
      </c>
    </row>
    <row r="207" spans="1:30" ht="16.5" customHeight="1">
      <c r="A207" s="1536">
        <v>202</v>
      </c>
      <c r="B207" s="1536" t="s">
        <v>19523</v>
      </c>
      <c r="C207" s="1536" t="s">
        <v>17542</v>
      </c>
      <c r="D207" s="1536" t="s">
        <v>22944</v>
      </c>
      <c r="E207" s="1536" t="s">
        <v>18122</v>
      </c>
      <c r="F207" s="1536" t="s">
        <v>22945</v>
      </c>
      <c r="G207" s="1536" t="s">
        <v>21783</v>
      </c>
      <c r="H207" s="1536" t="s">
        <v>22946</v>
      </c>
      <c r="I207" s="1537" t="s">
        <v>22947</v>
      </c>
      <c r="J207" s="1536" t="s">
        <v>22948</v>
      </c>
      <c r="K207" s="1538"/>
      <c r="L207" s="1539" t="s">
        <v>21865</v>
      </c>
      <c r="M207" s="1539" t="s">
        <v>21865</v>
      </c>
      <c r="N207" s="1539" t="s">
        <v>21798</v>
      </c>
      <c r="O207" s="1539" t="s">
        <v>21798</v>
      </c>
      <c r="P207" s="1539" t="s">
        <v>22949</v>
      </c>
      <c r="Q207" s="1540">
        <v>51261</v>
      </c>
      <c r="R207" s="1540"/>
      <c r="S207" s="1540">
        <v>2463</v>
      </c>
      <c r="T207" s="1540">
        <f t="shared" si="6"/>
        <v>53724</v>
      </c>
      <c r="U207" s="1541"/>
      <c r="V207" s="1541">
        <v>2</v>
      </c>
      <c r="W207" s="1541">
        <f t="shared" si="7"/>
        <v>2</v>
      </c>
      <c r="X207" s="1540">
        <v>22</v>
      </c>
      <c r="Y207" s="1540">
        <v>185</v>
      </c>
      <c r="Z207" s="1540">
        <v>78</v>
      </c>
      <c r="AA207" s="1540"/>
      <c r="AB207" s="1540">
        <v>285</v>
      </c>
      <c r="AC207" s="1540"/>
      <c r="AD207" s="1540">
        <v>2500</v>
      </c>
    </row>
    <row r="208" spans="1:30" ht="16.5" customHeight="1">
      <c r="A208" s="1536">
        <v>203</v>
      </c>
      <c r="B208" s="1536" t="s">
        <v>19523</v>
      </c>
      <c r="C208" s="1536" t="s">
        <v>4510</v>
      </c>
      <c r="D208" s="1536" t="s">
        <v>22950</v>
      </c>
      <c r="E208" s="1536" t="s">
        <v>22938</v>
      </c>
      <c r="F208" s="1536" t="s">
        <v>22951</v>
      </c>
      <c r="G208" s="1536" t="s">
        <v>21783</v>
      </c>
      <c r="H208" s="1536" t="s">
        <v>22952</v>
      </c>
      <c r="I208" s="1537" t="s">
        <v>22953</v>
      </c>
      <c r="J208" s="1536" t="s">
        <v>20954</v>
      </c>
      <c r="K208" s="1538" t="s">
        <v>22954</v>
      </c>
      <c r="L208" s="1539" t="s">
        <v>21937</v>
      </c>
      <c r="M208" s="1539" t="s">
        <v>21937</v>
      </c>
      <c r="N208" s="1539" t="s">
        <v>6378</v>
      </c>
      <c r="O208" s="1539" t="s">
        <v>6378</v>
      </c>
      <c r="P208" s="1539"/>
      <c r="Q208" s="1540"/>
      <c r="R208" s="1540"/>
      <c r="S208" s="1540"/>
      <c r="T208" s="1540">
        <f t="shared" si="6"/>
        <v>0</v>
      </c>
      <c r="U208" s="1541"/>
      <c r="V208" s="1541">
        <v>1</v>
      </c>
      <c r="W208" s="1541">
        <f t="shared" si="7"/>
        <v>1</v>
      </c>
      <c r="X208" s="1540">
        <v>66.150000000000006</v>
      </c>
      <c r="Y208" s="1540"/>
      <c r="Z208" s="1540">
        <v>198.45</v>
      </c>
      <c r="AA208" s="1540">
        <v>66.150000000000006</v>
      </c>
      <c r="AB208" s="1540">
        <v>330.75</v>
      </c>
      <c r="AC208" s="1540">
        <v>5</v>
      </c>
      <c r="AD208" s="1540">
        <v>100</v>
      </c>
    </row>
    <row r="209" spans="1:30" ht="16.5" customHeight="1">
      <c r="A209" s="1536">
        <v>204</v>
      </c>
      <c r="B209" s="1536" t="s">
        <v>19523</v>
      </c>
      <c r="C209" s="1536" t="s">
        <v>4510</v>
      </c>
      <c r="D209" s="1536" t="s">
        <v>22955</v>
      </c>
      <c r="E209" s="1536" t="s">
        <v>22938</v>
      </c>
      <c r="F209" s="1536"/>
      <c r="G209" s="1536" t="s">
        <v>21783</v>
      </c>
      <c r="H209" s="1536" t="s">
        <v>22884</v>
      </c>
      <c r="I209" s="1537" t="s">
        <v>22956</v>
      </c>
      <c r="J209" s="1536" t="s">
        <v>22957</v>
      </c>
      <c r="K209" s="1538"/>
      <c r="L209" s="1539" t="s">
        <v>6378</v>
      </c>
      <c r="M209" s="1539" t="s">
        <v>6378</v>
      </c>
      <c r="N209" s="1539" t="s">
        <v>6378</v>
      </c>
      <c r="O209" s="1539" t="s">
        <v>6378</v>
      </c>
      <c r="P209" s="1539"/>
      <c r="Q209" s="1540"/>
      <c r="R209" s="1540"/>
      <c r="S209" s="1540"/>
      <c r="T209" s="1540">
        <f t="shared" si="6"/>
        <v>0</v>
      </c>
      <c r="U209" s="1541"/>
      <c r="V209" s="1541"/>
      <c r="W209" s="1541">
        <f t="shared" si="7"/>
        <v>0</v>
      </c>
      <c r="X209" s="1540"/>
      <c r="Y209" s="1540"/>
      <c r="Z209" s="1540">
        <v>60</v>
      </c>
      <c r="AA209" s="1540"/>
      <c r="AB209" s="1540">
        <v>60</v>
      </c>
      <c r="AC209" s="1549"/>
      <c r="AD209" s="1549"/>
    </row>
    <row r="210" spans="1:30" ht="16.5" customHeight="1">
      <c r="A210" s="1536">
        <v>205</v>
      </c>
      <c r="B210" s="1536" t="s">
        <v>19523</v>
      </c>
      <c r="C210" s="1536" t="s">
        <v>4510</v>
      </c>
      <c r="D210" s="1536" t="s">
        <v>22958</v>
      </c>
      <c r="E210" s="1536" t="s">
        <v>22938</v>
      </c>
      <c r="F210" s="1536"/>
      <c r="G210" s="1536" t="s">
        <v>21783</v>
      </c>
      <c r="H210" s="1536" t="s">
        <v>22802</v>
      </c>
      <c r="I210" s="1537" t="s">
        <v>22959</v>
      </c>
      <c r="J210" s="1536" t="s">
        <v>22960</v>
      </c>
      <c r="K210" s="1538"/>
      <c r="L210" s="1539" t="s">
        <v>22961</v>
      </c>
      <c r="M210" s="1539" t="s">
        <v>6378</v>
      </c>
      <c r="N210" s="1539" t="s">
        <v>6378</v>
      </c>
      <c r="O210" s="1539" t="s">
        <v>6378</v>
      </c>
      <c r="P210" s="1539"/>
      <c r="Q210" s="1540"/>
      <c r="R210" s="1540"/>
      <c r="S210" s="1540"/>
      <c r="T210" s="1540">
        <f t="shared" si="6"/>
        <v>0</v>
      </c>
      <c r="U210" s="1541"/>
      <c r="V210" s="1541">
        <v>2</v>
      </c>
      <c r="W210" s="1541">
        <f t="shared" si="7"/>
        <v>2</v>
      </c>
      <c r="X210" s="1540">
        <v>76.14</v>
      </c>
      <c r="Y210" s="1540">
        <v>29.33</v>
      </c>
      <c r="Z210" s="1540">
        <v>36</v>
      </c>
      <c r="AA210" s="1540">
        <v>61.05</v>
      </c>
      <c r="AB210" s="1540">
        <v>202.52</v>
      </c>
      <c r="AC210" s="1540">
        <v>1</v>
      </c>
      <c r="AD210" s="1540">
        <v>600</v>
      </c>
    </row>
    <row r="211" spans="1:30" ht="16.5" customHeight="1">
      <c r="A211" s="1536">
        <v>206</v>
      </c>
      <c r="B211" s="1536" t="s">
        <v>19523</v>
      </c>
      <c r="C211" s="1536" t="s">
        <v>17563</v>
      </c>
      <c r="D211" s="1536" t="s">
        <v>22962</v>
      </c>
      <c r="E211" s="1536" t="s">
        <v>21782</v>
      </c>
      <c r="F211" s="1536" t="s">
        <v>17563</v>
      </c>
      <c r="G211" s="1536" t="s">
        <v>21794</v>
      </c>
      <c r="H211" s="1536" t="s">
        <v>22963</v>
      </c>
      <c r="I211" s="1537" t="s">
        <v>22964</v>
      </c>
      <c r="J211" s="1536" t="s">
        <v>22965</v>
      </c>
      <c r="K211" s="1538"/>
      <c r="L211" s="1539" t="s">
        <v>22966</v>
      </c>
      <c r="M211" s="1539" t="s">
        <v>6378</v>
      </c>
      <c r="N211" s="1539" t="s">
        <v>6378</v>
      </c>
      <c r="O211" s="1539" t="s">
        <v>6378</v>
      </c>
      <c r="P211" s="1539" t="s">
        <v>22967</v>
      </c>
      <c r="Q211" s="1540">
        <v>70100</v>
      </c>
      <c r="R211" s="1540"/>
      <c r="S211" s="1540"/>
      <c r="T211" s="1540">
        <f t="shared" si="6"/>
        <v>70100</v>
      </c>
      <c r="U211" s="1541">
        <v>1</v>
      </c>
      <c r="V211" s="1541">
        <v>1</v>
      </c>
      <c r="W211" s="1541">
        <f t="shared" si="7"/>
        <v>2</v>
      </c>
      <c r="X211" s="1540">
        <v>78</v>
      </c>
      <c r="Y211" s="1540">
        <v>198</v>
      </c>
      <c r="Z211" s="1540">
        <v>410</v>
      </c>
      <c r="AA211" s="1540">
        <v>36</v>
      </c>
      <c r="AB211" s="1540">
        <v>722</v>
      </c>
      <c r="AC211" s="1540">
        <v>29</v>
      </c>
      <c r="AD211" s="1540">
        <v>8513</v>
      </c>
    </row>
    <row r="212" spans="1:30" ht="16.5" customHeight="1">
      <c r="A212" s="1536">
        <v>207</v>
      </c>
      <c r="B212" s="1536" t="s">
        <v>19523</v>
      </c>
      <c r="C212" s="1536" t="s">
        <v>17615</v>
      </c>
      <c r="D212" s="1536" t="s">
        <v>22968</v>
      </c>
      <c r="E212" s="1536" t="s">
        <v>18174</v>
      </c>
      <c r="F212" s="1536" t="s">
        <v>22969</v>
      </c>
      <c r="G212" s="1536" t="s">
        <v>21783</v>
      </c>
      <c r="H212" s="1536" t="s">
        <v>22602</v>
      </c>
      <c r="I212" s="1537" t="s">
        <v>22970</v>
      </c>
      <c r="J212" s="1536" t="s">
        <v>22971</v>
      </c>
      <c r="K212" s="1538" t="s">
        <v>22972</v>
      </c>
      <c r="L212" s="1539" t="s">
        <v>21927</v>
      </c>
      <c r="M212" s="1539" t="s">
        <v>22973</v>
      </c>
      <c r="N212" s="1539" t="s">
        <v>22973</v>
      </c>
      <c r="O212" s="1539" t="s">
        <v>22973</v>
      </c>
      <c r="P212" s="1539"/>
      <c r="Q212" s="1540">
        <v>20000</v>
      </c>
      <c r="R212" s="1540"/>
      <c r="S212" s="1540"/>
      <c r="T212" s="1540">
        <f t="shared" si="6"/>
        <v>20000</v>
      </c>
      <c r="U212" s="1541">
        <v>6</v>
      </c>
      <c r="V212" s="1541"/>
      <c r="W212" s="1541">
        <f t="shared" si="7"/>
        <v>6</v>
      </c>
      <c r="X212" s="1540">
        <v>516.9</v>
      </c>
      <c r="Y212" s="1540"/>
      <c r="Z212" s="1540">
        <v>694</v>
      </c>
      <c r="AA212" s="1540"/>
      <c r="AB212" s="1540">
        <v>1210.9000000000001</v>
      </c>
      <c r="AC212" s="1540">
        <v>10</v>
      </c>
      <c r="AD212" s="1540">
        <v>12000</v>
      </c>
    </row>
    <row r="213" spans="1:30" ht="16.5" customHeight="1">
      <c r="A213" s="1536">
        <v>208</v>
      </c>
      <c r="B213" s="1536" t="s">
        <v>19523</v>
      </c>
      <c r="C213" s="1536" t="s">
        <v>17620</v>
      </c>
      <c r="D213" s="1536" t="s">
        <v>22974</v>
      </c>
      <c r="E213" s="1536" t="s">
        <v>22938</v>
      </c>
      <c r="F213" s="1536" t="s">
        <v>22975</v>
      </c>
      <c r="G213" s="1536" t="s">
        <v>21794</v>
      </c>
      <c r="H213" s="1536" t="s">
        <v>22976</v>
      </c>
      <c r="I213" s="1537" t="s">
        <v>22977</v>
      </c>
      <c r="J213" s="1536" t="s">
        <v>22978</v>
      </c>
      <c r="K213" s="1538"/>
      <c r="L213" s="1539" t="s">
        <v>22979</v>
      </c>
      <c r="M213" s="1539" t="s">
        <v>22979</v>
      </c>
      <c r="N213" s="1539" t="s">
        <v>6378</v>
      </c>
      <c r="O213" s="1539" t="s">
        <v>6378</v>
      </c>
      <c r="P213" s="1539" t="s">
        <v>21872</v>
      </c>
      <c r="Q213" s="1540">
        <v>80040</v>
      </c>
      <c r="R213" s="1540"/>
      <c r="S213" s="1540"/>
      <c r="T213" s="1540">
        <f t="shared" si="6"/>
        <v>80040</v>
      </c>
      <c r="U213" s="1541"/>
      <c r="V213" s="1541">
        <v>1</v>
      </c>
      <c r="W213" s="1541">
        <f t="shared" si="7"/>
        <v>1</v>
      </c>
      <c r="X213" s="1540"/>
      <c r="Y213" s="1540"/>
      <c r="Z213" s="1540">
        <v>1467.72</v>
      </c>
      <c r="AA213" s="1540"/>
      <c r="AB213" s="1540">
        <v>1467.72</v>
      </c>
      <c r="AC213" s="1540">
        <v>6</v>
      </c>
      <c r="AD213" s="1540">
        <v>420</v>
      </c>
    </row>
    <row r="214" spans="1:30" ht="16.5" customHeight="1">
      <c r="A214" s="1536">
        <v>209</v>
      </c>
      <c r="B214" s="1536" t="s">
        <v>19523</v>
      </c>
      <c r="C214" s="1536" t="s">
        <v>4257</v>
      </c>
      <c r="D214" s="1536" t="s">
        <v>22980</v>
      </c>
      <c r="E214" s="1536" t="s">
        <v>22981</v>
      </c>
      <c r="F214" s="1536" t="s">
        <v>22982</v>
      </c>
      <c r="G214" s="1536" t="s">
        <v>21783</v>
      </c>
      <c r="H214" s="1536" t="s">
        <v>22983</v>
      </c>
      <c r="I214" s="1537" t="s">
        <v>22984</v>
      </c>
      <c r="J214" s="1536" t="s">
        <v>22985</v>
      </c>
      <c r="K214" s="1538" t="s">
        <v>22986</v>
      </c>
      <c r="L214" s="1539" t="s">
        <v>21927</v>
      </c>
      <c r="M214" s="1539" t="s">
        <v>6378</v>
      </c>
      <c r="N214" s="1539" t="s">
        <v>6378</v>
      </c>
      <c r="O214" s="1539" t="s">
        <v>6378</v>
      </c>
      <c r="P214" s="1539" t="s">
        <v>19477</v>
      </c>
      <c r="Q214" s="1540">
        <v>203312</v>
      </c>
      <c r="R214" s="1540"/>
      <c r="S214" s="1540">
        <v>92250</v>
      </c>
      <c r="T214" s="1540">
        <f t="shared" si="6"/>
        <v>295562</v>
      </c>
      <c r="U214" s="1541">
        <v>5</v>
      </c>
      <c r="V214" s="1541">
        <v>2</v>
      </c>
      <c r="W214" s="1541">
        <f t="shared" si="7"/>
        <v>7</v>
      </c>
      <c r="X214" s="1540">
        <v>281.10000000000002</v>
      </c>
      <c r="Y214" s="1540">
        <v>30.4</v>
      </c>
      <c r="Z214" s="1540">
        <v>548.70000000000005</v>
      </c>
      <c r="AA214" s="1540">
        <v>133.19999999999999</v>
      </c>
      <c r="AB214" s="1540">
        <v>993.4</v>
      </c>
      <c r="AC214" s="1540">
        <v>19</v>
      </c>
      <c r="AD214" s="1540">
        <v>41553</v>
      </c>
    </row>
    <row r="215" spans="1:30" ht="16.5" customHeight="1">
      <c r="A215" s="1536">
        <v>210</v>
      </c>
      <c r="B215" s="1536" t="s">
        <v>19523</v>
      </c>
      <c r="C215" s="1536" t="s">
        <v>4263</v>
      </c>
      <c r="D215" s="1536" t="s">
        <v>22987</v>
      </c>
      <c r="E215" s="1536" t="s">
        <v>21782</v>
      </c>
      <c r="F215" s="1536" t="s">
        <v>17804</v>
      </c>
      <c r="G215" s="1536" t="s">
        <v>21794</v>
      </c>
      <c r="H215" s="1536" t="s">
        <v>22988</v>
      </c>
      <c r="I215" s="1537" t="s">
        <v>22989</v>
      </c>
      <c r="J215" s="1536" t="s">
        <v>22990</v>
      </c>
      <c r="K215" s="1538" t="s">
        <v>22991</v>
      </c>
      <c r="L215" s="1539" t="s">
        <v>21927</v>
      </c>
      <c r="M215" s="1539" t="s">
        <v>21927</v>
      </c>
      <c r="N215" s="1539" t="s">
        <v>21927</v>
      </c>
      <c r="O215" s="1539" t="s">
        <v>6378</v>
      </c>
      <c r="P215" s="1539" t="s">
        <v>22992</v>
      </c>
      <c r="Q215" s="1540">
        <v>4000</v>
      </c>
      <c r="R215" s="1540"/>
      <c r="S215" s="1540"/>
      <c r="T215" s="1540">
        <f t="shared" si="6"/>
        <v>4000</v>
      </c>
      <c r="U215" s="1541">
        <v>1</v>
      </c>
      <c r="V215" s="1541"/>
      <c r="W215" s="1541">
        <f t="shared" si="7"/>
        <v>1</v>
      </c>
      <c r="X215" s="1540">
        <v>132.72999999999999</v>
      </c>
      <c r="Y215" s="1540"/>
      <c r="Z215" s="1540">
        <v>357.6</v>
      </c>
      <c r="AA215" s="1540">
        <v>76.31</v>
      </c>
      <c r="AB215" s="1540">
        <v>566.64</v>
      </c>
      <c r="AC215" s="1540">
        <v>3</v>
      </c>
      <c r="AD215" s="1540">
        <v>9243</v>
      </c>
    </row>
    <row r="216" spans="1:30" ht="16.5" customHeight="1">
      <c r="A216" s="1536">
        <v>211</v>
      </c>
      <c r="B216" s="1536" t="s">
        <v>19523</v>
      </c>
      <c r="C216" s="1536" t="s">
        <v>4263</v>
      </c>
      <c r="D216" s="1536" t="s">
        <v>22993</v>
      </c>
      <c r="E216" s="1536" t="s">
        <v>21782</v>
      </c>
      <c r="F216" s="1536" t="s">
        <v>17772</v>
      </c>
      <c r="G216" s="1536" t="s">
        <v>21794</v>
      </c>
      <c r="H216" s="1536" t="s">
        <v>22994</v>
      </c>
      <c r="I216" s="1537" t="s">
        <v>22995</v>
      </c>
      <c r="J216" s="1536" t="s">
        <v>17774</v>
      </c>
      <c r="K216" s="1538" t="s">
        <v>22991</v>
      </c>
      <c r="L216" s="1539" t="s">
        <v>21972</v>
      </c>
      <c r="M216" s="1539" t="s">
        <v>21927</v>
      </c>
      <c r="N216" s="1539" t="s">
        <v>21927</v>
      </c>
      <c r="O216" s="1539" t="s">
        <v>6378</v>
      </c>
      <c r="P216" s="1539" t="s">
        <v>7286</v>
      </c>
      <c r="Q216" s="1540"/>
      <c r="R216" s="1540"/>
      <c r="S216" s="1540">
        <v>6529</v>
      </c>
      <c r="T216" s="1540">
        <f t="shared" si="6"/>
        <v>6529</v>
      </c>
      <c r="U216" s="1541">
        <v>1</v>
      </c>
      <c r="V216" s="1541"/>
      <c r="W216" s="1541">
        <f t="shared" si="7"/>
        <v>1</v>
      </c>
      <c r="X216" s="1540"/>
      <c r="Y216" s="1540"/>
      <c r="Z216" s="1540">
        <v>342</v>
      </c>
      <c r="AA216" s="1540"/>
      <c r="AB216" s="1540">
        <v>342</v>
      </c>
      <c r="AC216" s="1540">
        <v>23</v>
      </c>
      <c r="AD216" s="1540">
        <v>37095</v>
      </c>
    </row>
    <row r="217" spans="1:30" ht="16.5" customHeight="1">
      <c r="A217" s="1536">
        <v>212</v>
      </c>
      <c r="B217" s="1536" t="s">
        <v>19523</v>
      </c>
      <c r="C217" s="1536" t="s">
        <v>4251</v>
      </c>
      <c r="D217" s="1536" t="s">
        <v>22996</v>
      </c>
      <c r="E217" s="1536" t="s">
        <v>21782</v>
      </c>
      <c r="F217" s="1536" t="s">
        <v>4251</v>
      </c>
      <c r="G217" s="1536" t="s">
        <v>21794</v>
      </c>
      <c r="H217" s="1536" t="s">
        <v>22235</v>
      </c>
      <c r="I217" s="1537" t="s">
        <v>22997</v>
      </c>
      <c r="J217" s="1536" t="s">
        <v>22998</v>
      </c>
      <c r="K217" s="1538" t="s">
        <v>22999</v>
      </c>
      <c r="L217" s="1539" t="s">
        <v>21798</v>
      </c>
      <c r="M217" s="1539" t="s">
        <v>21798</v>
      </c>
      <c r="N217" s="1539" t="s">
        <v>6378</v>
      </c>
      <c r="O217" s="1539" t="s">
        <v>6378</v>
      </c>
      <c r="P217" s="1539" t="s">
        <v>6399</v>
      </c>
      <c r="Q217" s="1540">
        <v>228005</v>
      </c>
      <c r="R217" s="1540"/>
      <c r="S217" s="1540"/>
      <c r="T217" s="1540">
        <f t="shared" si="6"/>
        <v>228005</v>
      </c>
      <c r="U217" s="1541">
        <v>2</v>
      </c>
      <c r="V217" s="1541">
        <v>2</v>
      </c>
      <c r="W217" s="1541">
        <f t="shared" si="7"/>
        <v>4</v>
      </c>
      <c r="X217" s="1540">
        <v>264.5</v>
      </c>
      <c r="Y217" s="1540">
        <v>363.1</v>
      </c>
      <c r="Z217" s="1540"/>
      <c r="AA217" s="1540">
        <v>117.9</v>
      </c>
      <c r="AB217" s="1540">
        <v>2890</v>
      </c>
      <c r="AC217" s="1540">
        <v>187</v>
      </c>
      <c r="AD217" s="1540">
        <v>22936</v>
      </c>
    </row>
    <row r="218" spans="1:30" ht="16.5" customHeight="1">
      <c r="A218" s="1536">
        <v>213</v>
      </c>
      <c r="B218" s="1536" t="s">
        <v>19523</v>
      </c>
      <c r="C218" s="1536" t="s">
        <v>2299</v>
      </c>
      <c r="D218" s="1536" t="s">
        <v>23000</v>
      </c>
      <c r="E218" s="1536" t="s">
        <v>23001</v>
      </c>
      <c r="F218" s="1536" t="s">
        <v>2299</v>
      </c>
      <c r="G218" s="1536" t="s">
        <v>21794</v>
      </c>
      <c r="H218" s="1536" t="s">
        <v>23002</v>
      </c>
      <c r="I218" s="1537" t="s">
        <v>23003</v>
      </c>
      <c r="J218" s="1536" t="s">
        <v>23004</v>
      </c>
      <c r="K218" s="1538"/>
      <c r="L218" s="1539"/>
      <c r="M218" s="1539"/>
      <c r="N218" s="1539"/>
      <c r="O218" s="1539"/>
      <c r="P218" s="1539"/>
      <c r="Q218" s="1540">
        <v>41609</v>
      </c>
      <c r="R218" s="1540"/>
      <c r="S218" s="1540"/>
      <c r="T218" s="1540">
        <f t="shared" si="6"/>
        <v>41609</v>
      </c>
      <c r="U218" s="1541">
        <v>5</v>
      </c>
      <c r="V218" s="1541"/>
      <c r="W218" s="1541">
        <f t="shared" si="7"/>
        <v>5</v>
      </c>
      <c r="X218" s="1540">
        <v>50</v>
      </c>
      <c r="Y218" s="1540">
        <v>72</v>
      </c>
      <c r="Z218" s="1540">
        <v>522</v>
      </c>
      <c r="AA218" s="1540"/>
      <c r="AB218" s="1540">
        <v>2752</v>
      </c>
      <c r="AC218" s="1540">
        <v>20</v>
      </c>
      <c r="AD218" s="1540">
        <v>9650</v>
      </c>
    </row>
    <row r="219" spans="1:30" ht="16.5" customHeight="1">
      <c r="A219" s="1536">
        <v>214</v>
      </c>
      <c r="B219" s="1536" t="s">
        <v>19523</v>
      </c>
      <c r="C219" s="1536" t="s">
        <v>17521</v>
      </c>
      <c r="D219" s="1536" t="s">
        <v>23005</v>
      </c>
      <c r="E219" s="1536" t="s">
        <v>21782</v>
      </c>
      <c r="F219" s="1536" t="s">
        <v>17521</v>
      </c>
      <c r="G219" s="1536" t="s">
        <v>21783</v>
      </c>
      <c r="H219" s="1536" t="s">
        <v>22614</v>
      </c>
      <c r="I219" s="1537" t="s">
        <v>23006</v>
      </c>
      <c r="J219" s="1536" t="s">
        <v>23007</v>
      </c>
      <c r="K219" s="1538" t="s">
        <v>23008</v>
      </c>
      <c r="L219" s="1539" t="s">
        <v>23009</v>
      </c>
      <c r="M219" s="1539" t="s">
        <v>6544</v>
      </c>
      <c r="N219" s="1539" t="s">
        <v>6378</v>
      </c>
      <c r="O219" s="1539" t="s">
        <v>6378</v>
      </c>
      <c r="P219" s="1539" t="s">
        <v>22125</v>
      </c>
      <c r="Q219" s="1540">
        <v>61120</v>
      </c>
      <c r="R219" s="1540"/>
      <c r="S219" s="1540"/>
      <c r="T219" s="1540">
        <f t="shared" si="6"/>
        <v>61120</v>
      </c>
      <c r="U219" s="1541"/>
      <c r="V219" s="1541">
        <v>1</v>
      </c>
      <c r="W219" s="1541">
        <f t="shared" si="7"/>
        <v>1</v>
      </c>
      <c r="X219" s="1540">
        <v>73</v>
      </c>
      <c r="Y219" s="1540"/>
      <c r="Z219" s="1540">
        <v>303</v>
      </c>
      <c r="AA219" s="1540"/>
      <c r="AB219" s="1540">
        <v>376</v>
      </c>
      <c r="AC219" s="1540">
        <v>10</v>
      </c>
      <c r="AD219" s="1540">
        <v>1200</v>
      </c>
    </row>
    <row r="220" spans="1:30" ht="16.5" customHeight="1">
      <c r="A220" s="1536">
        <v>215</v>
      </c>
      <c r="B220" s="1536" t="s">
        <v>23010</v>
      </c>
      <c r="C220" s="1536" t="s">
        <v>4720</v>
      </c>
      <c r="D220" s="1536" t="s">
        <v>23011</v>
      </c>
      <c r="E220" s="1536" t="s">
        <v>23012</v>
      </c>
      <c r="F220" s="1536" t="s">
        <v>23013</v>
      </c>
      <c r="G220" s="1536" t="s">
        <v>21794</v>
      </c>
      <c r="H220" s="1536" t="s">
        <v>23014</v>
      </c>
      <c r="I220" s="1537" t="s">
        <v>23015</v>
      </c>
      <c r="J220" s="1536" t="s">
        <v>23016</v>
      </c>
      <c r="K220" s="1538"/>
      <c r="L220" s="1539" t="s">
        <v>23017</v>
      </c>
      <c r="M220" s="1539" t="s">
        <v>6378</v>
      </c>
      <c r="N220" s="1539" t="s">
        <v>6378</v>
      </c>
      <c r="O220" s="1539" t="s">
        <v>6378</v>
      </c>
      <c r="P220" s="1539"/>
      <c r="Q220" s="1540"/>
      <c r="R220" s="1540"/>
      <c r="S220" s="1540"/>
      <c r="T220" s="1540">
        <f t="shared" si="6"/>
        <v>0</v>
      </c>
      <c r="U220" s="1541"/>
      <c r="V220" s="1541"/>
      <c r="W220" s="1541">
        <f t="shared" si="7"/>
        <v>0</v>
      </c>
      <c r="X220" s="1540"/>
      <c r="Y220" s="1540"/>
      <c r="Z220" s="1540"/>
      <c r="AA220" s="1540"/>
      <c r="AB220" s="1540"/>
      <c r="AC220" s="1540"/>
      <c r="AD220" s="1540">
        <v>350</v>
      </c>
    </row>
    <row r="221" spans="1:30" ht="16.5" customHeight="1">
      <c r="A221" s="1536">
        <v>216</v>
      </c>
      <c r="B221" s="1536" t="s">
        <v>19657</v>
      </c>
      <c r="C221" s="1536" t="s">
        <v>4720</v>
      </c>
      <c r="D221" s="1536" t="s">
        <v>23018</v>
      </c>
      <c r="E221" s="1536" t="s">
        <v>23012</v>
      </c>
      <c r="F221" s="1536" t="s">
        <v>23019</v>
      </c>
      <c r="G221" s="1536" t="s">
        <v>21794</v>
      </c>
      <c r="H221" s="1536" t="s">
        <v>23020</v>
      </c>
      <c r="I221" s="1537" t="s">
        <v>23021</v>
      </c>
      <c r="J221" s="1536" t="s">
        <v>20954</v>
      </c>
      <c r="K221" s="1538"/>
      <c r="L221" s="1539" t="s">
        <v>21871</v>
      </c>
      <c r="M221" s="1539" t="s">
        <v>21871</v>
      </c>
      <c r="N221" s="1539" t="s">
        <v>6378</v>
      </c>
      <c r="O221" s="1539" t="s">
        <v>6378</v>
      </c>
      <c r="P221" s="1539"/>
      <c r="Q221" s="1540"/>
      <c r="R221" s="1540"/>
      <c r="S221" s="1540"/>
      <c r="T221" s="1540">
        <f t="shared" si="6"/>
        <v>0</v>
      </c>
      <c r="U221" s="1541"/>
      <c r="V221" s="1541"/>
      <c r="W221" s="1541">
        <f t="shared" si="7"/>
        <v>0</v>
      </c>
      <c r="X221" s="1540"/>
      <c r="Y221" s="1540"/>
      <c r="Z221" s="1540"/>
      <c r="AA221" s="1540"/>
      <c r="AB221" s="1540"/>
      <c r="AC221" s="1540">
        <v>2</v>
      </c>
      <c r="AD221" s="1540">
        <v>180</v>
      </c>
    </row>
    <row r="222" spans="1:30" ht="16.5" customHeight="1">
      <c r="A222" s="1536">
        <v>217</v>
      </c>
      <c r="B222" s="1536" t="s">
        <v>19657</v>
      </c>
      <c r="C222" s="1536" t="s">
        <v>4720</v>
      </c>
      <c r="D222" s="1536" t="s">
        <v>23022</v>
      </c>
      <c r="E222" s="1536" t="s">
        <v>23012</v>
      </c>
      <c r="F222" s="1536" t="s">
        <v>23023</v>
      </c>
      <c r="G222" s="1536" t="s">
        <v>21794</v>
      </c>
      <c r="H222" s="1536" t="s">
        <v>23024</v>
      </c>
      <c r="I222" s="1537" t="s">
        <v>23025</v>
      </c>
      <c r="J222" s="1536" t="s">
        <v>20954</v>
      </c>
      <c r="K222" s="1538"/>
      <c r="L222" s="1539" t="s">
        <v>23026</v>
      </c>
      <c r="M222" s="1539" t="s">
        <v>23026</v>
      </c>
      <c r="N222" s="1539" t="s">
        <v>6378</v>
      </c>
      <c r="O222" s="1539" t="s">
        <v>6378</v>
      </c>
      <c r="P222" s="1539"/>
      <c r="Q222" s="1540"/>
      <c r="R222" s="1540"/>
      <c r="S222" s="1540"/>
      <c r="T222" s="1540">
        <f t="shared" si="6"/>
        <v>0</v>
      </c>
      <c r="U222" s="1541"/>
      <c r="V222" s="1541"/>
      <c r="W222" s="1541">
        <f t="shared" si="7"/>
        <v>0</v>
      </c>
      <c r="X222" s="1540"/>
      <c r="Y222" s="1540"/>
      <c r="Z222" s="1540"/>
      <c r="AA222" s="1540"/>
      <c r="AB222" s="1540">
        <v>210</v>
      </c>
      <c r="AC222" s="1540"/>
      <c r="AD222" s="1540">
        <v>200</v>
      </c>
    </row>
    <row r="223" spans="1:30" ht="16.5" customHeight="1">
      <c r="A223" s="1536">
        <v>218</v>
      </c>
      <c r="B223" s="1536" t="s">
        <v>19657</v>
      </c>
      <c r="C223" s="1536" t="s">
        <v>4720</v>
      </c>
      <c r="D223" s="1536" t="s">
        <v>23027</v>
      </c>
      <c r="E223" s="1536" t="s">
        <v>23012</v>
      </c>
      <c r="F223" s="1536" t="s">
        <v>23028</v>
      </c>
      <c r="G223" s="1536" t="s">
        <v>21794</v>
      </c>
      <c r="H223" s="1536" t="s">
        <v>23029</v>
      </c>
      <c r="I223" s="1537" t="s">
        <v>23030</v>
      </c>
      <c r="J223" s="1536" t="s">
        <v>23031</v>
      </c>
      <c r="K223" s="1538"/>
      <c r="L223" s="1539" t="s">
        <v>21789</v>
      </c>
      <c r="M223" s="1539" t="s">
        <v>6378</v>
      </c>
      <c r="N223" s="1539" t="s">
        <v>6378</v>
      </c>
      <c r="O223" s="1539" t="s">
        <v>6378</v>
      </c>
      <c r="P223" s="1539"/>
      <c r="Q223" s="1540"/>
      <c r="R223" s="1540"/>
      <c r="S223" s="1540"/>
      <c r="T223" s="1540">
        <f t="shared" si="6"/>
        <v>0</v>
      </c>
      <c r="U223" s="1541"/>
      <c r="V223" s="1541"/>
      <c r="W223" s="1541">
        <f t="shared" si="7"/>
        <v>0</v>
      </c>
      <c r="X223" s="1540"/>
      <c r="Y223" s="1540"/>
      <c r="Z223" s="1540"/>
      <c r="AA223" s="1540"/>
      <c r="AB223" s="1540"/>
      <c r="AC223" s="1540"/>
      <c r="AD223" s="1540">
        <v>240</v>
      </c>
    </row>
    <row r="224" spans="1:30" ht="16.5" customHeight="1">
      <c r="A224" s="1536">
        <v>219</v>
      </c>
      <c r="B224" s="1536" t="s">
        <v>19657</v>
      </c>
      <c r="C224" s="1536" t="s">
        <v>4720</v>
      </c>
      <c r="D224" s="1536" t="s">
        <v>23032</v>
      </c>
      <c r="E224" s="1536" t="s">
        <v>21782</v>
      </c>
      <c r="F224" s="1536" t="s">
        <v>23033</v>
      </c>
      <c r="G224" s="1536" t="s">
        <v>21783</v>
      </c>
      <c r="H224" s="1536" t="s">
        <v>23034</v>
      </c>
      <c r="I224" s="1537" t="s">
        <v>23035</v>
      </c>
      <c r="J224" s="1536" t="s">
        <v>23036</v>
      </c>
      <c r="K224" s="1538"/>
      <c r="L224" s="1539" t="s">
        <v>21871</v>
      </c>
      <c r="M224" s="1539" t="s">
        <v>6378</v>
      </c>
      <c r="N224" s="1539" t="s">
        <v>6378</v>
      </c>
      <c r="O224" s="1539" t="s">
        <v>6378</v>
      </c>
      <c r="P224" s="1539"/>
      <c r="Q224" s="1540">
        <v>13262</v>
      </c>
      <c r="R224" s="1540"/>
      <c r="S224" s="1540"/>
      <c r="T224" s="1540">
        <f t="shared" si="6"/>
        <v>13262</v>
      </c>
      <c r="U224" s="1541">
        <v>1</v>
      </c>
      <c r="V224" s="1541">
        <v>1</v>
      </c>
      <c r="W224" s="1541">
        <f t="shared" si="7"/>
        <v>2</v>
      </c>
      <c r="X224" s="1540"/>
      <c r="Y224" s="1540"/>
      <c r="Z224" s="1540"/>
      <c r="AA224" s="1540"/>
      <c r="AB224" s="1540">
        <v>747.54</v>
      </c>
      <c r="AC224" s="1540">
        <v>15</v>
      </c>
      <c r="AD224" s="1540">
        <v>200</v>
      </c>
    </row>
    <row r="225" spans="1:30" ht="16.5" customHeight="1">
      <c r="A225" s="1536">
        <v>220</v>
      </c>
      <c r="B225" s="1536" t="s">
        <v>19657</v>
      </c>
      <c r="C225" s="1536" t="s">
        <v>4720</v>
      </c>
      <c r="D225" s="1536" t="s">
        <v>23037</v>
      </c>
      <c r="E225" s="1536" t="s">
        <v>21782</v>
      </c>
      <c r="F225" s="1536" t="s">
        <v>23038</v>
      </c>
      <c r="G225" s="1536" t="s">
        <v>21783</v>
      </c>
      <c r="H225" s="1536" t="s">
        <v>23039</v>
      </c>
      <c r="I225" s="1537" t="s">
        <v>23040</v>
      </c>
      <c r="J225" s="1536" t="s">
        <v>20954</v>
      </c>
      <c r="K225" s="1538"/>
      <c r="L225" s="1539" t="s">
        <v>21838</v>
      </c>
      <c r="M225" s="1539" t="s">
        <v>6378</v>
      </c>
      <c r="N225" s="1539" t="s">
        <v>6378</v>
      </c>
      <c r="O225" s="1539" t="s">
        <v>6378</v>
      </c>
      <c r="P225" s="1539"/>
      <c r="Q225" s="1540">
        <v>19637</v>
      </c>
      <c r="R225" s="1540"/>
      <c r="S225" s="1540"/>
      <c r="T225" s="1540">
        <f t="shared" si="6"/>
        <v>19637</v>
      </c>
      <c r="U225" s="1541">
        <v>1</v>
      </c>
      <c r="V225" s="1541">
        <v>1</v>
      </c>
      <c r="W225" s="1541">
        <f t="shared" si="7"/>
        <v>2</v>
      </c>
      <c r="X225" s="1540">
        <v>49.56</v>
      </c>
      <c r="Y225" s="1540">
        <v>30</v>
      </c>
      <c r="Z225" s="1540">
        <v>107.42</v>
      </c>
      <c r="AA225" s="1540">
        <v>233.4</v>
      </c>
      <c r="AB225" s="1540">
        <v>469.44</v>
      </c>
      <c r="AC225" s="1540">
        <v>9</v>
      </c>
      <c r="AD225" s="1540">
        <v>1782</v>
      </c>
    </row>
    <row r="226" spans="1:30" ht="16.5" customHeight="1">
      <c r="A226" s="1536">
        <v>221</v>
      </c>
      <c r="B226" s="1536" t="s">
        <v>19657</v>
      </c>
      <c r="C226" s="1536" t="s">
        <v>4720</v>
      </c>
      <c r="D226" s="1536" t="s">
        <v>23041</v>
      </c>
      <c r="E226" s="1536" t="s">
        <v>21824</v>
      </c>
      <c r="F226" s="1536" t="s">
        <v>23042</v>
      </c>
      <c r="G226" s="1536" t="s">
        <v>21794</v>
      </c>
      <c r="H226" s="1536" t="s">
        <v>22202</v>
      </c>
      <c r="I226" s="1537" t="s">
        <v>23043</v>
      </c>
      <c r="J226" s="1536" t="s">
        <v>23044</v>
      </c>
      <c r="K226" s="1538" t="s">
        <v>23045</v>
      </c>
      <c r="L226" s="1539" t="s">
        <v>23046</v>
      </c>
      <c r="M226" s="1539" t="s">
        <v>23046</v>
      </c>
      <c r="N226" s="1539" t="s">
        <v>23046</v>
      </c>
      <c r="O226" s="1539" t="s">
        <v>6378</v>
      </c>
      <c r="P226" s="1539" t="s">
        <v>23047</v>
      </c>
      <c r="Q226" s="1540">
        <v>126000</v>
      </c>
      <c r="R226" s="1540"/>
      <c r="S226" s="1540"/>
      <c r="T226" s="1540">
        <f t="shared" si="6"/>
        <v>126000</v>
      </c>
      <c r="U226" s="1541"/>
      <c r="V226" s="1541">
        <v>4</v>
      </c>
      <c r="W226" s="1541">
        <f t="shared" si="7"/>
        <v>4</v>
      </c>
      <c r="X226" s="1540"/>
      <c r="Y226" s="1540"/>
      <c r="Z226" s="1540"/>
      <c r="AA226" s="1540"/>
      <c r="AB226" s="1540">
        <v>1060</v>
      </c>
      <c r="AC226" s="1540">
        <v>22</v>
      </c>
      <c r="AD226" s="1540">
        <v>19649</v>
      </c>
    </row>
    <row r="227" spans="1:30" ht="16.5" customHeight="1">
      <c r="A227" s="1536">
        <v>222</v>
      </c>
      <c r="B227" s="1536" t="s">
        <v>19657</v>
      </c>
      <c r="C227" s="1536" t="s">
        <v>4720</v>
      </c>
      <c r="D227" s="1536" t="s">
        <v>23048</v>
      </c>
      <c r="E227" s="1536" t="s">
        <v>21824</v>
      </c>
      <c r="F227" s="1536" t="s">
        <v>23049</v>
      </c>
      <c r="G227" s="1536" t="s">
        <v>21783</v>
      </c>
      <c r="H227" s="1536" t="s">
        <v>23050</v>
      </c>
      <c r="I227" s="1537" t="s">
        <v>23051</v>
      </c>
      <c r="J227" s="1536" t="s">
        <v>23052</v>
      </c>
      <c r="K227" s="1538" t="s">
        <v>23045</v>
      </c>
      <c r="L227" s="1539" t="s">
        <v>23053</v>
      </c>
      <c r="M227" s="1539" t="s">
        <v>23053</v>
      </c>
      <c r="N227" s="1539" t="s">
        <v>23053</v>
      </c>
      <c r="O227" s="1539" t="s">
        <v>6378</v>
      </c>
      <c r="P227" s="1539" t="s">
        <v>23047</v>
      </c>
      <c r="Q227" s="1540">
        <v>126000</v>
      </c>
      <c r="R227" s="1540"/>
      <c r="S227" s="1540"/>
      <c r="T227" s="1540">
        <f t="shared" si="6"/>
        <v>126000</v>
      </c>
      <c r="U227" s="1541"/>
      <c r="V227" s="1541">
        <v>4</v>
      </c>
      <c r="W227" s="1541">
        <f t="shared" si="7"/>
        <v>4</v>
      </c>
      <c r="X227" s="1540"/>
      <c r="Y227" s="1540"/>
      <c r="Z227" s="1540"/>
      <c r="AA227" s="1540"/>
      <c r="AB227" s="1540">
        <v>912.51</v>
      </c>
      <c r="AC227" s="1540">
        <v>39</v>
      </c>
      <c r="AD227" s="1540">
        <v>16878</v>
      </c>
    </row>
    <row r="228" spans="1:30" ht="16.5" customHeight="1">
      <c r="A228" s="1536">
        <v>223</v>
      </c>
      <c r="B228" s="1536" t="s">
        <v>19657</v>
      </c>
      <c r="C228" s="1536" t="s">
        <v>4720</v>
      </c>
      <c r="D228" s="1536" t="s">
        <v>23054</v>
      </c>
      <c r="E228" s="1536" t="s">
        <v>21824</v>
      </c>
      <c r="F228" s="1536" t="s">
        <v>23055</v>
      </c>
      <c r="G228" s="1536" t="s">
        <v>21783</v>
      </c>
      <c r="H228" s="1536" t="s">
        <v>23056</v>
      </c>
      <c r="I228" s="1537" t="s">
        <v>23057</v>
      </c>
      <c r="J228" s="1536" t="s">
        <v>23058</v>
      </c>
      <c r="K228" s="1538" t="s">
        <v>23045</v>
      </c>
      <c r="L228" s="1539" t="s">
        <v>23053</v>
      </c>
      <c r="M228" s="1539" t="s">
        <v>23053</v>
      </c>
      <c r="N228" s="1539" t="s">
        <v>23053</v>
      </c>
      <c r="O228" s="1539" t="s">
        <v>6378</v>
      </c>
      <c r="P228" s="1539" t="s">
        <v>23047</v>
      </c>
      <c r="Q228" s="1540">
        <v>126000</v>
      </c>
      <c r="R228" s="1540"/>
      <c r="S228" s="1540"/>
      <c r="T228" s="1540">
        <f t="shared" si="6"/>
        <v>126000</v>
      </c>
      <c r="U228" s="1541"/>
      <c r="V228" s="1541">
        <v>3</v>
      </c>
      <c r="W228" s="1541">
        <f t="shared" si="7"/>
        <v>3</v>
      </c>
      <c r="X228" s="1540"/>
      <c r="Y228" s="1540"/>
      <c r="Z228" s="1540"/>
      <c r="AA228" s="1540"/>
      <c r="AB228" s="1540">
        <v>786.96</v>
      </c>
      <c r="AC228" s="1540">
        <v>32</v>
      </c>
      <c r="AD228" s="1540">
        <v>11084</v>
      </c>
    </row>
    <row r="229" spans="1:30" ht="16.5" customHeight="1">
      <c r="A229" s="1536">
        <v>224</v>
      </c>
      <c r="B229" s="1536" t="s">
        <v>19657</v>
      </c>
      <c r="C229" s="1536" t="s">
        <v>4727</v>
      </c>
      <c r="D229" s="1536" t="s">
        <v>23059</v>
      </c>
      <c r="E229" s="1536" t="s">
        <v>22530</v>
      </c>
      <c r="F229" s="1536" t="s">
        <v>23060</v>
      </c>
      <c r="G229" s="1536" t="s">
        <v>21783</v>
      </c>
      <c r="H229" s="1536" t="s">
        <v>23061</v>
      </c>
      <c r="I229" s="1537" t="s">
        <v>23062</v>
      </c>
      <c r="J229" s="1536" t="s">
        <v>23063</v>
      </c>
      <c r="K229" s="1538" t="s">
        <v>23064</v>
      </c>
      <c r="L229" s="1539" t="s">
        <v>22979</v>
      </c>
      <c r="M229" s="1539" t="s">
        <v>22979</v>
      </c>
      <c r="N229" s="1539" t="s">
        <v>22979</v>
      </c>
      <c r="O229" s="1539" t="s">
        <v>22979</v>
      </c>
      <c r="P229" s="1539" t="s">
        <v>23065</v>
      </c>
      <c r="Q229" s="1540">
        <v>71450</v>
      </c>
      <c r="R229" s="1540"/>
      <c r="S229" s="1540">
        <v>45027</v>
      </c>
      <c r="T229" s="1540">
        <f t="shared" si="6"/>
        <v>116477</v>
      </c>
      <c r="U229" s="1541"/>
      <c r="V229" s="1541">
        <v>2</v>
      </c>
      <c r="W229" s="1541">
        <f t="shared" si="7"/>
        <v>2</v>
      </c>
      <c r="X229" s="1540"/>
      <c r="Y229" s="1540"/>
      <c r="Z229" s="1540"/>
      <c r="AA229" s="1540"/>
      <c r="AB229" s="1540">
        <v>2239.73</v>
      </c>
      <c r="AC229" s="1540">
        <v>13</v>
      </c>
      <c r="AD229" s="1540">
        <v>122751</v>
      </c>
    </row>
  </sheetData>
  <mergeCells count="21">
    <mergeCell ref="K4:K5"/>
    <mergeCell ref="A2:C2"/>
    <mergeCell ref="A4:A5"/>
    <mergeCell ref="B4:B5"/>
    <mergeCell ref="C4:C5"/>
    <mergeCell ref="D4:D5"/>
    <mergeCell ref="E4:E5"/>
    <mergeCell ref="F4:F5"/>
    <mergeCell ref="G4:G5"/>
    <mergeCell ref="H4:H5"/>
    <mergeCell ref="I4:I5"/>
    <mergeCell ref="J4:J5"/>
    <mergeCell ref="X4:AB4"/>
    <mergeCell ref="AC4:AC5"/>
    <mergeCell ref="AD4:AD5"/>
    <mergeCell ref="L4:O4"/>
    <mergeCell ref="P4:P5"/>
    <mergeCell ref="Q4:T4"/>
    <mergeCell ref="U4:U5"/>
    <mergeCell ref="V4:V5"/>
    <mergeCell ref="W4:W5"/>
  </mergeCells>
  <phoneticPr fontId="3" type="noConversion"/>
  <hyperlinks>
    <hyperlink ref="K106" r:id="rId1" xr:uid="{9C929DC1-D1CE-415F-A53C-543DBEC306CA}"/>
  </hyperlinks>
  <pageMargins left="0.70866141732283472" right="0.70866141732283472" top="0.74803149606299213" bottom="0.74803149606299213" header="0.31496062992125984" footer="0.31496062992125984"/>
  <pageSetup paperSize="8" scale="87"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599DD-2A59-4495-A4E9-4CC384B12162}">
  <dimension ref="A1:BH286"/>
  <sheetViews>
    <sheetView zoomScaleNormal="100" workbookViewId="0">
      <pane xSplit="3" ySplit="5" topLeftCell="D168" activePane="bottomRight" state="frozen"/>
      <selection pane="topRight" activeCell="D1" sqref="D1"/>
      <selection pane="bottomLeft" activeCell="A6" sqref="A6"/>
      <selection pane="bottomRight" activeCell="A2" sqref="A2:C2"/>
    </sheetView>
  </sheetViews>
  <sheetFormatPr defaultRowHeight="16.5"/>
  <cols>
    <col min="1" max="1" width="5.625" customWidth="1"/>
    <col min="2" max="2" width="10.25" style="936" customWidth="1"/>
    <col min="4" max="4" width="11.875" style="936" customWidth="1"/>
    <col min="5" max="5" width="27.75" style="936" customWidth="1"/>
    <col min="6" max="6" width="35.75" customWidth="1"/>
    <col min="7" max="7" width="13.375" style="936" customWidth="1"/>
    <col min="8" max="8" width="17.25" style="936" customWidth="1"/>
    <col min="9" max="9" width="14.25" style="936" customWidth="1"/>
    <col min="10" max="10" width="25.625" style="936" customWidth="1"/>
    <col min="11" max="11" width="14" style="936" customWidth="1"/>
    <col min="12" max="38" width="9" customWidth="1"/>
    <col min="39" max="59" width="9.125" customWidth="1"/>
  </cols>
  <sheetData>
    <row r="1" spans="1:59" s="900" customFormat="1" ht="16.5" customHeight="1">
      <c r="A1" s="898"/>
      <c r="B1" s="899"/>
      <c r="C1" s="898"/>
      <c r="D1" s="899"/>
      <c r="E1" s="899"/>
      <c r="F1" s="898"/>
      <c r="G1" s="899"/>
      <c r="H1" s="899"/>
      <c r="I1" s="899"/>
      <c r="J1" s="899"/>
      <c r="K1" s="899"/>
      <c r="L1" s="898"/>
      <c r="M1" s="898"/>
      <c r="N1" s="898"/>
      <c r="O1" s="898"/>
      <c r="P1" s="898"/>
      <c r="Q1" s="898"/>
      <c r="R1" s="898"/>
      <c r="S1" s="898"/>
      <c r="T1" s="898"/>
      <c r="U1" s="898"/>
      <c r="V1" s="898"/>
      <c r="W1" s="898"/>
      <c r="X1" s="898"/>
      <c r="Y1" s="898"/>
      <c r="Z1" s="898"/>
      <c r="AA1" s="898"/>
      <c r="AB1" s="898"/>
      <c r="AC1" s="898"/>
      <c r="AD1" s="898"/>
      <c r="AE1" s="898"/>
      <c r="AF1" s="898"/>
      <c r="AG1" s="898"/>
      <c r="AH1" s="898"/>
      <c r="AI1" s="898"/>
      <c r="AJ1" s="898"/>
      <c r="AK1" s="898"/>
      <c r="AL1" s="898"/>
      <c r="AM1" s="898"/>
      <c r="AN1" s="898"/>
      <c r="AO1" s="898"/>
      <c r="AP1" s="898"/>
      <c r="AQ1" s="898"/>
      <c r="AR1" s="898"/>
      <c r="AS1" s="898"/>
      <c r="AT1" s="898"/>
      <c r="AU1" s="898"/>
      <c r="AV1" s="898"/>
      <c r="AW1" s="898"/>
      <c r="AX1" s="898"/>
      <c r="AY1" s="898"/>
      <c r="AZ1" s="898"/>
      <c r="BA1" s="898"/>
      <c r="BB1" s="898"/>
      <c r="BC1" s="898"/>
      <c r="BD1" s="898"/>
      <c r="BE1" s="898"/>
      <c r="BF1" s="898"/>
      <c r="BG1" s="898"/>
    </row>
    <row r="2" spans="1:59" s="903" customFormat="1" ht="16.5" customHeight="1">
      <c r="A2" s="1890" t="s">
        <v>17913</v>
      </c>
      <c r="B2" s="1890"/>
      <c r="C2" s="1890"/>
      <c r="D2" s="902"/>
      <c r="E2" s="899"/>
      <c r="F2" s="898"/>
      <c r="G2" s="899"/>
      <c r="H2" s="899"/>
      <c r="I2" s="899"/>
      <c r="J2" s="899"/>
      <c r="K2" s="899"/>
      <c r="L2" s="898"/>
      <c r="M2" s="898"/>
      <c r="N2" s="898"/>
      <c r="O2" s="898"/>
      <c r="P2" s="898"/>
      <c r="Q2" s="898"/>
      <c r="R2" s="898"/>
      <c r="S2" s="898"/>
      <c r="T2" s="898"/>
      <c r="U2" s="898"/>
      <c r="V2" s="898"/>
      <c r="W2" s="898"/>
      <c r="X2" s="898"/>
      <c r="Y2" s="898"/>
      <c r="Z2" s="898"/>
      <c r="AA2" s="898"/>
      <c r="AB2" s="898"/>
      <c r="AC2" s="898"/>
      <c r="AD2" s="898"/>
      <c r="AE2" s="898"/>
      <c r="AF2" s="898"/>
      <c r="AG2" s="898"/>
      <c r="AH2" s="898"/>
      <c r="AI2" s="898"/>
      <c r="AJ2" s="898"/>
      <c r="AK2" s="898"/>
      <c r="AL2" s="898"/>
      <c r="AM2" s="898"/>
      <c r="AN2" s="898"/>
      <c r="AO2" s="898"/>
      <c r="AP2" s="898"/>
      <c r="AQ2" s="898"/>
      <c r="AR2" s="898"/>
      <c r="AS2" s="898"/>
      <c r="AT2" s="898"/>
      <c r="AU2" s="898"/>
      <c r="AV2" s="898"/>
      <c r="AW2" s="898"/>
      <c r="AX2" s="898"/>
      <c r="AY2" s="898"/>
      <c r="AZ2" s="898"/>
      <c r="BA2" s="898"/>
      <c r="BB2" s="898"/>
      <c r="BC2" s="898"/>
      <c r="BD2" s="898"/>
      <c r="BE2" s="898"/>
      <c r="BF2" s="898"/>
      <c r="BG2" s="898"/>
    </row>
    <row r="3" spans="1:59" s="903" customFormat="1" ht="16.5" customHeight="1">
      <c r="A3" s="1891" t="s">
        <v>12849</v>
      </c>
      <c r="B3" s="1891"/>
      <c r="C3" s="1891"/>
      <c r="D3" s="1891"/>
      <c r="E3" s="904"/>
      <c r="F3" s="905"/>
      <c r="G3" s="904"/>
      <c r="H3" s="904"/>
      <c r="I3" s="904"/>
      <c r="J3" s="904"/>
      <c r="K3" s="904"/>
      <c r="L3" s="906"/>
      <c r="M3" s="907"/>
      <c r="N3" s="908"/>
      <c r="O3" s="907"/>
      <c r="P3" s="907"/>
      <c r="Q3" s="907"/>
      <c r="R3" s="907"/>
      <c r="S3" s="907"/>
      <c r="T3" s="907"/>
      <c r="U3" s="907"/>
      <c r="V3" s="907"/>
      <c r="W3" s="907"/>
      <c r="X3" s="907"/>
      <c r="Y3" s="907"/>
      <c r="Z3" s="907"/>
      <c r="AA3" s="907"/>
      <c r="AB3" s="907"/>
      <c r="AC3" s="907"/>
      <c r="AD3" s="907"/>
      <c r="AE3" s="907"/>
      <c r="AF3" s="907"/>
      <c r="AG3" s="907"/>
      <c r="AH3" s="907"/>
      <c r="AI3" s="907"/>
      <c r="AJ3" s="907"/>
      <c r="AK3" s="907"/>
      <c r="AL3" s="907"/>
      <c r="AM3" s="907"/>
      <c r="AN3" s="907"/>
      <c r="AO3" s="907"/>
      <c r="AP3" s="907"/>
      <c r="AQ3" s="907"/>
      <c r="AR3" s="907"/>
      <c r="AS3" s="907"/>
      <c r="AT3" s="907"/>
      <c r="AU3" s="907"/>
      <c r="AV3" s="907"/>
      <c r="AW3" s="907"/>
      <c r="AX3" s="907"/>
      <c r="AY3" s="907"/>
      <c r="AZ3" s="907"/>
      <c r="BA3" s="907"/>
      <c r="BB3" s="909"/>
      <c r="BC3" s="909"/>
      <c r="BD3" s="909"/>
      <c r="BE3" s="909"/>
      <c r="BF3" s="909"/>
      <c r="BG3" s="909"/>
    </row>
    <row r="4" spans="1:59" s="910" customFormat="1" ht="30" customHeight="1">
      <c r="A4" s="1892" t="s">
        <v>17914</v>
      </c>
      <c r="B4" s="1884" t="s">
        <v>17915</v>
      </c>
      <c r="C4" s="1884" t="s">
        <v>17916</v>
      </c>
      <c r="D4" s="1884" t="s">
        <v>17917</v>
      </c>
      <c r="E4" s="1884" t="s">
        <v>17918</v>
      </c>
      <c r="F4" s="1884" t="s">
        <v>17919</v>
      </c>
      <c r="G4" s="1885" t="s">
        <v>17920</v>
      </c>
      <c r="H4" s="1886" t="s">
        <v>17921</v>
      </c>
      <c r="I4" s="1886"/>
      <c r="J4" s="1884" t="s">
        <v>17922</v>
      </c>
      <c r="K4" s="1886" t="s">
        <v>17923</v>
      </c>
      <c r="L4" s="1881" t="s">
        <v>17924</v>
      </c>
      <c r="M4" s="1882" t="s">
        <v>17925</v>
      </c>
      <c r="N4" s="1883"/>
      <c r="O4" s="1882" t="s">
        <v>17926</v>
      </c>
      <c r="P4" s="1882"/>
      <c r="Q4" s="1882" t="s">
        <v>17927</v>
      </c>
      <c r="R4" s="1882"/>
      <c r="S4" s="1882" t="s">
        <v>17928</v>
      </c>
      <c r="T4" s="1882"/>
      <c r="U4" s="1882" t="s">
        <v>17929</v>
      </c>
      <c r="V4" s="1882"/>
      <c r="W4" s="1882" t="s">
        <v>17930</v>
      </c>
      <c r="X4" s="1882"/>
      <c r="Y4" s="1888" t="s">
        <v>17931</v>
      </c>
      <c r="Z4" s="1888"/>
      <c r="AA4" s="1889" t="s">
        <v>17932</v>
      </c>
      <c r="AB4" s="1889" t="s">
        <v>17933</v>
      </c>
      <c r="AC4" s="1889" t="s">
        <v>17934</v>
      </c>
      <c r="AD4" s="1889"/>
      <c r="AE4" s="1889"/>
      <c r="AF4" s="1889"/>
      <c r="AG4" s="1889"/>
      <c r="AH4" s="1889"/>
      <c r="AI4" s="1889" t="s">
        <v>17935</v>
      </c>
      <c r="AJ4" s="1889"/>
      <c r="AK4" s="1889"/>
      <c r="AL4" s="1889"/>
      <c r="AM4" s="1880" t="s">
        <v>17936</v>
      </c>
      <c r="AN4" s="1880" t="s">
        <v>17937</v>
      </c>
      <c r="AO4" s="1880" t="s">
        <v>17938</v>
      </c>
      <c r="AP4" s="1880" t="s">
        <v>17939</v>
      </c>
      <c r="AQ4" s="1880"/>
      <c r="AR4" s="1880"/>
      <c r="AS4" s="1880"/>
      <c r="AT4" s="1880"/>
      <c r="AU4" s="1886" t="s">
        <v>17940</v>
      </c>
      <c r="AV4" s="1886"/>
      <c r="AW4" s="1886"/>
      <c r="AX4" s="1886"/>
      <c r="AY4" s="1886"/>
      <c r="AZ4" s="1886"/>
      <c r="BA4" s="1886"/>
      <c r="BB4" s="1887" t="s">
        <v>17941</v>
      </c>
      <c r="BC4" s="1887"/>
      <c r="BD4" s="1887"/>
      <c r="BE4" s="1887"/>
      <c r="BF4" s="1887"/>
      <c r="BG4" s="1887"/>
    </row>
    <row r="5" spans="1:59" s="910" customFormat="1" ht="30" customHeight="1">
      <c r="A5" s="1892"/>
      <c r="B5" s="1884"/>
      <c r="C5" s="1884"/>
      <c r="D5" s="1884"/>
      <c r="E5" s="1884"/>
      <c r="F5" s="1884"/>
      <c r="G5" s="1885"/>
      <c r="H5" s="911" t="s">
        <v>17942</v>
      </c>
      <c r="I5" s="912" t="s">
        <v>17943</v>
      </c>
      <c r="J5" s="1884"/>
      <c r="K5" s="1886"/>
      <c r="L5" s="1881"/>
      <c r="M5" s="913" t="s">
        <v>17944</v>
      </c>
      <c r="N5" s="914" t="s">
        <v>17945</v>
      </c>
      <c r="O5" s="913" t="s">
        <v>17944</v>
      </c>
      <c r="P5" s="913" t="s">
        <v>17945</v>
      </c>
      <c r="Q5" s="913" t="s">
        <v>17944</v>
      </c>
      <c r="R5" s="913" t="s">
        <v>17945</v>
      </c>
      <c r="S5" s="913" t="s">
        <v>17946</v>
      </c>
      <c r="T5" s="913" t="s">
        <v>17945</v>
      </c>
      <c r="U5" s="913" t="s">
        <v>17946</v>
      </c>
      <c r="V5" s="913" t="s">
        <v>17945</v>
      </c>
      <c r="W5" s="913" t="s">
        <v>17946</v>
      </c>
      <c r="X5" s="913" t="s">
        <v>17945</v>
      </c>
      <c r="Y5" s="913" t="s">
        <v>17947</v>
      </c>
      <c r="Z5" s="913" t="s">
        <v>17945</v>
      </c>
      <c r="AA5" s="1889"/>
      <c r="AB5" s="1889"/>
      <c r="AC5" s="915" t="s">
        <v>17948</v>
      </c>
      <c r="AD5" s="915" t="s">
        <v>17949</v>
      </c>
      <c r="AE5" s="915" t="s">
        <v>17950</v>
      </c>
      <c r="AF5" s="915" t="s">
        <v>17951</v>
      </c>
      <c r="AG5" s="915" t="s">
        <v>17952</v>
      </c>
      <c r="AH5" s="915" t="s">
        <v>17953</v>
      </c>
      <c r="AI5" s="915" t="s">
        <v>17950</v>
      </c>
      <c r="AJ5" s="915" t="s">
        <v>17951</v>
      </c>
      <c r="AK5" s="915" t="s">
        <v>17952</v>
      </c>
      <c r="AL5" s="915" t="s">
        <v>17954</v>
      </c>
      <c r="AM5" s="1880"/>
      <c r="AN5" s="1880"/>
      <c r="AO5" s="1880"/>
      <c r="AP5" s="916" t="s">
        <v>17950</v>
      </c>
      <c r="AQ5" s="916" t="s">
        <v>17951</v>
      </c>
      <c r="AR5" s="916" t="s">
        <v>17955</v>
      </c>
      <c r="AS5" s="916" t="s">
        <v>17954</v>
      </c>
      <c r="AT5" s="916" t="s">
        <v>17953</v>
      </c>
      <c r="AU5" s="916" t="s">
        <v>17956</v>
      </c>
      <c r="AV5" s="916" t="s">
        <v>17957</v>
      </c>
      <c r="AW5" s="916" t="s">
        <v>17958</v>
      </c>
      <c r="AX5" s="916" t="s">
        <v>17959</v>
      </c>
      <c r="AY5" s="916" t="s">
        <v>17960</v>
      </c>
      <c r="AZ5" s="916" t="s">
        <v>17954</v>
      </c>
      <c r="BA5" s="916" t="s">
        <v>17953</v>
      </c>
      <c r="BB5" s="917" t="s">
        <v>17961</v>
      </c>
      <c r="BC5" s="917" t="s">
        <v>17962</v>
      </c>
      <c r="BD5" s="917" t="s">
        <v>17963</v>
      </c>
      <c r="BE5" s="917" t="s">
        <v>17964</v>
      </c>
      <c r="BF5" s="917" t="s">
        <v>17965</v>
      </c>
      <c r="BG5" s="917" t="s">
        <v>17953</v>
      </c>
    </row>
    <row r="6" spans="1:59">
      <c r="A6" s="918">
        <v>1</v>
      </c>
      <c r="B6" s="919" t="s">
        <v>17966</v>
      </c>
      <c r="C6" s="919" t="s">
        <v>17967</v>
      </c>
      <c r="D6" s="919" t="s">
        <v>17968</v>
      </c>
      <c r="E6" s="919" t="s">
        <v>17969</v>
      </c>
      <c r="F6" s="920" t="s">
        <v>17970</v>
      </c>
      <c r="G6" s="919" t="s">
        <v>17971</v>
      </c>
      <c r="H6" s="919" t="s">
        <v>17972</v>
      </c>
      <c r="I6" s="919" t="s">
        <v>17973</v>
      </c>
      <c r="J6" s="919" t="s">
        <v>17974</v>
      </c>
      <c r="K6" s="919" t="s">
        <v>17975</v>
      </c>
      <c r="L6" s="921">
        <v>14752</v>
      </c>
      <c r="M6" s="922"/>
      <c r="N6" s="921"/>
      <c r="O6" s="922">
        <v>512</v>
      </c>
      <c r="P6" s="921">
        <v>945</v>
      </c>
      <c r="Q6" s="922"/>
      <c r="R6" s="921"/>
      <c r="S6" s="922">
        <v>1</v>
      </c>
      <c r="T6" s="921">
        <v>231</v>
      </c>
      <c r="U6" s="922"/>
      <c r="V6" s="921"/>
      <c r="W6" s="922"/>
      <c r="X6" s="921"/>
      <c r="Y6" s="922"/>
      <c r="Z6" s="921"/>
      <c r="AA6" s="922">
        <v>10</v>
      </c>
      <c r="AB6" s="922">
        <v>10</v>
      </c>
      <c r="AC6" s="922">
        <v>3</v>
      </c>
      <c r="AD6" s="922"/>
      <c r="AE6" s="922"/>
      <c r="AF6" s="922"/>
      <c r="AG6" s="922"/>
      <c r="AH6" s="922">
        <f>SUM(AC6:AG6)</f>
        <v>3</v>
      </c>
      <c r="AI6" s="922">
        <v>101</v>
      </c>
      <c r="AJ6" s="922">
        <v>31</v>
      </c>
      <c r="AK6" s="922"/>
      <c r="AL6" s="922">
        <v>99</v>
      </c>
      <c r="AM6" s="922"/>
      <c r="AN6" s="922"/>
      <c r="AO6" s="922"/>
      <c r="AP6" s="922">
        <v>52357</v>
      </c>
      <c r="AQ6" s="922">
        <v>5640</v>
      </c>
      <c r="AR6" s="922"/>
      <c r="AS6" s="922"/>
      <c r="AT6" s="922">
        <f t="shared" ref="AT6:AT69" si="0">SUM(AP6:AS6)</f>
        <v>57997</v>
      </c>
      <c r="AU6" s="921">
        <v>216</v>
      </c>
      <c r="AV6" s="921">
        <v>932</v>
      </c>
      <c r="AW6" s="921"/>
      <c r="AX6" s="921"/>
      <c r="AY6" s="921"/>
      <c r="AZ6" s="921">
        <v>418</v>
      </c>
      <c r="BA6" s="921">
        <f>SUM(AU6:AZ6)</f>
        <v>1566</v>
      </c>
      <c r="BB6" s="921"/>
      <c r="BC6" s="921"/>
      <c r="BD6" s="921"/>
      <c r="BE6" s="921">
        <v>75</v>
      </c>
      <c r="BF6" s="921"/>
      <c r="BG6" s="921">
        <f>SUM(BB6:BF6)</f>
        <v>75</v>
      </c>
    </row>
    <row r="7" spans="1:59">
      <c r="A7" s="918">
        <v>2</v>
      </c>
      <c r="B7" s="919" t="s">
        <v>17966</v>
      </c>
      <c r="C7" s="919" t="s">
        <v>17976</v>
      </c>
      <c r="D7" s="919" t="s">
        <v>17968</v>
      </c>
      <c r="E7" s="919" t="s">
        <v>17977</v>
      </c>
      <c r="F7" s="920" t="s">
        <v>17978</v>
      </c>
      <c r="G7" s="919" t="s">
        <v>17979</v>
      </c>
      <c r="H7" s="919" t="s">
        <v>17980</v>
      </c>
      <c r="I7" s="919" t="s">
        <v>17973</v>
      </c>
      <c r="J7" s="919" t="s">
        <v>17981</v>
      </c>
      <c r="K7" s="919" t="s">
        <v>17982</v>
      </c>
      <c r="L7" s="921">
        <v>18501</v>
      </c>
      <c r="M7" s="922"/>
      <c r="N7" s="921"/>
      <c r="O7" s="922">
        <v>850</v>
      </c>
      <c r="P7" s="921">
        <v>1948</v>
      </c>
      <c r="Q7" s="922">
        <v>250</v>
      </c>
      <c r="R7" s="921">
        <v>459</v>
      </c>
      <c r="S7" s="922">
        <v>2</v>
      </c>
      <c r="T7" s="921">
        <v>1183</v>
      </c>
      <c r="U7" s="922">
        <v>2</v>
      </c>
      <c r="V7" s="921">
        <v>252</v>
      </c>
      <c r="W7" s="922">
        <v>1</v>
      </c>
      <c r="X7" s="921">
        <v>252</v>
      </c>
      <c r="Y7" s="922"/>
      <c r="Z7" s="921"/>
      <c r="AA7" s="922">
        <v>46</v>
      </c>
      <c r="AB7" s="922">
        <v>46</v>
      </c>
      <c r="AC7" s="922">
        <v>8</v>
      </c>
      <c r="AD7" s="922">
        <v>1</v>
      </c>
      <c r="AE7" s="922">
        <v>3</v>
      </c>
      <c r="AF7" s="922">
        <v>2</v>
      </c>
      <c r="AG7" s="922">
        <v>1</v>
      </c>
      <c r="AH7" s="922">
        <f>SUM(AC7:AG7)</f>
        <v>15</v>
      </c>
      <c r="AI7" s="922">
        <v>50</v>
      </c>
      <c r="AJ7" s="922">
        <v>7</v>
      </c>
      <c r="AK7" s="922">
        <v>123</v>
      </c>
      <c r="AL7" s="922"/>
      <c r="AM7" s="922">
        <v>56163</v>
      </c>
      <c r="AN7" s="922">
        <v>25759</v>
      </c>
      <c r="AO7" s="922">
        <v>376</v>
      </c>
      <c r="AP7" s="922">
        <v>60014</v>
      </c>
      <c r="AQ7" s="922">
        <v>34728</v>
      </c>
      <c r="AR7" s="922">
        <v>376</v>
      </c>
      <c r="AS7" s="922"/>
      <c r="AT7" s="922">
        <f t="shared" si="0"/>
        <v>95118</v>
      </c>
      <c r="AU7" s="921">
        <v>5228</v>
      </c>
      <c r="AV7" s="921">
        <v>0</v>
      </c>
      <c r="AW7" s="921">
        <v>1518</v>
      </c>
      <c r="AX7" s="921">
        <v>249</v>
      </c>
      <c r="AY7" s="921">
        <v>50</v>
      </c>
      <c r="AZ7" s="921">
        <v>0</v>
      </c>
      <c r="BA7" s="921">
        <f>SUM(AU7:AZ7)</f>
        <v>7045</v>
      </c>
      <c r="BB7" s="921">
        <v>771</v>
      </c>
      <c r="BC7" s="921">
        <v>68</v>
      </c>
      <c r="BD7" s="921">
        <v>108</v>
      </c>
      <c r="BE7" s="921">
        <v>232</v>
      </c>
      <c r="BF7" s="921"/>
      <c r="BG7" s="921">
        <f t="shared" ref="BG7:BG70" si="1">SUM(BB7:BF7)</f>
        <v>1179</v>
      </c>
    </row>
    <row r="8" spans="1:59">
      <c r="A8" s="918">
        <v>3</v>
      </c>
      <c r="B8" s="919" t="s">
        <v>17966</v>
      </c>
      <c r="C8" s="919" t="s">
        <v>17983</v>
      </c>
      <c r="D8" s="919" t="s">
        <v>17968</v>
      </c>
      <c r="E8" s="919" t="s">
        <v>17984</v>
      </c>
      <c r="F8" s="920" t="s">
        <v>17985</v>
      </c>
      <c r="G8" s="919" t="s">
        <v>17986</v>
      </c>
      <c r="H8" s="919" t="s">
        <v>17987</v>
      </c>
      <c r="I8" s="919" t="s">
        <v>17973</v>
      </c>
      <c r="J8" s="919" t="s">
        <v>17988</v>
      </c>
      <c r="K8" s="919" t="s">
        <v>17989</v>
      </c>
      <c r="L8" s="921">
        <v>12543</v>
      </c>
      <c r="M8" s="922"/>
      <c r="N8" s="921"/>
      <c r="O8" s="922">
        <v>583</v>
      </c>
      <c r="P8" s="921">
        <v>3470</v>
      </c>
      <c r="Q8" s="922">
        <v>171</v>
      </c>
      <c r="R8" s="921">
        <v>786</v>
      </c>
      <c r="S8" s="922">
        <v>1</v>
      </c>
      <c r="T8" s="921">
        <v>365</v>
      </c>
      <c r="U8" s="922"/>
      <c r="V8" s="921"/>
      <c r="W8" s="922"/>
      <c r="X8" s="921"/>
      <c r="Y8" s="922"/>
      <c r="Z8" s="921"/>
      <c r="AA8" s="922">
        <v>19</v>
      </c>
      <c r="AB8" s="922">
        <v>19</v>
      </c>
      <c r="AC8" s="922">
        <v>4</v>
      </c>
      <c r="AD8" s="922"/>
      <c r="AE8" s="922">
        <v>4</v>
      </c>
      <c r="AF8" s="922"/>
      <c r="AG8" s="922">
        <v>3</v>
      </c>
      <c r="AH8" s="922">
        <f t="shared" ref="AH8:AH71" si="2">SUM(AC8:AG8)</f>
        <v>11</v>
      </c>
      <c r="AI8" s="922">
        <v>129</v>
      </c>
      <c r="AJ8" s="922">
        <v>23</v>
      </c>
      <c r="AK8" s="922">
        <v>213</v>
      </c>
      <c r="AL8" s="922"/>
      <c r="AM8" s="922">
        <v>5435</v>
      </c>
      <c r="AN8" s="922"/>
      <c r="AO8" s="922">
        <v>4601</v>
      </c>
      <c r="AP8" s="922">
        <v>11650</v>
      </c>
      <c r="AQ8" s="922">
        <v>4293</v>
      </c>
      <c r="AR8" s="922">
        <v>12267</v>
      </c>
      <c r="AS8" s="922"/>
      <c r="AT8" s="922">
        <f t="shared" si="0"/>
        <v>28210</v>
      </c>
      <c r="AU8" s="921">
        <v>854</v>
      </c>
      <c r="AV8" s="921">
        <v>486</v>
      </c>
      <c r="AW8" s="921">
        <v>500</v>
      </c>
      <c r="AX8" s="921">
        <v>88</v>
      </c>
      <c r="AY8" s="921">
        <v>335</v>
      </c>
      <c r="AZ8" s="921">
        <v>1769</v>
      </c>
      <c r="BA8" s="921">
        <f t="shared" ref="BA8:BA71" si="3">SUM(AU8:AZ8)</f>
        <v>4032</v>
      </c>
      <c r="BB8" s="921">
        <v>57</v>
      </c>
      <c r="BC8" s="921"/>
      <c r="BD8" s="921">
        <v>202</v>
      </c>
      <c r="BE8" s="921">
        <v>12</v>
      </c>
      <c r="BF8" s="921"/>
      <c r="BG8" s="921">
        <f t="shared" si="1"/>
        <v>271</v>
      </c>
    </row>
    <row r="9" spans="1:59">
      <c r="A9" s="918">
        <v>4</v>
      </c>
      <c r="B9" s="919" t="s">
        <v>17966</v>
      </c>
      <c r="C9" s="919" t="s">
        <v>17990</v>
      </c>
      <c r="D9" s="919" t="s">
        <v>17968</v>
      </c>
      <c r="E9" s="919" t="s">
        <v>17991</v>
      </c>
      <c r="F9" s="920" t="s">
        <v>17992</v>
      </c>
      <c r="G9" s="919" t="s">
        <v>17993</v>
      </c>
      <c r="H9" s="919" t="s">
        <v>17994</v>
      </c>
      <c r="I9" s="919" t="s">
        <v>17973</v>
      </c>
      <c r="J9" s="919" t="s">
        <v>17995</v>
      </c>
      <c r="K9" s="919" t="s">
        <v>17996</v>
      </c>
      <c r="L9" s="921">
        <v>4167</v>
      </c>
      <c r="M9" s="922"/>
      <c r="N9" s="921"/>
      <c r="O9" s="922">
        <v>609</v>
      </c>
      <c r="P9" s="921">
        <v>858</v>
      </c>
      <c r="Q9" s="922">
        <v>85</v>
      </c>
      <c r="R9" s="921">
        <v>205</v>
      </c>
      <c r="S9" s="922">
        <v>1</v>
      </c>
      <c r="T9" s="921">
        <v>107</v>
      </c>
      <c r="U9" s="922">
        <v>1</v>
      </c>
      <c r="V9" s="921">
        <v>55</v>
      </c>
      <c r="W9" s="922"/>
      <c r="X9" s="921"/>
      <c r="Y9" s="922"/>
      <c r="Z9" s="921"/>
      <c r="AA9" s="922">
        <v>15</v>
      </c>
      <c r="AB9" s="922">
        <v>14</v>
      </c>
      <c r="AC9" s="922">
        <v>1</v>
      </c>
      <c r="AD9" s="922"/>
      <c r="AE9" s="922"/>
      <c r="AF9" s="922"/>
      <c r="AG9" s="922"/>
      <c r="AH9" s="922">
        <f t="shared" si="2"/>
        <v>1</v>
      </c>
      <c r="AI9" s="922">
        <v>157</v>
      </c>
      <c r="AJ9" s="922">
        <v>5</v>
      </c>
      <c r="AK9" s="922"/>
      <c r="AL9" s="922"/>
      <c r="AM9" s="922">
        <v>13229</v>
      </c>
      <c r="AN9" s="922">
        <v>445</v>
      </c>
      <c r="AO9" s="922"/>
      <c r="AP9" s="922">
        <v>35984</v>
      </c>
      <c r="AQ9" s="922">
        <v>1830</v>
      </c>
      <c r="AR9" s="922">
        <v>18367</v>
      </c>
      <c r="AS9" s="922">
        <v>44081</v>
      </c>
      <c r="AT9" s="922">
        <f t="shared" si="0"/>
        <v>100262</v>
      </c>
      <c r="AU9" s="921">
        <v>652</v>
      </c>
      <c r="AV9" s="921">
        <v>527</v>
      </c>
      <c r="AW9" s="921"/>
      <c r="AX9" s="921"/>
      <c r="AY9" s="921"/>
      <c r="AZ9" s="921"/>
      <c r="BA9" s="921">
        <f t="shared" si="3"/>
        <v>1179</v>
      </c>
      <c r="BB9" s="921"/>
      <c r="BC9" s="921"/>
      <c r="BD9" s="921"/>
      <c r="BE9" s="921">
        <v>37</v>
      </c>
      <c r="BF9" s="921">
        <v>62</v>
      </c>
      <c r="BG9" s="921">
        <f t="shared" si="1"/>
        <v>99</v>
      </c>
    </row>
    <row r="10" spans="1:59" ht="15.75" customHeight="1">
      <c r="A10" s="918">
        <v>5</v>
      </c>
      <c r="B10" s="919" t="s">
        <v>17966</v>
      </c>
      <c r="C10" s="919" t="s">
        <v>17997</v>
      </c>
      <c r="D10" s="919" t="s">
        <v>17968</v>
      </c>
      <c r="E10" s="919" t="s">
        <v>17998</v>
      </c>
      <c r="F10" s="920" t="s">
        <v>17999</v>
      </c>
      <c r="G10" s="919" t="s">
        <v>13176</v>
      </c>
      <c r="H10" s="919" t="s">
        <v>18000</v>
      </c>
      <c r="I10" s="919" t="s">
        <v>17973</v>
      </c>
      <c r="J10" s="919" t="s">
        <v>18001</v>
      </c>
      <c r="K10" s="919" t="s">
        <v>18002</v>
      </c>
      <c r="L10" s="921">
        <v>15614.9</v>
      </c>
      <c r="M10" s="922"/>
      <c r="N10" s="921"/>
      <c r="O10" s="922">
        <v>700</v>
      </c>
      <c r="P10" s="921">
        <v>886</v>
      </c>
      <c r="Q10" s="922"/>
      <c r="R10" s="921"/>
      <c r="S10" s="922">
        <v>1</v>
      </c>
      <c r="T10" s="921">
        <v>270</v>
      </c>
      <c r="U10" s="922"/>
      <c r="V10" s="921"/>
      <c r="W10" s="922"/>
      <c r="X10" s="921"/>
      <c r="Y10" s="922"/>
      <c r="Z10" s="921"/>
      <c r="AA10" s="922">
        <v>15</v>
      </c>
      <c r="AB10" s="922">
        <v>15</v>
      </c>
      <c r="AC10" s="922">
        <v>3</v>
      </c>
      <c r="AD10" s="922">
        <v>1</v>
      </c>
      <c r="AE10" s="922">
        <v>3</v>
      </c>
      <c r="AF10" s="922"/>
      <c r="AG10" s="922"/>
      <c r="AH10" s="922">
        <f t="shared" si="2"/>
        <v>7</v>
      </c>
      <c r="AI10" s="922">
        <v>119</v>
      </c>
      <c r="AJ10" s="922">
        <v>125</v>
      </c>
      <c r="AK10" s="922"/>
      <c r="AL10" s="922"/>
      <c r="AM10" s="922">
        <v>16478</v>
      </c>
      <c r="AN10" s="922"/>
      <c r="AO10" s="922"/>
      <c r="AP10" s="922">
        <v>22147</v>
      </c>
      <c r="AQ10" s="922">
        <v>6961</v>
      </c>
      <c r="AR10" s="922"/>
      <c r="AS10" s="922"/>
      <c r="AT10" s="922">
        <f t="shared" si="0"/>
        <v>29108</v>
      </c>
      <c r="AU10" s="921">
        <v>594.43100000000004</v>
      </c>
      <c r="AV10" s="921">
        <v>11.4</v>
      </c>
      <c r="AW10" s="921">
        <v>253</v>
      </c>
      <c r="AX10" s="921">
        <v>45</v>
      </c>
      <c r="AY10" s="921"/>
      <c r="AZ10" s="921"/>
      <c r="BA10" s="921">
        <f t="shared" si="3"/>
        <v>903.83100000000002</v>
      </c>
      <c r="BB10" s="921">
        <v>46.22</v>
      </c>
      <c r="BC10" s="921"/>
      <c r="BD10" s="921"/>
      <c r="BE10" s="921">
        <v>27.3</v>
      </c>
      <c r="BF10" s="921"/>
      <c r="BG10" s="921">
        <f t="shared" si="1"/>
        <v>73.52</v>
      </c>
    </row>
    <row r="11" spans="1:59">
      <c r="A11" s="918">
        <v>6</v>
      </c>
      <c r="B11" s="919" t="s">
        <v>17966</v>
      </c>
      <c r="C11" s="919" t="s">
        <v>18003</v>
      </c>
      <c r="D11" s="919" t="s">
        <v>17968</v>
      </c>
      <c r="E11" s="919" t="s">
        <v>18004</v>
      </c>
      <c r="F11" s="920" t="s">
        <v>18005</v>
      </c>
      <c r="G11" s="919" t="s">
        <v>18006</v>
      </c>
      <c r="H11" s="919" t="s">
        <v>18007</v>
      </c>
      <c r="I11" s="919" t="s">
        <v>17973</v>
      </c>
      <c r="J11" s="919" t="s">
        <v>18008</v>
      </c>
      <c r="K11" s="919" t="s">
        <v>18009</v>
      </c>
      <c r="L11" s="921">
        <v>3586</v>
      </c>
      <c r="M11" s="922"/>
      <c r="N11" s="921"/>
      <c r="O11" s="922">
        <v>531</v>
      </c>
      <c r="P11" s="921">
        <v>1674</v>
      </c>
      <c r="Q11" s="922"/>
      <c r="R11" s="921"/>
      <c r="S11" s="922">
        <v>1</v>
      </c>
      <c r="T11" s="921">
        <v>314</v>
      </c>
      <c r="U11" s="922"/>
      <c r="V11" s="921"/>
      <c r="W11" s="922"/>
      <c r="X11" s="921"/>
      <c r="Y11" s="922"/>
      <c r="Z11" s="921"/>
      <c r="AA11" s="922">
        <v>12</v>
      </c>
      <c r="AB11" s="922">
        <v>10</v>
      </c>
      <c r="AC11" s="922">
        <v>2</v>
      </c>
      <c r="AD11" s="922"/>
      <c r="AE11" s="922"/>
      <c r="AF11" s="922">
        <v>1</v>
      </c>
      <c r="AG11" s="922"/>
      <c r="AH11" s="922">
        <f t="shared" si="2"/>
        <v>3</v>
      </c>
      <c r="AI11" s="922">
        <v>339</v>
      </c>
      <c r="AJ11" s="922"/>
      <c r="AK11" s="922"/>
      <c r="AL11" s="922"/>
      <c r="AM11" s="922"/>
      <c r="AN11" s="922"/>
      <c r="AO11" s="922"/>
      <c r="AP11" s="922">
        <v>77126</v>
      </c>
      <c r="AQ11" s="922">
        <v>10246</v>
      </c>
      <c r="AR11" s="922"/>
      <c r="AS11" s="922"/>
      <c r="AT11" s="922">
        <f t="shared" si="0"/>
        <v>87372</v>
      </c>
      <c r="AU11" s="921">
        <v>150.5</v>
      </c>
      <c r="AV11" s="921">
        <v>54.8</v>
      </c>
      <c r="AW11" s="921"/>
      <c r="AX11" s="921">
        <v>76.599999999999994</v>
      </c>
      <c r="AY11" s="921"/>
      <c r="AZ11" s="921">
        <v>35.6</v>
      </c>
      <c r="BA11" s="921">
        <f t="shared" si="3"/>
        <v>317.5</v>
      </c>
      <c r="BB11" s="921">
        <v>0</v>
      </c>
      <c r="BC11" s="921"/>
      <c r="BD11" s="921"/>
      <c r="BE11" s="921">
        <v>6.6</v>
      </c>
      <c r="BF11" s="921"/>
      <c r="BG11" s="921">
        <f t="shared" si="1"/>
        <v>6.6</v>
      </c>
    </row>
    <row r="12" spans="1:59">
      <c r="A12" s="918">
        <v>7</v>
      </c>
      <c r="B12" s="919" t="s">
        <v>17966</v>
      </c>
      <c r="C12" s="919" t="s">
        <v>18003</v>
      </c>
      <c r="D12" s="919" t="s">
        <v>17968</v>
      </c>
      <c r="E12" s="919" t="s">
        <v>18010</v>
      </c>
      <c r="F12" s="920" t="s">
        <v>18011</v>
      </c>
      <c r="G12" s="919" t="s">
        <v>18012</v>
      </c>
      <c r="H12" s="919" t="s">
        <v>18007</v>
      </c>
      <c r="I12" s="919" t="s">
        <v>17973</v>
      </c>
      <c r="J12" s="919" t="s">
        <v>18008</v>
      </c>
      <c r="K12" s="919" t="s">
        <v>18013</v>
      </c>
      <c r="L12" s="921">
        <v>8799.7999999999993</v>
      </c>
      <c r="M12" s="922"/>
      <c r="N12" s="921"/>
      <c r="O12" s="922">
        <v>579</v>
      </c>
      <c r="P12" s="921">
        <v>1362</v>
      </c>
      <c r="Q12" s="922"/>
      <c r="R12" s="921"/>
      <c r="S12" s="922">
        <v>0</v>
      </c>
      <c r="T12" s="921">
        <v>0</v>
      </c>
      <c r="U12" s="922">
        <v>1</v>
      </c>
      <c r="V12" s="921">
        <v>142.80000000000001</v>
      </c>
      <c r="W12" s="922"/>
      <c r="X12" s="921"/>
      <c r="Y12" s="922"/>
      <c r="Z12" s="921"/>
      <c r="AA12" s="922">
        <v>38</v>
      </c>
      <c r="AB12" s="922">
        <v>22</v>
      </c>
      <c r="AC12" s="922">
        <v>4</v>
      </c>
      <c r="AD12" s="922">
        <v>1</v>
      </c>
      <c r="AE12" s="922">
        <v>3</v>
      </c>
      <c r="AF12" s="922"/>
      <c r="AG12" s="922">
        <v>1</v>
      </c>
      <c r="AH12" s="922">
        <f t="shared" si="2"/>
        <v>9</v>
      </c>
      <c r="AI12" s="922">
        <v>112</v>
      </c>
      <c r="AJ12" s="922"/>
      <c r="AK12" s="922">
        <v>209</v>
      </c>
      <c r="AL12" s="922"/>
      <c r="AM12" s="922">
        <v>7968</v>
      </c>
      <c r="AN12" s="922"/>
      <c r="AO12" s="922">
        <v>300</v>
      </c>
      <c r="AP12" s="922">
        <v>25348</v>
      </c>
      <c r="AQ12" s="922"/>
      <c r="AR12" s="922">
        <v>17825</v>
      </c>
      <c r="AS12" s="922"/>
      <c r="AT12" s="922">
        <f t="shared" si="0"/>
        <v>43173</v>
      </c>
      <c r="AU12" s="921">
        <v>1941.4</v>
      </c>
      <c r="AV12" s="921">
        <v>197.8</v>
      </c>
      <c r="AW12" s="921">
        <v>299.5</v>
      </c>
      <c r="AX12" s="921"/>
      <c r="AY12" s="921">
        <v>31.5</v>
      </c>
      <c r="AZ12" s="921">
        <v>72.8</v>
      </c>
      <c r="BA12" s="921">
        <f t="shared" si="3"/>
        <v>2543.0000000000005</v>
      </c>
      <c r="BB12" s="921">
        <v>81.900000000000006</v>
      </c>
      <c r="BC12" s="921"/>
      <c r="BD12" s="921">
        <v>0.6</v>
      </c>
      <c r="BE12" s="921">
        <v>116.4</v>
      </c>
      <c r="BF12" s="921">
        <v>14.9</v>
      </c>
      <c r="BG12" s="921">
        <f t="shared" si="1"/>
        <v>213.8</v>
      </c>
    </row>
    <row r="13" spans="1:59">
      <c r="A13" s="918">
        <v>8</v>
      </c>
      <c r="B13" s="919" t="s">
        <v>17966</v>
      </c>
      <c r="C13" s="919" t="s">
        <v>18014</v>
      </c>
      <c r="D13" s="919" t="s">
        <v>17968</v>
      </c>
      <c r="E13" s="919" t="s">
        <v>18015</v>
      </c>
      <c r="F13" s="920" t="s">
        <v>18016</v>
      </c>
      <c r="G13" s="919" t="s">
        <v>18017</v>
      </c>
      <c r="H13" s="919" t="s">
        <v>18018</v>
      </c>
      <c r="I13" s="919" t="s">
        <v>17973</v>
      </c>
      <c r="J13" s="919" t="s">
        <v>18019</v>
      </c>
      <c r="K13" s="923" t="s">
        <v>18020</v>
      </c>
      <c r="L13" s="921">
        <v>1867.6</v>
      </c>
      <c r="M13" s="922"/>
      <c r="N13" s="921"/>
      <c r="O13" s="922">
        <v>552</v>
      </c>
      <c r="P13" s="921">
        <v>441</v>
      </c>
      <c r="Q13" s="922"/>
      <c r="R13" s="921"/>
      <c r="S13" s="922">
        <v>1</v>
      </c>
      <c r="T13" s="921">
        <v>259</v>
      </c>
      <c r="U13" s="922"/>
      <c r="V13" s="921"/>
      <c r="W13" s="922"/>
      <c r="X13" s="921"/>
      <c r="Y13" s="922"/>
      <c r="Z13" s="921"/>
      <c r="AA13" s="922">
        <v>12</v>
      </c>
      <c r="AB13" s="922">
        <v>12</v>
      </c>
      <c r="AC13" s="922">
        <v>2</v>
      </c>
      <c r="AD13" s="922">
        <v>1</v>
      </c>
      <c r="AE13" s="922">
        <v>3</v>
      </c>
      <c r="AF13" s="922"/>
      <c r="AG13" s="922"/>
      <c r="AH13" s="922">
        <f t="shared" si="2"/>
        <v>6</v>
      </c>
      <c r="AI13" s="922">
        <v>129</v>
      </c>
      <c r="AJ13" s="922">
        <v>209</v>
      </c>
      <c r="AK13" s="922"/>
      <c r="AL13" s="922"/>
      <c r="AM13" s="922">
        <v>6081</v>
      </c>
      <c r="AN13" s="922">
        <v>4441</v>
      </c>
      <c r="AO13" s="922"/>
      <c r="AP13" s="922">
        <v>24852</v>
      </c>
      <c r="AQ13" s="922">
        <v>7288</v>
      </c>
      <c r="AR13" s="922"/>
      <c r="AS13" s="922"/>
      <c r="AT13" s="922">
        <f t="shared" si="0"/>
        <v>32140</v>
      </c>
      <c r="AU13" s="921">
        <v>379</v>
      </c>
      <c r="AV13" s="921">
        <v>54</v>
      </c>
      <c r="AW13" s="921">
        <v>320</v>
      </c>
      <c r="AX13" s="921">
        <v>80</v>
      </c>
      <c r="AY13" s="921"/>
      <c r="AZ13" s="921">
        <v>60</v>
      </c>
      <c r="BA13" s="921">
        <f t="shared" si="3"/>
        <v>893</v>
      </c>
      <c r="BB13" s="921">
        <v>36</v>
      </c>
      <c r="BC13" s="921">
        <v>9</v>
      </c>
      <c r="BD13" s="921"/>
      <c r="BE13" s="921">
        <v>15</v>
      </c>
      <c r="BF13" s="921"/>
      <c r="BG13" s="921">
        <f t="shared" si="1"/>
        <v>60</v>
      </c>
    </row>
    <row r="14" spans="1:59">
      <c r="A14" s="918">
        <v>9</v>
      </c>
      <c r="B14" s="919" t="s">
        <v>17966</v>
      </c>
      <c r="C14" s="919" t="s">
        <v>18021</v>
      </c>
      <c r="D14" s="919" t="s">
        <v>17968</v>
      </c>
      <c r="E14" s="919" t="s">
        <v>18022</v>
      </c>
      <c r="F14" s="920" t="s">
        <v>18023</v>
      </c>
      <c r="G14" s="919" t="s">
        <v>18024</v>
      </c>
      <c r="H14" s="919" t="s">
        <v>18025</v>
      </c>
      <c r="I14" s="919" t="s">
        <v>17973</v>
      </c>
      <c r="J14" s="919" t="s">
        <v>18026</v>
      </c>
      <c r="K14" s="923" t="s">
        <v>18027</v>
      </c>
      <c r="L14" s="921">
        <v>1005</v>
      </c>
      <c r="M14" s="922"/>
      <c r="N14" s="921"/>
      <c r="O14" s="922">
        <v>324</v>
      </c>
      <c r="P14" s="921">
        <v>1005</v>
      </c>
      <c r="Q14" s="922"/>
      <c r="R14" s="921"/>
      <c r="S14" s="922"/>
      <c r="T14" s="921"/>
      <c r="U14" s="922"/>
      <c r="V14" s="921"/>
      <c r="W14" s="922">
        <v>1</v>
      </c>
      <c r="X14" s="921">
        <v>16</v>
      </c>
      <c r="Y14" s="922"/>
      <c r="Z14" s="921"/>
      <c r="AA14" s="922">
        <v>5</v>
      </c>
      <c r="AB14" s="922">
        <v>5</v>
      </c>
      <c r="AC14" s="922">
        <v>3</v>
      </c>
      <c r="AD14" s="922"/>
      <c r="AE14" s="922"/>
      <c r="AF14" s="922"/>
      <c r="AG14" s="922"/>
      <c r="AH14" s="922">
        <f t="shared" si="2"/>
        <v>3</v>
      </c>
      <c r="AI14" s="922">
        <v>131</v>
      </c>
      <c r="AJ14" s="922"/>
      <c r="AK14" s="922"/>
      <c r="AL14" s="922">
        <v>22</v>
      </c>
      <c r="AM14" s="922">
        <v>13202</v>
      </c>
      <c r="AN14" s="922"/>
      <c r="AO14" s="922"/>
      <c r="AP14" s="922">
        <v>14672</v>
      </c>
      <c r="AQ14" s="922"/>
      <c r="AR14" s="922"/>
      <c r="AS14" s="922"/>
      <c r="AT14" s="922">
        <f t="shared" si="0"/>
        <v>14672</v>
      </c>
      <c r="AU14" s="921"/>
      <c r="AV14" s="921">
        <v>33.4</v>
      </c>
      <c r="AW14" s="921">
        <v>168</v>
      </c>
      <c r="AX14" s="921"/>
      <c r="AY14" s="921"/>
      <c r="AZ14" s="921"/>
      <c r="BA14" s="921">
        <f t="shared" si="3"/>
        <v>201.4</v>
      </c>
      <c r="BB14" s="921">
        <v>31.8</v>
      </c>
      <c r="BC14" s="921"/>
      <c r="BD14" s="921"/>
      <c r="BE14" s="921">
        <v>40.5</v>
      </c>
      <c r="BF14" s="921"/>
      <c r="BG14" s="921">
        <f t="shared" si="1"/>
        <v>72.3</v>
      </c>
    </row>
    <row r="15" spans="1:59">
      <c r="A15" s="918">
        <v>10</v>
      </c>
      <c r="B15" s="919" t="s">
        <v>17966</v>
      </c>
      <c r="C15" s="919" t="s">
        <v>18028</v>
      </c>
      <c r="D15" s="919" t="s">
        <v>17968</v>
      </c>
      <c r="E15" s="919" t="s">
        <v>18029</v>
      </c>
      <c r="F15" s="920" t="s">
        <v>18030</v>
      </c>
      <c r="G15" s="919" t="s">
        <v>18031</v>
      </c>
      <c r="H15" s="919" t="s">
        <v>18032</v>
      </c>
      <c r="I15" s="919" t="s">
        <v>17973</v>
      </c>
      <c r="J15" s="919" t="s">
        <v>18033</v>
      </c>
      <c r="K15" s="924" t="s">
        <v>18034</v>
      </c>
      <c r="L15" s="921">
        <v>18868.810000000001</v>
      </c>
      <c r="M15" s="922"/>
      <c r="N15" s="921"/>
      <c r="O15" s="922">
        <v>615</v>
      </c>
      <c r="P15" s="921">
        <v>852.77</v>
      </c>
      <c r="Q15" s="922">
        <v>154</v>
      </c>
      <c r="R15" s="921">
        <v>276.7</v>
      </c>
      <c r="S15" s="922">
        <v>1</v>
      </c>
      <c r="T15" s="921">
        <v>198.66</v>
      </c>
      <c r="U15" s="922"/>
      <c r="V15" s="921"/>
      <c r="W15" s="922"/>
      <c r="X15" s="921"/>
      <c r="Y15" s="922"/>
      <c r="Z15" s="921"/>
      <c r="AA15" s="922">
        <v>22</v>
      </c>
      <c r="AB15" s="922">
        <v>22</v>
      </c>
      <c r="AC15" s="922">
        <v>5</v>
      </c>
      <c r="AD15" s="922">
        <v>1</v>
      </c>
      <c r="AE15" s="922">
        <v>2</v>
      </c>
      <c r="AF15" s="922">
        <v>1</v>
      </c>
      <c r="AG15" s="922"/>
      <c r="AH15" s="922">
        <f t="shared" si="2"/>
        <v>9</v>
      </c>
      <c r="AI15" s="922">
        <v>6</v>
      </c>
      <c r="AJ15" s="922">
        <v>8</v>
      </c>
      <c r="AK15" s="922"/>
      <c r="AL15" s="922"/>
      <c r="AM15" s="922">
        <v>873</v>
      </c>
      <c r="AN15" s="922">
        <v>127</v>
      </c>
      <c r="AO15" s="922"/>
      <c r="AP15" s="922">
        <v>1780</v>
      </c>
      <c r="AQ15" s="922">
        <v>215</v>
      </c>
      <c r="AR15" s="922"/>
      <c r="AS15" s="922"/>
      <c r="AT15" s="922">
        <f t="shared" si="0"/>
        <v>1995</v>
      </c>
      <c r="AU15" s="921">
        <v>1162</v>
      </c>
      <c r="AV15" s="921">
        <v>800</v>
      </c>
      <c r="AW15" s="921">
        <v>193</v>
      </c>
      <c r="AX15" s="921">
        <v>39</v>
      </c>
      <c r="AY15" s="921">
        <v>30</v>
      </c>
      <c r="AZ15" s="921">
        <v>1376</v>
      </c>
      <c r="BA15" s="921">
        <f t="shared" si="3"/>
        <v>3600</v>
      </c>
      <c r="BB15" s="921">
        <v>61</v>
      </c>
      <c r="BC15" s="921">
        <v>0.1</v>
      </c>
      <c r="BD15" s="921"/>
      <c r="BE15" s="921">
        <v>130</v>
      </c>
      <c r="BF15" s="921">
        <v>3937</v>
      </c>
      <c r="BG15" s="921">
        <f t="shared" si="1"/>
        <v>4128.1000000000004</v>
      </c>
    </row>
    <row r="16" spans="1:59">
      <c r="A16" s="918">
        <v>11</v>
      </c>
      <c r="B16" s="919" t="s">
        <v>17966</v>
      </c>
      <c r="C16" s="919" t="s">
        <v>18035</v>
      </c>
      <c r="D16" s="919" t="s">
        <v>17968</v>
      </c>
      <c r="E16" s="919" t="s">
        <v>18036</v>
      </c>
      <c r="F16" s="920" t="s">
        <v>18037</v>
      </c>
      <c r="G16" s="919" t="s">
        <v>18038</v>
      </c>
      <c r="H16" s="919" t="s">
        <v>18039</v>
      </c>
      <c r="I16" s="919" t="s">
        <v>17973</v>
      </c>
      <c r="J16" s="919" t="s">
        <v>18040</v>
      </c>
      <c r="K16" s="923" t="s">
        <v>18041</v>
      </c>
      <c r="L16" s="921">
        <v>13167</v>
      </c>
      <c r="M16" s="922"/>
      <c r="N16" s="921"/>
      <c r="O16" s="922">
        <v>552</v>
      </c>
      <c r="P16" s="921">
        <v>1137</v>
      </c>
      <c r="Q16" s="922">
        <v>292</v>
      </c>
      <c r="R16" s="921">
        <v>531</v>
      </c>
      <c r="S16" s="922">
        <v>2</v>
      </c>
      <c r="T16" s="921">
        <v>283.51</v>
      </c>
      <c r="U16" s="922">
        <v>2</v>
      </c>
      <c r="V16" s="921">
        <v>158.55000000000001</v>
      </c>
      <c r="W16" s="922"/>
      <c r="X16" s="921"/>
      <c r="Y16" s="922"/>
      <c r="Z16" s="921"/>
      <c r="AA16" s="922">
        <v>59</v>
      </c>
      <c r="AB16" s="922">
        <v>59</v>
      </c>
      <c r="AC16" s="922">
        <v>4</v>
      </c>
      <c r="AD16" s="922">
        <v>1</v>
      </c>
      <c r="AE16" s="922">
        <v>3</v>
      </c>
      <c r="AF16" s="922">
        <v>3</v>
      </c>
      <c r="AG16" s="922">
        <v>1</v>
      </c>
      <c r="AH16" s="922">
        <f t="shared" si="2"/>
        <v>12</v>
      </c>
      <c r="AI16" s="922">
        <v>4</v>
      </c>
      <c r="AJ16" s="922">
        <v>175</v>
      </c>
      <c r="AK16" s="922"/>
      <c r="AL16" s="922"/>
      <c r="AM16" s="922"/>
      <c r="AN16" s="922"/>
      <c r="AO16" s="922"/>
      <c r="AP16" s="922">
        <v>1098</v>
      </c>
      <c r="AQ16" s="922">
        <v>2049</v>
      </c>
      <c r="AR16" s="922"/>
      <c r="AS16" s="922"/>
      <c r="AT16" s="922">
        <f t="shared" si="0"/>
        <v>3147</v>
      </c>
      <c r="AU16" s="921"/>
      <c r="AV16" s="921"/>
      <c r="AW16" s="921">
        <v>809</v>
      </c>
      <c r="AX16" s="921">
        <v>293</v>
      </c>
      <c r="AY16" s="921">
        <v>140</v>
      </c>
      <c r="AZ16" s="921"/>
      <c r="BA16" s="921">
        <f t="shared" si="3"/>
        <v>1242</v>
      </c>
      <c r="BB16" s="921"/>
      <c r="BC16" s="921"/>
      <c r="BD16" s="921"/>
      <c r="BE16" s="921"/>
      <c r="BF16" s="921"/>
      <c r="BG16" s="921">
        <f t="shared" si="1"/>
        <v>0</v>
      </c>
    </row>
    <row r="17" spans="1:59">
      <c r="A17" s="918">
        <v>12</v>
      </c>
      <c r="B17" s="919" t="s">
        <v>17966</v>
      </c>
      <c r="C17" s="919" t="s">
        <v>18035</v>
      </c>
      <c r="D17" s="919" t="s">
        <v>17968</v>
      </c>
      <c r="E17" s="919" t="s">
        <v>18042</v>
      </c>
      <c r="F17" s="920" t="s">
        <v>18043</v>
      </c>
      <c r="G17" s="919" t="s">
        <v>18044</v>
      </c>
      <c r="H17" s="919" t="s">
        <v>18039</v>
      </c>
      <c r="I17" s="919" t="s">
        <v>17973</v>
      </c>
      <c r="J17" s="919" t="s">
        <v>18040</v>
      </c>
      <c r="K17" s="923" t="s">
        <v>18045</v>
      </c>
      <c r="L17" s="921">
        <v>1471</v>
      </c>
      <c r="M17" s="922"/>
      <c r="N17" s="921"/>
      <c r="O17" s="922"/>
      <c r="P17" s="921"/>
      <c r="Q17" s="922">
        <v>214</v>
      </c>
      <c r="R17" s="921">
        <v>391</v>
      </c>
      <c r="S17" s="922"/>
      <c r="T17" s="921"/>
      <c r="U17" s="922"/>
      <c r="V17" s="921"/>
      <c r="W17" s="922"/>
      <c r="X17" s="921"/>
      <c r="Y17" s="922"/>
      <c r="Z17" s="921"/>
      <c r="AA17" s="922">
        <v>9</v>
      </c>
      <c r="AB17" s="922">
        <v>9</v>
      </c>
      <c r="AC17" s="922">
        <v>3</v>
      </c>
      <c r="AD17" s="922">
        <v>1</v>
      </c>
      <c r="AE17" s="922">
        <v>2</v>
      </c>
      <c r="AF17" s="922"/>
      <c r="AG17" s="922">
        <v>1</v>
      </c>
      <c r="AH17" s="922">
        <f t="shared" si="2"/>
        <v>7</v>
      </c>
      <c r="AI17" s="922">
        <v>30</v>
      </c>
      <c r="AJ17" s="922"/>
      <c r="AK17" s="922">
        <v>20</v>
      </c>
      <c r="AL17" s="922"/>
      <c r="AM17" s="922">
        <v>4634</v>
      </c>
      <c r="AN17" s="922"/>
      <c r="AO17" s="922">
        <v>2909</v>
      </c>
      <c r="AP17" s="922">
        <v>6402</v>
      </c>
      <c r="AQ17" s="922"/>
      <c r="AR17" s="922">
        <v>4021</v>
      </c>
      <c r="AS17" s="922"/>
      <c r="AT17" s="922">
        <f t="shared" si="0"/>
        <v>10423</v>
      </c>
      <c r="AU17" s="921">
        <v>23</v>
      </c>
      <c r="AV17" s="921">
        <v>208</v>
      </c>
      <c r="AW17" s="921">
        <v>308</v>
      </c>
      <c r="AX17" s="921"/>
      <c r="AY17" s="921">
        <v>48</v>
      </c>
      <c r="AZ17" s="921"/>
      <c r="BA17" s="921">
        <f t="shared" si="3"/>
        <v>587</v>
      </c>
      <c r="BB17" s="921">
        <v>42</v>
      </c>
      <c r="BC17" s="921"/>
      <c r="BD17" s="921">
        <v>22</v>
      </c>
      <c r="BE17" s="921">
        <v>9</v>
      </c>
      <c r="BF17" s="921"/>
      <c r="BG17" s="921">
        <f t="shared" si="1"/>
        <v>73</v>
      </c>
    </row>
    <row r="18" spans="1:59">
      <c r="A18" s="918">
        <v>13</v>
      </c>
      <c r="B18" s="919" t="s">
        <v>17966</v>
      </c>
      <c r="C18" s="919" t="s">
        <v>18046</v>
      </c>
      <c r="D18" s="919" t="s">
        <v>17968</v>
      </c>
      <c r="E18" s="919" t="s">
        <v>18047</v>
      </c>
      <c r="F18" s="920" t="s">
        <v>18048</v>
      </c>
      <c r="G18" s="919" t="s">
        <v>18049</v>
      </c>
      <c r="H18" s="919" t="s">
        <v>18050</v>
      </c>
      <c r="I18" s="919" t="s">
        <v>17973</v>
      </c>
      <c r="J18" s="919" t="s">
        <v>18051</v>
      </c>
      <c r="K18" s="923" t="s">
        <v>18052</v>
      </c>
      <c r="L18" s="921">
        <v>10107</v>
      </c>
      <c r="M18" s="922"/>
      <c r="N18" s="921"/>
      <c r="O18" s="922">
        <v>536</v>
      </c>
      <c r="P18" s="921">
        <v>1812</v>
      </c>
      <c r="Q18" s="922">
        <v>188</v>
      </c>
      <c r="R18" s="921">
        <v>470</v>
      </c>
      <c r="S18" s="922"/>
      <c r="T18" s="921"/>
      <c r="U18" s="922"/>
      <c r="V18" s="921"/>
      <c r="W18" s="922">
        <v>1</v>
      </c>
      <c r="X18" s="921">
        <v>288</v>
      </c>
      <c r="Y18" s="922"/>
      <c r="Z18" s="921"/>
      <c r="AA18" s="922">
        <v>20</v>
      </c>
      <c r="AB18" s="922">
        <v>20</v>
      </c>
      <c r="AC18" s="922">
        <v>4</v>
      </c>
      <c r="AD18" s="922"/>
      <c r="AE18" s="922"/>
      <c r="AF18" s="922"/>
      <c r="AG18" s="922"/>
      <c r="AH18" s="922">
        <f t="shared" si="2"/>
        <v>4</v>
      </c>
      <c r="AI18" s="922">
        <v>98</v>
      </c>
      <c r="AJ18" s="922"/>
      <c r="AK18" s="922"/>
      <c r="AL18" s="922">
        <v>200</v>
      </c>
      <c r="AM18" s="922"/>
      <c r="AN18" s="922"/>
      <c r="AO18" s="922"/>
      <c r="AP18" s="922"/>
      <c r="AQ18" s="922"/>
      <c r="AR18" s="922"/>
      <c r="AS18" s="922">
        <v>191598</v>
      </c>
      <c r="AT18" s="922">
        <f t="shared" si="0"/>
        <v>191598</v>
      </c>
      <c r="AU18" s="921"/>
      <c r="AV18" s="921">
        <v>409</v>
      </c>
      <c r="AW18" s="921"/>
      <c r="AX18" s="921"/>
      <c r="AY18" s="921"/>
      <c r="AZ18" s="921"/>
      <c r="BA18" s="921">
        <f t="shared" si="3"/>
        <v>409</v>
      </c>
      <c r="BB18" s="921"/>
      <c r="BC18" s="921"/>
      <c r="BD18" s="921"/>
      <c r="BE18" s="921">
        <v>105</v>
      </c>
      <c r="BF18" s="921">
        <v>632</v>
      </c>
      <c r="BG18" s="921">
        <f t="shared" si="1"/>
        <v>737</v>
      </c>
    </row>
    <row r="19" spans="1:59">
      <c r="A19" s="918">
        <v>14</v>
      </c>
      <c r="B19" s="919" t="s">
        <v>17966</v>
      </c>
      <c r="C19" s="919" t="s">
        <v>18053</v>
      </c>
      <c r="D19" s="919" t="s">
        <v>17968</v>
      </c>
      <c r="E19" s="919" t="s">
        <v>18054</v>
      </c>
      <c r="F19" s="920" t="s">
        <v>18055</v>
      </c>
      <c r="G19" s="919" t="s">
        <v>18056</v>
      </c>
      <c r="H19" s="919" t="s">
        <v>18057</v>
      </c>
      <c r="I19" s="919" t="s">
        <v>17973</v>
      </c>
      <c r="J19" s="919" t="s">
        <v>18058</v>
      </c>
      <c r="K19" s="919" t="s">
        <v>18059</v>
      </c>
      <c r="L19" s="921">
        <v>20715.8</v>
      </c>
      <c r="M19" s="922">
        <v>1004</v>
      </c>
      <c r="N19" s="921">
        <v>1028</v>
      </c>
      <c r="O19" s="922"/>
      <c r="P19" s="921"/>
      <c r="Q19" s="922">
        <v>201</v>
      </c>
      <c r="R19" s="921">
        <v>313</v>
      </c>
      <c r="S19" s="922">
        <v>1</v>
      </c>
      <c r="T19" s="921">
        <v>200</v>
      </c>
      <c r="U19" s="922">
        <v>8</v>
      </c>
      <c r="V19" s="921">
        <v>480</v>
      </c>
      <c r="W19" s="922">
        <v>4</v>
      </c>
      <c r="X19" s="921">
        <v>801.7</v>
      </c>
      <c r="Y19" s="922"/>
      <c r="Z19" s="921"/>
      <c r="AA19" s="922">
        <v>102</v>
      </c>
      <c r="AB19" s="922">
        <v>102</v>
      </c>
      <c r="AC19" s="922">
        <v>8</v>
      </c>
      <c r="AD19" s="922">
        <v>5</v>
      </c>
      <c r="AE19" s="922">
        <v>13</v>
      </c>
      <c r="AF19" s="922"/>
      <c r="AG19" s="922"/>
      <c r="AH19" s="922">
        <f t="shared" si="2"/>
        <v>26</v>
      </c>
      <c r="AI19" s="922">
        <v>191</v>
      </c>
      <c r="AJ19" s="922">
        <v>109</v>
      </c>
      <c r="AK19" s="922">
        <v>61</v>
      </c>
      <c r="AL19" s="922">
        <v>4</v>
      </c>
      <c r="AM19" s="922">
        <v>69401</v>
      </c>
      <c r="AN19" s="922"/>
      <c r="AO19" s="922">
        <v>14619</v>
      </c>
      <c r="AP19" s="922">
        <v>103177</v>
      </c>
      <c r="AQ19" s="922">
        <v>5566</v>
      </c>
      <c r="AR19" s="922">
        <v>14619</v>
      </c>
      <c r="AS19" s="922"/>
      <c r="AT19" s="922">
        <f t="shared" si="0"/>
        <v>123362</v>
      </c>
      <c r="AU19" s="921">
        <v>3939</v>
      </c>
      <c r="AV19" s="921">
        <v>3836</v>
      </c>
      <c r="AW19" s="921"/>
      <c r="AX19" s="921">
        <v>32</v>
      </c>
      <c r="AY19" s="921"/>
      <c r="AZ19" s="921"/>
      <c r="BA19" s="921">
        <f t="shared" si="3"/>
        <v>7807</v>
      </c>
      <c r="BB19" s="921">
        <v>539</v>
      </c>
      <c r="BC19" s="921"/>
      <c r="BD19" s="921">
        <v>535</v>
      </c>
      <c r="BE19" s="921">
        <v>609</v>
      </c>
      <c r="BF19" s="921"/>
      <c r="BG19" s="921">
        <f t="shared" si="1"/>
        <v>1683</v>
      </c>
    </row>
    <row r="20" spans="1:59">
      <c r="A20" s="918">
        <v>15</v>
      </c>
      <c r="B20" s="919" t="s">
        <v>17966</v>
      </c>
      <c r="C20" s="919" t="s">
        <v>18060</v>
      </c>
      <c r="D20" s="919" t="s">
        <v>17968</v>
      </c>
      <c r="E20" s="919" t="s">
        <v>18061</v>
      </c>
      <c r="F20" s="920" t="s">
        <v>18062</v>
      </c>
      <c r="G20" s="919" t="s">
        <v>18063</v>
      </c>
      <c r="H20" s="919" t="s">
        <v>18064</v>
      </c>
      <c r="I20" s="919" t="s">
        <v>17973</v>
      </c>
      <c r="J20" s="919" t="s">
        <v>18065</v>
      </c>
      <c r="K20" s="923" t="s">
        <v>18066</v>
      </c>
      <c r="L20" s="921">
        <v>9887</v>
      </c>
      <c r="M20" s="922"/>
      <c r="N20" s="921"/>
      <c r="O20" s="922">
        <v>589</v>
      </c>
      <c r="P20" s="921">
        <v>786</v>
      </c>
      <c r="Q20" s="922">
        <v>106</v>
      </c>
      <c r="R20" s="921">
        <v>290</v>
      </c>
      <c r="S20" s="922">
        <v>1</v>
      </c>
      <c r="T20" s="921">
        <v>77</v>
      </c>
      <c r="U20" s="922">
        <v>7</v>
      </c>
      <c r="V20" s="921">
        <v>1100</v>
      </c>
      <c r="W20" s="922">
        <v>1</v>
      </c>
      <c r="X20" s="921">
        <v>22</v>
      </c>
      <c r="Y20" s="922"/>
      <c r="Z20" s="921"/>
      <c r="AA20" s="922">
        <v>9</v>
      </c>
      <c r="AB20" s="922">
        <v>9</v>
      </c>
      <c r="AC20" s="922">
        <v>3</v>
      </c>
      <c r="AD20" s="922">
        <v>1</v>
      </c>
      <c r="AE20" s="922">
        <v>2</v>
      </c>
      <c r="AF20" s="922"/>
      <c r="AG20" s="922">
        <v>3</v>
      </c>
      <c r="AH20" s="922">
        <f t="shared" si="2"/>
        <v>9</v>
      </c>
      <c r="AI20" s="922">
        <v>5</v>
      </c>
      <c r="AJ20" s="922">
        <v>2</v>
      </c>
      <c r="AK20" s="922"/>
      <c r="AL20" s="922">
        <v>10</v>
      </c>
      <c r="AM20" s="922">
        <v>986</v>
      </c>
      <c r="AN20" s="922"/>
      <c r="AO20" s="922"/>
      <c r="AP20" s="922">
        <v>3078</v>
      </c>
      <c r="AQ20" s="922">
        <v>2478</v>
      </c>
      <c r="AR20" s="922"/>
      <c r="AS20" s="922">
        <v>1135</v>
      </c>
      <c r="AT20" s="922">
        <f t="shared" si="0"/>
        <v>6691</v>
      </c>
      <c r="AU20" s="921"/>
      <c r="AV20" s="921">
        <v>199</v>
      </c>
      <c r="AW20" s="921">
        <v>70</v>
      </c>
      <c r="AX20" s="921"/>
      <c r="AY20" s="921"/>
      <c r="AZ20" s="921"/>
      <c r="BA20" s="921">
        <f t="shared" si="3"/>
        <v>269</v>
      </c>
      <c r="BB20" s="921"/>
      <c r="BC20" s="921"/>
      <c r="BD20" s="921"/>
      <c r="BE20" s="921">
        <v>63</v>
      </c>
      <c r="BF20" s="921"/>
      <c r="BG20" s="921">
        <f t="shared" si="1"/>
        <v>63</v>
      </c>
    </row>
    <row r="21" spans="1:59">
      <c r="A21" s="918">
        <v>16</v>
      </c>
      <c r="B21" s="919" t="s">
        <v>17966</v>
      </c>
      <c r="C21" s="919" t="s">
        <v>18149</v>
      </c>
      <c r="D21" s="919" t="s">
        <v>18067</v>
      </c>
      <c r="E21" s="919" t="s">
        <v>18068</v>
      </c>
      <c r="F21" s="920" t="s">
        <v>18069</v>
      </c>
      <c r="G21" s="919" t="s">
        <v>18070</v>
      </c>
      <c r="H21" s="919" t="s">
        <v>18071</v>
      </c>
      <c r="I21" s="919" t="s">
        <v>18072</v>
      </c>
      <c r="J21" s="919" t="s">
        <v>18073</v>
      </c>
      <c r="K21" s="919" t="s">
        <v>18074</v>
      </c>
      <c r="L21" s="921">
        <v>380.28</v>
      </c>
      <c r="M21" s="922"/>
      <c r="N21" s="921"/>
      <c r="O21" s="922"/>
      <c r="P21" s="921"/>
      <c r="Q21" s="922">
        <v>330</v>
      </c>
      <c r="R21" s="921">
        <v>343.3</v>
      </c>
      <c r="S21" s="922"/>
      <c r="T21" s="921"/>
      <c r="U21" s="922">
        <v>1</v>
      </c>
      <c r="V21" s="921">
        <v>41</v>
      </c>
      <c r="W21" s="922">
        <v>1</v>
      </c>
      <c r="X21" s="921">
        <v>86</v>
      </c>
      <c r="Y21" s="922">
        <v>1</v>
      </c>
      <c r="Z21" s="921">
        <v>248</v>
      </c>
      <c r="AA21" s="922">
        <v>12</v>
      </c>
      <c r="AB21" s="922">
        <v>12</v>
      </c>
      <c r="AC21" s="922">
        <v>3</v>
      </c>
      <c r="AD21" s="922">
        <v>4</v>
      </c>
      <c r="AE21" s="922">
        <v>3</v>
      </c>
      <c r="AF21" s="922"/>
      <c r="AG21" s="922"/>
      <c r="AH21" s="922">
        <f t="shared" si="2"/>
        <v>10</v>
      </c>
      <c r="AI21" s="922">
        <v>264</v>
      </c>
      <c r="AJ21" s="922"/>
      <c r="AK21" s="922"/>
      <c r="AL21" s="922"/>
      <c r="AM21" s="922">
        <v>20762</v>
      </c>
      <c r="AN21" s="922"/>
      <c r="AO21" s="922"/>
      <c r="AP21" s="922">
        <v>42427</v>
      </c>
      <c r="AQ21" s="922"/>
      <c r="AR21" s="922"/>
      <c r="AS21" s="922"/>
      <c r="AT21" s="922">
        <f t="shared" si="0"/>
        <v>42427</v>
      </c>
      <c r="AU21" s="921">
        <v>607</v>
      </c>
      <c r="AV21" s="921">
        <v>791.6</v>
      </c>
      <c r="AW21" s="921">
        <v>711.6</v>
      </c>
      <c r="AX21" s="921"/>
      <c r="AY21" s="921"/>
      <c r="AZ21" s="921">
        <v>375.3</v>
      </c>
      <c r="BA21" s="921">
        <f t="shared" si="3"/>
        <v>2485.5</v>
      </c>
      <c r="BB21" s="921">
        <v>43.8</v>
      </c>
      <c r="BC21" s="921"/>
      <c r="BD21" s="921"/>
      <c r="BE21" s="921">
        <v>72</v>
      </c>
      <c r="BF21" s="921">
        <v>32.700000000000003</v>
      </c>
      <c r="BG21" s="921">
        <f t="shared" si="1"/>
        <v>148.5</v>
      </c>
    </row>
    <row r="22" spans="1:59">
      <c r="A22" s="918">
        <v>17</v>
      </c>
      <c r="B22" s="919" t="s">
        <v>17966</v>
      </c>
      <c r="C22" s="919" t="s">
        <v>18075</v>
      </c>
      <c r="D22" s="919" t="s">
        <v>17968</v>
      </c>
      <c r="E22" s="919" t="s">
        <v>18076</v>
      </c>
      <c r="F22" s="920" t="s">
        <v>18077</v>
      </c>
      <c r="G22" s="919" t="s">
        <v>18078</v>
      </c>
      <c r="H22" s="919" t="s">
        <v>375</v>
      </c>
      <c r="I22" s="919" t="s">
        <v>18079</v>
      </c>
      <c r="J22" s="919" t="s">
        <v>18080</v>
      </c>
      <c r="K22" s="919" t="s">
        <v>18081</v>
      </c>
      <c r="L22" s="921">
        <v>4068</v>
      </c>
      <c r="M22" s="922"/>
      <c r="N22" s="921"/>
      <c r="O22" s="922">
        <v>645</v>
      </c>
      <c r="P22" s="921">
        <v>833</v>
      </c>
      <c r="Q22" s="922">
        <v>100</v>
      </c>
      <c r="R22" s="921">
        <v>207</v>
      </c>
      <c r="S22" s="922">
        <v>1</v>
      </c>
      <c r="T22" s="921">
        <v>104</v>
      </c>
      <c r="U22" s="922">
        <v>1</v>
      </c>
      <c r="V22" s="921">
        <v>60</v>
      </c>
      <c r="W22" s="922">
        <v>1</v>
      </c>
      <c r="X22" s="921">
        <v>50</v>
      </c>
      <c r="Y22" s="922"/>
      <c r="Z22" s="921"/>
      <c r="AA22" s="922">
        <v>20</v>
      </c>
      <c r="AB22" s="922">
        <v>20</v>
      </c>
      <c r="AC22" s="922">
        <v>3</v>
      </c>
      <c r="AD22" s="922"/>
      <c r="AE22" s="922"/>
      <c r="AF22" s="922"/>
      <c r="AG22" s="922"/>
      <c r="AH22" s="922">
        <f t="shared" si="2"/>
        <v>3</v>
      </c>
      <c r="AI22" s="922">
        <v>35</v>
      </c>
      <c r="AJ22" s="922">
        <v>44</v>
      </c>
      <c r="AK22" s="922">
        <v>28</v>
      </c>
      <c r="AL22" s="922">
        <v>12</v>
      </c>
      <c r="AM22" s="922"/>
      <c r="AN22" s="922"/>
      <c r="AO22" s="922"/>
      <c r="AP22" s="922">
        <v>16350</v>
      </c>
      <c r="AQ22" s="922"/>
      <c r="AR22" s="922">
        <v>12820</v>
      </c>
      <c r="AS22" s="922">
        <v>6250</v>
      </c>
      <c r="AT22" s="922">
        <f t="shared" si="0"/>
        <v>35420</v>
      </c>
      <c r="AU22" s="921">
        <v>469</v>
      </c>
      <c r="AV22" s="921">
        <v>255</v>
      </c>
      <c r="AW22" s="921"/>
      <c r="AX22" s="921"/>
      <c r="AY22" s="921"/>
      <c r="AZ22" s="921">
        <v>4121</v>
      </c>
      <c r="BA22" s="921">
        <f t="shared" si="3"/>
        <v>4845</v>
      </c>
      <c r="BB22" s="921"/>
      <c r="BC22" s="921"/>
      <c r="BD22" s="921"/>
      <c r="BE22" s="921">
        <v>19.5</v>
      </c>
      <c r="BF22" s="921">
        <v>87</v>
      </c>
      <c r="BG22" s="921">
        <f t="shared" si="1"/>
        <v>106.5</v>
      </c>
    </row>
    <row r="23" spans="1:59">
      <c r="A23" s="918">
        <v>18</v>
      </c>
      <c r="B23" s="919" t="s">
        <v>17966</v>
      </c>
      <c r="C23" s="919" t="s">
        <v>18082</v>
      </c>
      <c r="D23" s="919" t="s">
        <v>17968</v>
      </c>
      <c r="E23" s="919" t="s">
        <v>18083</v>
      </c>
      <c r="F23" s="920" t="s">
        <v>18084</v>
      </c>
      <c r="G23" s="919" t="s">
        <v>18085</v>
      </c>
      <c r="H23" s="919" t="s">
        <v>18086</v>
      </c>
      <c r="I23" s="919" t="s">
        <v>17973</v>
      </c>
      <c r="J23" s="919" t="s">
        <v>18087</v>
      </c>
      <c r="K23" s="919" t="s">
        <v>18088</v>
      </c>
      <c r="L23" s="921">
        <v>4462</v>
      </c>
      <c r="M23" s="922"/>
      <c r="N23" s="921"/>
      <c r="O23" s="922">
        <v>520</v>
      </c>
      <c r="P23" s="921">
        <v>781.01</v>
      </c>
      <c r="Q23" s="922"/>
      <c r="R23" s="921"/>
      <c r="S23" s="922">
        <v>1</v>
      </c>
      <c r="T23" s="921">
        <v>94.86</v>
      </c>
      <c r="U23" s="922"/>
      <c r="V23" s="921"/>
      <c r="W23" s="922">
        <v>1</v>
      </c>
      <c r="X23" s="921">
        <v>12.34</v>
      </c>
      <c r="Y23" s="922"/>
      <c r="Z23" s="921"/>
      <c r="AA23" s="922">
        <v>21</v>
      </c>
      <c r="AB23" s="922">
        <v>20</v>
      </c>
      <c r="AC23" s="922">
        <v>6</v>
      </c>
      <c r="AD23" s="922"/>
      <c r="AE23" s="922">
        <v>5</v>
      </c>
      <c r="AF23" s="922"/>
      <c r="AG23" s="922"/>
      <c r="AH23" s="922">
        <f t="shared" si="2"/>
        <v>11</v>
      </c>
      <c r="AI23" s="922">
        <v>85</v>
      </c>
      <c r="AJ23" s="922"/>
      <c r="AK23" s="922"/>
      <c r="AL23" s="922"/>
      <c r="AM23" s="922">
        <v>22640</v>
      </c>
      <c r="AN23" s="922"/>
      <c r="AO23" s="922"/>
      <c r="AP23" s="922">
        <v>41899</v>
      </c>
      <c r="AQ23" s="922"/>
      <c r="AR23" s="922"/>
      <c r="AS23" s="922"/>
      <c r="AT23" s="922">
        <f t="shared" si="0"/>
        <v>41899</v>
      </c>
      <c r="AU23" s="921">
        <v>42</v>
      </c>
      <c r="AV23" s="921">
        <v>461</v>
      </c>
      <c r="AW23" s="921">
        <v>236</v>
      </c>
      <c r="AX23" s="921"/>
      <c r="AY23" s="921"/>
      <c r="AZ23" s="921">
        <v>11</v>
      </c>
      <c r="BA23" s="921">
        <f t="shared" si="3"/>
        <v>750</v>
      </c>
      <c r="BB23" s="921">
        <v>110</v>
      </c>
      <c r="BC23" s="921"/>
      <c r="BD23" s="921"/>
      <c r="BE23" s="921">
        <v>143</v>
      </c>
      <c r="BF23" s="921">
        <v>92</v>
      </c>
      <c r="BG23" s="921">
        <f t="shared" si="1"/>
        <v>345</v>
      </c>
    </row>
    <row r="24" spans="1:59">
      <c r="A24" s="918">
        <v>19</v>
      </c>
      <c r="B24" s="919" t="s">
        <v>17966</v>
      </c>
      <c r="C24" s="919" t="s">
        <v>18021</v>
      </c>
      <c r="D24" s="919" t="s">
        <v>17968</v>
      </c>
      <c r="E24" s="919" t="s">
        <v>18089</v>
      </c>
      <c r="F24" s="920" t="s">
        <v>18090</v>
      </c>
      <c r="G24" s="919" t="s">
        <v>18091</v>
      </c>
      <c r="H24" s="919" t="s">
        <v>18086</v>
      </c>
      <c r="I24" s="919" t="s">
        <v>17973</v>
      </c>
      <c r="J24" s="919" t="s">
        <v>18087</v>
      </c>
      <c r="K24" s="919" t="s">
        <v>18092</v>
      </c>
      <c r="L24" s="921">
        <v>9727</v>
      </c>
      <c r="M24" s="922"/>
      <c r="N24" s="921"/>
      <c r="O24" s="922">
        <v>350</v>
      </c>
      <c r="P24" s="921">
        <v>414</v>
      </c>
      <c r="Q24" s="922"/>
      <c r="R24" s="921"/>
      <c r="S24" s="922"/>
      <c r="T24" s="921"/>
      <c r="U24" s="922"/>
      <c r="V24" s="921"/>
      <c r="W24" s="922"/>
      <c r="X24" s="921"/>
      <c r="Y24" s="922"/>
      <c r="Z24" s="921"/>
      <c r="AA24" s="922">
        <v>16</v>
      </c>
      <c r="AB24" s="922">
        <v>14</v>
      </c>
      <c r="AC24" s="922">
        <v>3</v>
      </c>
      <c r="AD24" s="922"/>
      <c r="AE24" s="922">
        <v>1</v>
      </c>
      <c r="AF24" s="922"/>
      <c r="AG24" s="922"/>
      <c r="AH24" s="922">
        <f t="shared" si="2"/>
        <v>4</v>
      </c>
      <c r="AI24" s="922">
        <v>72</v>
      </c>
      <c r="AJ24" s="922"/>
      <c r="AK24" s="922"/>
      <c r="AL24" s="922"/>
      <c r="AM24" s="922">
        <v>14152</v>
      </c>
      <c r="AN24" s="922"/>
      <c r="AO24" s="922"/>
      <c r="AP24" s="922">
        <v>28004</v>
      </c>
      <c r="AQ24" s="922"/>
      <c r="AR24" s="922"/>
      <c r="AS24" s="922"/>
      <c r="AT24" s="922">
        <f t="shared" si="0"/>
        <v>28004</v>
      </c>
      <c r="AU24" s="921">
        <v>42</v>
      </c>
      <c r="AV24" s="921">
        <v>427</v>
      </c>
      <c r="AW24" s="921"/>
      <c r="AX24" s="921"/>
      <c r="AY24" s="921"/>
      <c r="AZ24" s="921">
        <v>10</v>
      </c>
      <c r="BA24" s="921">
        <f t="shared" si="3"/>
        <v>479</v>
      </c>
      <c r="BB24" s="921">
        <v>37</v>
      </c>
      <c r="BC24" s="921"/>
      <c r="BD24" s="921"/>
      <c r="BE24" s="921">
        <v>152</v>
      </c>
      <c r="BF24" s="921">
        <v>350</v>
      </c>
      <c r="BG24" s="921">
        <f t="shared" si="1"/>
        <v>539</v>
      </c>
    </row>
    <row r="25" spans="1:59">
      <c r="A25" s="918">
        <v>20</v>
      </c>
      <c r="B25" s="919" t="s">
        <v>17966</v>
      </c>
      <c r="C25" s="919" t="s">
        <v>18132</v>
      </c>
      <c r="D25" s="919" t="s">
        <v>18067</v>
      </c>
      <c r="E25" s="919" t="s">
        <v>18093</v>
      </c>
      <c r="F25" s="920" t="s">
        <v>18094</v>
      </c>
      <c r="G25" s="919" t="s">
        <v>18095</v>
      </c>
      <c r="H25" s="919" t="s">
        <v>18096</v>
      </c>
      <c r="I25" s="919" t="s">
        <v>17973</v>
      </c>
      <c r="J25" s="919" t="s">
        <v>10286</v>
      </c>
      <c r="K25" s="923" t="s">
        <v>18097</v>
      </c>
      <c r="L25" s="921">
        <v>64066.01</v>
      </c>
      <c r="M25" s="922">
        <v>3022</v>
      </c>
      <c r="N25" s="921">
        <v>17620</v>
      </c>
      <c r="O25" s="922">
        <v>1382</v>
      </c>
      <c r="P25" s="921">
        <v>6493</v>
      </c>
      <c r="Q25" s="922"/>
      <c r="R25" s="921"/>
      <c r="S25" s="922">
        <v>3</v>
      </c>
      <c r="T25" s="921">
        <v>5478</v>
      </c>
      <c r="U25" s="922">
        <v>3</v>
      </c>
      <c r="V25" s="921">
        <v>704</v>
      </c>
      <c r="W25" s="922">
        <v>2</v>
      </c>
      <c r="X25" s="921">
        <v>158</v>
      </c>
      <c r="Y25" s="922"/>
      <c r="Z25" s="921"/>
      <c r="AA25" s="922">
        <v>501</v>
      </c>
      <c r="AB25" s="922">
        <v>501</v>
      </c>
      <c r="AC25" s="922">
        <v>38</v>
      </c>
      <c r="AD25" s="922">
        <v>18</v>
      </c>
      <c r="AE25" s="922">
        <v>54</v>
      </c>
      <c r="AF25" s="922">
        <v>3</v>
      </c>
      <c r="AG25" s="922">
        <v>7</v>
      </c>
      <c r="AH25" s="922">
        <f t="shared" si="2"/>
        <v>120</v>
      </c>
      <c r="AI25" s="922">
        <v>138</v>
      </c>
      <c r="AJ25" s="922">
        <v>143</v>
      </c>
      <c r="AK25" s="922">
        <v>84</v>
      </c>
      <c r="AL25" s="922"/>
      <c r="AM25" s="922">
        <v>622417</v>
      </c>
      <c r="AN25" s="922">
        <v>109556</v>
      </c>
      <c r="AO25" s="922">
        <v>2355</v>
      </c>
      <c r="AP25" s="922">
        <v>780369</v>
      </c>
      <c r="AQ25" s="922">
        <v>150558</v>
      </c>
      <c r="AR25" s="922">
        <v>3702</v>
      </c>
      <c r="AS25" s="922"/>
      <c r="AT25" s="922">
        <f t="shared" si="0"/>
        <v>934629</v>
      </c>
      <c r="AU25" s="921">
        <v>29757</v>
      </c>
      <c r="AV25" s="921">
        <v>13877</v>
      </c>
      <c r="AW25" s="921">
        <v>11754</v>
      </c>
      <c r="AX25" s="921">
        <v>483</v>
      </c>
      <c r="AY25" s="921">
        <v>333</v>
      </c>
      <c r="AZ25" s="921">
        <v>6513</v>
      </c>
      <c r="BA25" s="921">
        <f t="shared" si="3"/>
        <v>62717</v>
      </c>
      <c r="BB25" s="921">
        <v>6081</v>
      </c>
      <c r="BC25" s="921">
        <v>597</v>
      </c>
      <c r="BD25" s="921">
        <v>333</v>
      </c>
      <c r="BE25" s="921">
        <v>4028</v>
      </c>
      <c r="BF25" s="921">
        <v>59362</v>
      </c>
      <c r="BG25" s="921">
        <f t="shared" si="1"/>
        <v>70401</v>
      </c>
    </row>
    <row r="26" spans="1:59">
      <c r="A26" s="918">
        <v>21</v>
      </c>
      <c r="B26" s="919" t="s">
        <v>17966</v>
      </c>
      <c r="C26" s="919" t="s">
        <v>18075</v>
      </c>
      <c r="D26" s="919" t="s">
        <v>17968</v>
      </c>
      <c r="E26" s="919" t="s">
        <v>18098</v>
      </c>
      <c r="F26" s="920" t="s">
        <v>18099</v>
      </c>
      <c r="G26" s="919" t="s">
        <v>18100</v>
      </c>
      <c r="H26" s="919" t="s">
        <v>18101</v>
      </c>
      <c r="I26" s="919" t="s">
        <v>17973</v>
      </c>
      <c r="J26" s="919" t="s">
        <v>18102</v>
      </c>
      <c r="K26" s="919" t="s">
        <v>18103</v>
      </c>
      <c r="L26" s="921">
        <v>8415</v>
      </c>
      <c r="M26" s="922"/>
      <c r="N26" s="921"/>
      <c r="O26" s="922">
        <v>405</v>
      </c>
      <c r="P26" s="921">
        <v>523</v>
      </c>
      <c r="Q26" s="922"/>
      <c r="R26" s="921"/>
      <c r="S26" s="922">
        <v>1</v>
      </c>
      <c r="T26" s="921">
        <v>227</v>
      </c>
      <c r="U26" s="922">
        <v>10</v>
      </c>
      <c r="V26" s="921">
        <v>743</v>
      </c>
      <c r="W26" s="922">
        <v>1</v>
      </c>
      <c r="X26" s="921">
        <v>26</v>
      </c>
      <c r="Y26" s="922"/>
      <c r="Z26" s="921"/>
      <c r="AA26" s="922">
        <v>26</v>
      </c>
      <c r="AB26" s="922">
        <v>26</v>
      </c>
      <c r="AC26" s="922">
        <v>3</v>
      </c>
      <c r="AD26" s="922">
        <v>2</v>
      </c>
      <c r="AE26" s="922">
        <v>1</v>
      </c>
      <c r="AF26" s="922">
        <v>1</v>
      </c>
      <c r="AG26" s="922">
        <v>1</v>
      </c>
      <c r="AH26" s="922">
        <f t="shared" si="2"/>
        <v>8</v>
      </c>
      <c r="AI26" s="922">
        <v>82</v>
      </c>
      <c r="AJ26" s="922">
        <v>175</v>
      </c>
      <c r="AK26" s="922">
        <v>107</v>
      </c>
      <c r="AL26" s="922"/>
      <c r="AM26" s="922">
        <v>6703</v>
      </c>
      <c r="AN26" s="922"/>
      <c r="AO26" s="922">
        <v>4516</v>
      </c>
      <c r="AP26" s="922">
        <v>10739</v>
      </c>
      <c r="AQ26" s="922">
        <v>9806</v>
      </c>
      <c r="AR26" s="922">
        <v>4624</v>
      </c>
      <c r="AS26" s="922">
        <v>31954</v>
      </c>
      <c r="AT26" s="922">
        <f t="shared" si="0"/>
        <v>57123</v>
      </c>
      <c r="AU26" s="921">
        <v>1874</v>
      </c>
      <c r="AV26" s="921">
        <v>1588</v>
      </c>
      <c r="AW26" s="921">
        <v>536</v>
      </c>
      <c r="AX26" s="921">
        <v>331</v>
      </c>
      <c r="AY26" s="921">
        <v>1228</v>
      </c>
      <c r="AZ26" s="921">
        <v>2802</v>
      </c>
      <c r="BA26" s="921">
        <f t="shared" si="3"/>
        <v>8359</v>
      </c>
      <c r="BB26" s="921">
        <v>60</v>
      </c>
      <c r="BC26" s="921"/>
      <c r="BD26" s="921">
        <v>410</v>
      </c>
      <c r="BE26" s="921">
        <v>30</v>
      </c>
      <c r="BF26" s="921">
        <v>10</v>
      </c>
      <c r="BG26" s="921">
        <f t="shared" si="1"/>
        <v>510</v>
      </c>
    </row>
    <row r="27" spans="1:59">
      <c r="A27" s="918">
        <v>22</v>
      </c>
      <c r="B27" s="919" t="s">
        <v>17966</v>
      </c>
      <c r="C27" s="919" t="s">
        <v>18104</v>
      </c>
      <c r="D27" s="919" t="s">
        <v>17968</v>
      </c>
      <c r="E27" s="919" t="s">
        <v>18105</v>
      </c>
      <c r="F27" s="920" t="s">
        <v>18106</v>
      </c>
      <c r="G27" s="919" t="s">
        <v>18107</v>
      </c>
      <c r="H27" s="919" t="s">
        <v>18108</v>
      </c>
      <c r="I27" s="919" t="s">
        <v>17973</v>
      </c>
      <c r="J27" s="919" t="s">
        <v>18109</v>
      </c>
      <c r="K27" s="923" t="s">
        <v>18110</v>
      </c>
      <c r="L27" s="921">
        <v>12801.56</v>
      </c>
      <c r="M27" s="922"/>
      <c r="N27" s="921"/>
      <c r="O27" s="922">
        <v>684</v>
      </c>
      <c r="P27" s="921">
        <v>928.5</v>
      </c>
      <c r="Q27" s="922">
        <v>230</v>
      </c>
      <c r="R27" s="921">
        <v>394.5</v>
      </c>
      <c r="S27" s="922">
        <v>1</v>
      </c>
      <c r="T27" s="921">
        <v>181</v>
      </c>
      <c r="U27" s="922">
        <v>1</v>
      </c>
      <c r="V27" s="921">
        <v>81.5</v>
      </c>
      <c r="W27" s="922"/>
      <c r="X27" s="921"/>
      <c r="Y27" s="922"/>
      <c r="Z27" s="921"/>
      <c r="AA27" s="922">
        <v>21</v>
      </c>
      <c r="AB27" s="922">
        <v>13</v>
      </c>
      <c r="AC27" s="922">
        <v>3</v>
      </c>
      <c r="AD27" s="922"/>
      <c r="AE27" s="922">
        <v>1</v>
      </c>
      <c r="AF27" s="922"/>
      <c r="AG27" s="922"/>
      <c r="AH27" s="922">
        <f t="shared" si="2"/>
        <v>4</v>
      </c>
      <c r="AI27" s="922">
        <v>178</v>
      </c>
      <c r="AJ27" s="922">
        <v>84</v>
      </c>
      <c r="AK27" s="922">
        <v>11</v>
      </c>
      <c r="AL27" s="922"/>
      <c r="AM27" s="922">
        <v>6960</v>
      </c>
      <c r="AN27" s="922"/>
      <c r="AO27" s="922"/>
      <c r="AP27" s="922"/>
      <c r="AQ27" s="922"/>
      <c r="AR27" s="922">
        <v>52</v>
      </c>
      <c r="AS27" s="922">
        <v>112028</v>
      </c>
      <c r="AT27" s="922">
        <f t="shared" si="0"/>
        <v>112080</v>
      </c>
      <c r="AU27" s="921">
        <v>502</v>
      </c>
      <c r="AV27" s="921">
        <v>987</v>
      </c>
      <c r="AW27" s="921"/>
      <c r="AX27" s="921">
        <v>38</v>
      </c>
      <c r="AY27" s="921">
        <v>27</v>
      </c>
      <c r="AZ27" s="921">
        <v>170</v>
      </c>
      <c r="BA27" s="921">
        <f t="shared" si="3"/>
        <v>1724</v>
      </c>
      <c r="BB27" s="921"/>
      <c r="BC27" s="921">
        <v>4</v>
      </c>
      <c r="BD27" s="921"/>
      <c r="BE27" s="921">
        <v>78</v>
      </c>
      <c r="BF27" s="921">
        <v>4</v>
      </c>
      <c r="BG27" s="921">
        <f t="shared" si="1"/>
        <v>86</v>
      </c>
    </row>
    <row r="28" spans="1:59">
      <c r="A28" s="918">
        <v>23</v>
      </c>
      <c r="B28" s="919" t="s">
        <v>17966</v>
      </c>
      <c r="C28" s="919" t="s">
        <v>18111</v>
      </c>
      <c r="D28" s="919" t="s">
        <v>17968</v>
      </c>
      <c r="E28" s="919" t="s">
        <v>18112</v>
      </c>
      <c r="F28" s="920" t="s">
        <v>18113</v>
      </c>
      <c r="G28" s="919" t="s">
        <v>18114</v>
      </c>
      <c r="H28" s="919" t="s">
        <v>18115</v>
      </c>
      <c r="I28" s="919" t="s">
        <v>17973</v>
      </c>
      <c r="J28" s="919" t="s">
        <v>18116</v>
      </c>
      <c r="K28" s="919" t="s">
        <v>18117</v>
      </c>
      <c r="L28" s="921">
        <v>3290</v>
      </c>
      <c r="M28" s="922"/>
      <c r="N28" s="921"/>
      <c r="O28" s="922">
        <v>526</v>
      </c>
      <c r="P28" s="921">
        <v>1248</v>
      </c>
      <c r="Q28" s="922"/>
      <c r="R28" s="921"/>
      <c r="S28" s="922">
        <v>1</v>
      </c>
      <c r="T28" s="921">
        <v>356</v>
      </c>
      <c r="U28" s="922">
        <v>1</v>
      </c>
      <c r="V28" s="921">
        <v>115</v>
      </c>
      <c r="W28" s="922">
        <v>1</v>
      </c>
      <c r="X28" s="921">
        <v>27</v>
      </c>
      <c r="Y28" s="922"/>
      <c r="Z28" s="921"/>
      <c r="AA28" s="922">
        <v>37</v>
      </c>
      <c r="AB28" s="922">
        <v>37</v>
      </c>
      <c r="AC28" s="922">
        <v>3</v>
      </c>
      <c r="AD28" s="922">
        <v>1</v>
      </c>
      <c r="AE28" s="922">
        <v>3</v>
      </c>
      <c r="AF28" s="922"/>
      <c r="AG28" s="922"/>
      <c r="AH28" s="922">
        <f t="shared" si="2"/>
        <v>7</v>
      </c>
      <c r="AI28" s="922">
        <v>66</v>
      </c>
      <c r="AJ28" s="922"/>
      <c r="AK28" s="922"/>
      <c r="AL28" s="922">
        <v>126</v>
      </c>
      <c r="AM28" s="922">
        <v>10369</v>
      </c>
      <c r="AN28" s="922"/>
      <c r="AO28" s="922"/>
      <c r="AP28" s="922">
        <v>11577</v>
      </c>
      <c r="AQ28" s="922"/>
      <c r="AR28" s="922"/>
      <c r="AS28" s="922">
        <v>26233</v>
      </c>
      <c r="AT28" s="922">
        <f t="shared" si="0"/>
        <v>37810</v>
      </c>
      <c r="AU28" s="921">
        <v>294</v>
      </c>
      <c r="AV28" s="921">
        <v>127</v>
      </c>
      <c r="AW28" s="921">
        <v>448</v>
      </c>
      <c r="AX28" s="921"/>
      <c r="AY28" s="921"/>
      <c r="AZ28" s="921">
        <v>127</v>
      </c>
      <c r="BA28" s="921">
        <f t="shared" si="3"/>
        <v>996</v>
      </c>
      <c r="BB28" s="921">
        <v>132</v>
      </c>
      <c r="BC28" s="921"/>
      <c r="BD28" s="921"/>
      <c r="BE28" s="921">
        <v>196</v>
      </c>
      <c r="BF28" s="921">
        <v>67</v>
      </c>
      <c r="BG28" s="921">
        <f t="shared" si="1"/>
        <v>395</v>
      </c>
    </row>
    <row r="29" spans="1:59">
      <c r="A29" s="918">
        <v>24</v>
      </c>
      <c r="B29" s="919" t="s">
        <v>17966</v>
      </c>
      <c r="C29" s="919" t="s">
        <v>18118</v>
      </c>
      <c r="D29" s="919" t="s">
        <v>17968</v>
      </c>
      <c r="E29" s="919" t="s">
        <v>18119</v>
      </c>
      <c r="F29" s="920" t="s">
        <v>18120</v>
      </c>
      <c r="G29" s="919" t="s">
        <v>18121</v>
      </c>
      <c r="H29" s="919" t="s">
        <v>125</v>
      </c>
      <c r="I29" s="919" t="s">
        <v>18122</v>
      </c>
      <c r="J29" s="919" t="s">
        <v>18123</v>
      </c>
      <c r="K29" s="923" t="s">
        <v>18124</v>
      </c>
      <c r="L29" s="921">
        <v>8519.27</v>
      </c>
      <c r="M29" s="922"/>
      <c r="N29" s="921"/>
      <c r="O29" s="922">
        <v>787</v>
      </c>
      <c r="P29" s="921">
        <v>1013.65</v>
      </c>
      <c r="Q29" s="922">
        <v>304</v>
      </c>
      <c r="R29" s="921">
        <v>443.29</v>
      </c>
      <c r="S29" s="922">
        <v>1</v>
      </c>
      <c r="T29" s="921">
        <v>330</v>
      </c>
      <c r="U29" s="922">
        <v>3</v>
      </c>
      <c r="V29" s="921">
        <v>421.27</v>
      </c>
      <c r="W29" s="922"/>
      <c r="X29" s="921"/>
      <c r="Y29" s="922"/>
      <c r="Z29" s="921"/>
      <c r="AA29" s="922">
        <v>8</v>
      </c>
      <c r="AB29" s="922">
        <v>8</v>
      </c>
      <c r="AC29" s="922">
        <v>5</v>
      </c>
      <c r="AD29" s="922"/>
      <c r="AE29" s="922"/>
      <c r="AF29" s="922"/>
      <c r="AG29" s="922"/>
      <c r="AH29" s="922">
        <f t="shared" si="2"/>
        <v>5</v>
      </c>
      <c r="AI29" s="922">
        <v>188</v>
      </c>
      <c r="AJ29" s="922">
        <v>136</v>
      </c>
      <c r="AK29" s="922"/>
      <c r="AL29" s="922"/>
      <c r="AM29" s="922"/>
      <c r="AN29" s="922"/>
      <c r="AO29" s="922"/>
      <c r="AP29" s="922">
        <v>53855</v>
      </c>
      <c r="AQ29" s="922">
        <v>8459</v>
      </c>
      <c r="AR29" s="922"/>
      <c r="AS29" s="922"/>
      <c r="AT29" s="922">
        <f t="shared" si="0"/>
        <v>62314</v>
      </c>
      <c r="AU29" s="921">
        <v>100</v>
      </c>
      <c r="AV29" s="921">
        <v>354</v>
      </c>
      <c r="AW29" s="921">
        <v>81</v>
      </c>
      <c r="AX29" s="921"/>
      <c r="AY29" s="921"/>
      <c r="AZ29" s="921"/>
      <c r="BA29" s="921">
        <f t="shared" si="3"/>
        <v>535</v>
      </c>
      <c r="BB29" s="921"/>
      <c r="BC29" s="921"/>
      <c r="BD29" s="921"/>
      <c r="BE29" s="921">
        <v>210</v>
      </c>
      <c r="BF29" s="921"/>
      <c r="BG29" s="921">
        <f t="shared" si="1"/>
        <v>210</v>
      </c>
    </row>
    <row r="30" spans="1:59">
      <c r="A30" s="918">
        <v>25</v>
      </c>
      <c r="B30" s="919" t="s">
        <v>17966</v>
      </c>
      <c r="C30" s="919" t="s">
        <v>18125</v>
      </c>
      <c r="D30" s="919" t="s">
        <v>17968</v>
      </c>
      <c r="E30" s="919" t="s">
        <v>18126</v>
      </c>
      <c r="F30" s="920" t="s">
        <v>18127</v>
      </c>
      <c r="G30" s="919" t="s">
        <v>18128</v>
      </c>
      <c r="H30" s="919" t="s">
        <v>18129</v>
      </c>
      <c r="I30" s="919" t="s">
        <v>17973</v>
      </c>
      <c r="J30" s="919" t="s">
        <v>18130</v>
      </c>
      <c r="K30" s="923" t="s">
        <v>18131</v>
      </c>
      <c r="L30" s="921">
        <v>9151</v>
      </c>
      <c r="M30" s="922"/>
      <c r="N30" s="921"/>
      <c r="O30" s="922">
        <v>701</v>
      </c>
      <c r="P30" s="921">
        <v>815</v>
      </c>
      <c r="Q30" s="922"/>
      <c r="R30" s="921"/>
      <c r="S30" s="922">
        <v>1</v>
      </c>
      <c r="T30" s="921">
        <v>205</v>
      </c>
      <c r="U30" s="922">
        <v>8</v>
      </c>
      <c r="V30" s="921">
        <v>825</v>
      </c>
      <c r="W30" s="922">
        <v>2</v>
      </c>
      <c r="X30" s="921">
        <v>281</v>
      </c>
      <c r="Y30" s="922"/>
      <c r="Z30" s="921"/>
      <c r="AA30" s="922">
        <v>38</v>
      </c>
      <c r="AB30" s="922">
        <v>38</v>
      </c>
      <c r="AC30" s="922">
        <v>4</v>
      </c>
      <c r="AD30" s="922">
        <v>1</v>
      </c>
      <c r="AE30" s="922">
        <v>2</v>
      </c>
      <c r="AF30" s="922">
        <v>1</v>
      </c>
      <c r="AG30" s="922">
        <v>2</v>
      </c>
      <c r="AH30" s="922">
        <f t="shared" si="2"/>
        <v>10</v>
      </c>
      <c r="AI30" s="922">
        <v>94</v>
      </c>
      <c r="AJ30" s="922">
        <v>102</v>
      </c>
      <c r="AK30" s="922">
        <v>99</v>
      </c>
      <c r="AL30" s="922"/>
      <c r="AM30" s="922">
        <v>7624</v>
      </c>
      <c r="AN30" s="922"/>
      <c r="AO30" s="922">
        <v>2486</v>
      </c>
      <c r="AP30" s="922">
        <v>55625</v>
      </c>
      <c r="AQ30" s="922">
        <v>7951</v>
      </c>
      <c r="AR30" s="922">
        <v>3933</v>
      </c>
      <c r="AS30" s="922"/>
      <c r="AT30" s="922">
        <f t="shared" si="0"/>
        <v>67509</v>
      </c>
      <c r="AU30" s="921">
        <v>2685</v>
      </c>
      <c r="AV30" s="921">
        <v>1080</v>
      </c>
      <c r="AW30" s="921">
        <v>460</v>
      </c>
      <c r="AX30" s="921">
        <v>29</v>
      </c>
      <c r="AY30" s="921">
        <v>166</v>
      </c>
      <c r="AZ30" s="921">
        <v>1008</v>
      </c>
      <c r="BA30" s="921">
        <f t="shared" si="3"/>
        <v>5428</v>
      </c>
      <c r="BB30" s="921">
        <v>39</v>
      </c>
      <c r="BC30" s="921"/>
      <c r="BD30" s="921">
        <v>213</v>
      </c>
      <c r="BE30" s="921">
        <v>121</v>
      </c>
      <c r="BF30" s="921">
        <v>45</v>
      </c>
      <c r="BG30" s="921">
        <f t="shared" si="1"/>
        <v>418</v>
      </c>
    </row>
    <row r="31" spans="1:59">
      <c r="A31" s="918">
        <v>26</v>
      </c>
      <c r="B31" s="919" t="s">
        <v>17966</v>
      </c>
      <c r="C31" s="919" t="s">
        <v>18132</v>
      </c>
      <c r="D31" s="919" t="s">
        <v>17968</v>
      </c>
      <c r="E31" s="919" t="s">
        <v>18133</v>
      </c>
      <c r="F31" s="920" t="s">
        <v>18134</v>
      </c>
      <c r="G31" s="919" t="s">
        <v>18135</v>
      </c>
      <c r="H31" s="919" t="s">
        <v>18136</v>
      </c>
      <c r="I31" s="919" t="s">
        <v>17973</v>
      </c>
      <c r="J31" s="919" t="s">
        <v>18137</v>
      </c>
      <c r="K31" s="923" t="s">
        <v>18138</v>
      </c>
      <c r="L31" s="921">
        <v>11262</v>
      </c>
      <c r="M31" s="922"/>
      <c r="N31" s="921"/>
      <c r="O31" s="922">
        <v>409</v>
      </c>
      <c r="P31" s="921">
        <v>674</v>
      </c>
      <c r="Q31" s="922"/>
      <c r="R31" s="921"/>
      <c r="S31" s="922"/>
      <c r="T31" s="921"/>
      <c r="U31" s="922"/>
      <c r="V31" s="921"/>
      <c r="W31" s="922"/>
      <c r="X31" s="921"/>
      <c r="Y31" s="922"/>
      <c r="Z31" s="921"/>
      <c r="AA31" s="922">
        <v>1</v>
      </c>
      <c r="AB31" s="922">
        <v>1</v>
      </c>
      <c r="AC31" s="922"/>
      <c r="AD31" s="922"/>
      <c r="AE31" s="922"/>
      <c r="AF31" s="922"/>
      <c r="AG31" s="922"/>
      <c r="AH31" s="922">
        <f t="shared" si="2"/>
        <v>0</v>
      </c>
      <c r="AI31" s="922">
        <v>17</v>
      </c>
      <c r="AJ31" s="922"/>
      <c r="AK31" s="922">
        <v>22</v>
      </c>
      <c r="AL31" s="922">
        <v>16</v>
      </c>
      <c r="AM31" s="922"/>
      <c r="AN31" s="922"/>
      <c r="AO31" s="922"/>
      <c r="AP31" s="922">
        <v>3400</v>
      </c>
      <c r="AQ31" s="922"/>
      <c r="AR31" s="922">
        <v>4400</v>
      </c>
      <c r="AS31" s="922">
        <v>3200</v>
      </c>
      <c r="AT31" s="922">
        <f t="shared" si="0"/>
        <v>11000</v>
      </c>
      <c r="AU31" s="921">
        <v>32</v>
      </c>
      <c r="AV31" s="921"/>
      <c r="AW31" s="921"/>
      <c r="AX31" s="921"/>
      <c r="AY31" s="921"/>
      <c r="AZ31" s="921"/>
      <c r="BA31" s="921">
        <f t="shared" si="3"/>
        <v>32</v>
      </c>
      <c r="BB31" s="921"/>
      <c r="BC31" s="921"/>
      <c r="BD31" s="921"/>
      <c r="BE31" s="921">
        <v>76</v>
      </c>
      <c r="BF31" s="921"/>
      <c r="BG31" s="921">
        <f t="shared" si="1"/>
        <v>76</v>
      </c>
    </row>
    <row r="32" spans="1:59">
      <c r="A32" s="918">
        <v>27</v>
      </c>
      <c r="B32" s="919" t="s">
        <v>17966</v>
      </c>
      <c r="C32" s="919" t="s">
        <v>18132</v>
      </c>
      <c r="D32" s="919" t="s">
        <v>17968</v>
      </c>
      <c r="E32" s="919" t="s">
        <v>18139</v>
      </c>
      <c r="F32" s="920" t="s">
        <v>18140</v>
      </c>
      <c r="G32" s="919" t="s">
        <v>18135</v>
      </c>
      <c r="H32" s="919" t="s">
        <v>18136</v>
      </c>
      <c r="I32" s="919" t="s">
        <v>17973</v>
      </c>
      <c r="J32" s="919" t="s">
        <v>18137</v>
      </c>
      <c r="K32" s="923" t="s">
        <v>18141</v>
      </c>
      <c r="L32" s="921">
        <v>6756</v>
      </c>
      <c r="M32" s="922"/>
      <c r="N32" s="921"/>
      <c r="O32" s="922">
        <v>326</v>
      </c>
      <c r="P32" s="921">
        <v>413</v>
      </c>
      <c r="Q32" s="922"/>
      <c r="R32" s="921"/>
      <c r="S32" s="922"/>
      <c r="T32" s="921"/>
      <c r="U32" s="922"/>
      <c r="V32" s="921"/>
      <c r="W32" s="922"/>
      <c r="X32" s="921"/>
      <c r="Y32" s="922"/>
      <c r="Z32" s="921"/>
      <c r="AA32" s="922">
        <v>1</v>
      </c>
      <c r="AB32" s="922">
        <v>1</v>
      </c>
      <c r="AC32" s="922"/>
      <c r="AD32" s="922"/>
      <c r="AE32" s="922"/>
      <c r="AF32" s="922"/>
      <c r="AG32" s="922"/>
      <c r="AH32" s="922">
        <f t="shared" si="2"/>
        <v>0</v>
      </c>
      <c r="AI32" s="922">
        <v>11</v>
      </c>
      <c r="AJ32" s="922"/>
      <c r="AK32" s="922">
        <v>6</v>
      </c>
      <c r="AL32" s="922">
        <v>2</v>
      </c>
      <c r="AM32" s="922"/>
      <c r="AN32" s="922"/>
      <c r="AO32" s="922"/>
      <c r="AP32" s="922">
        <v>2200</v>
      </c>
      <c r="AQ32" s="922"/>
      <c r="AR32" s="922">
        <v>1400</v>
      </c>
      <c r="AS32" s="922">
        <v>300</v>
      </c>
      <c r="AT32" s="922">
        <f t="shared" si="0"/>
        <v>3900</v>
      </c>
      <c r="AU32" s="921">
        <v>32</v>
      </c>
      <c r="AV32" s="921"/>
      <c r="AW32" s="921"/>
      <c r="AX32" s="921"/>
      <c r="AY32" s="921"/>
      <c r="AZ32" s="921"/>
      <c r="BA32" s="921">
        <f t="shared" si="3"/>
        <v>32</v>
      </c>
      <c r="BB32" s="921"/>
      <c r="BC32" s="921"/>
      <c r="BD32" s="921"/>
      <c r="BE32" s="921">
        <v>53</v>
      </c>
      <c r="BF32" s="921"/>
      <c r="BG32" s="921">
        <f t="shared" si="1"/>
        <v>53</v>
      </c>
    </row>
    <row r="33" spans="1:59" s="925" customFormat="1">
      <c r="A33" s="918">
        <v>28</v>
      </c>
      <c r="B33" s="919" t="s">
        <v>17966</v>
      </c>
      <c r="C33" s="919" t="s">
        <v>18142</v>
      </c>
      <c r="D33" s="919" t="s">
        <v>17968</v>
      </c>
      <c r="E33" s="919" t="s">
        <v>18143</v>
      </c>
      <c r="F33" s="920" t="s">
        <v>18144</v>
      </c>
      <c r="G33" s="919" t="s">
        <v>18145</v>
      </c>
      <c r="H33" s="919" t="s">
        <v>18146</v>
      </c>
      <c r="I33" s="919" t="s">
        <v>17973</v>
      </c>
      <c r="J33" s="919" t="s">
        <v>18147</v>
      </c>
      <c r="K33" s="923" t="s">
        <v>18148</v>
      </c>
      <c r="L33" s="921">
        <v>7714.27</v>
      </c>
      <c r="M33" s="922"/>
      <c r="N33" s="921"/>
      <c r="O33" s="922">
        <v>494</v>
      </c>
      <c r="P33" s="921">
        <v>804.84</v>
      </c>
      <c r="Q33" s="922">
        <v>154</v>
      </c>
      <c r="R33" s="921">
        <v>335.34</v>
      </c>
      <c r="S33" s="922">
        <v>1</v>
      </c>
      <c r="T33" s="921">
        <v>170.64</v>
      </c>
      <c r="U33" s="922"/>
      <c r="V33" s="921"/>
      <c r="W33" s="922">
        <v>1</v>
      </c>
      <c r="X33" s="921">
        <v>247.44</v>
      </c>
      <c r="Y33" s="922"/>
      <c r="Z33" s="921"/>
      <c r="AA33" s="922">
        <v>12</v>
      </c>
      <c r="AB33" s="922">
        <v>12</v>
      </c>
      <c r="AC33" s="922"/>
      <c r="AD33" s="922"/>
      <c r="AE33" s="922"/>
      <c r="AF33" s="922"/>
      <c r="AG33" s="922"/>
      <c r="AH33" s="922">
        <f t="shared" si="2"/>
        <v>0</v>
      </c>
      <c r="AI33" s="922">
        <v>110</v>
      </c>
      <c r="AJ33" s="922"/>
      <c r="AK33" s="922"/>
      <c r="AL33" s="922">
        <v>223</v>
      </c>
      <c r="AM33" s="922">
        <v>21726</v>
      </c>
      <c r="AN33" s="922"/>
      <c r="AO33" s="922"/>
      <c r="AP33" s="922">
        <v>29726</v>
      </c>
      <c r="AQ33" s="922"/>
      <c r="AR33" s="922">
        <v>0</v>
      </c>
      <c r="AS33" s="922">
        <v>38464</v>
      </c>
      <c r="AT33" s="922">
        <f t="shared" si="0"/>
        <v>68190</v>
      </c>
      <c r="AU33" s="921">
        <v>464</v>
      </c>
      <c r="AV33" s="921">
        <v>192</v>
      </c>
      <c r="AW33" s="921"/>
      <c r="AX33" s="921"/>
      <c r="AY33" s="921"/>
      <c r="AZ33" s="921"/>
      <c r="BA33" s="921">
        <f t="shared" si="3"/>
        <v>656</v>
      </c>
      <c r="BB33" s="921"/>
      <c r="BC33" s="921"/>
      <c r="BD33" s="921"/>
      <c r="BE33" s="921">
        <v>62</v>
      </c>
      <c r="BF33" s="921"/>
      <c r="BG33" s="921">
        <f t="shared" si="1"/>
        <v>62</v>
      </c>
    </row>
    <row r="34" spans="1:59">
      <c r="A34" s="918">
        <v>29</v>
      </c>
      <c r="B34" s="919" t="s">
        <v>17966</v>
      </c>
      <c r="C34" s="919" t="s">
        <v>18149</v>
      </c>
      <c r="D34" s="919" t="s">
        <v>17968</v>
      </c>
      <c r="E34" s="919" t="s">
        <v>18150</v>
      </c>
      <c r="F34" s="920" t="s">
        <v>18151</v>
      </c>
      <c r="G34" s="919" t="s">
        <v>18152</v>
      </c>
      <c r="H34" s="919" t="s">
        <v>18153</v>
      </c>
      <c r="I34" s="919" t="s">
        <v>17973</v>
      </c>
      <c r="J34" s="919" t="s">
        <v>18154</v>
      </c>
      <c r="K34" s="923" t="s">
        <v>18155</v>
      </c>
      <c r="L34" s="921">
        <v>36726.839999999997</v>
      </c>
      <c r="M34" s="922">
        <v>1250</v>
      </c>
      <c r="N34" s="921">
        <v>1795</v>
      </c>
      <c r="O34" s="922">
        <v>325</v>
      </c>
      <c r="P34" s="921">
        <v>657</v>
      </c>
      <c r="Q34" s="922">
        <v>204</v>
      </c>
      <c r="R34" s="921">
        <v>219</v>
      </c>
      <c r="S34" s="922">
        <v>3</v>
      </c>
      <c r="T34" s="921">
        <v>886.17</v>
      </c>
      <c r="U34" s="922">
        <v>3</v>
      </c>
      <c r="V34" s="921">
        <v>373.41</v>
      </c>
      <c r="W34" s="922">
        <v>3</v>
      </c>
      <c r="X34" s="921">
        <v>151.37</v>
      </c>
      <c r="Y34" s="922"/>
      <c r="Z34" s="921"/>
      <c r="AA34" s="922">
        <v>61</v>
      </c>
      <c r="AB34" s="922">
        <v>61</v>
      </c>
      <c r="AC34" s="922">
        <v>10</v>
      </c>
      <c r="AD34" s="922">
        <v>3</v>
      </c>
      <c r="AE34" s="922">
        <v>4</v>
      </c>
      <c r="AF34" s="922"/>
      <c r="AG34" s="922">
        <v>3</v>
      </c>
      <c r="AH34" s="922">
        <f t="shared" si="2"/>
        <v>20</v>
      </c>
      <c r="AI34" s="922">
        <v>337</v>
      </c>
      <c r="AJ34" s="922">
        <v>15</v>
      </c>
      <c r="AK34" s="922">
        <v>3</v>
      </c>
      <c r="AL34" s="922"/>
      <c r="AM34" s="922">
        <v>308601</v>
      </c>
      <c r="AN34" s="922">
        <v>18771</v>
      </c>
      <c r="AO34" s="922"/>
      <c r="AP34" s="922">
        <v>309501</v>
      </c>
      <c r="AQ34" s="922">
        <v>19023</v>
      </c>
      <c r="AR34" s="922">
        <v>1876</v>
      </c>
      <c r="AS34" s="922">
        <v>4706</v>
      </c>
      <c r="AT34" s="922">
        <f t="shared" si="0"/>
        <v>335106</v>
      </c>
      <c r="AU34" s="921">
        <v>4037</v>
      </c>
      <c r="AV34" s="921">
        <v>3060</v>
      </c>
      <c r="AW34" s="921">
        <v>566</v>
      </c>
      <c r="AX34" s="921"/>
      <c r="AY34" s="921">
        <v>638</v>
      </c>
      <c r="AZ34" s="921"/>
      <c r="BA34" s="921">
        <f t="shared" si="3"/>
        <v>8301</v>
      </c>
      <c r="BB34" s="921">
        <v>1685</v>
      </c>
      <c r="BC34" s="921"/>
      <c r="BD34" s="921">
        <v>110</v>
      </c>
      <c r="BE34" s="921">
        <v>894</v>
      </c>
      <c r="BF34" s="921">
        <v>4676</v>
      </c>
      <c r="BG34" s="921">
        <f t="shared" si="1"/>
        <v>7365</v>
      </c>
    </row>
    <row r="35" spans="1:59">
      <c r="A35" s="918">
        <v>30</v>
      </c>
      <c r="B35" s="919" t="s">
        <v>18156</v>
      </c>
      <c r="C35" s="919" t="s">
        <v>18157</v>
      </c>
      <c r="D35" s="919" t="s">
        <v>18067</v>
      </c>
      <c r="E35" s="919" t="s">
        <v>18158</v>
      </c>
      <c r="F35" s="920" t="s">
        <v>18159</v>
      </c>
      <c r="G35" s="919" t="s">
        <v>18160</v>
      </c>
      <c r="H35" s="919" t="s">
        <v>18161</v>
      </c>
      <c r="I35" s="919" t="s">
        <v>18122</v>
      </c>
      <c r="J35" s="919" t="s">
        <v>18162</v>
      </c>
      <c r="K35" s="919" t="s">
        <v>18163</v>
      </c>
      <c r="L35" s="921">
        <v>15922</v>
      </c>
      <c r="M35" s="922">
        <v>880</v>
      </c>
      <c r="N35" s="921">
        <v>4806</v>
      </c>
      <c r="O35" s="922">
        <v>394</v>
      </c>
      <c r="P35" s="921">
        <v>1595</v>
      </c>
      <c r="Q35" s="922"/>
      <c r="R35" s="921"/>
      <c r="S35" s="922">
        <v>3</v>
      </c>
      <c r="T35" s="921">
        <v>766</v>
      </c>
      <c r="U35" s="922">
        <v>3</v>
      </c>
      <c r="V35" s="921">
        <v>531</v>
      </c>
      <c r="W35" s="922">
        <v>1</v>
      </c>
      <c r="X35" s="921">
        <v>58</v>
      </c>
      <c r="Y35" s="922">
        <v>300</v>
      </c>
      <c r="Z35" s="921">
        <v>400</v>
      </c>
      <c r="AA35" s="922">
        <v>20</v>
      </c>
      <c r="AB35" s="922">
        <v>20</v>
      </c>
      <c r="AC35" s="922">
        <v>3</v>
      </c>
      <c r="AD35" s="922"/>
      <c r="AE35" s="922">
        <v>2</v>
      </c>
      <c r="AF35" s="922"/>
      <c r="AG35" s="922"/>
      <c r="AH35" s="922">
        <f t="shared" si="2"/>
        <v>5</v>
      </c>
      <c r="AI35" s="922">
        <v>142</v>
      </c>
      <c r="AJ35" s="922">
        <v>119</v>
      </c>
      <c r="AK35" s="922">
        <v>104</v>
      </c>
      <c r="AL35" s="922"/>
      <c r="AM35" s="922">
        <v>36368</v>
      </c>
      <c r="AN35" s="922"/>
      <c r="AO35" s="922">
        <v>1184</v>
      </c>
      <c r="AP35" s="922">
        <v>38759</v>
      </c>
      <c r="AQ35" s="922">
        <v>25009</v>
      </c>
      <c r="AR35" s="922">
        <v>1678</v>
      </c>
      <c r="AS35" s="922"/>
      <c r="AT35" s="922">
        <f t="shared" si="0"/>
        <v>65446</v>
      </c>
      <c r="AU35" s="921">
        <v>79</v>
      </c>
      <c r="AV35" s="921">
        <v>1258</v>
      </c>
      <c r="AW35" s="921">
        <v>542</v>
      </c>
      <c r="AX35" s="921">
        <v>167</v>
      </c>
      <c r="AY35" s="921">
        <v>157</v>
      </c>
      <c r="AZ35" s="921">
        <v>137</v>
      </c>
      <c r="BA35" s="921">
        <f t="shared" si="3"/>
        <v>2340</v>
      </c>
      <c r="BB35" s="921">
        <v>134</v>
      </c>
      <c r="BC35" s="921"/>
      <c r="BD35" s="921">
        <v>95</v>
      </c>
      <c r="BE35" s="921">
        <v>237</v>
      </c>
      <c r="BF35" s="921">
        <v>946</v>
      </c>
      <c r="BG35" s="921">
        <f t="shared" si="1"/>
        <v>1412</v>
      </c>
    </row>
    <row r="36" spans="1:59">
      <c r="A36" s="918">
        <v>31</v>
      </c>
      <c r="B36" s="919" t="s">
        <v>18156</v>
      </c>
      <c r="C36" s="919" t="s">
        <v>18236</v>
      </c>
      <c r="D36" s="919" t="s">
        <v>18067</v>
      </c>
      <c r="E36" s="919" t="s">
        <v>18164</v>
      </c>
      <c r="F36" s="920" t="s">
        <v>18165</v>
      </c>
      <c r="G36" s="919" t="s">
        <v>18166</v>
      </c>
      <c r="H36" s="919" t="s">
        <v>18167</v>
      </c>
      <c r="I36" s="919" t="s">
        <v>17973</v>
      </c>
      <c r="J36" s="919" t="s">
        <v>18168</v>
      </c>
      <c r="K36" s="919" t="s">
        <v>18169</v>
      </c>
      <c r="L36" s="921">
        <v>33310</v>
      </c>
      <c r="M36" s="922">
        <v>1409</v>
      </c>
      <c r="N36" s="921">
        <v>18916</v>
      </c>
      <c r="O36" s="922">
        <v>777</v>
      </c>
      <c r="P36" s="921">
        <v>7210</v>
      </c>
      <c r="Q36" s="922"/>
      <c r="R36" s="921"/>
      <c r="S36" s="922">
        <v>1</v>
      </c>
      <c r="T36" s="921">
        <v>1152</v>
      </c>
      <c r="U36" s="922">
        <v>8</v>
      </c>
      <c r="V36" s="921">
        <v>1404</v>
      </c>
      <c r="W36" s="922"/>
      <c r="X36" s="921"/>
      <c r="Y36" s="922"/>
      <c r="Z36" s="921"/>
      <c r="AA36" s="922">
        <v>102</v>
      </c>
      <c r="AB36" s="922">
        <v>102</v>
      </c>
      <c r="AC36" s="922">
        <v>16</v>
      </c>
      <c r="AD36" s="922">
        <v>6</v>
      </c>
      <c r="AE36" s="922">
        <v>7</v>
      </c>
      <c r="AF36" s="922">
        <v>6</v>
      </c>
      <c r="AG36" s="922"/>
      <c r="AH36" s="922">
        <f t="shared" si="2"/>
        <v>35</v>
      </c>
      <c r="AI36" s="922">
        <v>92</v>
      </c>
      <c r="AJ36" s="922">
        <v>102</v>
      </c>
      <c r="AK36" s="922">
        <v>46</v>
      </c>
      <c r="AL36" s="922"/>
      <c r="AM36" s="922">
        <v>128487</v>
      </c>
      <c r="AN36" s="922">
        <v>63641</v>
      </c>
      <c r="AO36" s="922">
        <v>4353</v>
      </c>
      <c r="AP36" s="922">
        <v>190013</v>
      </c>
      <c r="AQ36" s="922">
        <v>68757</v>
      </c>
      <c r="AR36" s="922">
        <v>4353</v>
      </c>
      <c r="AS36" s="922"/>
      <c r="AT36" s="922">
        <f t="shared" si="0"/>
        <v>263123</v>
      </c>
      <c r="AU36" s="921">
        <v>7231</v>
      </c>
      <c r="AV36" s="921">
        <v>4409</v>
      </c>
      <c r="AW36" s="921">
        <v>1787</v>
      </c>
      <c r="AX36" s="921">
        <v>42</v>
      </c>
      <c r="AY36" s="921">
        <v>296</v>
      </c>
      <c r="AZ36" s="921">
        <v>23222</v>
      </c>
      <c r="BA36" s="921">
        <f t="shared" si="3"/>
        <v>36987</v>
      </c>
      <c r="BB36" s="921">
        <v>1380</v>
      </c>
      <c r="BC36" s="921">
        <v>87</v>
      </c>
      <c r="BD36" s="921">
        <v>380</v>
      </c>
      <c r="BE36" s="921">
        <v>505</v>
      </c>
      <c r="BF36" s="921">
        <v>36025</v>
      </c>
      <c r="BG36" s="921">
        <f t="shared" si="1"/>
        <v>38377</v>
      </c>
    </row>
    <row r="37" spans="1:59">
      <c r="A37" s="918">
        <v>32</v>
      </c>
      <c r="B37" s="919" t="s">
        <v>18156</v>
      </c>
      <c r="C37" s="1117" t="s">
        <v>18236</v>
      </c>
      <c r="D37" s="919" t="s">
        <v>18067</v>
      </c>
      <c r="E37" s="919" t="s">
        <v>18170</v>
      </c>
      <c r="F37" s="920" t="s">
        <v>18171</v>
      </c>
      <c r="G37" s="919" t="s">
        <v>18172</v>
      </c>
      <c r="H37" s="919" t="s">
        <v>18173</v>
      </c>
      <c r="I37" s="919" t="s">
        <v>18174</v>
      </c>
      <c r="J37" s="919" t="s">
        <v>18175</v>
      </c>
      <c r="K37" s="919" t="s">
        <v>18176</v>
      </c>
      <c r="L37" s="921">
        <v>4906.8</v>
      </c>
      <c r="M37" s="922"/>
      <c r="N37" s="921"/>
      <c r="O37" s="922"/>
      <c r="P37" s="921"/>
      <c r="Q37" s="922">
        <v>240</v>
      </c>
      <c r="R37" s="921">
        <v>597.6</v>
      </c>
      <c r="S37" s="922">
        <v>1</v>
      </c>
      <c r="T37" s="921">
        <v>238.9</v>
      </c>
      <c r="U37" s="922">
        <v>2</v>
      </c>
      <c r="V37" s="921">
        <v>296.10000000000002</v>
      </c>
      <c r="W37" s="922">
        <v>1</v>
      </c>
      <c r="X37" s="921">
        <v>87.6</v>
      </c>
      <c r="Y37" s="922">
        <v>400</v>
      </c>
      <c r="Z37" s="921">
        <v>39.6</v>
      </c>
      <c r="AA37" s="922">
        <v>10</v>
      </c>
      <c r="AB37" s="922">
        <v>10</v>
      </c>
      <c r="AC37" s="922"/>
      <c r="AD37" s="922"/>
      <c r="AE37" s="922"/>
      <c r="AF37" s="922"/>
      <c r="AG37" s="922"/>
      <c r="AH37" s="922">
        <f t="shared" si="2"/>
        <v>0</v>
      </c>
      <c r="AI37" s="922">
        <v>80</v>
      </c>
      <c r="AJ37" s="922">
        <v>105</v>
      </c>
      <c r="AK37" s="922">
        <v>50</v>
      </c>
      <c r="AL37" s="922">
        <v>130</v>
      </c>
      <c r="AM37" s="922"/>
      <c r="AN37" s="922"/>
      <c r="AO37" s="922"/>
      <c r="AP37" s="922">
        <v>8010</v>
      </c>
      <c r="AQ37" s="922">
        <v>2830</v>
      </c>
      <c r="AR37" s="922">
        <v>1620</v>
      </c>
      <c r="AS37" s="922">
        <v>3842</v>
      </c>
      <c r="AT37" s="922">
        <f t="shared" si="0"/>
        <v>16302</v>
      </c>
      <c r="AU37" s="921">
        <v>374.2</v>
      </c>
      <c r="AV37" s="921">
        <v>150.80000000000001</v>
      </c>
      <c r="AW37" s="921">
        <v>80</v>
      </c>
      <c r="AX37" s="921">
        <v>20</v>
      </c>
      <c r="AY37" s="921"/>
      <c r="AZ37" s="921">
        <v>90</v>
      </c>
      <c r="BA37" s="921">
        <f t="shared" si="3"/>
        <v>715</v>
      </c>
      <c r="BB37" s="921"/>
      <c r="BC37" s="921"/>
      <c r="BD37" s="921"/>
      <c r="BE37" s="921">
        <v>124</v>
      </c>
      <c r="BF37" s="921"/>
      <c r="BG37" s="921">
        <f t="shared" si="1"/>
        <v>124</v>
      </c>
    </row>
    <row r="38" spans="1:59">
      <c r="A38" s="918">
        <v>33</v>
      </c>
      <c r="B38" s="919" t="s">
        <v>18156</v>
      </c>
      <c r="C38" s="919" t="s">
        <v>18181</v>
      </c>
      <c r="D38" s="919" t="s">
        <v>18067</v>
      </c>
      <c r="E38" s="919" t="s">
        <v>18177</v>
      </c>
      <c r="F38" s="920" t="s">
        <v>18178</v>
      </c>
      <c r="G38" s="919" t="s">
        <v>18179</v>
      </c>
      <c r="H38" s="919" t="s">
        <v>18167</v>
      </c>
      <c r="I38" s="919" t="s">
        <v>17973</v>
      </c>
      <c r="J38" s="919" t="s">
        <v>18168</v>
      </c>
      <c r="K38" s="919" t="s">
        <v>18180</v>
      </c>
      <c r="L38" s="921">
        <v>14929</v>
      </c>
      <c r="M38" s="922">
        <v>1606</v>
      </c>
      <c r="N38" s="921">
        <v>7136</v>
      </c>
      <c r="O38" s="922">
        <v>385</v>
      </c>
      <c r="P38" s="921">
        <v>1087</v>
      </c>
      <c r="Q38" s="922"/>
      <c r="R38" s="921"/>
      <c r="S38" s="922">
        <v>2</v>
      </c>
      <c r="T38" s="921">
        <v>480</v>
      </c>
      <c r="U38" s="922"/>
      <c r="V38" s="921"/>
      <c r="W38" s="922">
        <v>1</v>
      </c>
      <c r="X38" s="921">
        <v>135</v>
      </c>
      <c r="Y38" s="922"/>
      <c r="Z38" s="921"/>
      <c r="AA38" s="922">
        <v>45</v>
      </c>
      <c r="AB38" s="922">
        <v>45</v>
      </c>
      <c r="AC38" s="922">
        <v>8</v>
      </c>
      <c r="AD38" s="922"/>
      <c r="AE38" s="922">
        <v>3</v>
      </c>
      <c r="AF38" s="922">
        <v>1</v>
      </c>
      <c r="AG38" s="922">
        <v>1</v>
      </c>
      <c r="AH38" s="922">
        <f t="shared" si="2"/>
        <v>13</v>
      </c>
      <c r="AI38" s="922">
        <v>221</v>
      </c>
      <c r="AJ38" s="922">
        <v>28</v>
      </c>
      <c r="AK38" s="922">
        <v>2</v>
      </c>
      <c r="AL38" s="922"/>
      <c r="AM38" s="922">
        <v>112113</v>
      </c>
      <c r="AN38" s="922">
        <v>5051</v>
      </c>
      <c r="AO38" s="922">
        <v>553</v>
      </c>
      <c r="AP38" s="922">
        <v>149749</v>
      </c>
      <c r="AQ38" s="922">
        <v>5157</v>
      </c>
      <c r="AR38" s="922">
        <v>593</v>
      </c>
      <c r="AS38" s="922"/>
      <c r="AT38" s="922">
        <f t="shared" si="0"/>
        <v>155499</v>
      </c>
      <c r="AU38" s="921">
        <v>0</v>
      </c>
      <c r="AV38" s="921">
        <v>0</v>
      </c>
      <c r="AW38" s="921">
        <v>863</v>
      </c>
      <c r="AX38" s="921">
        <v>39</v>
      </c>
      <c r="AY38" s="921">
        <v>18</v>
      </c>
      <c r="AZ38" s="921"/>
      <c r="BA38" s="921">
        <f t="shared" si="3"/>
        <v>920</v>
      </c>
      <c r="BB38" s="921">
        <v>961</v>
      </c>
      <c r="BC38" s="921">
        <v>33</v>
      </c>
      <c r="BD38" s="921">
        <v>14</v>
      </c>
      <c r="BE38" s="921">
        <v>491</v>
      </c>
      <c r="BF38" s="921"/>
      <c r="BG38" s="921">
        <f t="shared" si="1"/>
        <v>1499</v>
      </c>
    </row>
    <row r="39" spans="1:59">
      <c r="A39" s="918">
        <v>34</v>
      </c>
      <c r="B39" s="919" t="s">
        <v>18156</v>
      </c>
      <c r="C39" s="919" t="s">
        <v>18181</v>
      </c>
      <c r="D39" s="919" t="s">
        <v>17968</v>
      </c>
      <c r="E39" s="919" t="s">
        <v>18182</v>
      </c>
      <c r="F39" s="920" t="s">
        <v>18183</v>
      </c>
      <c r="G39" s="919" t="s">
        <v>18184</v>
      </c>
      <c r="H39" s="919" t="s">
        <v>18185</v>
      </c>
      <c r="I39" s="919" t="s">
        <v>18174</v>
      </c>
      <c r="J39" s="919" t="s">
        <v>18186</v>
      </c>
      <c r="K39" s="919" t="s">
        <v>18187</v>
      </c>
      <c r="L39" s="921">
        <v>5719.6</v>
      </c>
      <c r="M39" s="922"/>
      <c r="N39" s="921"/>
      <c r="O39" s="922"/>
      <c r="P39" s="921"/>
      <c r="Q39" s="922">
        <v>200</v>
      </c>
      <c r="R39" s="921">
        <v>1355</v>
      </c>
      <c r="S39" s="922"/>
      <c r="T39" s="921"/>
      <c r="U39" s="922"/>
      <c r="V39" s="921"/>
      <c r="W39" s="922"/>
      <c r="X39" s="921"/>
      <c r="Y39" s="922"/>
      <c r="Z39" s="921"/>
      <c r="AA39" s="922">
        <v>1</v>
      </c>
      <c r="AB39" s="922">
        <v>1</v>
      </c>
      <c r="AC39" s="922"/>
      <c r="AD39" s="922"/>
      <c r="AE39" s="922"/>
      <c r="AF39" s="922"/>
      <c r="AG39" s="922"/>
      <c r="AH39" s="922">
        <f t="shared" si="2"/>
        <v>0</v>
      </c>
      <c r="AI39" s="922">
        <v>20</v>
      </c>
      <c r="AJ39" s="922"/>
      <c r="AK39" s="922"/>
      <c r="AL39" s="922"/>
      <c r="AM39" s="922"/>
      <c r="AN39" s="922"/>
      <c r="AO39" s="922"/>
      <c r="AP39" s="922">
        <v>2000</v>
      </c>
      <c r="AQ39" s="922"/>
      <c r="AR39" s="922"/>
      <c r="AS39" s="922"/>
      <c r="AT39" s="922">
        <f t="shared" si="0"/>
        <v>2000</v>
      </c>
      <c r="AU39" s="921">
        <v>23.47</v>
      </c>
      <c r="AV39" s="921">
        <v>8.4</v>
      </c>
      <c r="AW39" s="921">
        <v>0</v>
      </c>
      <c r="AX39" s="921">
        <v>0</v>
      </c>
      <c r="AY39" s="921">
        <v>0</v>
      </c>
      <c r="AZ39" s="921">
        <v>0</v>
      </c>
      <c r="BA39" s="921">
        <f t="shared" si="3"/>
        <v>31.869999999999997</v>
      </c>
      <c r="BB39" s="921"/>
      <c r="BC39" s="921"/>
      <c r="BD39" s="921"/>
      <c r="BE39" s="921">
        <v>3</v>
      </c>
      <c r="BF39" s="921"/>
      <c r="BG39" s="921">
        <f t="shared" si="1"/>
        <v>3</v>
      </c>
    </row>
    <row r="40" spans="1:59">
      <c r="A40" s="918">
        <v>35</v>
      </c>
      <c r="B40" s="919" t="s">
        <v>18156</v>
      </c>
      <c r="C40" s="919" t="s">
        <v>18188</v>
      </c>
      <c r="D40" s="919" t="s">
        <v>17968</v>
      </c>
      <c r="E40" s="919" t="s">
        <v>18189</v>
      </c>
      <c r="F40" s="920" t="s">
        <v>18190</v>
      </c>
      <c r="G40" s="919" t="s">
        <v>18191</v>
      </c>
      <c r="H40" s="919" t="s">
        <v>18192</v>
      </c>
      <c r="I40" s="919" t="s">
        <v>18122</v>
      </c>
      <c r="J40" s="919" t="s">
        <v>18193</v>
      </c>
      <c r="K40" s="919" t="s">
        <v>18194</v>
      </c>
      <c r="L40" s="921">
        <v>3493.18</v>
      </c>
      <c r="M40" s="922"/>
      <c r="N40" s="921"/>
      <c r="O40" s="922">
        <v>505</v>
      </c>
      <c r="P40" s="921">
        <v>874</v>
      </c>
      <c r="Q40" s="922">
        <v>150</v>
      </c>
      <c r="R40" s="921">
        <v>289</v>
      </c>
      <c r="S40" s="922">
        <v>1</v>
      </c>
      <c r="T40" s="921">
        <v>249.75</v>
      </c>
      <c r="U40" s="922">
        <v>1</v>
      </c>
      <c r="V40" s="921">
        <v>276</v>
      </c>
      <c r="W40" s="922">
        <v>1</v>
      </c>
      <c r="X40" s="921">
        <v>146</v>
      </c>
      <c r="Y40" s="922">
        <v>1130</v>
      </c>
      <c r="Z40" s="921">
        <v>1640</v>
      </c>
      <c r="AA40" s="922">
        <v>17</v>
      </c>
      <c r="AB40" s="922">
        <v>17</v>
      </c>
      <c r="AC40" s="922">
        <v>3</v>
      </c>
      <c r="AD40" s="922"/>
      <c r="AE40" s="922">
        <v>1</v>
      </c>
      <c r="AF40" s="922"/>
      <c r="AG40" s="922"/>
      <c r="AH40" s="922">
        <f t="shared" si="2"/>
        <v>4</v>
      </c>
      <c r="AI40" s="922">
        <v>282</v>
      </c>
      <c r="AJ40" s="922">
        <v>83</v>
      </c>
      <c r="AK40" s="922"/>
      <c r="AL40" s="922"/>
      <c r="AM40" s="922">
        <v>8648</v>
      </c>
      <c r="AN40" s="922"/>
      <c r="AO40" s="922"/>
      <c r="AP40" s="922">
        <v>63757</v>
      </c>
      <c r="AQ40" s="922">
        <v>4531</v>
      </c>
      <c r="AR40" s="922"/>
      <c r="AS40" s="922"/>
      <c r="AT40" s="922">
        <f t="shared" si="0"/>
        <v>68288</v>
      </c>
      <c r="AU40" s="921">
        <v>1009</v>
      </c>
      <c r="AV40" s="921">
        <v>658</v>
      </c>
      <c r="AW40" s="921">
        <v>229</v>
      </c>
      <c r="AX40" s="921">
        <v>20</v>
      </c>
      <c r="AY40" s="921"/>
      <c r="AZ40" s="921"/>
      <c r="BA40" s="921">
        <f t="shared" si="3"/>
        <v>1916</v>
      </c>
      <c r="BB40" s="921">
        <v>35</v>
      </c>
      <c r="BC40" s="921"/>
      <c r="BD40" s="921"/>
      <c r="BE40" s="921">
        <v>109</v>
      </c>
      <c r="BF40" s="921"/>
      <c r="BG40" s="921">
        <f t="shared" si="1"/>
        <v>144</v>
      </c>
    </row>
    <row r="41" spans="1:59">
      <c r="A41" s="918">
        <v>36</v>
      </c>
      <c r="B41" s="919" t="s">
        <v>18156</v>
      </c>
      <c r="C41" s="919" t="s">
        <v>18195</v>
      </c>
      <c r="D41" s="919" t="s">
        <v>17968</v>
      </c>
      <c r="E41" s="919" t="s">
        <v>18196</v>
      </c>
      <c r="F41" s="920" t="s">
        <v>18197</v>
      </c>
      <c r="G41" s="919" t="s">
        <v>18198</v>
      </c>
      <c r="H41" s="919" t="s">
        <v>18199</v>
      </c>
      <c r="I41" s="919" t="s">
        <v>18122</v>
      </c>
      <c r="J41" s="919" t="s">
        <v>18200</v>
      </c>
      <c r="K41" s="919" t="s">
        <v>18201</v>
      </c>
      <c r="L41" s="921">
        <v>3311</v>
      </c>
      <c r="M41" s="922"/>
      <c r="N41" s="921"/>
      <c r="O41" s="922">
        <v>341</v>
      </c>
      <c r="P41" s="921">
        <v>1087</v>
      </c>
      <c r="Q41" s="922"/>
      <c r="R41" s="921"/>
      <c r="S41" s="922">
        <v>1</v>
      </c>
      <c r="T41" s="921">
        <v>250.11</v>
      </c>
      <c r="U41" s="922">
        <v>2</v>
      </c>
      <c r="V41" s="921">
        <v>204</v>
      </c>
      <c r="W41" s="922">
        <v>1</v>
      </c>
      <c r="X41" s="921">
        <v>50</v>
      </c>
      <c r="Y41" s="922"/>
      <c r="Z41" s="921"/>
      <c r="AA41" s="922">
        <v>5</v>
      </c>
      <c r="AB41" s="922">
        <v>5</v>
      </c>
      <c r="AC41" s="922"/>
      <c r="AD41" s="922"/>
      <c r="AE41" s="922"/>
      <c r="AF41" s="922"/>
      <c r="AG41" s="922"/>
      <c r="AH41" s="922">
        <f t="shared" si="2"/>
        <v>0</v>
      </c>
      <c r="AI41" s="922">
        <v>67</v>
      </c>
      <c r="AJ41" s="922">
        <v>42</v>
      </c>
      <c r="AK41" s="922"/>
      <c r="AL41" s="922">
        <v>71</v>
      </c>
      <c r="AM41" s="922">
        <v>6339</v>
      </c>
      <c r="AN41" s="922"/>
      <c r="AO41" s="922"/>
      <c r="AP41" s="922">
        <v>13655</v>
      </c>
      <c r="AQ41" s="922">
        <v>5300</v>
      </c>
      <c r="AR41" s="922"/>
      <c r="AS41" s="922">
        <v>10299</v>
      </c>
      <c r="AT41" s="922">
        <f t="shared" si="0"/>
        <v>29254</v>
      </c>
      <c r="AU41" s="921">
        <v>89</v>
      </c>
      <c r="AV41" s="921">
        <v>235</v>
      </c>
      <c r="AW41" s="921">
        <v>38</v>
      </c>
      <c r="AX41" s="921"/>
      <c r="AY41" s="921"/>
      <c r="AZ41" s="921"/>
      <c r="BA41" s="921">
        <f t="shared" si="3"/>
        <v>362</v>
      </c>
      <c r="BB41" s="921">
        <v>6</v>
      </c>
      <c r="BC41" s="921"/>
      <c r="BD41" s="921"/>
      <c r="BE41" s="921">
        <v>16</v>
      </c>
      <c r="BF41" s="921"/>
      <c r="BG41" s="921">
        <f t="shared" si="1"/>
        <v>22</v>
      </c>
    </row>
    <row r="42" spans="1:59">
      <c r="A42" s="918">
        <v>37</v>
      </c>
      <c r="B42" s="919" t="s">
        <v>18156</v>
      </c>
      <c r="C42" s="919" t="s">
        <v>18202</v>
      </c>
      <c r="D42" s="919" t="s">
        <v>17968</v>
      </c>
      <c r="E42" s="919" t="s">
        <v>18203</v>
      </c>
      <c r="F42" s="920" t="s">
        <v>18204</v>
      </c>
      <c r="G42" s="919" t="s">
        <v>18205</v>
      </c>
      <c r="H42" s="919" t="s">
        <v>18206</v>
      </c>
      <c r="I42" s="919" t="s">
        <v>18122</v>
      </c>
      <c r="J42" s="919" t="s">
        <v>18207</v>
      </c>
      <c r="K42" s="919" t="s">
        <v>18208</v>
      </c>
      <c r="L42" s="921">
        <v>10408</v>
      </c>
      <c r="M42" s="922"/>
      <c r="N42" s="921"/>
      <c r="O42" s="922">
        <v>709</v>
      </c>
      <c r="P42" s="921">
        <v>1455</v>
      </c>
      <c r="Q42" s="922">
        <v>208</v>
      </c>
      <c r="R42" s="921">
        <v>429</v>
      </c>
      <c r="S42" s="922">
        <v>3</v>
      </c>
      <c r="T42" s="921">
        <v>406</v>
      </c>
      <c r="U42" s="922"/>
      <c r="V42" s="921"/>
      <c r="W42" s="922"/>
      <c r="X42" s="921"/>
      <c r="Y42" s="922">
        <v>600</v>
      </c>
      <c r="Z42" s="921">
        <v>706</v>
      </c>
      <c r="AA42" s="922">
        <v>14</v>
      </c>
      <c r="AB42" s="922">
        <v>14</v>
      </c>
      <c r="AC42" s="922">
        <v>3</v>
      </c>
      <c r="AD42" s="922"/>
      <c r="AE42" s="922">
        <v>1</v>
      </c>
      <c r="AF42" s="922"/>
      <c r="AG42" s="922">
        <v>1</v>
      </c>
      <c r="AH42" s="922">
        <f t="shared" si="2"/>
        <v>5</v>
      </c>
      <c r="AI42" s="922">
        <v>160</v>
      </c>
      <c r="AJ42" s="922">
        <v>2</v>
      </c>
      <c r="AK42" s="922"/>
      <c r="AL42" s="922"/>
      <c r="AM42" s="922">
        <v>12922</v>
      </c>
      <c r="AN42" s="922"/>
      <c r="AO42" s="922"/>
      <c r="AP42" s="922">
        <v>14447</v>
      </c>
      <c r="AQ42" s="922">
        <v>22245</v>
      </c>
      <c r="AR42" s="922"/>
      <c r="AS42" s="922"/>
      <c r="AT42" s="922">
        <f t="shared" si="0"/>
        <v>36692</v>
      </c>
      <c r="AU42" s="921">
        <v>474</v>
      </c>
      <c r="AV42" s="921">
        <v>940.3</v>
      </c>
      <c r="AW42" s="921">
        <v>458</v>
      </c>
      <c r="AX42" s="921">
        <v>54.7</v>
      </c>
      <c r="AY42" s="921"/>
      <c r="AZ42" s="921">
        <v>775</v>
      </c>
      <c r="BA42" s="921">
        <f t="shared" si="3"/>
        <v>2702</v>
      </c>
      <c r="BB42" s="921">
        <v>151.6</v>
      </c>
      <c r="BC42" s="921"/>
      <c r="BD42" s="921"/>
      <c r="BE42" s="921">
        <v>44.9</v>
      </c>
      <c r="BF42" s="921">
        <v>59.3</v>
      </c>
      <c r="BG42" s="921">
        <f t="shared" si="1"/>
        <v>255.8</v>
      </c>
    </row>
    <row r="43" spans="1:59">
      <c r="A43" s="918">
        <v>38</v>
      </c>
      <c r="B43" s="919" t="s">
        <v>18156</v>
      </c>
      <c r="C43" s="919" t="s">
        <v>18209</v>
      </c>
      <c r="D43" s="919" t="s">
        <v>17968</v>
      </c>
      <c r="E43" s="919" t="s">
        <v>18210</v>
      </c>
      <c r="F43" s="920" t="s">
        <v>18211</v>
      </c>
      <c r="G43" s="919" t="s">
        <v>18212</v>
      </c>
      <c r="H43" s="919" t="s">
        <v>18213</v>
      </c>
      <c r="I43" s="919" t="s">
        <v>18122</v>
      </c>
      <c r="J43" s="919" t="s">
        <v>18214</v>
      </c>
      <c r="K43" s="919" t="s">
        <v>18215</v>
      </c>
      <c r="L43" s="921">
        <v>6167</v>
      </c>
      <c r="M43" s="922"/>
      <c r="N43" s="921"/>
      <c r="O43" s="922">
        <v>428</v>
      </c>
      <c r="P43" s="921">
        <v>810</v>
      </c>
      <c r="Q43" s="922">
        <v>153</v>
      </c>
      <c r="R43" s="921">
        <v>267</v>
      </c>
      <c r="S43" s="922">
        <v>1</v>
      </c>
      <c r="T43" s="921">
        <v>161</v>
      </c>
      <c r="U43" s="922">
        <v>4</v>
      </c>
      <c r="V43" s="921">
        <v>570</v>
      </c>
      <c r="W43" s="922"/>
      <c r="X43" s="921"/>
      <c r="Y43" s="922">
        <v>600</v>
      </c>
      <c r="Z43" s="921">
        <v>660</v>
      </c>
      <c r="AA43" s="922">
        <v>21</v>
      </c>
      <c r="AB43" s="922">
        <v>21</v>
      </c>
      <c r="AC43" s="922">
        <v>2</v>
      </c>
      <c r="AD43" s="922"/>
      <c r="AE43" s="922">
        <v>1</v>
      </c>
      <c r="AF43" s="922"/>
      <c r="AG43" s="922"/>
      <c r="AH43" s="922">
        <f t="shared" si="2"/>
        <v>3</v>
      </c>
      <c r="AI43" s="922">
        <v>71</v>
      </c>
      <c r="AJ43" s="922">
        <v>84</v>
      </c>
      <c r="AK43" s="922">
        <v>190</v>
      </c>
      <c r="AL43" s="922">
        <v>20</v>
      </c>
      <c r="AM43" s="922">
        <v>9143</v>
      </c>
      <c r="AN43" s="922"/>
      <c r="AO43" s="922">
        <v>552</v>
      </c>
      <c r="AP43" s="922">
        <v>15732</v>
      </c>
      <c r="AQ43" s="922">
        <v>10315</v>
      </c>
      <c r="AR43" s="922">
        <v>1178</v>
      </c>
      <c r="AS43" s="922">
        <v>1120</v>
      </c>
      <c r="AT43" s="922">
        <f t="shared" si="0"/>
        <v>28345</v>
      </c>
      <c r="AU43" s="921">
        <v>558</v>
      </c>
      <c r="AV43" s="921">
        <v>893</v>
      </c>
      <c r="AW43" s="921">
        <v>220</v>
      </c>
      <c r="AX43" s="921">
        <v>10</v>
      </c>
      <c r="AY43" s="921">
        <v>52</v>
      </c>
      <c r="AZ43" s="921"/>
      <c r="BA43" s="921">
        <f t="shared" si="3"/>
        <v>1733</v>
      </c>
      <c r="BB43" s="921">
        <v>74</v>
      </c>
      <c r="BC43" s="921"/>
      <c r="BD43" s="921">
        <v>27</v>
      </c>
      <c r="BE43" s="921">
        <v>22</v>
      </c>
      <c r="BF43" s="921">
        <v>9</v>
      </c>
      <c r="BG43" s="921">
        <f t="shared" si="1"/>
        <v>132</v>
      </c>
    </row>
    <row r="44" spans="1:59">
      <c r="A44" s="918">
        <v>39</v>
      </c>
      <c r="B44" s="919" t="s">
        <v>18156</v>
      </c>
      <c r="C44" s="919" t="s">
        <v>18149</v>
      </c>
      <c r="D44" s="919" t="s">
        <v>18067</v>
      </c>
      <c r="E44" s="919" t="s">
        <v>18216</v>
      </c>
      <c r="F44" s="920" t="s">
        <v>18217</v>
      </c>
      <c r="G44" s="919" t="s">
        <v>18218</v>
      </c>
      <c r="H44" s="919" t="s">
        <v>18219</v>
      </c>
      <c r="I44" s="919" t="s">
        <v>18174</v>
      </c>
      <c r="J44" s="919" t="s">
        <v>18220</v>
      </c>
      <c r="K44" s="919" t="s">
        <v>18221</v>
      </c>
      <c r="L44" s="921">
        <v>5272</v>
      </c>
      <c r="M44" s="922"/>
      <c r="N44" s="921"/>
      <c r="O44" s="922">
        <v>419</v>
      </c>
      <c r="P44" s="921">
        <v>463</v>
      </c>
      <c r="Q44" s="922">
        <v>116</v>
      </c>
      <c r="R44" s="921">
        <v>218</v>
      </c>
      <c r="S44" s="922">
        <v>2</v>
      </c>
      <c r="T44" s="921">
        <v>961</v>
      </c>
      <c r="U44" s="922"/>
      <c r="V44" s="921"/>
      <c r="W44" s="922">
        <v>1</v>
      </c>
      <c r="X44" s="921">
        <v>30</v>
      </c>
      <c r="Y44" s="922">
        <v>100</v>
      </c>
      <c r="Z44" s="921">
        <v>225</v>
      </c>
      <c r="AA44" s="922">
        <v>27</v>
      </c>
      <c r="AB44" s="922">
        <v>27</v>
      </c>
      <c r="AC44" s="922">
        <v>2</v>
      </c>
      <c r="AD44" s="922">
        <v>1</v>
      </c>
      <c r="AE44" s="922">
        <v>1</v>
      </c>
      <c r="AF44" s="922">
        <v>1</v>
      </c>
      <c r="AG44" s="922"/>
      <c r="AH44" s="922">
        <f t="shared" si="2"/>
        <v>5</v>
      </c>
      <c r="AI44" s="922">
        <v>110</v>
      </c>
      <c r="AJ44" s="922">
        <v>7</v>
      </c>
      <c r="AK44" s="922">
        <v>2</v>
      </c>
      <c r="AL44" s="922">
        <v>10</v>
      </c>
      <c r="AM44" s="922">
        <v>19050</v>
      </c>
      <c r="AN44" s="922"/>
      <c r="AO44" s="922"/>
      <c r="AP44" s="922">
        <v>27714</v>
      </c>
      <c r="AQ44" s="922">
        <v>13219</v>
      </c>
      <c r="AR44" s="922">
        <v>359</v>
      </c>
      <c r="AS44" s="922">
        <v>13400</v>
      </c>
      <c r="AT44" s="922">
        <f t="shared" si="0"/>
        <v>54692</v>
      </c>
      <c r="AU44" s="921">
        <v>1311</v>
      </c>
      <c r="AV44" s="921">
        <v>358</v>
      </c>
      <c r="AW44" s="921">
        <v>50</v>
      </c>
      <c r="AX44" s="921">
        <v>50</v>
      </c>
      <c r="AY44" s="921">
        <v>15</v>
      </c>
      <c r="AZ44" s="921">
        <v>66</v>
      </c>
      <c r="BA44" s="921">
        <f t="shared" si="3"/>
        <v>1850</v>
      </c>
      <c r="BB44" s="921"/>
      <c r="BC44" s="921"/>
      <c r="BD44" s="921"/>
      <c r="BE44" s="921">
        <v>34</v>
      </c>
      <c r="BF44" s="921">
        <v>32</v>
      </c>
      <c r="BG44" s="921">
        <f t="shared" si="1"/>
        <v>66</v>
      </c>
    </row>
    <row r="45" spans="1:59">
      <c r="A45" s="918">
        <v>40</v>
      </c>
      <c r="B45" s="919" t="s">
        <v>18156</v>
      </c>
      <c r="C45" s="919" t="s">
        <v>18222</v>
      </c>
      <c r="D45" s="919" t="s">
        <v>17968</v>
      </c>
      <c r="E45" s="919" t="s">
        <v>18223</v>
      </c>
      <c r="F45" s="920" t="s">
        <v>18224</v>
      </c>
      <c r="G45" s="919" t="s">
        <v>18225</v>
      </c>
      <c r="H45" s="919" t="s">
        <v>18226</v>
      </c>
      <c r="I45" s="919" t="s">
        <v>18122</v>
      </c>
      <c r="J45" s="919" t="s">
        <v>18227</v>
      </c>
      <c r="K45" s="919" t="s">
        <v>18228</v>
      </c>
      <c r="L45" s="921">
        <v>6514.8</v>
      </c>
      <c r="M45" s="922"/>
      <c r="N45" s="921"/>
      <c r="O45" s="922">
        <v>458</v>
      </c>
      <c r="P45" s="921">
        <v>1070</v>
      </c>
      <c r="Q45" s="922">
        <v>130</v>
      </c>
      <c r="R45" s="921">
        <v>214</v>
      </c>
      <c r="S45" s="922">
        <v>2</v>
      </c>
      <c r="T45" s="921">
        <v>344.75</v>
      </c>
      <c r="U45" s="922"/>
      <c r="V45" s="921"/>
      <c r="W45" s="922">
        <v>1</v>
      </c>
      <c r="X45" s="921">
        <v>93</v>
      </c>
      <c r="Y45" s="922"/>
      <c r="Z45" s="921"/>
      <c r="AA45" s="922">
        <v>22</v>
      </c>
      <c r="AB45" s="922">
        <v>15</v>
      </c>
      <c r="AC45" s="922">
        <v>2</v>
      </c>
      <c r="AD45" s="922">
        <v>1</v>
      </c>
      <c r="AE45" s="922">
        <v>1</v>
      </c>
      <c r="AF45" s="922"/>
      <c r="AG45" s="922"/>
      <c r="AH45" s="922">
        <f t="shared" si="2"/>
        <v>4</v>
      </c>
      <c r="AI45" s="922">
        <v>83</v>
      </c>
      <c r="AJ45" s="922">
        <v>120</v>
      </c>
      <c r="AK45" s="922">
        <v>50</v>
      </c>
      <c r="AL45" s="922"/>
      <c r="AM45" s="922">
        <v>34622</v>
      </c>
      <c r="AN45" s="922"/>
      <c r="AO45" s="922">
        <v>1387</v>
      </c>
      <c r="AP45" s="922">
        <v>55388</v>
      </c>
      <c r="AQ45" s="922"/>
      <c r="AR45" s="922">
        <v>1387</v>
      </c>
      <c r="AS45" s="922"/>
      <c r="AT45" s="922">
        <f t="shared" si="0"/>
        <v>56775</v>
      </c>
      <c r="AU45" s="921">
        <v>172</v>
      </c>
      <c r="AV45" s="921">
        <v>528</v>
      </c>
      <c r="AW45" s="921">
        <v>490</v>
      </c>
      <c r="AX45" s="921"/>
      <c r="AY45" s="921">
        <v>114</v>
      </c>
      <c r="AZ45" s="921">
        <v>276</v>
      </c>
      <c r="BA45" s="921">
        <f t="shared" si="3"/>
        <v>1580</v>
      </c>
      <c r="BB45" s="921">
        <v>208</v>
      </c>
      <c r="BC45" s="921"/>
      <c r="BD45" s="921">
        <v>81</v>
      </c>
      <c r="BE45" s="921">
        <v>206</v>
      </c>
      <c r="BF45" s="921">
        <v>8</v>
      </c>
      <c r="BG45" s="921">
        <f t="shared" si="1"/>
        <v>503</v>
      </c>
    </row>
    <row r="46" spans="1:59">
      <c r="A46" s="918">
        <v>41</v>
      </c>
      <c r="B46" s="919" t="s">
        <v>18156</v>
      </c>
      <c r="C46" s="1117" t="s">
        <v>18222</v>
      </c>
      <c r="D46" s="919" t="s">
        <v>18067</v>
      </c>
      <c r="E46" s="919" t="s">
        <v>18229</v>
      </c>
      <c r="F46" s="920" t="s">
        <v>18230</v>
      </c>
      <c r="G46" s="919" t="s">
        <v>18231</v>
      </c>
      <c r="H46" s="919" t="s">
        <v>18232</v>
      </c>
      <c r="I46" s="919" t="s">
        <v>17973</v>
      </c>
      <c r="J46" s="919" t="s">
        <v>18233</v>
      </c>
      <c r="K46" s="919" t="s">
        <v>18234</v>
      </c>
      <c r="L46" s="921">
        <v>54335</v>
      </c>
      <c r="M46" s="922"/>
      <c r="N46" s="921"/>
      <c r="O46" s="922">
        <v>841</v>
      </c>
      <c r="P46" s="921">
        <v>1537</v>
      </c>
      <c r="Q46" s="922"/>
      <c r="R46" s="921"/>
      <c r="S46" s="922">
        <v>1</v>
      </c>
      <c r="T46" s="921">
        <v>791</v>
      </c>
      <c r="U46" s="922">
        <v>5</v>
      </c>
      <c r="V46" s="921">
        <v>659</v>
      </c>
      <c r="W46" s="922"/>
      <c r="X46" s="921"/>
      <c r="Y46" s="922">
        <v>4000</v>
      </c>
      <c r="Z46" s="921">
        <v>2364</v>
      </c>
      <c r="AA46" s="922">
        <v>148</v>
      </c>
      <c r="AB46" s="922">
        <v>133</v>
      </c>
      <c r="AC46" s="922">
        <v>7</v>
      </c>
      <c r="AD46" s="922">
        <v>7</v>
      </c>
      <c r="AE46" s="922">
        <v>6</v>
      </c>
      <c r="AF46" s="922">
        <v>1</v>
      </c>
      <c r="AG46" s="922"/>
      <c r="AH46" s="922">
        <f t="shared" si="2"/>
        <v>21</v>
      </c>
      <c r="AI46" s="922">
        <v>97</v>
      </c>
      <c r="AJ46" s="922">
        <v>10</v>
      </c>
      <c r="AK46" s="922">
        <v>183</v>
      </c>
      <c r="AL46" s="922"/>
      <c r="AM46" s="922">
        <v>20890</v>
      </c>
      <c r="AN46" s="922"/>
      <c r="AO46" s="922">
        <v>2670</v>
      </c>
      <c r="AP46" s="922">
        <v>42780</v>
      </c>
      <c r="AQ46" s="922">
        <v>899</v>
      </c>
      <c r="AR46" s="922">
        <v>3340</v>
      </c>
      <c r="AS46" s="922"/>
      <c r="AT46" s="922">
        <f t="shared" si="0"/>
        <v>47019</v>
      </c>
      <c r="AU46" s="921">
        <v>6096.8</v>
      </c>
      <c r="AV46" s="921">
        <v>4056.7</v>
      </c>
      <c r="AW46" s="921">
        <v>833</v>
      </c>
      <c r="AX46" s="921"/>
      <c r="AY46" s="921">
        <v>170</v>
      </c>
      <c r="AZ46" s="921">
        <v>2450.6</v>
      </c>
      <c r="BA46" s="921">
        <f t="shared" si="3"/>
        <v>13607.1</v>
      </c>
      <c r="BB46" s="921">
        <v>484.9</v>
      </c>
      <c r="BC46" s="921"/>
      <c r="BD46" s="921">
        <v>159.6</v>
      </c>
      <c r="BE46" s="921">
        <v>403.1</v>
      </c>
      <c r="BF46" s="921">
        <v>12068.5</v>
      </c>
      <c r="BG46" s="921">
        <f t="shared" si="1"/>
        <v>13116.1</v>
      </c>
    </row>
    <row r="47" spans="1:59">
      <c r="A47" s="918">
        <v>42</v>
      </c>
      <c r="B47" s="919" t="s">
        <v>18235</v>
      </c>
      <c r="C47" s="919" t="s">
        <v>18236</v>
      </c>
      <c r="D47" s="919" t="s">
        <v>17968</v>
      </c>
      <c r="E47" s="919" t="s">
        <v>18237</v>
      </c>
      <c r="F47" s="920" t="s">
        <v>18238</v>
      </c>
      <c r="G47" s="919" t="s">
        <v>18239</v>
      </c>
      <c r="H47" s="919" t="s">
        <v>18240</v>
      </c>
      <c r="I47" s="919" t="s">
        <v>18122</v>
      </c>
      <c r="J47" s="919" t="s">
        <v>18241</v>
      </c>
      <c r="K47" s="919" t="s">
        <v>18242</v>
      </c>
      <c r="L47" s="921">
        <v>6701</v>
      </c>
      <c r="M47" s="922"/>
      <c r="N47" s="921"/>
      <c r="O47" s="922">
        <v>536</v>
      </c>
      <c r="P47" s="921">
        <v>1805</v>
      </c>
      <c r="Q47" s="922"/>
      <c r="R47" s="921"/>
      <c r="S47" s="922">
        <v>3</v>
      </c>
      <c r="T47" s="921">
        <v>627</v>
      </c>
      <c r="U47" s="922">
        <v>5</v>
      </c>
      <c r="V47" s="921">
        <v>376</v>
      </c>
      <c r="W47" s="922"/>
      <c r="X47" s="921"/>
      <c r="Y47" s="922">
        <v>280</v>
      </c>
      <c r="Z47" s="921">
        <v>360</v>
      </c>
      <c r="AA47" s="922">
        <v>13</v>
      </c>
      <c r="AB47" s="922">
        <v>13</v>
      </c>
      <c r="AC47" s="922">
        <v>3</v>
      </c>
      <c r="AD47" s="922"/>
      <c r="AE47" s="922">
        <v>2</v>
      </c>
      <c r="AF47" s="922"/>
      <c r="AG47" s="922">
        <v>1</v>
      </c>
      <c r="AH47" s="922">
        <f t="shared" si="2"/>
        <v>6</v>
      </c>
      <c r="AI47" s="922">
        <v>70</v>
      </c>
      <c r="AJ47" s="922">
        <v>178</v>
      </c>
      <c r="AK47" s="922">
        <v>110</v>
      </c>
      <c r="AL47" s="922">
        <v>7</v>
      </c>
      <c r="AM47" s="922">
        <v>3044</v>
      </c>
      <c r="AN47" s="922"/>
      <c r="AO47" s="922">
        <v>2593</v>
      </c>
      <c r="AP47" s="922">
        <v>17793</v>
      </c>
      <c r="AQ47" s="922">
        <v>14960</v>
      </c>
      <c r="AR47" s="922">
        <v>2593</v>
      </c>
      <c r="AS47" s="922"/>
      <c r="AT47" s="922">
        <f t="shared" si="0"/>
        <v>35346</v>
      </c>
      <c r="AU47" s="921">
        <v>1019</v>
      </c>
      <c r="AV47" s="921">
        <v>820</v>
      </c>
      <c r="AW47" s="921">
        <v>231</v>
      </c>
      <c r="AX47" s="921">
        <v>50</v>
      </c>
      <c r="AY47" s="921">
        <v>89</v>
      </c>
      <c r="AZ47" s="921"/>
      <c r="BA47" s="921">
        <f t="shared" si="3"/>
        <v>2209</v>
      </c>
      <c r="BB47" s="921">
        <v>11</v>
      </c>
      <c r="BC47" s="921"/>
      <c r="BD47" s="921">
        <v>94</v>
      </c>
      <c r="BE47" s="921">
        <v>33</v>
      </c>
      <c r="BF47" s="921"/>
      <c r="BG47" s="921">
        <f t="shared" si="1"/>
        <v>138</v>
      </c>
    </row>
    <row r="48" spans="1:59">
      <c r="A48" s="918">
        <v>43</v>
      </c>
      <c r="B48" s="919" t="s">
        <v>18235</v>
      </c>
      <c r="C48" s="919" t="s">
        <v>18249</v>
      </c>
      <c r="D48" s="919" t="s">
        <v>18067</v>
      </c>
      <c r="E48" s="919" t="s">
        <v>18243</v>
      </c>
      <c r="F48" s="920" t="s">
        <v>18244</v>
      </c>
      <c r="G48" s="919" t="s">
        <v>18245</v>
      </c>
      <c r="H48" s="919" t="s">
        <v>18246</v>
      </c>
      <c r="I48" s="919" t="s">
        <v>17973</v>
      </c>
      <c r="J48" s="919" t="s">
        <v>18247</v>
      </c>
      <c r="K48" s="926" t="s">
        <v>18248</v>
      </c>
      <c r="L48" s="921">
        <v>32691</v>
      </c>
      <c r="M48" s="922">
        <v>1008</v>
      </c>
      <c r="N48" s="921">
        <v>4799.2</v>
      </c>
      <c r="O48" s="922"/>
      <c r="P48" s="921"/>
      <c r="Q48" s="922">
        <v>239</v>
      </c>
      <c r="R48" s="921">
        <v>793</v>
      </c>
      <c r="S48" s="922">
        <v>13</v>
      </c>
      <c r="T48" s="921">
        <v>3930</v>
      </c>
      <c r="U48" s="922">
        <v>1</v>
      </c>
      <c r="V48" s="921">
        <v>150</v>
      </c>
      <c r="W48" s="922">
        <v>1</v>
      </c>
      <c r="X48" s="921">
        <v>866</v>
      </c>
      <c r="Y48" s="922">
        <v>1080</v>
      </c>
      <c r="Z48" s="921">
        <v>1897</v>
      </c>
      <c r="AA48" s="922">
        <v>196</v>
      </c>
      <c r="AB48" s="922">
        <v>76</v>
      </c>
      <c r="AC48" s="922">
        <v>9</v>
      </c>
      <c r="AD48" s="922">
        <v>2</v>
      </c>
      <c r="AE48" s="922">
        <v>4</v>
      </c>
      <c r="AF48" s="922">
        <v>3</v>
      </c>
      <c r="AG48" s="922"/>
      <c r="AH48" s="922">
        <f t="shared" si="2"/>
        <v>18</v>
      </c>
      <c r="AI48" s="922">
        <v>162</v>
      </c>
      <c r="AJ48" s="922">
        <v>135</v>
      </c>
      <c r="AK48" s="922">
        <v>18</v>
      </c>
      <c r="AL48" s="922"/>
      <c r="AM48" s="922">
        <v>34457</v>
      </c>
      <c r="AN48" s="922"/>
      <c r="AO48" s="922">
        <v>511</v>
      </c>
      <c r="AP48" s="922">
        <v>66308</v>
      </c>
      <c r="AQ48" s="922">
        <v>250636</v>
      </c>
      <c r="AR48" s="922">
        <v>511</v>
      </c>
      <c r="AS48" s="922"/>
      <c r="AT48" s="922">
        <f t="shared" si="0"/>
        <v>317455</v>
      </c>
      <c r="AU48" s="921">
        <v>9345</v>
      </c>
      <c r="AV48" s="921">
        <v>2544</v>
      </c>
      <c r="AW48" s="921">
        <v>2745</v>
      </c>
      <c r="AX48" s="921">
        <v>792</v>
      </c>
      <c r="AY48" s="921">
        <v>95</v>
      </c>
      <c r="AZ48" s="921"/>
      <c r="BA48" s="921">
        <f t="shared" si="3"/>
        <v>15521</v>
      </c>
      <c r="BB48" s="921">
        <v>398</v>
      </c>
      <c r="BC48" s="921"/>
      <c r="BD48" s="921">
        <v>45</v>
      </c>
      <c r="BE48" s="921">
        <v>321</v>
      </c>
      <c r="BF48" s="921"/>
      <c r="BG48" s="921">
        <f t="shared" si="1"/>
        <v>764</v>
      </c>
    </row>
    <row r="49" spans="1:59">
      <c r="A49" s="918">
        <v>44</v>
      </c>
      <c r="B49" s="919" t="s">
        <v>18235</v>
      </c>
      <c r="C49" s="919" t="s">
        <v>18249</v>
      </c>
      <c r="D49" s="919" t="s">
        <v>17968</v>
      </c>
      <c r="E49" s="919" t="s">
        <v>18250</v>
      </c>
      <c r="F49" s="920" t="s">
        <v>18251</v>
      </c>
      <c r="G49" s="919" t="s">
        <v>18252</v>
      </c>
      <c r="H49" s="919" t="s">
        <v>18253</v>
      </c>
      <c r="I49" s="919" t="s">
        <v>18254</v>
      </c>
      <c r="J49" s="919" t="s">
        <v>18255</v>
      </c>
      <c r="K49" s="926" t="s">
        <v>18256</v>
      </c>
      <c r="L49" s="921">
        <v>9230</v>
      </c>
      <c r="M49" s="922"/>
      <c r="N49" s="921"/>
      <c r="O49" s="922">
        <v>460</v>
      </c>
      <c r="P49" s="921">
        <v>1512</v>
      </c>
      <c r="Q49" s="922">
        <v>212</v>
      </c>
      <c r="R49" s="921">
        <v>582</v>
      </c>
      <c r="S49" s="922">
        <v>1</v>
      </c>
      <c r="T49" s="921">
        <v>335</v>
      </c>
      <c r="U49" s="922">
        <v>11</v>
      </c>
      <c r="V49" s="921">
        <v>1053</v>
      </c>
      <c r="W49" s="922">
        <v>1</v>
      </c>
      <c r="X49" s="921">
        <v>38</v>
      </c>
      <c r="Y49" s="922">
        <v>1000</v>
      </c>
      <c r="Z49" s="921">
        <v>1200</v>
      </c>
      <c r="AA49" s="922">
        <v>20</v>
      </c>
      <c r="AB49" s="922">
        <v>20</v>
      </c>
      <c r="AC49" s="922">
        <v>4</v>
      </c>
      <c r="AD49" s="922"/>
      <c r="AE49" s="922">
        <v>1</v>
      </c>
      <c r="AF49" s="922">
        <v>1</v>
      </c>
      <c r="AG49" s="922"/>
      <c r="AH49" s="922">
        <f t="shared" si="2"/>
        <v>6</v>
      </c>
      <c r="AI49" s="922">
        <v>165</v>
      </c>
      <c r="AJ49" s="922">
        <v>125</v>
      </c>
      <c r="AK49" s="922">
        <v>75</v>
      </c>
      <c r="AL49" s="922"/>
      <c r="AM49" s="922">
        <v>12663</v>
      </c>
      <c r="AN49" s="922"/>
      <c r="AO49" s="922">
        <v>3330</v>
      </c>
      <c r="AP49" s="922">
        <v>34793</v>
      </c>
      <c r="AQ49" s="922">
        <v>27683</v>
      </c>
      <c r="AR49" s="922">
        <v>3330</v>
      </c>
      <c r="AS49" s="922"/>
      <c r="AT49" s="922">
        <f t="shared" si="0"/>
        <v>65806</v>
      </c>
      <c r="AU49" s="921">
        <v>1049</v>
      </c>
      <c r="AV49" s="921">
        <v>902</v>
      </c>
      <c r="AW49" s="921">
        <v>1226</v>
      </c>
      <c r="AX49" s="921">
        <v>203</v>
      </c>
      <c r="AY49" s="921">
        <v>288</v>
      </c>
      <c r="AZ49" s="921">
        <v>162</v>
      </c>
      <c r="BA49" s="921">
        <f t="shared" si="3"/>
        <v>3830</v>
      </c>
      <c r="BB49" s="921">
        <v>231</v>
      </c>
      <c r="BC49" s="921"/>
      <c r="BD49" s="921">
        <v>299</v>
      </c>
      <c r="BE49" s="921">
        <v>37</v>
      </c>
      <c r="BF49" s="921">
        <v>62</v>
      </c>
      <c r="BG49" s="921">
        <f t="shared" si="1"/>
        <v>629</v>
      </c>
    </row>
    <row r="50" spans="1:59">
      <c r="A50" s="918">
        <v>45</v>
      </c>
      <c r="B50" s="919" t="s">
        <v>18235</v>
      </c>
      <c r="C50" s="919" t="s">
        <v>18257</v>
      </c>
      <c r="D50" s="919" t="s">
        <v>17968</v>
      </c>
      <c r="E50" s="919" t="s">
        <v>18258</v>
      </c>
      <c r="F50" s="920" t="s">
        <v>18259</v>
      </c>
      <c r="G50" s="919" t="s">
        <v>18260</v>
      </c>
      <c r="H50" s="919" t="s">
        <v>18261</v>
      </c>
      <c r="I50" s="919" t="s">
        <v>17973</v>
      </c>
      <c r="J50" s="919" t="s">
        <v>18262</v>
      </c>
      <c r="K50" s="919" t="s">
        <v>18263</v>
      </c>
      <c r="L50" s="921">
        <v>7200</v>
      </c>
      <c r="M50" s="922"/>
      <c r="N50" s="921"/>
      <c r="O50" s="922">
        <v>302</v>
      </c>
      <c r="P50" s="921">
        <v>528</v>
      </c>
      <c r="Q50" s="922"/>
      <c r="R50" s="921"/>
      <c r="S50" s="922">
        <v>1</v>
      </c>
      <c r="T50" s="921">
        <v>108</v>
      </c>
      <c r="U50" s="922">
        <v>16</v>
      </c>
      <c r="V50" s="921">
        <v>1480</v>
      </c>
      <c r="W50" s="922"/>
      <c r="X50" s="921"/>
      <c r="Y50" s="922"/>
      <c r="Z50" s="921"/>
      <c r="AA50" s="922">
        <v>32</v>
      </c>
      <c r="AB50" s="922">
        <v>31</v>
      </c>
      <c r="AC50" s="922">
        <v>1</v>
      </c>
      <c r="AD50" s="922"/>
      <c r="AE50" s="922"/>
      <c r="AF50" s="922"/>
      <c r="AG50" s="922"/>
      <c r="AH50" s="922">
        <f t="shared" si="2"/>
        <v>1</v>
      </c>
      <c r="AI50" s="922">
        <v>28</v>
      </c>
      <c r="AJ50" s="922">
        <v>8</v>
      </c>
      <c r="AK50" s="922">
        <v>4</v>
      </c>
      <c r="AL50" s="922">
        <v>173</v>
      </c>
      <c r="AM50" s="922"/>
      <c r="AN50" s="922"/>
      <c r="AO50" s="922"/>
      <c r="AP50" s="922">
        <v>5487</v>
      </c>
      <c r="AQ50" s="922">
        <v>2820</v>
      </c>
      <c r="AR50" s="922">
        <v>550</v>
      </c>
      <c r="AS50" s="922"/>
      <c r="AT50" s="922">
        <f t="shared" si="0"/>
        <v>8857</v>
      </c>
      <c r="AU50" s="921">
        <v>45</v>
      </c>
      <c r="AV50" s="921">
        <v>30</v>
      </c>
      <c r="AW50" s="921"/>
      <c r="AX50" s="921"/>
      <c r="AY50" s="921"/>
      <c r="AZ50" s="921"/>
      <c r="BA50" s="921">
        <f t="shared" si="3"/>
        <v>75</v>
      </c>
      <c r="BB50" s="921"/>
      <c r="BC50" s="921"/>
      <c r="BD50" s="921"/>
      <c r="BE50" s="921">
        <v>11.374000000000001</v>
      </c>
      <c r="BF50" s="921"/>
      <c r="BG50" s="921">
        <f t="shared" si="1"/>
        <v>11.374000000000001</v>
      </c>
    </row>
    <row r="51" spans="1:59">
      <c r="A51" s="918">
        <v>46</v>
      </c>
      <c r="B51" s="919" t="s">
        <v>18235</v>
      </c>
      <c r="C51" s="919" t="s">
        <v>18181</v>
      </c>
      <c r="D51" s="919" t="s">
        <v>17968</v>
      </c>
      <c r="E51" s="919" t="s">
        <v>18264</v>
      </c>
      <c r="F51" s="920" t="s">
        <v>18265</v>
      </c>
      <c r="G51" s="919" t="s">
        <v>18266</v>
      </c>
      <c r="H51" s="919" t="s">
        <v>18267</v>
      </c>
      <c r="I51" s="919" t="s">
        <v>17973</v>
      </c>
      <c r="J51" s="919" t="s">
        <v>18268</v>
      </c>
      <c r="K51" s="919" t="s">
        <v>18269</v>
      </c>
      <c r="L51" s="921">
        <v>11978</v>
      </c>
      <c r="M51" s="922">
        <v>1100</v>
      </c>
      <c r="N51" s="921">
        <v>4989</v>
      </c>
      <c r="O51" s="922"/>
      <c r="P51" s="921"/>
      <c r="Q51" s="922"/>
      <c r="R51" s="921"/>
      <c r="S51" s="922">
        <v>1</v>
      </c>
      <c r="T51" s="921">
        <v>440</v>
      </c>
      <c r="U51" s="922">
        <v>6</v>
      </c>
      <c r="V51" s="921">
        <v>599</v>
      </c>
      <c r="W51" s="922"/>
      <c r="X51" s="921"/>
      <c r="Y51" s="922">
        <v>400</v>
      </c>
      <c r="Z51" s="921">
        <v>460</v>
      </c>
      <c r="AA51" s="922">
        <v>22</v>
      </c>
      <c r="AB51" s="922">
        <v>22</v>
      </c>
      <c r="AC51" s="922">
        <v>6</v>
      </c>
      <c r="AD51" s="922">
        <v>1</v>
      </c>
      <c r="AE51" s="922">
        <v>4</v>
      </c>
      <c r="AF51" s="922"/>
      <c r="AG51" s="922"/>
      <c r="AH51" s="922">
        <f t="shared" si="2"/>
        <v>11</v>
      </c>
      <c r="AI51" s="922">
        <v>61</v>
      </c>
      <c r="AJ51" s="922">
        <v>226</v>
      </c>
      <c r="AK51" s="922"/>
      <c r="AL51" s="922"/>
      <c r="AM51" s="922">
        <v>18518</v>
      </c>
      <c r="AN51" s="922"/>
      <c r="AO51" s="922"/>
      <c r="AP51" s="922">
        <v>23936</v>
      </c>
      <c r="AQ51" s="922">
        <v>36975</v>
      </c>
      <c r="AR51" s="922">
        <v>3792</v>
      </c>
      <c r="AS51" s="922"/>
      <c r="AT51" s="922">
        <f t="shared" si="0"/>
        <v>64703</v>
      </c>
      <c r="AU51" s="921">
        <v>1009</v>
      </c>
      <c r="AV51" s="921">
        <v>131</v>
      </c>
      <c r="AW51" s="921">
        <v>975</v>
      </c>
      <c r="AX51" s="921">
        <v>143</v>
      </c>
      <c r="AY51" s="921">
        <v>316</v>
      </c>
      <c r="AZ51" s="921">
        <v>8</v>
      </c>
      <c r="BA51" s="921">
        <f t="shared" si="3"/>
        <v>2582</v>
      </c>
      <c r="BB51" s="921">
        <v>247</v>
      </c>
      <c r="BC51" s="921"/>
      <c r="BD51" s="921">
        <v>447</v>
      </c>
      <c r="BE51" s="921">
        <v>178</v>
      </c>
      <c r="BF51" s="921"/>
      <c r="BG51" s="921">
        <f t="shared" si="1"/>
        <v>872</v>
      </c>
    </row>
    <row r="52" spans="1:59">
      <c r="A52" s="918">
        <v>47</v>
      </c>
      <c r="B52" s="919" t="s">
        <v>18235</v>
      </c>
      <c r="C52" s="919" t="s">
        <v>18195</v>
      </c>
      <c r="D52" s="919" t="s">
        <v>18067</v>
      </c>
      <c r="E52" s="919" t="s">
        <v>18270</v>
      </c>
      <c r="F52" s="920" t="s">
        <v>18271</v>
      </c>
      <c r="G52" s="919" t="s">
        <v>18272</v>
      </c>
      <c r="H52" s="919" t="s">
        <v>18246</v>
      </c>
      <c r="I52" s="919" t="s">
        <v>18273</v>
      </c>
      <c r="J52" s="919" t="s">
        <v>18274</v>
      </c>
      <c r="K52" s="926" t="s">
        <v>18275</v>
      </c>
      <c r="L52" s="921">
        <v>17310</v>
      </c>
      <c r="M52" s="922">
        <v>1602</v>
      </c>
      <c r="N52" s="921">
        <v>3092</v>
      </c>
      <c r="O52" s="922"/>
      <c r="P52" s="921"/>
      <c r="Q52" s="922">
        <v>90</v>
      </c>
      <c r="R52" s="921">
        <v>110</v>
      </c>
      <c r="S52" s="922"/>
      <c r="T52" s="921"/>
      <c r="U52" s="922"/>
      <c r="V52" s="921"/>
      <c r="W52" s="922"/>
      <c r="X52" s="921"/>
      <c r="Y52" s="922"/>
      <c r="Z52" s="921"/>
      <c r="AA52" s="922">
        <v>262</v>
      </c>
      <c r="AB52" s="922">
        <v>31</v>
      </c>
      <c r="AC52" s="922">
        <v>9</v>
      </c>
      <c r="AD52" s="922">
        <v>3</v>
      </c>
      <c r="AE52" s="922">
        <v>8</v>
      </c>
      <c r="AF52" s="922"/>
      <c r="AG52" s="922">
        <v>1</v>
      </c>
      <c r="AH52" s="922">
        <f t="shared" si="2"/>
        <v>21</v>
      </c>
      <c r="AI52" s="922">
        <v>236</v>
      </c>
      <c r="AJ52" s="922"/>
      <c r="AK52" s="922">
        <v>78</v>
      </c>
      <c r="AL52" s="922"/>
      <c r="AM52" s="922">
        <v>24848</v>
      </c>
      <c r="AN52" s="922"/>
      <c r="AO52" s="922">
        <v>3540</v>
      </c>
      <c r="AP52" s="922">
        <v>73454</v>
      </c>
      <c r="AQ52" s="922"/>
      <c r="AR52" s="922">
        <v>4346</v>
      </c>
      <c r="AS52" s="922"/>
      <c r="AT52" s="922">
        <f t="shared" si="0"/>
        <v>77800</v>
      </c>
      <c r="AU52" s="921">
        <v>1729</v>
      </c>
      <c r="AV52" s="921">
        <v>1911</v>
      </c>
      <c r="AW52" s="921">
        <v>4548</v>
      </c>
      <c r="AX52" s="921"/>
      <c r="AY52" s="921">
        <v>89.1</v>
      </c>
      <c r="AZ52" s="921"/>
      <c r="BA52" s="921">
        <f t="shared" si="3"/>
        <v>8277.1</v>
      </c>
      <c r="BB52" s="921">
        <v>935.8</v>
      </c>
      <c r="BC52" s="921"/>
      <c r="BD52" s="921">
        <v>49.2</v>
      </c>
      <c r="BE52" s="921">
        <v>139</v>
      </c>
      <c r="BF52" s="921">
        <v>68.900000000000006</v>
      </c>
      <c r="BG52" s="921">
        <f t="shared" si="1"/>
        <v>1192.9000000000001</v>
      </c>
    </row>
    <row r="53" spans="1:59">
      <c r="A53" s="918">
        <v>48</v>
      </c>
      <c r="B53" s="919" t="s">
        <v>18235</v>
      </c>
      <c r="C53" s="919" t="s">
        <v>18195</v>
      </c>
      <c r="D53" s="919" t="s">
        <v>17968</v>
      </c>
      <c r="E53" s="919" t="s">
        <v>18276</v>
      </c>
      <c r="F53" s="920" t="s">
        <v>18277</v>
      </c>
      <c r="G53" s="919" t="s">
        <v>18278</v>
      </c>
      <c r="H53" s="919" t="s">
        <v>18279</v>
      </c>
      <c r="I53" s="919" t="s">
        <v>17973</v>
      </c>
      <c r="J53" s="919" t="s">
        <v>18280</v>
      </c>
      <c r="K53" s="919" t="s">
        <v>18281</v>
      </c>
      <c r="L53" s="921">
        <v>7931</v>
      </c>
      <c r="M53" s="922"/>
      <c r="N53" s="921"/>
      <c r="O53" s="922">
        <v>425</v>
      </c>
      <c r="P53" s="921">
        <v>535</v>
      </c>
      <c r="Q53" s="922">
        <v>116</v>
      </c>
      <c r="R53" s="921">
        <v>293</v>
      </c>
      <c r="S53" s="922">
        <v>2</v>
      </c>
      <c r="T53" s="921">
        <v>257</v>
      </c>
      <c r="U53" s="922">
        <v>7</v>
      </c>
      <c r="V53" s="921">
        <v>479</v>
      </c>
      <c r="W53" s="922">
        <v>1</v>
      </c>
      <c r="X53" s="921">
        <v>84</v>
      </c>
      <c r="Y53" s="922">
        <v>100</v>
      </c>
      <c r="Z53" s="921">
        <v>74</v>
      </c>
      <c r="AA53" s="922">
        <v>37</v>
      </c>
      <c r="AB53" s="922">
        <v>30</v>
      </c>
      <c r="AC53" s="922">
        <v>4</v>
      </c>
      <c r="AD53" s="922">
        <v>2</v>
      </c>
      <c r="AE53" s="922">
        <v>4</v>
      </c>
      <c r="AF53" s="922"/>
      <c r="AG53" s="922">
        <v>4</v>
      </c>
      <c r="AH53" s="922">
        <f t="shared" si="2"/>
        <v>14</v>
      </c>
      <c r="AI53" s="922">
        <v>38</v>
      </c>
      <c r="AJ53" s="922">
        <v>149</v>
      </c>
      <c r="AK53" s="922">
        <v>33</v>
      </c>
      <c r="AL53" s="922"/>
      <c r="AM53" s="922">
        <v>7809</v>
      </c>
      <c r="AN53" s="922"/>
      <c r="AO53" s="922">
        <v>1934</v>
      </c>
      <c r="AP53" s="922">
        <v>26538</v>
      </c>
      <c r="AQ53" s="922">
        <v>11944</v>
      </c>
      <c r="AR53" s="922">
        <v>4007</v>
      </c>
      <c r="AS53" s="922">
        <v>13787</v>
      </c>
      <c r="AT53" s="922">
        <f t="shared" si="0"/>
        <v>56276</v>
      </c>
      <c r="AU53" s="921">
        <v>3792.5</v>
      </c>
      <c r="AV53" s="921">
        <v>3993.4</v>
      </c>
      <c r="AW53" s="921">
        <v>595.70000000000005</v>
      </c>
      <c r="AX53" s="921">
        <v>186.4</v>
      </c>
      <c r="AY53" s="921">
        <v>199</v>
      </c>
      <c r="AZ53" s="921">
        <v>1770.5</v>
      </c>
      <c r="BA53" s="921">
        <f t="shared" si="3"/>
        <v>10537.5</v>
      </c>
      <c r="BB53" s="921">
        <v>133</v>
      </c>
      <c r="BC53" s="921"/>
      <c r="BD53" s="921">
        <v>212.1</v>
      </c>
      <c r="BE53" s="921">
        <v>41.8</v>
      </c>
      <c r="BF53" s="921">
        <v>314.89999999999998</v>
      </c>
      <c r="BG53" s="921">
        <f t="shared" si="1"/>
        <v>701.8</v>
      </c>
    </row>
    <row r="54" spans="1:59">
      <c r="A54" s="918">
        <v>49</v>
      </c>
      <c r="B54" s="919" t="s">
        <v>18235</v>
      </c>
      <c r="C54" s="919" t="s">
        <v>18282</v>
      </c>
      <c r="D54" s="919" t="s">
        <v>17968</v>
      </c>
      <c r="E54" s="919" t="s">
        <v>18283</v>
      </c>
      <c r="F54" s="920" t="s">
        <v>18284</v>
      </c>
      <c r="G54" s="919" t="s">
        <v>18285</v>
      </c>
      <c r="H54" s="919" t="s">
        <v>18286</v>
      </c>
      <c r="I54" s="919" t="s">
        <v>18122</v>
      </c>
      <c r="J54" s="919" t="s">
        <v>18287</v>
      </c>
      <c r="K54" s="926" t="s">
        <v>18288</v>
      </c>
      <c r="L54" s="921">
        <v>8014</v>
      </c>
      <c r="M54" s="922"/>
      <c r="N54" s="921"/>
      <c r="O54" s="922">
        <v>442</v>
      </c>
      <c r="P54" s="921">
        <v>238</v>
      </c>
      <c r="Q54" s="922">
        <v>200</v>
      </c>
      <c r="R54" s="921">
        <v>49.4</v>
      </c>
      <c r="S54" s="922">
        <v>1</v>
      </c>
      <c r="T54" s="921">
        <v>159</v>
      </c>
      <c r="U54" s="922">
        <v>10</v>
      </c>
      <c r="V54" s="921">
        <v>1192</v>
      </c>
      <c r="W54" s="922"/>
      <c r="X54" s="921"/>
      <c r="Y54" s="922">
        <v>370</v>
      </c>
      <c r="Z54" s="921">
        <v>102</v>
      </c>
      <c r="AA54" s="922">
        <v>19</v>
      </c>
      <c r="AB54" s="922">
        <v>19</v>
      </c>
      <c r="AC54" s="922">
        <v>4</v>
      </c>
      <c r="AD54" s="922"/>
      <c r="AE54" s="922">
        <v>3</v>
      </c>
      <c r="AF54" s="922"/>
      <c r="AG54" s="922"/>
      <c r="AH54" s="922">
        <f t="shared" si="2"/>
        <v>7</v>
      </c>
      <c r="AI54" s="922">
        <v>165</v>
      </c>
      <c r="AJ54" s="922">
        <v>100</v>
      </c>
      <c r="AK54" s="922">
        <v>100</v>
      </c>
      <c r="AL54" s="922"/>
      <c r="AM54" s="922">
        <v>47000</v>
      </c>
      <c r="AN54" s="922">
        <v>12000</v>
      </c>
      <c r="AO54" s="922">
        <v>2800</v>
      </c>
      <c r="AP54" s="922">
        <v>47000</v>
      </c>
      <c r="AQ54" s="922">
        <v>12000</v>
      </c>
      <c r="AR54" s="922">
        <v>2800</v>
      </c>
      <c r="AS54" s="922"/>
      <c r="AT54" s="922">
        <f t="shared" si="0"/>
        <v>61800</v>
      </c>
      <c r="AU54" s="921">
        <v>1149</v>
      </c>
      <c r="AV54" s="921">
        <v>1133</v>
      </c>
      <c r="AW54" s="921">
        <v>1219</v>
      </c>
      <c r="AX54" s="921">
        <v>118</v>
      </c>
      <c r="AY54" s="921">
        <v>211</v>
      </c>
      <c r="AZ54" s="921">
        <v>0</v>
      </c>
      <c r="BA54" s="921">
        <f t="shared" si="3"/>
        <v>3830</v>
      </c>
      <c r="BB54" s="921">
        <v>5</v>
      </c>
      <c r="BC54" s="921"/>
      <c r="BD54" s="921">
        <v>192</v>
      </c>
      <c r="BE54" s="921">
        <v>17</v>
      </c>
      <c r="BF54" s="921">
        <v>37</v>
      </c>
      <c r="BG54" s="921">
        <f t="shared" si="1"/>
        <v>251</v>
      </c>
    </row>
    <row r="55" spans="1:59">
      <c r="A55" s="918">
        <v>50</v>
      </c>
      <c r="B55" s="919" t="s">
        <v>18235</v>
      </c>
      <c r="C55" s="919" t="s">
        <v>18289</v>
      </c>
      <c r="D55" s="919" t="s">
        <v>17968</v>
      </c>
      <c r="E55" s="919" t="s">
        <v>18290</v>
      </c>
      <c r="F55" s="920" t="s">
        <v>18291</v>
      </c>
      <c r="G55" s="919" t="s">
        <v>18292</v>
      </c>
      <c r="H55" s="919" t="s">
        <v>18293</v>
      </c>
      <c r="I55" s="919" t="s">
        <v>17973</v>
      </c>
      <c r="J55" s="919" t="s">
        <v>18294</v>
      </c>
      <c r="K55" s="919" t="s">
        <v>18295</v>
      </c>
      <c r="L55" s="921">
        <v>14919.94</v>
      </c>
      <c r="M55" s="922">
        <v>1159</v>
      </c>
      <c r="N55" s="921">
        <v>2688</v>
      </c>
      <c r="O55" s="922">
        <v>301</v>
      </c>
      <c r="P55" s="921">
        <v>438</v>
      </c>
      <c r="Q55" s="922"/>
      <c r="R55" s="921"/>
      <c r="S55" s="922">
        <v>2</v>
      </c>
      <c r="T55" s="921">
        <v>416</v>
      </c>
      <c r="U55" s="922">
        <v>4</v>
      </c>
      <c r="V55" s="921">
        <v>490</v>
      </c>
      <c r="W55" s="922">
        <v>1</v>
      </c>
      <c r="X55" s="921">
        <v>237</v>
      </c>
      <c r="Y55" s="922"/>
      <c r="Z55" s="921"/>
      <c r="AA55" s="922">
        <v>31</v>
      </c>
      <c r="AB55" s="922">
        <v>31</v>
      </c>
      <c r="AC55" s="922">
        <v>8</v>
      </c>
      <c r="AD55" s="922">
        <v>2</v>
      </c>
      <c r="AE55" s="922">
        <v>7</v>
      </c>
      <c r="AF55" s="922">
        <v>3</v>
      </c>
      <c r="AG55" s="922">
        <v>2</v>
      </c>
      <c r="AH55" s="922">
        <f t="shared" si="2"/>
        <v>22</v>
      </c>
      <c r="AI55" s="922">
        <v>125</v>
      </c>
      <c r="AJ55" s="922">
        <v>110</v>
      </c>
      <c r="AK55" s="922">
        <v>130</v>
      </c>
      <c r="AL55" s="922"/>
      <c r="AM55" s="922">
        <v>68103</v>
      </c>
      <c r="AN55" s="922"/>
      <c r="AO55" s="922">
        <v>4977</v>
      </c>
      <c r="AP55" s="922">
        <v>95339</v>
      </c>
      <c r="AQ55" s="922">
        <v>28098</v>
      </c>
      <c r="AR55" s="922">
        <v>8981</v>
      </c>
      <c r="AS55" s="922"/>
      <c r="AT55" s="922">
        <f t="shared" si="0"/>
        <v>132418</v>
      </c>
      <c r="AU55" s="921">
        <v>1565</v>
      </c>
      <c r="AV55" s="921">
        <v>1597</v>
      </c>
      <c r="AW55" s="921">
        <v>1288</v>
      </c>
      <c r="AX55" s="921">
        <v>293</v>
      </c>
      <c r="AY55" s="921">
        <v>515</v>
      </c>
      <c r="AZ55" s="921">
        <v>257</v>
      </c>
      <c r="BA55" s="921">
        <f t="shared" si="3"/>
        <v>5515</v>
      </c>
      <c r="BB55" s="921">
        <v>405</v>
      </c>
      <c r="BC55" s="921"/>
      <c r="BD55" s="921">
        <v>374</v>
      </c>
      <c r="BE55" s="921">
        <v>302</v>
      </c>
      <c r="BF55" s="921">
        <v>16</v>
      </c>
      <c r="BG55" s="921">
        <f t="shared" si="1"/>
        <v>1097</v>
      </c>
    </row>
    <row r="56" spans="1:59">
      <c r="A56" s="918">
        <v>51</v>
      </c>
      <c r="B56" s="919" t="s">
        <v>18235</v>
      </c>
      <c r="C56" s="919" t="s">
        <v>18149</v>
      </c>
      <c r="D56" s="919" t="s">
        <v>18067</v>
      </c>
      <c r="E56" s="919" t="s">
        <v>18296</v>
      </c>
      <c r="F56" s="920" t="s">
        <v>18297</v>
      </c>
      <c r="G56" s="919" t="s">
        <v>18298</v>
      </c>
      <c r="H56" s="919" t="s">
        <v>18246</v>
      </c>
      <c r="I56" s="919" t="s">
        <v>17973</v>
      </c>
      <c r="J56" s="919" t="s">
        <v>18299</v>
      </c>
      <c r="K56" s="926" t="s">
        <v>18300</v>
      </c>
      <c r="L56" s="921">
        <v>26793.75</v>
      </c>
      <c r="M56" s="922">
        <v>1284</v>
      </c>
      <c r="N56" s="921">
        <v>1578.8</v>
      </c>
      <c r="O56" s="922"/>
      <c r="P56" s="921"/>
      <c r="Q56" s="922">
        <v>248</v>
      </c>
      <c r="R56" s="921">
        <v>387.6</v>
      </c>
      <c r="S56" s="922"/>
      <c r="T56" s="921"/>
      <c r="U56" s="922"/>
      <c r="V56" s="921"/>
      <c r="W56" s="922">
        <v>1</v>
      </c>
      <c r="X56" s="921">
        <v>52</v>
      </c>
      <c r="Y56" s="922"/>
      <c r="Z56" s="921"/>
      <c r="AA56" s="922">
        <v>193</v>
      </c>
      <c r="AB56" s="922">
        <v>34</v>
      </c>
      <c r="AC56" s="922">
        <v>7</v>
      </c>
      <c r="AD56" s="922">
        <v>2</v>
      </c>
      <c r="AE56" s="922">
        <v>4</v>
      </c>
      <c r="AF56" s="922"/>
      <c r="AG56" s="922"/>
      <c r="AH56" s="922">
        <f t="shared" si="2"/>
        <v>13</v>
      </c>
      <c r="AI56" s="922">
        <v>346</v>
      </c>
      <c r="AJ56" s="922"/>
      <c r="AK56" s="922"/>
      <c r="AL56" s="922"/>
      <c r="AM56" s="922">
        <v>67429</v>
      </c>
      <c r="AN56" s="922"/>
      <c r="AO56" s="922"/>
      <c r="AP56" s="922">
        <v>104356</v>
      </c>
      <c r="AQ56" s="922"/>
      <c r="AR56" s="922"/>
      <c r="AS56" s="922"/>
      <c r="AT56" s="922">
        <f t="shared" si="0"/>
        <v>104356</v>
      </c>
      <c r="AU56" s="921">
        <v>10071</v>
      </c>
      <c r="AV56" s="921">
        <v>2886</v>
      </c>
      <c r="AW56" s="921">
        <v>3112</v>
      </c>
      <c r="AX56" s="921"/>
      <c r="AY56" s="921"/>
      <c r="AZ56" s="921"/>
      <c r="BA56" s="921">
        <f t="shared" si="3"/>
        <v>16069</v>
      </c>
      <c r="BB56" s="921">
        <v>814.7</v>
      </c>
      <c r="BC56" s="921"/>
      <c r="BD56" s="921"/>
      <c r="BE56" s="921">
        <v>284.2</v>
      </c>
      <c r="BF56" s="921">
        <v>73.7</v>
      </c>
      <c r="BG56" s="921">
        <f t="shared" si="1"/>
        <v>1172.6000000000001</v>
      </c>
    </row>
    <row r="57" spans="1:59">
      <c r="A57" s="918">
        <v>52</v>
      </c>
      <c r="B57" s="919" t="s">
        <v>18235</v>
      </c>
      <c r="C57" s="919" t="s">
        <v>18149</v>
      </c>
      <c r="D57" s="919" t="s">
        <v>17968</v>
      </c>
      <c r="E57" s="919" t="s">
        <v>18301</v>
      </c>
      <c r="F57" s="920" t="s">
        <v>18302</v>
      </c>
      <c r="G57" s="919" t="s">
        <v>18303</v>
      </c>
      <c r="H57" s="919" t="s">
        <v>18304</v>
      </c>
      <c r="I57" s="919" t="s">
        <v>17973</v>
      </c>
      <c r="J57" s="919" t="s">
        <v>18305</v>
      </c>
      <c r="K57" s="926" t="s">
        <v>18306</v>
      </c>
      <c r="L57" s="921">
        <v>6390</v>
      </c>
      <c r="M57" s="922"/>
      <c r="N57" s="921"/>
      <c r="O57" s="922">
        <v>424</v>
      </c>
      <c r="P57" s="921">
        <v>748</v>
      </c>
      <c r="Q57" s="922">
        <v>80</v>
      </c>
      <c r="R57" s="921">
        <v>122</v>
      </c>
      <c r="S57" s="922">
        <v>5</v>
      </c>
      <c r="T57" s="921">
        <v>694</v>
      </c>
      <c r="U57" s="922">
        <v>3</v>
      </c>
      <c r="V57" s="921">
        <v>398</v>
      </c>
      <c r="W57" s="922"/>
      <c r="X57" s="921"/>
      <c r="Y57" s="922">
        <v>150</v>
      </c>
      <c r="Z57" s="921">
        <v>116</v>
      </c>
      <c r="AA57" s="922">
        <v>18</v>
      </c>
      <c r="AB57" s="922">
        <v>12</v>
      </c>
      <c r="AC57" s="922">
        <v>4</v>
      </c>
      <c r="AD57" s="922"/>
      <c r="AE57" s="922">
        <v>2</v>
      </c>
      <c r="AF57" s="922">
        <v>1</v>
      </c>
      <c r="AG57" s="922"/>
      <c r="AH57" s="922">
        <f t="shared" si="2"/>
        <v>7</v>
      </c>
      <c r="AI57" s="922">
        <v>187</v>
      </c>
      <c r="AJ57" s="922">
        <v>121</v>
      </c>
      <c r="AK57" s="922">
        <v>11</v>
      </c>
      <c r="AL57" s="922">
        <v>4</v>
      </c>
      <c r="AM57" s="922">
        <v>21113</v>
      </c>
      <c r="AN57" s="922"/>
      <c r="AO57" s="922">
        <v>60</v>
      </c>
      <c r="AP57" s="922">
        <v>29571</v>
      </c>
      <c r="AQ57" s="922">
        <v>15832</v>
      </c>
      <c r="AR57" s="922">
        <v>60</v>
      </c>
      <c r="AS57" s="922"/>
      <c r="AT57" s="922">
        <f t="shared" si="0"/>
        <v>45463</v>
      </c>
      <c r="AU57" s="921">
        <v>354</v>
      </c>
      <c r="AV57" s="921">
        <v>494</v>
      </c>
      <c r="AW57" s="921">
        <v>340</v>
      </c>
      <c r="AX57" s="921">
        <v>175</v>
      </c>
      <c r="AY57" s="921"/>
      <c r="AZ57" s="921">
        <v>121</v>
      </c>
      <c r="BA57" s="921">
        <f t="shared" si="3"/>
        <v>1484</v>
      </c>
      <c r="BB57" s="921">
        <v>65</v>
      </c>
      <c r="BC57" s="921"/>
      <c r="BD57" s="921"/>
      <c r="BE57" s="921">
        <v>65</v>
      </c>
      <c r="BF57" s="921">
        <v>74</v>
      </c>
      <c r="BG57" s="921">
        <f t="shared" si="1"/>
        <v>204</v>
      </c>
    </row>
    <row r="58" spans="1:59">
      <c r="A58" s="918">
        <v>53</v>
      </c>
      <c r="B58" s="919" t="s">
        <v>18235</v>
      </c>
      <c r="C58" s="919" t="s">
        <v>18307</v>
      </c>
      <c r="D58" s="919" t="s">
        <v>17968</v>
      </c>
      <c r="E58" s="919" t="s">
        <v>18308</v>
      </c>
      <c r="F58" s="920" t="s">
        <v>18309</v>
      </c>
      <c r="G58" s="919" t="s">
        <v>18310</v>
      </c>
      <c r="H58" s="919" t="s">
        <v>18311</v>
      </c>
      <c r="I58" s="919" t="s">
        <v>18122</v>
      </c>
      <c r="J58" s="919" t="s">
        <v>18312</v>
      </c>
      <c r="K58" s="919" t="s">
        <v>18313</v>
      </c>
      <c r="L58" s="921">
        <v>7317</v>
      </c>
      <c r="M58" s="922"/>
      <c r="N58" s="921"/>
      <c r="O58" s="922">
        <v>473</v>
      </c>
      <c r="P58" s="921">
        <v>2136</v>
      </c>
      <c r="Q58" s="922"/>
      <c r="R58" s="921"/>
      <c r="S58" s="922"/>
      <c r="T58" s="921"/>
      <c r="U58" s="922"/>
      <c r="V58" s="921"/>
      <c r="W58" s="922"/>
      <c r="X58" s="921"/>
      <c r="Y58" s="922"/>
      <c r="Z58" s="921"/>
      <c r="AA58" s="922">
        <v>14</v>
      </c>
      <c r="AB58" s="922">
        <v>14</v>
      </c>
      <c r="AC58" s="922"/>
      <c r="AD58" s="922"/>
      <c r="AE58" s="922">
        <v>1</v>
      </c>
      <c r="AF58" s="922"/>
      <c r="AG58" s="922"/>
      <c r="AH58" s="922">
        <f t="shared" si="2"/>
        <v>1</v>
      </c>
      <c r="AI58" s="922"/>
      <c r="AJ58" s="922">
        <v>13</v>
      </c>
      <c r="AK58" s="922"/>
      <c r="AL58" s="922">
        <v>32</v>
      </c>
      <c r="AM58" s="922">
        <v>4104</v>
      </c>
      <c r="AN58" s="922"/>
      <c r="AO58" s="922"/>
      <c r="AP58" s="922">
        <v>4592</v>
      </c>
      <c r="AQ58" s="922"/>
      <c r="AR58" s="922"/>
      <c r="AS58" s="922">
        <v>12601</v>
      </c>
      <c r="AT58" s="922">
        <f t="shared" si="0"/>
        <v>17193</v>
      </c>
      <c r="AU58" s="921">
        <v>872</v>
      </c>
      <c r="AV58" s="921">
        <v>460</v>
      </c>
      <c r="AW58" s="921">
        <v>514</v>
      </c>
      <c r="AX58" s="921"/>
      <c r="AY58" s="921"/>
      <c r="AZ58" s="921"/>
      <c r="BA58" s="921">
        <f t="shared" si="3"/>
        <v>1846</v>
      </c>
      <c r="BB58" s="921">
        <v>48</v>
      </c>
      <c r="BC58" s="921"/>
      <c r="BD58" s="921"/>
      <c r="BE58" s="921">
        <v>7</v>
      </c>
      <c r="BF58" s="921"/>
      <c r="BG58" s="921">
        <f t="shared" si="1"/>
        <v>55</v>
      </c>
    </row>
    <row r="59" spans="1:59">
      <c r="A59" s="918">
        <v>54</v>
      </c>
      <c r="B59" s="919" t="s">
        <v>18314</v>
      </c>
      <c r="C59" s="919" t="s">
        <v>18315</v>
      </c>
      <c r="D59" s="919" t="s">
        <v>17968</v>
      </c>
      <c r="E59" s="919" t="s">
        <v>18316</v>
      </c>
      <c r="F59" s="920" t="s">
        <v>18317</v>
      </c>
      <c r="G59" s="919" t="s">
        <v>18318</v>
      </c>
      <c r="H59" s="919" t="s">
        <v>18319</v>
      </c>
      <c r="I59" s="919" t="s">
        <v>17973</v>
      </c>
      <c r="J59" s="919" t="s">
        <v>18320</v>
      </c>
      <c r="K59" s="919" t="s">
        <v>18321</v>
      </c>
      <c r="L59" s="921">
        <v>4100</v>
      </c>
      <c r="M59" s="922">
        <v>1198</v>
      </c>
      <c r="N59" s="921">
        <v>1290</v>
      </c>
      <c r="O59" s="922"/>
      <c r="P59" s="921"/>
      <c r="Q59" s="922"/>
      <c r="R59" s="921"/>
      <c r="S59" s="922"/>
      <c r="T59" s="921"/>
      <c r="U59" s="922"/>
      <c r="V59" s="921"/>
      <c r="W59" s="922"/>
      <c r="X59" s="921"/>
      <c r="Y59" s="922"/>
      <c r="Z59" s="921"/>
      <c r="AA59" s="922">
        <v>5</v>
      </c>
      <c r="AB59" s="922">
        <v>5</v>
      </c>
      <c r="AC59" s="922">
        <v>1</v>
      </c>
      <c r="AD59" s="922"/>
      <c r="AE59" s="922"/>
      <c r="AF59" s="922"/>
      <c r="AG59" s="922"/>
      <c r="AH59" s="922">
        <f t="shared" si="2"/>
        <v>1</v>
      </c>
      <c r="AI59" s="922">
        <v>10</v>
      </c>
      <c r="AJ59" s="922"/>
      <c r="AK59" s="922"/>
      <c r="AL59" s="922">
        <v>58</v>
      </c>
      <c r="AM59" s="922"/>
      <c r="AN59" s="922"/>
      <c r="AO59" s="922"/>
      <c r="AP59" s="922">
        <v>27060</v>
      </c>
      <c r="AQ59" s="922"/>
      <c r="AR59" s="922"/>
      <c r="AS59" s="922"/>
      <c r="AT59" s="922">
        <f t="shared" si="0"/>
        <v>27060</v>
      </c>
      <c r="AU59" s="921">
        <v>189</v>
      </c>
      <c r="AV59" s="921">
        <v>56</v>
      </c>
      <c r="AW59" s="921"/>
      <c r="AX59" s="921"/>
      <c r="AY59" s="921"/>
      <c r="AZ59" s="921"/>
      <c r="BA59" s="921">
        <f t="shared" si="3"/>
        <v>245</v>
      </c>
      <c r="BB59" s="921"/>
      <c r="BC59" s="921"/>
      <c r="BD59" s="921"/>
      <c r="BE59" s="921">
        <v>23</v>
      </c>
      <c r="BF59" s="921"/>
      <c r="BG59" s="921">
        <f t="shared" si="1"/>
        <v>23</v>
      </c>
    </row>
    <row r="60" spans="1:59">
      <c r="A60" s="918">
        <v>55</v>
      </c>
      <c r="B60" s="919" t="s">
        <v>18314</v>
      </c>
      <c r="C60" s="919" t="s">
        <v>18149</v>
      </c>
      <c r="D60" s="919" t="s">
        <v>17968</v>
      </c>
      <c r="E60" s="919" t="s">
        <v>18322</v>
      </c>
      <c r="F60" s="920" t="s">
        <v>18323</v>
      </c>
      <c r="G60" s="919" t="s">
        <v>18324</v>
      </c>
      <c r="H60" s="919" t="s">
        <v>18325</v>
      </c>
      <c r="I60" s="919" t="s">
        <v>17973</v>
      </c>
      <c r="J60" s="919" t="s">
        <v>12468</v>
      </c>
      <c r="K60" s="919" t="s">
        <v>18326</v>
      </c>
      <c r="L60" s="921">
        <v>6878</v>
      </c>
      <c r="M60" s="922"/>
      <c r="N60" s="921"/>
      <c r="O60" s="922">
        <v>638</v>
      </c>
      <c r="P60" s="921">
        <v>642</v>
      </c>
      <c r="Q60" s="922"/>
      <c r="R60" s="921"/>
      <c r="S60" s="922">
        <v>1</v>
      </c>
      <c r="T60" s="921">
        <v>140</v>
      </c>
      <c r="U60" s="922"/>
      <c r="V60" s="921"/>
      <c r="W60" s="922">
        <v>2</v>
      </c>
      <c r="X60" s="921">
        <v>59</v>
      </c>
      <c r="Y60" s="922"/>
      <c r="Z60" s="921"/>
      <c r="AA60" s="922">
        <v>11</v>
      </c>
      <c r="AB60" s="922">
        <v>8</v>
      </c>
      <c r="AC60" s="922">
        <v>3</v>
      </c>
      <c r="AD60" s="922"/>
      <c r="AE60" s="922">
        <v>2</v>
      </c>
      <c r="AF60" s="922"/>
      <c r="AG60" s="922"/>
      <c r="AH60" s="922">
        <f t="shared" si="2"/>
        <v>5</v>
      </c>
      <c r="AI60" s="922">
        <v>50</v>
      </c>
      <c r="AJ60" s="922"/>
      <c r="AK60" s="922">
        <v>8</v>
      </c>
      <c r="AL60" s="922"/>
      <c r="AM60" s="922">
        <v>546</v>
      </c>
      <c r="AN60" s="922"/>
      <c r="AO60" s="922"/>
      <c r="AP60" s="922">
        <v>1784</v>
      </c>
      <c r="AQ60" s="922"/>
      <c r="AR60" s="922">
        <v>18</v>
      </c>
      <c r="AS60" s="922"/>
      <c r="AT60" s="922">
        <f t="shared" si="0"/>
        <v>1802</v>
      </c>
      <c r="AU60" s="921"/>
      <c r="AV60" s="921">
        <v>285</v>
      </c>
      <c r="AW60" s="921">
        <v>196</v>
      </c>
      <c r="AX60" s="921"/>
      <c r="AY60" s="921"/>
      <c r="AZ60" s="921"/>
      <c r="BA60" s="921">
        <f t="shared" si="3"/>
        <v>481</v>
      </c>
      <c r="BB60" s="921">
        <v>11</v>
      </c>
      <c r="BC60" s="921"/>
      <c r="BD60" s="921"/>
      <c r="BE60" s="921">
        <v>13</v>
      </c>
      <c r="BF60" s="921"/>
      <c r="BG60" s="921">
        <f t="shared" si="1"/>
        <v>24</v>
      </c>
    </row>
    <row r="61" spans="1:59">
      <c r="A61" s="918">
        <v>56</v>
      </c>
      <c r="B61" s="919" t="s">
        <v>18314</v>
      </c>
      <c r="C61" s="919" t="s">
        <v>18181</v>
      </c>
      <c r="D61" s="919" t="s">
        <v>17968</v>
      </c>
      <c r="E61" s="919" t="s">
        <v>18327</v>
      </c>
      <c r="F61" s="920" t="s">
        <v>18328</v>
      </c>
      <c r="G61" s="919" t="s">
        <v>18329</v>
      </c>
      <c r="H61" s="919" t="s">
        <v>18330</v>
      </c>
      <c r="I61" s="919" t="s">
        <v>18331</v>
      </c>
      <c r="J61" s="919" t="s">
        <v>18332</v>
      </c>
      <c r="K61" s="919" t="s">
        <v>18333</v>
      </c>
      <c r="L61" s="921">
        <v>8011</v>
      </c>
      <c r="M61" s="922"/>
      <c r="N61" s="921"/>
      <c r="O61" s="922">
        <v>495</v>
      </c>
      <c r="P61" s="921">
        <v>728</v>
      </c>
      <c r="Q61" s="922"/>
      <c r="R61" s="921"/>
      <c r="S61" s="922">
        <v>1</v>
      </c>
      <c r="T61" s="921">
        <v>118</v>
      </c>
      <c r="U61" s="922"/>
      <c r="V61" s="921"/>
      <c r="W61" s="922">
        <v>2</v>
      </c>
      <c r="X61" s="921">
        <v>211</v>
      </c>
      <c r="Y61" s="922"/>
      <c r="Z61" s="921"/>
      <c r="AA61" s="922">
        <v>32</v>
      </c>
      <c r="AB61" s="922">
        <v>19</v>
      </c>
      <c r="AC61" s="922">
        <v>2</v>
      </c>
      <c r="AD61" s="922"/>
      <c r="AE61" s="922">
        <v>1</v>
      </c>
      <c r="AF61" s="922"/>
      <c r="AG61" s="922"/>
      <c r="AH61" s="922">
        <f t="shared" si="2"/>
        <v>3</v>
      </c>
      <c r="AI61" s="922">
        <v>76</v>
      </c>
      <c r="AJ61" s="922">
        <v>133</v>
      </c>
      <c r="AK61" s="922"/>
      <c r="AL61" s="922"/>
      <c r="AM61" s="922">
        <v>7906</v>
      </c>
      <c r="AN61" s="922"/>
      <c r="AO61" s="922"/>
      <c r="AP61" s="922">
        <v>19699</v>
      </c>
      <c r="AQ61" s="922">
        <v>2346</v>
      </c>
      <c r="AR61" s="922"/>
      <c r="AS61" s="922">
        <v>10870</v>
      </c>
      <c r="AT61" s="922">
        <f t="shared" si="0"/>
        <v>32915</v>
      </c>
      <c r="AU61" s="921">
        <v>397</v>
      </c>
      <c r="AV61" s="921">
        <v>111</v>
      </c>
      <c r="AW61" s="921">
        <v>376</v>
      </c>
      <c r="AX61" s="921"/>
      <c r="AY61" s="921"/>
      <c r="AZ61" s="921"/>
      <c r="BA61" s="921">
        <f t="shared" si="3"/>
        <v>884</v>
      </c>
      <c r="BB61" s="921">
        <v>62</v>
      </c>
      <c r="BC61" s="921"/>
      <c r="BD61" s="921"/>
      <c r="BE61" s="921">
        <v>15</v>
      </c>
      <c r="BF61" s="921">
        <v>440</v>
      </c>
      <c r="BG61" s="921">
        <f t="shared" si="1"/>
        <v>517</v>
      </c>
    </row>
    <row r="62" spans="1:59">
      <c r="A62" s="918">
        <v>57</v>
      </c>
      <c r="B62" s="919" t="s">
        <v>18314</v>
      </c>
      <c r="C62" s="919" t="s">
        <v>18334</v>
      </c>
      <c r="D62" s="919" t="s">
        <v>17968</v>
      </c>
      <c r="E62" s="919" t="s">
        <v>18335</v>
      </c>
      <c r="F62" s="920" t="s">
        <v>18336</v>
      </c>
      <c r="G62" s="919" t="s">
        <v>18337</v>
      </c>
      <c r="H62" s="919" t="s">
        <v>18338</v>
      </c>
      <c r="I62" s="919" t="s">
        <v>18174</v>
      </c>
      <c r="J62" s="919" t="s">
        <v>18339</v>
      </c>
      <c r="K62" s="919" t="s">
        <v>18340</v>
      </c>
      <c r="L62" s="921">
        <v>3895</v>
      </c>
      <c r="M62" s="922"/>
      <c r="N62" s="921"/>
      <c r="O62" s="922"/>
      <c r="P62" s="921"/>
      <c r="Q62" s="922">
        <v>160</v>
      </c>
      <c r="R62" s="921">
        <v>658</v>
      </c>
      <c r="S62" s="922">
        <v>2</v>
      </c>
      <c r="T62" s="921">
        <v>583</v>
      </c>
      <c r="U62" s="922"/>
      <c r="V62" s="921"/>
      <c r="W62" s="922">
        <v>4</v>
      </c>
      <c r="X62" s="921">
        <v>764</v>
      </c>
      <c r="Y62" s="922"/>
      <c r="Z62" s="921"/>
      <c r="AA62" s="922">
        <v>5</v>
      </c>
      <c r="AB62" s="922">
        <v>5</v>
      </c>
      <c r="AC62" s="922">
        <v>1</v>
      </c>
      <c r="AD62" s="922"/>
      <c r="AE62" s="922">
        <v>1</v>
      </c>
      <c r="AF62" s="922"/>
      <c r="AG62" s="922"/>
      <c r="AH62" s="922">
        <f t="shared" si="2"/>
        <v>2</v>
      </c>
      <c r="AI62" s="922">
        <v>91</v>
      </c>
      <c r="AJ62" s="922">
        <v>150</v>
      </c>
      <c r="AK62" s="922">
        <v>16</v>
      </c>
      <c r="AL62" s="922"/>
      <c r="AM62" s="922">
        <v>2785</v>
      </c>
      <c r="AN62" s="922"/>
      <c r="AO62" s="922"/>
      <c r="AP62" s="922">
        <v>7362</v>
      </c>
      <c r="AQ62" s="922">
        <v>15923</v>
      </c>
      <c r="AR62" s="922">
        <v>115</v>
      </c>
      <c r="AS62" s="922"/>
      <c r="AT62" s="922">
        <f t="shared" si="0"/>
        <v>23400</v>
      </c>
      <c r="AU62" s="921">
        <v>222</v>
      </c>
      <c r="AV62" s="921">
        <v>307</v>
      </c>
      <c r="AW62" s="921">
        <v>58</v>
      </c>
      <c r="AX62" s="921">
        <v>6</v>
      </c>
      <c r="AY62" s="921">
        <v>19</v>
      </c>
      <c r="AZ62" s="921"/>
      <c r="BA62" s="921">
        <f t="shared" si="3"/>
        <v>612</v>
      </c>
      <c r="BB62" s="921">
        <v>4</v>
      </c>
      <c r="BC62" s="921"/>
      <c r="BD62" s="921"/>
      <c r="BE62" s="921">
        <v>17</v>
      </c>
      <c r="BF62" s="921"/>
      <c r="BG62" s="921">
        <f t="shared" si="1"/>
        <v>21</v>
      </c>
    </row>
    <row r="63" spans="1:59">
      <c r="A63" s="918">
        <v>58</v>
      </c>
      <c r="B63" s="919" t="s">
        <v>18314</v>
      </c>
      <c r="C63" s="919" t="s">
        <v>20047</v>
      </c>
      <c r="D63" s="919" t="s">
        <v>18067</v>
      </c>
      <c r="E63" s="919" t="s">
        <v>18341</v>
      </c>
      <c r="F63" s="920" t="s">
        <v>18342</v>
      </c>
      <c r="G63" s="919" t="s">
        <v>18343</v>
      </c>
      <c r="H63" s="919" t="s">
        <v>18344</v>
      </c>
      <c r="I63" s="919" t="s">
        <v>18122</v>
      </c>
      <c r="J63" s="919" t="s">
        <v>18345</v>
      </c>
      <c r="K63" s="919" t="s">
        <v>18346</v>
      </c>
      <c r="L63" s="921">
        <v>51977</v>
      </c>
      <c r="M63" s="922">
        <v>1727</v>
      </c>
      <c r="N63" s="921">
        <v>5405</v>
      </c>
      <c r="O63" s="922">
        <v>342</v>
      </c>
      <c r="P63" s="921">
        <v>908</v>
      </c>
      <c r="Q63" s="922"/>
      <c r="R63" s="921"/>
      <c r="S63" s="922"/>
      <c r="T63" s="921"/>
      <c r="U63" s="922"/>
      <c r="V63" s="921"/>
      <c r="W63" s="922">
        <v>3</v>
      </c>
      <c r="X63" s="921">
        <v>143</v>
      </c>
      <c r="Y63" s="922"/>
      <c r="Z63" s="921"/>
      <c r="AA63" s="922">
        <v>25</v>
      </c>
      <c r="AB63" s="922">
        <v>25</v>
      </c>
      <c r="AC63" s="922">
        <v>4</v>
      </c>
      <c r="AD63" s="922">
        <v>1</v>
      </c>
      <c r="AE63" s="922">
        <v>2</v>
      </c>
      <c r="AF63" s="922"/>
      <c r="AG63" s="922">
        <v>1</v>
      </c>
      <c r="AH63" s="922">
        <f t="shared" si="2"/>
        <v>8</v>
      </c>
      <c r="AI63" s="922">
        <v>150</v>
      </c>
      <c r="AJ63" s="922"/>
      <c r="AK63" s="922">
        <v>193</v>
      </c>
      <c r="AL63" s="922"/>
      <c r="AM63" s="922">
        <v>27303</v>
      </c>
      <c r="AN63" s="922"/>
      <c r="AO63" s="922">
        <v>1197</v>
      </c>
      <c r="AP63" s="922">
        <v>80303</v>
      </c>
      <c r="AQ63" s="922">
        <v>81500</v>
      </c>
      <c r="AR63" s="922">
        <v>1197</v>
      </c>
      <c r="AS63" s="922"/>
      <c r="AT63" s="922">
        <f t="shared" si="0"/>
        <v>163000</v>
      </c>
      <c r="AU63" s="921">
        <v>1200</v>
      </c>
      <c r="AV63" s="921">
        <v>3381</v>
      </c>
      <c r="AW63" s="921">
        <v>2586</v>
      </c>
      <c r="AX63" s="921"/>
      <c r="AY63" s="921">
        <v>170</v>
      </c>
      <c r="AZ63" s="921"/>
      <c r="BA63" s="921">
        <f t="shared" si="3"/>
        <v>7337</v>
      </c>
      <c r="BB63" s="921">
        <v>771</v>
      </c>
      <c r="BC63" s="921"/>
      <c r="BD63" s="921">
        <v>48</v>
      </c>
      <c r="BE63" s="921">
        <v>266</v>
      </c>
      <c r="BF63" s="921"/>
      <c r="BG63" s="921">
        <f t="shared" si="1"/>
        <v>1085</v>
      </c>
    </row>
    <row r="64" spans="1:59">
      <c r="A64" s="918">
        <v>59</v>
      </c>
      <c r="B64" s="919" t="s">
        <v>18314</v>
      </c>
      <c r="C64" s="1117" t="s">
        <v>20047</v>
      </c>
      <c r="D64" s="919" t="s">
        <v>18067</v>
      </c>
      <c r="E64" s="919" t="s">
        <v>18347</v>
      </c>
      <c r="F64" s="920" t="s">
        <v>18348</v>
      </c>
      <c r="G64" s="919" t="s">
        <v>18349</v>
      </c>
      <c r="H64" s="919" t="s">
        <v>18350</v>
      </c>
      <c r="I64" s="919" t="s">
        <v>17973</v>
      </c>
      <c r="J64" s="919" t="s">
        <v>18351</v>
      </c>
      <c r="K64" s="919" t="s">
        <v>18352</v>
      </c>
      <c r="L64" s="921">
        <v>2764</v>
      </c>
      <c r="M64" s="922"/>
      <c r="N64" s="921"/>
      <c r="O64" s="922"/>
      <c r="P64" s="921"/>
      <c r="Q64" s="922">
        <v>300</v>
      </c>
      <c r="R64" s="921">
        <v>832</v>
      </c>
      <c r="S64" s="922">
        <v>1</v>
      </c>
      <c r="T64" s="921">
        <v>758</v>
      </c>
      <c r="U64" s="922"/>
      <c r="V64" s="921"/>
      <c r="W64" s="922"/>
      <c r="X64" s="921"/>
      <c r="Y64" s="922"/>
      <c r="Z64" s="921"/>
      <c r="AA64" s="922">
        <v>13</v>
      </c>
      <c r="AB64" s="922">
        <v>13</v>
      </c>
      <c r="AC64" s="922">
        <v>2</v>
      </c>
      <c r="AD64" s="922"/>
      <c r="AE64" s="922">
        <v>2</v>
      </c>
      <c r="AF64" s="922">
        <v>1</v>
      </c>
      <c r="AG64" s="922"/>
      <c r="AH64" s="922">
        <f t="shared" si="2"/>
        <v>5</v>
      </c>
      <c r="AI64" s="922">
        <v>82</v>
      </c>
      <c r="AJ64" s="922">
        <v>182</v>
      </c>
      <c r="AK64" s="922"/>
      <c r="AL64" s="922">
        <v>14</v>
      </c>
      <c r="AM64" s="922">
        <v>2753</v>
      </c>
      <c r="AN64" s="922"/>
      <c r="AO64" s="922"/>
      <c r="AP64" s="922">
        <v>9528</v>
      </c>
      <c r="AQ64" s="922">
        <v>31253</v>
      </c>
      <c r="AR64" s="922"/>
      <c r="AS64" s="922"/>
      <c r="AT64" s="922">
        <f t="shared" si="0"/>
        <v>40781</v>
      </c>
      <c r="AU64" s="921">
        <v>659</v>
      </c>
      <c r="AV64" s="921">
        <v>1073</v>
      </c>
      <c r="AW64" s="921">
        <v>270</v>
      </c>
      <c r="AX64" s="921">
        <v>59</v>
      </c>
      <c r="AY64" s="921"/>
      <c r="AZ64" s="921">
        <v>270</v>
      </c>
      <c r="BA64" s="921">
        <f t="shared" si="3"/>
        <v>2331</v>
      </c>
      <c r="BB64" s="921">
        <v>15</v>
      </c>
      <c r="BC64" s="921"/>
      <c r="BD64" s="921"/>
      <c r="BE64" s="921">
        <v>28</v>
      </c>
      <c r="BF64" s="921"/>
      <c r="BG64" s="921">
        <f t="shared" si="1"/>
        <v>43</v>
      </c>
    </row>
    <row r="65" spans="1:59">
      <c r="A65" s="918">
        <v>60</v>
      </c>
      <c r="B65" s="919" t="s">
        <v>18314</v>
      </c>
      <c r="C65" s="919" t="s">
        <v>18359</v>
      </c>
      <c r="D65" s="919" t="s">
        <v>18067</v>
      </c>
      <c r="E65" s="919" t="s">
        <v>18353</v>
      </c>
      <c r="F65" s="920" t="s">
        <v>18354</v>
      </c>
      <c r="G65" s="919" t="s">
        <v>18355</v>
      </c>
      <c r="H65" s="919" t="s">
        <v>18356</v>
      </c>
      <c r="I65" s="919" t="s">
        <v>18122</v>
      </c>
      <c r="J65" s="919" t="s">
        <v>18357</v>
      </c>
      <c r="K65" s="919" t="s">
        <v>18358</v>
      </c>
      <c r="L65" s="921">
        <v>43313</v>
      </c>
      <c r="M65" s="922">
        <v>1310</v>
      </c>
      <c r="N65" s="921">
        <v>13975</v>
      </c>
      <c r="O65" s="922"/>
      <c r="P65" s="921"/>
      <c r="Q65" s="922">
        <v>486</v>
      </c>
      <c r="R65" s="921">
        <v>3328</v>
      </c>
      <c r="S65" s="922">
        <v>4</v>
      </c>
      <c r="T65" s="921">
        <v>1733.8</v>
      </c>
      <c r="U65" s="922"/>
      <c r="V65" s="921"/>
      <c r="W65" s="922">
        <v>1</v>
      </c>
      <c r="X65" s="921">
        <v>392</v>
      </c>
      <c r="Y65" s="922">
        <v>440</v>
      </c>
      <c r="Z65" s="921">
        <v>723.3</v>
      </c>
      <c r="AA65" s="922">
        <v>39</v>
      </c>
      <c r="AB65" s="922">
        <v>39</v>
      </c>
      <c r="AC65" s="922">
        <v>8</v>
      </c>
      <c r="AD65" s="922">
        <v>5</v>
      </c>
      <c r="AE65" s="922"/>
      <c r="AF65" s="922"/>
      <c r="AG65" s="922"/>
      <c r="AH65" s="922">
        <f t="shared" si="2"/>
        <v>13</v>
      </c>
      <c r="AI65" s="922"/>
      <c r="AJ65" s="922"/>
      <c r="AK65" s="922"/>
      <c r="AL65" s="922"/>
      <c r="AM65" s="922">
        <v>968</v>
      </c>
      <c r="AN65" s="922"/>
      <c r="AO65" s="922"/>
      <c r="AP65" s="922">
        <v>9123</v>
      </c>
      <c r="AQ65" s="922"/>
      <c r="AR65" s="922"/>
      <c r="AS65" s="922"/>
      <c r="AT65" s="922">
        <f t="shared" si="0"/>
        <v>9123</v>
      </c>
      <c r="AU65" s="921">
        <v>21582</v>
      </c>
      <c r="AV65" s="921">
        <v>19673</v>
      </c>
      <c r="AW65" s="921">
        <v>2902</v>
      </c>
      <c r="AX65" s="921"/>
      <c r="AY65" s="921"/>
      <c r="AZ65" s="921">
        <v>515</v>
      </c>
      <c r="BA65" s="921">
        <f t="shared" si="3"/>
        <v>44672</v>
      </c>
      <c r="BB65" s="921">
        <v>490</v>
      </c>
      <c r="BC65" s="921"/>
      <c r="BD65" s="921"/>
      <c r="BE65" s="921">
        <v>66</v>
      </c>
      <c r="BF65" s="921">
        <v>1394</v>
      </c>
      <c r="BG65" s="921">
        <f t="shared" si="1"/>
        <v>1950</v>
      </c>
    </row>
    <row r="66" spans="1:59">
      <c r="A66" s="918">
        <v>61</v>
      </c>
      <c r="B66" s="919" t="s">
        <v>18314</v>
      </c>
      <c r="C66" s="919" t="s">
        <v>18359</v>
      </c>
      <c r="D66" s="919" t="s">
        <v>17968</v>
      </c>
      <c r="E66" s="919" t="s">
        <v>18360</v>
      </c>
      <c r="F66" s="920" t="s">
        <v>18361</v>
      </c>
      <c r="G66" s="919" t="s">
        <v>18362</v>
      </c>
      <c r="H66" s="919" t="s">
        <v>18363</v>
      </c>
      <c r="I66" s="919" t="s">
        <v>17973</v>
      </c>
      <c r="J66" s="919" t="s">
        <v>18364</v>
      </c>
      <c r="K66" s="919" t="s">
        <v>18365</v>
      </c>
      <c r="L66" s="921">
        <v>9994.9</v>
      </c>
      <c r="M66" s="922"/>
      <c r="N66" s="921"/>
      <c r="O66" s="922">
        <v>703</v>
      </c>
      <c r="P66" s="921">
        <v>627</v>
      </c>
      <c r="Q66" s="922">
        <v>193</v>
      </c>
      <c r="R66" s="921">
        <v>277</v>
      </c>
      <c r="S66" s="922">
        <v>1</v>
      </c>
      <c r="T66" s="921">
        <v>525</v>
      </c>
      <c r="U66" s="922">
        <v>3</v>
      </c>
      <c r="V66" s="921">
        <v>265.89999999999998</v>
      </c>
      <c r="W66" s="922">
        <v>1</v>
      </c>
      <c r="X66" s="921">
        <v>72.5</v>
      </c>
      <c r="Y66" s="922">
        <v>112</v>
      </c>
      <c r="Z66" s="921">
        <v>200</v>
      </c>
      <c r="AA66" s="922">
        <v>30</v>
      </c>
      <c r="AB66" s="922">
        <v>30</v>
      </c>
      <c r="AC66" s="922">
        <v>3</v>
      </c>
      <c r="AD66" s="922">
        <v>1</v>
      </c>
      <c r="AE66" s="922">
        <v>2</v>
      </c>
      <c r="AF66" s="922"/>
      <c r="AG66" s="922"/>
      <c r="AH66" s="922">
        <f t="shared" si="2"/>
        <v>6</v>
      </c>
      <c r="AI66" s="922">
        <v>80</v>
      </c>
      <c r="AJ66" s="922">
        <v>157</v>
      </c>
      <c r="AK66" s="922"/>
      <c r="AL66" s="922"/>
      <c r="AM66" s="922">
        <v>28539</v>
      </c>
      <c r="AN66" s="922">
        <v>10124</v>
      </c>
      <c r="AO66" s="922"/>
      <c r="AP66" s="922">
        <v>30530</v>
      </c>
      <c r="AQ66" s="922">
        <v>12936</v>
      </c>
      <c r="AR66" s="922"/>
      <c r="AS66" s="922">
        <v>40</v>
      </c>
      <c r="AT66" s="922">
        <f t="shared" si="0"/>
        <v>43506</v>
      </c>
      <c r="AU66" s="921">
        <v>1046</v>
      </c>
      <c r="AV66" s="921">
        <v>762</v>
      </c>
      <c r="AW66" s="921">
        <v>390</v>
      </c>
      <c r="AX66" s="921">
        <v>19</v>
      </c>
      <c r="AY66" s="921"/>
      <c r="AZ66" s="921"/>
      <c r="BA66" s="921">
        <f t="shared" si="3"/>
        <v>2217</v>
      </c>
      <c r="BB66" s="921">
        <v>86</v>
      </c>
      <c r="BC66" s="921">
        <v>12</v>
      </c>
      <c r="BD66" s="921"/>
      <c r="BE66" s="921">
        <v>51</v>
      </c>
      <c r="BF66" s="921"/>
      <c r="BG66" s="921">
        <f t="shared" si="1"/>
        <v>149</v>
      </c>
    </row>
    <row r="67" spans="1:59">
      <c r="A67" s="918">
        <v>62</v>
      </c>
      <c r="B67" s="919" t="s">
        <v>18314</v>
      </c>
      <c r="C67" s="919" t="s">
        <v>18366</v>
      </c>
      <c r="D67" s="919" t="s">
        <v>17968</v>
      </c>
      <c r="E67" s="919" t="s">
        <v>18367</v>
      </c>
      <c r="F67" s="920" t="s">
        <v>18368</v>
      </c>
      <c r="G67" s="919" t="s">
        <v>18369</v>
      </c>
      <c r="H67" s="919" t="s">
        <v>18370</v>
      </c>
      <c r="I67" s="919" t="s">
        <v>17973</v>
      </c>
      <c r="J67" s="919" t="s">
        <v>18371</v>
      </c>
      <c r="K67" s="919" t="s">
        <v>18372</v>
      </c>
      <c r="L67" s="921">
        <v>17236</v>
      </c>
      <c r="M67" s="922"/>
      <c r="N67" s="921"/>
      <c r="O67" s="922">
        <v>868</v>
      </c>
      <c r="P67" s="921">
        <v>2190</v>
      </c>
      <c r="Q67" s="922">
        <v>323</v>
      </c>
      <c r="R67" s="921">
        <v>572</v>
      </c>
      <c r="S67" s="922">
        <v>1</v>
      </c>
      <c r="T67" s="921">
        <v>361</v>
      </c>
      <c r="U67" s="922">
        <v>5</v>
      </c>
      <c r="V67" s="921">
        <v>598</v>
      </c>
      <c r="W67" s="922">
        <v>2</v>
      </c>
      <c r="X67" s="921">
        <v>133</v>
      </c>
      <c r="Y67" s="922">
        <v>200</v>
      </c>
      <c r="Z67" s="921">
        <v>431</v>
      </c>
      <c r="AA67" s="922">
        <v>83</v>
      </c>
      <c r="AB67" s="922">
        <v>83</v>
      </c>
      <c r="AC67" s="922">
        <v>10</v>
      </c>
      <c r="AD67" s="922">
        <v>1</v>
      </c>
      <c r="AE67" s="922">
        <v>5</v>
      </c>
      <c r="AF67" s="922">
        <v>1</v>
      </c>
      <c r="AG67" s="922">
        <v>3</v>
      </c>
      <c r="AH67" s="922">
        <f t="shared" si="2"/>
        <v>20</v>
      </c>
      <c r="AI67" s="922">
        <v>205</v>
      </c>
      <c r="AJ67" s="922">
        <v>95</v>
      </c>
      <c r="AK67" s="922">
        <v>60</v>
      </c>
      <c r="AL67" s="922"/>
      <c r="AM67" s="922">
        <v>14739</v>
      </c>
      <c r="AN67" s="922">
        <v>2075</v>
      </c>
      <c r="AO67" s="922">
        <v>320</v>
      </c>
      <c r="AP67" s="922">
        <v>50069</v>
      </c>
      <c r="AQ67" s="922">
        <v>11723</v>
      </c>
      <c r="AR67" s="922">
        <v>841</v>
      </c>
      <c r="AS67" s="922"/>
      <c r="AT67" s="922">
        <f t="shared" si="0"/>
        <v>62633</v>
      </c>
      <c r="AU67" s="921">
        <v>3232</v>
      </c>
      <c r="AV67" s="921">
        <v>2734</v>
      </c>
      <c r="AW67" s="921">
        <v>685</v>
      </c>
      <c r="AX67" s="921">
        <v>198</v>
      </c>
      <c r="AY67" s="921">
        <v>223</v>
      </c>
      <c r="AZ67" s="921"/>
      <c r="BA67" s="921">
        <f t="shared" si="3"/>
        <v>7072</v>
      </c>
      <c r="BB67" s="921">
        <v>187</v>
      </c>
      <c r="BC67" s="921">
        <v>16</v>
      </c>
      <c r="BD67" s="921">
        <v>8</v>
      </c>
      <c r="BE67" s="921">
        <v>154</v>
      </c>
      <c r="BF67" s="921">
        <v>380</v>
      </c>
      <c r="BG67" s="921">
        <f t="shared" si="1"/>
        <v>745</v>
      </c>
    </row>
    <row r="68" spans="1:59">
      <c r="A68" s="918">
        <v>63</v>
      </c>
      <c r="B68" s="919" t="s">
        <v>18314</v>
      </c>
      <c r="C68" s="919" t="s">
        <v>18373</v>
      </c>
      <c r="D68" s="919" t="s">
        <v>17968</v>
      </c>
      <c r="E68" s="919" t="s">
        <v>18374</v>
      </c>
      <c r="F68" s="920" t="s">
        <v>18375</v>
      </c>
      <c r="G68" s="919" t="s">
        <v>18376</v>
      </c>
      <c r="H68" s="919" t="s">
        <v>18377</v>
      </c>
      <c r="I68" s="919" t="s">
        <v>17973</v>
      </c>
      <c r="J68" s="919" t="s">
        <v>18378</v>
      </c>
      <c r="K68" s="919" t="s">
        <v>18379</v>
      </c>
      <c r="L68" s="921">
        <v>9629.7999999999993</v>
      </c>
      <c r="M68" s="922"/>
      <c r="N68" s="921"/>
      <c r="O68" s="922">
        <v>795</v>
      </c>
      <c r="P68" s="921">
        <v>2129.5</v>
      </c>
      <c r="Q68" s="922"/>
      <c r="R68" s="921"/>
      <c r="S68" s="922"/>
      <c r="T68" s="921"/>
      <c r="U68" s="922"/>
      <c r="V68" s="921"/>
      <c r="W68" s="922"/>
      <c r="X68" s="921"/>
      <c r="Y68" s="922"/>
      <c r="Z68" s="921"/>
      <c r="AA68" s="922">
        <v>9</v>
      </c>
      <c r="AB68" s="922">
        <v>9</v>
      </c>
      <c r="AC68" s="922">
        <v>3</v>
      </c>
      <c r="AD68" s="922"/>
      <c r="AE68" s="922"/>
      <c r="AF68" s="922"/>
      <c r="AG68" s="922"/>
      <c r="AH68" s="922">
        <f t="shared" si="2"/>
        <v>3</v>
      </c>
      <c r="AI68" s="922">
        <v>98</v>
      </c>
      <c r="AJ68" s="922"/>
      <c r="AK68" s="922"/>
      <c r="AL68" s="922"/>
      <c r="AM68" s="922">
        <v>9741</v>
      </c>
      <c r="AN68" s="922"/>
      <c r="AO68" s="922"/>
      <c r="AP68" s="922">
        <v>31100</v>
      </c>
      <c r="AQ68" s="922"/>
      <c r="AR68" s="922"/>
      <c r="AS68" s="922"/>
      <c r="AT68" s="922">
        <f t="shared" si="0"/>
        <v>31100</v>
      </c>
      <c r="AU68" s="921">
        <v>790</v>
      </c>
      <c r="AV68" s="921">
        <v>288</v>
      </c>
      <c r="AW68" s="921">
        <v>72</v>
      </c>
      <c r="AX68" s="921"/>
      <c r="AY68" s="921"/>
      <c r="AZ68" s="921"/>
      <c r="BA68" s="921">
        <f t="shared" si="3"/>
        <v>1150</v>
      </c>
      <c r="BB68" s="921">
        <v>32</v>
      </c>
      <c r="BC68" s="921"/>
      <c r="BD68" s="921"/>
      <c r="BE68" s="921">
        <v>47</v>
      </c>
      <c r="BF68" s="921">
        <v>45</v>
      </c>
      <c r="BG68" s="921">
        <f t="shared" si="1"/>
        <v>124</v>
      </c>
    </row>
    <row r="69" spans="1:59">
      <c r="A69" s="918">
        <v>64</v>
      </c>
      <c r="B69" s="919" t="s">
        <v>18314</v>
      </c>
      <c r="C69" s="919" t="s">
        <v>18282</v>
      </c>
      <c r="D69" s="919" t="s">
        <v>17968</v>
      </c>
      <c r="E69" s="919" t="s">
        <v>18380</v>
      </c>
      <c r="F69" s="920" t="s">
        <v>18381</v>
      </c>
      <c r="G69" s="919" t="s">
        <v>18382</v>
      </c>
      <c r="H69" s="919" t="s">
        <v>18383</v>
      </c>
      <c r="I69" s="919" t="s">
        <v>17973</v>
      </c>
      <c r="J69" s="919" t="s">
        <v>18384</v>
      </c>
      <c r="K69" s="919" t="s">
        <v>18385</v>
      </c>
      <c r="L69" s="921">
        <v>4317</v>
      </c>
      <c r="M69" s="922"/>
      <c r="N69" s="921"/>
      <c r="O69" s="922">
        <v>480</v>
      </c>
      <c r="P69" s="921">
        <v>921</v>
      </c>
      <c r="Q69" s="922"/>
      <c r="R69" s="921"/>
      <c r="S69" s="922">
        <v>2</v>
      </c>
      <c r="T69" s="921">
        <v>218</v>
      </c>
      <c r="U69" s="922">
        <v>1</v>
      </c>
      <c r="V69" s="921">
        <v>99</v>
      </c>
      <c r="W69" s="922"/>
      <c r="X69" s="921"/>
      <c r="Y69" s="922"/>
      <c r="Z69" s="921"/>
      <c r="AA69" s="922">
        <v>7</v>
      </c>
      <c r="AB69" s="922">
        <v>7</v>
      </c>
      <c r="AC69" s="922">
        <v>3</v>
      </c>
      <c r="AD69" s="922"/>
      <c r="AE69" s="922">
        <v>1</v>
      </c>
      <c r="AF69" s="922"/>
      <c r="AG69" s="922"/>
      <c r="AH69" s="922">
        <f t="shared" si="2"/>
        <v>4</v>
      </c>
      <c r="AI69" s="922">
        <v>27</v>
      </c>
      <c r="AJ69" s="922">
        <v>4</v>
      </c>
      <c r="AK69" s="922">
        <v>3</v>
      </c>
      <c r="AL69" s="922"/>
      <c r="AM69" s="922">
        <v>12737</v>
      </c>
      <c r="AN69" s="922"/>
      <c r="AO69" s="922"/>
      <c r="AP69" s="922">
        <v>31705</v>
      </c>
      <c r="AQ69" s="922">
        <v>16011</v>
      </c>
      <c r="AR69" s="922"/>
      <c r="AS69" s="922"/>
      <c r="AT69" s="922">
        <f t="shared" si="0"/>
        <v>47716</v>
      </c>
      <c r="AU69" s="921">
        <v>309</v>
      </c>
      <c r="AV69" s="921">
        <v>571</v>
      </c>
      <c r="AW69" s="921">
        <v>189</v>
      </c>
      <c r="AX69" s="921">
        <v>96</v>
      </c>
      <c r="AY69" s="921"/>
      <c r="AZ69" s="921"/>
      <c r="BA69" s="921">
        <f t="shared" si="3"/>
        <v>1165</v>
      </c>
      <c r="BB69" s="921">
        <v>24</v>
      </c>
      <c r="BC69" s="921"/>
      <c r="BD69" s="921"/>
      <c r="BE69" s="921">
        <v>46</v>
      </c>
      <c r="BF69" s="921"/>
      <c r="BG69" s="921">
        <f t="shared" si="1"/>
        <v>70</v>
      </c>
    </row>
    <row r="70" spans="1:59">
      <c r="A70" s="918">
        <v>65</v>
      </c>
      <c r="B70" s="919" t="s">
        <v>18314</v>
      </c>
      <c r="C70" s="919" t="s">
        <v>18282</v>
      </c>
      <c r="D70" s="919" t="s">
        <v>17968</v>
      </c>
      <c r="E70" s="919" t="s">
        <v>18283</v>
      </c>
      <c r="F70" s="920" t="s">
        <v>18386</v>
      </c>
      <c r="G70" s="919" t="s">
        <v>18387</v>
      </c>
      <c r="H70" s="919" t="s">
        <v>18383</v>
      </c>
      <c r="I70" s="919" t="s">
        <v>17973</v>
      </c>
      <c r="J70" s="919" t="s">
        <v>18384</v>
      </c>
      <c r="K70" s="919" t="s">
        <v>18388</v>
      </c>
      <c r="L70" s="921">
        <v>14304</v>
      </c>
      <c r="M70" s="922"/>
      <c r="N70" s="921"/>
      <c r="O70" s="922">
        <v>951</v>
      </c>
      <c r="P70" s="921">
        <v>1486</v>
      </c>
      <c r="Q70" s="922">
        <v>200</v>
      </c>
      <c r="R70" s="921">
        <v>457</v>
      </c>
      <c r="S70" s="922">
        <v>1</v>
      </c>
      <c r="T70" s="921">
        <v>314</v>
      </c>
      <c r="U70" s="922">
        <v>7</v>
      </c>
      <c r="V70" s="921">
        <v>72</v>
      </c>
      <c r="W70" s="922">
        <v>2</v>
      </c>
      <c r="X70" s="921">
        <v>132</v>
      </c>
      <c r="Y70" s="922"/>
      <c r="Z70" s="921"/>
      <c r="AA70" s="922">
        <v>49</v>
      </c>
      <c r="AB70" s="922">
        <v>49</v>
      </c>
      <c r="AC70" s="922">
        <v>4</v>
      </c>
      <c r="AD70" s="922">
        <v>1</v>
      </c>
      <c r="AE70" s="922">
        <v>5</v>
      </c>
      <c r="AF70" s="922">
        <v>1</v>
      </c>
      <c r="AG70" s="922">
        <v>4</v>
      </c>
      <c r="AH70" s="922">
        <f t="shared" si="2"/>
        <v>15</v>
      </c>
      <c r="AI70" s="922"/>
      <c r="AJ70" s="922"/>
      <c r="AK70" s="922"/>
      <c r="AL70" s="922"/>
      <c r="AM70" s="922">
        <v>11945</v>
      </c>
      <c r="AN70" s="922"/>
      <c r="AO70" s="922"/>
      <c r="AP70" s="922">
        <v>21004</v>
      </c>
      <c r="AQ70" s="922">
        <v>570</v>
      </c>
      <c r="AR70" s="922"/>
      <c r="AS70" s="922"/>
      <c r="AT70" s="922">
        <f t="shared" ref="AT70:AT133" si="4">SUM(AP70:AS70)</f>
        <v>21574</v>
      </c>
      <c r="AU70" s="921">
        <v>2142</v>
      </c>
      <c r="AV70" s="921">
        <v>1732</v>
      </c>
      <c r="AW70" s="921">
        <v>197</v>
      </c>
      <c r="AX70" s="921">
        <v>19</v>
      </c>
      <c r="AY70" s="921">
        <v>180</v>
      </c>
      <c r="AZ70" s="921"/>
      <c r="BA70" s="921">
        <f t="shared" si="3"/>
        <v>4270</v>
      </c>
      <c r="BB70" s="921">
        <v>37</v>
      </c>
      <c r="BC70" s="921"/>
      <c r="BD70" s="921">
        <v>172</v>
      </c>
      <c r="BE70" s="921">
        <v>16</v>
      </c>
      <c r="BF70" s="921"/>
      <c r="BG70" s="921">
        <f t="shared" si="1"/>
        <v>225</v>
      </c>
    </row>
    <row r="71" spans="1:59">
      <c r="A71" s="918">
        <v>66</v>
      </c>
      <c r="B71" s="919" t="s">
        <v>18389</v>
      </c>
      <c r="C71" s="919" t="s">
        <v>18195</v>
      </c>
      <c r="D71" s="919" t="s">
        <v>18067</v>
      </c>
      <c r="E71" s="919" t="s">
        <v>18390</v>
      </c>
      <c r="F71" s="920" t="s">
        <v>18391</v>
      </c>
      <c r="G71" s="919" t="s">
        <v>18392</v>
      </c>
      <c r="H71" s="919" t="s">
        <v>18389</v>
      </c>
      <c r="I71" s="919" t="s">
        <v>18122</v>
      </c>
      <c r="J71" s="919" t="s">
        <v>18393</v>
      </c>
      <c r="K71" s="919" t="s">
        <v>18394</v>
      </c>
      <c r="L71" s="921">
        <v>47087</v>
      </c>
      <c r="M71" s="922">
        <v>1517</v>
      </c>
      <c r="N71" s="921">
        <v>13704</v>
      </c>
      <c r="O71" s="922">
        <v>464</v>
      </c>
      <c r="P71" s="921">
        <v>4834</v>
      </c>
      <c r="Q71" s="922"/>
      <c r="R71" s="921"/>
      <c r="S71" s="922">
        <v>1</v>
      </c>
      <c r="T71" s="921">
        <v>2201</v>
      </c>
      <c r="U71" s="922"/>
      <c r="V71" s="921"/>
      <c r="W71" s="922"/>
      <c r="X71" s="921"/>
      <c r="Y71" s="922"/>
      <c r="Z71" s="921"/>
      <c r="AA71" s="922">
        <v>60</v>
      </c>
      <c r="AB71" s="922">
        <v>60</v>
      </c>
      <c r="AC71" s="922">
        <v>2</v>
      </c>
      <c r="AD71" s="922">
        <v>1</v>
      </c>
      <c r="AE71" s="922"/>
      <c r="AF71" s="922"/>
      <c r="AG71" s="922"/>
      <c r="AH71" s="922">
        <f t="shared" si="2"/>
        <v>3</v>
      </c>
      <c r="AI71" s="922">
        <v>221</v>
      </c>
      <c r="AJ71" s="922">
        <v>87</v>
      </c>
      <c r="AK71" s="922">
        <v>57</v>
      </c>
      <c r="AL71" s="922"/>
      <c r="AM71" s="922">
        <v>41662</v>
      </c>
      <c r="AN71" s="922"/>
      <c r="AO71" s="922">
        <v>2076</v>
      </c>
      <c r="AP71" s="922">
        <v>186710</v>
      </c>
      <c r="AQ71" s="922">
        <v>38013</v>
      </c>
      <c r="AR71" s="922">
        <v>2076</v>
      </c>
      <c r="AS71" s="922"/>
      <c r="AT71" s="922">
        <f t="shared" si="4"/>
        <v>226799</v>
      </c>
      <c r="AU71" s="921">
        <v>21421</v>
      </c>
      <c r="AV71" s="921">
        <v>15674</v>
      </c>
      <c r="AW71" s="921">
        <v>5865</v>
      </c>
      <c r="AX71" s="921">
        <v>89</v>
      </c>
      <c r="AY71" s="921">
        <v>62</v>
      </c>
      <c r="AZ71" s="921"/>
      <c r="BA71" s="921">
        <f t="shared" si="3"/>
        <v>43111</v>
      </c>
      <c r="BB71" s="921">
        <v>1045</v>
      </c>
      <c r="BC71" s="921"/>
      <c r="BD71" s="921">
        <v>60</v>
      </c>
      <c r="BE71" s="921">
        <v>321</v>
      </c>
      <c r="BF71" s="921">
        <v>174</v>
      </c>
      <c r="BG71" s="921">
        <f t="shared" ref="BG71:BG134" si="5">SUM(BB71:BF71)</f>
        <v>1600</v>
      </c>
    </row>
    <row r="72" spans="1:59">
      <c r="A72" s="918">
        <v>67</v>
      </c>
      <c r="B72" s="919" t="s">
        <v>18389</v>
      </c>
      <c r="C72" s="919" t="s">
        <v>18282</v>
      </c>
      <c r="D72" s="919" t="s">
        <v>18067</v>
      </c>
      <c r="E72" s="919" t="s">
        <v>18395</v>
      </c>
      <c r="F72" s="920" t="s">
        <v>18396</v>
      </c>
      <c r="G72" s="919" t="s">
        <v>18397</v>
      </c>
      <c r="H72" s="919" t="s">
        <v>18389</v>
      </c>
      <c r="I72" s="919" t="s">
        <v>18122</v>
      </c>
      <c r="J72" s="919" t="s">
        <v>18398</v>
      </c>
      <c r="K72" s="919" t="s">
        <v>18399</v>
      </c>
      <c r="L72" s="921">
        <v>10581</v>
      </c>
      <c r="M72" s="922"/>
      <c r="N72" s="921"/>
      <c r="O72" s="922">
        <v>802</v>
      </c>
      <c r="P72" s="921">
        <v>2238</v>
      </c>
      <c r="Q72" s="922">
        <v>279</v>
      </c>
      <c r="R72" s="921">
        <v>468</v>
      </c>
      <c r="S72" s="922"/>
      <c r="T72" s="921"/>
      <c r="U72" s="922"/>
      <c r="V72" s="921"/>
      <c r="W72" s="922"/>
      <c r="X72" s="921"/>
      <c r="Y72" s="922"/>
      <c r="Z72" s="921"/>
      <c r="AA72" s="922">
        <v>29</v>
      </c>
      <c r="AB72" s="922">
        <v>24</v>
      </c>
      <c r="AC72" s="922"/>
      <c r="AD72" s="922"/>
      <c r="AE72" s="922"/>
      <c r="AF72" s="922"/>
      <c r="AG72" s="922"/>
      <c r="AH72" s="922">
        <f t="shared" ref="AH72:AH135" si="6">SUM(AC72:AG72)</f>
        <v>0</v>
      </c>
      <c r="AI72" s="922">
        <v>237</v>
      </c>
      <c r="AJ72" s="922"/>
      <c r="AK72" s="922"/>
      <c r="AL72" s="922"/>
      <c r="AM72" s="922"/>
      <c r="AN72" s="922"/>
      <c r="AO72" s="922"/>
      <c r="AP72" s="922">
        <v>60925</v>
      </c>
      <c r="AQ72" s="922"/>
      <c r="AR72" s="922"/>
      <c r="AS72" s="922"/>
      <c r="AT72" s="922">
        <f t="shared" si="4"/>
        <v>60925</v>
      </c>
      <c r="AU72" s="921">
        <v>1716.72</v>
      </c>
      <c r="AV72" s="921">
        <v>1033.47</v>
      </c>
      <c r="AW72" s="921"/>
      <c r="AX72" s="921"/>
      <c r="AY72" s="921"/>
      <c r="AZ72" s="921"/>
      <c r="BA72" s="921">
        <f t="shared" ref="BA72:BA135" si="7">SUM(AU72:AZ72)</f>
        <v>2750.19</v>
      </c>
      <c r="BB72" s="921"/>
      <c r="BC72" s="921"/>
      <c r="BD72" s="921"/>
      <c r="BE72" s="921">
        <v>92</v>
      </c>
      <c r="BF72" s="921"/>
      <c r="BG72" s="921">
        <f t="shared" si="5"/>
        <v>92</v>
      </c>
    </row>
    <row r="73" spans="1:59">
      <c r="A73" s="918">
        <v>68</v>
      </c>
      <c r="B73" s="919" t="s">
        <v>18389</v>
      </c>
      <c r="C73" s="919" t="s">
        <v>18236</v>
      </c>
      <c r="D73" s="919" t="s">
        <v>18067</v>
      </c>
      <c r="E73" s="919" t="s">
        <v>18400</v>
      </c>
      <c r="F73" s="920" t="s">
        <v>18401</v>
      </c>
      <c r="G73" s="919" t="s">
        <v>18402</v>
      </c>
      <c r="H73" s="919" t="s">
        <v>18403</v>
      </c>
      <c r="I73" s="919" t="s">
        <v>17973</v>
      </c>
      <c r="J73" s="919" t="s">
        <v>18404</v>
      </c>
      <c r="K73" s="919" t="s">
        <v>18405</v>
      </c>
      <c r="L73" s="921">
        <v>14083.32</v>
      </c>
      <c r="M73" s="922"/>
      <c r="N73" s="921"/>
      <c r="O73" s="922">
        <v>715</v>
      </c>
      <c r="P73" s="921">
        <v>614</v>
      </c>
      <c r="Q73" s="922">
        <v>84</v>
      </c>
      <c r="R73" s="921">
        <v>51</v>
      </c>
      <c r="S73" s="922"/>
      <c r="T73" s="921"/>
      <c r="U73" s="922">
        <v>1</v>
      </c>
      <c r="V73" s="921">
        <v>163.5</v>
      </c>
      <c r="W73" s="922">
        <v>1</v>
      </c>
      <c r="X73" s="921">
        <v>64</v>
      </c>
      <c r="Y73" s="922"/>
      <c r="Z73" s="921"/>
      <c r="AA73" s="922">
        <v>32</v>
      </c>
      <c r="AB73" s="922">
        <v>32</v>
      </c>
      <c r="AC73" s="922">
        <v>11</v>
      </c>
      <c r="AD73" s="922"/>
      <c r="AE73" s="922">
        <v>1</v>
      </c>
      <c r="AF73" s="922"/>
      <c r="AG73" s="922"/>
      <c r="AH73" s="922">
        <f t="shared" si="6"/>
        <v>12</v>
      </c>
      <c r="AI73" s="922">
        <v>207</v>
      </c>
      <c r="AJ73" s="922"/>
      <c r="AK73" s="922"/>
      <c r="AL73" s="922"/>
      <c r="AM73" s="922"/>
      <c r="AN73" s="922"/>
      <c r="AO73" s="922"/>
      <c r="AP73" s="922">
        <v>55828</v>
      </c>
      <c r="AQ73" s="922"/>
      <c r="AR73" s="922"/>
      <c r="AS73" s="922">
        <v>6920</v>
      </c>
      <c r="AT73" s="922">
        <f t="shared" si="4"/>
        <v>62748</v>
      </c>
      <c r="AU73" s="921">
        <v>1805</v>
      </c>
      <c r="AV73" s="921">
        <v>1277</v>
      </c>
      <c r="AW73" s="921">
        <v>105</v>
      </c>
      <c r="AX73" s="921"/>
      <c r="AY73" s="921"/>
      <c r="AZ73" s="921"/>
      <c r="BA73" s="921">
        <f t="shared" si="7"/>
        <v>3187</v>
      </c>
      <c r="BB73" s="921"/>
      <c r="BC73" s="921"/>
      <c r="BD73" s="921"/>
      <c r="BE73" s="921">
        <v>155</v>
      </c>
      <c r="BF73" s="921">
        <v>31</v>
      </c>
      <c r="BG73" s="921">
        <f t="shared" si="5"/>
        <v>186</v>
      </c>
    </row>
    <row r="74" spans="1:59">
      <c r="A74" s="918">
        <v>69</v>
      </c>
      <c r="B74" s="919" t="s">
        <v>18389</v>
      </c>
      <c r="C74" s="919" t="s">
        <v>18181</v>
      </c>
      <c r="D74" s="919" t="s">
        <v>17968</v>
      </c>
      <c r="E74" s="919" t="s">
        <v>18406</v>
      </c>
      <c r="F74" s="920" t="s">
        <v>18407</v>
      </c>
      <c r="G74" s="919" t="s">
        <v>18408</v>
      </c>
      <c r="H74" s="919" t="s">
        <v>18409</v>
      </c>
      <c r="I74" s="919" t="s">
        <v>17973</v>
      </c>
      <c r="J74" s="919" t="s">
        <v>18410</v>
      </c>
      <c r="K74" s="919" t="s">
        <v>18411</v>
      </c>
      <c r="L74" s="921">
        <v>4513</v>
      </c>
      <c r="M74" s="922"/>
      <c r="N74" s="921"/>
      <c r="O74" s="922"/>
      <c r="P74" s="921"/>
      <c r="Q74" s="922">
        <v>108</v>
      </c>
      <c r="R74" s="921">
        <v>226</v>
      </c>
      <c r="S74" s="922"/>
      <c r="T74" s="921"/>
      <c r="U74" s="922"/>
      <c r="V74" s="921"/>
      <c r="W74" s="922"/>
      <c r="X74" s="921"/>
      <c r="Y74" s="922"/>
      <c r="Z74" s="921"/>
      <c r="AA74" s="922">
        <v>2</v>
      </c>
      <c r="AB74" s="922">
        <v>1</v>
      </c>
      <c r="AC74" s="922"/>
      <c r="AD74" s="922"/>
      <c r="AE74" s="922">
        <v>1</v>
      </c>
      <c r="AF74" s="922"/>
      <c r="AG74" s="922"/>
      <c r="AH74" s="922">
        <f t="shared" si="6"/>
        <v>1</v>
      </c>
      <c r="AI74" s="922"/>
      <c r="AJ74" s="922"/>
      <c r="AK74" s="922"/>
      <c r="AL74" s="922">
        <v>89</v>
      </c>
      <c r="AM74" s="922"/>
      <c r="AN74" s="922"/>
      <c r="AO74" s="922"/>
      <c r="AP74" s="922"/>
      <c r="AQ74" s="922"/>
      <c r="AR74" s="922"/>
      <c r="AS74" s="922">
        <v>4438</v>
      </c>
      <c r="AT74" s="922">
        <f t="shared" si="4"/>
        <v>4438</v>
      </c>
      <c r="AU74" s="921">
        <v>42</v>
      </c>
      <c r="AV74" s="921">
        <v>14</v>
      </c>
      <c r="AW74" s="921"/>
      <c r="AX74" s="921"/>
      <c r="AY74" s="921"/>
      <c r="AZ74" s="921">
        <v>10</v>
      </c>
      <c r="BA74" s="921">
        <f t="shared" si="7"/>
        <v>66</v>
      </c>
      <c r="BB74" s="921"/>
      <c r="BC74" s="921"/>
      <c r="BD74" s="921"/>
      <c r="BE74" s="921">
        <v>2</v>
      </c>
      <c r="BF74" s="921">
        <v>70</v>
      </c>
      <c r="BG74" s="921">
        <f t="shared" si="5"/>
        <v>72</v>
      </c>
    </row>
    <row r="75" spans="1:59">
      <c r="A75" s="918">
        <v>70</v>
      </c>
      <c r="B75" s="919" t="s">
        <v>18389</v>
      </c>
      <c r="C75" s="919" t="s">
        <v>18282</v>
      </c>
      <c r="D75" s="919" t="s">
        <v>17968</v>
      </c>
      <c r="E75" s="919" t="s">
        <v>18412</v>
      </c>
      <c r="F75" s="920" t="s">
        <v>18413</v>
      </c>
      <c r="G75" s="919" t="s">
        <v>18414</v>
      </c>
      <c r="H75" s="919" t="s">
        <v>18415</v>
      </c>
      <c r="I75" s="919" t="s">
        <v>18122</v>
      </c>
      <c r="J75" s="919" t="s">
        <v>18416</v>
      </c>
      <c r="K75" s="919" t="s">
        <v>18417</v>
      </c>
      <c r="L75" s="921">
        <v>1665.39</v>
      </c>
      <c r="M75" s="922"/>
      <c r="N75" s="921"/>
      <c r="O75" s="922">
        <v>300</v>
      </c>
      <c r="P75" s="921">
        <v>524.13</v>
      </c>
      <c r="Q75" s="922"/>
      <c r="R75" s="921"/>
      <c r="S75" s="922"/>
      <c r="T75" s="921"/>
      <c r="U75" s="922">
        <v>1</v>
      </c>
      <c r="V75" s="921">
        <v>131.82</v>
      </c>
      <c r="W75" s="922">
        <v>1</v>
      </c>
      <c r="X75" s="921">
        <v>15.2</v>
      </c>
      <c r="Y75" s="922"/>
      <c r="Z75" s="921"/>
      <c r="AA75" s="922">
        <v>6</v>
      </c>
      <c r="AB75" s="922">
        <v>6</v>
      </c>
      <c r="AC75" s="922">
        <v>2</v>
      </c>
      <c r="AD75" s="922"/>
      <c r="AE75" s="922">
        <v>1</v>
      </c>
      <c r="AF75" s="922"/>
      <c r="AG75" s="922"/>
      <c r="AH75" s="922">
        <f t="shared" si="6"/>
        <v>3</v>
      </c>
      <c r="AI75" s="922">
        <v>89</v>
      </c>
      <c r="AJ75" s="922"/>
      <c r="AK75" s="922">
        <v>20</v>
      </c>
      <c r="AL75" s="922">
        <v>78</v>
      </c>
      <c r="AM75" s="922">
        <v>18643</v>
      </c>
      <c r="AN75" s="922"/>
      <c r="AO75" s="922"/>
      <c r="AP75" s="922">
        <v>18664</v>
      </c>
      <c r="AQ75" s="922"/>
      <c r="AR75" s="922">
        <v>45</v>
      </c>
      <c r="AS75" s="922">
        <v>37</v>
      </c>
      <c r="AT75" s="922">
        <f t="shared" si="4"/>
        <v>18746</v>
      </c>
      <c r="AU75" s="921"/>
      <c r="AV75" s="921">
        <v>141</v>
      </c>
      <c r="AW75" s="921">
        <v>208</v>
      </c>
      <c r="AX75" s="921"/>
      <c r="AY75" s="921">
        <v>27</v>
      </c>
      <c r="AZ75" s="921">
        <v>68</v>
      </c>
      <c r="BA75" s="921">
        <f t="shared" si="7"/>
        <v>444</v>
      </c>
      <c r="BB75" s="921">
        <v>35</v>
      </c>
      <c r="BC75" s="921"/>
      <c r="BD75" s="921"/>
      <c r="BE75" s="921">
        <v>27</v>
      </c>
      <c r="BF75" s="921"/>
      <c r="BG75" s="921">
        <f t="shared" si="5"/>
        <v>62</v>
      </c>
    </row>
    <row r="76" spans="1:59">
      <c r="A76" s="918">
        <v>71</v>
      </c>
      <c r="B76" s="919" t="s">
        <v>18389</v>
      </c>
      <c r="C76" s="919" t="s">
        <v>18282</v>
      </c>
      <c r="D76" s="919" t="s">
        <v>17968</v>
      </c>
      <c r="E76" s="919" t="s">
        <v>18418</v>
      </c>
      <c r="F76" s="920" t="s">
        <v>18419</v>
      </c>
      <c r="G76" s="919" t="s">
        <v>18420</v>
      </c>
      <c r="H76" s="919" t="s">
        <v>18421</v>
      </c>
      <c r="I76" s="919" t="s">
        <v>18174</v>
      </c>
      <c r="J76" s="919" t="s">
        <v>18422</v>
      </c>
      <c r="K76" s="919" t="s">
        <v>18423</v>
      </c>
      <c r="L76" s="921">
        <v>8599.52</v>
      </c>
      <c r="M76" s="922"/>
      <c r="N76" s="921"/>
      <c r="O76" s="922">
        <v>326</v>
      </c>
      <c r="P76" s="921">
        <v>486.7</v>
      </c>
      <c r="Q76" s="922"/>
      <c r="R76" s="921"/>
      <c r="S76" s="922">
        <v>1</v>
      </c>
      <c r="T76" s="921">
        <v>165</v>
      </c>
      <c r="U76" s="922">
        <v>23</v>
      </c>
      <c r="V76" s="921">
        <v>1267</v>
      </c>
      <c r="W76" s="922">
        <v>2</v>
      </c>
      <c r="X76" s="921">
        <v>75.599999999999994</v>
      </c>
      <c r="Y76" s="922"/>
      <c r="Z76" s="921"/>
      <c r="AA76" s="922">
        <v>11</v>
      </c>
      <c r="AB76" s="922">
        <v>11</v>
      </c>
      <c r="AC76" s="922"/>
      <c r="AD76" s="922"/>
      <c r="AE76" s="922"/>
      <c r="AF76" s="922"/>
      <c r="AG76" s="922">
        <v>2</v>
      </c>
      <c r="AH76" s="922">
        <f t="shared" si="6"/>
        <v>2</v>
      </c>
      <c r="AI76" s="922">
        <v>199</v>
      </c>
      <c r="AJ76" s="922">
        <v>46</v>
      </c>
      <c r="AK76" s="922">
        <v>61</v>
      </c>
      <c r="AL76" s="922"/>
      <c r="AM76" s="922"/>
      <c r="AN76" s="922"/>
      <c r="AO76" s="922">
        <v>90371</v>
      </c>
      <c r="AP76" s="922">
        <v>41374</v>
      </c>
      <c r="AQ76" s="922">
        <v>4064</v>
      </c>
      <c r="AR76" s="922">
        <v>104197</v>
      </c>
      <c r="AS76" s="922"/>
      <c r="AT76" s="922">
        <f t="shared" si="4"/>
        <v>149635</v>
      </c>
      <c r="AU76" s="921">
        <v>334</v>
      </c>
      <c r="AV76" s="921">
        <v>309</v>
      </c>
      <c r="AW76" s="921">
        <v>30</v>
      </c>
      <c r="AX76" s="921"/>
      <c r="AY76" s="921">
        <v>17</v>
      </c>
      <c r="AZ76" s="921">
        <v>318</v>
      </c>
      <c r="BA76" s="921">
        <f t="shared" si="7"/>
        <v>1008</v>
      </c>
      <c r="BB76" s="921"/>
      <c r="BC76" s="921"/>
      <c r="BD76" s="921">
        <v>519</v>
      </c>
      <c r="BE76" s="921">
        <v>31</v>
      </c>
      <c r="BF76" s="921">
        <v>458</v>
      </c>
      <c r="BG76" s="921">
        <f t="shared" si="5"/>
        <v>1008</v>
      </c>
    </row>
    <row r="77" spans="1:59">
      <c r="A77" s="918">
        <v>72</v>
      </c>
      <c r="B77" s="919" t="s">
        <v>18389</v>
      </c>
      <c r="C77" s="919" t="s">
        <v>18236</v>
      </c>
      <c r="D77" s="919" t="s">
        <v>17968</v>
      </c>
      <c r="E77" s="919" t="s">
        <v>18424</v>
      </c>
      <c r="F77" s="920" t="s">
        <v>18425</v>
      </c>
      <c r="G77" s="919" t="s">
        <v>18426</v>
      </c>
      <c r="H77" s="919" t="s">
        <v>18427</v>
      </c>
      <c r="I77" s="919" t="s">
        <v>18174</v>
      </c>
      <c r="J77" s="919" t="s">
        <v>18428</v>
      </c>
      <c r="K77" s="919" t="s">
        <v>18429</v>
      </c>
      <c r="L77" s="921">
        <v>542</v>
      </c>
      <c r="M77" s="922"/>
      <c r="N77" s="921"/>
      <c r="O77" s="922">
        <v>366</v>
      </c>
      <c r="P77" s="921">
        <v>610.9</v>
      </c>
      <c r="Q77" s="922"/>
      <c r="R77" s="921"/>
      <c r="S77" s="922"/>
      <c r="T77" s="921"/>
      <c r="U77" s="922"/>
      <c r="V77" s="921"/>
      <c r="W77" s="922"/>
      <c r="X77" s="921"/>
      <c r="Y77" s="922"/>
      <c r="Z77" s="921"/>
      <c r="AA77" s="922">
        <v>3</v>
      </c>
      <c r="AB77" s="922">
        <v>3</v>
      </c>
      <c r="AC77" s="922"/>
      <c r="AD77" s="922"/>
      <c r="AE77" s="922"/>
      <c r="AF77" s="922"/>
      <c r="AG77" s="922"/>
      <c r="AH77" s="922">
        <f t="shared" si="6"/>
        <v>0</v>
      </c>
      <c r="AI77" s="922">
        <v>9</v>
      </c>
      <c r="AJ77" s="922"/>
      <c r="AK77" s="922"/>
      <c r="AL77" s="922">
        <v>92</v>
      </c>
      <c r="AM77" s="922">
        <v>390</v>
      </c>
      <c r="AN77" s="922"/>
      <c r="AO77" s="922"/>
      <c r="AP77" s="922">
        <v>4484</v>
      </c>
      <c r="AQ77" s="922"/>
      <c r="AR77" s="922"/>
      <c r="AS77" s="922">
        <v>38644</v>
      </c>
      <c r="AT77" s="922">
        <f t="shared" si="4"/>
        <v>43128</v>
      </c>
      <c r="AU77" s="921">
        <v>103</v>
      </c>
      <c r="AV77" s="921">
        <v>20</v>
      </c>
      <c r="AW77" s="921"/>
      <c r="AX77" s="921"/>
      <c r="AY77" s="921"/>
      <c r="AZ77" s="921"/>
      <c r="BA77" s="921">
        <f t="shared" si="7"/>
        <v>123</v>
      </c>
      <c r="BB77" s="921"/>
      <c r="BC77" s="921"/>
      <c r="BD77" s="921"/>
      <c r="BE77" s="921">
        <v>47</v>
      </c>
      <c r="BF77" s="921"/>
      <c r="BG77" s="921">
        <f t="shared" si="5"/>
        <v>47</v>
      </c>
    </row>
    <row r="78" spans="1:59">
      <c r="A78" s="918">
        <v>73</v>
      </c>
      <c r="B78" s="919" t="s">
        <v>18389</v>
      </c>
      <c r="C78" s="919" t="s">
        <v>18195</v>
      </c>
      <c r="D78" s="919" t="s">
        <v>17968</v>
      </c>
      <c r="E78" s="919" t="s">
        <v>18430</v>
      </c>
      <c r="F78" s="920" t="s">
        <v>18431</v>
      </c>
      <c r="G78" s="919" t="s">
        <v>18432</v>
      </c>
      <c r="H78" s="919" t="s">
        <v>18433</v>
      </c>
      <c r="I78" s="919" t="s">
        <v>18122</v>
      </c>
      <c r="J78" s="919" t="s">
        <v>18434</v>
      </c>
      <c r="K78" s="919" t="s">
        <v>18435</v>
      </c>
      <c r="L78" s="921">
        <v>2901.51</v>
      </c>
      <c r="M78" s="922"/>
      <c r="N78" s="921"/>
      <c r="O78" s="922">
        <v>360</v>
      </c>
      <c r="P78" s="921">
        <v>824</v>
      </c>
      <c r="Q78" s="922"/>
      <c r="R78" s="921"/>
      <c r="S78" s="922">
        <v>1</v>
      </c>
      <c r="T78" s="921">
        <v>78</v>
      </c>
      <c r="U78" s="922">
        <v>1</v>
      </c>
      <c r="V78" s="921">
        <v>101</v>
      </c>
      <c r="W78" s="922">
        <v>2</v>
      </c>
      <c r="X78" s="921">
        <v>174</v>
      </c>
      <c r="Y78" s="922"/>
      <c r="Z78" s="921"/>
      <c r="AA78" s="922">
        <v>6</v>
      </c>
      <c r="AB78" s="922">
        <v>6</v>
      </c>
      <c r="AC78" s="922">
        <v>1</v>
      </c>
      <c r="AD78" s="922">
        <v>1</v>
      </c>
      <c r="AE78" s="922">
        <v>1</v>
      </c>
      <c r="AF78" s="922">
        <v>1</v>
      </c>
      <c r="AG78" s="922"/>
      <c r="AH78" s="922">
        <f t="shared" si="6"/>
        <v>4</v>
      </c>
      <c r="AI78" s="922">
        <v>161</v>
      </c>
      <c r="AJ78" s="922">
        <v>204</v>
      </c>
      <c r="AK78" s="922"/>
      <c r="AL78" s="922"/>
      <c r="AM78" s="922">
        <v>3434</v>
      </c>
      <c r="AN78" s="922"/>
      <c r="AO78" s="922"/>
      <c r="AP78" s="922">
        <v>30039</v>
      </c>
      <c r="AQ78" s="922">
        <v>12200</v>
      </c>
      <c r="AR78" s="922"/>
      <c r="AS78" s="922">
        <v>7197</v>
      </c>
      <c r="AT78" s="922">
        <f t="shared" si="4"/>
        <v>49436</v>
      </c>
      <c r="AU78" s="921">
        <v>328</v>
      </c>
      <c r="AV78" s="921">
        <v>189</v>
      </c>
      <c r="AW78" s="921">
        <v>117</v>
      </c>
      <c r="AX78" s="921">
        <v>11</v>
      </c>
      <c r="AY78" s="921"/>
      <c r="AZ78" s="921"/>
      <c r="BA78" s="921">
        <f t="shared" si="7"/>
        <v>645</v>
      </c>
      <c r="BB78" s="921">
        <v>20</v>
      </c>
      <c r="BC78" s="921"/>
      <c r="BD78" s="921"/>
      <c r="BE78" s="921">
        <v>40</v>
      </c>
      <c r="BF78" s="921">
        <v>4</v>
      </c>
      <c r="BG78" s="921">
        <f t="shared" si="5"/>
        <v>64</v>
      </c>
    </row>
    <row r="79" spans="1:59">
      <c r="A79" s="918">
        <v>74</v>
      </c>
      <c r="B79" s="919" t="s">
        <v>18389</v>
      </c>
      <c r="C79" s="919" t="s">
        <v>18436</v>
      </c>
      <c r="D79" s="919" t="s">
        <v>17968</v>
      </c>
      <c r="E79" s="919" t="s">
        <v>18437</v>
      </c>
      <c r="F79" s="920" t="s">
        <v>18438</v>
      </c>
      <c r="G79" s="919" t="s">
        <v>18439</v>
      </c>
      <c r="H79" s="919" t="s">
        <v>18440</v>
      </c>
      <c r="I79" s="919" t="s">
        <v>18122</v>
      </c>
      <c r="J79" s="919" t="s">
        <v>18441</v>
      </c>
      <c r="K79" s="919" t="s">
        <v>18442</v>
      </c>
      <c r="L79" s="921">
        <v>4355</v>
      </c>
      <c r="M79" s="922"/>
      <c r="N79" s="921"/>
      <c r="O79" s="922">
        <v>497</v>
      </c>
      <c r="P79" s="921">
        <v>919</v>
      </c>
      <c r="Q79" s="922"/>
      <c r="R79" s="921"/>
      <c r="S79" s="922"/>
      <c r="T79" s="921"/>
      <c r="U79" s="922">
        <v>1</v>
      </c>
      <c r="V79" s="921">
        <v>109</v>
      </c>
      <c r="W79" s="922"/>
      <c r="X79" s="921"/>
      <c r="Y79" s="922">
        <v>100</v>
      </c>
      <c r="Z79" s="921">
        <v>109</v>
      </c>
      <c r="AA79" s="922">
        <v>9</v>
      </c>
      <c r="AB79" s="922">
        <v>9</v>
      </c>
      <c r="AC79" s="922">
        <v>1</v>
      </c>
      <c r="AD79" s="922">
        <v>1</v>
      </c>
      <c r="AE79" s="922">
        <v>1</v>
      </c>
      <c r="AF79" s="922"/>
      <c r="AG79" s="922"/>
      <c r="AH79" s="922">
        <f t="shared" si="6"/>
        <v>3</v>
      </c>
      <c r="AI79" s="922">
        <v>41</v>
      </c>
      <c r="AJ79" s="922"/>
      <c r="AK79" s="922">
        <v>156</v>
      </c>
      <c r="AL79" s="922">
        <v>58</v>
      </c>
      <c r="AM79" s="922">
        <v>7725</v>
      </c>
      <c r="AN79" s="922"/>
      <c r="AO79" s="922"/>
      <c r="AP79" s="922">
        <v>9930</v>
      </c>
      <c r="AQ79" s="922"/>
      <c r="AR79" s="922">
        <v>3200</v>
      </c>
      <c r="AS79" s="922">
        <v>30952</v>
      </c>
      <c r="AT79" s="922">
        <f t="shared" si="4"/>
        <v>44082</v>
      </c>
      <c r="AU79" s="921">
        <v>410</v>
      </c>
      <c r="AV79" s="921">
        <v>315</v>
      </c>
      <c r="AW79" s="921">
        <v>65.900000000000006</v>
      </c>
      <c r="AX79" s="921"/>
      <c r="AY79" s="921">
        <v>43</v>
      </c>
      <c r="AZ79" s="921"/>
      <c r="BA79" s="921">
        <f t="shared" si="7"/>
        <v>833.9</v>
      </c>
      <c r="BB79" s="921">
        <v>2</v>
      </c>
      <c r="BC79" s="921"/>
      <c r="BD79" s="921"/>
      <c r="BE79" s="921">
        <v>18</v>
      </c>
      <c r="BF79" s="921"/>
      <c r="BG79" s="921">
        <f t="shared" si="5"/>
        <v>20</v>
      </c>
    </row>
    <row r="80" spans="1:59">
      <c r="A80" s="918">
        <v>75</v>
      </c>
      <c r="B80" s="919" t="s">
        <v>18443</v>
      </c>
      <c r="C80" s="919" t="s">
        <v>18282</v>
      </c>
      <c r="D80" s="919" t="s">
        <v>18067</v>
      </c>
      <c r="E80" s="919" t="s">
        <v>18444</v>
      </c>
      <c r="F80" s="920" t="s">
        <v>18445</v>
      </c>
      <c r="G80" s="919" t="s">
        <v>18446</v>
      </c>
      <c r="H80" s="919" t="s">
        <v>18444</v>
      </c>
      <c r="I80" s="919" t="s">
        <v>18122</v>
      </c>
      <c r="J80" s="919" t="s">
        <v>18447</v>
      </c>
      <c r="K80" s="919" t="s">
        <v>18448</v>
      </c>
      <c r="L80" s="921">
        <v>41054</v>
      </c>
      <c r="M80" s="922">
        <v>1546</v>
      </c>
      <c r="N80" s="921">
        <v>2515</v>
      </c>
      <c r="O80" s="922">
        <v>643</v>
      </c>
      <c r="P80" s="921">
        <v>1228</v>
      </c>
      <c r="Q80" s="922"/>
      <c r="R80" s="921"/>
      <c r="S80" s="922"/>
      <c r="T80" s="921"/>
      <c r="U80" s="922"/>
      <c r="V80" s="921"/>
      <c r="W80" s="922">
        <v>1</v>
      </c>
      <c r="X80" s="921">
        <v>440</v>
      </c>
      <c r="Y80" s="922">
        <v>850</v>
      </c>
      <c r="Z80" s="921">
        <v>450</v>
      </c>
      <c r="AA80" s="922">
        <v>84</v>
      </c>
      <c r="AB80" s="922">
        <v>84</v>
      </c>
      <c r="AC80" s="922">
        <v>18</v>
      </c>
      <c r="AD80" s="922">
        <v>4</v>
      </c>
      <c r="AE80" s="922">
        <v>8</v>
      </c>
      <c r="AF80" s="922"/>
      <c r="AG80" s="922">
        <v>4</v>
      </c>
      <c r="AH80" s="922">
        <f t="shared" si="6"/>
        <v>34</v>
      </c>
      <c r="AI80" s="922">
        <v>262</v>
      </c>
      <c r="AJ80" s="922"/>
      <c r="AK80" s="922">
        <v>36</v>
      </c>
      <c r="AL80" s="922"/>
      <c r="AM80" s="922">
        <v>104323</v>
      </c>
      <c r="AN80" s="922"/>
      <c r="AO80" s="922">
        <v>260</v>
      </c>
      <c r="AP80" s="922">
        <v>152120</v>
      </c>
      <c r="AQ80" s="922"/>
      <c r="AR80" s="922">
        <v>405</v>
      </c>
      <c r="AS80" s="922"/>
      <c r="AT80" s="922">
        <f t="shared" si="4"/>
        <v>152525</v>
      </c>
      <c r="AU80" s="921">
        <v>5567</v>
      </c>
      <c r="AV80" s="921">
        <v>2836</v>
      </c>
      <c r="AW80" s="921">
        <v>4962</v>
      </c>
      <c r="AX80" s="921"/>
      <c r="AY80" s="921">
        <v>250</v>
      </c>
      <c r="AZ80" s="921">
        <v>23</v>
      </c>
      <c r="BA80" s="921">
        <f t="shared" si="7"/>
        <v>13638</v>
      </c>
      <c r="BB80" s="921">
        <v>1287</v>
      </c>
      <c r="BC80" s="921"/>
      <c r="BD80" s="921">
        <v>62</v>
      </c>
      <c r="BE80" s="921">
        <v>311</v>
      </c>
      <c r="BF80" s="921">
        <v>175</v>
      </c>
      <c r="BG80" s="921">
        <f t="shared" si="5"/>
        <v>1835</v>
      </c>
    </row>
    <row r="81" spans="1:59">
      <c r="A81" s="918">
        <v>76</v>
      </c>
      <c r="B81" s="919" t="s">
        <v>18443</v>
      </c>
      <c r="C81" s="1117" t="s">
        <v>18282</v>
      </c>
      <c r="D81" s="919" t="s">
        <v>18067</v>
      </c>
      <c r="E81" s="919" t="s">
        <v>18449</v>
      </c>
      <c r="F81" s="920" t="s">
        <v>18450</v>
      </c>
      <c r="G81" s="919" t="s">
        <v>18451</v>
      </c>
      <c r="H81" s="919" t="s">
        <v>18449</v>
      </c>
      <c r="I81" s="919" t="s">
        <v>18122</v>
      </c>
      <c r="J81" s="919" t="s">
        <v>18452</v>
      </c>
      <c r="K81" s="919" t="s">
        <v>18453</v>
      </c>
      <c r="L81" s="921">
        <v>10873</v>
      </c>
      <c r="M81" s="922"/>
      <c r="N81" s="921"/>
      <c r="O81" s="922">
        <v>750</v>
      </c>
      <c r="P81" s="921">
        <v>2001</v>
      </c>
      <c r="Q81" s="922">
        <v>338</v>
      </c>
      <c r="R81" s="921">
        <v>217</v>
      </c>
      <c r="S81" s="922"/>
      <c r="T81" s="921"/>
      <c r="U81" s="922">
        <v>2</v>
      </c>
      <c r="V81" s="921">
        <v>41.7</v>
      </c>
      <c r="W81" s="922"/>
      <c r="X81" s="921"/>
      <c r="Y81" s="922"/>
      <c r="Z81" s="921"/>
      <c r="AA81" s="922">
        <v>35</v>
      </c>
      <c r="AB81" s="922">
        <v>35</v>
      </c>
      <c r="AC81" s="922">
        <v>6</v>
      </c>
      <c r="AD81" s="922"/>
      <c r="AE81" s="922">
        <v>2</v>
      </c>
      <c r="AF81" s="922"/>
      <c r="AG81" s="922"/>
      <c r="AH81" s="922">
        <f t="shared" si="6"/>
        <v>8</v>
      </c>
      <c r="AI81" s="922">
        <v>242</v>
      </c>
      <c r="AJ81" s="922"/>
      <c r="AK81" s="922">
        <v>30</v>
      </c>
      <c r="AL81" s="922"/>
      <c r="AM81" s="922">
        <v>48611</v>
      </c>
      <c r="AN81" s="922"/>
      <c r="AO81" s="922">
        <v>225</v>
      </c>
      <c r="AP81" s="922">
        <v>58676</v>
      </c>
      <c r="AQ81" s="922"/>
      <c r="AR81" s="922">
        <v>225</v>
      </c>
      <c r="AS81" s="922"/>
      <c r="AT81" s="922">
        <f t="shared" si="4"/>
        <v>58901</v>
      </c>
      <c r="AU81" s="921">
        <v>2227</v>
      </c>
      <c r="AV81" s="921">
        <v>847</v>
      </c>
      <c r="AW81" s="921">
        <v>500</v>
      </c>
      <c r="AX81" s="921"/>
      <c r="AY81" s="921">
        <v>39</v>
      </c>
      <c r="AZ81" s="921"/>
      <c r="BA81" s="921">
        <f t="shared" si="7"/>
        <v>3613</v>
      </c>
      <c r="BB81" s="921">
        <v>98</v>
      </c>
      <c r="BC81" s="921"/>
      <c r="BD81" s="921">
        <v>16</v>
      </c>
      <c r="BE81" s="921">
        <v>108</v>
      </c>
      <c r="BF81" s="921"/>
      <c r="BG81" s="921">
        <f t="shared" si="5"/>
        <v>222</v>
      </c>
    </row>
    <row r="82" spans="1:59">
      <c r="A82" s="918">
        <v>77</v>
      </c>
      <c r="B82" s="919" t="s">
        <v>18443</v>
      </c>
      <c r="C82" s="919" t="s">
        <v>18149</v>
      </c>
      <c r="D82" s="919" t="s">
        <v>18067</v>
      </c>
      <c r="E82" s="919" t="s">
        <v>18454</v>
      </c>
      <c r="F82" s="920" t="s">
        <v>18455</v>
      </c>
      <c r="G82" s="919" t="s">
        <v>18456</v>
      </c>
      <c r="H82" s="919" t="s">
        <v>18457</v>
      </c>
      <c r="I82" s="919" t="s">
        <v>17973</v>
      </c>
      <c r="J82" s="919" t="s">
        <v>18458</v>
      </c>
      <c r="K82" s="919" t="s">
        <v>18459</v>
      </c>
      <c r="L82" s="921">
        <v>9133</v>
      </c>
      <c r="M82" s="922"/>
      <c r="N82" s="921"/>
      <c r="O82" s="922">
        <v>340</v>
      </c>
      <c r="P82" s="921">
        <v>684</v>
      </c>
      <c r="Q82" s="922"/>
      <c r="R82" s="921"/>
      <c r="S82" s="922">
        <v>8</v>
      </c>
      <c r="T82" s="921">
        <v>957</v>
      </c>
      <c r="U82" s="922"/>
      <c r="V82" s="921"/>
      <c r="W82" s="922"/>
      <c r="X82" s="921"/>
      <c r="Y82" s="922"/>
      <c r="Z82" s="921"/>
      <c r="AA82" s="922">
        <v>80</v>
      </c>
      <c r="AB82" s="922">
        <v>56</v>
      </c>
      <c r="AC82" s="922">
        <v>1</v>
      </c>
      <c r="AD82" s="922"/>
      <c r="AE82" s="922"/>
      <c r="AF82" s="922">
        <v>2</v>
      </c>
      <c r="AG82" s="922">
        <v>9</v>
      </c>
      <c r="AH82" s="922">
        <f t="shared" si="6"/>
        <v>12</v>
      </c>
      <c r="AI82" s="922">
        <v>124</v>
      </c>
      <c r="AJ82" s="922">
        <v>144</v>
      </c>
      <c r="AK82" s="922"/>
      <c r="AL82" s="922">
        <v>25</v>
      </c>
      <c r="AM82" s="922"/>
      <c r="AN82" s="922"/>
      <c r="AO82" s="922"/>
      <c r="AP82" s="922">
        <v>10834</v>
      </c>
      <c r="AQ82" s="922">
        <v>46424</v>
      </c>
      <c r="AR82" s="922"/>
      <c r="AS82" s="922">
        <v>1259</v>
      </c>
      <c r="AT82" s="922">
        <f t="shared" si="4"/>
        <v>58517</v>
      </c>
      <c r="AU82" s="921">
        <v>380</v>
      </c>
      <c r="AV82" s="921">
        <v>492</v>
      </c>
      <c r="AW82" s="921"/>
      <c r="AX82" s="921"/>
      <c r="AY82" s="921"/>
      <c r="AZ82" s="921">
        <v>574</v>
      </c>
      <c r="BA82" s="921">
        <f t="shared" si="7"/>
        <v>1446</v>
      </c>
      <c r="BB82" s="921"/>
      <c r="BC82" s="921"/>
      <c r="BD82" s="921"/>
      <c r="BE82" s="921">
        <v>101</v>
      </c>
      <c r="BF82" s="921">
        <v>54</v>
      </c>
      <c r="BG82" s="921">
        <f t="shared" si="5"/>
        <v>155</v>
      </c>
    </row>
    <row r="83" spans="1:59">
      <c r="A83" s="918">
        <v>78</v>
      </c>
      <c r="B83" s="919" t="s">
        <v>18443</v>
      </c>
      <c r="C83" s="919" t="s">
        <v>18460</v>
      </c>
      <c r="D83" s="919" t="s">
        <v>17968</v>
      </c>
      <c r="E83" s="919" t="s">
        <v>18461</v>
      </c>
      <c r="F83" s="920" t="s">
        <v>18462</v>
      </c>
      <c r="G83" s="919" t="s">
        <v>18463</v>
      </c>
      <c r="H83" s="919" t="s">
        <v>18464</v>
      </c>
      <c r="I83" s="919" t="s">
        <v>18174</v>
      </c>
      <c r="J83" s="919" t="s">
        <v>18465</v>
      </c>
      <c r="K83" s="926" t="s">
        <v>18466</v>
      </c>
      <c r="L83" s="921">
        <v>3453</v>
      </c>
      <c r="M83" s="922"/>
      <c r="N83" s="921"/>
      <c r="O83" s="922"/>
      <c r="P83" s="921"/>
      <c r="Q83" s="922">
        <v>175</v>
      </c>
      <c r="R83" s="921">
        <v>333</v>
      </c>
      <c r="S83" s="922">
        <v>2</v>
      </c>
      <c r="T83" s="921">
        <v>307</v>
      </c>
      <c r="U83" s="922">
        <v>4</v>
      </c>
      <c r="V83" s="921">
        <v>327</v>
      </c>
      <c r="W83" s="922"/>
      <c r="X83" s="921"/>
      <c r="Y83" s="922"/>
      <c r="Z83" s="921"/>
      <c r="AA83" s="922">
        <v>6</v>
      </c>
      <c r="AB83" s="922">
        <v>6</v>
      </c>
      <c r="AC83" s="922">
        <v>1</v>
      </c>
      <c r="AD83" s="922"/>
      <c r="AE83" s="922"/>
      <c r="AF83" s="922"/>
      <c r="AG83" s="922">
        <v>1</v>
      </c>
      <c r="AH83" s="922">
        <f t="shared" si="6"/>
        <v>2</v>
      </c>
      <c r="AI83" s="922">
        <v>8</v>
      </c>
      <c r="AJ83" s="922"/>
      <c r="AK83" s="922"/>
      <c r="AL83" s="922"/>
      <c r="AM83" s="922"/>
      <c r="AN83" s="922"/>
      <c r="AO83" s="922"/>
      <c r="AP83" s="922">
        <v>7309</v>
      </c>
      <c r="AQ83" s="922">
        <v>4240</v>
      </c>
      <c r="AR83" s="922"/>
      <c r="AS83" s="922"/>
      <c r="AT83" s="922">
        <f t="shared" si="4"/>
        <v>11549</v>
      </c>
      <c r="AU83" s="921">
        <v>170</v>
      </c>
      <c r="AV83" s="921">
        <v>115</v>
      </c>
      <c r="AW83" s="921"/>
      <c r="AX83" s="921"/>
      <c r="AY83" s="921"/>
      <c r="AZ83" s="921"/>
      <c r="BA83" s="921">
        <f t="shared" si="7"/>
        <v>285</v>
      </c>
      <c r="BB83" s="921"/>
      <c r="BC83" s="921"/>
      <c r="BD83" s="921"/>
      <c r="BE83" s="921">
        <v>13</v>
      </c>
      <c r="BF83" s="921"/>
      <c r="BG83" s="921">
        <f t="shared" si="5"/>
        <v>13</v>
      </c>
    </row>
    <row r="84" spans="1:59">
      <c r="A84" s="918">
        <v>79</v>
      </c>
      <c r="B84" s="919" t="s">
        <v>18443</v>
      </c>
      <c r="C84" s="919" t="s">
        <v>18282</v>
      </c>
      <c r="D84" s="919" t="s">
        <v>17968</v>
      </c>
      <c r="E84" s="919" t="s">
        <v>18467</v>
      </c>
      <c r="F84" s="920" t="s">
        <v>18468</v>
      </c>
      <c r="G84" s="919" t="s">
        <v>18469</v>
      </c>
      <c r="H84" s="919" t="s">
        <v>18470</v>
      </c>
      <c r="I84" s="919" t="s">
        <v>18471</v>
      </c>
      <c r="J84" s="919" t="s">
        <v>18472</v>
      </c>
      <c r="K84" s="919" t="s">
        <v>18326</v>
      </c>
      <c r="L84" s="921">
        <v>4770</v>
      </c>
      <c r="M84" s="922"/>
      <c r="N84" s="921"/>
      <c r="O84" s="922"/>
      <c r="P84" s="921"/>
      <c r="Q84" s="922">
        <v>254</v>
      </c>
      <c r="R84" s="921">
        <v>362</v>
      </c>
      <c r="S84" s="922">
        <v>1</v>
      </c>
      <c r="T84" s="921">
        <v>83</v>
      </c>
      <c r="U84" s="922">
        <v>2</v>
      </c>
      <c r="V84" s="921">
        <v>119</v>
      </c>
      <c r="W84" s="922"/>
      <c r="X84" s="921"/>
      <c r="Y84" s="922"/>
      <c r="Z84" s="921"/>
      <c r="AA84" s="922">
        <v>6</v>
      </c>
      <c r="AB84" s="922">
        <v>5</v>
      </c>
      <c r="AC84" s="922"/>
      <c r="AD84" s="922">
        <v>1</v>
      </c>
      <c r="AE84" s="922">
        <v>1</v>
      </c>
      <c r="AF84" s="922"/>
      <c r="AG84" s="922"/>
      <c r="AH84" s="922">
        <f t="shared" si="6"/>
        <v>2</v>
      </c>
      <c r="AI84" s="922">
        <v>152</v>
      </c>
      <c r="AJ84" s="922">
        <v>6</v>
      </c>
      <c r="AK84" s="922">
        <v>156</v>
      </c>
      <c r="AL84" s="922"/>
      <c r="AM84" s="922">
        <v>2173</v>
      </c>
      <c r="AN84" s="922"/>
      <c r="AO84" s="922">
        <v>1674</v>
      </c>
      <c r="AP84" s="922">
        <v>25172</v>
      </c>
      <c r="AQ84" s="922">
        <v>2173</v>
      </c>
      <c r="AR84" s="922">
        <v>1674</v>
      </c>
      <c r="AS84" s="922"/>
      <c r="AT84" s="922">
        <f t="shared" si="4"/>
        <v>29019</v>
      </c>
      <c r="AU84" s="921">
        <v>86</v>
      </c>
      <c r="AV84" s="921">
        <v>27</v>
      </c>
      <c r="AW84" s="921">
        <v>19</v>
      </c>
      <c r="AX84" s="921">
        <v>1</v>
      </c>
      <c r="AY84" s="921">
        <v>6</v>
      </c>
      <c r="AZ84" s="921">
        <v>33</v>
      </c>
      <c r="BA84" s="921">
        <f t="shared" si="7"/>
        <v>172</v>
      </c>
      <c r="BB84" s="921"/>
      <c r="BC84" s="921">
        <v>1</v>
      </c>
      <c r="BD84" s="921">
        <v>3</v>
      </c>
      <c r="BE84" s="921">
        <v>24</v>
      </c>
      <c r="BF84" s="921"/>
      <c r="BG84" s="921">
        <f t="shared" si="5"/>
        <v>28</v>
      </c>
    </row>
    <row r="85" spans="1:59">
      <c r="A85" s="918">
        <v>80</v>
      </c>
      <c r="B85" s="919" t="s">
        <v>18473</v>
      </c>
      <c r="C85" s="919" t="s">
        <v>18236</v>
      </c>
      <c r="D85" s="919" t="s">
        <v>18067</v>
      </c>
      <c r="E85" s="919" t="s">
        <v>18474</v>
      </c>
      <c r="F85" s="920" t="s">
        <v>18475</v>
      </c>
      <c r="G85" s="919" t="s">
        <v>18476</v>
      </c>
      <c r="H85" s="919" t="s">
        <v>18473</v>
      </c>
      <c r="I85" s="919" t="s">
        <v>18122</v>
      </c>
      <c r="J85" s="919" t="s">
        <v>18477</v>
      </c>
      <c r="K85" s="919" t="s">
        <v>18478</v>
      </c>
      <c r="L85" s="921">
        <v>27078</v>
      </c>
      <c r="M85" s="922">
        <v>1428</v>
      </c>
      <c r="N85" s="921">
        <v>14567</v>
      </c>
      <c r="O85" s="922"/>
      <c r="P85" s="921"/>
      <c r="Q85" s="922">
        <v>472</v>
      </c>
      <c r="R85" s="921">
        <v>4874</v>
      </c>
      <c r="S85" s="922">
        <v>5</v>
      </c>
      <c r="T85" s="921">
        <v>1751</v>
      </c>
      <c r="U85" s="922">
        <v>5</v>
      </c>
      <c r="V85" s="921">
        <v>282</v>
      </c>
      <c r="W85" s="922">
        <v>1</v>
      </c>
      <c r="X85" s="921">
        <v>173</v>
      </c>
      <c r="Y85" s="922">
        <v>650</v>
      </c>
      <c r="Z85" s="921">
        <v>397</v>
      </c>
      <c r="AA85" s="922">
        <v>40</v>
      </c>
      <c r="AB85" s="922">
        <v>40</v>
      </c>
      <c r="AC85" s="922">
        <v>6</v>
      </c>
      <c r="AD85" s="922">
        <v>1</v>
      </c>
      <c r="AE85" s="922">
        <v>2</v>
      </c>
      <c r="AF85" s="922">
        <v>1</v>
      </c>
      <c r="AG85" s="922">
        <v>1</v>
      </c>
      <c r="AH85" s="922">
        <f t="shared" si="6"/>
        <v>11</v>
      </c>
      <c r="AI85" s="922">
        <v>181</v>
      </c>
      <c r="AJ85" s="922">
        <v>184</v>
      </c>
      <c r="AK85" s="922"/>
      <c r="AL85" s="922"/>
      <c r="AM85" s="922">
        <v>75177</v>
      </c>
      <c r="AN85" s="922"/>
      <c r="AO85" s="922">
        <v>2473</v>
      </c>
      <c r="AP85" s="922">
        <v>116808</v>
      </c>
      <c r="AQ85" s="922">
        <v>236174</v>
      </c>
      <c r="AR85" s="922">
        <v>5535</v>
      </c>
      <c r="AS85" s="922"/>
      <c r="AT85" s="922">
        <f t="shared" si="4"/>
        <v>358517</v>
      </c>
      <c r="AU85" s="921"/>
      <c r="AV85" s="921"/>
      <c r="AW85" s="921">
        <v>1670</v>
      </c>
      <c r="AX85" s="921">
        <v>533</v>
      </c>
      <c r="AY85" s="921">
        <v>187</v>
      </c>
      <c r="AZ85" s="921"/>
      <c r="BA85" s="921">
        <f t="shared" si="7"/>
        <v>2390</v>
      </c>
      <c r="BB85" s="921">
        <v>256</v>
      </c>
      <c r="BC85" s="921"/>
      <c r="BD85" s="921">
        <v>41</v>
      </c>
      <c r="BE85" s="921">
        <v>290</v>
      </c>
      <c r="BF85" s="921">
        <v>211</v>
      </c>
      <c r="BG85" s="921">
        <f t="shared" si="5"/>
        <v>798</v>
      </c>
    </row>
    <row r="86" spans="1:59" s="927" customFormat="1">
      <c r="A86" s="918">
        <v>81</v>
      </c>
      <c r="B86" s="919" t="s">
        <v>18473</v>
      </c>
      <c r="C86" s="919" t="s">
        <v>18149</v>
      </c>
      <c r="D86" s="919" t="s">
        <v>17968</v>
      </c>
      <c r="E86" s="919" t="s">
        <v>18479</v>
      </c>
      <c r="F86" s="920" t="s">
        <v>18480</v>
      </c>
      <c r="G86" s="919" t="s">
        <v>18481</v>
      </c>
      <c r="H86" s="919" t="s">
        <v>18482</v>
      </c>
      <c r="I86" s="919" t="s">
        <v>18122</v>
      </c>
      <c r="J86" s="919" t="s">
        <v>18483</v>
      </c>
      <c r="K86" s="919" t="s">
        <v>18484</v>
      </c>
      <c r="L86" s="921">
        <v>7741</v>
      </c>
      <c r="M86" s="922"/>
      <c r="N86" s="921"/>
      <c r="O86" s="922">
        <v>499</v>
      </c>
      <c r="P86" s="921">
        <v>591</v>
      </c>
      <c r="Q86" s="922"/>
      <c r="R86" s="921"/>
      <c r="S86" s="922">
        <v>1</v>
      </c>
      <c r="T86" s="921">
        <v>646</v>
      </c>
      <c r="U86" s="922">
        <v>3</v>
      </c>
      <c r="V86" s="921">
        <v>363</v>
      </c>
      <c r="W86" s="922"/>
      <c r="X86" s="921"/>
      <c r="Y86" s="922"/>
      <c r="Z86" s="921"/>
      <c r="AA86" s="922">
        <v>15</v>
      </c>
      <c r="AB86" s="922">
        <v>13</v>
      </c>
      <c r="AC86" s="922">
        <v>3</v>
      </c>
      <c r="AD86" s="922"/>
      <c r="AE86" s="922">
        <v>1</v>
      </c>
      <c r="AF86" s="922"/>
      <c r="AG86" s="922">
        <v>1</v>
      </c>
      <c r="AH86" s="922">
        <f t="shared" si="6"/>
        <v>5</v>
      </c>
      <c r="AI86" s="922">
        <v>206</v>
      </c>
      <c r="AJ86" s="922">
        <v>79</v>
      </c>
      <c r="AK86" s="922">
        <v>80</v>
      </c>
      <c r="AL86" s="922"/>
      <c r="AM86" s="922">
        <v>7608</v>
      </c>
      <c r="AN86" s="922">
        <v>9507</v>
      </c>
      <c r="AO86" s="922">
        <v>6407</v>
      </c>
      <c r="AP86" s="922">
        <v>41614</v>
      </c>
      <c r="AQ86" s="922">
        <v>12515</v>
      </c>
      <c r="AR86" s="922">
        <v>6436</v>
      </c>
      <c r="AS86" s="922"/>
      <c r="AT86" s="922">
        <f t="shared" si="4"/>
        <v>60565</v>
      </c>
      <c r="AU86" s="921">
        <v>1083</v>
      </c>
      <c r="AV86" s="921">
        <v>682</v>
      </c>
      <c r="AW86" s="921">
        <v>573</v>
      </c>
      <c r="AX86" s="921">
        <v>23</v>
      </c>
      <c r="AY86" s="921">
        <v>279</v>
      </c>
      <c r="AZ86" s="921"/>
      <c r="BA86" s="921">
        <f t="shared" si="7"/>
        <v>2640</v>
      </c>
      <c r="BB86" s="921">
        <v>138</v>
      </c>
      <c r="BC86" s="921">
        <v>10</v>
      </c>
      <c r="BD86" s="921">
        <v>227</v>
      </c>
      <c r="BE86" s="921">
        <v>99</v>
      </c>
      <c r="BF86" s="921">
        <v>40</v>
      </c>
      <c r="BG86" s="921">
        <f t="shared" si="5"/>
        <v>514</v>
      </c>
    </row>
    <row r="87" spans="1:59" s="928" customFormat="1">
      <c r="A87" s="918">
        <v>82</v>
      </c>
      <c r="B87" s="919" t="s">
        <v>18473</v>
      </c>
      <c r="C87" s="919" t="s">
        <v>18181</v>
      </c>
      <c r="D87" s="919" t="s">
        <v>17968</v>
      </c>
      <c r="E87" s="919" t="s">
        <v>18485</v>
      </c>
      <c r="F87" s="920" t="s">
        <v>18486</v>
      </c>
      <c r="G87" s="919" t="s">
        <v>18487</v>
      </c>
      <c r="H87" s="919" t="s">
        <v>18488</v>
      </c>
      <c r="I87" s="919" t="s">
        <v>18122</v>
      </c>
      <c r="J87" s="919" t="s">
        <v>18489</v>
      </c>
      <c r="K87" s="919" t="s">
        <v>18490</v>
      </c>
      <c r="L87" s="921">
        <v>2555</v>
      </c>
      <c r="M87" s="922"/>
      <c r="N87" s="921"/>
      <c r="O87" s="922"/>
      <c r="P87" s="921"/>
      <c r="Q87" s="922">
        <v>157</v>
      </c>
      <c r="R87" s="921">
        <v>265</v>
      </c>
      <c r="S87" s="922"/>
      <c r="T87" s="921"/>
      <c r="U87" s="922">
        <v>2</v>
      </c>
      <c r="V87" s="921">
        <v>230</v>
      </c>
      <c r="W87" s="922"/>
      <c r="X87" s="921"/>
      <c r="Y87" s="922"/>
      <c r="Z87" s="921"/>
      <c r="AA87" s="922">
        <v>3</v>
      </c>
      <c r="AB87" s="922">
        <v>3</v>
      </c>
      <c r="AC87" s="922"/>
      <c r="AD87" s="922"/>
      <c r="AE87" s="922"/>
      <c r="AF87" s="922"/>
      <c r="AG87" s="922"/>
      <c r="AH87" s="922">
        <f t="shared" si="6"/>
        <v>0</v>
      </c>
      <c r="AI87" s="922">
        <v>30</v>
      </c>
      <c r="AJ87" s="922">
        <v>1</v>
      </c>
      <c r="AK87" s="922">
        <v>164</v>
      </c>
      <c r="AL87" s="922"/>
      <c r="AM87" s="922">
        <v>719</v>
      </c>
      <c r="AN87" s="922"/>
      <c r="AO87" s="922">
        <v>800</v>
      </c>
      <c r="AP87" s="922">
        <v>4049</v>
      </c>
      <c r="AQ87" s="922"/>
      <c r="AR87" s="922">
        <v>5975</v>
      </c>
      <c r="AS87" s="922"/>
      <c r="AT87" s="922">
        <f t="shared" si="4"/>
        <v>10024</v>
      </c>
      <c r="AU87" s="921">
        <v>31</v>
      </c>
      <c r="AV87" s="921"/>
      <c r="AW87" s="921">
        <v>30</v>
      </c>
      <c r="AX87" s="921"/>
      <c r="AY87" s="921">
        <v>134</v>
      </c>
      <c r="AZ87" s="921"/>
      <c r="BA87" s="921">
        <f t="shared" si="7"/>
        <v>195</v>
      </c>
      <c r="BB87" s="921">
        <v>1.8</v>
      </c>
      <c r="BC87" s="921"/>
      <c r="BD87" s="921">
        <v>89</v>
      </c>
      <c r="BE87" s="921">
        <v>3.9</v>
      </c>
      <c r="BF87" s="921"/>
      <c r="BG87" s="921">
        <f t="shared" si="5"/>
        <v>94.7</v>
      </c>
    </row>
    <row r="88" spans="1:59">
      <c r="A88" s="918">
        <v>83</v>
      </c>
      <c r="B88" s="919" t="s">
        <v>18473</v>
      </c>
      <c r="C88" s="919" t="s">
        <v>18195</v>
      </c>
      <c r="D88" s="919" t="s">
        <v>17968</v>
      </c>
      <c r="E88" s="919" t="s">
        <v>18491</v>
      </c>
      <c r="F88" s="920" t="s">
        <v>18492</v>
      </c>
      <c r="G88" s="919" t="s">
        <v>18493</v>
      </c>
      <c r="H88" s="919" t="s">
        <v>18494</v>
      </c>
      <c r="I88" s="919" t="s">
        <v>18122</v>
      </c>
      <c r="J88" s="919" t="s">
        <v>18495</v>
      </c>
      <c r="K88" s="926" t="s">
        <v>18496</v>
      </c>
      <c r="L88" s="921">
        <v>3714</v>
      </c>
      <c r="M88" s="922"/>
      <c r="N88" s="921"/>
      <c r="O88" s="922">
        <v>453</v>
      </c>
      <c r="P88" s="921">
        <v>754</v>
      </c>
      <c r="Q88" s="922"/>
      <c r="R88" s="921"/>
      <c r="S88" s="922">
        <v>1</v>
      </c>
      <c r="T88" s="921">
        <v>169</v>
      </c>
      <c r="U88" s="922">
        <v>5</v>
      </c>
      <c r="V88" s="921">
        <v>349</v>
      </c>
      <c r="W88" s="922">
        <v>1</v>
      </c>
      <c r="X88" s="921">
        <v>187</v>
      </c>
      <c r="Y88" s="922">
        <v>250</v>
      </c>
      <c r="Z88" s="921">
        <v>225</v>
      </c>
      <c r="AA88" s="922">
        <v>12</v>
      </c>
      <c r="AB88" s="922">
        <v>12</v>
      </c>
      <c r="AC88" s="922">
        <v>2</v>
      </c>
      <c r="AD88" s="922"/>
      <c r="AE88" s="922">
        <v>1</v>
      </c>
      <c r="AF88" s="922"/>
      <c r="AG88" s="922">
        <v>1</v>
      </c>
      <c r="AH88" s="922">
        <f t="shared" si="6"/>
        <v>4</v>
      </c>
      <c r="AI88" s="922">
        <v>26</v>
      </c>
      <c r="AJ88" s="922">
        <v>3</v>
      </c>
      <c r="AK88" s="922">
        <v>336</v>
      </c>
      <c r="AL88" s="922"/>
      <c r="AM88" s="922">
        <v>3157</v>
      </c>
      <c r="AN88" s="922"/>
      <c r="AO88" s="922">
        <v>4772</v>
      </c>
      <c r="AP88" s="922">
        <v>7202</v>
      </c>
      <c r="AQ88" s="922">
        <v>2270</v>
      </c>
      <c r="AR88" s="922">
        <v>4772</v>
      </c>
      <c r="AS88" s="922"/>
      <c r="AT88" s="922">
        <f t="shared" si="4"/>
        <v>14244</v>
      </c>
      <c r="AU88" s="921">
        <v>787</v>
      </c>
      <c r="AV88" s="921">
        <v>1005</v>
      </c>
      <c r="AW88" s="921">
        <v>300</v>
      </c>
      <c r="AX88" s="921">
        <v>40</v>
      </c>
      <c r="AY88" s="921">
        <v>264</v>
      </c>
      <c r="AZ88" s="921"/>
      <c r="BA88" s="921">
        <f t="shared" si="7"/>
        <v>2396</v>
      </c>
      <c r="BB88" s="921">
        <v>30</v>
      </c>
      <c r="BC88" s="921"/>
      <c r="BD88" s="921">
        <v>125</v>
      </c>
      <c r="BE88" s="921">
        <v>71</v>
      </c>
      <c r="BF88" s="921"/>
      <c r="BG88" s="921">
        <f t="shared" si="5"/>
        <v>226</v>
      </c>
    </row>
    <row r="89" spans="1:59">
      <c r="A89" s="918">
        <v>84</v>
      </c>
      <c r="B89" s="919" t="s">
        <v>18473</v>
      </c>
      <c r="C89" s="919" t="s">
        <v>18497</v>
      </c>
      <c r="D89" s="919" t="s">
        <v>17968</v>
      </c>
      <c r="E89" s="919" t="s">
        <v>18498</v>
      </c>
      <c r="F89" s="920" t="s">
        <v>18499</v>
      </c>
      <c r="G89" s="919" t="s">
        <v>18500</v>
      </c>
      <c r="H89" s="919" t="s">
        <v>18501</v>
      </c>
      <c r="I89" s="919" t="s">
        <v>17973</v>
      </c>
      <c r="J89" s="919" t="s">
        <v>18502</v>
      </c>
      <c r="K89" s="919" t="s">
        <v>18503</v>
      </c>
      <c r="L89" s="921">
        <v>3485.73</v>
      </c>
      <c r="M89" s="922"/>
      <c r="N89" s="921"/>
      <c r="O89" s="922">
        <v>387</v>
      </c>
      <c r="P89" s="921">
        <v>660</v>
      </c>
      <c r="Q89" s="922"/>
      <c r="R89" s="921"/>
      <c r="S89" s="922">
        <v>1</v>
      </c>
      <c r="T89" s="921">
        <v>110</v>
      </c>
      <c r="U89" s="922">
        <v>1</v>
      </c>
      <c r="V89" s="921">
        <v>140</v>
      </c>
      <c r="W89" s="922">
        <v>1</v>
      </c>
      <c r="X89" s="921">
        <v>85</v>
      </c>
      <c r="Y89" s="922"/>
      <c r="Z89" s="921"/>
      <c r="AA89" s="922">
        <v>9</v>
      </c>
      <c r="AB89" s="922">
        <v>9</v>
      </c>
      <c r="AC89" s="922">
        <v>3</v>
      </c>
      <c r="AD89" s="922"/>
      <c r="AE89" s="922"/>
      <c r="AF89" s="922"/>
      <c r="AG89" s="922"/>
      <c r="AH89" s="922">
        <f t="shared" si="6"/>
        <v>3</v>
      </c>
      <c r="AI89" s="922">
        <v>46</v>
      </c>
      <c r="AJ89" s="922"/>
      <c r="AK89" s="922"/>
      <c r="AL89" s="922">
        <v>27</v>
      </c>
      <c r="AM89" s="922">
        <v>16687</v>
      </c>
      <c r="AN89" s="922"/>
      <c r="AO89" s="922">
        <v>1755</v>
      </c>
      <c r="AP89" s="922">
        <v>24023</v>
      </c>
      <c r="AQ89" s="922">
        <v>9048</v>
      </c>
      <c r="AR89" s="922">
        <v>1755</v>
      </c>
      <c r="AS89" s="922">
        <v>5540</v>
      </c>
      <c r="AT89" s="922">
        <f t="shared" si="4"/>
        <v>40366</v>
      </c>
      <c r="AU89" s="921">
        <v>369</v>
      </c>
      <c r="AV89" s="921">
        <v>479</v>
      </c>
      <c r="AW89" s="921">
        <v>544</v>
      </c>
      <c r="AX89" s="921">
        <v>92</v>
      </c>
      <c r="AY89" s="921">
        <v>14</v>
      </c>
      <c r="AZ89" s="921">
        <v>210</v>
      </c>
      <c r="BA89" s="921">
        <f t="shared" si="7"/>
        <v>1708</v>
      </c>
      <c r="BB89" s="921">
        <v>56</v>
      </c>
      <c r="BC89" s="921"/>
      <c r="BD89" s="921">
        <v>7</v>
      </c>
      <c r="BE89" s="921">
        <v>16</v>
      </c>
      <c r="BF89" s="921"/>
      <c r="BG89" s="921">
        <f t="shared" si="5"/>
        <v>79</v>
      </c>
    </row>
    <row r="90" spans="1:59">
      <c r="A90" s="918">
        <v>85</v>
      </c>
      <c r="B90" s="919" t="s">
        <v>18473</v>
      </c>
      <c r="C90" s="919" t="s">
        <v>18497</v>
      </c>
      <c r="D90" s="919" t="s">
        <v>17968</v>
      </c>
      <c r="E90" s="919" t="s">
        <v>18504</v>
      </c>
      <c r="F90" s="920" t="s">
        <v>18505</v>
      </c>
      <c r="G90" s="919" t="s">
        <v>18506</v>
      </c>
      <c r="H90" s="919" t="s">
        <v>18501</v>
      </c>
      <c r="I90" s="919" t="s">
        <v>17973</v>
      </c>
      <c r="J90" s="919" t="s">
        <v>18507</v>
      </c>
      <c r="K90" s="919" t="s">
        <v>18508</v>
      </c>
      <c r="L90" s="921">
        <v>3027.69</v>
      </c>
      <c r="M90" s="922"/>
      <c r="N90" s="921"/>
      <c r="O90" s="922">
        <v>326</v>
      </c>
      <c r="P90" s="921">
        <v>684.43849999999998</v>
      </c>
      <c r="Q90" s="922"/>
      <c r="R90" s="921"/>
      <c r="S90" s="922">
        <v>1</v>
      </c>
      <c r="T90" s="921">
        <v>133</v>
      </c>
      <c r="U90" s="922">
        <v>3</v>
      </c>
      <c r="V90" s="921">
        <v>188</v>
      </c>
      <c r="W90" s="922"/>
      <c r="X90" s="921"/>
      <c r="Y90" s="922"/>
      <c r="Z90" s="921"/>
      <c r="AA90" s="922">
        <v>7</v>
      </c>
      <c r="AB90" s="922">
        <v>7</v>
      </c>
      <c r="AC90" s="922">
        <v>3</v>
      </c>
      <c r="AD90" s="922"/>
      <c r="AE90" s="922"/>
      <c r="AF90" s="922"/>
      <c r="AG90" s="922"/>
      <c r="AH90" s="922">
        <f t="shared" si="6"/>
        <v>3</v>
      </c>
      <c r="AI90" s="922">
        <v>94</v>
      </c>
      <c r="AJ90" s="922">
        <v>176</v>
      </c>
      <c r="AK90" s="922">
        <v>84</v>
      </c>
      <c r="AL90" s="922"/>
      <c r="AM90" s="922">
        <v>13874</v>
      </c>
      <c r="AN90" s="922"/>
      <c r="AO90" s="922">
        <v>1080</v>
      </c>
      <c r="AP90" s="922">
        <v>23524</v>
      </c>
      <c r="AQ90" s="922">
        <v>19035</v>
      </c>
      <c r="AR90" s="922">
        <v>3180</v>
      </c>
      <c r="AS90" s="922"/>
      <c r="AT90" s="922">
        <f t="shared" si="4"/>
        <v>45739</v>
      </c>
      <c r="AU90" s="921">
        <v>275</v>
      </c>
      <c r="AV90" s="921">
        <v>371</v>
      </c>
      <c r="AW90" s="921">
        <v>326</v>
      </c>
      <c r="AX90" s="921">
        <v>48</v>
      </c>
      <c r="AY90" s="921">
        <v>55</v>
      </c>
      <c r="AZ90" s="921">
        <v>546</v>
      </c>
      <c r="BA90" s="921">
        <f t="shared" si="7"/>
        <v>1621</v>
      </c>
      <c r="BB90" s="921">
        <v>39</v>
      </c>
      <c r="BC90" s="921"/>
      <c r="BD90" s="921">
        <v>37</v>
      </c>
      <c r="BE90" s="921">
        <v>10</v>
      </c>
      <c r="BF90" s="921"/>
      <c r="BG90" s="921">
        <f t="shared" si="5"/>
        <v>86</v>
      </c>
    </row>
    <row r="91" spans="1:59">
      <c r="A91" s="918">
        <v>86</v>
      </c>
      <c r="B91" s="1879" t="s">
        <v>18509</v>
      </c>
      <c r="C91" s="1879"/>
      <c r="D91" s="919" t="s">
        <v>18067</v>
      </c>
      <c r="E91" s="919" t="s">
        <v>18510</v>
      </c>
      <c r="F91" s="920" t="s">
        <v>18511</v>
      </c>
      <c r="G91" s="919" t="s">
        <v>18512</v>
      </c>
      <c r="H91" s="919" t="s">
        <v>18513</v>
      </c>
      <c r="I91" s="919" t="s">
        <v>17973</v>
      </c>
      <c r="J91" s="919" t="s">
        <v>18514</v>
      </c>
      <c r="K91" s="919" t="s">
        <v>18515</v>
      </c>
      <c r="L91" s="921">
        <v>6264.31</v>
      </c>
      <c r="M91" s="922"/>
      <c r="N91" s="921"/>
      <c r="O91" s="922">
        <v>830</v>
      </c>
      <c r="P91" s="921">
        <v>868.79</v>
      </c>
      <c r="Q91" s="922"/>
      <c r="R91" s="921"/>
      <c r="S91" s="922">
        <v>1</v>
      </c>
      <c r="T91" s="921">
        <v>334.87</v>
      </c>
      <c r="U91" s="922"/>
      <c r="V91" s="921"/>
      <c r="W91" s="922">
        <v>1</v>
      </c>
      <c r="X91" s="921">
        <v>54</v>
      </c>
      <c r="Y91" s="922"/>
      <c r="Z91" s="921"/>
      <c r="AA91" s="922">
        <v>15</v>
      </c>
      <c r="AB91" s="922">
        <v>15</v>
      </c>
      <c r="AC91" s="922">
        <v>3</v>
      </c>
      <c r="AD91" s="922">
        <v>1</v>
      </c>
      <c r="AE91" s="922">
        <v>1</v>
      </c>
      <c r="AF91" s="922"/>
      <c r="AG91" s="922"/>
      <c r="AH91" s="922">
        <f t="shared" si="6"/>
        <v>5</v>
      </c>
      <c r="AI91" s="922">
        <v>32</v>
      </c>
      <c r="AJ91" s="922">
        <v>8</v>
      </c>
      <c r="AK91" s="922"/>
      <c r="AL91" s="922">
        <v>9</v>
      </c>
      <c r="AM91" s="922">
        <v>16827</v>
      </c>
      <c r="AN91" s="922">
        <v>2521</v>
      </c>
      <c r="AO91" s="922"/>
      <c r="AP91" s="922">
        <v>19152</v>
      </c>
      <c r="AQ91" s="922">
        <v>5977</v>
      </c>
      <c r="AR91" s="922"/>
      <c r="AS91" s="922"/>
      <c r="AT91" s="922">
        <f t="shared" si="4"/>
        <v>25129</v>
      </c>
      <c r="AU91" s="921"/>
      <c r="AV91" s="921">
        <v>678</v>
      </c>
      <c r="AW91" s="921">
        <v>304</v>
      </c>
      <c r="AX91" s="921">
        <v>103</v>
      </c>
      <c r="AY91" s="921"/>
      <c r="AZ91" s="921"/>
      <c r="BA91" s="921">
        <f t="shared" si="7"/>
        <v>1085</v>
      </c>
      <c r="BB91" s="921">
        <v>129</v>
      </c>
      <c r="BC91" s="921">
        <v>11</v>
      </c>
      <c r="BD91" s="921"/>
      <c r="BE91" s="921">
        <v>36</v>
      </c>
      <c r="BF91" s="921">
        <v>176</v>
      </c>
      <c r="BG91" s="921">
        <f t="shared" si="5"/>
        <v>352</v>
      </c>
    </row>
    <row r="92" spans="1:59">
      <c r="A92" s="918">
        <v>87</v>
      </c>
      <c r="B92" s="1879" t="s">
        <v>18509</v>
      </c>
      <c r="C92" s="1879"/>
      <c r="D92" s="919" t="s">
        <v>18516</v>
      </c>
      <c r="E92" s="919" t="s">
        <v>18517</v>
      </c>
      <c r="F92" s="920" t="s">
        <v>18518</v>
      </c>
      <c r="G92" s="919" t="s">
        <v>18519</v>
      </c>
      <c r="H92" s="919" t="s">
        <v>18513</v>
      </c>
      <c r="I92" s="919" t="s">
        <v>17973</v>
      </c>
      <c r="J92" s="919" t="s">
        <v>18514</v>
      </c>
      <c r="K92" s="919" t="s">
        <v>18520</v>
      </c>
      <c r="L92" s="921">
        <v>16186.35</v>
      </c>
      <c r="M92" s="922"/>
      <c r="N92" s="921"/>
      <c r="O92" s="922">
        <v>1063</v>
      </c>
      <c r="P92" s="921">
        <v>2376.81</v>
      </c>
      <c r="Q92" s="922"/>
      <c r="R92" s="921">
        <v>283.89999999999998</v>
      </c>
      <c r="S92" s="922"/>
      <c r="T92" s="921"/>
      <c r="U92" s="922"/>
      <c r="V92" s="921"/>
      <c r="W92" s="922"/>
      <c r="X92" s="921"/>
      <c r="Y92" s="922"/>
      <c r="Z92" s="921"/>
      <c r="AA92" s="922">
        <v>23</v>
      </c>
      <c r="AB92" s="922">
        <v>23</v>
      </c>
      <c r="AC92" s="922">
        <v>7</v>
      </c>
      <c r="AD92" s="922">
        <v>1</v>
      </c>
      <c r="AE92" s="922">
        <v>15</v>
      </c>
      <c r="AF92" s="922"/>
      <c r="AG92" s="922"/>
      <c r="AH92" s="922">
        <f t="shared" si="6"/>
        <v>23</v>
      </c>
      <c r="AI92" s="922">
        <v>65</v>
      </c>
      <c r="AJ92" s="922"/>
      <c r="AK92" s="922"/>
      <c r="AL92" s="922"/>
      <c r="AM92" s="922">
        <v>55187</v>
      </c>
      <c r="AN92" s="922"/>
      <c r="AO92" s="922"/>
      <c r="AP92" s="922">
        <v>65436</v>
      </c>
      <c r="AQ92" s="922"/>
      <c r="AR92" s="922"/>
      <c r="AS92" s="922"/>
      <c r="AT92" s="922">
        <f t="shared" si="4"/>
        <v>65436</v>
      </c>
      <c r="AU92" s="921">
        <v>121</v>
      </c>
      <c r="AV92" s="921">
        <v>419</v>
      </c>
      <c r="AW92" s="921">
        <v>2653</v>
      </c>
      <c r="AX92" s="921"/>
      <c r="AY92" s="921"/>
      <c r="AZ92" s="921"/>
      <c r="BA92" s="921">
        <f t="shared" si="7"/>
        <v>3193</v>
      </c>
      <c r="BB92" s="921">
        <v>1471</v>
      </c>
      <c r="BC92" s="921"/>
      <c r="BD92" s="921"/>
      <c r="BE92" s="921"/>
      <c r="BF92" s="921"/>
      <c r="BG92" s="921">
        <f t="shared" si="5"/>
        <v>1471</v>
      </c>
    </row>
    <row r="93" spans="1:59">
      <c r="A93" s="918">
        <v>88</v>
      </c>
      <c r="B93" s="919" t="s">
        <v>18521</v>
      </c>
      <c r="C93" s="919" t="s">
        <v>18522</v>
      </c>
      <c r="D93" s="919" t="s">
        <v>17968</v>
      </c>
      <c r="E93" s="919" t="s">
        <v>18523</v>
      </c>
      <c r="F93" s="920" t="s">
        <v>18524</v>
      </c>
      <c r="G93" s="919" t="s">
        <v>18525</v>
      </c>
      <c r="H93" s="919" t="s">
        <v>18526</v>
      </c>
      <c r="I93" s="919" t="s">
        <v>17973</v>
      </c>
      <c r="J93" s="919" t="s">
        <v>18527</v>
      </c>
      <c r="K93" s="919" t="s">
        <v>18528</v>
      </c>
      <c r="L93" s="921">
        <v>5225</v>
      </c>
      <c r="M93" s="922"/>
      <c r="N93" s="921"/>
      <c r="O93" s="922">
        <v>550</v>
      </c>
      <c r="P93" s="921">
        <v>976</v>
      </c>
      <c r="Q93" s="922">
        <v>166</v>
      </c>
      <c r="R93" s="921">
        <v>327</v>
      </c>
      <c r="S93" s="922">
        <v>2</v>
      </c>
      <c r="T93" s="921">
        <v>127</v>
      </c>
      <c r="U93" s="922">
        <v>1</v>
      </c>
      <c r="V93" s="921">
        <v>194</v>
      </c>
      <c r="W93" s="922">
        <v>1</v>
      </c>
      <c r="X93" s="921">
        <v>48</v>
      </c>
      <c r="Y93" s="922">
        <v>30</v>
      </c>
      <c r="Z93" s="921">
        <v>98</v>
      </c>
      <c r="AA93" s="922">
        <v>14</v>
      </c>
      <c r="AB93" s="922">
        <v>14</v>
      </c>
      <c r="AC93" s="922">
        <v>3</v>
      </c>
      <c r="AD93" s="922">
        <v>1</v>
      </c>
      <c r="AE93" s="922">
        <v>1</v>
      </c>
      <c r="AF93" s="922"/>
      <c r="AG93" s="922">
        <v>1</v>
      </c>
      <c r="AH93" s="922">
        <f t="shared" si="6"/>
        <v>6</v>
      </c>
      <c r="AI93" s="922">
        <v>20</v>
      </c>
      <c r="AJ93" s="922">
        <v>19</v>
      </c>
      <c r="AK93" s="922">
        <v>2</v>
      </c>
      <c r="AL93" s="922"/>
      <c r="AM93" s="922">
        <v>8097</v>
      </c>
      <c r="AN93" s="922"/>
      <c r="AO93" s="922"/>
      <c r="AP93" s="922">
        <v>7694</v>
      </c>
      <c r="AQ93" s="922">
        <v>6896</v>
      </c>
      <c r="AR93" s="922">
        <v>2520</v>
      </c>
      <c r="AS93" s="922">
        <v>56868</v>
      </c>
      <c r="AT93" s="922">
        <f t="shared" si="4"/>
        <v>73978</v>
      </c>
      <c r="AU93" s="921">
        <v>633</v>
      </c>
      <c r="AV93" s="921">
        <v>453</v>
      </c>
      <c r="AW93" s="921">
        <v>530</v>
      </c>
      <c r="AX93" s="921"/>
      <c r="AY93" s="921">
        <v>130</v>
      </c>
      <c r="AZ93" s="921">
        <v>2</v>
      </c>
      <c r="BA93" s="921">
        <f t="shared" si="7"/>
        <v>1748</v>
      </c>
      <c r="BB93" s="921">
        <v>145</v>
      </c>
      <c r="BC93" s="921"/>
      <c r="BD93" s="921"/>
      <c r="BE93" s="921">
        <v>31</v>
      </c>
      <c r="BF93" s="921">
        <v>14</v>
      </c>
      <c r="BG93" s="921">
        <f t="shared" si="5"/>
        <v>190</v>
      </c>
    </row>
    <row r="94" spans="1:59" s="929" customFormat="1">
      <c r="A94" s="918">
        <v>89</v>
      </c>
      <c r="B94" s="919" t="s">
        <v>18521</v>
      </c>
      <c r="C94" s="919" t="s">
        <v>18529</v>
      </c>
      <c r="D94" s="919" t="s">
        <v>17968</v>
      </c>
      <c r="E94" s="919" t="s">
        <v>18530</v>
      </c>
      <c r="F94" s="920" t="s">
        <v>18531</v>
      </c>
      <c r="G94" s="919" t="s">
        <v>18532</v>
      </c>
      <c r="H94" s="919" t="s">
        <v>18533</v>
      </c>
      <c r="I94" s="919" t="s">
        <v>17973</v>
      </c>
      <c r="J94" s="919" t="s">
        <v>18534</v>
      </c>
      <c r="K94" s="919" t="s">
        <v>18535</v>
      </c>
      <c r="L94" s="921">
        <v>4801</v>
      </c>
      <c r="M94" s="922"/>
      <c r="N94" s="921"/>
      <c r="O94" s="922">
        <v>641</v>
      </c>
      <c r="P94" s="921">
        <v>951.77</v>
      </c>
      <c r="Q94" s="922"/>
      <c r="R94" s="921"/>
      <c r="S94" s="922">
        <v>1</v>
      </c>
      <c r="T94" s="921">
        <v>290</v>
      </c>
      <c r="U94" s="922">
        <v>1</v>
      </c>
      <c r="V94" s="921">
        <v>113</v>
      </c>
      <c r="W94" s="922"/>
      <c r="X94" s="921"/>
      <c r="Y94" s="922"/>
      <c r="Z94" s="921"/>
      <c r="AA94" s="922">
        <v>3</v>
      </c>
      <c r="AB94" s="922">
        <v>3</v>
      </c>
      <c r="AC94" s="922">
        <v>1</v>
      </c>
      <c r="AD94" s="922"/>
      <c r="AE94" s="922"/>
      <c r="AF94" s="922"/>
      <c r="AG94" s="922"/>
      <c r="AH94" s="922">
        <f t="shared" si="6"/>
        <v>1</v>
      </c>
      <c r="AI94" s="922"/>
      <c r="AJ94" s="922"/>
      <c r="AK94" s="922"/>
      <c r="AL94" s="922"/>
      <c r="AM94" s="922"/>
      <c r="AN94" s="922"/>
      <c r="AO94" s="922"/>
      <c r="AP94" s="922"/>
      <c r="AQ94" s="922"/>
      <c r="AR94" s="922"/>
      <c r="AS94" s="922"/>
      <c r="AT94" s="922">
        <f t="shared" si="4"/>
        <v>0</v>
      </c>
      <c r="AU94" s="921"/>
      <c r="AV94" s="921">
        <v>147</v>
      </c>
      <c r="AW94" s="921"/>
      <c r="AX94" s="921"/>
      <c r="AY94" s="921"/>
      <c r="AZ94" s="921"/>
      <c r="BA94" s="921">
        <f t="shared" si="7"/>
        <v>147</v>
      </c>
      <c r="BB94" s="921"/>
      <c r="BC94" s="921"/>
      <c r="BD94" s="921"/>
      <c r="BE94" s="921"/>
      <c r="BF94" s="921"/>
      <c r="BG94" s="921">
        <f t="shared" si="5"/>
        <v>0</v>
      </c>
    </row>
    <row r="95" spans="1:59">
      <c r="A95" s="918">
        <v>90</v>
      </c>
      <c r="B95" s="919" t="s">
        <v>18521</v>
      </c>
      <c r="C95" s="919" t="s">
        <v>18529</v>
      </c>
      <c r="D95" s="919" t="s">
        <v>17968</v>
      </c>
      <c r="E95" s="919" t="s">
        <v>18536</v>
      </c>
      <c r="F95" s="920" t="s">
        <v>18537</v>
      </c>
      <c r="G95" s="919" t="s">
        <v>18538</v>
      </c>
      <c r="H95" s="919" t="s">
        <v>5452</v>
      </c>
      <c r="I95" s="919" t="s">
        <v>18122</v>
      </c>
      <c r="J95" s="919" t="s">
        <v>18539</v>
      </c>
      <c r="K95" s="926" t="s">
        <v>18540</v>
      </c>
      <c r="L95" s="921">
        <v>5227</v>
      </c>
      <c r="M95" s="922"/>
      <c r="N95" s="921"/>
      <c r="O95" s="922">
        <v>308</v>
      </c>
      <c r="P95" s="921">
        <v>368.6</v>
      </c>
      <c r="Q95" s="922"/>
      <c r="R95" s="921"/>
      <c r="S95" s="922">
        <v>1</v>
      </c>
      <c r="T95" s="921">
        <v>210</v>
      </c>
      <c r="U95" s="922">
        <v>2</v>
      </c>
      <c r="V95" s="921">
        <v>141</v>
      </c>
      <c r="W95" s="922"/>
      <c r="X95" s="921"/>
      <c r="Y95" s="922">
        <v>2500</v>
      </c>
      <c r="Z95" s="921">
        <v>2461</v>
      </c>
      <c r="AA95" s="922">
        <v>11</v>
      </c>
      <c r="AB95" s="922">
        <v>8</v>
      </c>
      <c r="AC95" s="922"/>
      <c r="AD95" s="922"/>
      <c r="AE95" s="922">
        <v>1</v>
      </c>
      <c r="AF95" s="922"/>
      <c r="AG95" s="922"/>
      <c r="AH95" s="922">
        <f t="shared" si="6"/>
        <v>1</v>
      </c>
      <c r="AI95" s="922">
        <v>99</v>
      </c>
      <c r="AJ95" s="922">
        <v>7</v>
      </c>
      <c r="AK95" s="922"/>
      <c r="AL95" s="922"/>
      <c r="AM95" s="922"/>
      <c r="AN95" s="922"/>
      <c r="AO95" s="922"/>
      <c r="AP95" s="922">
        <v>17219</v>
      </c>
      <c r="AQ95" s="922">
        <v>380</v>
      </c>
      <c r="AR95" s="922"/>
      <c r="AS95" s="922">
        <v>9766</v>
      </c>
      <c r="AT95" s="922">
        <f t="shared" si="4"/>
        <v>27365</v>
      </c>
      <c r="AU95" s="921">
        <v>222</v>
      </c>
      <c r="AV95" s="921">
        <v>341</v>
      </c>
      <c r="AW95" s="921">
        <v>1064</v>
      </c>
      <c r="AX95" s="921"/>
      <c r="AY95" s="921"/>
      <c r="AZ95" s="921">
        <v>12</v>
      </c>
      <c r="BA95" s="921">
        <f t="shared" si="7"/>
        <v>1639</v>
      </c>
      <c r="BB95" s="921"/>
      <c r="BC95" s="921"/>
      <c r="BD95" s="921"/>
      <c r="BE95" s="921">
        <v>76</v>
      </c>
      <c r="BF95" s="921">
        <v>0.5</v>
      </c>
      <c r="BG95" s="921">
        <f t="shared" si="5"/>
        <v>76.5</v>
      </c>
    </row>
    <row r="96" spans="1:59">
      <c r="A96" s="918">
        <v>91</v>
      </c>
      <c r="B96" s="919" t="s">
        <v>18521</v>
      </c>
      <c r="C96" s="919" t="s">
        <v>18541</v>
      </c>
      <c r="D96" s="919" t="s">
        <v>17968</v>
      </c>
      <c r="E96" s="919" t="s">
        <v>18542</v>
      </c>
      <c r="F96" s="920" t="s">
        <v>18543</v>
      </c>
      <c r="G96" s="919" t="s">
        <v>18544</v>
      </c>
      <c r="H96" s="919" t="s">
        <v>18545</v>
      </c>
      <c r="I96" s="919" t="s">
        <v>17973</v>
      </c>
      <c r="J96" s="919" t="s">
        <v>18546</v>
      </c>
      <c r="K96" s="919" t="s">
        <v>18547</v>
      </c>
      <c r="L96" s="921">
        <v>2582</v>
      </c>
      <c r="M96" s="922"/>
      <c r="N96" s="921"/>
      <c r="O96" s="922">
        <v>334</v>
      </c>
      <c r="P96" s="921">
        <v>2581.62</v>
      </c>
      <c r="Q96" s="922"/>
      <c r="R96" s="921"/>
      <c r="S96" s="922"/>
      <c r="T96" s="921"/>
      <c r="U96" s="922"/>
      <c r="V96" s="921"/>
      <c r="W96" s="922"/>
      <c r="X96" s="921"/>
      <c r="Y96" s="922"/>
      <c r="Z96" s="921"/>
      <c r="AA96" s="922">
        <v>6</v>
      </c>
      <c r="AB96" s="922">
        <v>6</v>
      </c>
      <c r="AC96" s="922">
        <v>1</v>
      </c>
      <c r="AD96" s="922">
        <v>1</v>
      </c>
      <c r="AE96" s="922">
        <v>1</v>
      </c>
      <c r="AF96" s="922"/>
      <c r="AG96" s="922"/>
      <c r="AH96" s="922">
        <f t="shared" si="6"/>
        <v>3</v>
      </c>
      <c r="AI96" s="922">
        <v>215</v>
      </c>
      <c r="AJ96" s="922"/>
      <c r="AK96" s="922"/>
      <c r="AL96" s="922"/>
      <c r="AM96" s="922"/>
      <c r="AN96" s="922"/>
      <c r="AO96" s="922"/>
      <c r="AP96" s="922">
        <v>45150</v>
      </c>
      <c r="AQ96" s="922"/>
      <c r="AR96" s="922"/>
      <c r="AS96" s="922"/>
      <c r="AT96" s="922">
        <f t="shared" si="4"/>
        <v>45150</v>
      </c>
      <c r="AU96" s="921">
        <v>221</v>
      </c>
      <c r="AV96" s="921">
        <v>146</v>
      </c>
      <c r="AW96" s="921"/>
      <c r="AX96" s="921"/>
      <c r="AY96" s="921"/>
      <c r="AZ96" s="921"/>
      <c r="BA96" s="921">
        <f t="shared" si="7"/>
        <v>367</v>
      </c>
      <c r="BB96" s="921"/>
      <c r="BC96" s="921"/>
      <c r="BD96" s="921"/>
      <c r="BE96" s="921">
        <v>46</v>
      </c>
      <c r="BF96" s="921">
        <v>1</v>
      </c>
      <c r="BG96" s="921">
        <f t="shared" si="5"/>
        <v>47</v>
      </c>
    </row>
    <row r="97" spans="1:59">
      <c r="A97" s="918">
        <v>92</v>
      </c>
      <c r="B97" s="919" t="s">
        <v>18521</v>
      </c>
      <c r="C97" s="919" t="s">
        <v>18541</v>
      </c>
      <c r="D97" s="919" t="s">
        <v>17968</v>
      </c>
      <c r="E97" s="919" t="s">
        <v>18548</v>
      </c>
      <c r="F97" s="920" t="s">
        <v>18549</v>
      </c>
      <c r="G97" s="919" t="s">
        <v>18550</v>
      </c>
      <c r="H97" s="919" t="s">
        <v>18545</v>
      </c>
      <c r="I97" s="919" t="s">
        <v>17973</v>
      </c>
      <c r="J97" s="919" t="s">
        <v>8066</v>
      </c>
      <c r="K97" s="926" t="s">
        <v>18551</v>
      </c>
      <c r="L97" s="921">
        <v>43744.3</v>
      </c>
      <c r="M97" s="922">
        <v>1218</v>
      </c>
      <c r="N97" s="921">
        <v>1718.41</v>
      </c>
      <c r="O97" s="922"/>
      <c r="P97" s="921"/>
      <c r="Q97" s="922">
        <v>366</v>
      </c>
      <c r="R97" s="921">
        <v>443.29</v>
      </c>
      <c r="S97" s="922">
        <v>2</v>
      </c>
      <c r="T97" s="921">
        <v>533</v>
      </c>
      <c r="U97" s="922">
        <v>5</v>
      </c>
      <c r="V97" s="921">
        <v>448</v>
      </c>
      <c r="W97" s="922"/>
      <c r="X97" s="921"/>
      <c r="Y97" s="922">
        <v>300</v>
      </c>
      <c r="Z97" s="921">
        <v>715</v>
      </c>
      <c r="AA97" s="922">
        <v>69</v>
      </c>
      <c r="AB97" s="922">
        <v>64</v>
      </c>
      <c r="AC97" s="922">
        <v>4</v>
      </c>
      <c r="AD97" s="922">
        <v>1</v>
      </c>
      <c r="AE97" s="922">
        <v>9</v>
      </c>
      <c r="AF97" s="922">
        <v>2</v>
      </c>
      <c r="AG97" s="922">
        <v>3</v>
      </c>
      <c r="AH97" s="922">
        <f t="shared" si="6"/>
        <v>19</v>
      </c>
      <c r="AI97" s="922">
        <v>220</v>
      </c>
      <c r="AJ97" s="922">
        <v>13</v>
      </c>
      <c r="AK97" s="922">
        <v>132</v>
      </c>
      <c r="AL97" s="922"/>
      <c r="AM97" s="922">
        <v>87462</v>
      </c>
      <c r="AN97" s="922"/>
      <c r="AO97" s="922">
        <v>44265</v>
      </c>
      <c r="AP97" s="922">
        <v>121153</v>
      </c>
      <c r="AQ97" s="922">
        <v>20017</v>
      </c>
      <c r="AR97" s="922">
        <v>44265</v>
      </c>
      <c r="AS97" s="922"/>
      <c r="AT97" s="922">
        <f t="shared" si="4"/>
        <v>185435</v>
      </c>
      <c r="AU97" s="921">
        <v>1027</v>
      </c>
      <c r="AV97" s="921">
        <v>1507</v>
      </c>
      <c r="AW97" s="921">
        <v>583</v>
      </c>
      <c r="AX97" s="921">
        <v>307</v>
      </c>
      <c r="AY97" s="921">
        <v>255</v>
      </c>
      <c r="AZ97" s="921">
        <v>3548</v>
      </c>
      <c r="BA97" s="921">
        <f t="shared" si="7"/>
        <v>7227</v>
      </c>
      <c r="BB97" s="921">
        <v>1632</v>
      </c>
      <c r="BC97" s="921">
        <v>53</v>
      </c>
      <c r="BD97" s="921">
        <v>100</v>
      </c>
      <c r="BE97" s="921">
        <v>1119</v>
      </c>
      <c r="BF97" s="921">
        <v>638</v>
      </c>
      <c r="BG97" s="921">
        <f t="shared" si="5"/>
        <v>3542</v>
      </c>
    </row>
    <row r="98" spans="1:59">
      <c r="A98" s="918">
        <v>93</v>
      </c>
      <c r="B98" s="919" t="s">
        <v>18521</v>
      </c>
      <c r="C98" s="919" t="s">
        <v>18541</v>
      </c>
      <c r="D98" s="919" t="s">
        <v>17968</v>
      </c>
      <c r="E98" s="919" t="s">
        <v>18552</v>
      </c>
      <c r="F98" s="920" t="s">
        <v>18553</v>
      </c>
      <c r="G98" s="919" t="s">
        <v>18550</v>
      </c>
      <c r="H98" s="919" t="s">
        <v>18545</v>
      </c>
      <c r="I98" s="919" t="s">
        <v>18254</v>
      </c>
      <c r="J98" s="919" t="s">
        <v>8066</v>
      </c>
      <c r="K98" s="926" t="s">
        <v>18554</v>
      </c>
      <c r="L98" s="921">
        <v>56351.199999999997</v>
      </c>
      <c r="M98" s="922">
        <v>1887</v>
      </c>
      <c r="N98" s="921">
        <v>1690.86</v>
      </c>
      <c r="O98" s="922">
        <v>1449</v>
      </c>
      <c r="P98" s="921">
        <v>305.64999999999998</v>
      </c>
      <c r="Q98" s="922">
        <v>304</v>
      </c>
      <c r="R98" s="921">
        <v>275.58</v>
      </c>
      <c r="S98" s="922">
        <v>5</v>
      </c>
      <c r="T98" s="921">
        <v>1899</v>
      </c>
      <c r="U98" s="922">
        <v>2</v>
      </c>
      <c r="V98" s="921">
        <v>142</v>
      </c>
      <c r="W98" s="922"/>
      <c r="X98" s="921"/>
      <c r="Y98" s="922">
        <v>980</v>
      </c>
      <c r="Z98" s="921">
        <v>1997.66</v>
      </c>
      <c r="AA98" s="922">
        <v>22</v>
      </c>
      <c r="AB98" s="922">
        <v>18</v>
      </c>
      <c r="AC98" s="922">
        <v>9</v>
      </c>
      <c r="AD98" s="922"/>
      <c r="AE98" s="922">
        <v>3</v>
      </c>
      <c r="AF98" s="922"/>
      <c r="AG98" s="922">
        <v>1</v>
      </c>
      <c r="AH98" s="922">
        <f t="shared" si="6"/>
        <v>13</v>
      </c>
      <c r="AI98" s="922">
        <v>163</v>
      </c>
      <c r="AJ98" s="922"/>
      <c r="AK98" s="922">
        <v>202</v>
      </c>
      <c r="AL98" s="922"/>
      <c r="AM98" s="922">
        <v>115315</v>
      </c>
      <c r="AN98" s="922">
        <v>6150</v>
      </c>
      <c r="AO98" s="922">
        <v>6909</v>
      </c>
      <c r="AP98" s="922">
        <v>169380</v>
      </c>
      <c r="AQ98" s="922">
        <v>74507</v>
      </c>
      <c r="AR98" s="922">
        <v>6990</v>
      </c>
      <c r="AS98" s="922"/>
      <c r="AT98" s="922">
        <f t="shared" si="4"/>
        <v>250877</v>
      </c>
      <c r="AU98" s="921">
        <v>885</v>
      </c>
      <c r="AV98" s="921">
        <v>1300</v>
      </c>
      <c r="AW98" s="921">
        <v>503</v>
      </c>
      <c r="AX98" s="921">
        <v>265</v>
      </c>
      <c r="AY98" s="921">
        <v>220</v>
      </c>
      <c r="AZ98" s="921">
        <v>3060</v>
      </c>
      <c r="BA98" s="921">
        <f t="shared" si="7"/>
        <v>6233</v>
      </c>
      <c r="BB98" s="921">
        <v>336</v>
      </c>
      <c r="BC98" s="921">
        <v>0</v>
      </c>
      <c r="BD98" s="921">
        <v>336</v>
      </c>
      <c r="BE98" s="921">
        <v>778</v>
      </c>
      <c r="BF98" s="921">
        <v>545</v>
      </c>
      <c r="BG98" s="921">
        <f t="shared" si="5"/>
        <v>1995</v>
      </c>
    </row>
    <row r="99" spans="1:59">
      <c r="A99" s="918">
        <v>94</v>
      </c>
      <c r="B99" s="919" t="s">
        <v>18521</v>
      </c>
      <c r="C99" s="919" t="s">
        <v>18555</v>
      </c>
      <c r="D99" s="919" t="s">
        <v>17968</v>
      </c>
      <c r="E99" s="919" t="s">
        <v>18556</v>
      </c>
      <c r="F99" s="920" t="s">
        <v>18557</v>
      </c>
      <c r="G99" s="919" t="s">
        <v>18558</v>
      </c>
      <c r="H99" s="919" t="s">
        <v>18559</v>
      </c>
      <c r="I99" s="919" t="s">
        <v>17973</v>
      </c>
      <c r="J99" s="919" t="s">
        <v>18560</v>
      </c>
      <c r="K99" s="919" t="s">
        <v>18561</v>
      </c>
      <c r="L99" s="921">
        <v>12577.2</v>
      </c>
      <c r="M99" s="922">
        <v>929</v>
      </c>
      <c r="N99" s="921">
        <v>2122.6799999999998</v>
      </c>
      <c r="O99" s="922"/>
      <c r="P99" s="921"/>
      <c r="Q99" s="922">
        <v>380</v>
      </c>
      <c r="R99" s="921">
        <v>1114.7</v>
      </c>
      <c r="S99" s="922">
        <v>2</v>
      </c>
      <c r="T99" s="921">
        <v>429.4</v>
      </c>
      <c r="U99" s="922">
        <v>3</v>
      </c>
      <c r="V99" s="921">
        <v>262</v>
      </c>
      <c r="W99" s="922"/>
      <c r="X99" s="921"/>
      <c r="Y99" s="922">
        <v>1200</v>
      </c>
      <c r="Z99" s="921">
        <v>3603.32</v>
      </c>
      <c r="AA99" s="922">
        <v>34</v>
      </c>
      <c r="AB99" s="922">
        <v>34</v>
      </c>
      <c r="AC99" s="922">
        <v>10</v>
      </c>
      <c r="AD99" s="922">
        <v>1</v>
      </c>
      <c r="AE99" s="922">
        <v>3</v>
      </c>
      <c r="AF99" s="922">
        <v>1</v>
      </c>
      <c r="AG99" s="922">
        <v>1</v>
      </c>
      <c r="AH99" s="922">
        <f t="shared" si="6"/>
        <v>16</v>
      </c>
      <c r="AI99" s="922">
        <v>328</v>
      </c>
      <c r="AJ99" s="922">
        <v>29</v>
      </c>
      <c r="AK99" s="922"/>
      <c r="AL99" s="922"/>
      <c r="AM99" s="922">
        <v>12633</v>
      </c>
      <c r="AN99" s="922">
        <v>2636</v>
      </c>
      <c r="AO99" s="922">
        <v>265</v>
      </c>
      <c r="AP99" s="922">
        <v>56109</v>
      </c>
      <c r="AQ99" s="922">
        <v>23350</v>
      </c>
      <c r="AR99" s="922">
        <v>1704</v>
      </c>
      <c r="AS99" s="922"/>
      <c r="AT99" s="922">
        <f t="shared" si="4"/>
        <v>81163</v>
      </c>
      <c r="AU99" s="921">
        <v>2626</v>
      </c>
      <c r="AV99" s="921">
        <v>1148</v>
      </c>
      <c r="AW99" s="921">
        <v>758</v>
      </c>
      <c r="AX99" s="921">
        <v>113</v>
      </c>
      <c r="AY99" s="921">
        <v>93</v>
      </c>
      <c r="AZ99" s="921">
        <v>8051</v>
      </c>
      <c r="BA99" s="921">
        <f t="shared" si="7"/>
        <v>12789</v>
      </c>
      <c r="BB99" s="921">
        <v>158</v>
      </c>
      <c r="BC99" s="921">
        <v>18</v>
      </c>
      <c r="BD99" s="921">
        <v>25</v>
      </c>
      <c r="BE99" s="921">
        <v>69</v>
      </c>
      <c r="BF99" s="921">
        <v>14028</v>
      </c>
      <c r="BG99" s="921">
        <f t="shared" si="5"/>
        <v>14298</v>
      </c>
    </row>
    <row r="100" spans="1:59">
      <c r="A100" s="918">
        <v>95</v>
      </c>
      <c r="B100" s="919" t="s">
        <v>18521</v>
      </c>
      <c r="C100" s="919" t="s">
        <v>18562</v>
      </c>
      <c r="D100" s="919" t="s">
        <v>17968</v>
      </c>
      <c r="E100" s="919" t="s">
        <v>18563</v>
      </c>
      <c r="F100" s="920" t="s">
        <v>18564</v>
      </c>
      <c r="G100" s="919" t="s">
        <v>18565</v>
      </c>
      <c r="H100" s="919" t="s">
        <v>18566</v>
      </c>
      <c r="I100" s="919" t="s">
        <v>17973</v>
      </c>
      <c r="J100" s="919" t="s">
        <v>18567</v>
      </c>
      <c r="K100" s="926" t="s">
        <v>18568</v>
      </c>
      <c r="L100" s="921">
        <v>5845</v>
      </c>
      <c r="M100" s="922"/>
      <c r="N100" s="921"/>
      <c r="O100" s="922">
        <v>530</v>
      </c>
      <c r="P100" s="921">
        <v>1042</v>
      </c>
      <c r="Q100" s="922"/>
      <c r="R100" s="921"/>
      <c r="S100" s="922">
        <v>1</v>
      </c>
      <c r="T100" s="921">
        <v>347</v>
      </c>
      <c r="U100" s="922"/>
      <c r="V100" s="921"/>
      <c r="W100" s="922"/>
      <c r="X100" s="921"/>
      <c r="Y100" s="922"/>
      <c r="Z100" s="921"/>
      <c r="AA100" s="922">
        <v>63</v>
      </c>
      <c r="AB100" s="922">
        <v>44</v>
      </c>
      <c r="AC100" s="922">
        <v>4</v>
      </c>
      <c r="AD100" s="922">
        <v>1</v>
      </c>
      <c r="AE100" s="922">
        <v>2</v>
      </c>
      <c r="AF100" s="922"/>
      <c r="AG100" s="922"/>
      <c r="AH100" s="922">
        <f t="shared" si="6"/>
        <v>7</v>
      </c>
      <c r="AI100" s="922">
        <v>17</v>
      </c>
      <c r="AJ100" s="922">
        <v>68</v>
      </c>
      <c r="AK100" s="922">
        <v>4</v>
      </c>
      <c r="AL100" s="922"/>
      <c r="AM100" s="922">
        <v>2517</v>
      </c>
      <c r="AN100" s="922"/>
      <c r="AO100" s="922"/>
      <c r="AP100" s="922">
        <v>4569</v>
      </c>
      <c r="AQ100" s="922">
        <v>5755</v>
      </c>
      <c r="AR100" s="922">
        <v>14</v>
      </c>
      <c r="AS100" s="922"/>
      <c r="AT100" s="922">
        <f t="shared" si="4"/>
        <v>10338</v>
      </c>
      <c r="AU100" s="921"/>
      <c r="AV100" s="921"/>
      <c r="AW100" s="921">
        <v>220</v>
      </c>
      <c r="AX100" s="921">
        <v>11</v>
      </c>
      <c r="AY100" s="921"/>
      <c r="AZ100" s="921"/>
      <c r="BA100" s="921">
        <f t="shared" si="7"/>
        <v>231</v>
      </c>
      <c r="BB100" s="921">
        <v>30</v>
      </c>
      <c r="BC100" s="921"/>
      <c r="BD100" s="921"/>
      <c r="BE100" s="921">
        <v>24.7</v>
      </c>
      <c r="BF100" s="921"/>
      <c r="BG100" s="921">
        <f t="shared" si="5"/>
        <v>54.7</v>
      </c>
    </row>
    <row r="101" spans="1:59">
      <c r="A101" s="918">
        <v>96</v>
      </c>
      <c r="B101" s="919" t="s">
        <v>18521</v>
      </c>
      <c r="C101" s="919" t="s">
        <v>18569</v>
      </c>
      <c r="D101" s="919" t="s">
        <v>17968</v>
      </c>
      <c r="E101" s="919" t="s">
        <v>18570</v>
      </c>
      <c r="F101" s="920" t="s">
        <v>18571</v>
      </c>
      <c r="G101" s="919" t="s">
        <v>18572</v>
      </c>
      <c r="H101" s="919" t="s">
        <v>18573</v>
      </c>
      <c r="I101" s="919" t="s">
        <v>17973</v>
      </c>
      <c r="J101" s="919" t="s">
        <v>18574</v>
      </c>
      <c r="K101" s="926" t="s">
        <v>18575</v>
      </c>
      <c r="L101" s="921">
        <v>6054</v>
      </c>
      <c r="M101" s="922">
        <v>1038</v>
      </c>
      <c r="N101" s="921">
        <v>1755</v>
      </c>
      <c r="O101" s="922"/>
      <c r="P101" s="921"/>
      <c r="Q101" s="922">
        <v>270</v>
      </c>
      <c r="R101" s="921">
        <v>390</v>
      </c>
      <c r="S101" s="922">
        <v>2</v>
      </c>
      <c r="T101" s="921">
        <v>397</v>
      </c>
      <c r="U101" s="922">
        <v>3</v>
      </c>
      <c r="V101" s="921">
        <v>362</v>
      </c>
      <c r="W101" s="922"/>
      <c r="X101" s="921"/>
      <c r="Y101" s="922"/>
      <c r="Z101" s="921"/>
      <c r="AA101" s="922">
        <v>66</v>
      </c>
      <c r="AB101" s="922">
        <v>66</v>
      </c>
      <c r="AC101" s="922">
        <v>7</v>
      </c>
      <c r="AD101" s="922">
        <v>2</v>
      </c>
      <c r="AE101" s="922">
        <v>6</v>
      </c>
      <c r="AF101" s="922"/>
      <c r="AG101" s="922">
        <v>1</v>
      </c>
      <c r="AH101" s="922">
        <f t="shared" si="6"/>
        <v>16</v>
      </c>
      <c r="AI101" s="922">
        <v>161</v>
      </c>
      <c r="AJ101" s="922">
        <v>129</v>
      </c>
      <c r="AK101" s="922">
        <v>75</v>
      </c>
      <c r="AL101" s="922"/>
      <c r="AM101" s="922">
        <v>7545</v>
      </c>
      <c r="AN101" s="922"/>
      <c r="AO101" s="922">
        <v>1134</v>
      </c>
      <c r="AP101" s="922">
        <v>36592</v>
      </c>
      <c r="AQ101" s="922">
        <v>3522</v>
      </c>
      <c r="AR101" s="922">
        <v>2910</v>
      </c>
      <c r="AS101" s="922"/>
      <c r="AT101" s="922">
        <f t="shared" si="4"/>
        <v>43024</v>
      </c>
      <c r="AU101" s="921">
        <v>3483</v>
      </c>
      <c r="AV101" s="921">
        <v>4552</v>
      </c>
      <c r="AW101" s="921">
        <v>1796</v>
      </c>
      <c r="AX101" s="921">
        <v>97</v>
      </c>
      <c r="AY101" s="921">
        <v>116</v>
      </c>
      <c r="AZ101" s="921">
        <v>1707</v>
      </c>
      <c r="BA101" s="921">
        <f t="shared" si="7"/>
        <v>11751</v>
      </c>
      <c r="BB101" s="921">
        <v>212</v>
      </c>
      <c r="BC101" s="921"/>
      <c r="BD101" s="921">
        <v>10</v>
      </c>
      <c r="BE101" s="921">
        <v>102</v>
      </c>
      <c r="BF101" s="921"/>
      <c r="BG101" s="921">
        <f t="shared" si="5"/>
        <v>324</v>
      </c>
    </row>
    <row r="102" spans="1:59">
      <c r="A102" s="918">
        <v>97</v>
      </c>
      <c r="B102" s="919" t="s">
        <v>18521</v>
      </c>
      <c r="C102" s="919" t="s">
        <v>18576</v>
      </c>
      <c r="D102" s="919" t="s">
        <v>17968</v>
      </c>
      <c r="E102" s="919" t="s">
        <v>18577</v>
      </c>
      <c r="F102" s="920" t="s">
        <v>18578</v>
      </c>
      <c r="G102" s="919" t="s">
        <v>18579</v>
      </c>
      <c r="H102" s="919" t="s">
        <v>18580</v>
      </c>
      <c r="I102" s="919" t="s">
        <v>17973</v>
      </c>
      <c r="J102" s="919" t="s">
        <v>18581</v>
      </c>
      <c r="K102" s="926" t="s">
        <v>18582</v>
      </c>
      <c r="L102" s="921">
        <v>10575</v>
      </c>
      <c r="M102" s="922">
        <v>600</v>
      </c>
      <c r="N102" s="921">
        <v>2698</v>
      </c>
      <c r="O102" s="922">
        <v>280</v>
      </c>
      <c r="P102" s="921">
        <v>1325</v>
      </c>
      <c r="Q102" s="922">
        <v>280</v>
      </c>
      <c r="R102" s="921">
        <v>307</v>
      </c>
      <c r="S102" s="922">
        <v>1</v>
      </c>
      <c r="T102" s="921">
        <v>441</v>
      </c>
      <c r="U102" s="922">
        <v>5</v>
      </c>
      <c r="V102" s="921">
        <v>403</v>
      </c>
      <c r="W102" s="922">
        <v>4</v>
      </c>
      <c r="X102" s="921">
        <v>795</v>
      </c>
      <c r="Y102" s="922"/>
      <c r="Z102" s="921"/>
      <c r="AA102" s="922">
        <v>26</v>
      </c>
      <c r="AB102" s="922">
        <v>26</v>
      </c>
      <c r="AC102" s="922">
        <v>6</v>
      </c>
      <c r="AD102" s="922">
        <v>1</v>
      </c>
      <c r="AE102" s="922">
        <v>3</v>
      </c>
      <c r="AF102" s="922">
        <v>1</v>
      </c>
      <c r="AG102" s="922">
        <v>3</v>
      </c>
      <c r="AH102" s="922">
        <f t="shared" si="6"/>
        <v>14</v>
      </c>
      <c r="AI102" s="922">
        <v>169</v>
      </c>
      <c r="AJ102" s="922">
        <v>102</v>
      </c>
      <c r="AK102" s="922">
        <v>94</v>
      </c>
      <c r="AL102" s="922"/>
      <c r="AM102" s="922">
        <v>27478</v>
      </c>
      <c r="AN102" s="922">
        <v>3571</v>
      </c>
      <c r="AO102" s="922">
        <v>631</v>
      </c>
      <c r="AP102" s="922">
        <v>31252</v>
      </c>
      <c r="AQ102" s="922">
        <v>5231</v>
      </c>
      <c r="AR102" s="922">
        <v>631</v>
      </c>
      <c r="AS102" s="922">
        <v>4236</v>
      </c>
      <c r="AT102" s="922">
        <f t="shared" si="4"/>
        <v>41350</v>
      </c>
      <c r="AU102" s="921">
        <v>1538</v>
      </c>
      <c r="AV102" s="921">
        <v>1172</v>
      </c>
      <c r="AW102" s="921">
        <v>1717</v>
      </c>
      <c r="AX102" s="921">
        <v>213</v>
      </c>
      <c r="AY102" s="921">
        <v>408</v>
      </c>
      <c r="AZ102" s="921">
        <v>1607</v>
      </c>
      <c r="BA102" s="921">
        <f t="shared" si="7"/>
        <v>6655</v>
      </c>
      <c r="BB102" s="921">
        <v>380</v>
      </c>
      <c r="BC102" s="921">
        <v>39</v>
      </c>
      <c r="BD102" s="921">
        <v>33</v>
      </c>
      <c r="BE102" s="921">
        <v>110</v>
      </c>
      <c r="BF102" s="921">
        <v>4929</v>
      </c>
      <c r="BG102" s="921">
        <f t="shared" si="5"/>
        <v>5491</v>
      </c>
    </row>
    <row r="103" spans="1:59">
      <c r="A103" s="918">
        <v>98</v>
      </c>
      <c r="B103" s="919" t="s">
        <v>18521</v>
      </c>
      <c r="C103" s="919" t="s">
        <v>18583</v>
      </c>
      <c r="D103" s="919" t="s">
        <v>17968</v>
      </c>
      <c r="E103" s="919" t="s">
        <v>18584</v>
      </c>
      <c r="F103" s="920" t="s">
        <v>18585</v>
      </c>
      <c r="G103" s="919" t="s">
        <v>18586</v>
      </c>
      <c r="H103" s="919" t="s">
        <v>18587</v>
      </c>
      <c r="I103" s="919" t="s">
        <v>17973</v>
      </c>
      <c r="J103" s="919" t="s">
        <v>18588</v>
      </c>
      <c r="K103" s="926" t="s">
        <v>18589</v>
      </c>
      <c r="L103" s="921">
        <v>24926</v>
      </c>
      <c r="M103" s="922">
        <v>1142</v>
      </c>
      <c r="N103" s="921">
        <v>1149</v>
      </c>
      <c r="O103" s="922">
        <v>428</v>
      </c>
      <c r="P103" s="921">
        <v>334</v>
      </c>
      <c r="Q103" s="922"/>
      <c r="R103" s="921"/>
      <c r="S103" s="922">
        <v>2</v>
      </c>
      <c r="T103" s="921">
        <v>552</v>
      </c>
      <c r="U103" s="922">
        <v>3</v>
      </c>
      <c r="V103" s="921">
        <v>705</v>
      </c>
      <c r="W103" s="922">
        <v>2</v>
      </c>
      <c r="X103" s="921">
        <v>479</v>
      </c>
      <c r="Y103" s="922">
        <v>200</v>
      </c>
      <c r="Z103" s="921">
        <v>496</v>
      </c>
      <c r="AA103" s="922">
        <v>44</v>
      </c>
      <c r="AB103" s="922">
        <v>44</v>
      </c>
      <c r="AC103" s="922">
        <v>10</v>
      </c>
      <c r="AD103" s="922">
        <v>1</v>
      </c>
      <c r="AE103" s="922">
        <v>2</v>
      </c>
      <c r="AF103" s="922">
        <v>1</v>
      </c>
      <c r="AG103" s="922">
        <v>1</v>
      </c>
      <c r="AH103" s="922">
        <f t="shared" si="6"/>
        <v>15</v>
      </c>
      <c r="AI103" s="922">
        <v>114</v>
      </c>
      <c r="AJ103" s="922">
        <v>139</v>
      </c>
      <c r="AK103" s="922">
        <v>40</v>
      </c>
      <c r="AL103" s="922"/>
      <c r="AM103" s="922">
        <v>20290</v>
      </c>
      <c r="AN103" s="922"/>
      <c r="AO103" s="922"/>
      <c r="AP103" s="922">
        <v>58130</v>
      </c>
      <c r="AQ103" s="922">
        <v>12970</v>
      </c>
      <c r="AR103" s="922">
        <v>4689</v>
      </c>
      <c r="AS103" s="922">
        <v>57657</v>
      </c>
      <c r="AT103" s="922">
        <f t="shared" si="4"/>
        <v>133446</v>
      </c>
      <c r="AU103" s="921">
        <v>1664</v>
      </c>
      <c r="AV103" s="921">
        <v>1700</v>
      </c>
      <c r="AW103" s="921">
        <v>1373</v>
      </c>
      <c r="AX103" s="921">
        <v>30</v>
      </c>
      <c r="AY103" s="921">
        <v>110</v>
      </c>
      <c r="AZ103" s="921">
        <v>928</v>
      </c>
      <c r="BA103" s="921">
        <f t="shared" si="7"/>
        <v>5805</v>
      </c>
      <c r="BB103" s="921">
        <v>562</v>
      </c>
      <c r="BC103" s="921"/>
      <c r="BD103" s="921"/>
      <c r="BE103" s="921">
        <v>150</v>
      </c>
      <c r="BF103" s="921">
        <v>3445</v>
      </c>
      <c r="BG103" s="921">
        <f t="shared" si="5"/>
        <v>4157</v>
      </c>
    </row>
    <row r="104" spans="1:59">
      <c r="A104" s="918">
        <v>99</v>
      </c>
      <c r="B104" s="919" t="s">
        <v>18521</v>
      </c>
      <c r="C104" s="919" t="s">
        <v>18590</v>
      </c>
      <c r="D104" s="919" t="s">
        <v>17968</v>
      </c>
      <c r="E104" s="919" t="s">
        <v>18591</v>
      </c>
      <c r="F104" s="920" t="s">
        <v>18592</v>
      </c>
      <c r="G104" s="919" t="s">
        <v>18593</v>
      </c>
      <c r="H104" s="919" t="s">
        <v>1909</v>
      </c>
      <c r="I104" s="919" t="s">
        <v>18122</v>
      </c>
      <c r="J104" s="919" t="s">
        <v>18594</v>
      </c>
      <c r="K104" s="926" t="s">
        <v>18595</v>
      </c>
      <c r="L104" s="921">
        <v>2449</v>
      </c>
      <c r="M104" s="922"/>
      <c r="N104" s="921"/>
      <c r="O104" s="922">
        <v>496</v>
      </c>
      <c r="P104" s="921">
        <v>450</v>
      </c>
      <c r="Q104" s="922"/>
      <c r="R104" s="921"/>
      <c r="S104" s="922"/>
      <c r="T104" s="921"/>
      <c r="U104" s="922"/>
      <c r="V104" s="921"/>
      <c r="W104" s="922"/>
      <c r="X104" s="921"/>
      <c r="Y104" s="922"/>
      <c r="Z104" s="921"/>
      <c r="AA104" s="922">
        <v>10</v>
      </c>
      <c r="AB104" s="922">
        <v>8</v>
      </c>
      <c r="AC104" s="922">
        <v>3</v>
      </c>
      <c r="AD104" s="922">
        <v>1</v>
      </c>
      <c r="AE104" s="922">
        <v>1</v>
      </c>
      <c r="AF104" s="922"/>
      <c r="AG104" s="922"/>
      <c r="AH104" s="922">
        <f t="shared" si="6"/>
        <v>5</v>
      </c>
      <c r="AI104" s="922">
        <v>146</v>
      </c>
      <c r="AJ104" s="922"/>
      <c r="AK104" s="922"/>
      <c r="AL104" s="922"/>
      <c r="AM104" s="922">
        <v>38382</v>
      </c>
      <c r="AN104" s="922"/>
      <c r="AO104" s="922"/>
      <c r="AP104" s="922">
        <v>39555</v>
      </c>
      <c r="AQ104" s="922"/>
      <c r="AR104" s="922"/>
      <c r="AS104" s="922"/>
      <c r="AT104" s="922">
        <f t="shared" si="4"/>
        <v>39555</v>
      </c>
      <c r="AU104" s="921">
        <v>21</v>
      </c>
      <c r="AV104" s="921">
        <v>334</v>
      </c>
      <c r="AW104" s="921">
        <v>434</v>
      </c>
      <c r="AX104" s="921"/>
      <c r="AY104" s="921"/>
      <c r="AZ104" s="921"/>
      <c r="BA104" s="921">
        <f t="shared" si="7"/>
        <v>789</v>
      </c>
      <c r="BB104" s="921">
        <v>194</v>
      </c>
      <c r="BC104" s="921"/>
      <c r="BD104" s="921"/>
      <c r="BE104" s="921">
        <v>21</v>
      </c>
      <c r="BF104" s="921"/>
      <c r="BG104" s="921">
        <f t="shared" si="5"/>
        <v>215</v>
      </c>
    </row>
    <row r="105" spans="1:59">
      <c r="A105" s="918">
        <v>100</v>
      </c>
      <c r="B105" s="919" t="s">
        <v>18521</v>
      </c>
      <c r="C105" s="919" t="s">
        <v>18596</v>
      </c>
      <c r="D105" s="919" t="s">
        <v>17968</v>
      </c>
      <c r="E105" s="919" t="s">
        <v>18597</v>
      </c>
      <c r="F105" s="920" t="s">
        <v>18598</v>
      </c>
      <c r="G105" s="919" t="s">
        <v>18599</v>
      </c>
      <c r="H105" s="919" t="s">
        <v>18600</v>
      </c>
      <c r="I105" s="919" t="s">
        <v>17973</v>
      </c>
      <c r="J105" s="919" t="s">
        <v>18601</v>
      </c>
      <c r="K105" s="926" t="s">
        <v>18602</v>
      </c>
      <c r="L105" s="921">
        <v>6950.08</v>
      </c>
      <c r="M105" s="922"/>
      <c r="N105" s="921"/>
      <c r="O105" s="922">
        <v>480</v>
      </c>
      <c r="P105" s="921">
        <v>680</v>
      </c>
      <c r="Q105" s="922"/>
      <c r="R105" s="921"/>
      <c r="S105" s="922">
        <v>1</v>
      </c>
      <c r="T105" s="921">
        <v>212</v>
      </c>
      <c r="U105" s="922">
        <v>1</v>
      </c>
      <c r="V105" s="921">
        <v>154</v>
      </c>
      <c r="W105" s="922">
        <v>1</v>
      </c>
      <c r="X105" s="921">
        <v>103.68</v>
      </c>
      <c r="Y105" s="922"/>
      <c r="Z105" s="921"/>
      <c r="AA105" s="922">
        <v>9</v>
      </c>
      <c r="AB105" s="922">
        <v>9</v>
      </c>
      <c r="AC105" s="922">
        <v>1</v>
      </c>
      <c r="AD105" s="922"/>
      <c r="AE105" s="922"/>
      <c r="AF105" s="922"/>
      <c r="AG105" s="922"/>
      <c r="AH105" s="922">
        <f t="shared" si="6"/>
        <v>1</v>
      </c>
      <c r="AI105" s="922">
        <v>41</v>
      </c>
      <c r="AJ105" s="922">
        <v>9</v>
      </c>
      <c r="AK105" s="922">
        <v>26</v>
      </c>
      <c r="AL105" s="922">
        <v>56</v>
      </c>
      <c r="AM105" s="922">
        <v>7566</v>
      </c>
      <c r="AN105" s="922">
        <v>260</v>
      </c>
      <c r="AO105" s="922"/>
      <c r="AP105" s="922">
        <v>8190</v>
      </c>
      <c r="AQ105" s="922">
        <v>800</v>
      </c>
      <c r="AR105" s="922">
        <v>6930</v>
      </c>
      <c r="AS105" s="922">
        <v>8216</v>
      </c>
      <c r="AT105" s="922">
        <f t="shared" si="4"/>
        <v>24136</v>
      </c>
      <c r="AU105" s="921">
        <v>40</v>
      </c>
      <c r="AV105" s="921">
        <v>137</v>
      </c>
      <c r="AW105" s="921"/>
      <c r="AX105" s="921"/>
      <c r="AY105" s="921"/>
      <c r="AZ105" s="921"/>
      <c r="BA105" s="921">
        <f t="shared" si="7"/>
        <v>177</v>
      </c>
      <c r="BB105" s="921"/>
      <c r="BC105" s="921"/>
      <c r="BD105" s="921"/>
      <c r="BE105" s="921">
        <v>16</v>
      </c>
      <c r="BF105" s="921"/>
      <c r="BG105" s="921">
        <f t="shared" si="5"/>
        <v>16</v>
      </c>
    </row>
    <row r="106" spans="1:59">
      <c r="A106" s="918">
        <v>101</v>
      </c>
      <c r="B106" s="919" t="s">
        <v>18521</v>
      </c>
      <c r="C106" s="919" t="s">
        <v>18603</v>
      </c>
      <c r="D106" s="919" t="s">
        <v>17968</v>
      </c>
      <c r="E106" s="919" t="s">
        <v>18604</v>
      </c>
      <c r="F106" s="920" t="s">
        <v>18605</v>
      </c>
      <c r="G106" s="919" t="s">
        <v>18606</v>
      </c>
      <c r="H106" s="919" t="s">
        <v>18607</v>
      </c>
      <c r="I106" s="919" t="s">
        <v>17973</v>
      </c>
      <c r="J106" s="919" t="s">
        <v>18608</v>
      </c>
      <c r="K106" s="926" t="s">
        <v>18609</v>
      </c>
      <c r="L106" s="921">
        <v>26350</v>
      </c>
      <c r="M106" s="922">
        <v>1445</v>
      </c>
      <c r="N106" s="921">
        <v>3830</v>
      </c>
      <c r="O106" s="922">
        <v>304</v>
      </c>
      <c r="P106" s="921">
        <v>630</v>
      </c>
      <c r="Q106" s="922"/>
      <c r="R106" s="921"/>
      <c r="S106" s="922">
        <v>1</v>
      </c>
      <c r="T106" s="921">
        <v>105</v>
      </c>
      <c r="U106" s="922">
        <v>3</v>
      </c>
      <c r="V106" s="921">
        <v>185.9</v>
      </c>
      <c r="W106" s="922">
        <v>2</v>
      </c>
      <c r="X106" s="921">
        <v>79</v>
      </c>
      <c r="Y106" s="922"/>
      <c r="Z106" s="921"/>
      <c r="AA106" s="922">
        <v>63</v>
      </c>
      <c r="AB106" s="922">
        <v>63</v>
      </c>
      <c r="AC106" s="922">
        <v>8</v>
      </c>
      <c r="AD106" s="922">
        <v>3</v>
      </c>
      <c r="AE106" s="922">
        <v>4</v>
      </c>
      <c r="AF106" s="922"/>
      <c r="AG106" s="922">
        <v>1</v>
      </c>
      <c r="AH106" s="922">
        <f t="shared" si="6"/>
        <v>16</v>
      </c>
      <c r="AI106" s="922">
        <v>189</v>
      </c>
      <c r="AJ106" s="922">
        <v>19</v>
      </c>
      <c r="AK106" s="922">
        <v>16</v>
      </c>
      <c r="AL106" s="922">
        <v>38</v>
      </c>
      <c r="AM106" s="922">
        <v>79575</v>
      </c>
      <c r="AN106" s="922">
        <v>154</v>
      </c>
      <c r="AO106" s="922">
        <v>2101</v>
      </c>
      <c r="AP106" s="922">
        <v>83075</v>
      </c>
      <c r="AQ106" s="922">
        <v>20066</v>
      </c>
      <c r="AR106" s="922">
        <v>2657</v>
      </c>
      <c r="AS106" s="922">
        <v>1203</v>
      </c>
      <c r="AT106" s="922">
        <f t="shared" si="4"/>
        <v>107001</v>
      </c>
      <c r="AU106" s="921">
        <v>1682</v>
      </c>
      <c r="AV106" s="921">
        <v>2906</v>
      </c>
      <c r="AW106" s="921">
        <v>2177</v>
      </c>
      <c r="AX106" s="921"/>
      <c r="AY106" s="921">
        <v>155</v>
      </c>
      <c r="AZ106" s="921">
        <v>1001</v>
      </c>
      <c r="BA106" s="921">
        <f t="shared" si="7"/>
        <v>7921</v>
      </c>
      <c r="BB106" s="921">
        <v>998</v>
      </c>
      <c r="BC106" s="921"/>
      <c r="BD106" s="921">
        <v>47</v>
      </c>
      <c r="BE106" s="921">
        <v>435</v>
      </c>
      <c r="BF106" s="921">
        <v>238</v>
      </c>
      <c r="BG106" s="921">
        <f t="shared" si="5"/>
        <v>1718</v>
      </c>
    </row>
    <row r="107" spans="1:59">
      <c r="A107" s="918">
        <v>102</v>
      </c>
      <c r="B107" s="919" t="s">
        <v>18521</v>
      </c>
      <c r="C107" s="919" t="s">
        <v>18603</v>
      </c>
      <c r="D107" s="919" t="s">
        <v>17968</v>
      </c>
      <c r="E107" s="919" t="s">
        <v>18610</v>
      </c>
      <c r="F107" s="920" t="s">
        <v>18611</v>
      </c>
      <c r="G107" s="919" t="s">
        <v>18612</v>
      </c>
      <c r="H107" s="919" t="s">
        <v>18613</v>
      </c>
      <c r="I107" s="919" t="s">
        <v>17973</v>
      </c>
      <c r="J107" s="919" t="s">
        <v>18614</v>
      </c>
      <c r="K107" s="926" t="s">
        <v>18615</v>
      </c>
      <c r="L107" s="921">
        <v>10633</v>
      </c>
      <c r="M107" s="922">
        <v>1041</v>
      </c>
      <c r="N107" s="921">
        <v>1116</v>
      </c>
      <c r="O107" s="922"/>
      <c r="P107" s="921"/>
      <c r="Q107" s="922">
        <v>214</v>
      </c>
      <c r="R107" s="921">
        <v>90</v>
      </c>
      <c r="S107" s="922"/>
      <c r="T107" s="921"/>
      <c r="U107" s="922"/>
      <c r="V107" s="921"/>
      <c r="W107" s="922"/>
      <c r="X107" s="921"/>
      <c r="Y107" s="922"/>
      <c r="Z107" s="921"/>
      <c r="AA107" s="922">
        <v>10</v>
      </c>
      <c r="AB107" s="922">
        <v>10</v>
      </c>
      <c r="AC107" s="922">
        <v>3</v>
      </c>
      <c r="AD107" s="922"/>
      <c r="AE107" s="922"/>
      <c r="AF107" s="922"/>
      <c r="AG107" s="922"/>
      <c r="AH107" s="922">
        <f t="shared" si="6"/>
        <v>3</v>
      </c>
      <c r="AI107" s="922">
        <v>229</v>
      </c>
      <c r="AJ107" s="922"/>
      <c r="AK107" s="922"/>
      <c r="AL107" s="922"/>
      <c r="AM107" s="922">
        <v>4296</v>
      </c>
      <c r="AN107" s="922"/>
      <c r="AO107" s="922"/>
      <c r="AP107" s="922">
        <v>84239</v>
      </c>
      <c r="AQ107" s="922"/>
      <c r="AR107" s="922"/>
      <c r="AS107" s="922"/>
      <c r="AT107" s="922">
        <f t="shared" si="4"/>
        <v>84239</v>
      </c>
      <c r="AU107" s="921">
        <v>487</v>
      </c>
      <c r="AV107" s="921">
        <v>120</v>
      </c>
      <c r="AW107" s="921">
        <v>340</v>
      </c>
      <c r="AX107" s="921"/>
      <c r="AY107" s="921"/>
      <c r="AZ107" s="921"/>
      <c r="BA107" s="921">
        <f t="shared" si="7"/>
        <v>947</v>
      </c>
      <c r="BB107" s="921">
        <v>104</v>
      </c>
      <c r="BC107" s="921"/>
      <c r="BD107" s="921"/>
      <c r="BE107" s="921">
        <v>189</v>
      </c>
      <c r="BF107" s="921"/>
      <c r="BG107" s="921">
        <f t="shared" si="5"/>
        <v>293</v>
      </c>
    </row>
    <row r="108" spans="1:59">
      <c r="A108" s="918">
        <v>103</v>
      </c>
      <c r="B108" s="919" t="s">
        <v>18521</v>
      </c>
      <c r="C108" s="919" t="s">
        <v>18603</v>
      </c>
      <c r="D108" s="919" t="s">
        <v>17968</v>
      </c>
      <c r="E108" s="919" t="s">
        <v>18616</v>
      </c>
      <c r="F108" s="920" t="s">
        <v>18617</v>
      </c>
      <c r="G108" s="919" t="s">
        <v>18618</v>
      </c>
      <c r="H108" s="919" t="s">
        <v>18613</v>
      </c>
      <c r="I108" s="919" t="s">
        <v>17973</v>
      </c>
      <c r="J108" s="919" t="s">
        <v>18614</v>
      </c>
      <c r="K108" s="926" t="s">
        <v>18619</v>
      </c>
      <c r="L108" s="921">
        <v>31097</v>
      </c>
      <c r="M108" s="922"/>
      <c r="N108" s="921"/>
      <c r="O108" s="922">
        <v>531</v>
      </c>
      <c r="P108" s="921">
        <v>263</v>
      </c>
      <c r="Q108" s="922"/>
      <c r="R108" s="921"/>
      <c r="S108" s="922">
        <v>1</v>
      </c>
      <c r="T108" s="921">
        <v>356</v>
      </c>
      <c r="U108" s="922"/>
      <c r="V108" s="921"/>
      <c r="W108" s="922"/>
      <c r="X108" s="921"/>
      <c r="Y108" s="922"/>
      <c r="Z108" s="921"/>
      <c r="AA108" s="922">
        <v>3</v>
      </c>
      <c r="AB108" s="922">
        <v>3</v>
      </c>
      <c r="AC108" s="922">
        <v>3</v>
      </c>
      <c r="AD108" s="922"/>
      <c r="AE108" s="922">
        <v>4</v>
      </c>
      <c r="AF108" s="922"/>
      <c r="AG108" s="922"/>
      <c r="AH108" s="922">
        <f t="shared" si="6"/>
        <v>7</v>
      </c>
      <c r="AI108" s="922">
        <v>130</v>
      </c>
      <c r="AJ108" s="922"/>
      <c r="AK108" s="922"/>
      <c r="AL108" s="922"/>
      <c r="AM108" s="922">
        <v>1130</v>
      </c>
      <c r="AN108" s="922"/>
      <c r="AO108" s="922"/>
      <c r="AP108" s="922">
        <v>51200</v>
      </c>
      <c r="AQ108" s="922"/>
      <c r="AR108" s="922"/>
      <c r="AS108" s="922"/>
      <c r="AT108" s="922">
        <f t="shared" si="4"/>
        <v>51200</v>
      </c>
      <c r="AU108" s="921">
        <v>162</v>
      </c>
      <c r="AV108" s="921">
        <v>30</v>
      </c>
      <c r="AW108" s="921">
        <v>124</v>
      </c>
      <c r="AX108" s="921"/>
      <c r="AY108" s="921"/>
      <c r="AZ108" s="921"/>
      <c r="BA108" s="921">
        <f t="shared" si="7"/>
        <v>316</v>
      </c>
      <c r="BB108" s="921">
        <v>42</v>
      </c>
      <c r="BC108" s="921"/>
      <c r="BD108" s="921"/>
      <c r="BE108" s="921">
        <v>116</v>
      </c>
      <c r="BF108" s="921"/>
      <c r="BG108" s="921">
        <f t="shared" si="5"/>
        <v>158</v>
      </c>
    </row>
    <row r="109" spans="1:59">
      <c r="A109" s="918">
        <v>104</v>
      </c>
      <c r="B109" s="919" t="s">
        <v>18521</v>
      </c>
      <c r="C109" s="919" t="s">
        <v>18620</v>
      </c>
      <c r="D109" s="919" t="s">
        <v>17968</v>
      </c>
      <c r="E109" s="919" t="s">
        <v>18621</v>
      </c>
      <c r="F109" s="920" t="s">
        <v>5399</v>
      </c>
      <c r="G109" s="919" t="s">
        <v>5400</v>
      </c>
      <c r="H109" s="919" t="s">
        <v>18622</v>
      </c>
      <c r="I109" s="919" t="s">
        <v>17973</v>
      </c>
      <c r="J109" s="919" t="s">
        <v>18623</v>
      </c>
      <c r="K109" s="919" t="s">
        <v>18624</v>
      </c>
      <c r="L109" s="921">
        <v>47949</v>
      </c>
      <c r="M109" s="922">
        <v>1808</v>
      </c>
      <c r="N109" s="921">
        <v>16933.580000000002</v>
      </c>
      <c r="O109" s="922">
        <v>1102</v>
      </c>
      <c r="P109" s="921">
        <v>10783.19</v>
      </c>
      <c r="Q109" s="922">
        <v>378</v>
      </c>
      <c r="R109" s="921">
        <v>3964.29</v>
      </c>
      <c r="S109" s="922">
        <v>4</v>
      </c>
      <c r="T109" s="921">
        <v>1956</v>
      </c>
      <c r="U109" s="922">
        <v>19</v>
      </c>
      <c r="V109" s="921">
        <v>2046</v>
      </c>
      <c r="W109" s="922">
        <v>2</v>
      </c>
      <c r="X109" s="921">
        <v>283</v>
      </c>
      <c r="Y109" s="922">
        <v>480</v>
      </c>
      <c r="Z109" s="921">
        <v>609</v>
      </c>
      <c r="AA109" s="922">
        <v>233</v>
      </c>
      <c r="AB109" s="922">
        <v>158</v>
      </c>
      <c r="AC109" s="922">
        <v>26</v>
      </c>
      <c r="AD109" s="922">
        <v>7</v>
      </c>
      <c r="AE109" s="922">
        <v>15</v>
      </c>
      <c r="AF109" s="922">
        <v>8</v>
      </c>
      <c r="AG109" s="922">
        <v>36</v>
      </c>
      <c r="AH109" s="922">
        <f t="shared" si="6"/>
        <v>92</v>
      </c>
      <c r="AI109" s="922">
        <v>95</v>
      </c>
      <c r="AJ109" s="922">
        <v>132</v>
      </c>
      <c r="AK109" s="922">
        <v>80</v>
      </c>
      <c r="AL109" s="922"/>
      <c r="AM109" s="922">
        <v>168368</v>
      </c>
      <c r="AN109" s="922">
        <v>1764</v>
      </c>
      <c r="AO109" s="922">
        <v>1736</v>
      </c>
      <c r="AP109" s="922">
        <v>232400</v>
      </c>
      <c r="AQ109" s="922">
        <v>45567</v>
      </c>
      <c r="AR109" s="922">
        <v>1736</v>
      </c>
      <c r="AS109" s="922"/>
      <c r="AT109" s="922">
        <f t="shared" si="4"/>
        <v>279703</v>
      </c>
      <c r="AU109" s="921">
        <v>10589</v>
      </c>
      <c r="AV109" s="921">
        <v>9634</v>
      </c>
      <c r="AW109" s="921">
        <v>8137</v>
      </c>
      <c r="AX109" s="921">
        <v>817</v>
      </c>
      <c r="AY109" s="921">
        <v>4126</v>
      </c>
      <c r="AZ109" s="921">
        <v>806</v>
      </c>
      <c r="BA109" s="921">
        <f t="shared" si="7"/>
        <v>34109</v>
      </c>
      <c r="BB109" s="921">
        <v>1730</v>
      </c>
      <c r="BC109" s="921">
        <v>42</v>
      </c>
      <c r="BD109" s="921">
        <v>537</v>
      </c>
      <c r="BE109" s="921">
        <v>1107</v>
      </c>
      <c r="BF109" s="921">
        <v>35133</v>
      </c>
      <c r="BG109" s="921">
        <f t="shared" si="5"/>
        <v>38549</v>
      </c>
    </row>
    <row r="110" spans="1:59">
      <c r="A110" s="918">
        <v>105</v>
      </c>
      <c r="B110" s="919" t="s">
        <v>18521</v>
      </c>
      <c r="C110" s="919" t="s">
        <v>18620</v>
      </c>
      <c r="D110" s="919" t="s">
        <v>17968</v>
      </c>
      <c r="E110" s="919" t="s">
        <v>18625</v>
      </c>
      <c r="F110" s="920" t="s">
        <v>18626</v>
      </c>
      <c r="G110" s="919" t="s">
        <v>5400</v>
      </c>
      <c r="H110" s="919" t="s">
        <v>18622</v>
      </c>
      <c r="I110" s="919" t="s">
        <v>18273</v>
      </c>
      <c r="J110" s="919" t="s">
        <v>18623</v>
      </c>
      <c r="K110" s="926" t="s">
        <v>18627</v>
      </c>
      <c r="L110" s="921">
        <v>24711</v>
      </c>
      <c r="M110" s="922">
        <v>645</v>
      </c>
      <c r="N110" s="921">
        <v>527</v>
      </c>
      <c r="O110" s="922"/>
      <c r="P110" s="921"/>
      <c r="Q110" s="922">
        <v>218</v>
      </c>
      <c r="R110" s="921">
        <v>199</v>
      </c>
      <c r="S110" s="922"/>
      <c r="T110" s="921"/>
      <c r="U110" s="922"/>
      <c r="V110" s="921"/>
      <c r="W110" s="922"/>
      <c r="X110" s="921"/>
      <c r="Y110" s="922"/>
      <c r="Z110" s="921"/>
      <c r="AA110" s="922">
        <v>24</v>
      </c>
      <c r="AB110" s="922">
        <v>11</v>
      </c>
      <c r="AC110" s="922">
        <v>5</v>
      </c>
      <c r="AD110" s="922"/>
      <c r="AE110" s="922">
        <v>6</v>
      </c>
      <c r="AF110" s="922"/>
      <c r="AG110" s="922"/>
      <c r="AH110" s="922">
        <f t="shared" si="6"/>
        <v>11</v>
      </c>
      <c r="AI110" s="922">
        <v>167</v>
      </c>
      <c r="AJ110" s="922"/>
      <c r="AK110" s="922"/>
      <c r="AL110" s="922"/>
      <c r="AM110" s="922">
        <v>35025</v>
      </c>
      <c r="AN110" s="922"/>
      <c r="AO110" s="922"/>
      <c r="AP110" s="922">
        <v>49771</v>
      </c>
      <c r="AQ110" s="922"/>
      <c r="AR110" s="922"/>
      <c r="AS110" s="922"/>
      <c r="AT110" s="922">
        <f t="shared" si="4"/>
        <v>49771</v>
      </c>
      <c r="AU110" s="921">
        <v>0</v>
      </c>
      <c r="AV110" s="921">
        <v>862</v>
      </c>
      <c r="AW110" s="921">
        <v>738</v>
      </c>
      <c r="AX110" s="921"/>
      <c r="AY110" s="921"/>
      <c r="AZ110" s="921"/>
      <c r="BA110" s="921">
        <f t="shared" si="7"/>
        <v>1600</v>
      </c>
      <c r="BB110" s="921">
        <v>116</v>
      </c>
      <c r="BC110" s="921"/>
      <c r="BD110" s="921"/>
      <c r="BE110" s="921">
        <v>204</v>
      </c>
      <c r="BF110" s="921"/>
      <c r="BG110" s="921">
        <f t="shared" si="5"/>
        <v>320</v>
      </c>
    </row>
    <row r="111" spans="1:59" s="929" customFormat="1">
      <c r="A111" s="918">
        <v>106</v>
      </c>
      <c r="B111" s="919" t="s">
        <v>18521</v>
      </c>
      <c r="C111" s="919" t="s">
        <v>18628</v>
      </c>
      <c r="D111" s="919" t="s">
        <v>18629</v>
      </c>
      <c r="E111" s="919" t="s">
        <v>18630</v>
      </c>
      <c r="F111" s="920" t="s">
        <v>18631</v>
      </c>
      <c r="G111" s="919" t="s">
        <v>18632</v>
      </c>
      <c r="H111" s="919" t="s">
        <v>18633</v>
      </c>
      <c r="I111" s="919" t="s">
        <v>17973</v>
      </c>
      <c r="J111" s="919" t="s">
        <v>18634</v>
      </c>
      <c r="K111" s="919" t="s">
        <v>18635</v>
      </c>
      <c r="L111" s="921">
        <v>14904</v>
      </c>
      <c r="M111" s="922"/>
      <c r="N111" s="921"/>
      <c r="O111" s="922">
        <v>950</v>
      </c>
      <c r="P111" s="921">
        <v>5024</v>
      </c>
      <c r="Q111" s="922">
        <v>300</v>
      </c>
      <c r="R111" s="921">
        <v>1234</v>
      </c>
      <c r="S111" s="922"/>
      <c r="T111" s="921"/>
      <c r="U111" s="922"/>
      <c r="V111" s="921"/>
      <c r="W111" s="922"/>
      <c r="X111" s="921"/>
      <c r="Y111" s="922"/>
      <c r="Z111" s="921"/>
      <c r="AA111" s="922">
        <v>27</v>
      </c>
      <c r="AB111" s="922">
        <v>10</v>
      </c>
      <c r="AC111" s="922">
        <v>10</v>
      </c>
      <c r="AD111" s="922">
        <v>1</v>
      </c>
      <c r="AE111" s="922">
        <v>5</v>
      </c>
      <c r="AF111" s="922"/>
      <c r="AG111" s="922">
        <v>1</v>
      </c>
      <c r="AH111" s="922">
        <f t="shared" si="6"/>
        <v>17</v>
      </c>
      <c r="AI111" s="922">
        <v>82</v>
      </c>
      <c r="AJ111" s="922"/>
      <c r="AK111" s="922">
        <v>14</v>
      </c>
      <c r="AL111" s="922"/>
      <c r="AM111" s="922">
        <v>35300</v>
      </c>
      <c r="AN111" s="922"/>
      <c r="AO111" s="922"/>
      <c r="AP111" s="922">
        <v>37474</v>
      </c>
      <c r="AQ111" s="922"/>
      <c r="AR111" s="922">
        <v>190</v>
      </c>
      <c r="AS111" s="922"/>
      <c r="AT111" s="922">
        <f t="shared" si="4"/>
        <v>37664</v>
      </c>
      <c r="AU111" s="921">
        <v>1808</v>
      </c>
      <c r="AV111" s="921">
        <v>473</v>
      </c>
      <c r="AW111" s="921">
        <v>1158</v>
      </c>
      <c r="AX111" s="921"/>
      <c r="AY111" s="921"/>
      <c r="AZ111" s="921"/>
      <c r="BA111" s="921">
        <f t="shared" si="7"/>
        <v>3439</v>
      </c>
      <c r="BB111" s="921">
        <v>144</v>
      </c>
      <c r="BC111" s="921"/>
      <c r="BD111" s="921"/>
      <c r="BE111" s="921">
        <v>124</v>
      </c>
      <c r="BF111" s="921">
        <v>83</v>
      </c>
      <c r="BG111" s="921">
        <f t="shared" si="5"/>
        <v>351</v>
      </c>
    </row>
    <row r="112" spans="1:59" s="929" customFormat="1">
      <c r="A112" s="918">
        <v>107</v>
      </c>
      <c r="B112" s="919" t="s">
        <v>18521</v>
      </c>
      <c r="C112" s="919" t="s">
        <v>18628</v>
      </c>
      <c r="D112" s="919" t="s">
        <v>17968</v>
      </c>
      <c r="E112" s="919" t="s">
        <v>18636</v>
      </c>
      <c r="F112" s="920" t="s">
        <v>18637</v>
      </c>
      <c r="G112" s="919" t="s">
        <v>18638</v>
      </c>
      <c r="H112" s="919" t="s">
        <v>18639</v>
      </c>
      <c r="I112" s="919" t="s">
        <v>18174</v>
      </c>
      <c r="J112" s="919" t="s">
        <v>18640</v>
      </c>
      <c r="K112" s="926" t="s">
        <v>18641</v>
      </c>
      <c r="L112" s="921">
        <v>3187</v>
      </c>
      <c r="M112" s="922"/>
      <c r="N112" s="921"/>
      <c r="O112" s="922">
        <v>376</v>
      </c>
      <c r="P112" s="921">
        <v>784</v>
      </c>
      <c r="Q112" s="922"/>
      <c r="R112" s="921"/>
      <c r="S112" s="922"/>
      <c r="T112" s="921"/>
      <c r="U112" s="922">
        <v>8</v>
      </c>
      <c r="V112" s="921">
        <v>525</v>
      </c>
      <c r="W112" s="922"/>
      <c r="X112" s="921"/>
      <c r="Y112" s="922"/>
      <c r="Z112" s="921"/>
      <c r="AA112" s="922">
        <v>6</v>
      </c>
      <c r="AB112" s="922">
        <v>6</v>
      </c>
      <c r="AC112" s="922"/>
      <c r="AD112" s="922"/>
      <c r="AE112" s="922"/>
      <c r="AF112" s="922"/>
      <c r="AG112" s="922"/>
      <c r="AH112" s="922">
        <f t="shared" si="6"/>
        <v>0</v>
      </c>
      <c r="AI112" s="922">
        <v>111</v>
      </c>
      <c r="AJ112" s="922"/>
      <c r="AK112" s="922">
        <v>120</v>
      </c>
      <c r="AL112" s="922">
        <v>56</v>
      </c>
      <c r="AM112" s="922"/>
      <c r="AN112" s="922"/>
      <c r="AO112" s="922">
        <v>1017</v>
      </c>
      <c r="AP112" s="922">
        <v>12979</v>
      </c>
      <c r="AQ112" s="922"/>
      <c r="AR112" s="922"/>
      <c r="AS112" s="922">
        <v>7925</v>
      </c>
      <c r="AT112" s="922">
        <f t="shared" si="4"/>
        <v>20904</v>
      </c>
      <c r="AU112" s="921">
        <v>157.1</v>
      </c>
      <c r="AV112" s="921">
        <v>171.1</v>
      </c>
      <c r="AW112" s="921"/>
      <c r="AX112" s="921"/>
      <c r="AY112" s="921">
        <v>20</v>
      </c>
      <c r="AZ112" s="921"/>
      <c r="BA112" s="921">
        <f t="shared" si="7"/>
        <v>348.2</v>
      </c>
      <c r="BB112" s="921"/>
      <c r="BC112" s="921"/>
      <c r="BD112" s="921"/>
      <c r="BE112" s="921">
        <v>17</v>
      </c>
      <c r="BF112" s="921"/>
      <c r="BG112" s="921">
        <f t="shared" si="5"/>
        <v>17</v>
      </c>
    </row>
    <row r="113" spans="1:59">
      <c r="A113" s="918">
        <v>108</v>
      </c>
      <c r="B113" s="919" t="s">
        <v>18521</v>
      </c>
      <c r="C113" s="919" t="s">
        <v>18628</v>
      </c>
      <c r="D113" s="919" t="s">
        <v>18629</v>
      </c>
      <c r="E113" s="919" t="s">
        <v>18642</v>
      </c>
      <c r="F113" s="920" t="s">
        <v>18643</v>
      </c>
      <c r="G113" s="919" t="s">
        <v>18644</v>
      </c>
      <c r="H113" s="919" t="s">
        <v>18633</v>
      </c>
      <c r="I113" s="919" t="s">
        <v>17973</v>
      </c>
      <c r="J113" s="919" t="s">
        <v>18645</v>
      </c>
      <c r="K113" s="919" t="s">
        <v>18646</v>
      </c>
      <c r="L113" s="921">
        <v>341273</v>
      </c>
      <c r="M113" s="922"/>
      <c r="N113" s="921"/>
      <c r="O113" s="922"/>
      <c r="P113" s="921"/>
      <c r="Q113" s="922">
        <v>258</v>
      </c>
      <c r="R113" s="921">
        <v>760.29</v>
      </c>
      <c r="S113" s="922"/>
      <c r="T113" s="921"/>
      <c r="U113" s="922"/>
      <c r="V113" s="921"/>
      <c r="W113" s="922"/>
      <c r="X113" s="921"/>
      <c r="Y113" s="922"/>
      <c r="Z113" s="921"/>
      <c r="AA113" s="922">
        <v>8</v>
      </c>
      <c r="AB113" s="922">
        <v>8</v>
      </c>
      <c r="AC113" s="922">
        <v>2</v>
      </c>
      <c r="AD113" s="922">
        <v>1</v>
      </c>
      <c r="AE113" s="922">
        <v>1</v>
      </c>
      <c r="AF113" s="922"/>
      <c r="AG113" s="922"/>
      <c r="AH113" s="922">
        <f t="shared" si="6"/>
        <v>4</v>
      </c>
      <c r="AI113" s="922">
        <v>80</v>
      </c>
      <c r="AJ113" s="922"/>
      <c r="AK113" s="922">
        <v>20</v>
      </c>
      <c r="AL113" s="922"/>
      <c r="AM113" s="922">
        <v>7583</v>
      </c>
      <c r="AN113" s="922"/>
      <c r="AO113" s="922">
        <v>20</v>
      </c>
      <c r="AP113" s="922">
        <v>13945</v>
      </c>
      <c r="AQ113" s="922"/>
      <c r="AR113" s="922">
        <v>20</v>
      </c>
      <c r="AS113" s="922"/>
      <c r="AT113" s="922">
        <f t="shared" si="4"/>
        <v>13965</v>
      </c>
      <c r="AU113" s="921">
        <v>333</v>
      </c>
      <c r="AV113" s="921">
        <v>453</v>
      </c>
      <c r="AW113" s="921">
        <v>207</v>
      </c>
      <c r="AX113" s="921"/>
      <c r="AY113" s="921">
        <v>89</v>
      </c>
      <c r="AZ113" s="921">
        <v>48</v>
      </c>
      <c r="BA113" s="921">
        <f t="shared" si="7"/>
        <v>1130</v>
      </c>
      <c r="BB113" s="921">
        <v>45</v>
      </c>
      <c r="BC113" s="921"/>
      <c r="BD113" s="921">
        <v>2</v>
      </c>
      <c r="BE113" s="921">
        <v>9</v>
      </c>
      <c r="BF113" s="921"/>
      <c r="BG113" s="921">
        <f t="shared" si="5"/>
        <v>56</v>
      </c>
    </row>
    <row r="114" spans="1:59">
      <c r="A114" s="918">
        <v>109</v>
      </c>
      <c r="B114" s="919" t="s">
        <v>18521</v>
      </c>
      <c r="C114" s="919" t="s">
        <v>18628</v>
      </c>
      <c r="D114" s="919" t="s">
        <v>17968</v>
      </c>
      <c r="E114" s="919" t="s">
        <v>18647</v>
      </c>
      <c r="F114" s="920" t="s">
        <v>18648</v>
      </c>
      <c r="G114" s="919" t="s">
        <v>18649</v>
      </c>
      <c r="H114" s="919" t="s">
        <v>18639</v>
      </c>
      <c r="I114" s="919" t="s">
        <v>18174</v>
      </c>
      <c r="J114" s="919" t="s">
        <v>18650</v>
      </c>
      <c r="K114" s="919" t="s">
        <v>18651</v>
      </c>
      <c r="L114" s="921">
        <v>5237.3999999999996</v>
      </c>
      <c r="M114" s="922">
        <v>449</v>
      </c>
      <c r="N114" s="921">
        <v>707.05</v>
      </c>
      <c r="O114" s="922"/>
      <c r="P114" s="921"/>
      <c r="Q114" s="922"/>
      <c r="R114" s="921"/>
      <c r="S114" s="922">
        <v>1</v>
      </c>
      <c r="T114" s="921">
        <v>97.96</v>
      </c>
      <c r="U114" s="922">
        <v>2</v>
      </c>
      <c r="V114" s="921">
        <v>79.88</v>
      </c>
      <c r="W114" s="922">
        <v>1</v>
      </c>
      <c r="X114" s="921">
        <v>54.85</v>
      </c>
      <c r="Y114" s="922"/>
      <c r="Z114" s="921"/>
      <c r="AA114" s="922">
        <v>9</v>
      </c>
      <c r="AB114" s="922">
        <v>9</v>
      </c>
      <c r="AC114" s="922">
        <v>2</v>
      </c>
      <c r="AD114" s="922">
        <v>1</v>
      </c>
      <c r="AE114" s="922">
        <v>1</v>
      </c>
      <c r="AF114" s="922"/>
      <c r="AG114" s="922"/>
      <c r="AH114" s="922">
        <f t="shared" si="6"/>
        <v>4</v>
      </c>
      <c r="AI114" s="922">
        <v>103</v>
      </c>
      <c r="AJ114" s="922">
        <v>161</v>
      </c>
      <c r="AK114" s="922"/>
      <c r="AL114" s="922"/>
      <c r="AM114" s="922">
        <v>5450</v>
      </c>
      <c r="AN114" s="922"/>
      <c r="AO114" s="922"/>
      <c r="AP114" s="922">
        <v>24751</v>
      </c>
      <c r="AQ114" s="922">
        <v>1640</v>
      </c>
      <c r="AR114" s="922"/>
      <c r="AS114" s="922"/>
      <c r="AT114" s="922">
        <f t="shared" si="4"/>
        <v>26391</v>
      </c>
      <c r="AU114" s="921">
        <v>271</v>
      </c>
      <c r="AV114" s="921">
        <v>190</v>
      </c>
      <c r="AW114" s="921">
        <v>100</v>
      </c>
      <c r="AX114" s="921"/>
      <c r="AY114" s="921"/>
      <c r="AZ114" s="921"/>
      <c r="BA114" s="921">
        <f t="shared" si="7"/>
        <v>561</v>
      </c>
      <c r="BB114" s="921">
        <v>9</v>
      </c>
      <c r="BC114" s="921"/>
      <c r="BD114" s="921"/>
      <c r="BE114" s="921">
        <v>43</v>
      </c>
      <c r="BF114" s="921"/>
      <c r="BG114" s="921">
        <f t="shared" si="5"/>
        <v>52</v>
      </c>
    </row>
    <row r="115" spans="1:59">
      <c r="A115" s="918">
        <v>110</v>
      </c>
      <c r="B115" s="919" t="s">
        <v>18521</v>
      </c>
      <c r="C115" s="919" t="s">
        <v>18628</v>
      </c>
      <c r="D115" s="919" t="s">
        <v>18652</v>
      </c>
      <c r="E115" s="919" t="s">
        <v>18653</v>
      </c>
      <c r="F115" s="920" t="s">
        <v>18654</v>
      </c>
      <c r="G115" s="919" t="s">
        <v>18655</v>
      </c>
      <c r="H115" s="919" t="s">
        <v>18653</v>
      </c>
      <c r="I115" s="919" t="s">
        <v>17973</v>
      </c>
      <c r="J115" s="919" t="s">
        <v>18656</v>
      </c>
      <c r="K115" s="926" t="s">
        <v>18657</v>
      </c>
      <c r="L115" s="921">
        <v>48000</v>
      </c>
      <c r="M115" s="922">
        <v>1544</v>
      </c>
      <c r="N115" s="921">
        <v>13295</v>
      </c>
      <c r="O115" s="922">
        <v>502</v>
      </c>
      <c r="P115" s="921">
        <v>3157</v>
      </c>
      <c r="Q115" s="922"/>
      <c r="R115" s="921"/>
      <c r="S115" s="922">
        <v>1</v>
      </c>
      <c r="T115" s="921">
        <v>727</v>
      </c>
      <c r="U115" s="922">
        <v>1</v>
      </c>
      <c r="V115" s="921">
        <v>254</v>
      </c>
      <c r="W115" s="922">
        <v>1</v>
      </c>
      <c r="X115" s="921">
        <v>570</v>
      </c>
      <c r="Y115" s="922">
        <v>1000</v>
      </c>
      <c r="Z115" s="921">
        <v>2000</v>
      </c>
      <c r="AA115" s="922">
        <v>318</v>
      </c>
      <c r="AB115" s="922">
        <v>318</v>
      </c>
      <c r="AC115" s="922">
        <v>12</v>
      </c>
      <c r="AD115" s="922">
        <v>8</v>
      </c>
      <c r="AE115" s="922">
        <v>22</v>
      </c>
      <c r="AF115" s="922"/>
      <c r="AG115" s="922"/>
      <c r="AH115" s="922">
        <f t="shared" si="6"/>
        <v>42</v>
      </c>
      <c r="AI115" s="922">
        <v>155</v>
      </c>
      <c r="AJ115" s="922">
        <v>73</v>
      </c>
      <c r="AK115" s="922">
        <v>90</v>
      </c>
      <c r="AL115" s="922"/>
      <c r="AM115" s="922">
        <v>39459</v>
      </c>
      <c r="AN115" s="922">
        <v>938</v>
      </c>
      <c r="AO115" s="922">
        <v>373</v>
      </c>
      <c r="AP115" s="922">
        <v>85541</v>
      </c>
      <c r="AQ115" s="922">
        <v>15446</v>
      </c>
      <c r="AR115" s="922">
        <v>373</v>
      </c>
      <c r="AS115" s="922"/>
      <c r="AT115" s="922">
        <f t="shared" si="4"/>
        <v>101360</v>
      </c>
      <c r="AU115" s="921">
        <v>20658</v>
      </c>
      <c r="AV115" s="921">
        <v>13336</v>
      </c>
      <c r="AW115" s="921">
        <v>17138</v>
      </c>
      <c r="AX115" s="921">
        <v>72</v>
      </c>
      <c r="AY115" s="921">
        <v>88</v>
      </c>
      <c r="AZ115" s="921"/>
      <c r="BA115" s="921">
        <f t="shared" si="7"/>
        <v>51292</v>
      </c>
      <c r="BB115" s="921">
        <v>2004</v>
      </c>
      <c r="BC115" s="921"/>
      <c r="BD115" s="921">
        <v>46</v>
      </c>
      <c r="BE115" s="921">
        <v>1045</v>
      </c>
      <c r="BF115" s="921">
        <v>54903</v>
      </c>
      <c r="BG115" s="921">
        <f t="shared" si="5"/>
        <v>57998</v>
      </c>
    </row>
    <row r="116" spans="1:59">
      <c r="A116" s="918">
        <v>111</v>
      </c>
      <c r="B116" s="919" t="s">
        <v>18521</v>
      </c>
      <c r="C116" s="919" t="s">
        <v>18658</v>
      </c>
      <c r="D116" s="919" t="s">
        <v>17968</v>
      </c>
      <c r="E116" s="919" t="s">
        <v>18659</v>
      </c>
      <c r="F116" s="920" t="s">
        <v>18660</v>
      </c>
      <c r="G116" s="919" t="s">
        <v>18661</v>
      </c>
      <c r="H116" s="919" t="s">
        <v>18662</v>
      </c>
      <c r="I116" s="919" t="s">
        <v>17973</v>
      </c>
      <c r="J116" s="919" t="s">
        <v>8069</v>
      </c>
      <c r="K116" s="919" t="s">
        <v>18663</v>
      </c>
      <c r="L116" s="921">
        <v>44612</v>
      </c>
      <c r="M116" s="922">
        <v>1592</v>
      </c>
      <c r="N116" s="921">
        <v>2167</v>
      </c>
      <c r="O116" s="922">
        <v>714</v>
      </c>
      <c r="P116" s="921">
        <v>1273</v>
      </c>
      <c r="Q116" s="922">
        <v>200</v>
      </c>
      <c r="R116" s="921">
        <v>316</v>
      </c>
      <c r="S116" s="922">
        <v>4</v>
      </c>
      <c r="T116" s="921">
        <v>316</v>
      </c>
      <c r="U116" s="922">
        <v>10</v>
      </c>
      <c r="V116" s="921">
        <v>639</v>
      </c>
      <c r="W116" s="922">
        <v>1</v>
      </c>
      <c r="X116" s="921">
        <v>527</v>
      </c>
      <c r="Y116" s="922">
        <v>1000</v>
      </c>
      <c r="Z116" s="921">
        <v>2190</v>
      </c>
      <c r="AA116" s="922">
        <v>89</v>
      </c>
      <c r="AB116" s="922">
        <v>89</v>
      </c>
      <c r="AC116" s="922">
        <v>14</v>
      </c>
      <c r="AD116" s="922">
        <v>1</v>
      </c>
      <c r="AE116" s="922">
        <v>4</v>
      </c>
      <c r="AF116" s="922">
        <v>4</v>
      </c>
      <c r="AG116" s="922">
        <v>2</v>
      </c>
      <c r="AH116" s="922">
        <f t="shared" si="6"/>
        <v>25</v>
      </c>
      <c r="AI116" s="922">
        <v>135</v>
      </c>
      <c r="AJ116" s="922">
        <v>100</v>
      </c>
      <c r="AK116" s="922">
        <v>50</v>
      </c>
      <c r="AL116" s="922"/>
      <c r="AM116" s="922">
        <v>72978</v>
      </c>
      <c r="AN116" s="922"/>
      <c r="AO116" s="922"/>
      <c r="AP116" s="922">
        <v>130165</v>
      </c>
      <c r="AQ116" s="922">
        <v>86973</v>
      </c>
      <c r="AR116" s="922">
        <v>2430</v>
      </c>
      <c r="AS116" s="922">
        <v>32991</v>
      </c>
      <c r="AT116" s="922">
        <f t="shared" si="4"/>
        <v>252559</v>
      </c>
      <c r="AU116" s="921">
        <v>5543</v>
      </c>
      <c r="AV116" s="921">
        <v>3884</v>
      </c>
      <c r="AW116" s="921">
        <v>2848</v>
      </c>
      <c r="AX116" s="921">
        <v>445</v>
      </c>
      <c r="AY116" s="921">
        <v>548</v>
      </c>
      <c r="AZ116" s="921">
        <v>487</v>
      </c>
      <c r="BA116" s="921">
        <f t="shared" si="7"/>
        <v>13755</v>
      </c>
      <c r="BB116" s="921">
        <v>365</v>
      </c>
      <c r="BC116" s="921">
        <v>5</v>
      </c>
      <c r="BD116" s="921"/>
      <c r="BE116" s="921">
        <v>740</v>
      </c>
      <c r="BF116" s="921"/>
      <c r="BG116" s="921">
        <f t="shared" si="5"/>
        <v>1110</v>
      </c>
    </row>
    <row r="117" spans="1:59">
      <c r="A117" s="918">
        <v>112</v>
      </c>
      <c r="B117" s="919" t="s">
        <v>18521</v>
      </c>
      <c r="C117" s="919" t="s">
        <v>18664</v>
      </c>
      <c r="D117" s="919" t="s">
        <v>17968</v>
      </c>
      <c r="E117" s="919" t="s">
        <v>18665</v>
      </c>
      <c r="F117" s="920" t="s">
        <v>18666</v>
      </c>
      <c r="G117" s="919" t="s">
        <v>18667</v>
      </c>
      <c r="H117" s="919" t="s">
        <v>1766</v>
      </c>
      <c r="I117" s="919" t="s">
        <v>18122</v>
      </c>
      <c r="J117" s="919" t="s">
        <v>18668</v>
      </c>
      <c r="K117" s="919" t="s">
        <v>18669</v>
      </c>
      <c r="L117" s="921">
        <v>15777.88</v>
      </c>
      <c r="M117" s="922"/>
      <c r="N117" s="921"/>
      <c r="O117" s="922">
        <v>991</v>
      </c>
      <c r="P117" s="921">
        <v>2034.69</v>
      </c>
      <c r="Q117" s="922">
        <v>301</v>
      </c>
      <c r="R117" s="921">
        <v>485.78</v>
      </c>
      <c r="S117" s="922">
        <v>2</v>
      </c>
      <c r="T117" s="921">
        <v>516.1</v>
      </c>
      <c r="U117" s="922"/>
      <c r="V117" s="921"/>
      <c r="W117" s="922">
        <v>4</v>
      </c>
      <c r="X117" s="921">
        <v>334</v>
      </c>
      <c r="Y117" s="922"/>
      <c r="Z117" s="921"/>
      <c r="AA117" s="922">
        <v>17</v>
      </c>
      <c r="AB117" s="922">
        <v>17</v>
      </c>
      <c r="AC117" s="922">
        <v>6</v>
      </c>
      <c r="AD117" s="922">
        <v>1</v>
      </c>
      <c r="AE117" s="922">
        <v>1</v>
      </c>
      <c r="AF117" s="922"/>
      <c r="AG117" s="922"/>
      <c r="AH117" s="922">
        <f t="shared" si="6"/>
        <v>8</v>
      </c>
      <c r="AI117" s="922">
        <v>30</v>
      </c>
      <c r="AJ117" s="922">
        <v>116</v>
      </c>
      <c r="AK117" s="922">
        <v>43</v>
      </c>
      <c r="AL117" s="922"/>
      <c r="AM117" s="922">
        <v>14542</v>
      </c>
      <c r="AN117" s="922"/>
      <c r="AO117" s="922">
        <v>138</v>
      </c>
      <c r="AP117" s="922">
        <v>15855</v>
      </c>
      <c r="AQ117" s="922">
        <v>6590</v>
      </c>
      <c r="AR117" s="922">
        <v>601</v>
      </c>
      <c r="AS117" s="922"/>
      <c r="AT117" s="922">
        <f t="shared" si="4"/>
        <v>23046</v>
      </c>
      <c r="AU117" s="921">
        <v>138</v>
      </c>
      <c r="AV117" s="921">
        <v>1487</v>
      </c>
      <c r="AW117" s="921">
        <v>820</v>
      </c>
      <c r="AX117" s="921">
        <v>50</v>
      </c>
      <c r="AY117" s="921">
        <v>69</v>
      </c>
      <c r="AZ117" s="921"/>
      <c r="BA117" s="921">
        <f t="shared" si="7"/>
        <v>2564</v>
      </c>
      <c r="BB117" s="921">
        <v>434</v>
      </c>
      <c r="BC117" s="921">
        <v>4</v>
      </c>
      <c r="BD117" s="921">
        <v>9</v>
      </c>
      <c r="BE117" s="921">
        <v>63</v>
      </c>
      <c r="BF117" s="921">
        <v>262</v>
      </c>
      <c r="BG117" s="921">
        <f t="shared" si="5"/>
        <v>772</v>
      </c>
    </row>
    <row r="118" spans="1:59">
      <c r="A118" s="918">
        <v>113</v>
      </c>
      <c r="B118" s="919" t="s">
        <v>18521</v>
      </c>
      <c r="C118" s="919" t="s">
        <v>18670</v>
      </c>
      <c r="D118" s="919" t="s">
        <v>17968</v>
      </c>
      <c r="E118" s="919" t="s">
        <v>18671</v>
      </c>
      <c r="F118" s="920" t="s">
        <v>18672</v>
      </c>
      <c r="G118" s="919" t="s">
        <v>18673</v>
      </c>
      <c r="H118" s="919" t="s">
        <v>18674</v>
      </c>
      <c r="I118" s="919" t="s">
        <v>17973</v>
      </c>
      <c r="J118" s="919" t="s">
        <v>18675</v>
      </c>
      <c r="K118" s="926" t="s">
        <v>18676</v>
      </c>
      <c r="L118" s="921">
        <v>15505.42</v>
      </c>
      <c r="M118" s="922">
        <v>1126</v>
      </c>
      <c r="N118" s="921">
        <v>2161</v>
      </c>
      <c r="O118" s="922">
        <v>382</v>
      </c>
      <c r="P118" s="921">
        <v>643</v>
      </c>
      <c r="Q118" s="922"/>
      <c r="R118" s="921"/>
      <c r="S118" s="922">
        <v>1</v>
      </c>
      <c r="T118" s="921">
        <v>349</v>
      </c>
      <c r="U118" s="922"/>
      <c r="V118" s="921"/>
      <c r="W118" s="922">
        <v>1</v>
      </c>
      <c r="X118" s="921">
        <v>539</v>
      </c>
      <c r="Y118" s="922"/>
      <c r="Z118" s="921"/>
      <c r="AA118" s="922">
        <v>45</v>
      </c>
      <c r="AB118" s="922">
        <v>45</v>
      </c>
      <c r="AC118" s="922">
        <v>8</v>
      </c>
      <c r="AD118" s="922">
        <v>2</v>
      </c>
      <c r="AE118" s="922"/>
      <c r="AF118" s="922"/>
      <c r="AG118" s="922"/>
      <c r="AH118" s="922">
        <f t="shared" si="6"/>
        <v>10</v>
      </c>
      <c r="AI118" s="922">
        <v>133</v>
      </c>
      <c r="AJ118" s="922">
        <v>34</v>
      </c>
      <c r="AK118" s="922"/>
      <c r="AL118" s="922"/>
      <c r="AM118" s="922">
        <v>27708</v>
      </c>
      <c r="AN118" s="922"/>
      <c r="AO118" s="922"/>
      <c r="AP118" s="922">
        <v>90467</v>
      </c>
      <c r="AQ118" s="922">
        <v>9196</v>
      </c>
      <c r="AR118" s="922"/>
      <c r="AS118" s="922"/>
      <c r="AT118" s="922">
        <f t="shared" si="4"/>
        <v>99663</v>
      </c>
      <c r="AU118" s="921">
        <v>2205</v>
      </c>
      <c r="AV118" s="921">
        <v>3160</v>
      </c>
      <c r="AW118" s="921">
        <v>157</v>
      </c>
      <c r="AX118" s="921"/>
      <c r="AY118" s="921"/>
      <c r="AZ118" s="921"/>
      <c r="BA118" s="921">
        <f t="shared" si="7"/>
        <v>5522</v>
      </c>
      <c r="BB118" s="921">
        <v>32</v>
      </c>
      <c r="BC118" s="921"/>
      <c r="BD118" s="921"/>
      <c r="BE118" s="921">
        <v>241</v>
      </c>
      <c r="BF118" s="921"/>
      <c r="BG118" s="921">
        <f t="shared" si="5"/>
        <v>273</v>
      </c>
    </row>
    <row r="119" spans="1:59">
      <c r="A119" s="918">
        <v>114</v>
      </c>
      <c r="B119" s="919" t="s">
        <v>18521</v>
      </c>
      <c r="C119" s="919" t="s">
        <v>18670</v>
      </c>
      <c r="D119" s="919" t="s">
        <v>17968</v>
      </c>
      <c r="E119" s="919" t="s">
        <v>18677</v>
      </c>
      <c r="F119" s="920" t="s">
        <v>18678</v>
      </c>
      <c r="G119" s="919" t="s">
        <v>18673</v>
      </c>
      <c r="H119" s="919" t="s">
        <v>18674</v>
      </c>
      <c r="I119" s="919" t="s">
        <v>17973</v>
      </c>
      <c r="J119" s="919" t="s">
        <v>18675</v>
      </c>
      <c r="K119" s="926" t="s">
        <v>18679</v>
      </c>
      <c r="L119" s="921">
        <v>7990</v>
      </c>
      <c r="M119" s="922"/>
      <c r="N119" s="921"/>
      <c r="O119" s="922">
        <v>638</v>
      </c>
      <c r="P119" s="921">
        <v>893</v>
      </c>
      <c r="Q119" s="922"/>
      <c r="R119" s="921"/>
      <c r="S119" s="922">
        <v>3</v>
      </c>
      <c r="T119" s="921">
        <v>905</v>
      </c>
      <c r="U119" s="922">
        <v>5</v>
      </c>
      <c r="V119" s="921">
        <v>1013</v>
      </c>
      <c r="W119" s="922">
        <v>1</v>
      </c>
      <c r="X119" s="921">
        <v>167</v>
      </c>
      <c r="Y119" s="922"/>
      <c r="Z119" s="921"/>
      <c r="AA119" s="922">
        <v>17</v>
      </c>
      <c r="AB119" s="922">
        <v>17</v>
      </c>
      <c r="AC119" s="922">
        <v>4</v>
      </c>
      <c r="AD119" s="922"/>
      <c r="AE119" s="922">
        <v>2</v>
      </c>
      <c r="AF119" s="922">
        <v>1</v>
      </c>
      <c r="AG119" s="922"/>
      <c r="AH119" s="922">
        <f t="shared" si="6"/>
        <v>7</v>
      </c>
      <c r="AI119" s="922">
        <v>74</v>
      </c>
      <c r="AJ119" s="922">
        <v>108</v>
      </c>
      <c r="AK119" s="922">
        <v>183</v>
      </c>
      <c r="AL119" s="922"/>
      <c r="AM119" s="922">
        <v>11529</v>
      </c>
      <c r="AN119" s="922"/>
      <c r="AO119" s="922">
        <v>1227</v>
      </c>
      <c r="AP119" s="922">
        <v>29565</v>
      </c>
      <c r="AQ119" s="922">
        <v>13216</v>
      </c>
      <c r="AR119" s="922">
        <v>1227</v>
      </c>
      <c r="AS119" s="922"/>
      <c r="AT119" s="922">
        <f t="shared" si="4"/>
        <v>44008</v>
      </c>
      <c r="AU119" s="921">
        <v>833</v>
      </c>
      <c r="AV119" s="921">
        <v>1193</v>
      </c>
      <c r="AW119" s="921">
        <v>516</v>
      </c>
      <c r="AX119" s="921">
        <v>78</v>
      </c>
      <c r="AY119" s="921">
        <v>148</v>
      </c>
      <c r="AZ119" s="921"/>
      <c r="BA119" s="921">
        <f t="shared" si="7"/>
        <v>2768</v>
      </c>
      <c r="BB119" s="921">
        <v>175</v>
      </c>
      <c r="BC119" s="921"/>
      <c r="BD119" s="921">
        <v>119</v>
      </c>
      <c r="BE119" s="921">
        <v>93</v>
      </c>
      <c r="BF119" s="921"/>
      <c r="BG119" s="921">
        <f t="shared" si="5"/>
        <v>387</v>
      </c>
    </row>
    <row r="120" spans="1:59">
      <c r="A120" s="918">
        <v>115</v>
      </c>
      <c r="B120" s="919" t="s">
        <v>18521</v>
      </c>
      <c r="C120" s="919" t="s">
        <v>18680</v>
      </c>
      <c r="D120" s="919" t="s">
        <v>17968</v>
      </c>
      <c r="E120" s="919" t="s">
        <v>18681</v>
      </c>
      <c r="F120" s="920" t="s">
        <v>18682</v>
      </c>
      <c r="G120" s="919" t="s">
        <v>18683</v>
      </c>
      <c r="H120" s="919" t="s">
        <v>18684</v>
      </c>
      <c r="I120" s="919" t="s">
        <v>17973</v>
      </c>
      <c r="J120" s="919" t="s">
        <v>18685</v>
      </c>
      <c r="K120" s="926" t="s">
        <v>18686</v>
      </c>
      <c r="L120" s="921">
        <v>8396</v>
      </c>
      <c r="M120" s="922"/>
      <c r="N120" s="921"/>
      <c r="O120" s="922"/>
      <c r="P120" s="921"/>
      <c r="Q120" s="922">
        <v>304</v>
      </c>
      <c r="R120" s="921">
        <v>618</v>
      </c>
      <c r="S120" s="922"/>
      <c r="T120" s="921"/>
      <c r="U120" s="922"/>
      <c r="V120" s="921"/>
      <c r="W120" s="922">
        <v>1</v>
      </c>
      <c r="X120" s="921">
        <v>95</v>
      </c>
      <c r="Y120" s="922"/>
      <c r="Z120" s="921"/>
      <c r="AA120" s="922">
        <v>8</v>
      </c>
      <c r="AB120" s="922">
        <v>8</v>
      </c>
      <c r="AC120" s="922"/>
      <c r="AD120" s="922">
        <v>1</v>
      </c>
      <c r="AE120" s="922">
        <v>1</v>
      </c>
      <c r="AF120" s="922"/>
      <c r="AG120" s="922"/>
      <c r="AH120" s="922">
        <f t="shared" si="6"/>
        <v>2</v>
      </c>
      <c r="AI120" s="922">
        <v>13</v>
      </c>
      <c r="AJ120" s="922"/>
      <c r="AK120" s="922"/>
      <c r="AL120" s="922"/>
      <c r="AM120" s="922">
        <v>1631</v>
      </c>
      <c r="AN120" s="922"/>
      <c r="AO120" s="922"/>
      <c r="AP120" s="922">
        <v>3221</v>
      </c>
      <c r="AQ120" s="922"/>
      <c r="AR120" s="922"/>
      <c r="AS120" s="922">
        <v>21129</v>
      </c>
      <c r="AT120" s="922">
        <f t="shared" si="4"/>
        <v>24350</v>
      </c>
      <c r="AU120" s="921">
        <v>433</v>
      </c>
      <c r="AV120" s="921">
        <v>152</v>
      </c>
      <c r="AW120" s="921">
        <v>93</v>
      </c>
      <c r="AX120" s="921"/>
      <c r="AY120" s="921"/>
      <c r="AZ120" s="921"/>
      <c r="BA120" s="921">
        <f t="shared" si="7"/>
        <v>678</v>
      </c>
      <c r="BB120" s="921">
        <v>11</v>
      </c>
      <c r="BC120" s="921"/>
      <c r="BD120" s="921"/>
      <c r="BE120" s="921">
        <v>41</v>
      </c>
      <c r="BF120" s="921"/>
      <c r="BG120" s="921">
        <f t="shared" si="5"/>
        <v>52</v>
      </c>
    </row>
    <row r="121" spans="1:59">
      <c r="A121" s="918">
        <v>116</v>
      </c>
      <c r="B121" s="919" t="s">
        <v>18521</v>
      </c>
      <c r="C121" s="919" t="s">
        <v>18687</v>
      </c>
      <c r="D121" s="919" t="s">
        <v>17968</v>
      </c>
      <c r="E121" s="919" t="s">
        <v>18688</v>
      </c>
      <c r="F121" s="920" t="s">
        <v>18689</v>
      </c>
      <c r="G121" s="919" t="s">
        <v>18690</v>
      </c>
      <c r="H121" s="919" t="s">
        <v>18691</v>
      </c>
      <c r="I121" s="919" t="s">
        <v>17973</v>
      </c>
      <c r="J121" s="919" t="s">
        <v>18692</v>
      </c>
      <c r="K121" s="919" t="s">
        <v>18693</v>
      </c>
      <c r="L121" s="921">
        <v>1901</v>
      </c>
      <c r="M121" s="922"/>
      <c r="N121" s="921"/>
      <c r="O121" s="922">
        <v>388</v>
      </c>
      <c r="P121" s="921">
        <v>379</v>
      </c>
      <c r="Q121" s="922"/>
      <c r="R121" s="921"/>
      <c r="S121" s="922"/>
      <c r="T121" s="921"/>
      <c r="U121" s="922">
        <v>1</v>
      </c>
      <c r="V121" s="921">
        <v>84</v>
      </c>
      <c r="W121" s="922"/>
      <c r="X121" s="921"/>
      <c r="Y121" s="922"/>
      <c r="Z121" s="921"/>
      <c r="AA121" s="922">
        <v>57</v>
      </c>
      <c r="AB121" s="922">
        <v>1</v>
      </c>
      <c r="AC121" s="922">
        <v>1</v>
      </c>
      <c r="AD121" s="922"/>
      <c r="AE121" s="922"/>
      <c r="AF121" s="922"/>
      <c r="AG121" s="922"/>
      <c r="AH121" s="922">
        <f t="shared" si="6"/>
        <v>1</v>
      </c>
      <c r="AI121" s="922">
        <v>43</v>
      </c>
      <c r="AJ121" s="922"/>
      <c r="AK121" s="922">
        <v>11</v>
      </c>
      <c r="AL121" s="922">
        <v>53</v>
      </c>
      <c r="AM121" s="922">
        <v>9279</v>
      </c>
      <c r="AN121" s="922"/>
      <c r="AO121" s="922"/>
      <c r="AP121" s="922">
        <v>14966</v>
      </c>
      <c r="AQ121" s="922"/>
      <c r="AR121" s="922">
        <v>530</v>
      </c>
      <c r="AS121" s="922">
        <v>13486</v>
      </c>
      <c r="AT121" s="922">
        <f t="shared" si="4"/>
        <v>28982</v>
      </c>
      <c r="AU121" s="921">
        <v>43</v>
      </c>
      <c r="AV121" s="921">
        <v>220</v>
      </c>
      <c r="AW121" s="921">
        <v>700</v>
      </c>
      <c r="AX121" s="921"/>
      <c r="AY121" s="921">
        <v>15</v>
      </c>
      <c r="AZ121" s="921"/>
      <c r="BA121" s="921">
        <f t="shared" si="7"/>
        <v>978</v>
      </c>
      <c r="BB121" s="921">
        <v>118</v>
      </c>
      <c r="BC121" s="921"/>
      <c r="BD121" s="921"/>
      <c r="BE121" s="921">
        <v>6.5</v>
      </c>
      <c r="BF121" s="921"/>
      <c r="BG121" s="921">
        <f t="shared" si="5"/>
        <v>124.5</v>
      </c>
    </row>
    <row r="122" spans="1:59">
      <c r="A122" s="918">
        <v>117</v>
      </c>
      <c r="B122" s="919" t="s">
        <v>18521</v>
      </c>
      <c r="C122" s="919" t="s">
        <v>18694</v>
      </c>
      <c r="D122" s="919" t="s">
        <v>17968</v>
      </c>
      <c r="E122" s="919" t="s">
        <v>18695</v>
      </c>
      <c r="F122" s="920" t="s">
        <v>18696</v>
      </c>
      <c r="G122" s="919" t="s">
        <v>18697</v>
      </c>
      <c r="H122" s="919" t="s">
        <v>18698</v>
      </c>
      <c r="I122" s="919" t="s">
        <v>17973</v>
      </c>
      <c r="J122" s="919" t="s">
        <v>18699</v>
      </c>
      <c r="K122" s="926" t="s">
        <v>18700</v>
      </c>
      <c r="L122" s="921">
        <v>6461.8</v>
      </c>
      <c r="M122" s="922"/>
      <c r="N122" s="921"/>
      <c r="O122" s="922">
        <v>800</v>
      </c>
      <c r="P122" s="921">
        <v>2899.9</v>
      </c>
      <c r="Q122" s="922">
        <v>207</v>
      </c>
      <c r="R122" s="921">
        <v>901.7</v>
      </c>
      <c r="S122" s="922"/>
      <c r="T122" s="921"/>
      <c r="U122" s="922"/>
      <c r="V122" s="921"/>
      <c r="W122" s="922"/>
      <c r="X122" s="921"/>
      <c r="Y122" s="922"/>
      <c r="Z122" s="921"/>
      <c r="AA122" s="922">
        <v>13</v>
      </c>
      <c r="AB122" s="922">
        <v>13</v>
      </c>
      <c r="AC122" s="922">
        <v>4</v>
      </c>
      <c r="AD122" s="922"/>
      <c r="AE122" s="922">
        <v>9</v>
      </c>
      <c r="AF122" s="922"/>
      <c r="AG122" s="922"/>
      <c r="AH122" s="922">
        <f t="shared" si="6"/>
        <v>13</v>
      </c>
      <c r="AI122" s="922">
        <v>89</v>
      </c>
      <c r="AJ122" s="922"/>
      <c r="AK122" s="922"/>
      <c r="AL122" s="922"/>
      <c r="AM122" s="922">
        <v>8369</v>
      </c>
      <c r="AN122" s="922"/>
      <c r="AO122" s="922"/>
      <c r="AP122" s="922">
        <v>28299</v>
      </c>
      <c r="AQ122" s="922"/>
      <c r="AR122" s="922"/>
      <c r="AS122" s="922"/>
      <c r="AT122" s="922">
        <f t="shared" si="4"/>
        <v>28299</v>
      </c>
      <c r="AU122" s="921"/>
      <c r="AV122" s="921"/>
      <c r="AW122" s="921">
        <v>400</v>
      </c>
      <c r="AX122" s="921"/>
      <c r="AY122" s="921"/>
      <c r="AZ122" s="921"/>
      <c r="BA122" s="921">
        <f t="shared" si="7"/>
        <v>400</v>
      </c>
      <c r="BB122" s="921">
        <v>156</v>
      </c>
      <c r="BC122" s="921"/>
      <c r="BD122" s="921"/>
      <c r="BE122" s="921">
        <v>50</v>
      </c>
      <c r="BF122" s="921"/>
      <c r="BG122" s="921">
        <f t="shared" si="5"/>
        <v>206</v>
      </c>
    </row>
    <row r="123" spans="1:59">
      <c r="A123" s="918">
        <v>118</v>
      </c>
      <c r="B123" s="919" t="s">
        <v>18521</v>
      </c>
      <c r="C123" s="919" t="s">
        <v>18701</v>
      </c>
      <c r="D123" s="919" t="s">
        <v>17968</v>
      </c>
      <c r="E123" s="919" t="s">
        <v>18702</v>
      </c>
      <c r="F123" s="920" t="s">
        <v>18703</v>
      </c>
      <c r="G123" s="919" t="s">
        <v>18704</v>
      </c>
      <c r="H123" s="919" t="s">
        <v>18705</v>
      </c>
      <c r="I123" s="919" t="s">
        <v>17973</v>
      </c>
      <c r="J123" s="919" t="s">
        <v>18706</v>
      </c>
      <c r="K123" s="919" t="s">
        <v>18707</v>
      </c>
      <c r="L123" s="921">
        <v>13900</v>
      </c>
      <c r="M123" s="922">
        <v>1525</v>
      </c>
      <c r="N123" s="921">
        <v>4444</v>
      </c>
      <c r="O123" s="922"/>
      <c r="P123" s="921"/>
      <c r="Q123" s="922"/>
      <c r="R123" s="921"/>
      <c r="S123" s="922">
        <v>1</v>
      </c>
      <c r="T123" s="921">
        <v>443</v>
      </c>
      <c r="U123" s="922"/>
      <c r="V123" s="921"/>
      <c r="W123" s="922">
        <v>1</v>
      </c>
      <c r="X123" s="921">
        <v>276</v>
      </c>
      <c r="Y123" s="922"/>
      <c r="Z123" s="921"/>
      <c r="AA123" s="922">
        <v>61</v>
      </c>
      <c r="AB123" s="922">
        <v>61</v>
      </c>
      <c r="AC123" s="922">
        <v>8</v>
      </c>
      <c r="AD123" s="922">
        <v>4</v>
      </c>
      <c r="AE123" s="922">
        <v>8</v>
      </c>
      <c r="AF123" s="922">
        <v>1</v>
      </c>
      <c r="AG123" s="922"/>
      <c r="AH123" s="922">
        <f t="shared" si="6"/>
        <v>21</v>
      </c>
      <c r="AI123" s="922">
        <v>50</v>
      </c>
      <c r="AJ123" s="922">
        <v>63</v>
      </c>
      <c r="AK123" s="922"/>
      <c r="AL123" s="922">
        <v>1</v>
      </c>
      <c r="AM123" s="922">
        <v>27163</v>
      </c>
      <c r="AN123" s="922"/>
      <c r="AO123" s="922"/>
      <c r="AP123" s="922">
        <v>43936</v>
      </c>
      <c r="AQ123" s="922">
        <v>12952</v>
      </c>
      <c r="AR123" s="922"/>
      <c r="AS123" s="922">
        <v>600</v>
      </c>
      <c r="AT123" s="922">
        <f t="shared" si="4"/>
        <v>57488</v>
      </c>
      <c r="AU123" s="921">
        <v>6628</v>
      </c>
      <c r="AV123" s="921">
        <v>3884</v>
      </c>
      <c r="AW123" s="921">
        <v>765</v>
      </c>
      <c r="AX123" s="921">
        <v>82</v>
      </c>
      <c r="AY123" s="921"/>
      <c r="AZ123" s="921"/>
      <c r="BA123" s="921">
        <f t="shared" si="7"/>
        <v>11359</v>
      </c>
      <c r="BB123" s="921">
        <v>442</v>
      </c>
      <c r="BC123" s="921"/>
      <c r="BD123" s="921"/>
      <c r="BE123" s="921">
        <v>71</v>
      </c>
      <c r="BF123" s="921"/>
      <c r="BG123" s="921">
        <f t="shared" si="5"/>
        <v>513</v>
      </c>
    </row>
    <row r="124" spans="1:59">
      <c r="A124" s="918">
        <v>119</v>
      </c>
      <c r="B124" s="919" t="s">
        <v>18521</v>
      </c>
      <c r="C124" s="919" t="s">
        <v>18701</v>
      </c>
      <c r="D124" s="919" t="s">
        <v>17968</v>
      </c>
      <c r="E124" s="919" t="s">
        <v>18708</v>
      </c>
      <c r="F124" s="920" t="s">
        <v>18709</v>
      </c>
      <c r="G124" s="919" t="s">
        <v>18704</v>
      </c>
      <c r="H124" s="919" t="s">
        <v>18705</v>
      </c>
      <c r="I124" s="919" t="s">
        <v>17973</v>
      </c>
      <c r="J124" s="919" t="s">
        <v>18706</v>
      </c>
      <c r="K124" s="919" t="s">
        <v>18710</v>
      </c>
      <c r="L124" s="921">
        <v>4882</v>
      </c>
      <c r="M124" s="922"/>
      <c r="N124" s="921"/>
      <c r="O124" s="922">
        <v>626</v>
      </c>
      <c r="P124" s="921">
        <v>1067</v>
      </c>
      <c r="Q124" s="922"/>
      <c r="R124" s="921"/>
      <c r="S124" s="922"/>
      <c r="T124" s="921"/>
      <c r="U124" s="922"/>
      <c r="V124" s="921"/>
      <c r="W124" s="922"/>
      <c r="X124" s="921"/>
      <c r="Y124" s="922"/>
      <c r="Z124" s="921"/>
      <c r="AA124" s="922">
        <v>10</v>
      </c>
      <c r="AB124" s="922">
        <v>10</v>
      </c>
      <c r="AC124" s="922">
        <v>4</v>
      </c>
      <c r="AD124" s="922">
        <v>1</v>
      </c>
      <c r="AE124" s="922">
        <v>1</v>
      </c>
      <c r="AF124" s="922"/>
      <c r="AG124" s="922"/>
      <c r="AH124" s="922">
        <f t="shared" si="6"/>
        <v>6</v>
      </c>
      <c r="AI124" s="922">
        <v>96</v>
      </c>
      <c r="AJ124" s="922"/>
      <c r="AK124" s="922"/>
      <c r="AL124" s="922"/>
      <c r="AM124" s="922">
        <v>22984</v>
      </c>
      <c r="AN124" s="922"/>
      <c r="AO124" s="922"/>
      <c r="AP124" s="922">
        <v>37234</v>
      </c>
      <c r="AQ124" s="922"/>
      <c r="AR124" s="922"/>
      <c r="AS124" s="922"/>
      <c r="AT124" s="922">
        <f t="shared" si="4"/>
        <v>37234</v>
      </c>
      <c r="AU124" s="921"/>
      <c r="AV124" s="921"/>
      <c r="AW124" s="921">
        <v>501</v>
      </c>
      <c r="AX124" s="921"/>
      <c r="AY124" s="921"/>
      <c r="AZ124" s="921"/>
      <c r="BA124" s="921">
        <f t="shared" si="7"/>
        <v>501</v>
      </c>
      <c r="BB124" s="921">
        <v>134</v>
      </c>
      <c r="BC124" s="921"/>
      <c r="BD124" s="921"/>
      <c r="BE124" s="921">
        <v>89</v>
      </c>
      <c r="BF124" s="921"/>
      <c r="BG124" s="921">
        <f t="shared" si="5"/>
        <v>223</v>
      </c>
    </row>
    <row r="125" spans="1:59">
      <c r="A125" s="918">
        <v>120</v>
      </c>
      <c r="B125" s="919" t="s">
        <v>18521</v>
      </c>
      <c r="C125" s="919" t="s">
        <v>18701</v>
      </c>
      <c r="D125" s="919" t="s">
        <v>17968</v>
      </c>
      <c r="E125" s="919" t="s">
        <v>18711</v>
      </c>
      <c r="F125" s="920" t="s">
        <v>18712</v>
      </c>
      <c r="G125" s="919" t="s">
        <v>18704</v>
      </c>
      <c r="H125" s="919" t="s">
        <v>18705</v>
      </c>
      <c r="I125" s="919" t="s">
        <v>17973</v>
      </c>
      <c r="J125" s="919" t="s">
        <v>18706</v>
      </c>
      <c r="K125" s="919" t="s">
        <v>18713</v>
      </c>
      <c r="L125" s="921">
        <v>13647</v>
      </c>
      <c r="M125" s="922"/>
      <c r="N125" s="921"/>
      <c r="O125" s="922">
        <v>542</v>
      </c>
      <c r="P125" s="921">
        <v>904</v>
      </c>
      <c r="Q125" s="922"/>
      <c r="R125" s="921"/>
      <c r="S125" s="922"/>
      <c r="T125" s="921"/>
      <c r="U125" s="922"/>
      <c r="V125" s="921"/>
      <c r="W125" s="922">
        <v>1</v>
      </c>
      <c r="X125" s="921">
        <v>266</v>
      </c>
      <c r="Y125" s="922"/>
      <c r="Z125" s="921"/>
      <c r="AA125" s="922">
        <v>4</v>
      </c>
      <c r="AB125" s="922">
        <v>4</v>
      </c>
      <c r="AC125" s="922">
        <v>3</v>
      </c>
      <c r="AD125" s="922"/>
      <c r="AE125" s="922">
        <v>1</v>
      </c>
      <c r="AF125" s="922"/>
      <c r="AG125" s="922"/>
      <c r="AH125" s="922">
        <f t="shared" si="6"/>
        <v>4</v>
      </c>
      <c r="AI125" s="922">
        <v>79</v>
      </c>
      <c r="AJ125" s="922"/>
      <c r="AK125" s="922"/>
      <c r="AL125" s="922">
        <v>14</v>
      </c>
      <c r="AM125" s="922">
        <v>13129</v>
      </c>
      <c r="AN125" s="922"/>
      <c r="AO125" s="922"/>
      <c r="AP125" s="922">
        <v>25373</v>
      </c>
      <c r="AQ125" s="922"/>
      <c r="AR125" s="922"/>
      <c r="AS125" s="922">
        <v>2503</v>
      </c>
      <c r="AT125" s="922">
        <f t="shared" si="4"/>
        <v>27876</v>
      </c>
      <c r="AU125" s="921"/>
      <c r="AV125" s="921"/>
      <c r="AW125" s="921">
        <v>401</v>
      </c>
      <c r="AX125" s="921"/>
      <c r="AY125" s="921"/>
      <c r="AZ125" s="921"/>
      <c r="BA125" s="921">
        <f t="shared" si="7"/>
        <v>401</v>
      </c>
      <c r="BB125" s="921">
        <v>81</v>
      </c>
      <c r="BC125" s="921"/>
      <c r="BD125" s="921"/>
      <c r="BE125" s="921">
        <v>55</v>
      </c>
      <c r="BF125" s="921"/>
      <c r="BG125" s="921">
        <f t="shared" si="5"/>
        <v>136</v>
      </c>
    </row>
    <row r="126" spans="1:59">
      <c r="A126" s="918">
        <v>121</v>
      </c>
      <c r="B126" s="919" t="s">
        <v>18521</v>
      </c>
      <c r="C126" s="919" t="s">
        <v>18701</v>
      </c>
      <c r="D126" s="919" t="s">
        <v>17968</v>
      </c>
      <c r="E126" s="919" t="s">
        <v>18714</v>
      </c>
      <c r="F126" s="920" t="s">
        <v>18715</v>
      </c>
      <c r="G126" s="919" t="s">
        <v>18704</v>
      </c>
      <c r="H126" s="919" t="s">
        <v>18705</v>
      </c>
      <c r="I126" s="919" t="s">
        <v>17973</v>
      </c>
      <c r="J126" s="919" t="s">
        <v>18706</v>
      </c>
      <c r="K126" s="919" t="s">
        <v>18716</v>
      </c>
      <c r="L126" s="921">
        <v>7171</v>
      </c>
      <c r="M126" s="922"/>
      <c r="N126" s="921"/>
      <c r="O126" s="922"/>
      <c r="P126" s="921"/>
      <c r="Q126" s="922">
        <v>290</v>
      </c>
      <c r="R126" s="921">
        <v>573</v>
      </c>
      <c r="S126" s="922">
        <v>1</v>
      </c>
      <c r="T126" s="921">
        <v>519</v>
      </c>
      <c r="U126" s="922"/>
      <c r="V126" s="921"/>
      <c r="W126" s="922">
        <v>1</v>
      </c>
      <c r="X126" s="921">
        <v>327</v>
      </c>
      <c r="Y126" s="922"/>
      <c r="Z126" s="921"/>
      <c r="AA126" s="922">
        <v>5</v>
      </c>
      <c r="AB126" s="922">
        <v>4</v>
      </c>
      <c r="AC126" s="922">
        <v>3</v>
      </c>
      <c r="AD126" s="922"/>
      <c r="AE126" s="922">
        <v>1</v>
      </c>
      <c r="AF126" s="922"/>
      <c r="AG126" s="922"/>
      <c r="AH126" s="922">
        <f t="shared" si="6"/>
        <v>4</v>
      </c>
      <c r="AI126" s="922">
        <v>101</v>
      </c>
      <c r="AJ126" s="922">
        <v>164</v>
      </c>
      <c r="AK126" s="922"/>
      <c r="AL126" s="922">
        <v>57</v>
      </c>
      <c r="AM126" s="922">
        <v>5412</v>
      </c>
      <c r="AN126" s="922"/>
      <c r="AO126" s="922"/>
      <c r="AP126" s="922">
        <v>16468</v>
      </c>
      <c r="AQ126" s="922"/>
      <c r="AR126" s="922"/>
      <c r="AS126" s="922"/>
      <c r="AT126" s="922">
        <f t="shared" si="4"/>
        <v>16468</v>
      </c>
      <c r="AU126" s="921"/>
      <c r="AV126" s="921"/>
      <c r="AW126" s="921">
        <v>205</v>
      </c>
      <c r="AX126" s="921"/>
      <c r="AY126" s="921"/>
      <c r="AZ126" s="921"/>
      <c r="BA126" s="921">
        <f t="shared" si="7"/>
        <v>205</v>
      </c>
      <c r="BB126" s="921">
        <v>45</v>
      </c>
      <c r="BC126" s="921"/>
      <c r="BD126" s="921"/>
      <c r="BE126" s="921">
        <v>49</v>
      </c>
      <c r="BF126" s="921"/>
      <c r="BG126" s="921">
        <f t="shared" si="5"/>
        <v>94</v>
      </c>
    </row>
    <row r="127" spans="1:59">
      <c r="A127" s="918">
        <v>122</v>
      </c>
      <c r="B127" s="919" t="s">
        <v>18521</v>
      </c>
      <c r="C127" s="919" t="s">
        <v>18701</v>
      </c>
      <c r="D127" s="919" t="s">
        <v>18067</v>
      </c>
      <c r="E127" s="919" t="s">
        <v>18717</v>
      </c>
      <c r="F127" s="920" t="s">
        <v>18718</v>
      </c>
      <c r="G127" s="919" t="s">
        <v>18719</v>
      </c>
      <c r="H127" s="919" t="s">
        <v>18653</v>
      </c>
      <c r="I127" s="919" t="s">
        <v>17973</v>
      </c>
      <c r="J127" s="919" t="s">
        <v>18656</v>
      </c>
      <c r="K127" s="926" t="s">
        <v>18720</v>
      </c>
      <c r="L127" s="921">
        <v>5683.64</v>
      </c>
      <c r="M127" s="922"/>
      <c r="N127" s="921"/>
      <c r="O127" s="922">
        <v>426</v>
      </c>
      <c r="P127" s="921">
        <v>2470</v>
      </c>
      <c r="Q127" s="922"/>
      <c r="R127" s="921"/>
      <c r="S127" s="922"/>
      <c r="T127" s="921"/>
      <c r="U127" s="922">
        <v>1</v>
      </c>
      <c r="V127" s="921">
        <v>324</v>
      </c>
      <c r="W127" s="922"/>
      <c r="X127" s="921"/>
      <c r="Y127" s="922"/>
      <c r="Z127" s="921"/>
      <c r="AA127" s="922">
        <v>92</v>
      </c>
      <c r="AB127" s="922">
        <v>92</v>
      </c>
      <c r="AC127" s="922">
        <v>3</v>
      </c>
      <c r="AD127" s="922">
        <v>1</v>
      </c>
      <c r="AE127" s="922">
        <v>4</v>
      </c>
      <c r="AF127" s="922"/>
      <c r="AG127" s="922"/>
      <c r="AH127" s="922">
        <f t="shared" si="6"/>
        <v>8</v>
      </c>
      <c r="AI127" s="922">
        <v>52</v>
      </c>
      <c r="AJ127" s="922"/>
      <c r="AK127" s="922">
        <v>210</v>
      </c>
      <c r="AL127" s="922">
        <v>7</v>
      </c>
      <c r="AM127" s="922">
        <v>14718</v>
      </c>
      <c r="AN127" s="922"/>
      <c r="AO127" s="922">
        <v>14700</v>
      </c>
      <c r="AP127" s="922">
        <v>12602</v>
      </c>
      <c r="AQ127" s="922"/>
      <c r="AR127" s="922">
        <v>14700</v>
      </c>
      <c r="AS127" s="922">
        <v>2940</v>
      </c>
      <c r="AT127" s="922">
        <f t="shared" si="4"/>
        <v>30242</v>
      </c>
      <c r="AU127" s="921"/>
      <c r="AV127" s="921"/>
      <c r="AW127" s="921">
        <v>251</v>
      </c>
      <c r="AX127" s="921"/>
      <c r="AY127" s="921">
        <v>120</v>
      </c>
      <c r="AZ127" s="921"/>
      <c r="BA127" s="921">
        <f t="shared" si="7"/>
        <v>371</v>
      </c>
      <c r="BB127" s="921">
        <v>107</v>
      </c>
      <c r="BC127" s="921"/>
      <c r="BD127" s="921">
        <v>116</v>
      </c>
      <c r="BE127" s="921">
        <v>11</v>
      </c>
      <c r="BF127" s="921"/>
      <c r="BG127" s="921">
        <f t="shared" si="5"/>
        <v>234</v>
      </c>
    </row>
    <row r="128" spans="1:59">
      <c r="A128" s="918">
        <v>123</v>
      </c>
      <c r="B128" s="919" t="s">
        <v>18521</v>
      </c>
      <c r="C128" s="919" t="s">
        <v>18721</v>
      </c>
      <c r="D128" s="919" t="s">
        <v>17968</v>
      </c>
      <c r="E128" s="919" t="s">
        <v>18722</v>
      </c>
      <c r="F128" s="920" t="s">
        <v>18723</v>
      </c>
      <c r="G128" s="919" t="s">
        <v>18724</v>
      </c>
      <c r="H128" s="919" t="s">
        <v>18725</v>
      </c>
      <c r="I128" s="919" t="s">
        <v>17973</v>
      </c>
      <c r="J128" s="919" t="s">
        <v>18726</v>
      </c>
      <c r="K128" s="930">
        <v>36987</v>
      </c>
      <c r="L128" s="921">
        <v>22372.400000000001</v>
      </c>
      <c r="M128" s="922">
        <v>1110</v>
      </c>
      <c r="N128" s="921">
        <v>1147</v>
      </c>
      <c r="O128" s="922"/>
      <c r="P128" s="921"/>
      <c r="Q128" s="922">
        <v>218</v>
      </c>
      <c r="R128" s="921">
        <v>267</v>
      </c>
      <c r="S128" s="922">
        <v>3</v>
      </c>
      <c r="T128" s="921">
        <v>740</v>
      </c>
      <c r="U128" s="922">
        <v>5</v>
      </c>
      <c r="V128" s="921">
        <v>976</v>
      </c>
      <c r="W128" s="922">
        <v>1</v>
      </c>
      <c r="X128" s="921">
        <v>460</v>
      </c>
      <c r="Y128" s="922"/>
      <c r="Z128" s="921"/>
      <c r="AA128" s="922">
        <v>56</v>
      </c>
      <c r="AB128" s="922">
        <v>48</v>
      </c>
      <c r="AC128" s="922">
        <v>7</v>
      </c>
      <c r="AD128" s="922"/>
      <c r="AE128" s="922"/>
      <c r="AF128" s="922"/>
      <c r="AG128" s="922"/>
      <c r="AH128" s="922">
        <f t="shared" si="6"/>
        <v>7</v>
      </c>
      <c r="AI128" s="922">
        <v>107</v>
      </c>
      <c r="AJ128" s="922">
        <v>52</v>
      </c>
      <c r="AK128" s="922">
        <v>4</v>
      </c>
      <c r="AL128" s="922">
        <v>73</v>
      </c>
      <c r="AM128" s="922">
        <v>54367</v>
      </c>
      <c r="AN128" s="922"/>
      <c r="AO128" s="922">
        <v>831</v>
      </c>
      <c r="AP128" s="922">
        <v>76827</v>
      </c>
      <c r="AQ128" s="922">
        <v>35983</v>
      </c>
      <c r="AR128" s="922">
        <v>1756</v>
      </c>
      <c r="AS128" s="922">
        <v>62967</v>
      </c>
      <c r="AT128" s="922">
        <f t="shared" si="4"/>
        <v>177533</v>
      </c>
      <c r="AU128" s="921">
        <v>2877</v>
      </c>
      <c r="AV128" s="921">
        <v>3100</v>
      </c>
      <c r="AW128" s="921">
        <v>784</v>
      </c>
      <c r="AX128" s="921">
        <v>55</v>
      </c>
      <c r="AY128" s="921">
        <v>0.75</v>
      </c>
      <c r="AZ128" s="921">
        <v>235</v>
      </c>
      <c r="BA128" s="921">
        <f t="shared" si="7"/>
        <v>7051.75</v>
      </c>
      <c r="BB128" s="921">
        <v>345</v>
      </c>
      <c r="BC128" s="921">
        <v>30</v>
      </c>
      <c r="BD128" s="921">
        <v>13</v>
      </c>
      <c r="BE128" s="921">
        <v>240</v>
      </c>
      <c r="BF128" s="921">
        <v>301</v>
      </c>
      <c r="BG128" s="921">
        <f t="shared" si="5"/>
        <v>929</v>
      </c>
    </row>
    <row r="129" spans="1:60">
      <c r="A129" s="918">
        <v>124</v>
      </c>
      <c r="B129" s="919" t="s">
        <v>18521</v>
      </c>
      <c r="C129" s="919" t="s">
        <v>18727</v>
      </c>
      <c r="D129" s="919" t="s">
        <v>17968</v>
      </c>
      <c r="E129" s="919" t="s">
        <v>18728</v>
      </c>
      <c r="F129" s="920" t="s">
        <v>18729</v>
      </c>
      <c r="G129" s="919" t="s">
        <v>18730</v>
      </c>
      <c r="H129" s="919" t="s">
        <v>18731</v>
      </c>
      <c r="I129" s="919" t="s">
        <v>17973</v>
      </c>
      <c r="J129" s="919" t="s">
        <v>18732</v>
      </c>
      <c r="K129" s="926" t="s">
        <v>18733</v>
      </c>
      <c r="L129" s="921">
        <v>11843</v>
      </c>
      <c r="M129" s="922">
        <v>1200</v>
      </c>
      <c r="N129" s="921">
        <v>1136.73</v>
      </c>
      <c r="O129" s="922">
        <v>450</v>
      </c>
      <c r="P129" s="921">
        <v>336.12</v>
      </c>
      <c r="Q129" s="922"/>
      <c r="R129" s="921"/>
      <c r="S129" s="922">
        <v>1</v>
      </c>
      <c r="T129" s="921">
        <v>660</v>
      </c>
      <c r="U129" s="922"/>
      <c r="V129" s="921"/>
      <c r="W129" s="922"/>
      <c r="X129" s="921"/>
      <c r="Y129" s="922"/>
      <c r="Z129" s="921"/>
      <c r="AA129" s="922">
        <v>33</v>
      </c>
      <c r="AB129" s="922">
        <v>33</v>
      </c>
      <c r="AC129" s="922">
        <v>6</v>
      </c>
      <c r="AD129" s="922"/>
      <c r="AE129" s="922">
        <v>4</v>
      </c>
      <c r="AF129" s="922"/>
      <c r="AG129" s="922"/>
      <c r="AH129" s="922">
        <f t="shared" si="6"/>
        <v>10</v>
      </c>
      <c r="AI129" s="922">
        <v>180</v>
      </c>
      <c r="AJ129" s="922">
        <v>19</v>
      </c>
      <c r="AK129" s="922">
        <v>13</v>
      </c>
      <c r="AL129" s="922"/>
      <c r="AM129" s="922">
        <v>20100</v>
      </c>
      <c r="AN129" s="922">
        <v>4989</v>
      </c>
      <c r="AO129" s="922">
        <v>155</v>
      </c>
      <c r="AP129" s="922">
        <v>33153</v>
      </c>
      <c r="AQ129" s="922">
        <v>4989</v>
      </c>
      <c r="AR129" s="922">
        <v>155</v>
      </c>
      <c r="AS129" s="922"/>
      <c r="AT129" s="922">
        <f t="shared" si="4"/>
        <v>38297</v>
      </c>
      <c r="AU129" s="921">
        <v>1916</v>
      </c>
      <c r="AV129" s="921">
        <v>8000</v>
      </c>
      <c r="AW129" s="921">
        <v>2216</v>
      </c>
      <c r="AX129" s="921">
        <v>103</v>
      </c>
      <c r="AY129" s="921">
        <v>36</v>
      </c>
      <c r="AZ129" s="921"/>
      <c r="BA129" s="921">
        <f t="shared" si="7"/>
        <v>12271</v>
      </c>
      <c r="BB129" s="921">
        <v>834</v>
      </c>
      <c r="BC129" s="921">
        <v>55</v>
      </c>
      <c r="BD129" s="921">
        <v>8</v>
      </c>
      <c r="BE129" s="921">
        <v>103</v>
      </c>
      <c r="BF129" s="921"/>
      <c r="BG129" s="921">
        <f t="shared" si="5"/>
        <v>1000</v>
      </c>
    </row>
    <row r="130" spans="1:60">
      <c r="A130" s="918">
        <v>125</v>
      </c>
      <c r="B130" s="919" t="s">
        <v>18521</v>
      </c>
      <c r="C130" s="919" t="s">
        <v>18734</v>
      </c>
      <c r="D130" s="919" t="s">
        <v>17968</v>
      </c>
      <c r="E130" s="919" t="s">
        <v>18735</v>
      </c>
      <c r="F130" s="920" t="s">
        <v>18736</v>
      </c>
      <c r="G130" s="919" t="s">
        <v>18737</v>
      </c>
      <c r="H130" s="919" t="s">
        <v>18738</v>
      </c>
      <c r="I130" s="919" t="s">
        <v>17973</v>
      </c>
      <c r="J130" s="919" t="s">
        <v>18739</v>
      </c>
      <c r="K130" s="919" t="s">
        <v>18740</v>
      </c>
      <c r="L130" s="921">
        <v>6242.49</v>
      </c>
      <c r="M130" s="922"/>
      <c r="N130" s="921"/>
      <c r="O130" s="922">
        <v>497</v>
      </c>
      <c r="P130" s="921">
        <v>3672</v>
      </c>
      <c r="Q130" s="922">
        <v>300</v>
      </c>
      <c r="R130" s="921">
        <v>2571</v>
      </c>
      <c r="S130" s="922">
        <v>1</v>
      </c>
      <c r="T130" s="921">
        <v>112</v>
      </c>
      <c r="U130" s="922"/>
      <c r="V130" s="921"/>
      <c r="W130" s="922"/>
      <c r="X130" s="921"/>
      <c r="Y130" s="922"/>
      <c r="Z130" s="921"/>
      <c r="AA130" s="922">
        <v>4</v>
      </c>
      <c r="AB130" s="922">
        <v>4</v>
      </c>
      <c r="AC130" s="922">
        <v>2</v>
      </c>
      <c r="AD130" s="922"/>
      <c r="AE130" s="922"/>
      <c r="AF130" s="922"/>
      <c r="AG130" s="922"/>
      <c r="AH130" s="922">
        <f t="shared" si="6"/>
        <v>2</v>
      </c>
      <c r="AI130" s="922">
        <v>77</v>
      </c>
      <c r="AJ130" s="922"/>
      <c r="AK130" s="922">
        <v>59</v>
      </c>
      <c r="AL130" s="922">
        <v>107</v>
      </c>
      <c r="AM130" s="922"/>
      <c r="AN130" s="922"/>
      <c r="AO130" s="922"/>
      <c r="AP130" s="922">
        <v>17940</v>
      </c>
      <c r="AQ130" s="922"/>
      <c r="AR130" s="922">
        <v>13746</v>
      </c>
      <c r="AS130" s="922">
        <v>24929</v>
      </c>
      <c r="AT130" s="922">
        <f t="shared" si="4"/>
        <v>56615</v>
      </c>
      <c r="AU130" s="921">
        <v>98</v>
      </c>
      <c r="AV130" s="921">
        <v>568</v>
      </c>
      <c r="AW130" s="921"/>
      <c r="AX130" s="921"/>
      <c r="AY130" s="921"/>
      <c r="AZ130" s="921"/>
      <c r="BA130" s="921">
        <f t="shared" si="7"/>
        <v>666</v>
      </c>
      <c r="BB130" s="921"/>
      <c r="BC130" s="921"/>
      <c r="BD130" s="921"/>
      <c r="BE130" s="921">
        <v>56</v>
      </c>
      <c r="BF130" s="921"/>
      <c r="BG130" s="921">
        <f t="shared" si="5"/>
        <v>56</v>
      </c>
    </row>
    <row r="131" spans="1:60">
      <c r="A131" s="918">
        <v>126</v>
      </c>
      <c r="B131" s="919" t="s">
        <v>18521</v>
      </c>
      <c r="C131" s="919" t="s">
        <v>18734</v>
      </c>
      <c r="D131" s="919" t="s">
        <v>17968</v>
      </c>
      <c r="E131" s="919" t="s">
        <v>18741</v>
      </c>
      <c r="F131" s="920" t="s">
        <v>18742</v>
      </c>
      <c r="G131" s="919" t="s">
        <v>18743</v>
      </c>
      <c r="H131" s="919" t="s">
        <v>18738</v>
      </c>
      <c r="I131" s="919" t="s">
        <v>17973</v>
      </c>
      <c r="J131" s="919" t="s">
        <v>18739</v>
      </c>
      <c r="K131" s="919" t="s">
        <v>18744</v>
      </c>
      <c r="L131" s="921">
        <v>17848.57</v>
      </c>
      <c r="M131" s="922"/>
      <c r="N131" s="921"/>
      <c r="O131" s="922">
        <v>463</v>
      </c>
      <c r="P131" s="921">
        <v>1159.6300000000001</v>
      </c>
      <c r="Q131" s="922">
        <v>100</v>
      </c>
      <c r="R131" s="921">
        <v>230.1</v>
      </c>
      <c r="S131" s="922"/>
      <c r="T131" s="921"/>
      <c r="U131" s="922"/>
      <c r="V131" s="921"/>
      <c r="W131" s="922"/>
      <c r="X131" s="921"/>
      <c r="Y131" s="922"/>
      <c r="Z131" s="921"/>
      <c r="AA131" s="922">
        <v>4</v>
      </c>
      <c r="AB131" s="922">
        <v>4</v>
      </c>
      <c r="AC131" s="922">
        <v>1</v>
      </c>
      <c r="AD131" s="922"/>
      <c r="AE131" s="922"/>
      <c r="AF131" s="922"/>
      <c r="AG131" s="922"/>
      <c r="AH131" s="922">
        <f t="shared" si="6"/>
        <v>1</v>
      </c>
      <c r="AI131" s="922">
        <v>6</v>
      </c>
      <c r="AJ131" s="922"/>
      <c r="AK131" s="922">
        <v>117</v>
      </c>
      <c r="AL131" s="922">
        <v>49</v>
      </c>
      <c r="AM131" s="922"/>
      <c r="AN131" s="922"/>
      <c r="AO131" s="922"/>
      <c r="AP131" s="922">
        <v>344</v>
      </c>
      <c r="AQ131" s="922"/>
      <c r="AR131" s="922">
        <v>6713</v>
      </c>
      <c r="AS131" s="922">
        <v>2811</v>
      </c>
      <c r="AT131" s="922">
        <f t="shared" si="4"/>
        <v>9868</v>
      </c>
      <c r="AU131" s="921">
        <v>102</v>
      </c>
      <c r="AV131" s="921">
        <v>628</v>
      </c>
      <c r="AW131" s="921"/>
      <c r="AX131" s="921"/>
      <c r="AY131" s="921"/>
      <c r="AZ131" s="921"/>
      <c r="BA131" s="921">
        <f t="shared" si="7"/>
        <v>730</v>
      </c>
      <c r="BB131" s="921"/>
      <c r="BC131" s="921"/>
      <c r="BD131" s="921"/>
      <c r="BE131" s="921">
        <v>21</v>
      </c>
      <c r="BF131" s="921"/>
      <c r="BG131" s="921">
        <f t="shared" si="5"/>
        <v>21</v>
      </c>
    </row>
    <row r="132" spans="1:60">
      <c r="A132" s="918">
        <v>127</v>
      </c>
      <c r="B132" s="919" t="s">
        <v>18521</v>
      </c>
      <c r="C132" s="919" t="s">
        <v>18734</v>
      </c>
      <c r="D132" s="919" t="s">
        <v>17968</v>
      </c>
      <c r="E132" s="919" t="s">
        <v>18745</v>
      </c>
      <c r="F132" s="920" t="s">
        <v>18746</v>
      </c>
      <c r="G132" s="919" t="s">
        <v>18743</v>
      </c>
      <c r="H132" s="919" t="s">
        <v>18738</v>
      </c>
      <c r="I132" s="919" t="s">
        <v>17973</v>
      </c>
      <c r="J132" s="919" t="s">
        <v>18739</v>
      </c>
      <c r="K132" s="919" t="s">
        <v>18747</v>
      </c>
      <c r="L132" s="921">
        <v>29310.83</v>
      </c>
      <c r="M132" s="922"/>
      <c r="N132" s="921"/>
      <c r="O132" s="922">
        <v>536</v>
      </c>
      <c r="P132" s="921">
        <v>1703.23</v>
      </c>
      <c r="Q132" s="922">
        <v>200</v>
      </c>
      <c r="R132" s="921">
        <v>591.88</v>
      </c>
      <c r="S132" s="922"/>
      <c r="T132" s="921"/>
      <c r="U132" s="922"/>
      <c r="V132" s="921"/>
      <c r="W132" s="922"/>
      <c r="X132" s="921"/>
      <c r="Y132" s="922"/>
      <c r="Z132" s="921"/>
      <c r="AA132" s="922">
        <v>11</v>
      </c>
      <c r="AB132" s="922">
        <v>11</v>
      </c>
      <c r="AC132" s="922">
        <v>5</v>
      </c>
      <c r="AD132" s="922"/>
      <c r="AE132" s="922">
        <v>1</v>
      </c>
      <c r="AF132" s="922"/>
      <c r="AG132" s="922"/>
      <c r="AH132" s="922">
        <f t="shared" si="6"/>
        <v>6</v>
      </c>
      <c r="AI132" s="922">
        <v>122</v>
      </c>
      <c r="AJ132" s="922">
        <v>5</v>
      </c>
      <c r="AK132" s="922">
        <v>74</v>
      </c>
      <c r="AL132" s="922">
        <v>59</v>
      </c>
      <c r="AM132" s="922"/>
      <c r="AN132" s="922"/>
      <c r="AO132" s="922"/>
      <c r="AP132" s="922">
        <v>37156</v>
      </c>
      <c r="AQ132" s="922">
        <v>1523</v>
      </c>
      <c r="AR132" s="922">
        <v>22537</v>
      </c>
      <c r="AS132" s="922">
        <v>17969</v>
      </c>
      <c r="AT132" s="922">
        <f t="shared" si="4"/>
        <v>79185</v>
      </c>
      <c r="AU132" s="921">
        <v>243</v>
      </c>
      <c r="AV132" s="921">
        <v>938</v>
      </c>
      <c r="AW132" s="921">
        <v>150</v>
      </c>
      <c r="AX132" s="921"/>
      <c r="AY132" s="921">
        <v>3</v>
      </c>
      <c r="AZ132" s="921"/>
      <c r="BA132" s="921">
        <f t="shared" si="7"/>
        <v>1334</v>
      </c>
      <c r="BB132" s="921">
        <v>10</v>
      </c>
      <c r="BC132" s="921"/>
      <c r="BD132" s="921"/>
      <c r="BE132" s="921">
        <v>75</v>
      </c>
      <c r="BF132" s="921"/>
      <c r="BG132" s="921">
        <f t="shared" si="5"/>
        <v>85</v>
      </c>
    </row>
    <row r="133" spans="1:60">
      <c r="A133" s="918">
        <v>128</v>
      </c>
      <c r="B133" s="919" t="s">
        <v>18521</v>
      </c>
      <c r="C133" s="919" t="s">
        <v>18734</v>
      </c>
      <c r="D133" s="919" t="s">
        <v>17968</v>
      </c>
      <c r="E133" s="919" t="s">
        <v>18748</v>
      </c>
      <c r="F133" s="920" t="s">
        <v>18749</v>
      </c>
      <c r="G133" s="919" t="s">
        <v>18743</v>
      </c>
      <c r="H133" s="919" t="s">
        <v>18738</v>
      </c>
      <c r="I133" s="919" t="s">
        <v>17973</v>
      </c>
      <c r="J133" s="919" t="s">
        <v>18739</v>
      </c>
      <c r="K133" s="919" t="s">
        <v>18750</v>
      </c>
      <c r="L133" s="921">
        <v>3861.72</v>
      </c>
      <c r="M133" s="922"/>
      <c r="N133" s="921"/>
      <c r="O133" s="922">
        <v>300</v>
      </c>
      <c r="P133" s="921">
        <v>428.22</v>
      </c>
      <c r="Q133" s="922">
        <v>300</v>
      </c>
      <c r="R133" s="921">
        <v>428.22</v>
      </c>
      <c r="S133" s="922"/>
      <c r="T133" s="921"/>
      <c r="U133" s="922"/>
      <c r="V133" s="921"/>
      <c r="W133" s="922"/>
      <c r="X133" s="921"/>
      <c r="Y133" s="922"/>
      <c r="Z133" s="921"/>
      <c r="AA133" s="922">
        <v>1</v>
      </c>
      <c r="AB133" s="922">
        <v>1</v>
      </c>
      <c r="AC133" s="922">
        <v>1</v>
      </c>
      <c r="AD133" s="922"/>
      <c r="AE133" s="922"/>
      <c r="AF133" s="922"/>
      <c r="AG133" s="922"/>
      <c r="AH133" s="922">
        <f t="shared" si="6"/>
        <v>1</v>
      </c>
      <c r="AI133" s="922">
        <v>106</v>
      </c>
      <c r="AJ133" s="922"/>
      <c r="AK133" s="922"/>
      <c r="AL133" s="922"/>
      <c r="AM133" s="922"/>
      <c r="AN133" s="922"/>
      <c r="AO133" s="922"/>
      <c r="AP133" s="922">
        <v>17585</v>
      </c>
      <c r="AQ133" s="922"/>
      <c r="AR133" s="922"/>
      <c r="AS133" s="922"/>
      <c r="AT133" s="922">
        <f t="shared" si="4"/>
        <v>17585</v>
      </c>
      <c r="AU133" s="921">
        <v>66</v>
      </c>
      <c r="AV133" s="921">
        <v>246</v>
      </c>
      <c r="AW133" s="921"/>
      <c r="AX133" s="921"/>
      <c r="AY133" s="921"/>
      <c r="AZ133" s="921"/>
      <c r="BA133" s="921">
        <f t="shared" si="7"/>
        <v>312</v>
      </c>
      <c r="BB133" s="921"/>
      <c r="BC133" s="921"/>
      <c r="BD133" s="921"/>
      <c r="BE133" s="921">
        <v>48</v>
      </c>
      <c r="BF133" s="921"/>
      <c r="BG133" s="921">
        <f t="shared" si="5"/>
        <v>48</v>
      </c>
    </row>
    <row r="134" spans="1:60">
      <c r="A134" s="918">
        <v>129</v>
      </c>
      <c r="B134" s="919" t="s">
        <v>18521</v>
      </c>
      <c r="C134" s="919" t="s">
        <v>18751</v>
      </c>
      <c r="D134" s="919" t="s">
        <v>17968</v>
      </c>
      <c r="E134" s="919" t="s">
        <v>18752</v>
      </c>
      <c r="F134" s="920" t="s">
        <v>18753</v>
      </c>
      <c r="G134" s="919" t="s">
        <v>18754</v>
      </c>
      <c r="H134" s="919" t="s">
        <v>18755</v>
      </c>
      <c r="I134" s="919" t="s">
        <v>17973</v>
      </c>
      <c r="J134" s="919" t="s">
        <v>18756</v>
      </c>
      <c r="K134" s="919" t="s">
        <v>18757</v>
      </c>
      <c r="L134" s="921">
        <v>11328</v>
      </c>
      <c r="M134" s="922"/>
      <c r="N134" s="921"/>
      <c r="O134" s="922">
        <v>606</v>
      </c>
      <c r="P134" s="921">
        <v>1062</v>
      </c>
      <c r="Q134" s="922">
        <v>198</v>
      </c>
      <c r="R134" s="921">
        <v>246</v>
      </c>
      <c r="S134" s="922">
        <v>1</v>
      </c>
      <c r="T134" s="921">
        <v>330</v>
      </c>
      <c r="U134" s="922"/>
      <c r="V134" s="921"/>
      <c r="W134" s="922">
        <v>1</v>
      </c>
      <c r="X134" s="921">
        <v>132</v>
      </c>
      <c r="Y134" s="922"/>
      <c r="Z134" s="921"/>
      <c r="AA134" s="922">
        <v>47</v>
      </c>
      <c r="AB134" s="922">
        <v>44</v>
      </c>
      <c r="AC134" s="922">
        <v>7</v>
      </c>
      <c r="AD134" s="922">
        <v>1</v>
      </c>
      <c r="AE134" s="922">
        <v>4</v>
      </c>
      <c r="AF134" s="922">
        <v>2</v>
      </c>
      <c r="AG134" s="922">
        <v>15</v>
      </c>
      <c r="AH134" s="922">
        <f t="shared" si="6"/>
        <v>29</v>
      </c>
      <c r="AI134" s="922">
        <v>125</v>
      </c>
      <c r="AJ134" s="922">
        <v>149</v>
      </c>
      <c r="AK134" s="922">
        <v>24</v>
      </c>
      <c r="AL134" s="922">
        <v>28</v>
      </c>
      <c r="AM134" s="922">
        <v>7163</v>
      </c>
      <c r="AN134" s="922"/>
      <c r="AO134" s="922"/>
      <c r="AP134" s="922">
        <v>25256</v>
      </c>
      <c r="AQ134" s="922">
        <v>6015</v>
      </c>
      <c r="AR134" s="922">
        <v>4980</v>
      </c>
      <c r="AS134" s="922">
        <v>9769</v>
      </c>
      <c r="AT134" s="922">
        <f t="shared" ref="AT134:AT197" si="8">SUM(AP134:AS134)</f>
        <v>46020</v>
      </c>
      <c r="AU134" s="921">
        <v>2158</v>
      </c>
      <c r="AV134" s="921">
        <v>255</v>
      </c>
      <c r="AW134" s="921">
        <v>973</v>
      </c>
      <c r="AX134" s="921">
        <v>115</v>
      </c>
      <c r="AY134" s="921">
        <v>135</v>
      </c>
      <c r="AZ134" s="921"/>
      <c r="BA134" s="921">
        <f t="shared" si="7"/>
        <v>3636</v>
      </c>
      <c r="BB134" s="921">
        <v>74</v>
      </c>
      <c r="BC134" s="921"/>
      <c r="BD134" s="921"/>
      <c r="BE134" s="921">
        <v>36</v>
      </c>
      <c r="BF134" s="921"/>
      <c r="BG134" s="921">
        <f t="shared" si="5"/>
        <v>110</v>
      </c>
    </row>
    <row r="135" spans="1:60">
      <c r="A135" s="918">
        <v>130</v>
      </c>
      <c r="B135" s="919" t="s">
        <v>18521</v>
      </c>
      <c r="C135" s="919" t="s">
        <v>18751</v>
      </c>
      <c r="D135" s="919" t="s">
        <v>17968</v>
      </c>
      <c r="E135" s="919" t="s">
        <v>18758</v>
      </c>
      <c r="F135" s="920" t="s">
        <v>18759</v>
      </c>
      <c r="G135" s="919" t="s">
        <v>18760</v>
      </c>
      <c r="H135" s="919" t="s">
        <v>18755</v>
      </c>
      <c r="I135" s="919" t="s">
        <v>17973</v>
      </c>
      <c r="J135" s="919" t="s">
        <v>18756</v>
      </c>
      <c r="K135" s="919" t="s">
        <v>18761</v>
      </c>
      <c r="L135" s="921">
        <v>18495</v>
      </c>
      <c r="M135" s="922"/>
      <c r="N135" s="921"/>
      <c r="O135" s="922">
        <v>768</v>
      </c>
      <c r="P135" s="921">
        <v>1025</v>
      </c>
      <c r="Q135" s="922">
        <v>168</v>
      </c>
      <c r="R135" s="921">
        <v>486</v>
      </c>
      <c r="S135" s="922"/>
      <c r="T135" s="921"/>
      <c r="U135" s="922"/>
      <c r="V135" s="921"/>
      <c r="W135" s="922"/>
      <c r="X135" s="921"/>
      <c r="Y135" s="922"/>
      <c r="Z135" s="921"/>
      <c r="AA135" s="922">
        <v>7</v>
      </c>
      <c r="AB135" s="922">
        <v>6</v>
      </c>
      <c r="AC135" s="922">
        <v>4</v>
      </c>
      <c r="AD135" s="922"/>
      <c r="AE135" s="922"/>
      <c r="AF135" s="922"/>
      <c r="AG135" s="922"/>
      <c r="AH135" s="922">
        <f t="shared" si="6"/>
        <v>4</v>
      </c>
      <c r="AI135" s="922">
        <v>114</v>
      </c>
      <c r="AJ135" s="922"/>
      <c r="AK135" s="922">
        <v>15</v>
      </c>
      <c r="AL135" s="922">
        <v>20</v>
      </c>
      <c r="AM135" s="922">
        <v>1818</v>
      </c>
      <c r="AN135" s="922"/>
      <c r="AO135" s="922"/>
      <c r="AP135" s="922">
        <v>11842</v>
      </c>
      <c r="AQ135" s="922"/>
      <c r="AR135" s="922">
        <v>2270</v>
      </c>
      <c r="AS135" s="922">
        <v>2620</v>
      </c>
      <c r="AT135" s="922">
        <f t="shared" si="8"/>
        <v>16732</v>
      </c>
      <c r="AU135" s="921">
        <v>272</v>
      </c>
      <c r="AV135" s="921">
        <v>255</v>
      </c>
      <c r="AW135" s="921">
        <v>244</v>
      </c>
      <c r="AX135" s="921"/>
      <c r="AY135" s="921"/>
      <c r="AZ135" s="921"/>
      <c r="BA135" s="921">
        <f t="shared" si="7"/>
        <v>771</v>
      </c>
      <c r="BB135" s="921">
        <v>23</v>
      </c>
      <c r="BC135" s="921"/>
      <c r="BD135" s="921"/>
      <c r="BE135" s="921">
        <v>33</v>
      </c>
      <c r="BF135" s="921"/>
      <c r="BG135" s="921">
        <f t="shared" ref="BG135:BG198" si="9">SUM(BB135:BF135)</f>
        <v>56</v>
      </c>
    </row>
    <row r="136" spans="1:60">
      <c r="A136" s="918">
        <v>131</v>
      </c>
      <c r="B136" s="919" t="s">
        <v>18521</v>
      </c>
      <c r="C136" s="919" t="s">
        <v>18751</v>
      </c>
      <c r="D136" s="919" t="s">
        <v>17968</v>
      </c>
      <c r="E136" s="919" t="s">
        <v>18762</v>
      </c>
      <c r="F136" s="920" t="s">
        <v>18763</v>
      </c>
      <c r="G136" s="919" t="s">
        <v>18764</v>
      </c>
      <c r="H136" s="919" t="s">
        <v>18755</v>
      </c>
      <c r="I136" s="919" t="s">
        <v>17973</v>
      </c>
      <c r="J136" s="919" t="s">
        <v>18756</v>
      </c>
      <c r="K136" s="919" t="s">
        <v>18765</v>
      </c>
      <c r="L136" s="921">
        <v>6600</v>
      </c>
      <c r="M136" s="922"/>
      <c r="N136" s="921"/>
      <c r="O136" s="922">
        <v>631</v>
      </c>
      <c r="P136" s="921">
        <v>1696</v>
      </c>
      <c r="Q136" s="922">
        <v>256</v>
      </c>
      <c r="R136" s="921">
        <v>321</v>
      </c>
      <c r="S136" s="922">
        <v>1</v>
      </c>
      <c r="T136" s="921">
        <v>330</v>
      </c>
      <c r="U136" s="922"/>
      <c r="V136" s="921"/>
      <c r="W136" s="922"/>
      <c r="X136" s="921"/>
      <c r="Y136" s="922"/>
      <c r="Z136" s="921"/>
      <c r="AA136" s="922">
        <v>5</v>
      </c>
      <c r="AB136" s="922">
        <v>5</v>
      </c>
      <c r="AC136" s="922">
        <v>3</v>
      </c>
      <c r="AD136" s="922"/>
      <c r="AE136" s="922"/>
      <c r="AF136" s="922"/>
      <c r="AG136" s="922"/>
      <c r="AH136" s="922">
        <f t="shared" ref="AH136:AH199" si="10">SUM(AC136:AG136)</f>
        <v>3</v>
      </c>
      <c r="AI136" s="922">
        <v>83</v>
      </c>
      <c r="AJ136" s="922">
        <v>137</v>
      </c>
      <c r="AK136" s="922">
        <v>23</v>
      </c>
      <c r="AL136" s="922">
        <v>23</v>
      </c>
      <c r="AM136" s="922">
        <v>937</v>
      </c>
      <c r="AN136" s="922"/>
      <c r="AO136" s="922"/>
      <c r="AP136" s="922">
        <v>5063</v>
      </c>
      <c r="AQ136" s="922">
        <v>6477</v>
      </c>
      <c r="AR136" s="922">
        <v>1790</v>
      </c>
      <c r="AS136" s="922">
        <v>900</v>
      </c>
      <c r="AT136" s="922">
        <f t="shared" si="8"/>
        <v>14230</v>
      </c>
      <c r="AU136" s="921">
        <v>249</v>
      </c>
      <c r="AV136" s="921">
        <v>255</v>
      </c>
      <c r="AW136" s="921">
        <v>101</v>
      </c>
      <c r="AX136" s="921">
        <v>178</v>
      </c>
      <c r="AY136" s="921"/>
      <c r="AZ136" s="921"/>
      <c r="BA136" s="921">
        <f t="shared" ref="BA136:BA199" si="11">SUM(AU136:AZ136)</f>
        <v>783</v>
      </c>
      <c r="BB136" s="921">
        <v>6</v>
      </c>
      <c r="BC136" s="921"/>
      <c r="BD136" s="921"/>
      <c r="BE136" s="921">
        <v>32</v>
      </c>
      <c r="BF136" s="921"/>
      <c r="BG136" s="921">
        <f t="shared" si="9"/>
        <v>38</v>
      </c>
      <c r="BH136" s="925"/>
    </row>
    <row r="137" spans="1:60">
      <c r="A137" s="918">
        <v>132</v>
      </c>
      <c r="B137" s="919" t="s">
        <v>18521</v>
      </c>
      <c r="C137" s="919" t="s">
        <v>18766</v>
      </c>
      <c r="D137" s="919" t="s">
        <v>17968</v>
      </c>
      <c r="E137" s="919" t="s">
        <v>18767</v>
      </c>
      <c r="F137" s="920" t="s">
        <v>18768</v>
      </c>
      <c r="G137" s="919" t="s">
        <v>18769</v>
      </c>
      <c r="H137" s="919" t="s">
        <v>18770</v>
      </c>
      <c r="I137" s="919" t="s">
        <v>17973</v>
      </c>
      <c r="J137" s="919" t="s">
        <v>18771</v>
      </c>
      <c r="K137" s="919" t="s">
        <v>18772</v>
      </c>
      <c r="L137" s="921">
        <v>11641.01</v>
      </c>
      <c r="M137" s="922"/>
      <c r="N137" s="921"/>
      <c r="O137" s="922">
        <v>910</v>
      </c>
      <c r="P137" s="921">
        <v>845</v>
      </c>
      <c r="Q137" s="922">
        <v>227</v>
      </c>
      <c r="R137" s="921">
        <v>245.5</v>
      </c>
      <c r="S137" s="922">
        <v>1</v>
      </c>
      <c r="T137" s="921">
        <v>357</v>
      </c>
      <c r="U137" s="922"/>
      <c r="V137" s="921"/>
      <c r="W137" s="922"/>
      <c r="X137" s="921"/>
      <c r="Y137" s="922"/>
      <c r="Z137" s="921"/>
      <c r="AA137" s="922">
        <v>12</v>
      </c>
      <c r="AB137" s="922">
        <v>12</v>
      </c>
      <c r="AC137" s="922">
        <v>7</v>
      </c>
      <c r="AD137" s="922">
        <v>1</v>
      </c>
      <c r="AE137" s="922">
        <v>2</v>
      </c>
      <c r="AF137" s="922">
        <v>1</v>
      </c>
      <c r="AG137" s="922">
        <v>1</v>
      </c>
      <c r="AH137" s="922">
        <f t="shared" si="10"/>
        <v>12</v>
      </c>
      <c r="AI137" s="922">
        <v>47</v>
      </c>
      <c r="AJ137" s="922">
        <v>227</v>
      </c>
      <c r="AK137" s="922"/>
      <c r="AL137" s="922">
        <v>66</v>
      </c>
      <c r="AM137" s="922">
        <v>7479</v>
      </c>
      <c r="AN137" s="922">
        <v>9006</v>
      </c>
      <c r="AO137" s="922"/>
      <c r="AP137" s="922">
        <v>11711</v>
      </c>
      <c r="AQ137" s="922">
        <v>10786</v>
      </c>
      <c r="AR137" s="922"/>
      <c r="AS137" s="922">
        <v>22490</v>
      </c>
      <c r="AT137" s="922">
        <f t="shared" si="8"/>
        <v>44987</v>
      </c>
      <c r="AU137" s="921">
        <v>721</v>
      </c>
      <c r="AV137" s="921">
        <v>761</v>
      </c>
      <c r="AW137" s="921">
        <v>402</v>
      </c>
      <c r="AX137" s="921">
        <v>168</v>
      </c>
      <c r="AY137" s="921"/>
      <c r="AZ137" s="921">
        <v>291</v>
      </c>
      <c r="BA137" s="921">
        <f t="shared" si="11"/>
        <v>2343</v>
      </c>
      <c r="BB137" s="921">
        <v>112</v>
      </c>
      <c r="BC137" s="921">
        <v>35</v>
      </c>
      <c r="BD137" s="921"/>
      <c r="BE137" s="921">
        <v>19</v>
      </c>
      <c r="BF137" s="921"/>
      <c r="BG137" s="921">
        <f t="shared" si="9"/>
        <v>166</v>
      </c>
    </row>
    <row r="138" spans="1:60">
      <c r="A138" s="918">
        <v>133</v>
      </c>
      <c r="B138" s="919" t="s">
        <v>18521</v>
      </c>
      <c r="C138" s="919" t="s">
        <v>18773</v>
      </c>
      <c r="D138" s="919" t="s">
        <v>17968</v>
      </c>
      <c r="E138" s="919" t="s">
        <v>18774</v>
      </c>
      <c r="F138" s="920" t="s">
        <v>18775</v>
      </c>
      <c r="G138" s="919" t="s">
        <v>18776</v>
      </c>
      <c r="H138" s="919" t="s">
        <v>18774</v>
      </c>
      <c r="I138" s="919" t="s">
        <v>17973</v>
      </c>
      <c r="J138" s="919" t="s">
        <v>18777</v>
      </c>
      <c r="K138" s="926" t="s">
        <v>18778</v>
      </c>
      <c r="L138" s="921">
        <v>8707</v>
      </c>
      <c r="M138" s="922"/>
      <c r="N138" s="921"/>
      <c r="O138" s="922">
        <v>911</v>
      </c>
      <c r="P138" s="921">
        <v>690</v>
      </c>
      <c r="Q138" s="922">
        <v>355</v>
      </c>
      <c r="R138" s="921">
        <v>340.39</v>
      </c>
      <c r="S138" s="922">
        <v>1</v>
      </c>
      <c r="T138" s="921">
        <v>317</v>
      </c>
      <c r="U138" s="922">
        <v>1</v>
      </c>
      <c r="V138" s="921">
        <v>149</v>
      </c>
      <c r="W138" s="922">
        <v>1</v>
      </c>
      <c r="X138" s="921">
        <v>182</v>
      </c>
      <c r="Y138" s="922">
        <v>200</v>
      </c>
      <c r="Z138" s="921">
        <v>632</v>
      </c>
      <c r="AA138" s="922">
        <v>49</v>
      </c>
      <c r="AB138" s="922">
        <v>47</v>
      </c>
      <c r="AC138" s="922">
        <v>7</v>
      </c>
      <c r="AD138" s="922">
        <v>5</v>
      </c>
      <c r="AE138" s="922">
        <v>8</v>
      </c>
      <c r="AF138" s="922">
        <v>1</v>
      </c>
      <c r="AG138" s="922">
        <v>3</v>
      </c>
      <c r="AH138" s="922">
        <f t="shared" si="10"/>
        <v>24</v>
      </c>
      <c r="AI138" s="922">
        <v>121</v>
      </c>
      <c r="AJ138" s="922">
        <v>16</v>
      </c>
      <c r="AK138" s="922">
        <v>153</v>
      </c>
      <c r="AL138" s="922">
        <v>1</v>
      </c>
      <c r="AM138" s="922">
        <v>26409</v>
      </c>
      <c r="AN138" s="922"/>
      <c r="AO138" s="922"/>
      <c r="AP138" s="922">
        <v>31272</v>
      </c>
      <c r="AQ138" s="922">
        <v>7224</v>
      </c>
      <c r="AR138" s="922">
        <v>8519</v>
      </c>
      <c r="AS138" s="922">
        <v>4789</v>
      </c>
      <c r="AT138" s="922">
        <f t="shared" si="8"/>
        <v>51804</v>
      </c>
      <c r="AU138" s="921">
        <v>2628</v>
      </c>
      <c r="AV138" s="921">
        <v>1132</v>
      </c>
      <c r="AW138" s="921">
        <v>704</v>
      </c>
      <c r="AX138" s="921">
        <v>226</v>
      </c>
      <c r="AY138" s="921">
        <v>111</v>
      </c>
      <c r="AZ138" s="921">
        <v>7031</v>
      </c>
      <c r="BA138" s="921">
        <f t="shared" si="11"/>
        <v>11832</v>
      </c>
      <c r="BB138" s="921">
        <v>412</v>
      </c>
      <c r="BC138" s="921"/>
      <c r="BD138" s="921">
        <v>9</v>
      </c>
      <c r="BE138" s="921">
        <v>70</v>
      </c>
      <c r="BF138" s="921">
        <v>12787</v>
      </c>
      <c r="BG138" s="921">
        <f t="shared" si="9"/>
        <v>13278</v>
      </c>
    </row>
    <row r="139" spans="1:60" s="929" customFormat="1">
      <c r="A139" s="918">
        <v>134</v>
      </c>
      <c r="B139" s="919" t="s">
        <v>18521</v>
      </c>
      <c r="C139" s="919" t="s">
        <v>18779</v>
      </c>
      <c r="D139" s="919" t="s">
        <v>17968</v>
      </c>
      <c r="E139" s="919" t="s">
        <v>18780</v>
      </c>
      <c r="F139" s="920" t="s">
        <v>18781</v>
      </c>
      <c r="G139" s="919" t="s">
        <v>18782</v>
      </c>
      <c r="H139" s="919" t="s">
        <v>18783</v>
      </c>
      <c r="I139" s="919" t="s">
        <v>17973</v>
      </c>
      <c r="J139" s="919" t="s">
        <v>18784</v>
      </c>
      <c r="K139" s="919" t="s">
        <v>18785</v>
      </c>
      <c r="L139" s="921">
        <v>9008</v>
      </c>
      <c r="M139" s="922"/>
      <c r="N139" s="921"/>
      <c r="O139" s="922">
        <v>503</v>
      </c>
      <c r="P139" s="921">
        <v>2167</v>
      </c>
      <c r="Q139" s="922"/>
      <c r="R139" s="921"/>
      <c r="S139" s="922">
        <v>1</v>
      </c>
      <c r="T139" s="921">
        <v>370</v>
      </c>
      <c r="U139" s="922"/>
      <c r="V139" s="921"/>
      <c r="W139" s="922">
        <v>1</v>
      </c>
      <c r="X139" s="921">
        <v>126</v>
      </c>
      <c r="Y139" s="922"/>
      <c r="Z139" s="921"/>
      <c r="AA139" s="922">
        <v>60</v>
      </c>
      <c r="AB139" s="922">
        <v>38</v>
      </c>
      <c r="AC139" s="922">
        <v>4</v>
      </c>
      <c r="AD139" s="922">
        <v>5</v>
      </c>
      <c r="AE139" s="922"/>
      <c r="AF139" s="922">
        <v>1</v>
      </c>
      <c r="AG139" s="922">
        <v>2</v>
      </c>
      <c r="AH139" s="922">
        <f t="shared" si="10"/>
        <v>12</v>
      </c>
      <c r="AI139" s="922">
        <v>150</v>
      </c>
      <c r="AJ139" s="922">
        <v>21</v>
      </c>
      <c r="AK139" s="922">
        <v>34</v>
      </c>
      <c r="AL139" s="922"/>
      <c r="AM139" s="922">
        <v>8846</v>
      </c>
      <c r="AN139" s="922"/>
      <c r="AO139" s="922"/>
      <c r="AP139" s="922">
        <v>34612</v>
      </c>
      <c r="AQ139" s="922">
        <v>11861</v>
      </c>
      <c r="AR139" s="922">
        <v>970</v>
      </c>
      <c r="AS139" s="922"/>
      <c r="AT139" s="922">
        <f t="shared" si="8"/>
        <v>47443</v>
      </c>
      <c r="AU139" s="921">
        <v>1500</v>
      </c>
      <c r="AV139" s="921">
        <v>700</v>
      </c>
      <c r="AW139" s="921">
        <v>559</v>
      </c>
      <c r="AX139" s="921">
        <v>33.5</v>
      </c>
      <c r="AY139" s="921">
        <v>330</v>
      </c>
      <c r="AZ139" s="921"/>
      <c r="BA139" s="921">
        <f t="shared" si="11"/>
        <v>3122.5</v>
      </c>
      <c r="BB139" s="921">
        <v>112</v>
      </c>
      <c r="BC139" s="921"/>
      <c r="BD139" s="921"/>
      <c r="BE139" s="921">
        <v>103.01</v>
      </c>
      <c r="BF139" s="921"/>
      <c r="BG139" s="921">
        <f t="shared" si="9"/>
        <v>215.01</v>
      </c>
    </row>
    <row r="140" spans="1:60">
      <c r="A140" s="918">
        <v>135</v>
      </c>
      <c r="B140" s="919" t="s">
        <v>18521</v>
      </c>
      <c r="C140" s="919" t="s">
        <v>18786</v>
      </c>
      <c r="D140" s="919" t="s">
        <v>17968</v>
      </c>
      <c r="E140" s="919" t="s">
        <v>18787</v>
      </c>
      <c r="F140" s="920" t="s">
        <v>18788</v>
      </c>
      <c r="G140" s="919" t="s">
        <v>18789</v>
      </c>
      <c r="H140" s="919" t="s">
        <v>18790</v>
      </c>
      <c r="I140" s="919" t="s">
        <v>17973</v>
      </c>
      <c r="J140" s="919" t="s">
        <v>18791</v>
      </c>
      <c r="K140" s="926" t="s">
        <v>18792</v>
      </c>
      <c r="L140" s="921">
        <v>28453</v>
      </c>
      <c r="M140" s="922"/>
      <c r="N140" s="921"/>
      <c r="O140" s="922">
        <v>548</v>
      </c>
      <c r="P140" s="921">
        <v>2490</v>
      </c>
      <c r="Q140" s="922"/>
      <c r="R140" s="921"/>
      <c r="S140" s="922">
        <v>2</v>
      </c>
      <c r="T140" s="921">
        <v>356</v>
      </c>
      <c r="U140" s="922"/>
      <c r="V140" s="921"/>
      <c r="W140" s="922">
        <v>5</v>
      </c>
      <c r="X140" s="921">
        <v>114454</v>
      </c>
      <c r="Y140" s="922">
        <v>607</v>
      </c>
      <c r="Z140" s="921">
        <v>951</v>
      </c>
      <c r="AA140" s="922">
        <v>341</v>
      </c>
      <c r="AB140" s="922">
        <v>175</v>
      </c>
      <c r="AC140" s="922">
        <v>7</v>
      </c>
      <c r="AD140" s="922"/>
      <c r="AE140" s="922">
        <v>14</v>
      </c>
      <c r="AF140" s="922">
        <v>5</v>
      </c>
      <c r="AG140" s="922"/>
      <c r="AH140" s="922">
        <f t="shared" si="10"/>
        <v>26</v>
      </c>
      <c r="AI140" s="922">
        <v>59</v>
      </c>
      <c r="AJ140" s="922">
        <v>204</v>
      </c>
      <c r="AK140" s="922"/>
      <c r="AL140" s="922"/>
      <c r="AM140" s="922">
        <v>20231</v>
      </c>
      <c r="AN140" s="922"/>
      <c r="AO140" s="922"/>
      <c r="AP140" s="922">
        <v>16923</v>
      </c>
      <c r="AQ140" s="922">
        <v>62116</v>
      </c>
      <c r="AR140" s="922"/>
      <c r="AS140" s="922"/>
      <c r="AT140" s="922">
        <f t="shared" si="8"/>
        <v>79039</v>
      </c>
      <c r="AU140" s="921">
        <v>1518</v>
      </c>
      <c r="AV140" s="921">
        <v>61</v>
      </c>
      <c r="AW140" s="921">
        <v>2723</v>
      </c>
      <c r="AX140" s="921">
        <v>174</v>
      </c>
      <c r="AY140" s="921"/>
      <c r="AZ140" s="921">
        <v>220</v>
      </c>
      <c r="BA140" s="921">
        <f t="shared" si="11"/>
        <v>4696</v>
      </c>
      <c r="BB140" s="921">
        <v>481</v>
      </c>
      <c r="BC140" s="921"/>
      <c r="BD140" s="921"/>
      <c r="BE140" s="921"/>
      <c r="BF140" s="921"/>
      <c r="BG140" s="921">
        <f t="shared" si="9"/>
        <v>481</v>
      </c>
    </row>
    <row r="141" spans="1:60">
      <c r="A141" s="918">
        <v>136</v>
      </c>
      <c r="B141" s="919" t="s">
        <v>18521</v>
      </c>
      <c r="C141" s="919" t="s">
        <v>18786</v>
      </c>
      <c r="D141" s="919" t="s">
        <v>17968</v>
      </c>
      <c r="E141" s="919" t="s">
        <v>18793</v>
      </c>
      <c r="F141" s="920" t="s">
        <v>18794</v>
      </c>
      <c r="G141" s="919" t="s">
        <v>18795</v>
      </c>
      <c r="H141" s="919" t="s">
        <v>18796</v>
      </c>
      <c r="I141" s="919" t="s">
        <v>17973</v>
      </c>
      <c r="J141" s="919" t="s">
        <v>18797</v>
      </c>
      <c r="K141" s="919" t="s">
        <v>18798</v>
      </c>
      <c r="L141" s="921">
        <v>280670</v>
      </c>
      <c r="M141" s="922"/>
      <c r="N141" s="921"/>
      <c r="O141" s="922">
        <v>678</v>
      </c>
      <c r="P141" s="921">
        <v>2203</v>
      </c>
      <c r="Q141" s="922"/>
      <c r="R141" s="921"/>
      <c r="S141" s="922"/>
      <c r="T141" s="921"/>
      <c r="U141" s="922"/>
      <c r="V141" s="921"/>
      <c r="W141" s="922"/>
      <c r="X141" s="921"/>
      <c r="Y141" s="922"/>
      <c r="Z141" s="921"/>
      <c r="AA141" s="922">
        <v>79</v>
      </c>
      <c r="AB141" s="922">
        <v>79</v>
      </c>
      <c r="AC141" s="922">
        <v>3</v>
      </c>
      <c r="AD141" s="922"/>
      <c r="AE141" s="922"/>
      <c r="AF141" s="922"/>
      <c r="AG141" s="922"/>
      <c r="AH141" s="922">
        <f t="shared" si="10"/>
        <v>3</v>
      </c>
      <c r="AI141" s="922">
        <v>28</v>
      </c>
      <c r="AJ141" s="922"/>
      <c r="AK141" s="922"/>
      <c r="AL141" s="922"/>
      <c r="AM141" s="922">
        <v>7707</v>
      </c>
      <c r="AN141" s="922"/>
      <c r="AO141" s="922"/>
      <c r="AP141" s="922">
        <v>7707</v>
      </c>
      <c r="AQ141" s="922"/>
      <c r="AR141" s="922"/>
      <c r="AS141" s="922"/>
      <c r="AT141" s="922">
        <f t="shared" si="8"/>
        <v>7707</v>
      </c>
      <c r="AU141" s="921">
        <v>3255</v>
      </c>
      <c r="AV141" s="921">
        <v>3835</v>
      </c>
      <c r="AW141" s="921"/>
      <c r="AX141" s="921"/>
      <c r="AY141" s="921"/>
      <c r="AZ141" s="921"/>
      <c r="BA141" s="921">
        <f t="shared" si="11"/>
        <v>7090</v>
      </c>
      <c r="BB141" s="921">
        <v>166</v>
      </c>
      <c r="BC141" s="921"/>
      <c r="BD141" s="921"/>
      <c r="BE141" s="921"/>
      <c r="BF141" s="921"/>
      <c r="BG141" s="921">
        <f t="shared" si="9"/>
        <v>166</v>
      </c>
    </row>
    <row r="142" spans="1:60">
      <c r="A142" s="918">
        <v>137</v>
      </c>
      <c r="B142" s="919" t="s">
        <v>18521</v>
      </c>
      <c r="C142" s="919" t="s">
        <v>18786</v>
      </c>
      <c r="D142" s="919" t="s">
        <v>17968</v>
      </c>
      <c r="E142" s="919" t="s">
        <v>18799</v>
      </c>
      <c r="F142" s="920" t="s">
        <v>18800</v>
      </c>
      <c r="G142" s="919" t="s">
        <v>18801</v>
      </c>
      <c r="H142" s="919" t="s">
        <v>18796</v>
      </c>
      <c r="I142" s="919" t="s">
        <v>17973</v>
      </c>
      <c r="J142" s="919" t="s">
        <v>18802</v>
      </c>
      <c r="K142" s="919" t="s">
        <v>18803</v>
      </c>
      <c r="L142" s="921">
        <v>20647</v>
      </c>
      <c r="M142" s="922"/>
      <c r="N142" s="921"/>
      <c r="O142" s="922">
        <v>372</v>
      </c>
      <c r="P142" s="921">
        <v>1632</v>
      </c>
      <c r="Q142" s="922"/>
      <c r="R142" s="921"/>
      <c r="S142" s="922"/>
      <c r="T142" s="921"/>
      <c r="U142" s="922"/>
      <c r="V142" s="921"/>
      <c r="W142" s="922"/>
      <c r="X142" s="921"/>
      <c r="Y142" s="922"/>
      <c r="Z142" s="921"/>
      <c r="AA142" s="922">
        <v>63</v>
      </c>
      <c r="AB142" s="922">
        <v>63</v>
      </c>
      <c r="AC142" s="922">
        <v>2</v>
      </c>
      <c r="AD142" s="922"/>
      <c r="AE142" s="922"/>
      <c r="AF142" s="922"/>
      <c r="AG142" s="922"/>
      <c r="AH142" s="922">
        <f t="shared" si="10"/>
        <v>2</v>
      </c>
      <c r="AI142" s="922">
        <v>15</v>
      </c>
      <c r="AJ142" s="922"/>
      <c r="AK142" s="922"/>
      <c r="AL142" s="922"/>
      <c r="AM142" s="922">
        <v>3440</v>
      </c>
      <c r="AN142" s="922"/>
      <c r="AO142" s="922"/>
      <c r="AP142" s="922">
        <v>3440</v>
      </c>
      <c r="AQ142" s="922"/>
      <c r="AR142" s="922"/>
      <c r="AS142" s="922"/>
      <c r="AT142" s="922">
        <f t="shared" si="8"/>
        <v>3440</v>
      </c>
      <c r="AU142" s="921">
        <v>4405</v>
      </c>
      <c r="AV142" s="921">
        <v>8406</v>
      </c>
      <c r="AW142" s="921"/>
      <c r="AX142" s="921"/>
      <c r="AY142" s="921"/>
      <c r="AZ142" s="921"/>
      <c r="BA142" s="921">
        <f t="shared" si="11"/>
        <v>12811</v>
      </c>
      <c r="BB142" s="921">
        <v>38</v>
      </c>
      <c r="BC142" s="921"/>
      <c r="BD142" s="921"/>
      <c r="BE142" s="921"/>
      <c r="BF142" s="921"/>
      <c r="BG142" s="921">
        <f t="shared" si="9"/>
        <v>38</v>
      </c>
    </row>
    <row r="143" spans="1:60">
      <c r="A143" s="918">
        <v>138</v>
      </c>
      <c r="B143" s="919" t="s">
        <v>18804</v>
      </c>
      <c r="C143" s="919" t="s">
        <v>18805</v>
      </c>
      <c r="D143" s="919" t="s">
        <v>17968</v>
      </c>
      <c r="E143" s="919" t="s">
        <v>18806</v>
      </c>
      <c r="F143" s="920" t="s">
        <v>18807</v>
      </c>
      <c r="G143" s="919" t="s">
        <v>18808</v>
      </c>
      <c r="H143" s="919" t="s">
        <v>18809</v>
      </c>
      <c r="I143" s="919" t="s">
        <v>17973</v>
      </c>
      <c r="J143" s="919" t="s">
        <v>18810</v>
      </c>
      <c r="K143" s="919" t="s">
        <v>18811</v>
      </c>
      <c r="L143" s="921">
        <v>9783</v>
      </c>
      <c r="M143" s="922"/>
      <c r="N143" s="921"/>
      <c r="O143" s="922">
        <v>940</v>
      </c>
      <c r="P143" s="921">
        <v>828</v>
      </c>
      <c r="Q143" s="922"/>
      <c r="R143" s="921"/>
      <c r="S143" s="922">
        <v>1</v>
      </c>
      <c r="T143" s="921">
        <v>756</v>
      </c>
      <c r="U143" s="922">
        <v>1</v>
      </c>
      <c r="V143" s="921">
        <v>166</v>
      </c>
      <c r="W143" s="922">
        <v>1</v>
      </c>
      <c r="X143" s="921">
        <v>166</v>
      </c>
      <c r="Y143" s="922"/>
      <c r="Z143" s="921"/>
      <c r="AA143" s="922">
        <v>18</v>
      </c>
      <c r="AB143" s="922">
        <v>18</v>
      </c>
      <c r="AC143" s="922">
        <v>7</v>
      </c>
      <c r="AD143" s="922">
        <v>2</v>
      </c>
      <c r="AE143" s="922">
        <v>2</v>
      </c>
      <c r="AF143" s="922"/>
      <c r="AG143" s="922"/>
      <c r="AH143" s="922">
        <f t="shared" si="10"/>
        <v>11</v>
      </c>
      <c r="AI143" s="922">
        <v>104</v>
      </c>
      <c r="AJ143" s="922">
        <v>176</v>
      </c>
      <c r="AK143" s="922">
        <v>84</v>
      </c>
      <c r="AL143" s="922">
        <v>0</v>
      </c>
      <c r="AM143" s="922">
        <v>27803</v>
      </c>
      <c r="AN143" s="922">
        <v>2401</v>
      </c>
      <c r="AO143" s="922"/>
      <c r="AP143" s="922">
        <v>54046</v>
      </c>
      <c r="AQ143" s="922">
        <v>15988</v>
      </c>
      <c r="AR143" s="922"/>
      <c r="AS143" s="922"/>
      <c r="AT143" s="922">
        <f t="shared" si="8"/>
        <v>70034</v>
      </c>
      <c r="AU143" s="921">
        <v>1073</v>
      </c>
      <c r="AV143" s="921">
        <v>871</v>
      </c>
      <c r="AW143" s="921">
        <v>697</v>
      </c>
      <c r="AX143" s="921">
        <v>99</v>
      </c>
      <c r="AY143" s="921">
        <v>0</v>
      </c>
      <c r="AZ143" s="921"/>
      <c r="BA143" s="921">
        <f t="shared" si="11"/>
        <v>2740</v>
      </c>
      <c r="BB143" s="921">
        <v>209</v>
      </c>
      <c r="BC143" s="921">
        <v>5</v>
      </c>
      <c r="BD143" s="921"/>
      <c r="BE143" s="921">
        <v>162</v>
      </c>
      <c r="BF143" s="921"/>
      <c r="BG143" s="921">
        <f t="shared" si="9"/>
        <v>376</v>
      </c>
    </row>
    <row r="144" spans="1:60" s="929" customFormat="1">
      <c r="A144" s="918">
        <v>139</v>
      </c>
      <c r="B144" s="919" t="s">
        <v>18804</v>
      </c>
      <c r="C144" s="919" t="s">
        <v>18805</v>
      </c>
      <c r="D144" s="919" t="s">
        <v>17968</v>
      </c>
      <c r="E144" s="919" t="s">
        <v>18812</v>
      </c>
      <c r="F144" s="920" t="s">
        <v>18813</v>
      </c>
      <c r="G144" s="919" t="s">
        <v>2475</v>
      </c>
      <c r="H144" s="919" t="s">
        <v>18814</v>
      </c>
      <c r="I144" s="919" t="s">
        <v>18174</v>
      </c>
      <c r="J144" s="919" t="s">
        <v>18815</v>
      </c>
      <c r="K144" s="919" t="s">
        <v>18816</v>
      </c>
      <c r="L144" s="921">
        <v>3541</v>
      </c>
      <c r="M144" s="922"/>
      <c r="N144" s="921"/>
      <c r="O144" s="922">
        <v>485</v>
      </c>
      <c r="P144" s="921">
        <v>924</v>
      </c>
      <c r="Q144" s="922"/>
      <c r="R144" s="921"/>
      <c r="S144" s="922">
        <v>1</v>
      </c>
      <c r="T144" s="921">
        <v>756</v>
      </c>
      <c r="U144" s="922">
        <v>1</v>
      </c>
      <c r="V144" s="921">
        <v>201</v>
      </c>
      <c r="W144" s="922"/>
      <c r="X144" s="921"/>
      <c r="Y144" s="922">
        <v>500</v>
      </c>
      <c r="Z144" s="921">
        <v>109</v>
      </c>
      <c r="AA144" s="922">
        <v>24</v>
      </c>
      <c r="AB144" s="922">
        <v>24</v>
      </c>
      <c r="AC144" s="922">
        <v>3</v>
      </c>
      <c r="AD144" s="922">
        <v>3</v>
      </c>
      <c r="AE144" s="922">
        <v>3</v>
      </c>
      <c r="AF144" s="922"/>
      <c r="AG144" s="922">
        <v>1</v>
      </c>
      <c r="AH144" s="922">
        <f t="shared" si="10"/>
        <v>10</v>
      </c>
      <c r="AI144" s="922">
        <v>231</v>
      </c>
      <c r="AJ144" s="922"/>
      <c r="AK144" s="922">
        <v>15</v>
      </c>
      <c r="AL144" s="922"/>
      <c r="AM144" s="922">
        <v>8351</v>
      </c>
      <c r="AN144" s="922"/>
      <c r="AO144" s="922"/>
      <c r="AP144" s="922">
        <v>23617</v>
      </c>
      <c r="AQ144" s="922"/>
      <c r="AR144" s="922"/>
      <c r="AS144" s="922"/>
      <c r="AT144" s="922">
        <f t="shared" si="8"/>
        <v>23617</v>
      </c>
      <c r="AU144" s="921">
        <v>752</v>
      </c>
      <c r="AV144" s="921">
        <v>165</v>
      </c>
      <c r="AW144" s="921">
        <v>650</v>
      </c>
      <c r="AX144" s="921"/>
      <c r="AY144" s="921">
        <v>15</v>
      </c>
      <c r="AZ144" s="921"/>
      <c r="BA144" s="921">
        <f t="shared" si="11"/>
        <v>1582</v>
      </c>
      <c r="BB144" s="921">
        <v>36</v>
      </c>
      <c r="BC144" s="921"/>
      <c r="BD144" s="921"/>
      <c r="BE144" s="921">
        <v>20</v>
      </c>
      <c r="BF144" s="921"/>
      <c r="BG144" s="921">
        <f t="shared" si="9"/>
        <v>56</v>
      </c>
    </row>
    <row r="145" spans="1:59">
      <c r="A145" s="918">
        <v>140</v>
      </c>
      <c r="B145" s="919" t="s">
        <v>18804</v>
      </c>
      <c r="C145" s="919" t="s">
        <v>18817</v>
      </c>
      <c r="D145" s="919" t="s">
        <v>17968</v>
      </c>
      <c r="E145" s="919" t="s">
        <v>18818</v>
      </c>
      <c r="F145" s="920" t="s">
        <v>18819</v>
      </c>
      <c r="G145" s="919" t="s">
        <v>18820</v>
      </c>
      <c r="H145" s="919" t="s">
        <v>2461</v>
      </c>
      <c r="I145" s="919" t="s">
        <v>18122</v>
      </c>
      <c r="J145" s="919" t="s">
        <v>18821</v>
      </c>
      <c r="K145" s="919" t="s">
        <v>18822</v>
      </c>
      <c r="L145" s="921">
        <v>6413.06</v>
      </c>
      <c r="M145" s="922"/>
      <c r="N145" s="921"/>
      <c r="O145" s="922">
        <v>972</v>
      </c>
      <c r="P145" s="921">
        <v>6413</v>
      </c>
      <c r="Q145" s="922"/>
      <c r="R145" s="921"/>
      <c r="S145" s="922"/>
      <c r="T145" s="921"/>
      <c r="U145" s="922"/>
      <c r="V145" s="921"/>
      <c r="W145" s="922"/>
      <c r="X145" s="921"/>
      <c r="Y145" s="922"/>
      <c r="Z145" s="921"/>
      <c r="AA145" s="922">
        <v>4</v>
      </c>
      <c r="AB145" s="922">
        <v>4</v>
      </c>
      <c r="AC145" s="922">
        <v>3</v>
      </c>
      <c r="AD145" s="922"/>
      <c r="AE145" s="922"/>
      <c r="AF145" s="922"/>
      <c r="AG145" s="922"/>
      <c r="AH145" s="922">
        <f t="shared" si="10"/>
        <v>3</v>
      </c>
      <c r="AI145" s="922">
        <v>64</v>
      </c>
      <c r="AJ145" s="922"/>
      <c r="AK145" s="922"/>
      <c r="AL145" s="922">
        <v>37</v>
      </c>
      <c r="AM145" s="922"/>
      <c r="AN145" s="922"/>
      <c r="AO145" s="922"/>
      <c r="AP145" s="922">
        <v>39310</v>
      </c>
      <c r="AQ145" s="922"/>
      <c r="AR145" s="922"/>
      <c r="AS145" s="922">
        <v>21300</v>
      </c>
      <c r="AT145" s="922">
        <f t="shared" si="8"/>
        <v>60610</v>
      </c>
      <c r="AU145" s="921">
        <v>250</v>
      </c>
      <c r="AV145" s="921">
        <v>93</v>
      </c>
      <c r="AW145" s="921"/>
      <c r="AX145" s="921"/>
      <c r="AY145" s="921"/>
      <c r="AZ145" s="921"/>
      <c r="BA145" s="921">
        <f t="shared" si="11"/>
        <v>343</v>
      </c>
      <c r="BB145" s="921"/>
      <c r="BC145" s="921"/>
      <c r="BD145" s="921"/>
      <c r="BE145" s="921">
        <v>57</v>
      </c>
      <c r="BF145" s="921"/>
      <c r="BG145" s="921">
        <f t="shared" si="9"/>
        <v>57</v>
      </c>
    </row>
    <row r="146" spans="1:59">
      <c r="A146" s="918">
        <v>141</v>
      </c>
      <c r="B146" s="919" t="s">
        <v>18804</v>
      </c>
      <c r="C146" s="919" t="s">
        <v>18817</v>
      </c>
      <c r="D146" s="919" t="s">
        <v>17968</v>
      </c>
      <c r="E146" s="919" t="s">
        <v>18823</v>
      </c>
      <c r="F146" s="920" t="s">
        <v>18824</v>
      </c>
      <c r="G146" s="919" t="s">
        <v>18825</v>
      </c>
      <c r="H146" s="919" t="s">
        <v>18826</v>
      </c>
      <c r="I146" s="919" t="s">
        <v>17973</v>
      </c>
      <c r="J146" s="919" t="s">
        <v>18827</v>
      </c>
      <c r="K146" s="919" t="s">
        <v>18828</v>
      </c>
      <c r="L146" s="921">
        <v>7807.92</v>
      </c>
      <c r="M146" s="922"/>
      <c r="N146" s="921"/>
      <c r="O146" s="922">
        <v>660</v>
      </c>
      <c r="P146" s="921">
        <v>3009</v>
      </c>
      <c r="Q146" s="922"/>
      <c r="R146" s="921"/>
      <c r="S146" s="922">
        <v>1</v>
      </c>
      <c r="T146" s="921">
        <v>556.20000000000005</v>
      </c>
      <c r="U146" s="922"/>
      <c r="V146" s="921"/>
      <c r="W146" s="922">
        <v>1</v>
      </c>
      <c r="X146" s="921">
        <v>144</v>
      </c>
      <c r="Y146" s="922">
        <v>100</v>
      </c>
      <c r="Z146" s="921">
        <v>490</v>
      </c>
      <c r="AA146" s="922">
        <v>5</v>
      </c>
      <c r="AB146" s="922">
        <v>5</v>
      </c>
      <c r="AC146" s="922">
        <v>4</v>
      </c>
      <c r="AD146" s="922"/>
      <c r="AE146" s="922"/>
      <c r="AF146" s="922"/>
      <c r="AG146" s="922"/>
      <c r="AH146" s="922">
        <f t="shared" si="10"/>
        <v>4</v>
      </c>
      <c r="AI146" s="922">
        <v>101</v>
      </c>
      <c r="AJ146" s="922">
        <v>23</v>
      </c>
      <c r="AK146" s="922"/>
      <c r="AL146" s="922">
        <v>52</v>
      </c>
      <c r="AM146" s="922"/>
      <c r="AN146" s="922"/>
      <c r="AO146" s="922"/>
      <c r="AP146" s="922">
        <v>37294</v>
      </c>
      <c r="AQ146" s="922">
        <v>8940</v>
      </c>
      <c r="AR146" s="922">
        <v>2960</v>
      </c>
      <c r="AS146" s="922"/>
      <c r="AT146" s="922">
        <f t="shared" si="8"/>
        <v>49194</v>
      </c>
      <c r="AU146" s="921"/>
      <c r="AV146" s="921">
        <v>27.3</v>
      </c>
      <c r="AW146" s="921"/>
      <c r="AX146" s="921"/>
      <c r="AY146" s="921"/>
      <c r="AZ146" s="921"/>
      <c r="BA146" s="921">
        <f t="shared" si="11"/>
        <v>27.3</v>
      </c>
      <c r="BB146" s="921"/>
      <c r="BC146" s="921"/>
      <c r="BD146" s="921"/>
      <c r="BE146" s="921">
        <v>74</v>
      </c>
      <c r="BF146" s="921"/>
      <c r="BG146" s="921">
        <f t="shared" si="9"/>
        <v>74</v>
      </c>
    </row>
    <row r="147" spans="1:59">
      <c r="A147" s="918">
        <v>142</v>
      </c>
      <c r="B147" s="919" t="s">
        <v>18804</v>
      </c>
      <c r="C147" s="919" t="s">
        <v>18829</v>
      </c>
      <c r="D147" s="919" t="s">
        <v>17968</v>
      </c>
      <c r="E147" s="919" t="s">
        <v>18830</v>
      </c>
      <c r="F147" s="920" t="s">
        <v>18831</v>
      </c>
      <c r="G147" s="919" t="s">
        <v>18832</v>
      </c>
      <c r="H147" s="919" t="s">
        <v>2317</v>
      </c>
      <c r="I147" s="919" t="s">
        <v>18122</v>
      </c>
      <c r="J147" s="919" t="s">
        <v>18833</v>
      </c>
      <c r="K147" s="919" t="s">
        <v>18834</v>
      </c>
      <c r="L147" s="921">
        <v>4165</v>
      </c>
      <c r="M147" s="922"/>
      <c r="N147" s="921"/>
      <c r="O147" s="922">
        <v>441</v>
      </c>
      <c r="P147" s="921">
        <v>1952</v>
      </c>
      <c r="Q147" s="922"/>
      <c r="R147" s="921"/>
      <c r="S147" s="922">
        <v>1</v>
      </c>
      <c r="T147" s="921">
        <v>294</v>
      </c>
      <c r="U147" s="922">
        <v>3</v>
      </c>
      <c r="V147" s="921">
        <v>346</v>
      </c>
      <c r="W147" s="922"/>
      <c r="X147" s="921"/>
      <c r="Y147" s="922"/>
      <c r="Z147" s="921"/>
      <c r="AA147" s="922">
        <v>4</v>
      </c>
      <c r="AB147" s="922">
        <v>4</v>
      </c>
      <c r="AC147" s="922"/>
      <c r="AD147" s="922"/>
      <c r="AE147" s="922">
        <v>1</v>
      </c>
      <c r="AF147" s="922"/>
      <c r="AG147" s="922"/>
      <c r="AH147" s="922">
        <f t="shared" si="10"/>
        <v>1</v>
      </c>
      <c r="AI147" s="922">
        <v>105</v>
      </c>
      <c r="AJ147" s="922">
        <v>110</v>
      </c>
      <c r="AK147" s="922">
        <v>92</v>
      </c>
      <c r="AL147" s="922"/>
      <c r="AM147" s="922">
        <v>2348</v>
      </c>
      <c r="AN147" s="922"/>
      <c r="AO147" s="922">
        <v>140</v>
      </c>
      <c r="AP147" s="922">
        <v>18506</v>
      </c>
      <c r="AQ147" s="922">
        <v>5123</v>
      </c>
      <c r="AR147" s="922">
        <v>11778</v>
      </c>
      <c r="AS147" s="922"/>
      <c r="AT147" s="922">
        <f t="shared" si="8"/>
        <v>35407</v>
      </c>
      <c r="AU147" s="921"/>
      <c r="AV147" s="921">
        <v>174</v>
      </c>
      <c r="AW147" s="921">
        <v>169</v>
      </c>
      <c r="AX147" s="921"/>
      <c r="AY147" s="921">
        <v>30</v>
      </c>
      <c r="AZ147" s="921">
        <v>266</v>
      </c>
      <c r="BA147" s="921">
        <f t="shared" si="11"/>
        <v>639</v>
      </c>
      <c r="BB147" s="921">
        <v>7</v>
      </c>
      <c r="BC147" s="921"/>
      <c r="BD147" s="921">
        <v>7</v>
      </c>
      <c r="BE147" s="921">
        <v>11</v>
      </c>
      <c r="BF147" s="921"/>
      <c r="BG147" s="921">
        <f t="shared" si="9"/>
        <v>25</v>
      </c>
    </row>
    <row r="148" spans="1:59">
      <c r="A148" s="918">
        <v>143</v>
      </c>
      <c r="B148" s="919" t="s">
        <v>18804</v>
      </c>
      <c r="C148" s="919" t="s">
        <v>18829</v>
      </c>
      <c r="D148" s="919" t="s">
        <v>17968</v>
      </c>
      <c r="E148" s="919" t="s">
        <v>18835</v>
      </c>
      <c r="F148" s="920" t="s">
        <v>18836</v>
      </c>
      <c r="G148" s="919" t="s">
        <v>18837</v>
      </c>
      <c r="H148" s="919" t="s">
        <v>2317</v>
      </c>
      <c r="I148" s="919" t="s">
        <v>18122</v>
      </c>
      <c r="J148" s="919" t="s">
        <v>18838</v>
      </c>
      <c r="K148" s="919" t="s">
        <v>18839</v>
      </c>
      <c r="L148" s="921">
        <v>14642.5</v>
      </c>
      <c r="M148" s="922"/>
      <c r="N148" s="921"/>
      <c r="O148" s="922">
        <v>972</v>
      </c>
      <c r="P148" s="921">
        <v>1679</v>
      </c>
      <c r="Q148" s="922">
        <v>385</v>
      </c>
      <c r="R148" s="921">
        <v>735</v>
      </c>
      <c r="S148" s="922">
        <v>3</v>
      </c>
      <c r="T148" s="921">
        <v>949</v>
      </c>
      <c r="U148" s="922">
        <v>2</v>
      </c>
      <c r="V148" s="921">
        <v>119</v>
      </c>
      <c r="W148" s="922">
        <v>1</v>
      </c>
      <c r="X148" s="921">
        <v>83</v>
      </c>
      <c r="Y148" s="922"/>
      <c r="Z148" s="921"/>
      <c r="AA148" s="922">
        <v>27</v>
      </c>
      <c r="AB148" s="922">
        <v>27</v>
      </c>
      <c r="AC148" s="922">
        <v>5</v>
      </c>
      <c r="AD148" s="922">
        <v>2</v>
      </c>
      <c r="AE148" s="922">
        <v>2</v>
      </c>
      <c r="AF148" s="922">
        <v>4</v>
      </c>
      <c r="AG148" s="922">
        <v>1</v>
      </c>
      <c r="AH148" s="922">
        <f t="shared" si="10"/>
        <v>14</v>
      </c>
      <c r="AI148" s="922">
        <v>160</v>
      </c>
      <c r="AJ148" s="922">
        <v>55</v>
      </c>
      <c r="AK148" s="922">
        <v>3</v>
      </c>
      <c r="AL148" s="922"/>
      <c r="AM148" s="922">
        <v>25931</v>
      </c>
      <c r="AN148" s="922">
        <v>91</v>
      </c>
      <c r="AO148" s="922">
        <v>150</v>
      </c>
      <c r="AP148" s="922">
        <v>62333</v>
      </c>
      <c r="AQ148" s="922">
        <v>33704</v>
      </c>
      <c r="AR148" s="922">
        <v>400</v>
      </c>
      <c r="AS148" s="922"/>
      <c r="AT148" s="922">
        <f t="shared" si="8"/>
        <v>96437</v>
      </c>
      <c r="AU148" s="921">
        <v>6026</v>
      </c>
      <c r="AV148" s="921">
        <v>1765</v>
      </c>
      <c r="AW148" s="921">
        <v>1800</v>
      </c>
      <c r="AX148" s="921">
        <v>200</v>
      </c>
      <c r="AY148" s="921">
        <v>26</v>
      </c>
      <c r="AZ148" s="921">
        <v>0</v>
      </c>
      <c r="BA148" s="921">
        <f t="shared" si="11"/>
        <v>9817</v>
      </c>
      <c r="BB148" s="921">
        <v>824</v>
      </c>
      <c r="BC148" s="921">
        <v>3</v>
      </c>
      <c r="BD148" s="921">
        <v>1</v>
      </c>
      <c r="BE148" s="921">
        <v>126</v>
      </c>
      <c r="BF148" s="921">
        <v>100</v>
      </c>
      <c r="BG148" s="921">
        <f t="shared" si="9"/>
        <v>1054</v>
      </c>
    </row>
    <row r="149" spans="1:59">
      <c r="A149" s="918">
        <v>144</v>
      </c>
      <c r="B149" s="919" t="s">
        <v>18804</v>
      </c>
      <c r="C149" s="919" t="s">
        <v>18840</v>
      </c>
      <c r="D149" s="919" t="s">
        <v>17968</v>
      </c>
      <c r="E149" s="919" t="s">
        <v>18841</v>
      </c>
      <c r="F149" s="920" t="s">
        <v>18842</v>
      </c>
      <c r="G149" s="919" t="s">
        <v>18843</v>
      </c>
      <c r="H149" s="919" t="s">
        <v>15964</v>
      </c>
      <c r="I149" s="919" t="s">
        <v>18122</v>
      </c>
      <c r="J149" s="919" t="s">
        <v>18844</v>
      </c>
      <c r="K149" s="919" t="s">
        <v>18845</v>
      </c>
      <c r="L149" s="921">
        <v>5247</v>
      </c>
      <c r="M149" s="922"/>
      <c r="N149" s="921"/>
      <c r="O149" s="922">
        <v>570</v>
      </c>
      <c r="P149" s="921">
        <v>756</v>
      </c>
      <c r="Q149" s="922">
        <v>200</v>
      </c>
      <c r="R149" s="921">
        <v>230</v>
      </c>
      <c r="S149" s="922">
        <v>3</v>
      </c>
      <c r="T149" s="921">
        <v>354.31</v>
      </c>
      <c r="U149" s="922"/>
      <c r="V149" s="921"/>
      <c r="W149" s="922"/>
      <c r="X149" s="921"/>
      <c r="Y149" s="922">
        <v>983</v>
      </c>
      <c r="Z149" s="921">
        <v>1152</v>
      </c>
      <c r="AA149" s="922">
        <v>7</v>
      </c>
      <c r="AB149" s="922">
        <v>7</v>
      </c>
      <c r="AC149" s="922">
        <v>3</v>
      </c>
      <c r="AD149" s="922"/>
      <c r="AE149" s="922"/>
      <c r="AF149" s="922"/>
      <c r="AG149" s="922"/>
      <c r="AH149" s="922">
        <f t="shared" si="10"/>
        <v>3</v>
      </c>
      <c r="AI149" s="922">
        <v>46</v>
      </c>
      <c r="AJ149" s="922">
        <v>100</v>
      </c>
      <c r="AK149" s="922"/>
      <c r="AL149" s="922">
        <v>21</v>
      </c>
      <c r="AM149" s="922">
        <v>5440</v>
      </c>
      <c r="AN149" s="922"/>
      <c r="AO149" s="922"/>
      <c r="AP149" s="922">
        <v>17531</v>
      </c>
      <c r="AQ149" s="922">
        <v>6208</v>
      </c>
      <c r="AR149" s="922"/>
      <c r="AS149" s="922">
        <v>9228</v>
      </c>
      <c r="AT149" s="922">
        <f t="shared" si="8"/>
        <v>32967</v>
      </c>
      <c r="AU149" s="921"/>
      <c r="AV149" s="921">
        <v>87</v>
      </c>
      <c r="AW149" s="921">
        <v>438</v>
      </c>
      <c r="AX149" s="921">
        <v>40</v>
      </c>
      <c r="AY149" s="921"/>
      <c r="AZ149" s="921"/>
      <c r="BA149" s="921">
        <f t="shared" si="11"/>
        <v>565</v>
      </c>
      <c r="BB149" s="921">
        <v>40</v>
      </c>
      <c r="BC149" s="921"/>
      <c r="BD149" s="921"/>
      <c r="BE149" s="921">
        <v>17</v>
      </c>
      <c r="BF149" s="921"/>
      <c r="BG149" s="921">
        <f t="shared" si="9"/>
        <v>57</v>
      </c>
    </row>
    <row r="150" spans="1:59">
      <c r="A150" s="918">
        <v>145</v>
      </c>
      <c r="B150" s="919" t="s">
        <v>18804</v>
      </c>
      <c r="C150" s="919" t="s">
        <v>18846</v>
      </c>
      <c r="D150" s="919" t="s">
        <v>17968</v>
      </c>
      <c r="E150" s="919" t="s">
        <v>18847</v>
      </c>
      <c r="F150" s="920" t="s">
        <v>18848</v>
      </c>
      <c r="G150" s="919" t="s">
        <v>18849</v>
      </c>
      <c r="H150" s="919" t="s">
        <v>2477</v>
      </c>
      <c r="I150" s="919" t="s">
        <v>18122</v>
      </c>
      <c r="J150" s="919" t="s">
        <v>18850</v>
      </c>
      <c r="K150" s="919" t="s">
        <v>18851</v>
      </c>
      <c r="L150" s="921">
        <v>6834</v>
      </c>
      <c r="M150" s="922"/>
      <c r="N150" s="921"/>
      <c r="O150" s="922">
        <v>768</v>
      </c>
      <c r="P150" s="921">
        <v>5500</v>
      </c>
      <c r="Q150" s="922">
        <v>203</v>
      </c>
      <c r="R150" s="921">
        <v>808.3</v>
      </c>
      <c r="S150" s="922">
        <v>2</v>
      </c>
      <c r="T150" s="921">
        <v>364</v>
      </c>
      <c r="U150" s="922">
        <v>1</v>
      </c>
      <c r="V150" s="921">
        <v>122</v>
      </c>
      <c r="W150" s="922"/>
      <c r="X150" s="921"/>
      <c r="Y150" s="922">
        <v>640</v>
      </c>
      <c r="Z150" s="921">
        <v>525</v>
      </c>
      <c r="AA150" s="922">
        <v>10</v>
      </c>
      <c r="AB150" s="922">
        <v>10</v>
      </c>
      <c r="AC150" s="922">
        <v>3</v>
      </c>
      <c r="AD150" s="922"/>
      <c r="AE150" s="922"/>
      <c r="AF150" s="922"/>
      <c r="AG150" s="922"/>
      <c r="AH150" s="922">
        <f t="shared" si="10"/>
        <v>3</v>
      </c>
      <c r="AI150" s="922">
        <v>13</v>
      </c>
      <c r="AJ150" s="922">
        <v>2</v>
      </c>
      <c r="AK150" s="922"/>
      <c r="AL150" s="922">
        <v>87</v>
      </c>
      <c r="AM150" s="922">
        <v>3313</v>
      </c>
      <c r="AN150" s="922"/>
      <c r="AO150" s="922"/>
      <c r="AP150" s="922">
        <v>3313</v>
      </c>
      <c r="AQ150" s="922">
        <v>2500</v>
      </c>
      <c r="AR150" s="922"/>
      <c r="AS150" s="922">
        <v>11863</v>
      </c>
      <c r="AT150" s="922">
        <f t="shared" si="8"/>
        <v>17676</v>
      </c>
      <c r="AU150" s="921">
        <v>613</v>
      </c>
      <c r="AV150" s="921">
        <v>225</v>
      </c>
      <c r="AW150" s="921">
        <v>403</v>
      </c>
      <c r="AX150" s="921"/>
      <c r="AY150" s="921"/>
      <c r="AZ150" s="921">
        <v>4880</v>
      </c>
      <c r="BA150" s="921">
        <f t="shared" si="11"/>
        <v>6121</v>
      </c>
      <c r="BB150" s="921">
        <v>25</v>
      </c>
      <c r="BC150" s="921"/>
      <c r="BD150" s="921"/>
      <c r="BE150" s="921">
        <v>8</v>
      </c>
      <c r="BF150" s="921">
        <v>5</v>
      </c>
      <c r="BG150" s="921">
        <f t="shared" si="9"/>
        <v>38</v>
      </c>
    </row>
    <row r="151" spans="1:59">
      <c r="A151" s="918">
        <v>146</v>
      </c>
      <c r="B151" s="919" t="s">
        <v>18804</v>
      </c>
      <c r="C151" s="919" t="s">
        <v>18852</v>
      </c>
      <c r="D151" s="919" t="s">
        <v>17968</v>
      </c>
      <c r="E151" s="919" t="s">
        <v>18853</v>
      </c>
      <c r="F151" s="920" t="s">
        <v>18854</v>
      </c>
      <c r="G151" s="919" t="s">
        <v>18855</v>
      </c>
      <c r="H151" s="919" t="s">
        <v>2291</v>
      </c>
      <c r="I151" s="919" t="s">
        <v>18122</v>
      </c>
      <c r="J151" s="919" t="s">
        <v>18856</v>
      </c>
      <c r="K151" s="919" t="s">
        <v>18857</v>
      </c>
      <c r="L151" s="921">
        <v>2987</v>
      </c>
      <c r="M151" s="922"/>
      <c r="N151" s="921"/>
      <c r="O151" s="922">
        <v>579</v>
      </c>
      <c r="P151" s="921">
        <v>2987.85</v>
      </c>
      <c r="Q151" s="922">
        <v>128</v>
      </c>
      <c r="R151" s="921">
        <v>366.37</v>
      </c>
      <c r="S151" s="922">
        <v>1</v>
      </c>
      <c r="T151" s="921">
        <v>220.97</v>
      </c>
      <c r="U151" s="922"/>
      <c r="V151" s="921"/>
      <c r="W151" s="922"/>
      <c r="X151" s="921"/>
      <c r="Y151" s="922"/>
      <c r="Z151" s="921"/>
      <c r="AA151" s="922">
        <v>7</v>
      </c>
      <c r="AB151" s="922">
        <v>7</v>
      </c>
      <c r="AC151" s="922">
        <v>3</v>
      </c>
      <c r="AD151" s="922"/>
      <c r="AE151" s="922"/>
      <c r="AF151" s="922"/>
      <c r="AG151" s="922"/>
      <c r="AH151" s="922">
        <f t="shared" si="10"/>
        <v>3</v>
      </c>
      <c r="AI151" s="922">
        <v>78</v>
      </c>
      <c r="AJ151" s="922">
        <v>98</v>
      </c>
      <c r="AK151" s="922"/>
      <c r="AL151" s="922"/>
      <c r="AM151" s="922">
        <v>4038</v>
      </c>
      <c r="AN151" s="922"/>
      <c r="AO151" s="922"/>
      <c r="AP151" s="922">
        <v>23674</v>
      </c>
      <c r="AQ151" s="922">
        <v>6493</v>
      </c>
      <c r="AR151" s="922"/>
      <c r="AS151" s="922"/>
      <c r="AT151" s="922">
        <f t="shared" si="8"/>
        <v>30167</v>
      </c>
      <c r="AU151" s="921"/>
      <c r="AV151" s="921"/>
      <c r="AW151" s="921">
        <v>192</v>
      </c>
      <c r="AX151" s="921">
        <v>20</v>
      </c>
      <c r="AY151" s="921"/>
      <c r="AZ151" s="921"/>
      <c r="BA151" s="921">
        <f t="shared" si="11"/>
        <v>212</v>
      </c>
      <c r="BB151" s="921">
        <v>43</v>
      </c>
      <c r="BC151" s="921"/>
      <c r="BD151" s="921"/>
      <c r="BE151" s="921">
        <v>31</v>
      </c>
      <c r="BF151" s="921"/>
      <c r="BG151" s="921">
        <f t="shared" si="9"/>
        <v>74</v>
      </c>
    </row>
    <row r="152" spans="1:59">
      <c r="A152" s="918">
        <v>147</v>
      </c>
      <c r="B152" s="919" t="s">
        <v>18804</v>
      </c>
      <c r="C152" s="919" t="s">
        <v>18858</v>
      </c>
      <c r="D152" s="919" t="s">
        <v>17968</v>
      </c>
      <c r="E152" s="919" t="s">
        <v>18859</v>
      </c>
      <c r="F152" s="920" t="s">
        <v>18860</v>
      </c>
      <c r="G152" s="919" t="s">
        <v>18861</v>
      </c>
      <c r="H152" s="919" t="s">
        <v>2374</v>
      </c>
      <c r="I152" s="919" t="s">
        <v>18122</v>
      </c>
      <c r="J152" s="919" t="s">
        <v>18862</v>
      </c>
      <c r="K152" s="919" t="s">
        <v>18863</v>
      </c>
      <c r="L152" s="921">
        <v>5714.01</v>
      </c>
      <c r="M152" s="922"/>
      <c r="N152" s="921"/>
      <c r="O152" s="922">
        <v>932</v>
      </c>
      <c r="P152" s="921">
        <v>3977.76</v>
      </c>
      <c r="Q152" s="922">
        <v>237</v>
      </c>
      <c r="R152" s="921">
        <v>648.25</v>
      </c>
      <c r="S152" s="922">
        <v>3</v>
      </c>
      <c r="T152" s="921">
        <v>371.7</v>
      </c>
      <c r="U152" s="922"/>
      <c r="V152" s="921"/>
      <c r="W152" s="922"/>
      <c r="X152" s="921"/>
      <c r="Y152" s="922">
        <v>1598</v>
      </c>
      <c r="Z152" s="921">
        <v>1279</v>
      </c>
      <c r="AA152" s="922">
        <v>9</v>
      </c>
      <c r="AB152" s="922">
        <v>9</v>
      </c>
      <c r="AC152" s="922">
        <v>3</v>
      </c>
      <c r="AD152" s="922"/>
      <c r="AE152" s="922">
        <v>1</v>
      </c>
      <c r="AF152" s="922"/>
      <c r="AG152" s="922"/>
      <c r="AH152" s="922">
        <f t="shared" si="10"/>
        <v>4</v>
      </c>
      <c r="AI152" s="922">
        <v>53</v>
      </c>
      <c r="AJ152" s="922">
        <v>13</v>
      </c>
      <c r="AK152" s="922"/>
      <c r="AL152" s="922">
        <v>51</v>
      </c>
      <c r="AM152" s="922">
        <v>5214</v>
      </c>
      <c r="AN152" s="922"/>
      <c r="AO152" s="922"/>
      <c r="AP152" s="922">
        <v>17724</v>
      </c>
      <c r="AQ152" s="922">
        <v>12674</v>
      </c>
      <c r="AR152" s="922"/>
      <c r="AS152" s="922">
        <v>38683</v>
      </c>
      <c r="AT152" s="922">
        <f t="shared" si="8"/>
        <v>69081</v>
      </c>
      <c r="AU152" s="921"/>
      <c r="AV152" s="921">
        <v>850</v>
      </c>
      <c r="AW152" s="921">
        <v>561</v>
      </c>
      <c r="AX152" s="921">
        <v>54</v>
      </c>
      <c r="AY152" s="921"/>
      <c r="AZ152" s="921"/>
      <c r="BA152" s="921">
        <f t="shared" si="11"/>
        <v>1465</v>
      </c>
      <c r="BB152" s="921">
        <v>30</v>
      </c>
      <c r="BC152" s="921"/>
      <c r="BD152" s="921"/>
      <c r="BE152" s="921">
        <v>21</v>
      </c>
      <c r="BF152" s="921"/>
      <c r="BG152" s="921">
        <f t="shared" si="9"/>
        <v>51</v>
      </c>
    </row>
    <row r="153" spans="1:59">
      <c r="A153" s="918">
        <v>148</v>
      </c>
      <c r="B153" s="919" t="s">
        <v>18804</v>
      </c>
      <c r="C153" s="919" t="s">
        <v>18864</v>
      </c>
      <c r="D153" s="919" t="s">
        <v>17968</v>
      </c>
      <c r="E153" s="919" t="s">
        <v>18865</v>
      </c>
      <c r="F153" s="920" t="s">
        <v>18866</v>
      </c>
      <c r="G153" s="919" t="s">
        <v>18867</v>
      </c>
      <c r="H153" s="919" t="s">
        <v>18868</v>
      </c>
      <c r="I153" s="919" t="s">
        <v>17973</v>
      </c>
      <c r="J153" s="919" t="s">
        <v>18869</v>
      </c>
      <c r="K153" s="919" t="s">
        <v>18870</v>
      </c>
      <c r="L153" s="921">
        <v>3738.57</v>
      </c>
      <c r="M153" s="922"/>
      <c r="N153" s="921"/>
      <c r="O153" s="922">
        <v>497</v>
      </c>
      <c r="P153" s="921">
        <v>694</v>
      </c>
      <c r="Q153" s="922"/>
      <c r="R153" s="921"/>
      <c r="S153" s="922">
        <v>1</v>
      </c>
      <c r="T153" s="921">
        <v>292</v>
      </c>
      <c r="U153" s="922">
        <v>1</v>
      </c>
      <c r="V153" s="921">
        <v>216</v>
      </c>
      <c r="W153" s="922">
        <v>2</v>
      </c>
      <c r="X153" s="921">
        <v>123</v>
      </c>
      <c r="Y153" s="922"/>
      <c r="Z153" s="921"/>
      <c r="AA153" s="922">
        <v>23</v>
      </c>
      <c r="AB153" s="922">
        <v>20</v>
      </c>
      <c r="AC153" s="922">
        <v>2</v>
      </c>
      <c r="AD153" s="922"/>
      <c r="AE153" s="922"/>
      <c r="AF153" s="922">
        <v>1</v>
      </c>
      <c r="AG153" s="922">
        <v>1</v>
      </c>
      <c r="AH153" s="922">
        <f t="shared" si="10"/>
        <v>4</v>
      </c>
      <c r="AI153" s="922">
        <v>37</v>
      </c>
      <c r="AJ153" s="922">
        <v>14</v>
      </c>
      <c r="AK153" s="922">
        <v>37</v>
      </c>
      <c r="AL153" s="922">
        <v>37</v>
      </c>
      <c r="AM153" s="922">
        <v>1290</v>
      </c>
      <c r="AN153" s="922"/>
      <c r="AO153" s="922"/>
      <c r="AP153" s="922">
        <v>10900</v>
      </c>
      <c r="AQ153" s="922">
        <v>2340</v>
      </c>
      <c r="AR153" s="922">
        <v>5750</v>
      </c>
      <c r="AS153" s="922">
        <v>16452</v>
      </c>
      <c r="AT153" s="922">
        <f t="shared" si="8"/>
        <v>35442</v>
      </c>
      <c r="AU153" s="921">
        <v>1159</v>
      </c>
      <c r="AV153" s="921">
        <v>0</v>
      </c>
      <c r="AW153" s="921">
        <v>323</v>
      </c>
      <c r="AX153" s="921">
        <v>91</v>
      </c>
      <c r="AY153" s="921">
        <v>15</v>
      </c>
      <c r="AZ153" s="921">
        <v>0</v>
      </c>
      <c r="BA153" s="921">
        <f t="shared" si="11"/>
        <v>1588</v>
      </c>
      <c r="BB153" s="921">
        <v>14</v>
      </c>
      <c r="BC153" s="921"/>
      <c r="BD153" s="921"/>
      <c r="BE153" s="921">
        <v>12</v>
      </c>
      <c r="BF153" s="921"/>
      <c r="BG153" s="921">
        <f t="shared" si="9"/>
        <v>26</v>
      </c>
    </row>
    <row r="154" spans="1:59">
      <c r="A154" s="918">
        <v>149</v>
      </c>
      <c r="B154" s="919" t="s">
        <v>18804</v>
      </c>
      <c r="C154" s="919" t="s">
        <v>18871</v>
      </c>
      <c r="D154" s="919" t="s">
        <v>17968</v>
      </c>
      <c r="E154" s="919" t="s">
        <v>18872</v>
      </c>
      <c r="F154" s="920" t="s">
        <v>18873</v>
      </c>
      <c r="G154" s="919" t="s">
        <v>18874</v>
      </c>
      <c r="H154" s="919" t="s">
        <v>18875</v>
      </c>
      <c r="I154" s="919" t="s">
        <v>18876</v>
      </c>
      <c r="J154" s="919" t="s">
        <v>18877</v>
      </c>
      <c r="K154" s="919" t="s">
        <v>18878</v>
      </c>
      <c r="L154" s="921">
        <v>4237</v>
      </c>
      <c r="M154" s="922"/>
      <c r="N154" s="921"/>
      <c r="O154" s="922">
        <v>660</v>
      </c>
      <c r="P154" s="921">
        <v>923.8</v>
      </c>
      <c r="Q154" s="922">
        <v>80</v>
      </c>
      <c r="R154" s="921">
        <v>128</v>
      </c>
      <c r="S154" s="922">
        <v>1</v>
      </c>
      <c r="T154" s="921">
        <v>113</v>
      </c>
      <c r="U154" s="922"/>
      <c r="V154" s="921"/>
      <c r="W154" s="922">
        <v>1</v>
      </c>
      <c r="X154" s="921">
        <v>70</v>
      </c>
      <c r="Y154" s="922"/>
      <c r="Z154" s="921"/>
      <c r="AA154" s="922">
        <v>7</v>
      </c>
      <c r="AB154" s="922">
        <v>7</v>
      </c>
      <c r="AC154" s="922">
        <v>2</v>
      </c>
      <c r="AD154" s="922"/>
      <c r="AE154" s="922"/>
      <c r="AF154" s="922"/>
      <c r="AG154" s="922"/>
      <c r="AH154" s="922">
        <f t="shared" si="10"/>
        <v>2</v>
      </c>
      <c r="AI154" s="922">
        <v>39</v>
      </c>
      <c r="AJ154" s="922">
        <v>20</v>
      </c>
      <c r="AK154" s="922"/>
      <c r="AL154" s="922">
        <v>103</v>
      </c>
      <c r="AM154" s="922">
        <v>4430</v>
      </c>
      <c r="AN154" s="922"/>
      <c r="AO154" s="922"/>
      <c r="AP154" s="922">
        <v>11200</v>
      </c>
      <c r="AQ154" s="922">
        <v>3180</v>
      </c>
      <c r="AR154" s="922"/>
      <c r="AS154" s="922">
        <v>19529</v>
      </c>
      <c r="AT154" s="922">
        <f t="shared" si="8"/>
        <v>33909</v>
      </c>
      <c r="AU154" s="921">
        <v>150</v>
      </c>
      <c r="AV154" s="921">
        <v>62</v>
      </c>
      <c r="AW154" s="921"/>
      <c r="AX154" s="921"/>
      <c r="AY154" s="921"/>
      <c r="AZ154" s="921"/>
      <c r="BA154" s="921">
        <f t="shared" si="11"/>
        <v>212</v>
      </c>
      <c r="BB154" s="921"/>
      <c r="BC154" s="921"/>
      <c r="BD154" s="921"/>
      <c r="BE154" s="921">
        <v>3</v>
      </c>
      <c r="BF154" s="921"/>
      <c r="BG154" s="921">
        <f t="shared" si="9"/>
        <v>3</v>
      </c>
    </row>
    <row r="155" spans="1:59">
      <c r="A155" s="918">
        <v>150</v>
      </c>
      <c r="B155" s="919" t="s">
        <v>18804</v>
      </c>
      <c r="C155" s="919" t="s">
        <v>18879</v>
      </c>
      <c r="D155" s="919" t="s">
        <v>17968</v>
      </c>
      <c r="E155" s="919" t="s">
        <v>18880</v>
      </c>
      <c r="F155" s="920" t="s">
        <v>18881</v>
      </c>
      <c r="G155" s="919" t="s">
        <v>18882</v>
      </c>
      <c r="H155" s="919" t="s">
        <v>18883</v>
      </c>
      <c r="I155" s="919" t="s">
        <v>17973</v>
      </c>
      <c r="J155" s="919" t="s">
        <v>18884</v>
      </c>
      <c r="K155" s="919" t="s">
        <v>18885</v>
      </c>
      <c r="L155" s="921">
        <v>3108.8240000000001</v>
      </c>
      <c r="M155" s="922"/>
      <c r="N155" s="921"/>
      <c r="O155" s="922">
        <v>394</v>
      </c>
      <c r="P155" s="921">
        <v>454.8</v>
      </c>
      <c r="Q155" s="922"/>
      <c r="R155" s="921"/>
      <c r="S155" s="922">
        <v>2</v>
      </c>
      <c r="T155" s="921">
        <v>697</v>
      </c>
      <c r="U155" s="922"/>
      <c r="V155" s="921"/>
      <c r="W155" s="922">
        <v>1</v>
      </c>
      <c r="X155" s="921">
        <v>140</v>
      </c>
      <c r="Y155" s="922"/>
      <c r="Z155" s="921"/>
      <c r="AA155" s="922">
        <v>24</v>
      </c>
      <c r="AB155" s="922">
        <v>23</v>
      </c>
      <c r="AC155" s="922"/>
      <c r="AD155" s="922"/>
      <c r="AE155" s="922"/>
      <c r="AF155" s="922"/>
      <c r="AG155" s="922"/>
      <c r="AH155" s="922">
        <f t="shared" si="10"/>
        <v>0</v>
      </c>
      <c r="AI155" s="922">
        <v>49</v>
      </c>
      <c r="AJ155" s="922">
        <v>24</v>
      </c>
      <c r="AK155" s="922">
        <v>58</v>
      </c>
      <c r="AL155" s="922">
        <v>75</v>
      </c>
      <c r="AM155" s="922"/>
      <c r="AN155" s="922"/>
      <c r="AO155" s="922"/>
      <c r="AP155" s="922">
        <v>460</v>
      </c>
      <c r="AQ155" s="922">
        <v>950</v>
      </c>
      <c r="AR155" s="922">
        <v>120</v>
      </c>
      <c r="AS155" s="922">
        <v>160</v>
      </c>
      <c r="AT155" s="922">
        <f t="shared" si="8"/>
        <v>1690</v>
      </c>
      <c r="AU155" s="921">
        <v>1173</v>
      </c>
      <c r="AV155" s="921">
        <v>537</v>
      </c>
      <c r="AW155" s="921">
        <v>92</v>
      </c>
      <c r="AX155" s="921">
        <v>92</v>
      </c>
      <c r="AY155" s="921">
        <v>123</v>
      </c>
      <c r="AZ155" s="921">
        <v>326</v>
      </c>
      <c r="BA155" s="921">
        <f t="shared" si="11"/>
        <v>2343</v>
      </c>
      <c r="BB155" s="921"/>
      <c r="BC155" s="921"/>
      <c r="BD155" s="921"/>
      <c r="BE155" s="921">
        <v>5</v>
      </c>
      <c r="BF155" s="921">
        <v>12</v>
      </c>
      <c r="BG155" s="921">
        <f t="shared" si="9"/>
        <v>17</v>
      </c>
    </row>
    <row r="156" spans="1:59">
      <c r="A156" s="918">
        <v>151</v>
      </c>
      <c r="B156" s="919" t="s">
        <v>18804</v>
      </c>
      <c r="C156" s="919" t="s">
        <v>18886</v>
      </c>
      <c r="D156" s="919" t="s">
        <v>17968</v>
      </c>
      <c r="E156" s="919" t="s">
        <v>18887</v>
      </c>
      <c r="F156" s="920" t="s">
        <v>18888</v>
      </c>
      <c r="G156" s="919" t="s">
        <v>18889</v>
      </c>
      <c r="H156" s="919" t="s">
        <v>2555</v>
      </c>
      <c r="I156" s="919" t="s">
        <v>18122</v>
      </c>
      <c r="J156" s="919" t="s">
        <v>18890</v>
      </c>
      <c r="K156" s="919" t="s">
        <v>18891</v>
      </c>
      <c r="L156" s="921">
        <v>4168.17</v>
      </c>
      <c r="M156" s="922"/>
      <c r="N156" s="921"/>
      <c r="O156" s="922">
        <v>454</v>
      </c>
      <c r="P156" s="921">
        <v>624</v>
      </c>
      <c r="Q156" s="922">
        <v>200</v>
      </c>
      <c r="R156" s="921">
        <v>297</v>
      </c>
      <c r="S156" s="922">
        <v>1</v>
      </c>
      <c r="T156" s="921">
        <v>233</v>
      </c>
      <c r="U156" s="922"/>
      <c r="V156" s="921"/>
      <c r="W156" s="922"/>
      <c r="X156" s="921"/>
      <c r="Y156" s="922">
        <v>200</v>
      </c>
      <c r="Z156" s="921">
        <v>645</v>
      </c>
      <c r="AA156" s="922">
        <v>4</v>
      </c>
      <c r="AB156" s="922">
        <v>2</v>
      </c>
      <c r="AC156" s="922"/>
      <c r="AD156" s="922"/>
      <c r="AE156" s="922"/>
      <c r="AF156" s="922"/>
      <c r="AG156" s="922"/>
      <c r="AH156" s="922">
        <f t="shared" si="10"/>
        <v>0</v>
      </c>
      <c r="AI156" s="922">
        <v>2</v>
      </c>
      <c r="AJ156" s="922">
        <v>2</v>
      </c>
      <c r="AK156" s="922">
        <v>12</v>
      </c>
      <c r="AL156" s="922">
        <v>225</v>
      </c>
      <c r="AM156" s="922"/>
      <c r="AN156" s="922"/>
      <c r="AO156" s="922"/>
      <c r="AP156" s="922">
        <v>330</v>
      </c>
      <c r="AQ156" s="922">
        <v>300</v>
      </c>
      <c r="AR156" s="922">
        <v>1650</v>
      </c>
      <c r="AS156" s="922">
        <v>3992</v>
      </c>
      <c r="AT156" s="922">
        <f t="shared" si="8"/>
        <v>6272</v>
      </c>
      <c r="AU156" s="921">
        <v>132</v>
      </c>
      <c r="AV156" s="921">
        <v>180</v>
      </c>
      <c r="AW156" s="921"/>
      <c r="AX156" s="921"/>
      <c r="AY156" s="921"/>
      <c r="AZ156" s="921"/>
      <c r="BA156" s="921">
        <f t="shared" si="11"/>
        <v>312</v>
      </c>
      <c r="BB156" s="921"/>
      <c r="BC156" s="921"/>
      <c r="BD156" s="921"/>
      <c r="BE156" s="921">
        <v>0.44</v>
      </c>
      <c r="BF156" s="921"/>
      <c r="BG156" s="921">
        <f t="shared" si="9"/>
        <v>0.44</v>
      </c>
    </row>
    <row r="157" spans="1:59">
      <c r="A157" s="918">
        <v>152</v>
      </c>
      <c r="B157" s="919" t="s">
        <v>18804</v>
      </c>
      <c r="C157" s="919" t="s">
        <v>18892</v>
      </c>
      <c r="D157" s="919" t="s">
        <v>17968</v>
      </c>
      <c r="E157" s="919" t="s">
        <v>18893</v>
      </c>
      <c r="F157" s="920" t="s">
        <v>18894</v>
      </c>
      <c r="G157" s="919" t="s">
        <v>18895</v>
      </c>
      <c r="H157" s="919" t="s">
        <v>18896</v>
      </c>
      <c r="I157" s="919" t="s">
        <v>17973</v>
      </c>
      <c r="J157" s="919" t="s">
        <v>18897</v>
      </c>
      <c r="K157" s="919" t="s">
        <v>18898</v>
      </c>
      <c r="L157" s="921">
        <v>7186</v>
      </c>
      <c r="M157" s="922"/>
      <c r="N157" s="921"/>
      <c r="O157" s="922">
        <v>612</v>
      </c>
      <c r="P157" s="921">
        <v>1378</v>
      </c>
      <c r="Q157" s="922"/>
      <c r="R157" s="921"/>
      <c r="S157" s="922"/>
      <c r="T157" s="921"/>
      <c r="U157" s="922"/>
      <c r="V157" s="921"/>
      <c r="W157" s="922">
        <v>1</v>
      </c>
      <c r="X157" s="921">
        <v>66.7</v>
      </c>
      <c r="Y157" s="922"/>
      <c r="Z157" s="921"/>
      <c r="AA157" s="922">
        <v>37</v>
      </c>
      <c r="AB157" s="922">
        <v>37</v>
      </c>
      <c r="AC157" s="922">
        <v>3</v>
      </c>
      <c r="AD157" s="922"/>
      <c r="AE157" s="922"/>
      <c r="AF157" s="922"/>
      <c r="AG157" s="922"/>
      <c r="AH157" s="922">
        <f t="shared" si="10"/>
        <v>3</v>
      </c>
      <c r="AI157" s="922">
        <v>103</v>
      </c>
      <c r="AJ157" s="922"/>
      <c r="AK157" s="922"/>
      <c r="AL157" s="922"/>
      <c r="AM157" s="922">
        <v>19111</v>
      </c>
      <c r="AN157" s="922"/>
      <c r="AO157" s="922"/>
      <c r="AP157" s="922">
        <v>24944</v>
      </c>
      <c r="AQ157" s="922"/>
      <c r="AR157" s="922"/>
      <c r="AS157" s="922"/>
      <c r="AT157" s="922">
        <f t="shared" si="8"/>
        <v>24944</v>
      </c>
      <c r="AU157" s="921">
        <v>926</v>
      </c>
      <c r="AV157" s="921">
        <v>3918</v>
      </c>
      <c r="AW157" s="921">
        <v>337</v>
      </c>
      <c r="AX157" s="921"/>
      <c r="AY157" s="921">
        <v>0</v>
      </c>
      <c r="AZ157" s="921"/>
      <c r="BA157" s="921">
        <f t="shared" si="11"/>
        <v>5181</v>
      </c>
      <c r="BB157" s="921">
        <v>5</v>
      </c>
      <c r="BC157" s="921"/>
      <c r="BD157" s="921"/>
      <c r="BE157" s="921"/>
      <c r="BF157" s="921"/>
      <c r="BG157" s="921">
        <f t="shared" si="9"/>
        <v>5</v>
      </c>
    </row>
    <row r="158" spans="1:59">
      <c r="A158" s="918">
        <v>153</v>
      </c>
      <c r="B158" s="919" t="s">
        <v>18804</v>
      </c>
      <c r="C158" s="919" t="s">
        <v>18892</v>
      </c>
      <c r="D158" s="919" t="s">
        <v>17968</v>
      </c>
      <c r="E158" s="919" t="s">
        <v>18899</v>
      </c>
      <c r="F158" s="920" t="s">
        <v>18900</v>
      </c>
      <c r="G158" s="919" t="s">
        <v>18901</v>
      </c>
      <c r="H158" s="919" t="s">
        <v>2391</v>
      </c>
      <c r="I158" s="919" t="s">
        <v>18122</v>
      </c>
      <c r="J158" s="919" t="s">
        <v>18902</v>
      </c>
      <c r="K158" s="919" t="s">
        <v>18903</v>
      </c>
      <c r="L158" s="921">
        <v>3119.76</v>
      </c>
      <c r="M158" s="922"/>
      <c r="N158" s="921"/>
      <c r="O158" s="922"/>
      <c r="P158" s="921"/>
      <c r="Q158" s="922">
        <v>303</v>
      </c>
      <c r="R158" s="921">
        <v>598</v>
      </c>
      <c r="S158" s="922"/>
      <c r="T158" s="921"/>
      <c r="U158" s="922"/>
      <c r="V158" s="921"/>
      <c r="W158" s="922"/>
      <c r="X158" s="921"/>
      <c r="Y158" s="922"/>
      <c r="Z158" s="921"/>
      <c r="AA158" s="922">
        <v>5</v>
      </c>
      <c r="AB158" s="922">
        <v>5</v>
      </c>
      <c r="AC158" s="922"/>
      <c r="AD158" s="922"/>
      <c r="AE158" s="922"/>
      <c r="AF158" s="922"/>
      <c r="AG158" s="922"/>
      <c r="AH158" s="922">
        <f t="shared" si="10"/>
        <v>0</v>
      </c>
      <c r="AI158" s="922">
        <v>18</v>
      </c>
      <c r="AJ158" s="922"/>
      <c r="AK158" s="922"/>
      <c r="AL158" s="922">
        <v>46</v>
      </c>
      <c r="AM158" s="922">
        <v>0</v>
      </c>
      <c r="AN158" s="922"/>
      <c r="AO158" s="922"/>
      <c r="AP158" s="922">
        <v>3000</v>
      </c>
      <c r="AQ158" s="922"/>
      <c r="AR158" s="922"/>
      <c r="AS158" s="922">
        <v>4000</v>
      </c>
      <c r="AT158" s="922">
        <f t="shared" si="8"/>
        <v>7000</v>
      </c>
      <c r="AU158" s="921">
        <v>22</v>
      </c>
      <c r="AV158" s="921">
        <v>100</v>
      </c>
      <c r="AW158" s="921"/>
      <c r="AX158" s="921"/>
      <c r="AY158" s="921"/>
      <c r="AZ158" s="921"/>
      <c r="BA158" s="921">
        <f t="shared" si="11"/>
        <v>122</v>
      </c>
      <c r="BB158" s="921"/>
      <c r="BC158" s="921"/>
      <c r="BD158" s="921"/>
      <c r="BE158" s="921">
        <v>2</v>
      </c>
      <c r="BF158" s="921"/>
      <c r="BG158" s="921">
        <f t="shared" si="9"/>
        <v>2</v>
      </c>
    </row>
    <row r="159" spans="1:59">
      <c r="A159" s="918">
        <v>154</v>
      </c>
      <c r="B159" s="919" t="s">
        <v>18804</v>
      </c>
      <c r="C159" s="919" t="s">
        <v>18904</v>
      </c>
      <c r="D159" s="919" t="s">
        <v>17968</v>
      </c>
      <c r="E159" s="919" t="s">
        <v>18905</v>
      </c>
      <c r="F159" s="920" t="s">
        <v>18906</v>
      </c>
      <c r="G159" s="919" t="s">
        <v>18907</v>
      </c>
      <c r="H159" s="919" t="s">
        <v>18908</v>
      </c>
      <c r="I159" s="919" t="s">
        <v>17973</v>
      </c>
      <c r="J159" s="919" t="s">
        <v>18909</v>
      </c>
      <c r="K159" s="919" t="s">
        <v>18910</v>
      </c>
      <c r="L159" s="921">
        <v>1892</v>
      </c>
      <c r="M159" s="922"/>
      <c r="N159" s="921"/>
      <c r="O159" s="922">
        <v>348</v>
      </c>
      <c r="P159" s="921">
        <v>582</v>
      </c>
      <c r="Q159" s="922"/>
      <c r="R159" s="921"/>
      <c r="S159" s="922"/>
      <c r="T159" s="921"/>
      <c r="U159" s="922">
        <v>4</v>
      </c>
      <c r="V159" s="921">
        <v>259.35000000000002</v>
      </c>
      <c r="W159" s="922">
        <v>1</v>
      </c>
      <c r="X159" s="921">
        <v>33.799999999999997</v>
      </c>
      <c r="Y159" s="922">
        <v>105</v>
      </c>
      <c r="Z159" s="921">
        <v>229</v>
      </c>
      <c r="AA159" s="922">
        <v>2</v>
      </c>
      <c r="AB159" s="922">
        <v>2</v>
      </c>
      <c r="AC159" s="922"/>
      <c r="AD159" s="922"/>
      <c r="AE159" s="922"/>
      <c r="AF159" s="922"/>
      <c r="AG159" s="922"/>
      <c r="AH159" s="922">
        <f t="shared" si="10"/>
        <v>0</v>
      </c>
      <c r="AI159" s="922">
        <v>17</v>
      </c>
      <c r="AJ159" s="922"/>
      <c r="AK159" s="922">
        <v>162</v>
      </c>
      <c r="AL159" s="922"/>
      <c r="AM159" s="922">
        <v>661</v>
      </c>
      <c r="AN159" s="922"/>
      <c r="AO159" s="922">
        <v>550</v>
      </c>
      <c r="AP159" s="922">
        <v>11044</v>
      </c>
      <c r="AQ159" s="922"/>
      <c r="AR159" s="922">
        <v>5601</v>
      </c>
      <c r="AS159" s="922">
        <v>3338</v>
      </c>
      <c r="AT159" s="922">
        <f t="shared" si="8"/>
        <v>19983</v>
      </c>
      <c r="AU159" s="921">
        <v>82</v>
      </c>
      <c r="AV159" s="921">
        <v>73</v>
      </c>
      <c r="AW159" s="921"/>
      <c r="AX159" s="921"/>
      <c r="AY159" s="921">
        <v>105</v>
      </c>
      <c r="AZ159" s="921">
        <v>165</v>
      </c>
      <c r="BA159" s="921">
        <f t="shared" si="11"/>
        <v>425</v>
      </c>
      <c r="BB159" s="921"/>
      <c r="BC159" s="921"/>
      <c r="BD159" s="921">
        <v>13</v>
      </c>
      <c r="BE159" s="921">
        <v>2</v>
      </c>
      <c r="BF159" s="921"/>
      <c r="BG159" s="921">
        <f t="shared" si="9"/>
        <v>15</v>
      </c>
    </row>
    <row r="160" spans="1:59">
      <c r="A160" s="918">
        <v>155</v>
      </c>
      <c r="B160" s="919" t="s">
        <v>18804</v>
      </c>
      <c r="C160" s="919" t="s">
        <v>18911</v>
      </c>
      <c r="D160" s="919" t="s">
        <v>17968</v>
      </c>
      <c r="E160" s="919" t="s">
        <v>18912</v>
      </c>
      <c r="F160" s="920" t="s">
        <v>18913</v>
      </c>
      <c r="G160" s="919" t="s">
        <v>18914</v>
      </c>
      <c r="H160" s="919" t="s">
        <v>16034</v>
      </c>
      <c r="I160" s="919" t="s">
        <v>18122</v>
      </c>
      <c r="J160" s="919" t="s">
        <v>18915</v>
      </c>
      <c r="K160" s="919" t="s">
        <v>18916</v>
      </c>
      <c r="L160" s="921">
        <v>5932.37</v>
      </c>
      <c r="M160" s="922"/>
      <c r="N160" s="921"/>
      <c r="O160" s="922"/>
      <c r="P160" s="921"/>
      <c r="Q160" s="922">
        <v>144</v>
      </c>
      <c r="R160" s="921">
        <v>213</v>
      </c>
      <c r="S160" s="922"/>
      <c r="T160" s="921"/>
      <c r="U160" s="922"/>
      <c r="V160" s="921"/>
      <c r="W160" s="922"/>
      <c r="X160" s="921"/>
      <c r="Y160" s="922"/>
      <c r="Z160" s="921"/>
      <c r="AA160" s="922">
        <v>2</v>
      </c>
      <c r="AB160" s="922">
        <v>2</v>
      </c>
      <c r="AC160" s="922"/>
      <c r="AD160" s="922"/>
      <c r="AE160" s="922"/>
      <c r="AF160" s="922"/>
      <c r="AG160" s="922"/>
      <c r="AH160" s="922">
        <f t="shared" si="10"/>
        <v>0</v>
      </c>
      <c r="AI160" s="922">
        <v>5</v>
      </c>
      <c r="AJ160" s="922"/>
      <c r="AK160" s="922">
        <v>14</v>
      </c>
      <c r="AL160" s="922"/>
      <c r="AM160" s="922">
        <v>3100</v>
      </c>
      <c r="AN160" s="922"/>
      <c r="AO160" s="922"/>
      <c r="AP160" s="922"/>
      <c r="AQ160" s="922"/>
      <c r="AR160" s="922">
        <v>5870</v>
      </c>
      <c r="AS160" s="922"/>
      <c r="AT160" s="922">
        <f t="shared" si="8"/>
        <v>5870</v>
      </c>
      <c r="AU160" s="921">
        <v>120</v>
      </c>
      <c r="AV160" s="921">
        <v>151</v>
      </c>
      <c r="AW160" s="921"/>
      <c r="AX160" s="921"/>
      <c r="AY160" s="921"/>
      <c r="AZ160" s="921"/>
      <c r="BA160" s="921">
        <f t="shared" si="11"/>
        <v>271</v>
      </c>
      <c r="BB160" s="921"/>
      <c r="BC160" s="921"/>
      <c r="BD160" s="921"/>
      <c r="BE160" s="921">
        <v>1</v>
      </c>
      <c r="BF160" s="921"/>
      <c r="BG160" s="921">
        <f t="shared" si="9"/>
        <v>1</v>
      </c>
    </row>
    <row r="161" spans="1:59">
      <c r="A161" s="918">
        <v>156</v>
      </c>
      <c r="B161" s="919" t="s">
        <v>18804</v>
      </c>
      <c r="C161" s="919" t="s">
        <v>18917</v>
      </c>
      <c r="D161" s="919" t="s">
        <v>17968</v>
      </c>
      <c r="E161" s="919" t="s">
        <v>18918</v>
      </c>
      <c r="F161" s="920" t="s">
        <v>18919</v>
      </c>
      <c r="G161" s="919" t="s">
        <v>18920</v>
      </c>
      <c r="H161" s="919" t="s">
        <v>18921</v>
      </c>
      <c r="I161" s="919" t="s">
        <v>17973</v>
      </c>
      <c r="J161" s="919" t="s">
        <v>18922</v>
      </c>
      <c r="K161" s="919" t="s">
        <v>18923</v>
      </c>
      <c r="L161" s="921">
        <v>1834</v>
      </c>
      <c r="M161" s="922"/>
      <c r="N161" s="921"/>
      <c r="O161" s="922"/>
      <c r="P161" s="921"/>
      <c r="Q161" s="922">
        <v>144</v>
      </c>
      <c r="R161" s="921">
        <v>285</v>
      </c>
      <c r="S161" s="922"/>
      <c r="T161" s="921"/>
      <c r="U161" s="922"/>
      <c r="V161" s="921"/>
      <c r="W161" s="922">
        <v>1</v>
      </c>
      <c r="X161" s="921">
        <v>262.5</v>
      </c>
      <c r="Y161" s="922"/>
      <c r="Z161" s="921"/>
      <c r="AA161" s="922">
        <v>16</v>
      </c>
      <c r="AB161" s="922">
        <v>12</v>
      </c>
      <c r="AC161" s="922"/>
      <c r="AD161" s="922"/>
      <c r="AE161" s="922"/>
      <c r="AF161" s="922"/>
      <c r="AG161" s="922"/>
      <c r="AH161" s="922">
        <f t="shared" si="10"/>
        <v>0</v>
      </c>
      <c r="AI161" s="922">
        <v>19</v>
      </c>
      <c r="AJ161" s="922"/>
      <c r="AK161" s="922">
        <v>41</v>
      </c>
      <c r="AL161" s="922">
        <v>262</v>
      </c>
      <c r="AM161" s="922">
        <v>60</v>
      </c>
      <c r="AN161" s="922"/>
      <c r="AO161" s="922"/>
      <c r="AP161" s="922">
        <v>3882</v>
      </c>
      <c r="AQ161" s="922"/>
      <c r="AR161" s="922">
        <v>40</v>
      </c>
      <c r="AS161" s="922">
        <v>37805</v>
      </c>
      <c r="AT161" s="922">
        <f t="shared" si="8"/>
        <v>41727</v>
      </c>
      <c r="AU161" s="921">
        <v>164</v>
      </c>
      <c r="AV161" s="921">
        <v>220</v>
      </c>
      <c r="AW161" s="921">
        <v>287</v>
      </c>
      <c r="AX161" s="921"/>
      <c r="AY161" s="921">
        <v>80</v>
      </c>
      <c r="AZ161" s="921">
        <v>296</v>
      </c>
      <c r="BA161" s="921">
        <f t="shared" si="11"/>
        <v>1047</v>
      </c>
      <c r="BB161" s="921">
        <v>0.6</v>
      </c>
      <c r="BC161" s="921"/>
      <c r="BD161" s="921"/>
      <c r="BE161" s="921">
        <v>1.2</v>
      </c>
      <c r="BF161" s="921">
        <v>340</v>
      </c>
      <c r="BG161" s="921">
        <f t="shared" si="9"/>
        <v>341.8</v>
      </c>
    </row>
    <row r="162" spans="1:59">
      <c r="A162" s="918">
        <v>157</v>
      </c>
      <c r="B162" s="919" t="s">
        <v>18804</v>
      </c>
      <c r="C162" s="919" t="s">
        <v>18917</v>
      </c>
      <c r="D162" s="919" t="s">
        <v>17968</v>
      </c>
      <c r="E162" s="919" t="s">
        <v>18924</v>
      </c>
      <c r="F162" s="920" t="s">
        <v>18925</v>
      </c>
      <c r="G162" s="919" t="s">
        <v>18926</v>
      </c>
      <c r="H162" s="919" t="s">
        <v>2403</v>
      </c>
      <c r="I162" s="919" t="s">
        <v>18122</v>
      </c>
      <c r="J162" s="919" t="s">
        <v>18927</v>
      </c>
      <c r="K162" s="919" t="s">
        <v>18928</v>
      </c>
      <c r="L162" s="921">
        <v>2864.22</v>
      </c>
      <c r="M162" s="922"/>
      <c r="N162" s="921"/>
      <c r="O162" s="922">
        <v>293</v>
      </c>
      <c r="P162" s="921">
        <v>486</v>
      </c>
      <c r="Q162" s="922"/>
      <c r="R162" s="921"/>
      <c r="S162" s="922">
        <v>2</v>
      </c>
      <c r="T162" s="921">
        <v>273</v>
      </c>
      <c r="U162" s="922">
        <v>6</v>
      </c>
      <c r="V162" s="921">
        <v>460</v>
      </c>
      <c r="W162" s="922">
        <v>1</v>
      </c>
      <c r="X162" s="921">
        <v>124</v>
      </c>
      <c r="Y162" s="922"/>
      <c r="Z162" s="921"/>
      <c r="AA162" s="922">
        <v>2</v>
      </c>
      <c r="AB162" s="922">
        <v>2</v>
      </c>
      <c r="AC162" s="922"/>
      <c r="AD162" s="922"/>
      <c r="AE162" s="922"/>
      <c r="AF162" s="922"/>
      <c r="AG162" s="922"/>
      <c r="AH162" s="922">
        <f t="shared" si="10"/>
        <v>0</v>
      </c>
      <c r="AI162" s="922">
        <v>77</v>
      </c>
      <c r="AJ162" s="922">
        <v>30</v>
      </c>
      <c r="AK162" s="922">
        <v>230</v>
      </c>
      <c r="AL162" s="922"/>
      <c r="AM162" s="922"/>
      <c r="AN162" s="922"/>
      <c r="AO162" s="922"/>
      <c r="AP162" s="922">
        <v>10000</v>
      </c>
      <c r="AQ162" s="922">
        <v>15000</v>
      </c>
      <c r="AR162" s="922">
        <v>38200</v>
      </c>
      <c r="AS162" s="922"/>
      <c r="AT162" s="922">
        <f t="shared" si="8"/>
        <v>63200</v>
      </c>
      <c r="AU162" s="921"/>
      <c r="AV162" s="921">
        <v>205</v>
      </c>
      <c r="AW162" s="921">
        <v>20</v>
      </c>
      <c r="AX162" s="921"/>
      <c r="AY162" s="921"/>
      <c r="AZ162" s="921"/>
      <c r="BA162" s="921">
        <f t="shared" si="11"/>
        <v>225</v>
      </c>
      <c r="BB162" s="921"/>
      <c r="BC162" s="921"/>
      <c r="BD162" s="921"/>
      <c r="BE162" s="921">
        <v>19</v>
      </c>
      <c r="BF162" s="921"/>
      <c r="BG162" s="921">
        <f t="shared" si="9"/>
        <v>19</v>
      </c>
    </row>
    <row r="163" spans="1:59">
      <c r="A163" s="918">
        <v>158</v>
      </c>
      <c r="B163" s="919" t="s">
        <v>18804</v>
      </c>
      <c r="C163" s="919" t="s">
        <v>18929</v>
      </c>
      <c r="D163" s="919" t="s">
        <v>17968</v>
      </c>
      <c r="E163" s="919" t="s">
        <v>18930</v>
      </c>
      <c r="F163" s="920" t="s">
        <v>18931</v>
      </c>
      <c r="G163" s="919" t="s">
        <v>18932</v>
      </c>
      <c r="H163" s="919" t="s">
        <v>18933</v>
      </c>
      <c r="I163" s="919" t="s">
        <v>17973</v>
      </c>
      <c r="J163" s="919" t="s">
        <v>18934</v>
      </c>
      <c r="K163" s="919" t="s">
        <v>18935</v>
      </c>
      <c r="L163" s="921">
        <v>13656</v>
      </c>
      <c r="M163" s="922"/>
      <c r="N163" s="921"/>
      <c r="O163" s="922">
        <v>664</v>
      </c>
      <c r="P163" s="921">
        <v>5015</v>
      </c>
      <c r="Q163" s="922"/>
      <c r="R163" s="921"/>
      <c r="S163" s="922">
        <v>1</v>
      </c>
      <c r="T163" s="921">
        <v>235</v>
      </c>
      <c r="U163" s="922"/>
      <c r="V163" s="921"/>
      <c r="W163" s="922">
        <v>2</v>
      </c>
      <c r="X163" s="921">
        <v>268</v>
      </c>
      <c r="Y163" s="922"/>
      <c r="Z163" s="921"/>
      <c r="AA163" s="922">
        <v>48</v>
      </c>
      <c r="AB163" s="922">
        <v>48</v>
      </c>
      <c r="AC163" s="922">
        <v>3</v>
      </c>
      <c r="AD163" s="922"/>
      <c r="AE163" s="922"/>
      <c r="AF163" s="922">
        <v>1</v>
      </c>
      <c r="AG163" s="922"/>
      <c r="AH163" s="922">
        <f t="shared" si="10"/>
        <v>4</v>
      </c>
      <c r="AI163" s="922">
        <v>9</v>
      </c>
      <c r="AJ163" s="922"/>
      <c r="AK163" s="922">
        <v>79</v>
      </c>
      <c r="AL163" s="922"/>
      <c r="AM163" s="922">
        <v>2627</v>
      </c>
      <c r="AN163" s="922"/>
      <c r="AO163" s="922"/>
      <c r="AP163" s="922">
        <v>4184</v>
      </c>
      <c r="AQ163" s="922"/>
      <c r="AR163" s="922">
        <v>4498</v>
      </c>
      <c r="AS163" s="922"/>
      <c r="AT163" s="922">
        <f t="shared" si="8"/>
        <v>8682</v>
      </c>
      <c r="AU163" s="921">
        <v>2297</v>
      </c>
      <c r="AV163" s="921">
        <v>2708</v>
      </c>
      <c r="AW163" s="921">
        <v>770</v>
      </c>
      <c r="AX163" s="921"/>
      <c r="AY163" s="921">
        <v>201</v>
      </c>
      <c r="AZ163" s="921">
        <v>4242</v>
      </c>
      <c r="BA163" s="921">
        <f t="shared" si="11"/>
        <v>10218</v>
      </c>
      <c r="BB163" s="921">
        <v>25</v>
      </c>
      <c r="BC163" s="921"/>
      <c r="BD163" s="921"/>
      <c r="BE163" s="921">
        <v>12</v>
      </c>
      <c r="BF163" s="921">
        <v>11966</v>
      </c>
      <c r="BG163" s="921">
        <f t="shared" si="9"/>
        <v>12003</v>
      </c>
    </row>
    <row r="164" spans="1:59">
      <c r="A164" s="918">
        <v>159</v>
      </c>
      <c r="B164" s="919" t="s">
        <v>18804</v>
      </c>
      <c r="C164" s="919" t="s">
        <v>18936</v>
      </c>
      <c r="D164" s="919" t="s">
        <v>17968</v>
      </c>
      <c r="E164" s="919" t="s">
        <v>18937</v>
      </c>
      <c r="F164" s="920" t="s">
        <v>18938</v>
      </c>
      <c r="G164" s="919" t="s">
        <v>18939</v>
      </c>
      <c r="H164" s="919" t="s">
        <v>2299</v>
      </c>
      <c r="I164" s="919" t="s">
        <v>18122</v>
      </c>
      <c r="J164" s="919" t="s">
        <v>18940</v>
      </c>
      <c r="K164" s="919" t="s">
        <v>18941</v>
      </c>
      <c r="L164" s="921">
        <v>3513</v>
      </c>
      <c r="M164" s="922"/>
      <c r="N164" s="921"/>
      <c r="O164" s="922"/>
      <c r="P164" s="921"/>
      <c r="Q164" s="922">
        <v>282</v>
      </c>
      <c r="R164" s="921">
        <v>775</v>
      </c>
      <c r="S164" s="922"/>
      <c r="T164" s="921"/>
      <c r="U164" s="922"/>
      <c r="V164" s="921"/>
      <c r="W164" s="922"/>
      <c r="X164" s="921"/>
      <c r="Y164" s="922"/>
      <c r="Z164" s="921"/>
      <c r="AA164" s="922">
        <v>1</v>
      </c>
      <c r="AB164" s="922">
        <v>0</v>
      </c>
      <c r="AC164" s="922"/>
      <c r="AD164" s="922"/>
      <c r="AE164" s="922"/>
      <c r="AF164" s="922"/>
      <c r="AG164" s="922"/>
      <c r="AH164" s="922">
        <f t="shared" si="10"/>
        <v>0</v>
      </c>
      <c r="AI164" s="922">
        <v>6</v>
      </c>
      <c r="AJ164" s="922"/>
      <c r="AK164" s="922"/>
      <c r="AL164" s="922">
        <v>5</v>
      </c>
      <c r="AM164" s="922"/>
      <c r="AN164" s="922"/>
      <c r="AO164" s="922"/>
      <c r="AP164" s="922">
        <v>900</v>
      </c>
      <c r="AQ164" s="922"/>
      <c r="AR164" s="922"/>
      <c r="AS164" s="922">
        <v>750</v>
      </c>
      <c r="AT164" s="922">
        <f t="shared" si="8"/>
        <v>1650</v>
      </c>
      <c r="AU164" s="921"/>
      <c r="AV164" s="921"/>
      <c r="AW164" s="921"/>
      <c r="AX164" s="921"/>
      <c r="AY164" s="921"/>
      <c r="AZ164" s="921">
        <v>61</v>
      </c>
      <c r="BA164" s="921">
        <f t="shared" si="11"/>
        <v>61</v>
      </c>
      <c r="BB164" s="921"/>
      <c r="BC164" s="921"/>
      <c r="BD164" s="921"/>
      <c r="BE164" s="921">
        <v>1</v>
      </c>
      <c r="BF164" s="921"/>
      <c r="BG164" s="921">
        <f t="shared" si="9"/>
        <v>1</v>
      </c>
    </row>
    <row r="165" spans="1:59">
      <c r="A165" s="918">
        <v>160</v>
      </c>
      <c r="B165" s="919" t="s">
        <v>18804</v>
      </c>
      <c r="C165" s="919" t="s">
        <v>18942</v>
      </c>
      <c r="D165" s="919" t="s">
        <v>17968</v>
      </c>
      <c r="E165" s="919" t="s">
        <v>18943</v>
      </c>
      <c r="F165" s="920" t="s">
        <v>18944</v>
      </c>
      <c r="G165" s="919" t="s">
        <v>18945</v>
      </c>
      <c r="H165" s="919" t="s">
        <v>18946</v>
      </c>
      <c r="I165" s="919" t="s">
        <v>18122</v>
      </c>
      <c r="J165" s="919" t="s">
        <v>18947</v>
      </c>
      <c r="K165" s="919" t="s">
        <v>18948</v>
      </c>
      <c r="L165" s="921">
        <v>5188</v>
      </c>
      <c r="M165" s="922"/>
      <c r="N165" s="921"/>
      <c r="O165" s="922">
        <v>435</v>
      </c>
      <c r="P165" s="921">
        <v>883</v>
      </c>
      <c r="Q165" s="922"/>
      <c r="R165" s="921"/>
      <c r="S165" s="922">
        <v>1</v>
      </c>
      <c r="T165" s="921">
        <v>158</v>
      </c>
      <c r="U165" s="922">
        <v>1</v>
      </c>
      <c r="V165" s="921">
        <v>163</v>
      </c>
      <c r="W165" s="922">
        <v>2</v>
      </c>
      <c r="X165" s="921">
        <v>155</v>
      </c>
      <c r="Y165" s="922"/>
      <c r="Z165" s="921"/>
      <c r="AA165" s="922">
        <v>2</v>
      </c>
      <c r="AB165" s="922">
        <v>2</v>
      </c>
      <c r="AC165" s="922">
        <v>1</v>
      </c>
      <c r="AD165" s="922"/>
      <c r="AE165" s="922"/>
      <c r="AF165" s="922"/>
      <c r="AG165" s="922"/>
      <c r="AH165" s="922">
        <f t="shared" si="10"/>
        <v>1</v>
      </c>
      <c r="AI165" s="922">
        <v>9</v>
      </c>
      <c r="AJ165" s="922">
        <v>19</v>
      </c>
      <c r="AK165" s="922"/>
      <c r="AL165" s="922">
        <v>35</v>
      </c>
      <c r="AM165" s="922"/>
      <c r="AN165" s="922"/>
      <c r="AO165" s="922"/>
      <c r="AP165" s="922">
        <v>9200</v>
      </c>
      <c r="AQ165" s="922">
        <v>1800</v>
      </c>
      <c r="AR165" s="922">
        <v>190</v>
      </c>
      <c r="AS165" s="922">
        <v>7000</v>
      </c>
      <c r="AT165" s="922">
        <f t="shared" si="8"/>
        <v>18190</v>
      </c>
      <c r="AU165" s="921">
        <v>108</v>
      </c>
      <c r="AV165" s="921">
        <v>89</v>
      </c>
      <c r="AW165" s="921"/>
      <c r="AX165" s="921"/>
      <c r="AY165" s="921"/>
      <c r="AZ165" s="921"/>
      <c r="BA165" s="921">
        <f t="shared" si="11"/>
        <v>197</v>
      </c>
      <c r="BB165" s="921"/>
      <c r="BC165" s="921"/>
      <c r="BD165" s="921"/>
      <c r="BE165" s="921">
        <v>1</v>
      </c>
      <c r="BF165" s="921"/>
      <c r="BG165" s="921">
        <f t="shared" si="9"/>
        <v>1</v>
      </c>
    </row>
    <row r="166" spans="1:59">
      <c r="A166" s="918">
        <v>161</v>
      </c>
      <c r="B166" s="919" t="s">
        <v>18949</v>
      </c>
      <c r="C166" s="919" t="s">
        <v>18950</v>
      </c>
      <c r="D166" s="919" t="s">
        <v>17968</v>
      </c>
      <c r="E166" s="919" t="s">
        <v>18951</v>
      </c>
      <c r="F166" s="920" t="s">
        <v>18952</v>
      </c>
      <c r="G166" s="919" t="s">
        <v>18953</v>
      </c>
      <c r="H166" s="919" t="s">
        <v>2791</v>
      </c>
      <c r="I166" s="919" t="s">
        <v>18122</v>
      </c>
      <c r="J166" s="919" t="s">
        <v>18954</v>
      </c>
      <c r="K166" s="926" t="s">
        <v>18955</v>
      </c>
      <c r="L166" s="921">
        <v>19740.900000000001</v>
      </c>
      <c r="M166" s="922">
        <v>1508</v>
      </c>
      <c r="N166" s="921">
        <v>6156</v>
      </c>
      <c r="O166" s="922"/>
      <c r="P166" s="921"/>
      <c r="Q166" s="922">
        <v>296</v>
      </c>
      <c r="R166" s="921">
        <v>1506</v>
      </c>
      <c r="S166" s="922">
        <v>3</v>
      </c>
      <c r="T166" s="921">
        <v>2009</v>
      </c>
      <c r="U166" s="922"/>
      <c r="V166" s="921"/>
      <c r="W166" s="922">
        <v>1</v>
      </c>
      <c r="X166" s="921">
        <v>464</v>
      </c>
      <c r="Y166" s="922"/>
      <c r="Z166" s="921"/>
      <c r="AA166" s="922">
        <v>257</v>
      </c>
      <c r="AB166" s="922">
        <v>25</v>
      </c>
      <c r="AC166" s="922">
        <v>4</v>
      </c>
      <c r="AD166" s="922"/>
      <c r="AE166" s="922"/>
      <c r="AF166" s="922"/>
      <c r="AG166" s="922"/>
      <c r="AH166" s="922">
        <f t="shared" si="10"/>
        <v>4</v>
      </c>
      <c r="AI166" s="922">
        <v>215</v>
      </c>
      <c r="AJ166" s="922">
        <v>82</v>
      </c>
      <c r="AK166" s="922"/>
      <c r="AL166" s="922">
        <v>42</v>
      </c>
      <c r="AM166" s="922">
        <v>48000</v>
      </c>
      <c r="AN166" s="922"/>
      <c r="AO166" s="922"/>
      <c r="AP166" s="922">
        <v>71200</v>
      </c>
      <c r="AQ166" s="922">
        <v>16000</v>
      </c>
      <c r="AR166" s="922"/>
      <c r="AS166" s="922">
        <v>450</v>
      </c>
      <c r="AT166" s="922">
        <f t="shared" si="8"/>
        <v>87650</v>
      </c>
      <c r="AU166" s="921">
        <v>12597</v>
      </c>
      <c r="AV166" s="921">
        <v>1157</v>
      </c>
      <c r="AW166" s="921">
        <v>676</v>
      </c>
      <c r="AX166" s="921"/>
      <c r="AY166" s="921"/>
      <c r="AZ166" s="921">
        <v>492</v>
      </c>
      <c r="BA166" s="921">
        <f t="shared" si="11"/>
        <v>14922</v>
      </c>
      <c r="BB166" s="921">
        <v>52</v>
      </c>
      <c r="BC166" s="921"/>
      <c r="BD166" s="921"/>
      <c r="BE166" s="921">
        <v>245</v>
      </c>
      <c r="BF166" s="921">
        <v>84</v>
      </c>
      <c r="BG166" s="921">
        <f t="shared" si="9"/>
        <v>381</v>
      </c>
    </row>
    <row r="167" spans="1:59">
      <c r="A167" s="918">
        <v>162</v>
      </c>
      <c r="B167" s="919" t="s">
        <v>18949</v>
      </c>
      <c r="C167" s="919" t="s">
        <v>18950</v>
      </c>
      <c r="D167" s="919" t="s">
        <v>17968</v>
      </c>
      <c r="E167" s="919" t="s">
        <v>18956</v>
      </c>
      <c r="F167" s="920" t="s">
        <v>18957</v>
      </c>
      <c r="G167" s="919" t="s">
        <v>18953</v>
      </c>
      <c r="H167" s="919" t="s">
        <v>2791</v>
      </c>
      <c r="I167" s="919" t="s">
        <v>18122</v>
      </c>
      <c r="J167" s="919" t="s">
        <v>18954</v>
      </c>
      <c r="K167" s="926" t="s">
        <v>18958</v>
      </c>
      <c r="L167" s="921">
        <v>3000.7</v>
      </c>
      <c r="M167" s="922"/>
      <c r="N167" s="921"/>
      <c r="O167" s="922">
        <v>710</v>
      </c>
      <c r="P167" s="921">
        <v>999</v>
      </c>
      <c r="Q167" s="922"/>
      <c r="R167" s="921"/>
      <c r="S167" s="922"/>
      <c r="T167" s="921"/>
      <c r="U167" s="922"/>
      <c r="V167" s="921"/>
      <c r="W167" s="922"/>
      <c r="X167" s="921"/>
      <c r="Y167" s="922"/>
      <c r="Z167" s="921"/>
      <c r="AA167" s="922">
        <v>4</v>
      </c>
      <c r="AB167" s="922">
        <v>4</v>
      </c>
      <c r="AC167" s="922">
        <v>3</v>
      </c>
      <c r="AD167" s="922"/>
      <c r="AE167" s="922"/>
      <c r="AF167" s="922"/>
      <c r="AG167" s="922"/>
      <c r="AH167" s="922">
        <f t="shared" si="10"/>
        <v>3</v>
      </c>
      <c r="AI167" s="922">
        <v>120</v>
      </c>
      <c r="AJ167" s="922"/>
      <c r="AK167" s="922"/>
      <c r="AL167" s="922"/>
      <c r="AM167" s="922">
        <v>21000</v>
      </c>
      <c r="AN167" s="922"/>
      <c r="AO167" s="922"/>
      <c r="AP167" s="922">
        <v>43000</v>
      </c>
      <c r="AQ167" s="922"/>
      <c r="AR167" s="922"/>
      <c r="AS167" s="922"/>
      <c r="AT167" s="922">
        <f t="shared" si="8"/>
        <v>43000</v>
      </c>
      <c r="AU167" s="921">
        <v>316</v>
      </c>
      <c r="AV167" s="921">
        <v>206</v>
      </c>
      <c r="AW167" s="921">
        <v>339</v>
      </c>
      <c r="AX167" s="921"/>
      <c r="AY167" s="921"/>
      <c r="AZ167" s="921">
        <v>117</v>
      </c>
      <c r="BA167" s="921">
        <f t="shared" si="11"/>
        <v>978</v>
      </c>
      <c r="BB167" s="921">
        <v>30</v>
      </c>
      <c r="BC167" s="921"/>
      <c r="BD167" s="921"/>
      <c r="BE167" s="921">
        <v>101</v>
      </c>
      <c r="BF167" s="921">
        <v>7</v>
      </c>
      <c r="BG167" s="921">
        <f t="shared" si="9"/>
        <v>138</v>
      </c>
    </row>
    <row r="168" spans="1:59">
      <c r="A168" s="918">
        <v>163</v>
      </c>
      <c r="B168" s="919" t="s">
        <v>18949</v>
      </c>
      <c r="C168" s="919" t="s">
        <v>18959</v>
      </c>
      <c r="D168" s="919" t="s">
        <v>17968</v>
      </c>
      <c r="E168" s="919" t="s">
        <v>18960</v>
      </c>
      <c r="F168" s="920" t="s">
        <v>18961</v>
      </c>
      <c r="G168" s="919" t="s">
        <v>18962</v>
      </c>
      <c r="H168" s="919" t="s">
        <v>5742</v>
      </c>
      <c r="I168" s="919" t="s">
        <v>18122</v>
      </c>
      <c r="J168" s="919" t="s">
        <v>18963</v>
      </c>
      <c r="K168" s="926" t="s">
        <v>18964</v>
      </c>
      <c r="L168" s="921">
        <v>5753</v>
      </c>
      <c r="M168" s="922"/>
      <c r="N168" s="921"/>
      <c r="O168" s="922">
        <v>899</v>
      </c>
      <c r="P168" s="921">
        <v>2212</v>
      </c>
      <c r="Q168" s="922"/>
      <c r="R168" s="921"/>
      <c r="S168" s="922">
        <v>2</v>
      </c>
      <c r="T168" s="921">
        <v>473</v>
      </c>
      <c r="U168" s="922"/>
      <c r="V168" s="921"/>
      <c r="W168" s="922"/>
      <c r="X168" s="921"/>
      <c r="Y168" s="922"/>
      <c r="Z168" s="921"/>
      <c r="AA168" s="922">
        <v>7</v>
      </c>
      <c r="AB168" s="922">
        <v>5</v>
      </c>
      <c r="AC168" s="922">
        <v>2</v>
      </c>
      <c r="AD168" s="922"/>
      <c r="AE168" s="922"/>
      <c r="AF168" s="922"/>
      <c r="AG168" s="922"/>
      <c r="AH168" s="922">
        <f t="shared" si="10"/>
        <v>2</v>
      </c>
      <c r="AI168" s="922">
        <v>106</v>
      </c>
      <c r="AJ168" s="922">
        <v>73</v>
      </c>
      <c r="AK168" s="922"/>
      <c r="AL168" s="922"/>
      <c r="AM168" s="922">
        <v>17840</v>
      </c>
      <c r="AN168" s="922">
        <v>150</v>
      </c>
      <c r="AO168" s="922"/>
      <c r="AP168" s="922">
        <v>50570</v>
      </c>
      <c r="AQ168" s="922">
        <v>11520</v>
      </c>
      <c r="AR168" s="922"/>
      <c r="AS168" s="922"/>
      <c r="AT168" s="922">
        <f t="shared" si="8"/>
        <v>62090</v>
      </c>
      <c r="AU168" s="921">
        <v>421</v>
      </c>
      <c r="AV168" s="921">
        <v>687</v>
      </c>
      <c r="AW168" s="921"/>
      <c r="AX168" s="921"/>
      <c r="AY168" s="921"/>
      <c r="AZ168" s="921"/>
      <c r="BA168" s="921">
        <f t="shared" si="11"/>
        <v>1108</v>
      </c>
      <c r="BB168" s="921"/>
      <c r="BC168" s="921"/>
      <c r="BD168" s="921"/>
      <c r="BE168" s="921">
        <v>14</v>
      </c>
      <c r="BF168" s="921"/>
      <c r="BG168" s="921">
        <f t="shared" si="9"/>
        <v>14</v>
      </c>
    </row>
    <row r="169" spans="1:59">
      <c r="A169" s="931">
        <v>164</v>
      </c>
      <c r="B169" s="919" t="s">
        <v>18965</v>
      </c>
      <c r="C169" s="919" t="s">
        <v>18966</v>
      </c>
      <c r="D169" s="919" t="s">
        <v>18967</v>
      </c>
      <c r="E169" s="919" t="s">
        <v>18968</v>
      </c>
      <c r="F169" s="920" t="s">
        <v>18969</v>
      </c>
      <c r="G169" s="919" t="s">
        <v>18970</v>
      </c>
      <c r="H169" s="919" t="s">
        <v>16254</v>
      </c>
      <c r="I169" s="919" t="s">
        <v>18122</v>
      </c>
      <c r="J169" s="932" t="s">
        <v>18971</v>
      </c>
      <c r="K169" s="919" t="s">
        <v>18972</v>
      </c>
      <c r="L169" s="921">
        <v>4160</v>
      </c>
      <c r="M169" s="922"/>
      <c r="N169" s="921"/>
      <c r="O169" s="922">
        <v>660</v>
      </c>
      <c r="P169" s="921">
        <v>210</v>
      </c>
      <c r="Q169" s="922"/>
      <c r="R169" s="921"/>
      <c r="S169" s="922"/>
      <c r="T169" s="921"/>
      <c r="U169" s="922"/>
      <c r="V169" s="921"/>
      <c r="W169" s="922">
        <v>1</v>
      </c>
      <c r="X169" s="921">
        <v>137</v>
      </c>
      <c r="Y169" s="922">
        <v>13000</v>
      </c>
      <c r="Z169" s="921">
        <v>17800</v>
      </c>
      <c r="AA169" s="922">
        <v>5</v>
      </c>
      <c r="AB169" s="922">
        <v>5</v>
      </c>
      <c r="AC169" s="922">
        <v>3</v>
      </c>
      <c r="AD169" s="922"/>
      <c r="AE169" s="922"/>
      <c r="AF169" s="922"/>
      <c r="AG169" s="922"/>
      <c r="AH169" s="922">
        <f t="shared" si="10"/>
        <v>3</v>
      </c>
      <c r="AI169" s="922">
        <v>65</v>
      </c>
      <c r="AJ169" s="922"/>
      <c r="AK169" s="922"/>
      <c r="AL169" s="922">
        <v>59</v>
      </c>
      <c r="AM169" s="922">
        <v>8640</v>
      </c>
      <c r="AN169" s="922"/>
      <c r="AO169" s="922"/>
      <c r="AP169" s="922">
        <v>13591</v>
      </c>
      <c r="AQ169" s="922"/>
      <c r="AR169" s="922"/>
      <c r="AS169" s="922">
        <v>17451</v>
      </c>
      <c r="AT169" s="922">
        <f t="shared" si="8"/>
        <v>31042</v>
      </c>
      <c r="AU169" s="921">
        <v>32</v>
      </c>
      <c r="AV169" s="921">
        <v>215</v>
      </c>
      <c r="AW169" s="921"/>
      <c r="AX169" s="921"/>
      <c r="AY169" s="921"/>
      <c r="AZ169" s="921"/>
      <c r="BA169" s="921">
        <f t="shared" si="11"/>
        <v>247</v>
      </c>
      <c r="BB169" s="921"/>
      <c r="BC169" s="921"/>
      <c r="BD169" s="921"/>
      <c r="BE169" s="921">
        <v>20</v>
      </c>
      <c r="BF169" s="921"/>
      <c r="BG169" s="921">
        <f t="shared" si="9"/>
        <v>20</v>
      </c>
    </row>
    <row r="170" spans="1:59">
      <c r="A170" s="918">
        <v>165</v>
      </c>
      <c r="B170" s="919" t="s">
        <v>18949</v>
      </c>
      <c r="C170" s="919" t="s">
        <v>18966</v>
      </c>
      <c r="D170" s="919" t="s">
        <v>17968</v>
      </c>
      <c r="E170" s="919" t="s">
        <v>18973</v>
      </c>
      <c r="F170" s="920" t="s">
        <v>18974</v>
      </c>
      <c r="G170" s="919" t="s">
        <v>18975</v>
      </c>
      <c r="H170" s="919" t="s">
        <v>16254</v>
      </c>
      <c r="I170" s="919" t="s">
        <v>18122</v>
      </c>
      <c r="J170" s="919" t="s">
        <v>18976</v>
      </c>
      <c r="K170" s="919" t="s">
        <v>18977</v>
      </c>
      <c r="L170" s="921">
        <v>9998</v>
      </c>
      <c r="M170" s="922"/>
      <c r="N170" s="921"/>
      <c r="O170" s="922">
        <v>799</v>
      </c>
      <c r="P170" s="921">
        <v>1674</v>
      </c>
      <c r="Q170" s="922"/>
      <c r="R170" s="921"/>
      <c r="S170" s="922">
        <v>1</v>
      </c>
      <c r="T170" s="921">
        <v>155</v>
      </c>
      <c r="U170" s="922">
        <v>2</v>
      </c>
      <c r="V170" s="921">
        <v>129</v>
      </c>
      <c r="W170" s="922">
        <v>2</v>
      </c>
      <c r="X170" s="921">
        <v>250</v>
      </c>
      <c r="Y170" s="922"/>
      <c r="Z170" s="921"/>
      <c r="AA170" s="922">
        <v>14</v>
      </c>
      <c r="AB170" s="922">
        <v>14</v>
      </c>
      <c r="AC170" s="922">
        <v>1</v>
      </c>
      <c r="AD170" s="922">
        <v>1</v>
      </c>
      <c r="AE170" s="922">
        <v>1</v>
      </c>
      <c r="AF170" s="922"/>
      <c r="AG170" s="922"/>
      <c r="AH170" s="922">
        <f t="shared" si="10"/>
        <v>3</v>
      </c>
      <c r="AI170" s="922">
        <v>54</v>
      </c>
      <c r="AJ170" s="922">
        <v>25</v>
      </c>
      <c r="AK170" s="922"/>
      <c r="AL170" s="922"/>
      <c r="AM170" s="922">
        <v>7430</v>
      </c>
      <c r="AN170" s="922"/>
      <c r="AO170" s="922"/>
      <c r="AP170" s="922">
        <v>9629</v>
      </c>
      <c r="AQ170" s="922">
        <v>2523</v>
      </c>
      <c r="AR170" s="922"/>
      <c r="AS170" s="922">
        <v>5490</v>
      </c>
      <c r="AT170" s="922">
        <f t="shared" si="8"/>
        <v>17642</v>
      </c>
      <c r="AU170" s="921">
        <v>95</v>
      </c>
      <c r="AV170" s="921">
        <v>109</v>
      </c>
      <c r="AW170" s="921">
        <v>512</v>
      </c>
      <c r="AX170" s="921"/>
      <c r="AY170" s="921"/>
      <c r="AZ170" s="921">
        <v>1457</v>
      </c>
      <c r="BA170" s="921">
        <f t="shared" si="11"/>
        <v>2173</v>
      </c>
      <c r="BB170" s="921">
        <v>144</v>
      </c>
      <c r="BC170" s="921"/>
      <c r="BD170" s="921"/>
      <c r="BE170" s="921"/>
      <c r="BF170" s="921"/>
      <c r="BG170" s="921">
        <f t="shared" si="9"/>
        <v>144</v>
      </c>
    </row>
    <row r="171" spans="1:59">
      <c r="A171" s="918">
        <v>166</v>
      </c>
      <c r="B171" s="919" t="s">
        <v>18949</v>
      </c>
      <c r="C171" s="919" t="s">
        <v>18978</v>
      </c>
      <c r="D171" s="919" t="s">
        <v>17968</v>
      </c>
      <c r="E171" s="919" t="s">
        <v>18979</v>
      </c>
      <c r="F171" s="920" t="s">
        <v>18980</v>
      </c>
      <c r="G171" s="919" t="s">
        <v>18981</v>
      </c>
      <c r="H171" s="919" t="s">
        <v>16232</v>
      </c>
      <c r="I171" s="919" t="s">
        <v>18122</v>
      </c>
      <c r="J171" s="919" t="s">
        <v>18982</v>
      </c>
      <c r="K171" s="926" t="s">
        <v>18983</v>
      </c>
      <c r="L171" s="921">
        <v>4589.8999999999996</v>
      </c>
      <c r="M171" s="922"/>
      <c r="N171" s="921"/>
      <c r="O171" s="922">
        <v>621</v>
      </c>
      <c r="P171" s="921">
        <v>1100</v>
      </c>
      <c r="Q171" s="922"/>
      <c r="R171" s="921"/>
      <c r="S171" s="922"/>
      <c r="T171" s="921"/>
      <c r="U171" s="922"/>
      <c r="V171" s="921"/>
      <c r="W171" s="922"/>
      <c r="X171" s="921"/>
      <c r="Y171" s="922">
        <v>500</v>
      </c>
      <c r="Z171" s="921">
        <v>217</v>
      </c>
      <c r="AA171" s="922">
        <v>2</v>
      </c>
      <c r="AB171" s="922">
        <v>2</v>
      </c>
      <c r="AC171" s="922"/>
      <c r="AD171" s="922"/>
      <c r="AE171" s="922"/>
      <c r="AF171" s="922"/>
      <c r="AG171" s="922"/>
      <c r="AH171" s="922">
        <f t="shared" si="10"/>
        <v>0</v>
      </c>
      <c r="AI171" s="922">
        <v>27</v>
      </c>
      <c r="AJ171" s="922"/>
      <c r="AK171" s="922">
        <v>32</v>
      </c>
      <c r="AL171" s="922"/>
      <c r="AM171" s="922"/>
      <c r="AN171" s="922"/>
      <c r="AO171" s="922"/>
      <c r="AP171" s="922">
        <v>6800</v>
      </c>
      <c r="AQ171" s="922">
        <v>3200</v>
      </c>
      <c r="AR171" s="922">
        <v>125500</v>
      </c>
      <c r="AS171" s="922">
        <v>24000</v>
      </c>
      <c r="AT171" s="922">
        <f t="shared" si="8"/>
        <v>159500</v>
      </c>
      <c r="AU171" s="921">
        <v>130</v>
      </c>
      <c r="AV171" s="921">
        <v>392</v>
      </c>
      <c r="AW171" s="921"/>
      <c r="AX171" s="921"/>
      <c r="AY171" s="921"/>
      <c r="AZ171" s="921"/>
      <c r="BA171" s="921">
        <f t="shared" si="11"/>
        <v>522</v>
      </c>
      <c r="BB171" s="921"/>
      <c r="BC171" s="921"/>
      <c r="BD171" s="921"/>
      <c r="BE171" s="921">
        <v>2.4</v>
      </c>
      <c r="BF171" s="921"/>
      <c r="BG171" s="921">
        <f t="shared" si="9"/>
        <v>2.4</v>
      </c>
    </row>
    <row r="172" spans="1:59">
      <c r="A172" s="918">
        <v>167</v>
      </c>
      <c r="B172" s="919" t="s">
        <v>18949</v>
      </c>
      <c r="C172" s="919" t="s">
        <v>18984</v>
      </c>
      <c r="D172" s="919" t="s">
        <v>17968</v>
      </c>
      <c r="E172" s="919" t="s">
        <v>18985</v>
      </c>
      <c r="F172" s="920" t="s">
        <v>18986</v>
      </c>
      <c r="G172" s="919" t="s">
        <v>18987</v>
      </c>
      <c r="H172" s="919" t="s">
        <v>16241</v>
      </c>
      <c r="I172" s="919" t="s">
        <v>18122</v>
      </c>
      <c r="J172" s="919" t="s">
        <v>18988</v>
      </c>
      <c r="K172" s="926" t="s">
        <v>18989</v>
      </c>
      <c r="L172" s="921">
        <v>2990</v>
      </c>
      <c r="M172" s="922">
        <v>478</v>
      </c>
      <c r="N172" s="921">
        <v>935</v>
      </c>
      <c r="O172" s="922"/>
      <c r="P172" s="921"/>
      <c r="Q172" s="922"/>
      <c r="R172" s="921"/>
      <c r="S172" s="922">
        <v>1</v>
      </c>
      <c r="T172" s="921">
        <v>80</v>
      </c>
      <c r="U172" s="922"/>
      <c r="V172" s="921"/>
      <c r="W172" s="922"/>
      <c r="X172" s="921"/>
      <c r="Y172" s="922"/>
      <c r="Z172" s="921"/>
      <c r="AA172" s="922">
        <v>3</v>
      </c>
      <c r="AB172" s="922">
        <v>3</v>
      </c>
      <c r="AC172" s="922">
        <v>1</v>
      </c>
      <c r="AD172" s="922">
        <v>1</v>
      </c>
      <c r="AE172" s="922">
        <v>1</v>
      </c>
      <c r="AF172" s="922">
        <v>0</v>
      </c>
      <c r="AG172" s="922"/>
      <c r="AH172" s="922">
        <f t="shared" si="10"/>
        <v>3</v>
      </c>
      <c r="AI172" s="922">
        <v>21</v>
      </c>
      <c r="AJ172" s="922"/>
      <c r="AK172" s="922"/>
      <c r="AL172" s="922">
        <v>6</v>
      </c>
      <c r="AM172" s="922">
        <v>379</v>
      </c>
      <c r="AN172" s="922"/>
      <c r="AO172" s="922"/>
      <c r="AP172" s="922">
        <v>5975</v>
      </c>
      <c r="AQ172" s="922"/>
      <c r="AR172" s="922">
        <v>1600</v>
      </c>
      <c r="AS172" s="922"/>
      <c r="AT172" s="922">
        <f t="shared" si="8"/>
        <v>7575</v>
      </c>
      <c r="AU172" s="921">
        <v>16.3</v>
      </c>
      <c r="AV172" s="921">
        <v>306</v>
      </c>
      <c r="AW172" s="921">
        <v>288</v>
      </c>
      <c r="AX172" s="921"/>
      <c r="AY172" s="921"/>
      <c r="AZ172" s="921"/>
      <c r="BA172" s="921">
        <f t="shared" si="11"/>
        <v>610.29999999999995</v>
      </c>
      <c r="BB172" s="921">
        <v>4</v>
      </c>
      <c r="BC172" s="921"/>
      <c r="BD172" s="921"/>
      <c r="BE172" s="921">
        <v>0.2</v>
      </c>
      <c r="BF172" s="921"/>
      <c r="BG172" s="921">
        <f t="shared" si="9"/>
        <v>4.2</v>
      </c>
    </row>
    <row r="173" spans="1:59">
      <c r="A173" s="918">
        <v>168</v>
      </c>
      <c r="B173" s="919" t="s">
        <v>18949</v>
      </c>
      <c r="C173" s="919" t="s">
        <v>18990</v>
      </c>
      <c r="D173" s="919" t="s">
        <v>17968</v>
      </c>
      <c r="E173" s="919" t="s">
        <v>18991</v>
      </c>
      <c r="F173" s="920" t="s">
        <v>18992</v>
      </c>
      <c r="G173" s="919" t="s">
        <v>18993</v>
      </c>
      <c r="H173" s="919" t="s">
        <v>2807</v>
      </c>
      <c r="I173" s="919" t="s">
        <v>18994</v>
      </c>
      <c r="J173" s="919" t="s">
        <v>18995</v>
      </c>
      <c r="K173" s="926" t="s">
        <v>18996</v>
      </c>
      <c r="L173" s="921">
        <v>4594.8999999999996</v>
      </c>
      <c r="M173" s="922"/>
      <c r="N173" s="921"/>
      <c r="O173" s="922">
        <v>416</v>
      </c>
      <c r="P173" s="921">
        <v>927</v>
      </c>
      <c r="Q173" s="922"/>
      <c r="R173" s="921"/>
      <c r="S173" s="922">
        <v>1</v>
      </c>
      <c r="T173" s="921">
        <v>185</v>
      </c>
      <c r="U173" s="922">
        <v>1</v>
      </c>
      <c r="V173" s="921">
        <v>666.2</v>
      </c>
      <c r="W173" s="922"/>
      <c r="X173" s="921"/>
      <c r="Y173" s="922"/>
      <c r="Z173" s="921"/>
      <c r="AA173" s="922">
        <v>3</v>
      </c>
      <c r="AB173" s="922">
        <v>3</v>
      </c>
      <c r="AC173" s="922"/>
      <c r="AD173" s="922"/>
      <c r="AE173" s="922"/>
      <c r="AF173" s="922"/>
      <c r="AG173" s="922"/>
      <c r="AH173" s="922">
        <f t="shared" si="10"/>
        <v>0</v>
      </c>
      <c r="AI173" s="922">
        <v>21</v>
      </c>
      <c r="AJ173" s="922"/>
      <c r="AK173" s="922">
        <v>27</v>
      </c>
      <c r="AL173" s="922">
        <v>16</v>
      </c>
      <c r="AM173" s="922">
        <v>670</v>
      </c>
      <c r="AN173" s="922"/>
      <c r="AO173" s="922"/>
      <c r="AP173" s="922">
        <v>7218</v>
      </c>
      <c r="AQ173" s="922"/>
      <c r="AR173" s="922">
        <v>5833</v>
      </c>
      <c r="AS173" s="922">
        <v>3747</v>
      </c>
      <c r="AT173" s="922">
        <f t="shared" si="8"/>
        <v>16798</v>
      </c>
      <c r="AU173" s="921">
        <v>58.145000000000003</v>
      </c>
      <c r="AV173" s="921">
        <v>185</v>
      </c>
      <c r="AW173" s="921">
        <v>20</v>
      </c>
      <c r="AX173" s="921"/>
      <c r="AY173" s="921"/>
      <c r="AZ173" s="921"/>
      <c r="BA173" s="921">
        <f t="shared" si="11"/>
        <v>263.14499999999998</v>
      </c>
      <c r="BB173" s="921"/>
      <c r="BC173" s="921"/>
      <c r="BD173" s="921"/>
      <c r="BE173" s="921">
        <v>4.6189999999999998</v>
      </c>
      <c r="BF173" s="921"/>
      <c r="BG173" s="921">
        <f t="shared" si="9"/>
        <v>4.6189999999999998</v>
      </c>
    </row>
    <row r="174" spans="1:59">
      <c r="A174" s="918">
        <v>169</v>
      </c>
      <c r="B174" s="919" t="s">
        <v>18949</v>
      </c>
      <c r="C174" s="919" t="s">
        <v>18997</v>
      </c>
      <c r="D174" s="919" t="s">
        <v>17968</v>
      </c>
      <c r="E174" s="919" t="s">
        <v>18998</v>
      </c>
      <c r="F174" s="920" t="s">
        <v>18999</v>
      </c>
      <c r="G174" s="919" t="s">
        <v>19000</v>
      </c>
      <c r="H174" s="919" t="s">
        <v>16259</v>
      </c>
      <c r="I174" s="919" t="s">
        <v>19001</v>
      </c>
      <c r="J174" s="919" t="s">
        <v>19002</v>
      </c>
      <c r="K174" s="926" t="s">
        <v>19003</v>
      </c>
      <c r="L174" s="921">
        <v>3306.7</v>
      </c>
      <c r="M174" s="922">
        <v>492</v>
      </c>
      <c r="N174" s="921">
        <v>764</v>
      </c>
      <c r="O174" s="922"/>
      <c r="P174" s="921"/>
      <c r="Q174" s="922"/>
      <c r="R174" s="921"/>
      <c r="S174" s="922"/>
      <c r="T174" s="921"/>
      <c r="U174" s="922"/>
      <c r="V174" s="921"/>
      <c r="W174" s="922"/>
      <c r="X174" s="921"/>
      <c r="Y174" s="922"/>
      <c r="Z174" s="921"/>
      <c r="AA174" s="922">
        <v>1</v>
      </c>
      <c r="AB174" s="922">
        <v>1</v>
      </c>
      <c r="AC174" s="922"/>
      <c r="AD174" s="922"/>
      <c r="AE174" s="922"/>
      <c r="AF174" s="922"/>
      <c r="AG174" s="922"/>
      <c r="AH174" s="922">
        <f t="shared" si="10"/>
        <v>0</v>
      </c>
      <c r="AI174" s="922">
        <v>27</v>
      </c>
      <c r="AJ174" s="922"/>
      <c r="AK174" s="922"/>
      <c r="AL174" s="922">
        <v>17</v>
      </c>
      <c r="AM174" s="922"/>
      <c r="AN174" s="922"/>
      <c r="AO174" s="922"/>
      <c r="AP174" s="922">
        <v>12239</v>
      </c>
      <c r="AQ174" s="922"/>
      <c r="AR174" s="922"/>
      <c r="AS174" s="922"/>
      <c r="AT174" s="922">
        <f t="shared" si="8"/>
        <v>12239</v>
      </c>
      <c r="AU174" s="921"/>
      <c r="AV174" s="921">
        <v>84</v>
      </c>
      <c r="AW174" s="921"/>
      <c r="AX174" s="921"/>
      <c r="AY174" s="921"/>
      <c r="AZ174" s="921"/>
      <c r="BA174" s="921">
        <f t="shared" si="11"/>
        <v>84</v>
      </c>
      <c r="BB174" s="921"/>
      <c r="BC174" s="921"/>
      <c r="BD174" s="921"/>
      <c r="BE174" s="921">
        <v>2</v>
      </c>
      <c r="BF174" s="921"/>
      <c r="BG174" s="921">
        <f t="shared" si="9"/>
        <v>2</v>
      </c>
    </row>
    <row r="175" spans="1:59">
      <c r="A175" s="918">
        <v>170</v>
      </c>
      <c r="B175" s="919" t="s">
        <v>18949</v>
      </c>
      <c r="C175" s="919" t="s">
        <v>19004</v>
      </c>
      <c r="D175" s="919" t="s">
        <v>17968</v>
      </c>
      <c r="E175" s="919" t="s">
        <v>19005</v>
      </c>
      <c r="F175" s="920" t="s">
        <v>19006</v>
      </c>
      <c r="G175" s="919" t="s">
        <v>19007</v>
      </c>
      <c r="H175" s="919" t="s">
        <v>16264</v>
      </c>
      <c r="I175" s="919" t="s">
        <v>18122</v>
      </c>
      <c r="J175" s="919" t="s">
        <v>19008</v>
      </c>
      <c r="K175" s="919" t="s">
        <v>19009</v>
      </c>
      <c r="L175" s="921">
        <v>4967</v>
      </c>
      <c r="M175" s="922">
        <v>420</v>
      </c>
      <c r="N175" s="921">
        <v>1286</v>
      </c>
      <c r="O175" s="922"/>
      <c r="P175" s="921"/>
      <c r="Q175" s="922"/>
      <c r="R175" s="921"/>
      <c r="S175" s="922"/>
      <c r="T175" s="921"/>
      <c r="U175" s="922"/>
      <c r="V175" s="921"/>
      <c r="W175" s="922"/>
      <c r="X175" s="921"/>
      <c r="Y175" s="922"/>
      <c r="Z175" s="921"/>
      <c r="AA175" s="922">
        <v>1</v>
      </c>
      <c r="AB175" s="922">
        <v>1</v>
      </c>
      <c r="AC175" s="922"/>
      <c r="AD175" s="922"/>
      <c r="AE175" s="922"/>
      <c r="AF175" s="922"/>
      <c r="AG175" s="922"/>
      <c r="AH175" s="922">
        <f t="shared" si="10"/>
        <v>0</v>
      </c>
      <c r="AI175" s="922">
        <v>16</v>
      </c>
      <c r="AJ175" s="922"/>
      <c r="AK175" s="922"/>
      <c r="AL175" s="922">
        <v>114</v>
      </c>
      <c r="AM175" s="922"/>
      <c r="AN175" s="922"/>
      <c r="AO175" s="922"/>
      <c r="AP175" s="922">
        <v>3500</v>
      </c>
      <c r="AQ175" s="922"/>
      <c r="AR175" s="922"/>
      <c r="AS175" s="922">
        <v>18460</v>
      </c>
      <c r="AT175" s="922">
        <f t="shared" si="8"/>
        <v>21960</v>
      </c>
      <c r="AU175" s="921">
        <v>35</v>
      </c>
      <c r="AV175" s="921">
        <v>178</v>
      </c>
      <c r="AW175" s="921"/>
      <c r="AX175" s="921"/>
      <c r="AY175" s="921"/>
      <c r="AZ175" s="921"/>
      <c r="BA175" s="921">
        <f t="shared" si="11"/>
        <v>213</v>
      </c>
      <c r="BB175" s="921"/>
      <c r="BC175" s="921"/>
      <c r="BD175" s="921"/>
      <c r="BE175" s="921">
        <v>11</v>
      </c>
      <c r="BF175" s="921"/>
      <c r="BG175" s="921">
        <f t="shared" si="9"/>
        <v>11</v>
      </c>
    </row>
    <row r="176" spans="1:59">
      <c r="A176" s="918">
        <v>171</v>
      </c>
      <c r="B176" s="919" t="s">
        <v>18949</v>
      </c>
      <c r="C176" s="919" t="s">
        <v>19010</v>
      </c>
      <c r="D176" s="919" t="s">
        <v>17968</v>
      </c>
      <c r="E176" s="919" t="s">
        <v>19011</v>
      </c>
      <c r="F176" s="920" t="s">
        <v>19012</v>
      </c>
      <c r="G176" s="919" t="s">
        <v>19013</v>
      </c>
      <c r="H176" s="919" t="s">
        <v>2813</v>
      </c>
      <c r="I176" s="919" t="s">
        <v>18122</v>
      </c>
      <c r="J176" s="919" t="s">
        <v>19014</v>
      </c>
      <c r="K176" s="919" t="s">
        <v>19015</v>
      </c>
      <c r="L176" s="921">
        <v>3216.1</v>
      </c>
      <c r="M176" s="922"/>
      <c r="N176" s="921"/>
      <c r="O176" s="922">
        <v>477</v>
      </c>
      <c r="P176" s="921">
        <v>1726.6</v>
      </c>
      <c r="Q176" s="922"/>
      <c r="R176" s="921"/>
      <c r="S176" s="922"/>
      <c r="T176" s="921"/>
      <c r="U176" s="922"/>
      <c r="V176" s="921"/>
      <c r="W176" s="922"/>
      <c r="X176" s="921"/>
      <c r="Y176" s="922"/>
      <c r="Z176" s="921"/>
      <c r="AA176" s="922">
        <v>1</v>
      </c>
      <c r="AB176" s="922">
        <v>1</v>
      </c>
      <c r="AC176" s="922"/>
      <c r="AD176" s="922"/>
      <c r="AE176" s="922"/>
      <c r="AF176" s="922"/>
      <c r="AG176" s="922"/>
      <c r="AH176" s="922">
        <f t="shared" si="10"/>
        <v>0</v>
      </c>
      <c r="AI176" s="922">
        <v>17</v>
      </c>
      <c r="AJ176" s="922"/>
      <c r="AK176" s="922"/>
      <c r="AL176" s="922">
        <v>34</v>
      </c>
      <c r="AM176" s="922"/>
      <c r="AN176" s="922"/>
      <c r="AO176" s="922"/>
      <c r="AP176" s="922">
        <v>4800</v>
      </c>
      <c r="AQ176" s="922"/>
      <c r="AR176" s="922"/>
      <c r="AS176" s="922">
        <v>11000</v>
      </c>
      <c r="AT176" s="922">
        <f t="shared" si="8"/>
        <v>15800</v>
      </c>
      <c r="AU176" s="921">
        <v>12</v>
      </c>
      <c r="AV176" s="921">
        <v>119</v>
      </c>
      <c r="AW176" s="921"/>
      <c r="AX176" s="921"/>
      <c r="AY176" s="921"/>
      <c r="AZ176" s="921"/>
      <c r="BA176" s="921">
        <f t="shared" si="11"/>
        <v>131</v>
      </c>
      <c r="BB176" s="921"/>
      <c r="BC176" s="921"/>
      <c r="BD176" s="921"/>
      <c r="BE176" s="921">
        <v>1.4</v>
      </c>
      <c r="BF176" s="921"/>
      <c r="BG176" s="921">
        <f t="shared" si="9"/>
        <v>1.4</v>
      </c>
    </row>
    <row r="177" spans="1:59">
      <c r="A177" s="918">
        <v>172</v>
      </c>
      <c r="B177" s="919" t="s">
        <v>18949</v>
      </c>
      <c r="C177" s="919" t="s">
        <v>19016</v>
      </c>
      <c r="D177" s="919" t="s">
        <v>17968</v>
      </c>
      <c r="E177" s="919" t="s">
        <v>19017</v>
      </c>
      <c r="F177" s="920" t="s">
        <v>19018</v>
      </c>
      <c r="G177" s="919" t="s">
        <v>19019</v>
      </c>
      <c r="H177" s="919" t="s">
        <v>2923</v>
      </c>
      <c r="I177" s="919" t="s">
        <v>18122</v>
      </c>
      <c r="J177" s="919" t="s">
        <v>19020</v>
      </c>
      <c r="K177" s="926" t="s">
        <v>19021</v>
      </c>
      <c r="L177" s="921">
        <v>7290</v>
      </c>
      <c r="M177" s="922">
        <v>600</v>
      </c>
      <c r="N177" s="921">
        <v>916</v>
      </c>
      <c r="O177" s="922"/>
      <c r="P177" s="921"/>
      <c r="Q177" s="922"/>
      <c r="R177" s="921"/>
      <c r="S177" s="922">
        <v>1</v>
      </c>
      <c r="T177" s="921">
        <v>153</v>
      </c>
      <c r="U177" s="922">
        <v>1</v>
      </c>
      <c r="V177" s="921">
        <v>54</v>
      </c>
      <c r="W177" s="922"/>
      <c r="X177" s="921"/>
      <c r="Y177" s="922"/>
      <c r="Z177" s="921"/>
      <c r="AA177" s="922">
        <v>7</v>
      </c>
      <c r="AB177" s="922">
        <v>7</v>
      </c>
      <c r="AC177" s="922">
        <v>3</v>
      </c>
      <c r="AD177" s="922"/>
      <c r="AE177" s="922">
        <v>1</v>
      </c>
      <c r="AF177" s="922"/>
      <c r="AG177" s="922"/>
      <c r="AH177" s="922">
        <f t="shared" si="10"/>
        <v>4</v>
      </c>
      <c r="AI177" s="922">
        <v>11</v>
      </c>
      <c r="AJ177" s="922">
        <v>18</v>
      </c>
      <c r="AK177" s="922">
        <v>51</v>
      </c>
      <c r="AL177" s="922"/>
      <c r="AM177" s="922">
        <v>5336</v>
      </c>
      <c r="AN177" s="922">
        <v>1064</v>
      </c>
      <c r="AO177" s="922"/>
      <c r="AP177" s="922">
        <v>5792</v>
      </c>
      <c r="AQ177" s="922">
        <v>1085</v>
      </c>
      <c r="AR177" s="922">
        <v>13</v>
      </c>
      <c r="AS177" s="922"/>
      <c r="AT177" s="922">
        <f t="shared" si="8"/>
        <v>6890</v>
      </c>
      <c r="AU177" s="921">
        <v>91</v>
      </c>
      <c r="AV177" s="921">
        <v>666</v>
      </c>
      <c r="AW177" s="921">
        <v>441</v>
      </c>
      <c r="AX177" s="921">
        <v>34</v>
      </c>
      <c r="AY177" s="921"/>
      <c r="AZ177" s="921"/>
      <c r="BA177" s="921">
        <f t="shared" si="11"/>
        <v>1232</v>
      </c>
      <c r="BB177" s="921">
        <v>151</v>
      </c>
      <c r="BC177" s="921">
        <v>5</v>
      </c>
      <c r="BD177" s="921"/>
      <c r="BE177" s="921">
        <v>17</v>
      </c>
      <c r="BF177" s="921"/>
      <c r="BG177" s="921">
        <f t="shared" si="9"/>
        <v>173</v>
      </c>
    </row>
    <row r="178" spans="1:59">
      <c r="A178" s="918">
        <v>173</v>
      </c>
      <c r="B178" s="919" t="s">
        <v>18949</v>
      </c>
      <c r="C178" s="919" t="s">
        <v>19022</v>
      </c>
      <c r="D178" s="919" t="s">
        <v>17968</v>
      </c>
      <c r="E178" s="919" t="s">
        <v>19023</v>
      </c>
      <c r="F178" s="920" t="s">
        <v>19024</v>
      </c>
      <c r="G178" s="919" t="s">
        <v>19025</v>
      </c>
      <c r="H178" s="919" t="s">
        <v>16227</v>
      </c>
      <c r="I178" s="919" t="s">
        <v>18122</v>
      </c>
      <c r="J178" s="919" t="s">
        <v>19026</v>
      </c>
      <c r="K178" s="926" t="s">
        <v>19027</v>
      </c>
      <c r="L178" s="921">
        <v>3195</v>
      </c>
      <c r="M178" s="922"/>
      <c r="N178" s="921"/>
      <c r="O178" s="922">
        <v>498</v>
      </c>
      <c r="P178" s="921">
        <v>1582</v>
      </c>
      <c r="Q178" s="922"/>
      <c r="R178" s="921"/>
      <c r="S178" s="922"/>
      <c r="T178" s="921"/>
      <c r="U178" s="922"/>
      <c r="V178" s="921"/>
      <c r="W178" s="922"/>
      <c r="X178" s="921"/>
      <c r="Y178" s="922"/>
      <c r="Z178" s="921"/>
      <c r="AA178" s="922">
        <v>2</v>
      </c>
      <c r="AB178" s="922">
        <v>2</v>
      </c>
      <c r="AC178" s="922"/>
      <c r="AD178" s="922"/>
      <c r="AE178" s="922"/>
      <c r="AF178" s="922"/>
      <c r="AG178" s="922"/>
      <c r="AH178" s="922">
        <f t="shared" si="10"/>
        <v>0</v>
      </c>
      <c r="AI178" s="922">
        <v>7</v>
      </c>
      <c r="AJ178" s="922"/>
      <c r="AK178" s="922"/>
      <c r="AL178" s="922">
        <v>50</v>
      </c>
      <c r="AM178" s="922">
        <v>115</v>
      </c>
      <c r="AN178" s="922"/>
      <c r="AO178" s="922"/>
      <c r="AP178" s="922">
        <v>2097</v>
      </c>
      <c r="AQ178" s="922"/>
      <c r="AR178" s="922"/>
      <c r="AS178" s="922">
        <v>14657</v>
      </c>
      <c r="AT178" s="922">
        <f t="shared" si="8"/>
        <v>16754</v>
      </c>
      <c r="AU178" s="921">
        <v>5.93</v>
      </c>
      <c r="AV178" s="921">
        <v>91.481999999999999</v>
      </c>
      <c r="AW178" s="921">
        <v>6.6</v>
      </c>
      <c r="AX178" s="921"/>
      <c r="AY178" s="921"/>
      <c r="AZ178" s="921"/>
      <c r="BA178" s="921">
        <f t="shared" si="11"/>
        <v>104.012</v>
      </c>
      <c r="BB178" s="921"/>
      <c r="BC178" s="921"/>
      <c r="BD178" s="921"/>
      <c r="BE178" s="921">
        <v>1.395</v>
      </c>
      <c r="BF178" s="921"/>
      <c r="BG178" s="921">
        <f t="shared" si="9"/>
        <v>1.395</v>
      </c>
    </row>
    <row r="179" spans="1:59">
      <c r="A179" s="918">
        <v>174</v>
      </c>
      <c r="B179" s="919" t="s">
        <v>19028</v>
      </c>
      <c r="C179" s="919" t="s">
        <v>19132</v>
      </c>
      <c r="D179" s="919" t="s">
        <v>19029</v>
      </c>
      <c r="E179" s="919" t="s">
        <v>19030</v>
      </c>
      <c r="F179" s="920" t="s">
        <v>19031</v>
      </c>
      <c r="G179" s="919" t="s">
        <v>19032</v>
      </c>
      <c r="H179" s="919" t="s">
        <v>24864</v>
      </c>
      <c r="I179" s="919" t="s">
        <v>24865</v>
      </c>
      <c r="J179" s="919" t="s">
        <v>19033</v>
      </c>
      <c r="K179" s="919" t="s">
        <v>19034</v>
      </c>
      <c r="L179" s="921">
        <v>9672.6</v>
      </c>
      <c r="M179" s="922"/>
      <c r="N179" s="921"/>
      <c r="O179" s="922">
        <v>836</v>
      </c>
      <c r="P179" s="921">
        <v>1455</v>
      </c>
      <c r="Q179" s="922"/>
      <c r="R179" s="921"/>
      <c r="S179" s="922"/>
      <c r="T179" s="921"/>
      <c r="U179" s="922"/>
      <c r="V179" s="921"/>
      <c r="W179" s="922"/>
      <c r="X179" s="921"/>
      <c r="Y179" s="922"/>
      <c r="Z179" s="921"/>
      <c r="AA179" s="922">
        <v>3</v>
      </c>
      <c r="AB179" s="922">
        <v>3</v>
      </c>
      <c r="AC179" s="922">
        <v>3</v>
      </c>
      <c r="AD179" s="922"/>
      <c r="AE179" s="922"/>
      <c r="AF179" s="922"/>
      <c r="AG179" s="922"/>
      <c r="AH179" s="922">
        <f t="shared" si="10"/>
        <v>3</v>
      </c>
      <c r="AI179" s="922">
        <v>64</v>
      </c>
      <c r="AJ179" s="922"/>
      <c r="AK179" s="922"/>
      <c r="AL179" s="922">
        <v>119</v>
      </c>
      <c r="AM179" s="922">
        <v>10110</v>
      </c>
      <c r="AN179" s="922"/>
      <c r="AO179" s="922"/>
      <c r="AP179" s="922">
        <v>20410</v>
      </c>
      <c r="AQ179" s="922"/>
      <c r="AR179" s="922"/>
      <c r="AS179" s="922">
        <v>38300</v>
      </c>
      <c r="AT179" s="922">
        <f t="shared" si="8"/>
        <v>58710</v>
      </c>
      <c r="AU179" s="921">
        <v>180</v>
      </c>
      <c r="AV179" s="921">
        <v>51</v>
      </c>
      <c r="AW179" s="921">
        <v>422</v>
      </c>
      <c r="AX179" s="921"/>
      <c r="AY179" s="921"/>
      <c r="AZ179" s="921"/>
      <c r="BA179" s="921">
        <f t="shared" si="11"/>
        <v>653</v>
      </c>
      <c r="BB179" s="921">
        <v>179</v>
      </c>
      <c r="BC179" s="921"/>
      <c r="BD179" s="921"/>
      <c r="BE179" s="921">
        <v>16</v>
      </c>
      <c r="BF179" s="921"/>
      <c r="BG179" s="921">
        <f t="shared" si="9"/>
        <v>195</v>
      </c>
    </row>
    <row r="180" spans="1:59">
      <c r="A180" s="918">
        <v>175</v>
      </c>
      <c r="B180" s="919" t="s">
        <v>19028</v>
      </c>
      <c r="C180" s="919" t="s">
        <v>19035</v>
      </c>
      <c r="D180" s="919" t="s">
        <v>18967</v>
      </c>
      <c r="E180" s="919" t="s">
        <v>19036</v>
      </c>
      <c r="F180" s="920" t="s">
        <v>5777</v>
      </c>
      <c r="G180" s="919" t="s">
        <v>19037</v>
      </c>
      <c r="H180" s="919" t="s">
        <v>19038</v>
      </c>
      <c r="I180" s="919" t="s">
        <v>17973</v>
      </c>
      <c r="J180" s="919" t="s">
        <v>19039</v>
      </c>
      <c r="K180" s="919" t="s">
        <v>19040</v>
      </c>
      <c r="L180" s="921">
        <v>33755</v>
      </c>
      <c r="M180" s="922">
        <v>1642</v>
      </c>
      <c r="N180" s="921">
        <v>7284</v>
      </c>
      <c r="O180" s="922">
        <v>443</v>
      </c>
      <c r="P180" s="921">
        <v>1366</v>
      </c>
      <c r="Q180" s="922"/>
      <c r="R180" s="921"/>
      <c r="S180" s="922"/>
      <c r="T180" s="921"/>
      <c r="U180" s="922">
        <v>3</v>
      </c>
      <c r="V180" s="921">
        <v>613</v>
      </c>
      <c r="W180" s="922">
        <v>1</v>
      </c>
      <c r="X180" s="921">
        <v>225</v>
      </c>
      <c r="Y180" s="922">
        <v>200</v>
      </c>
      <c r="Z180" s="921">
        <v>19</v>
      </c>
      <c r="AA180" s="922">
        <v>9</v>
      </c>
      <c r="AB180" s="922">
        <v>9</v>
      </c>
      <c r="AC180" s="922"/>
      <c r="AD180" s="922"/>
      <c r="AE180" s="922">
        <v>8</v>
      </c>
      <c r="AF180" s="922"/>
      <c r="AG180" s="922">
        <v>1</v>
      </c>
      <c r="AH180" s="922">
        <f t="shared" si="10"/>
        <v>9</v>
      </c>
      <c r="AI180" s="922">
        <v>152</v>
      </c>
      <c r="AJ180" s="922"/>
      <c r="AK180" s="922">
        <v>185</v>
      </c>
      <c r="AL180" s="922"/>
      <c r="AM180" s="922">
        <v>48181</v>
      </c>
      <c r="AN180" s="922"/>
      <c r="AO180" s="922">
        <v>235</v>
      </c>
      <c r="AP180" s="922">
        <v>62618</v>
      </c>
      <c r="AQ180" s="922"/>
      <c r="AR180" s="922"/>
      <c r="AS180" s="922"/>
      <c r="AT180" s="922">
        <f t="shared" si="8"/>
        <v>62618</v>
      </c>
      <c r="AU180" s="921">
        <v>135</v>
      </c>
      <c r="AV180" s="921"/>
      <c r="AW180" s="921">
        <v>1514</v>
      </c>
      <c r="AX180" s="921"/>
      <c r="AY180" s="921">
        <v>65</v>
      </c>
      <c r="AZ180" s="921"/>
      <c r="BA180" s="921">
        <f t="shared" si="11"/>
        <v>1714</v>
      </c>
      <c r="BB180" s="921">
        <v>571</v>
      </c>
      <c r="BC180" s="921"/>
      <c r="BD180" s="921">
        <v>21</v>
      </c>
      <c r="BE180" s="921">
        <v>111</v>
      </c>
      <c r="BF180" s="921"/>
      <c r="BG180" s="921">
        <f t="shared" si="9"/>
        <v>703</v>
      </c>
    </row>
    <row r="181" spans="1:59" s="929" customFormat="1">
      <c r="A181" s="918">
        <v>176</v>
      </c>
      <c r="B181" s="919" t="s">
        <v>19028</v>
      </c>
      <c r="C181" s="919" t="s">
        <v>19035</v>
      </c>
      <c r="D181" s="919" t="s">
        <v>18967</v>
      </c>
      <c r="E181" s="919" t="s">
        <v>19041</v>
      </c>
      <c r="F181" s="920" t="s">
        <v>19042</v>
      </c>
      <c r="G181" s="919" t="s">
        <v>19043</v>
      </c>
      <c r="H181" s="919" t="s">
        <v>19038</v>
      </c>
      <c r="I181" s="919" t="s">
        <v>19044</v>
      </c>
      <c r="J181" s="919" t="s">
        <v>19045</v>
      </c>
      <c r="K181" s="919" t="s">
        <v>19046</v>
      </c>
      <c r="L181" s="921">
        <v>4838.1000000000004</v>
      </c>
      <c r="M181" s="922"/>
      <c r="N181" s="921"/>
      <c r="O181" s="922">
        <v>654</v>
      </c>
      <c r="P181" s="921">
        <v>1109</v>
      </c>
      <c r="Q181" s="922">
        <v>186</v>
      </c>
      <c r="R181" s="921">
        <v>267</v>
      </c>
      <c r="S181" s="922"/>
      <c r="T181" s="921"/>
      <c r="U181" s="922"/>
      <c r="V181" s="921"/>
      <c r="W181" s="922"/>
      <c r="X181" s="921"/>
      <c r="Y181" s="922"/>
      <c r="Z181" s="921"/>
      <c r="AA181" s="922">
        <v>9</v>
      </c>
      <c r="AB181" s="922">
        <v>7</v>
      </c>
      <c r="AC181" s="922">
        <v>3</v>
      </c>
      <c r="AD181" s="922">
        <v>1</v>
      </c>
      <c r="AE181" s="922">
        <v>1</v>
      </c>
      <c r="AF181" s="922"/>
      <c r="AG181" s="922"/>
      <c r="AH181" s="922">
        <f t="shared" si="10"/>
        <v>5</v>
      </c>
      <c r="AI181" s="922">
        <v>95</v>
      </c>
      <c r="AJ181" s="922"/>
      <c r="AK181" s="922"/>
      <c r="AL181" s="922"/>
      <c r="AM181" s="922">
        <v>33416</v>
      </c>
      <c r="AN181" s="922"/>
      <c r="AO181" s="922"/>
      <c r="AP181" s="922">
        <v>46321</v>
      </c>
      <c r="AQ181" s="922"/>
      <c r="AR181" s="922"/>
      <c r="AS181" s="922"/>
      <c r="AT181" s="922">
        <f t="shared" si="8"/>
        <v>46321</v>
      </c>
      <c r="AU181" s="921"/>
      <c r="AV181" s="921">
        <v>411</v>
      </c>
      <c r="AW181" s="921">
        <v>18</v>
      </c>
      <c r="AX181" s="921"/>
      <c r="AY181" s="921"/>
      <c r="AZ181" s="921">
        <v>331</v>
      </c>
      <c r="BA181" s="921">
        <f t="shared" si="11"/>
        <v>760</v>
      </c>
      <c r="BB181" s="921">
        <v>19</v>
      </c>
      <c r="BC181" s="921"/>
      <c r="BD181" s="921"/>
      <c r="BE181" s="921">
        <v>56</v>
      </c>
      <c r="BF181" s="921"/>
      <c r="BG181" s="921">
        <f t="shared" si="9"/>
        <v>75</v>
      </c>
    </row>
    <row r="182" spans="1:59">
      <c r="A182" s="918">
        <v>177</v>
      </c>
      <c r="B182" s="919" t="s">
        <v>19028</v>
      </c>
      <c r="C182" s="919" t="s">
        <v>19035</v>
      </c>
      <c r="D182" s="919" t="s">
        <v>18967</v>
      </c>
      <c r="E182" s="919" t="s">
        <v>19047</v>
      </c>
      <c r="F182" s="920" t="s">
        <v>19048</v>
      </c>
      <c r="G182" s="919" t="s">
        <v>19049</v>
      </c>
      <c r="H182" s="919" t="s">
        <v>19038</v>
      </c>
      <c r="I182" s="919" t="s">
        <v>17973</v>
      </c>
      <c r="J182" s="919" t="s">
        <v>19050</v>
      </c>
      <c r="K182" s="919" t="s">
        <v>19051</v>
      </c>
      <c r="L182" s="921">
        <v>4867</v>
      </c>
      <c r="M182" s="922"/>
      <c r="N182" s="921"/>
      <c r="O182" s="922"/>
      <c r="P182" s="921"/>
      <c r="Q182" s="922">
        <v>200</v>
      </c>
      <c r="R182" s="921">
        <v>307</v>
      </c>
      <c r="S182" s="922">
        <v>2</v>
      </c>
      <c r="T182" s="921">
        <v>325</v>
      </c>
      <c r="U182" s="922"/>
      <c r="V182" s="921"/>
      <c r="W182" s="922"/>
      <c r="X182" s="921"/>
      <c r="Y182" s="922"/>
      <c r="Z182" s="921"/>
      <c r="AA182" s="922">
        <v>6</v>
      </c>
      <c r="AB182" s="922">
        <v>6</v>
      </c>
      <c r="AC182" s="922"/>
      <c r="AD182" s="922"/>
      <c r="AE182" s="922"/>
      <c r="AF182" s="922"/>
      <c r="AG182" s="922"/>
      <c r="AH182" s="922">
        <f t="shared" si="10"/>
        <v>0</v>
      </c>
      <c r="AI182" s="922"/>
      <c r="AJ182" s="922">
        <v>141</v>
      </c>
      <c r="AK182" s="922"/>
      <c r="AL182" s="922">
        <v>22</v>
      </c>
      <c r="AM182" s="922"/>
      <c r="AN182" s="922"/>
      <c r="AO182" s="922"/>
      <c r="AP182" s="922">
        <v>0</v>
      </c>
      <c r="AQ182" s="922">
        <v>6082</v>
      </c>
      <c r="AR182" s="922"/>
      <c r="AS182" s="922">
        <v>3185</v>
      </c>
      <c r="AT182" s="922">
        <f t="shared" si="8"/>
        <v>9267</v>
      </c>
      <c r="AU182" s="921"/>
      <c r="AV182" s="921">
        <v>113</v>
      </c>
      <c r="AW182" s="921"/>
      <c r="AX182" s="921"/>
      <c r="AY182" s="921"/>
      <c r="AZ182" s="921"/>
      <c r="BA182" s="921">
        <f t="shared" si="11"/>
        <v>113</v>
      </c>
      <c r="BB182" s="921"/>
      <c r="BC182" s="921"/>
      <c r="BD182" s="921"/>
      <c r="BE182" s="921">
        <v>9</v>
      </c>
      <c r="BF182" s="921"/>
      <c r="BG182" s="921">
        <f t="shared" si="9"/>
        <v>9</v>
      </c>
    </row>
    <row r="183" spans="1:59">
      <c r="A183" s="918">
        <v>178</v>
      </c>
      <c r="B183" s="919" t="s">
        <v>19028</v>
      </c>
      <c r="C183" s="919" t="s">
        <v>19052</v>
      </c>
      <c r="D183" s="919" t="s">
        <v>18967</v>
      </c>
      <c r="E183" s="919" t="s">
        <v>19053</v>
      </c>
      <c r="F183" s="920" t="s">
        <v>19054</v>
      </c>
      <c r="G183" s="919" t="s">
        <v>19055</v>
      </c>
      <c r="H183" s="919" t="s">
        <v>19056</v>
      </c>
      <c r="I183" s="919" t="s">
        <v>17973</v>
      </c>
      <c r="J183" s="919" t="s">
        <v>19057</v>
      </c>
      <c r="K183" s="919" t="s">
        <v>19058</v>
      </c>
      <c r="L183" s="921">
        <v>3825</v>
      </c>
      <c r="M183" s="922">
        <v>629</v>
      </c>
      <c r="N183" s="921">
        <v>568.5</v>
      </c>
      <c r="O183" s="922"/>
      <c r="P183" s="921"/>
      <c r="Q183" s="922">
        <v>102</v>
      </c>
      <c r="R183" s="921">
        <v>74.400000000000006</v>
      </c>
      <c r="S183" s="922"/>
      <c r="T183" s="921"/>
      <c r="U183" s="922"/>
      <c r="V183" s="921"/>
      <c r="W183" s="922">
        <v>1</v>
      </c>
      <c r="X183" s="921">
        <v>25</v>
      </c>
      <c r="Y183" s="922"/>
      <c r="Z183" s="921"/>
      <c r="AA183" s="922">
        <v>9</v>
      </c>
      <c r="AB183" s="922">
        <v>9</v>
      </c>
      <c r="AC183" s="922">
        <v>3</v>
      </c>
      <c r="AD183" s="922">
        <v>1</v>
      </c>
      <c r="AE183" s="922">
        <v>3</v>
      </c>
      <c r="AF183" s="922"/>
      <c r="AG183" s="922">
        <v>1</v>
      </c>
      <c r="AH183" s="922">
        <f t="shared" si="10"/>
        <v>8</v>
      </c>
      <c r="AI183" s="922">
        <v>83</v>
      </c>
      <c r="AJ183" s="922"/>
      <c r="AK183" s="922"/>
      <c r="AL183" s="922">
        <v>41</v>
      </c>
      <c r="AM183" s="922">
        <v>20398</v>
      </c>
      <c r="AN183" s="922"/>
      <c r="AO183" s="922"/>
      <c r="AP183" s="922">
        <v>20398</v>
      </c>
      <c r="AQ183" s="922"/>
      <c r="AR183" s="922"/>
      <c r="AS183" s="922"/>
      <c r="AT183" s="922">
        <f t="shared" si="8"/>
        <v>20398</v>
      </c>
      <c r="AU183" s="921">
        <v>189</v>
      </c>
      <c r="AV183" s="921">
        <v>433</v>
      </c>
      <c r="AW183" s="921">
        <v>824</v>
      </c>
      <c r="AX183" s="921"/>
      <c r="AY183" s="921"/>
      <c r="AZ183" s="921"/>
      <c r="BA183" s="921">
        <f t="shared" si="11"/>
        <v>1446</v>
      </c>
      <c r="BB183" s="921">
        <v>113</v>
      </c>
      <c r="BC183" s="921"/>
      <c r="BD183" s="921"/>
      <c r="BE183" s="921">
        <v>24</v>
      </c>
      <c r="BF183" s="921"/>
      <c r="BG183" s="921">
        <f t="shared" si="9"/>
        <v>137</v>
      </c>
    </row>
    <row r="184" spans="1:59">
      <c r="A184" s="918">
        <v>179</v>
      </c>
      <c r="B184" s="919" t="s">
        <v>19028</v>
      </c>
      <c r="C184" s="919" t="s">
        <v>19059</v>
      </c>
      <c r="D184" s="919" t="s">
        <v>18967</v>
      </c>
      <c r="E184" s="919" t="s">
        <v>19060</v>
      </c>
      <c r="F184" s="920" t="s">
        <v>19061</v>
      </c>
      <c r="G184" s="919" t="s">
        <v>19062</v>
      </c>
      <c r="H184" s="919" t="s">
        <v>3079</v>
      </c>
      <c r="I184" s="919" t="s">
        <v>18122</v>
      </c>
      <c r="J184" s="919" t="s">
        <v>19063</v>
      </c>
      <c r="K184" s="919" t="s">
        <v>19064</v>
      </c>
      <c r="L184" s="921">
        <v>6269</v>
      </c>
      <c r="M184" s="922">
        <v>764</v>
      </c>
      <c r="N184" s="921">
        <v>768</v>
      </c>
      <c r="O184" s="922"/>
      <c r="P184" s="921"/>
      <c r="Q184" s="922">
        <v>167</v>
      </c>
      <c r="R184" s="921">
        <v>186</v>
      </c>
      <c r="S184" s="922">
        <v>1</v>
      </c>
      <c r="T184" s="921">
        <v>360</v>
      </c>
      <c r="U184" s="922"/>
      <c r="V184" s="921"/>
      <c r="W184" s="922"/>
      <c r="X184" s="921"/>
      <c r="Y184" s="922"/>
      <c r="Z184" s="921"/>
      <c r="AA184" s="922">
        <v>9</v>
      </c>
      <c r="AB184" s="922">
        <v>9</v>
      </c>
      <c r="AC184" s="922">
        <v>3</v>
      </c>
      <c r="AD184" s="922"/>
      <c r="AE184" s="922"/>
      <c r="AF184" s="922"/>
      <c r="AG184" s="922"/>
      <c r="AH184" s="922">
        <f t="shared" si="10"/>
        <v>3</v>
      </c>
      <c r="AI184" s="922">
        <v>58</v>
      </c>
      <c r="AJ184" s="922">
        <v>20</v>
      </c>
      <c r="AK184" s="922"/>
      <c r="AL184" s="922">
        <v>71</v>
      </c>
      <c r="AM184" s="922">
        <v>10896</v>
      </c>
      <c r="AN184" s="922"/>
      <c r="AO184" s="922"/>
      <c r="AP184" s="922">
        <v>34083</v>
      </c>
      <c r="AQ184" s="922">
        <v>1750</v>
      </c>
      <c r="AR184" s="922"/>
      <c r="AS184" s="922">
        <v>23295</v>
      </c>
      <c r="AT184" s="922">
        <f t="shared" si="8"/>
        <v>59128</v>
      </c>
      <c r="AU184" s="921"/>
      <c r="AV184" s="921"/>
      <c r="AW184" s="921">
        <v>600</v>
      </c>
      <c r="AX184" s="921"/>
      <c r="AY184" s="921"/>
      <c r="AZ184" s="921"/>
      <c r="BA184" s="921">
        <f t="shared" si="11"/>
        <v>600</v>
      </c>
      <c r="BB184" s="921">
        <v>60</v>
      </c>
      <c r="BC184" s="921"/>
      <c r="BD184" s="921"/>
      <c r="BE184" s="921">
        <v>10</v>
      </c>
      <c r="BF184" s="921"/>
      <c r="BG184" s="921">
        <f t="shared" si="9"/>
        <v>70</v>
      </c>
    </row>
    <row r="185" spans="1:59">
      <c r="A185" s="918">
        <v>180</v>
      </c>
      <c r="B185" s="919" t="s">
        <v>19028</v>
      </c>
      <c r="C185" s="919" t="s">
        <v>19065</v>
      </c>
      <c r="D185" s="919" t="s">
        <v>18967</v>
      </c>
      <c r="E185" s="919" t="s">
        <v>19066</v>
      </c>
      <c r="F185" s="920" t="s">
        <v>19067</v>
      </c>
      <c r="G185" s="919" t="s">
        <v>19068</v>
      </c>
      <c r="H185" s="919" t="s">
        <v>19069</v>
      </c>
      <c r="I185" s="919" t="s">
        <v>18122</v>
      </c>
      <c r="J185" s="919" t="s">
        <v>19070</v>
      </c>
      <c r="K185" s="919" t="s">
        <v>19071</v>
      </c>
      <c r="L185" s="921">
        <v>8465.9500000000007</v>
      </c>
      <c r="M185" s="922"/>
      <c r="N185" s="921"/>
      <c r="O185" s="922">
        <v>509</v>
      </c>
      <c r="P185" s="921">
        <v>198</v>
      </c>
      <c r="Q185" s="922"/>
      <c r="R185" s="921"/>
      <c r="S185" s="922">
        <v>1</v>
      </c>
      <c r="T185" s="921">
        <v>495</v>
      </c>
      <c r="U185" s="922"/>
      <c r="V185" s="921"/>
      <c r="W185" s="922"/>
      <c r="X185" s="921"/>
      <c r="Y185" s="922">
        <v>999</v>
      </c>
      <c r="Z185" s="921">
        <v>299</v>
      </c>
      <c r="AA185" s="922">
        <v>27</v>
      </c>
      <c r="AB185" s="922">
        <v>27</v>
      </c>
      <c r="AC185" s="922">
        <v>3</v>
      </c>
      <c r="AD185" s="922"/>
      <c r="AE185" s="922"/>
      <c r="AF185" s="922"/>
      <c r="AG185" s="922"/>
      <c r="AH185" s="922">
        <f t="shared" si="10"/>
        <v>3</v>
      </c>
      <c r="AI185" s="922">
        <v>162</v>
      </c>
      <c r="AJ185" s="922">
        <v>58</v>
      </c>
      <c r="AK185" s="922"/>
      <c r="AL185" s="922"/>
      <c r="AM185" s="922">
        <v>650</v>
      </c>
      <c r="AN185" s="922"/>
      <c r="AO185" s="922"/>
      <c r="AP185" s="922">
        <v>42817</v>
      </c>
      <c r="AQ185" s="922">
        <v>2950</v>
      </c>
      <c r="AR185" s="922"/>
      <c r="AS185" s="922"/>
      <c r="AT185" s="922">
        <f t="shared" si="8"/>
        <v>45767</v>
      </c>
      <c r="AU185" s="921">
        <v>85</v>
      </c>
      <c r="AV185" s="921">
        <v>115</v>
      </c>
      <c r="AW185" s="921">
        <v>97</v>
      </c>
      <c r="AX185" s="921"/>
      <c r="AY185" s="921"/>
      <c r="AZ185" s="921"/>
      <c r="BA185" s="921">
        <f t="shared" si="11"/>
        <v>297</v>
      </c>
      <c r="BB185" s="921">
        <v>3</v>
      </c>
      <c r="BC185" s="921"/>
      <c r="BD185" s="921"/>
      <c r="BE185" s="921">
        <v>24</v>
      </c>
      <c r="BF185" s="921"/>
      <c r="BG185" s="921">
        <f t="shared" si="9"/>
        <v>27</v>
      </c>
    </row>
    <row r="186" spans="1:59">
      <c r="A186" s="918">
        <v>181</v>
      </c>
      <c r="B186" s="919" t="s">
        <v>19028</v>
      </c>
      <c r="C186" s="919" t="s">
        <v>19072</v>
      </c>
      <c r="D186" s="919" t="s">
        <v>18967</v>
      </c>
      <c r="E186" s="919" t="s">
        <v>19073</v>
      </c>
      <c r="F186" s="920" t="s">
        <v>19074</v>
      </c>
      <c r="G186" s="919" t="s">
        <v>19075</v>
      </c>
      <c r="H186" s="919" t="s">
        <v>3327</v>
      </c>
      <c r="I186" s="919" t="s">
        <v>18122</v>
      </c>
      <c r="J186" s="919" t="s">
        <v>19076</v>
      </c>
      <c r="K186" s="919" t="s">
        <v>19077</v>
      </c>
      <c r="L186" s="921">
        <v>3626</v>
      </c>
      <c r="M186" s="922"/>
      <c r="N186" s="921"/>
      <c r="O186" s="922">
        <v>601</v>
      </c>
      <c r="P186" s="921">
        <v>979</v>
      </c>
      <c r="Q186" s="922">
        <v>108</v>
      </c>
      <c r="R186" s="921">
        <v>162</v>
      </c>
      <c r="S186" s="922">
        <v>3</v>
      </c>
      <c r="T186" s="921">
        <v>330</v>
      </c>
      <c r="U186" s="922"/>
      <c r="V186" s="921"/>
      <c r="W186" s="922"/>
      <c r="X186" s="921"/>
      <c r="Y186" s="922"/>
      <c r="Z186" s="921"/>
      <c r="AA186" s="922">
        <v>11</v>
      </c>
      <c r="AB186" s="922">
        <v>11</v>
      </c>
      <c r="AC186" s="922">
        <v>3</v>
      </c>
      <c r="AD186" s="922"/>
      <c r="AE186" s="922">
        <v>1</v>
      </c>
      <c r="AF186" s="922"/>
      <c r="AG186" s="922"/>
      <c r="AH186" s="922">
        <f t="shared" si="10"/>
        <v>4</v>
      </c>
      <c r="AI186" s="922">
        <v>124</v>
      </c>
      <c r="AJ186" s="922">
        <v>34</v>
      </c>
      <c r="AK186" s="922"/>
      <c r="AL186" s="922">
        <v>124</v>
      </c>
      <c r="AM186" s="922">
        <v>11635</v>
      </c>
      <c r="AN186" s="922"/>
      <c r="AO186" s="922"/>
      <c r="AP186" s="922">
        <v>46188</v>
      </c>
      <c r="AQ186" s="922">
        <v>10400</v>
      </c>
      <c r="AR186" s="922"/>
      <c r="AS186" s="922">
        <v>42568</v>
      </c>
      <c r="AT186" s="922">
        <f t="shared" si="8"/>
        <v>99156</v>
      </c>
      <c r="AU186" s="921">
        <v>24</v>
      </c>
      <c r="AV186" s="921">
        <v>270</v>
      </c>
      <c r="AW186" s="921">
        <v>978</v>
      </c>
      <c r="AX186" s="921">
        <v>20</v>
      </c>
      <c r="AY186" s="921"/>
      <c r="AZ186" s="921"/>
      <c r="BA186" s="921">
        <f t="shared" si="11"/>
        <v>1292</v>
      </c>
      <c r="BB186" s="921">
        <v>181.97</v>
      </c>
      <c r="BC186" s="921"/>
      <c r="BD186" s="921"/>
      <c r="BE186" s="921">
        <v>84</v>
      </c>
      <c r="BF186" s="921"/>
      <c r="BG186" s="921">
        <f t="shared" si="9"/>
        <v>265.97000000000003</v>
      </c>
    </row>
    <row r="187" spans="1:59">
      <c r="A187" s="918">
        <v>182</v>
      </c>
      <c r="B187" s="919" t="s">
        <v>19028</v>
      </c>
      <c r="C187" s="919" t="s">
        <v>19078</v>
      </c>
      <c r="D187" s="919" t="s">
        <v>18967</v>
      </c>
      <c r="E187" s="919" t="s">
        <v>19079</v>
      </c>
      <c r="F187" s="920" t="s">
        <v>19080</v>
      </c>
      <c r="G187" s="919" t="s">
        <v>19081</v>
      </c>
      <c r="H187" s="919" t="s">
        <v>19082</v>
      </c>
      <c r="I187" s="919" t="s">
        <v>18273</v>
      </c>
      <c r="J187" s="919" t="s">
        <v>19083</v>
      </c>
      <c r="K187" s="919" t="s">
        <v>19084</v>
      </c>
      <c r="L187" s="921">
        <v>2615</v>
      </c>
      <c r="M187" s="922"/>
      <c r="N187" s="921"/>
      <c r="O187" s="922">
        <v>560</v>
      </c>
      <c r="P187" s="921">
        <v>731.5</v>
      </c>
      <c r="Q187" s="922">
        <v>169</v>
      </c>
      <c r="R187" s="921">
        <v>273</v>
      </c>
      <c r="S187" s="922"/>
      <c r="T187" s="921"/>
      <c r="U187" s="922"/>
      <c r="V187" s="921"/>
      <c r="W187" s="922"/>
      <c r="X187" s="921"/>
      <c r="Y187" s="922"/>
      <c r="Z187" s="921"/>
      <c r="AA187" s="922">
        <v>5</v>
      </c>
      <c r="AB187" s="922">
        <v>5</v>
      </c>
      <c r="AC187" s="922">
        <v>3</v>
      </c>
      <c r="AD187" s="922"/>
      <c r="AE187" s="922">
        <v>1</v>
      </c>
      <c r="AF187" s="922"/>
      <c r="AG187" s="922">
        <v>1</v>
      </c>
      <c r="AH187" s="922">
        <f t="shared" si="10"/>
        <v>5</v>
      </c>
      <c r="AI187" s="922">
        <v>191</v>
      </c>
      <c r="AJ187" s="922"/>
      <c r="AK187" s="922">
        <v>14</v>
      </c>
      <c r="AL187" s="922"/>
      <c r="AM187" s="922">
        <v>232783</v>
      </c>
      <c r="AN187" s="922"/>
      <c r="AO187" s="922"/>
      <c r="AP187" s="922">
        <v>101336</v>
      </c>
      <c r="AQ187" s="922"/>
      <c r="AR187" s="922">
        <v>220</v>
      </c>
      <c r="AS187" s="922"/>
      <c r="AT187" s="922">
        <f t="shared" si="8"/>
        <v>101556</v>
      </c>
      <c r="AU187" s="921">
        <v>197</v>
      </c>
      <c r="AV187" s="921">
        <v>330</v>
      </c>
      <c r="AW187" s="921">
        <v>540</v>
      </c>
      <c r="AX187" s="921"/>
      <c r="AY187" s="921"/>
      <c r="AZ187" s="921"/>
      <c r="BA187" s="921">
        <f t="shared" si="11"/>
        <v>1067</v>
      </c>
      <c r="BB187" s="921">
        <v>66</v>
      </c>
      <c r="BC187" s="921"/>
      <c r="BD187" s="921"/>
      <c r="BE187" s="921">
        <v>13</v>
      </c>
      <c r="BF187" s="921"/>
      <c r="BG187" s="921">
        <f t="shared" si="9"/>
        <v>79</v>
      </c>
    </row>
    <row r="188" spans="1:59">
      <c r="A188" s="918">
        <v>183</v>
      </c>
      <c r="B188" s="919" t="s">
        <v>19028</v>
      </c>
      <c r="C188" s="919" t="s">
        <v>19085</v>
      </c>
      <c r="D188" s="919" t="s">
        <v>18967</v>
      </c>
      <c r="E188" s="919" t="s">
        <v>19086</v>
      </c>
      <c r="F188" s="920" t="s">
        <v>19087</v>
      </c>
      <c r="G188" s="919" t="s">
        <v>19088</v>
      </c>
      <c r="H188" s="919" t="s">
        <v>16516</v>
      </c>
      <c r="I188" s="919" t="s">
        <v>18122</v>
      </c>
      <c r="J188" s="919" t="s">
        <v>19089</v>
      </c>
      <c r="K188" s="919" t="s">
        <v>19090</v>
      </c>
      <c r="L188" s="921">
        <v>9463</v>
      </c>
      <c r="M188" s="922"/>
      <c r="N188" s="921"/>
      <c r="O188" s="922">
        <v>718</v>
      </c>
      <c r="P188" s="921">
        <v>4095</v>
      </c>
      <c r="Q188" s="922">
        <v>152</v>
      </c>
      <c r="R188" s="921">
        <v>386</v>
      </c>
      <c r="S188" s="922">
        <v>1</v>
      </c>
      <c r="T188" s="921">
        <v>318</v>
      </c>
      <c r="U188" s="922">
        <v>1</v>
      </c>
      <c r="V188" s="921">
        <v>124</v>
      </c>
      <c r="W188" s="922">
        <v>1</v>
      </c>
      <c r="X188" s="921">
        <v>36</v>
      </c>
      <c r="Y188" s="922"/>
      <c r="Z188" s="921"/>
      <c r="AA188" s="922">
        <v>21</v>
      </c>
      <c r="AB188" s="922">
        <v>8</v>
      </c>
      <c r="AC188" s="922">
        <v>3</v>
      </c>
      <c r="AD188" s="922"/>
      <c r="AE188" s="922"/>
      <c r="AF188" s="922"/>
      <c r="AG188" s="922"/>
      <c r="AH188" s="922">
        <f t="shared" si="10"/>
        <v>3</v>
      </c>
      <c r="AI188" s="922">
        <v>25</v>
      </c>
      <c r="AJ188" s="922">
        <v>84</v>
      </c>
      <c r="AK188" s="922"/>
      <c r="AL188" s="922">
        <v>241</v>
      </c>
      <c r="AM188" s="922">
        <v>4579</v>
      </c>
      <c r="AN188" s="922"/>
      <c r="AO188" s="922"/>
      <c r="AP188" s="922">
        <v>8528</v>
      </c>
      <c r="AQ188" s="922">
        <v>5310</v>
      </c>
      <c r="AR188" s="922"/>
      <c r="AS188" s="922"/>
      <c r="AT188" s="922">
        <f t="shared" si="8"/>
        <v>13838</v>
      </c>
      <c r="AU188" s="921">
        <v>316</v>
      </c>
      <c r="AV188" s="921">
        <v>1084</v>
      </c>
      <c r="AW188" s="921">
        <v>391</v>
      </c>
      <c r="AX188" s="921"/>
      <c r="AY188" s="921"/>
      <c r="AZ188" s="921"/>
      <c r="BA188" s="921">
        <f t="shared" si="11"/>
        <v>1791</v>
      </c>
      <c r="BB188" s="921">
        <v>45</v>
      </c>
      <c r="BC188" s="921"/>
      <c r="BD188" s="921"/>
      <c r="BE188" s="921">
        <v>31</v>
      </c>
      <c r="BF188" s="921"/>
      <c r="BG188" s="921">
        <f t="shared" si="9"/>
        <v>76</v>
      </c>
    </row>
    <row r="189" spans="1:59">
      <c r="A189" s="918">
        <v>184</v>
      </c>
      <c r="B189" s="919" t="s">
        <v>19028</v>
      </c>
      <c r="C189" s="919" t="s">
        <v>19091</v>
      </c>
      <c r="D189" s="919" t="s">
        <v>18967</v>
      </c>
      <c r="E189" s="919" t="s">
        <v>19092</v>
      </c>
      <c r="F189" s="920" t="s">
        <v>19093</v>
      </c>
      <c r="G189" s="919" t="s">
        <v>19094</v>
      </c>
      <c r="H189" s="919" t="s">
        <v>19095</v>
      </c>
      <c r="I189" s="919" t="s">
        <v>17973</v>
      </c>
      <c r="J189" s="919" t="s">
        <v>19096</v>
      </c>
      <c r="K189" s="919" t="s">
        <v>19097</v>
      </c>
      <c r="L189" s="921">
        <v>7490</v>
      </c>
      <c r="M189" s="922">
        <v>1001</v>
      </c>
      <c r="N189" s="921">
        <v>2472</v>
      </c>
      <c r="O189" s="922">
        <v>300</v>
      </c>
      <c r="P189" s="921">
        <v>1272</v>
      </c>
      <c r="Q189" s="922"/>
      <c r="R189" s="921"/>
      <c r="S189" s="922">
        <v>2</v>
      </c>
      <c r="T189" s="921">
        <v>456</v>
      </c>
      <c r="U189" s="922"/>
      <c r="V189" s="921"/>
      <c r="W189" s="922"/>
      <c r="X189" s="921"/>
      <c r="Y189" s="922">
        <v>1500</v>
      </c>
      <c r="Z189" s="921">
        <v>941</v>
      </c>
      <c r="AA189" s="922">
        <v>26</v>
      </c>
      <c r="AB189" s="922">
        <v>15</v>
      </c>
      <c r="AC189" s="922">
        <v>6</v>
      </c>
      <c r="AD189" s="922">
        <v>1</v>
      </c>
      <c r="AE189" s="922">
        <v>3</v>
      </c>
      <c r="AF189" s="922">
        <v>2</v>
      </c>
      <c r="AG189" s="922"/>
      <c r="AH189" s="922">
        <f t="shared" si="10"/>
        <v>12</v>
      </c>
      <c r="AI189" s="922">
        <v>152</v>
      </c>
      <c r="AJ189" s="922">
        <v>27</v>
      </c>
      <c r="AK189" s="922">
        <v>2</v>
      </c>
      <c r="AL189" s="922"/>
      <c r="AM189" s="922">
        <v>24060</v>
      </c>
      <c r="AN189" s="922"/>
      <c r="AO189" s="922"/>
      <c r="AP189" s="922">
        <v>57203</v>
      </c>
      <c r="AQ189" s="922">
        <v>15613</v>
      </c>
      <c r="AR189" s="922">
        <v>428</v>
      </c>
      <c r="AS189" s="922"/>
      <c r="AT189" s="922">
        <f t="shared" si="8"/>
        <v>73244</v>
      </c>
      <c r="AU189" s="921">
        <v>664</v>
      </c>
      <c r="AV189" s="921">
        <v>627</v>
      </c>
      <c r="AW189" s="921">
        <v>527</v>
      </c>
      <c r="AX189" s="921">
        <v>205</v>
      </c>
      <c r="AY189" s="921"/>
      <c r="AZ189" s="921">
        <v>173</v>
      </c>
      <c r="BA189" s="921">
        <f t="shared" si="11"/>
        <v>2196</v>
      </c>
      <c r="BB189" s="921">
        <v>111</v>
      </c>
      <c r="BC189" s="921"/>
      <c r="BD189" s="921"/>
      <c r="BE189" s="921">
        <v>30</v>
      </c>
      <c r="BF189" s="921"/>
      <c r="BG189" s="921">
        <f t="shared" si="9"/>
        <v>141</v>
      </c>
    </row>
    <row r="190" spans="1:59" s="929" customFormat="1">
      <c r="A190" s="918">
        <v>185</v>
      </c>
      <c r="B190" s="919" t="s">
        <v>19028</v>
      </c>
      <c r="C190" s="919" t="s">
        <v>19098</v>
      </c>
      <c r="D190" s="919" t="s">
        <v>18967</v>
      </c>
      <c r="E190" s="919" t="s">
        <v>19099</v>
      </c>
      <c r="F190" s="920" t="s">
        <v>19100</v>
      </c>
      <c r="G190" s="919" t="s">
        <v>19101</v>
      </c>
      <c r="H190" s="919" t="s">
        <v>19102</v>
      </c>
      <c r="I190" s="919" t="s">
        <v>18122</v>
      </c>
      <c r="J190" s="919" t="s">
        <v>19103</v>
      </c>
      <c r="K190" s="919" t="s">
        <v>19104</v>
      </c>
      <c r="L190" s="921">
        <v>3657.59</v>
      </c>
      <c r="M190" s="922"/>
      <c r="N190" s="921"/>
      <c r="O190" s="922">
        <v>704</v>
      </c>
      <c r="P190" s="921">
        <v>990</v>
      </c>
      <c r="Q190" s="922">
        <v>230</v>
      </c>
      <c r="R190" s="921">
        <v>288</v>
      </c>
      <c r="S190" s="922">
        <v>1</v>
      </c>
      <c r="T190" s="921">
        <v>381</v>
      </c>
      <c r="U190" s="922">
        <v>2</v>
      </c>
      <c r="V190" s="921">
        <v>330</v>
      </c>
      <c r="W190" s="922"/>
      <c r="X190" s="921"/>
      <c r="Y190" s="922"/>
      <c r="Z190" s="921"/>
      <c r="AA190" s="922">
        <v>6</v>
      </c>
      <c r="AB190" s="922">
        <v>6</v>
      </c>
      <c r="AC190" s="922">
        <v>3</v>
      </c>
      <c r="AD190" s="922">
        <v>1</v>
      </c>
      <c r="AE190" s="922">
        <v>1</v>
      </c>
      <c r="AF190" s="922"/>
      <c r="AG190" s="922">
        <v>1</v>
      </c>
      <c r="AH190" s="922">
        <f t="shared" si="10"/>
        <v>6</v>
      </c>
      <c r="AI190" s="922">
        <v>32</v>
      </c>
      <c r="AJ190" s="922">
        <v>61</v>
      </c>
      <c r="AK190" s="922">
        <v>184</v>
      </c>
      <c r="AL190" s="922"/>
      <c r="AM190" s="922">
        <v>5699</v>
      </c>
      <c r="AN190" s="922"/>
      <c r="AO190" s="922"/>
      <c r="AP190" s="922">
        <v>13171</v>
      </c>
      <c r="AQ190" s="922">
        <v>5394</v>
      </c>
      <c r="AR190" s="922">
        <v>3180</v>
      </c>
      <c r="AS190" s="922"/>
      <c r="AT190" s="922">
        <f t="shared" si="8"/>
        <v>21745</v>
      </c>
      <c r="AU190" s="921">
        <v>320</v>
      </c>
      <c r="AV190" s="921">
        <v>90</v>
      </c>
      <c r="AW190" s="921">
        <v>510</v>
      </c>
      <c r="AX190" s="921"/>
      <c r="AY190" s="921">
        <v>116</v>
      </c>
      <c r="AZ190" s="921"/>
      <c r="BA190" s="921">
        <f t="shared" si="11"/>
        <v>1036</v>
      </c>
      <c r="BB190" s="921">
        <v>69</v>
      </c>
      <c r="BC190" s="921"/>
      <c r="BD190" s="921"/>
      <c r="BE190" s="921">
        <v>8</v>
      </c>
      <c r="BF190" s="921">
        <v>11</v>
      </c>
      <c r="BG190" s="921">
        <f t="shared" si="9"/>
        <v>88</v>
      </c>
    </row>
    <row r="191" spans="1:59">
      <c r="A191" s="918">
        <v>186</v>
      </c>
      <c r="B191" s="919" t="s">
        <v>19028</v>
      </c>
      <c r="C191" s="919" t="s">
        <v>19105</v>
      </c>
      <c r="D191" s="919" t="s">
        <v>18967</v>
      </c>
      <c r="E191" s="919" t="s">
        <v>19106</v>
      </c>
      <c r="F191" s="920" t="s">
        <v>19107</v>
      </c>
      <c r="G191" s="919" t="s">
        <v>19108</v>
      </c>
      <c r="H191" s="919" t="s">
        <v>3002</v>
      </c>
      <c r="I191" s="919" t="s">
        <v>18122</v>
      </c>
      <c r="J191" s="919" t="s">
        <v>19109</v>
      </c>
      <c r="K191" s="919" t="s">
        <v>19110</v>
      </c>
      <c r="L191" s="921">
        <v>2283</v>
      </c>
      <c r="M191" s="922"/>
      <c r="N191" s="921"/>
      <c r="O191" s="922"/>
      <c r="P191" s="921"/>
      <c r="Q191" s="922">
        <v>198</v>
      </c>
      <c r="R191" s="921">
        <v>383</v>
      </c>
      <c r="S191" s="922"/>
      <c r="T191" s="921"/>
      <c r="U191" s="922"/>
      <c r="V191" s="921"/>
      <c r="W191" s="922"/>
      <c r="X191" s="921"/>
      <c r="Y191" s="922"/>
      <c r="Z191" s="921"/>
      <c r="AA191" s="922">
        <v>40</v>
      </c>
      <c r="AB191" s="922">
        <v>5</v>
      </c>
      <c r="AC191" s="922"/>
      <c r="AD191" s="922"/>
      <c r="AE191" s="922"/>
      <c r="AF191" s="922"/>
      <c r="AG191" s="922">
        <v>35</v>
      </c>
      <c r="AH191" s="922">
        <f t="shared" si="10"/>
        <v>35</v>
      </c>
      <c r="AI191" s="922">
        <v>31</v>
      </c>
      <c r="AJ191" s="922"/>
      <c r="AK191" s="922"/>
      <c r="AL191" s="922"/>
      <c r="AM191" s="922">
        <v>2286</v>
      </c>
      <c r="AN191" s="922"/>
      <c r="AO191" s="922"/>
      <c r="AP191" s="922">
        <v>2286</v>
      </c>
      <c r="AQ191" s="922"/>
      <c r="AR191" s="922"/>
      <c r="AS191" s="922"/>
      <c r="AT191" s="922">
        <f t="shared" si="8"/>
        <v>2286</v>
      </c>
      <c r="AU191" s="921">
        <v>776</v>
      </c>
      <c r="AV191" s="921">
        <v>56</v>
      </c>
      <c r="AW191" s="921">
        <v>52</v>
      </c>
      <c r="AX191" s="921"/>
      <c r="AY191" s="921"/>
      <c r="AZ191" s="921"/>
      <c r="BA191" s="921">
        <f t="shared" si="11"/>
        <v>884</v>
      </c>
      <c r="BB191" s="921">
        <v>1</v>
      </c>
      <c r="BC191" s="921"/>
      <c r="BD191" s="921"/>
      <c r="BE191" s="921"/>
      <c r="BF191" s="921"/>
      <c r="BG191" s="921">
        <f t="shared" si="9"/>
        <v>1</v>
      </c>
    </row>
    <row r="192" spans="1:59">
      <c r="A192" s="918">
        <v>187</v>
      </c>
      <c r="B192" s="919" t="s">
        <v>19028</v>
      </c>
      <c r="C192" s="919" t="s">
        <v>19111</v>
      </c>
      <c r="D192" s="919" t="s">
        <v>18967</v>
      </c>
      <c r="E192" s="919" t="s">
        <v>19112</v>
      </c>
      <c r="F192" s="920" t="s">
        <v>19113</v>
      </c>
      <c r="G192" s="919" t="s">
        <v>19114</v>
      </c>
      <c r="H192" s="919" t="s">
        <v>3007</v>
      </c>
      <c r="I192" s="919" t="s">
        <v>18122</v>
      </c>
      <c r="J192" s="919" t="s">
        <v>19115</v>
      </c>
      <c r="K192" s="919" t="s">
        <v>19116</v>
      </c>
      <c r="L192" s="921">
        <v>2777</v>
      </c>
      <c r="M192" s="922"/>
      <c r="N192" s="921"/>
      <c r="O192" s="922">
        <v>626</v>
      </c>
      <c r="P192" s="921">
        <v>648</v>
      </c>
      <c r="Q192" s="922">
        <v>180</v>
      </c>
      <c r="R192" s="921">
        <v>216</v>
      </c>
      <c r="S192" s="922"/>
      <c r="T192" s="921"/>
      <c r="U192" s="922">
        <v>1</v>
      </c>
      <c r="V192" s="921">
        <v>150</v>
      </c>
      <c r="W192" s="922">
        <v>1</v>
      </c>
      <c r="X192" s="921">
        <v>99</v>
      </c>
      <c r="Y192" s="922"/>
      <c r="Z192" s="921"/>
      <c r="AA192" s="922">
        <v>3</v>
      </c>
      <c r="AB192" s="922">
        <v>3</v>
      </c>
      <c r="AC192" s="922"/>
      <c r="AD192" s="922"/>
      <c r="AE192" s="922"/>
      <c r="AF192" s="922"/>
      <c r="AG192" s="922"/>
      <c r="AH192" s="922">
        <f t="shared" si="10"/>
        <v>0</v>
      </c>
      <c r="AI192" s="922">
        <v>71</v>
      </c>
      <c r="AJ192" s="922">
        <v>43</v>
      </c>
      <c r="AK192" s="922">
        <v>31</v>
      </c>
      <c r="AL192" s="922">
        <v>123</v>
      </c>
      <c r="AM192" s="922"/>
      <c r="AN192" s="922"/>
      <c r="AO192" s="922"/>
      <c r="AP192" s="922">
        <v>12679</v>
      </c>
      <c r="AQ192" s="922">
        <v>2570</v>
      </c>
      <c r="AR192" s="922">
        <v>1150</v>
      </c>
      <c r="AS192" s="922">
        <v>11375</v>
      </c>
      <c r="AT192" s="922">
        <f t="shared" si="8"/>
        <v>27774</v>
      </c>
      <c r="AU192" s="921">
        <v>201</v>
      </c>
      <c r="AV192" s="921">
        <v>109</v>
      </c>
      <c r="AW192" s="921"/>
      <c r="AX192" s="921"/>
      <c r="AY192" s="921">
        <v>15</v>
      </c>
      <c r="AZ192" s="921"/>
      <c r="BA192" s="921">
        <f t="shared" si="11"/>
        <v>325</v>
      </c>
      <c r="BB192" s="921"/>
      <c r="BC192" s="921"/>
      <c r="BD192" s="921"/>
      <c r="BE192" s="921">
        <v>1</v>
      </c>
      <c r="BF192" s="921"/>
      <c r="BG192" s="921">
        <f t="shared" si="9"/>
        <v>1</v>
      </c>
    </row>
    <row r="193" spans="1:59">
      <c r="A193" s="918">
        <v>188</v>
      </c>
      <c r="B193" s="919" t="s">
        <v>19028</v>
      </c>
      <c r="C193" s="919" t="s">
        <v>19117</v>
      </c>
      <c r="D193" s="919" t="s">
        <v>18967</v>
      </c>
      <c r="E193" s="919" t="s">
        <v>19118</v>
      </c>
      <c r="F193" s="920" t="s">
        <v>19119</v>
      </c>
      <c r="G193" s="919" t="s">
        <v>19120</v>
      </c>
      <c r="H193" s="919" t="s">
        <v>19121</v>
      </c>
      <c r="I193" s="919" t="s">
        <v>19122</v>
      </c>
      <c r="J193" s="919" t="s">
        <v>19123</v>
      </c>
      <c r="K193" s="919" t="s">
        <v>19124</v>
      </c>
      <c r="L193" s="921">
        <v>5615</v>
      </c>
      <c r="M193" s="922"/>
      <c r="N193" s="921"/>
      <c r="O193" s="922">
        <v>642</v>
      </c>
      <c r="P193" s="921">
        <v>3109</v>
      </c>
      <c r="Q193" s="922">
        <v>196</v>
      </c>
      <c r="R193" s="921">
        <v>2362</v>
      </c>
      <c r="S193" s="922">
        <v>1</v>
      </c>
      <c r="T193" s="921">
        <v>267</v>
      </c>
      <c r="U193" s="922">
        <v>1</v>
      </c>
      <c r="V193" s="921">
        <v>130</v>
      </c>
      <c r="W193" s="922">
        <v>1</v>
      </c>
      <c r="X193" s="921">
        <v>70</v>
      </c>
      <c r="Y193" s="922"/>
      <c r="Z193" s="921"/>
      <c r="AA193" s="922">
        <v>7</v>
      </c>
      <c r="AB193" s="922">
        <v>7</v>
      </c>
      <c r="AC193" s="922">
        <v>3</v>
      </c>
      <c r="AD193" s="922">
        <v>3</v>
      </c>
      <c r="AE193" s="922">
        <v>1</v>
      </c>
      <c r="AF193" s="922"/>
      <c r="AG193" s="922"/>
      <c r="AH193" s="922">
        <f t="shared" si="10"/>
        <v>7</v>
      </c>
      <c r="AI193" s="922">
        <v>8</v>
      </c>
      <c r="AJ193" s="922">
        <v>15</v>
      </c>
      <c r="AK193" s="922">
        <v>60</v>
      </c>
      <c r="AL193" s="922"/>
      <c r="AM193" s="922">
        <v>3743</v>
      </c>
      <c r="AN193" s="922">
        <v>500</v>
      </c>
      <c r="AO193" s="922"/>
      <c r="AP193" s="922">
        <v>8143</v>
      </c>
      <c r="AQ193" s="922">
        <v>1500</v>
      </c>
      <c r="AR193" s="922">
        <v>200</v>
      </c>
      <c r="AS193" s="922">
        <v>38295</v>
      </c>
      <c r="AT193" s="922">
        <f t="shared" si="8"/>
        <v>48138</v>
      </c>
      <c r="AU193" s="921">
        <v>333</v>
      </c>
      <c r="AV193" s="921">
        <v>330</v>
      </c>
      <c r="AW193" s="921">
        <v>430</v>
      </c>
      <c r="AX193" s="921">
        <v>28</v>
      </c>
      <c r="AY193" s="921">
        <v>30</v>
      </c>
      <c r="AZ193" s="921">
        <v>140</v>
      </c>
      <c r="BA193" s="921">
        <f t="shared" si="11"/>
        <v>1291</v>
      </c>
      <c r="BB193" s="921">
        <v>30</v>
      </c>
      <c r="BC193" s="921"/>
      <c r="BD193" s="921"/>
      <c r="BE193" s="921">
        <v>18</v>
      </c>
      <c r="BF193" s="921"/>
      <c r="BG193" s="921">
        <f t="shared" si="9"/>
        <v>48</v>
      </c>
    </row>
    <row r="194" spans="1:59">
      <c r="A194" s="918">
        <v>189</v>
      </c>
      <c r="B194" s="919" t="s">
        <v>19028</v>
      </c>
      <c r="C194" s="919" t="s">
        <v>19125</v>
      </c>
      <c r="D194" s="919" t="s">
        <v>18967</v>
      </c>
      <c r="E194" s="919" t="s">
        <v>19126</v>
      </c>
      <c r="F194" s="920" t="s">
        <v>19127</v>
      </c>
      <c r="G194" s="919" t="s">
        <v>19128</v>
      </c>
      <c r="H194" s="919" t="s">
        <v>19129</v>
      </c>
      <c r="I194" s="919" t="s">
        <v>19122</v>
      </c>
      <c r="J194" s="919" t="s">
        <v>19130</v>
      </c>
      <c r="K194" s="919" t="s">
        <v>19131</v>
      </c>
      <c r="L194" s="921">
        <v>3066</v>
      </c>
      <c r="M194" s="922"/>
      <c r="N194" s="921"/>
      <c r="O194" s="922">
        <v>606</v>
      </c>
      <c r="P194" s="921">
        <v>1100</v>
      </c>
      <c r="Q194" s="922">
        <v>95</v>
      </c>
      <c r="R194" s="921">
        <v>150</v>
      </c>
      <c r="S194" s="922">
        <v>1</v>
      </c>
      <c r="T194" s="921">
        <v>300</v>
      </c>
      <c r="U194" s="922"/>
      <c r="V194" s="921"/>
      <c r="W194" s="922"/>
      <c r="X194" s="921"/>
      <c r="Y194" s="922"/>
      <c r="Z194" s="921"/>
      <c r="AA194" s="922">
        <v>7</v>
      </c>
      <c r="AB194" s="922">
        <v>7</v>
      </c>
      <c r="AC194" s="922">
        <v>3</v>
      </c>
      <c r="AD194" s="922"/>
      <c r="AE194" s="922">
        <v>1</v>
      </c>
      <c r="AF194" s="922"/>
      <c r="AG194" s="922"/>
      <c r="AH194" s="922">
        <f t="shared" si="10"/>
        <v>4</v>
      </c>
      <c r="AI194" s="922">
        <v>60</v>
      </c>
      <c r="AJ194" s="922">
        <v>105</v>
      </c>
      <c r="AK194" s="922"/>
      <c r="AL194" s="922">
        <v>120</v>
      </c>
      <c r="AM194" s="922">
        <v>5005</v>
      </c>
      <c r="AN194" s="922"/>
      <c r="AO194" s="922"/>
      <c r="AP194" s="922">
        <v>15502</v>
      </c>
      <c r="AQ194" s="922">
        <v>1987</v>
      </c>
      <c r="AR194" s="922"/>
      <c r="AS194" s="922">
        <v>16413</v>
      </c>
      <c r="AT194" s="922">
        <f t="shared" si="8"/>
        <v>33902</v>
      </c>
      <c r="AU194" s="921">
        <v>368</v>
      </c>
      <c r="AV194" s="921">
        <v>468</v>
      </c>
      <c r="AW194" s="921">
        <v>375</v>
      </c>
      <c r="AX194" s="921"/>
      <c r="AY194" s="921"/>
      <c r="AZ194" s="921"/>
      <c r="BA194" s="921">
        <f t="shared" si="11"/>
        <v>1211</v>
      </c>
      <c r="BB194" s="921">
        <v>60</v>
      </c>
      <c r="BC194" s="921"/>
      <c r="BD194" s="921"/>
      <c r="BE194" s="921">
        <v>12.7</v>
      </c>
      <c r="BF194" s="921"/>
      <c r="BG194" s="921">
        <f t="shared" si="9"/>
        <v>72.7</v>
      </c>
    </row>
    <row r="195" spans="1:59">
      <c r="A195" s="918">
        <v>190</v>
      </c>
      <c r="B195" s="919" t="s">
        <v>19028</v>
      </c>
      <c r="C195" s="919" t="s">
        <v>19132</v>
      </c>
      <c r="D195" s="919" t="s">
        <v>18967</v>
      </c>
      <c r="E195" s="919" t="s">
        <v>19133</v>
      </c>
      <c r="F195" s="920" t="s">
        <v>19134</v>
      </c>
      <c r="G195" s="919" t="s">
        <v>19135</v>
      </c>
      <c r="H195" s="919" t="s">
        <v>19136</v>
      </c>
      <c r="I195" s="919" t="s">
        <v>18122</v>
      </c>
      <c r="J195" s="919" t="s">
        <v>19137</v>
      </c>
      <c r="K195" s="919" t="s">
        <v>19138</v>
      </c>
      <c r="L195" s="921">
        <v>15446</v>
      </c>
      <c r="M195" s="922"/>
      <c r="N195" s="921"/>
      <c r="O195" s="922">
        <v>510</v>
      </c>
      <c r="P195" s="921">
        <v>2685</v>
      </c>
      <c r="Q195" s="922"/>
      <c r="R195" s="921"/>
      <c r="S195" s="922">
        <v>1</v>
      </c>
      <c r="T195" s="921">
        <v>220</v>
      </c>
      <c r="U195" s="922">
        <v>1</v>
      </c>
      <c r="V195" s="921">
        <v>70</v>
      </c>
      <c r="W195" s="922"/>
      <c r="X195" s="921"/>
      <c r="Y195" s="922"/>
      <c r="Z195" s="921"/>
      <c r="AA195" s="922">
        <v>4</v>
      </c>
      <c r="AB195" s="922">
        <v>4</v>
      </c>
      <c r="AC195" s="922">
        <v>3</v>
      </c>
      <c r="AD195" s="922"/>
      <c r="AE195" s="922"/>
      <c r="AF195" s="922"/>
      <c r="AG195" s="922"/>
      <c r="AH195" s="922">
        <f t="shared" si="10"/>
        <v>3</v>
      </c>
      <c r="AI195" s="922">
        <v>64</v>
      </c>
      <c r="AJ195" s="922">
        <v>39</v>
      </c>
      <c r="AK195" s="922">
        <v>82</v>
      </c>
      <c r="AL195" s="922">
        <v>95</v>
      </c>
      <c r="AM195" s="922">
        <v>3989</v>
      </c>
      <c r="AN195" s="922"/>
      <c r="AO195" s="922"/>
      <c r="AP195" s="922">
        <v>14667</v>
      </c>
      <c r="AQ195" s="922">
        <v>1020</v>
      </c>
      <c r="AR195" s="922">
        <v>1922</v>
      </c>
      <c r="AS195" s="922">
        <v>17553</v>
      </c>
      <c r="AT195" s="922">
        <f t="shared" si="8"/>
        <v>35162</v>
      </c>
      <c r="AU195" s="921">
        <v>195</v>
      </c>
      <c r="AV195" s="921">
        <v>222</v>
      </c>
      <c r="AW195" s="921">
        <v>280</v>
      </c>
      <c r="AX195" s="921"/>
      <c r="AY195" s="921">
        <v>18</v>
      </c>
      <c r="AZ195" s="921"/>
      <c r="BA195" s="921">
        <f t="shared" si="11"/>
        <v>715</v>
      </c>
      <c r="BB195" s="921">
        <v>21</v>
      </c>
      <c r="BC195" s="921"/>
      <c r="BD195" s="921"/>
      <c r="BE195" s="921">
        <v>13</v>
      </c>
      <c r="BF195" s="921"/>
      <c r="BG195" s="921">
        <f t="shared" si="9"/>
        <v>34</v>
      </c>
    </row>
    <row r="196" spans="1:59">
      <c r="A196" s="918">
        <v>191</v>
      </c>
      <c r="B196" s="919" t="s">
        <v>19028</v>
      </c>
      <c r="C196" s="919" t="s">
        <v>19139</v>
      </c>
      <c r="D196" s="919" t="s">
        <v>18967</v>
      </c>
      <c r="E196" s="919" t="s">
        <v>19140</v>
      </c>
      <c r="F196" s="920" t="s">
        <v>19141</v>
      </c>
      <c r="G196" s="919" t="s">
        <v>19142</v>
      </c>
      <c r="H196" s="919" t="s">
        <v>19143</v>
      </c>
      <c r="I196" s="919" t="s">
        <v>17968</v>
      </c>
      <c r="J196" s="919" t="s">
        <v>19144</v>
      </c>
      <c r="K196" s="919" t="s">
        <v>19145</v>
      </c>
      <c r="L196" s="921">
        <v>4392</v>
      </c>
      <c r="M196" s="922"/>
      <c r="N196" s="921"/>
      <c r="O196" s="922">
        <v>611</v>
      </c>
      <c r="P196" s="921">
        <v>991</v>
      </c>
      <c r="Q196" s="922"/>
      <c r="R196" s="921"/>
      <c r="S196" s="922">
        <v>1</v>
      </c>
      <c r="T196" s="921">
        <v>248</v>
      </c>
      <c r="U196" s="922"/>
      <c r="V196" s="921"/>
      <c r="W196" s="922"/>
      <c r="X196" s="921"/>
      <c r="Y196" s="922"/>
      <c r="Z196" s="921"/>
      <c r="AA196" s="922">
        <v>7</v>
      </c>
      <c r="AB196" s="922">
        <v>7</v>
      </c>
      <c r="AC196" s="922">
        <v>3</v>
      </c>
      <c r="AD196" s="922"/>
      <c r="AE196" s="922"/>
      <c r="AF196" s="922"/>
      <c r="AG196" s="922"/>
      <c r="AH196" s="922">
        <f t="shared" si="10"/>
        <v>3</v>
      </c>
      <c r="AI196" s="922">
        <v>22</v>
      </c>
      <c r="AJ196" s="922">
        <v>3</v>
      </c>
      <c r="AK196" s="922"/>
      <c r="AL196" s="922">
        <v>50</v>
      </c>
      <c r="AM196" s="922"/>
      <c r="AN196" s="922"/>
      <c r="AO196" s="922"/>
      <c r="AP196" s="922">
        <v>8376</v>
      </c>
      <c r="AQ196" s="922">
        <v>500</v>
      </c>
      <c r="AR196" s="922"/>
      <c r="AS196" s="922">
        <v>15451</v>
      </c>
      <c r="AT196" s="922">
        <f t="shared" si="8"/>
        <v>24327</v>
      </c>
      <c r="AU196" s="921">
        <v>58</v>
      </c>
      <c r="AV196" s="921">
        <v>244</v>
      </c>
      <c r="AW196" s="921">
        <v>580</v>
      </c>
      <c r="AX196" s="921"/>
      <c r="AY196" s="921"/>
      <c r="AZ196" s="921">
        <v>90</v>
      </c>
      <c r="BA196" s="921">
        <f t="shared" si="11"/>
        <v>972</v>
      </c>
      <c r="BB196" s="921"/>
      <c r="BC196" s="921"/>
      <c r="BD196" s="921"/>
      <c r="BE196" s="921">
        <v>9</v>
      </c>
      <c r="BF196" s="921"/>
      <c r="BG196" s="921">
        <f t="shared" si="9"/>
        <v>9</v>
      </c>
    </row>
    <row r="197" spans="1:59">
      <c r="A197" s="918">
        <v>192</v>
      </c>
      <c r="B197" s="919" t="s">
        <v>19146</v>
      </c>
      <c r="C197" s="919" t="s">
        <v>19158</v>
      </c>
      <c r="D197" s="919" t="s">
        <v>18067</v>
      </c>
      <c r="E197" s="919" t="s">
        <v>19147</v>
      </c>
      <c r="F197" s="920" t="s">
        <v>19148</v>
      </c>
      <c r="G197" s="919" t="s">
        <v>19149</v>
      </c>
      <c r="H197" s="919" t="s">
        <v>19150</v>
      </c>
      <c r="I197" s="919" t="s">
        <v>18174</v>
      </c>
      <c r="J197" s="919" t="s">
        <v>19151</v>
      </c>
      <c r="K197" s="919" t="s">
        <v>19145</v>
      </c>
      <c r="L197" s="921">
        <v>36575</v>
      </c>
      <c r="M197" s="922">
        <v>2037</v>
      </c>
      <c r="N197" s="921">
        <v>1930</v>
      </c>
      <c r="O197" s="922">
        <v>666</v>
      </c>
      <c r="P197" s="921">
        <v>760</v>
      </c>
      <c r="Q197" s="922">
        <v>206</v>
      </c>
      <c r="R197" s="921">
        <v>146</v>
      </c>
      <c r="S197" s="922">
        <v>4</v>
      </c>
      <c r="T197" s="921">
        <v>4114</v>
      </c>
      <c r="U197" s="922"/>
      <c r="V197" s="921"/>
      <c r="W197" s="922">
        <v>3</v>
      </c>
      <c r="X197" s="921">
        <v>2059</v>
      </c>
      <c r="Y197" s="922">
        <v>7000</v>
      </c>
      <c r="Z197" s="921">
        <v>334</v>
      </c>
      <c r="AA197" s="922">
        <v>43</v>
      </c>
      <c r="AB197" s="922">
        <v>43</v>
      </c>
      <c r="AC197" s="922">
        <v>20</v>
      </c>
      <c r="AD197" s="922">
        <v>1</v>
      </c>
      <c r="AE197" s="922">
        <v>5</v>
      </c>
      <c r="AF197" s="922">
        <v>1</v>
      </c>
      <c r="AG197" s="922"/>
      <c r="AH197" s="922">
        <f t="shared" si="10"/>
        <v>27</v>
      </c>
      <c r="AI197" s="922">
        <v>257</v>
      </c>
      <c r="AJ197" s="922">
        <v>71</v>
      </c>
      <c r="AK197" s="922"/>
      <c r="AL197" s="922">
        <v>6</v>
      </c>
      <c r="AM197" s="922">
        <v>112264</v>
      </c>
      <c r="AN197" s="922">
        <v>22025</v>
      </c>
      <c r="AO197" s="922"/>
      <c r="AP197" s="922">
        <v>193367</v>
      </c>
      <c r="AQ197" s="922">
        <v>94489</v>
      </c>
      <c r="AR197" s="922">
        <v>630</v>
      </c>
      <c r="AS197" s="922">
        <v>7964</v>
      </c>
      <c r="AT197" s="922">
        <f t="shared" si="8"/>
        <v>296450</v>
      </c>
      <c r="AU197" s="921">
        <v>1940</v>
      </c>
      <c r="AV197" s="921">
        <v>2717</v>
      </c>
      <c r="AW197" s="921">
        <v>1099</v>
      </c>
      <c r="AX197" s="921">
        <v>62</v>
      </c>
      <c r="AY197" s="921">
        <v>60</v>
      </c>
      <c r="AZ197" s="921">
        <v>256</v>
      </c>
      <c r="BA197" s="921">
        <f t="shared" si="11"/>
        <v>6134</v>
      </c>
      <c r="BB197" s="921">
        <v>936</v>
      </c>
      <c r="BC197" s="921">
        <v>63</v>
      </c>
      <c r="BD197" s="921"/>
      <c r="BE197" s="921">
        <v>571</v>
      </c>
      <c r="BF197" s="921">
        <v>4616</v>
      </c>
      <c r="BG197" s="921">
        <f t="shared" si="9"/>
        <v>6186</v>
      </c>
    </row>
    <row r="198" spans="1:59">
      <c r="A198" s="918">
        <v>193</v>
      </c>
      <c r="B198" s="919" t="s">
        <v>19146</v>
      </c>
      <c r="C198" s="1117" t="s">
        <v>19158</v>
      </c>
      <c r="D198" s="919" t="s">
        <v>18067</v>
      </c>
      <c r="E198" s="919" t="s">
        <v>19152</v>
      </c>
      <c r="F198" s="920" t="s">
        <v>19153</v>
      </c>
      <c r="G198" s="919" t="s">
        <v>19154</v>
      </c>
      <c r="H198" s="919" t="s">
        <v>19155</v>
      </c>
      <c r="I198" s="919" t="s">
        <v>17973</v>
      </c>
      <c r="J198" s="919" t="s">
        <v>19156</v>
      </c>
      <c r="K198" s="919" t="s">
        <v>19157</v>
      </c>
      <c r="L198" s="921">
        <v>4680</v>
      </c>
      <c r="M198" s="922"/>
      <c r="N198" s="921"/>
      <c r="O198" s="922">
        <v>238</v>
      </c>
      <c r="P198" s="921">
        <v>1196</v>
      </c>
      <c r="Q198" s="922"/>
      <c r="R198" s="921"/>
      <c r="S198" s="922">
        <v>6</v>
      </c>
      <c r="T198" s="921">
        <v>1110.2</v>
      </c>
      <c r="U198" s="922"/>
      <c r="V198" s="921"/>
      <c r="W198" s="922"/>
      <c r="X198" s="921"/>
      <c r="Y198" s="922"/>
      <c r="Z198" s="921"/>
      <c r="AA198" s="922">
        <v>11</v>
      </c>
      <c r="AB198" s="922">
        <v>11</v>
      </c>
      <c r="AC198" s="922">
        <v>2</v>
      </c>
      <c r="AD198" s="922">
        <v>2</v>
      </c>
      <c r="AE198" s="922">
        <v>2</v>
      </c>
      <c r="AF198" s="922">
        <v>1</v>
      </c>
      <c r="AG198" s="922"/>
      <c r="AH198" s="922">
        <f t="shared" si="10"/>
        <v>7</v>
      </c>
      <c r="AI198" s="922">
        <v>17</v>
      </c>
      <c r="AJ198" s="922">
        <v>84</v>
      </c>
      <c r="AK198" s="922"/>
      <c r="AL198" s="922"/>
      <c r="AM198" s="922"/>
      <c r="AN198" s="922"/>
      <c r="AO198" s="922"/>
      <c r="AP198" s="922">
        <v>4550</v>
      </c>
      <c r="AQ198" s="922">
        <v>30180</v>
      </c>
      <c r="AR198" s="922"/>
      <c r="AS198" s="922"/>
      <c r="AT198" s="922">
        <f t="shared" ref="AT198:AT261" si="12">SUM(AP198:AS198)</f>
        <v>34730</v>
      </c>
      <c r="AU198" s="921">
        <v>376</v>
      </c>
      <c r="AV198" s="921">
        <v>316</v>
      </c>
      <c r="AW198" s="921"/>
      <c r="AX198" s="921"/>
      <c r="AY198" s="921"/>
      <c r="AZ198" s="921"/>
      <c r="BA198" s="921">
        <f t="shared" si="11"/>
        <v>692</v>
      </c>
      <c r="BB198" s="921">
        <v>44</v>
      </c>
      <c r="BC198" s="921"/>
      <c r="BD198" s="921"/>
      <c r="BE198" s="921">
        <v>41</v>
      </c>
      <c r="BF198" s="921"/>
      <c r="BG198" s="921">
        <f t="shared" si="9"/>
        <v>85</v>
      </c>
    </row>
    <row r="199" spans="1:59">
      <c r="A199" s="918">
        <v>194</v>
      </c>
      <c r="B199" s="919" t="s">
        <v>19146</v>
      </c>
      <c r="C199" s="919" t="s">
        <v>19158</v>
      </c>
      <c r="D199" s="919" t="s">
        <v>17968</v>
      </c>
      <c r="E199" s="919" t="s">
        <v>19159</v>
      </c>
      <c r="F199" s="920" t="s">
        <v>19160</v>
      </c>
      <c r="G199" s="919" t="s">
        <v>19161</v>
      </c>
      <c r="H199" s="919" t="s">
        <v>3343</v>
      </c>
      <c r="I199" s="919" t="s">
        <v>18122</v>
      </c>
      <c r="J199" s="919" t="s">
        <v>19162</v>
      </c>
      <c r="K199" s="919" t="s">
        <v>19163</v>
      </c>
      <c r="L199" s="921">
        <v>44449</v>
      </c>
      <c r="M199" s="922"/>
      <c r="N199" s="921"/>
      <c r="O199" s="922">
        <v>486</v>
      </c>
      <c r="P199" s="921">
        <v>163</v>
      </c>
      <c r="Q199" s="922"/>
      <c r="R199" s="921"/>
      <c r="S199" s="922"/>
      <c r="T199" s="921"/>
      <c r="U199" s="922"/>
      <c r="V199" s="921"/>
      <c r="W199" s="922"/>
      <c r="X199" s="921"/>
      <c r="Y199" s="922"/>
      <c r="Z199" s="921"/>
      <c r="AA199" s="922">
        <v>5</v>
      </c>
      <c r="AB199" s="922">
        <v>5</v>
      </c>
      <c r="AC199" s="922"/>
      <c r="AD199" s="922"/>
      <c r="AE199" s="922"/>
      <c r="AF199" s="922"/>
      <c r="AG199" s="922"/>
      <c r="AH199" s="922">
        <f t="shared" si="10"/>
        <v>0</v>
      </c>
      <c r="AI199" s="922">
        <v>115</v>
      </c>
      <c r="AJ199" s="922"/>
      <c r="AK199" s="922"/>
      <c r="AL199" s="922">
        <v>44</v>
      </c>
      <c r="AM199" s="922">
        <v>26242</v>
      </c>
      <c r="AN199" s="922"/>
      <c r="AO199" s="922"/>
      <c r="AP199" s="922">
        <v>37672</v>
      </c>
      <c r="AQ199" s="922"/>
      <c r="AR199" s="922"/>
      <c r="AS199" s="922"/>
      <c r="AT199" s="922">
        <f t="shared" si="12"/>
        <v>37672</v>
      </c>
      <c r="AU199" s="921"/>
      <c r="AV199" s="921">
        <v>608.1</v>
      </c>
      <c r="AW199" s="921"/>
      <c r="AX199" s="921"/>
      <c r="AY199" s="921"/>
      <c r="AZ199" s="921"/>
      <c r="BA199" s="921">
        <f t="shared" si="11"/>
        <v>608.1</v>
      </c>
      <c r="BB199" s="921"/>
      <c r="BC199" s="921"/>
      <c r="BD199" s="921"/>
      <c r="BE199" s="921">
        <v>44</v>
      </c>
      <c r="BF199" s="921"/>
      <c r="BG199" s="921">
        <f t="shared" ref="BG199:BG262" si="13">SUM(BB199:BF199)</f>
        <v>44</v>
      </c>
    </row>
    <row r="200" spans="1:59">
      <c r="A200" s="918">
        <v>195</v>
      </c>
      <c r="B200" s="919" t="s">
        <v>19146</v>
      </c>
      <c r="C200" s="919" t="s">
        <v>19158</v>
      </c>
      <c r="D200" s="919" t="s">
        <v>17968</v>
      </c>
      <c r="E200" s="919" t="s">
        <v>19164</v>
      </c>
      <c r="F200" s="920" t="s">
        <v>19165</v>
      </c>
      <c r="G200" s="919" t="s">
        <v>19166</v>
      </c>
      <c r="H200" s="919" t="s">
        <v>19167</v>
      </c>
      <c r="I200" s="919" t="s">
        <v>17973</v>
      </c>
      <c r="J200" s="919" t="s">
        <v>19168</v>
      </c>
      <c r="K200" s="926" t="s">
        <v>19169</v>
      </c>
      <c r="L200" s="921">
        <v>7123.03</v>
      </c>
      <c r="M200" s="922"/>
      <c r="N200" s="921"/>
      <c r="O200" s="922"/>
      <c r="P200" s="921"/>
      <c r="Q200" s="922">
        <v>220</v>
      </c>
      <c r="R200" s="921">
        <v>391.1</v>
      </c>
      <c r="S200" s="922">
        <v>1</v>
      </c>
      <c r="T200" s="921">
        <v>201.96</v>
      </c>
      <c r="U200" s="922"/>
      <c r="V200" s="921"/>
      <c r="W200" s="922">
        <v>1</v>
      </c>
      <c r="X200" s="921">
        <v>66.42</v>
      </c>
      <c r="Y200" s="922">
        <v>265</v>
      </c>
      <c r="Z200" s="921">
        <v>100</v>
      </c>
      <c r="AA200" s="922">
        <v>11</v>
      </c>
      <c r="AB200" s="922">
        <v>11</v>
      </c>
      <c r="AC200" s="922">
        <v>3</v>
      </c>
      <c r="AD200" s="922">
        <v>1</v>
      </c>
      <c r="AE200" s="922">
        <v>3</v>
      </c>
      <c r="AF200" s="922">
        <v>1</v>
      </c>
      <c r="AG200" s="922"/>
      <c r="AH200" s="922">
        <f t="shared" ref="AH200:AH263" si="14">SUM(AC200:AG200)</f>
        <v>8</v>
      </c>
      <c r="AI200" s="922">
        <v>117</v>
      </c>
      <c r="AJ200" s="922">
        <v>198</v>
      </c>
      <c r="AK200" s="922"/>
      <c r="AL200" s="922"/>
      <c r="AM200" s="922">
        <v>6677</v>
      </c>
      <c r="AN200" s="922"/>
      <c r="AO200" s="922"/>
      <c r="AP200" s="922">
        <v>13138</v>
      </c>
      <c r="AQ200" s="922">
        <v>1768</v>
      </c>
      <c r="AR200" s="922"/>
      <c r="AS200" s="922"/>
      <c r="AT200" s="922">
        <f t="shared" si="12"/>
        <v>14906</v>
      </c>
      <c r="AU200" s="921"/>
      <c r="AV200" s="921">
        <v>86</v>
      </c>
      <c r="AW200" s="921">
        <v>133</v>
      </c>
      <c r="AX200" s="921">
        <v>23</v>
      </c>
      <c r="AY200" s="921">
        <v>26</v>
      </c>
      <c r="AZ200" s="921">
        <v>161</v>
      </c>
      <c r="BA200" s="921">
        <f t="shared" ref="BA200:BA263" si="15">SUM(AU200:AZ200)</f>
        <v>429</v>
      </c>
      <c r="BB200" s="921">
        <v>22</v>
      </c>
      <c r="BC200" s="921"/>
      <c r="BD200" s="921">
        <v>28</v>
      </c>
      <c r="BE200" s="921">
        <v>17</v>
      </c>
      <c r="BF200" s="921">
        <v>135</v>
      </c>
      <c r="BG200" s="921">
        <f t="shared" si="13"/>
        <v>202</v>
      </c>
    </row>
    <row r="201" spans="1:59">
      <c r="A201" s="918">
        <v>196</v>
      </c>
      <c r="B201" s="919" t="s">
        <v>19146</v>
      </c>
      <c r="C201" s="919" t="s">
        <v>19170</v>
      </c>
      <c r="D201" s="919" t="s">
        <v>17968</v>
      </c>
      <c r="E201" s="919" t="s">
        <v>19171</v>
      </c>
      <c r="F201" s="920" t="s">
        <v>19172</v>
      </c>
      <c r="G201" s="919" t="s">
        <v>19173</v>
      </c>
      <c r="H201" s="919" t="s">
        <v>19170</v>
      </c>
      <c r="I201" s="919" t="s">
        <v>18331</v>
      </c>
      <c r="J201" s="919" t="s">
        <v>19174</v>
      </c>
      <c r="K201" s="919" t="s">
        <v>19175</v>
      </c>
      <c r="L201" s="921">
        <v>20417</v>
      </c>
      <c r="M201" s="922">
        <v>1200</v>
      </c>
      <c r="N201" s="921">
        <v>2400</v>
      </c>
      <c r="O201" s="922"/>
      <c r="P201" s="921"/>
      <c r="Q201" s="922">
        <v>450</v>
      </c>
      <c r="R201" s="921">
        <v>579</v>
      </c>
      <c r="S201" s="922">
        <v>3</v>
      </c>
      <c r="T201" s="921">
        <v>579</v>
      </c>
      <c r="U201" s="922"/>
      <c r="V201" s="921"/>
      <c r="W201" s="922"/>
      <c r="X201" s="921"/>
      <c r="Y201" s="922"/>
      <c r="Z201" s="921"/>
      <c r="AA201" s="922">
        <v>19</v>
      </c>
      <c r="AB201" s="922">
        <v>19</v>
      </c>
      <c r="AC201" s="922">
        <v>5</v>
      </c>
      <c r="AD201" s="922"/>
      <c r="AE201" s="922">
        <v>1</v>
      </c>
      <c r="AF201" s="922"/>
      <c r="AG201" s="922"/>
      <c r="AH201" s="922">
        <f t="shared" si="14"/>
        <v>6</v>
      </c>
      <c r="AI201" s="922">
        <v>182</v>
      </c>
      <c r="AJ201" s="922">
        <v>44</v>
      </c>
      <c r="AK201" s="922"/>
      <c r="AL201" s="922"/>
      <c r="AM201" s="922">
        <v>11392</v>
      </c>
      <c r="AN201" s="922"/>
      <c r="AO201" s="922"/>
      <c r="AP201" s="922">
        <v>70948</v>
      </c>
      <c r="AQ201" s="922">
        <v>32946</v>
      </c>
      <c r="AR201" s="922"/>
      <c r="AS201" s="922"/>
      <c r="AT201" s="922">
        <f t="shared" si="12"/>
        <v>103894</v>
      </c>
      <c r="AU201" s="921">
        <v>92</v>
      </c>
      <c r="AV201" s="921"/>
      <c r="AW201" s="921">
        <v>1082</v>
      </c>
      <c r="AX201" s="921"/>
      <c r="AY201" s="921"/>
      <c r="AZ201" s="921"/>
      <c r="BA201" s="921">
        <f t="shared" si="15"/>
        <v>1174</v>
      </c>
      <c r="BB201" s="921">
        <v>364</v>
      </c>
      <c r="BC201" s="921"/>
      <c r="BD201" s="921"/>
      <c r="BE201" s="921">
        <v>134</v>
      </c>
      <c r="BF201" s="921">
        <v>13</v>
      </c>
      <c r="BG201" s="921">
        <f t="shared" si="13"/>
        <v>511</v>
      </c>
    </row>
    <row r="202" spans="1:59">
      <c r="A202" s="918">
        <v>197</v>
      </c>
      <c r="B202" s="919" t="s">
        <v>19146</v>
      </c>
      <c r="C202" s="919" t="s">
        <v>19176</v>
      </c>
      <c r="D202" s="919" t="s">
        <v>17968</v>
      </c>
      <c r="E202" s="919" t="s">
        <v>19177</v>
      </c>
      <c r="F202" s="920" t="s">
        <v>19178</v>
      </c>
      <c r="G202" s="919" t="s">
        <v>19179</v>
      </c>
      <c r="H202" s="919" t="s">
        <v>3337</v>
      </c>
      <c r="I202" s="919" t="s">
        <v>18122</v>
      </c>
      <c r="J202" s="919" t="s">
        <v>8185</v>
      </c>
      <c r="K202" s="919" t="s">
        <v>19180</v>
      </c>
      <c r="L202" s="921">
        <v>12962.69</v>
      </c>
      <c r="M202" s="922">
        <v>1202</v>
      </c>
      <c r="N202" s="921">
        <v>9594</v>
      </c>
      <c r="O202" s="922"/>
      <c r="P202" s="921"/>
      <c r="Q202" s="922"/>
      <c r="R202" s="921"/>
      <c r="S202" s="922">
        <v>1</v>
      </c>
      <c r="T202" s="921">
        <v>3368.25</v>
      </c>
      <c r="U202" s="922">
        <v>2</v>
      </c>
      <c r="V202" s="921">
        <v>298</v>
      </c>
      <c r="W202" s="922">
        <v>1</v>
      </c>
      <c r="X202" s="921">
        <v>282.66000000000003</v>
      </c>
      <c r="Y202" s="922">
        <v>200</v>
      </c>
      <c r="Z202" s="921">
        <v>53</v>
      </c>
      <c r="AA202" s="922">
        <v>15</v>
      </c>
      <c r="AB202" s="922">
        <v>15</v>
      </c>
      <c r="AC202" s="922">
        <v>6</v>
      </c>
      <c r="AD202" s="922">
        <v>1</v>
      </c>
      <c r="AE202" s="922">
        <v>2</v>
      </c>
      <c r="AF202" s="922">
        <v>1</v>
      </c>
      <c r="AG202" s="922"/>
      <c r="AH202" s="922">
        <f t="shared" si="14"/>
        <v>10</v>
      </c>
      <c r="AI202" s="922">
        <v>92</v>
      </c>
      <c r="AJ202" s="922"/>
      <c r="AK202" s="922"/>
      <c r="AL202" s="922"/>
      <c r="AM202" s="922">
        <v>41764</v>
      </c>
      <c r="AN202" s="922"/>
      <c r="AO202" s="922"/>
      <c r="AP202" s="922">
        <v>47684</v>
      </c>
      <c r="AQ202" s="922">
        <v>8862</v>
      </c>
      <c r="AR202" s="922">
        <v>397</v>
      </c>
      <c r="AS202" s="922"/>
      <c r="AT202" s="922">
        <f t="shared" si="12"/>
        <v>56943</v>
      </c>
      <c r="AU202" s="921">
        <v>835</v>
      </c>
      <c r="AV202" s="921">
        <v>801</v>
      </c>
      <c r="AW202" s="921">
        <v>1200</v>
      </c>
      <c r="AX202" s="921">
        <v>170</v>
      </c>
      <c r="AY202" s="921">
        <v>25</v>
      </c>
      <c r="AZ202" s="921"/>
      <c r="BA202" s="921">
        <f t="shared" si="15"/>
        <v>3031</v>
      </c>
      <c r="BB202" s="921">
        <v>515</v>
      </c>
      <c r="BC202" s="921"/>
      <c r="BD202" s="921">
        <v>8</v>
      </c>
      <c r="BE202" s="921">
        <v>146</v>
      </c>
      <c r="BF202" s="921"/>
      <c r="BG202" s="921">
        <f t="shared" si="13"/>
        <v>669</v>
      </c>
    </row>
    <row r="203" spans="1:59">
      <c r="A203" s="918">
        <v>198</v>
      </c>
      <c r="B203" s="919" t="s">
        <v>19146</v>
      </c>
      <c r="C203" s="919" t="s">
        <v>19176</v>
      </c>
      <c r="D203" s="919" t="s">
        <v>17968</v>
      </c>
      <c r="E203" s="919" t="s">
        <v>19181</v>
      </c>
      <c r="F203" s="920" t="s">
        <v>19182</v>
      </c>
      <c r="G203" s="919" t="s">
        <v>19183</v>
      </c>
      <c r="H203" s="919" t="s">
        <v>19184</v>
      </c>
      <c r="I203" s="919" t="s">
        <v>18122</v>
      </c>
      <c r="J203" s="919" t="s">
        <v>8185</v>
      </c>
      <c r="K203" s="919" t="s">
        <v>19185</v>
      </c>
      <c r="L203" s="921">
        <v>7005.91</v>
      </c>
      <c r="M203" s="922"/>
      <c r="N203" s="921"/>
      <c r="O203" s="922">
        <v>556</v>
      </c>
      <c r="P203" s="921">
        <v>3988</v>
      </c>
      <c r="Q203" s="922">
        <v>250</v>
      </c>
      <c r="R203" s="921">
        <v>1165</v>
      </c>
      <c r="S203" s="922">
        <v>3</v>
      </c>
      <c r="T203" s="921">
        <v>1761</v>
      </c>
      <c r="U203" s="922">
        <v>2</v>
      </c>
      <c r="V203" s="921">
        <v>298</v>
      </c>
      <c r="W203" s="922">
        <v>1</v>
      </c>
      <c r="X203" s="921">
        <v>282.66000000000003</v>
      </c>
      <c r="Y203" s="922">
        <v>1</v>
      </c>
      <c r="Z203" s="921">
        <v>53</v>
      </c>
      <c r="AA203" s="922">
        <v>6</v>
      </c>
      <c r="AB203" s="922">
        <v>6</v>
      </c>
      <c r="AC203" s="922">
        <v>5</v>
      </c>
      <c r="AD203" s="922"/>
      <c r="AE203" s="922"/>
      <c r="AF203" s="922"/>
      <c r="AG203" s="922"/>
      <c r="AH203" s="922">
        <f t="shared" si="14"/>
        <v>5</v>
      </c>
      <c r="AI203" s="922">
        <v>90</v>
      </c>
      <c r="AJ203" s="922"/>
      <c r="AK203" s="922"/>
      <c r="AL203" s="922"/>
      <c r="AM203" s="922"/>
      <c r="AN203" s="922"/>
      <c r="AO203" s="922"/>
      <c r="AP203" s="922">
        <v>25259</v>
      </c>
      <c r="AQ203" s="922"/>
      <c r="AR203" s="922"/>
      <c r="AS203" s="922"/>
      <c r="AT203" s="922">
        <f t="shared" si="12"/>
        <v>25259</v>
      </c>
      <c r="AU203" s="921">
        <v>263</v>
      </c>
      <c r="AV203" s="921">
        <v>308</v>
      </c>
      <c r="AW203" s="921"/>
      <c r="AX203" s="921"/>
      <c r="AY203" s="921"/>
      <c r="AZ203" s="921"/>
      <c r="BA203" s="921">
        <f t="shared" si="15"/>
        <v>571</v>
      </c>
      <c r="BB203" s="921"/>
      <c r="BC203" s="921"/>
      <c r="BD203" s="921"/>
      <c r="BE203" s="921">
        <v>55</v>
      </c>
      <c r="BF203" s="921"/>
      <c r="BG203" s="921">
        <f t="shared" si="13"/>
        <v>55</v>
      </c>
    </row>
    <row r="204" spans="1:59">
      <c r="A204" s="918">
        <v>199</v>
      </c>
      <c r="B204" s="919" t="s">
        <v>19146</v>
      </c>
      <c r="C204" s="919" t="s">
        <v>19186</v>
      </c>
      <c r="D204" s="919" t="s">
        <v>17968</v>
      </c>
      <c r="E204" s="919" t="s">
        <v>19187</v>
      </c>
      <c r="F204" s="920" t="s">
        <v>19188</v>
      </c>
      <c r="G204" s="919" t="s">
        <v>19189</v>
      </c>
      <c r="H204" s="919" t="s">
        <v>16753</v>
      </c>
      <c r="I204" s="919" t="s">
        <v>19190</v>
      </c>
      <c r="J204" s="919" t="s">
        <v>7952</v>
      </c>
      <c r="K204" s="919" t="s">
        <v>19191</v>
      </c>
      <c r="L204" s="921">
        <v>3368</v>
      </c>
      <c r="M204" s="922"/>
      <c r="N204" s="921"/>
      <c r="O204" s="922">
        <v>603</v>
      </c>
      <c r="P204" s="921">
        <v>337</v>
      </c>
      <c r="Q204" s="922"/>
      <c r="R204" s="921"/>
      <c r="S204" s="922">
        <v>1</v>
      </c>
      <c r="T204" s="921">
        <v>253</v>
      </c>
      <c r="U204" s="922"/>
      <c r="V204" s="921"/>
      <c r="W204" s="922">
        <v>1</v>
      </c>
      <c r="X204" s="921">
        <v>70</v>
      </c>
      <c r="Y204" s="922">
        <v>1000</v>
      </c>
      <c r="Z204" s="921">
        <v>1679</v>
      </c>
      <c r="AA204" s="922">
        <v>10</v>
      </c>
      <c r="AB204" s="922">
        <v>10</v>
      </c>
      <c r="AC204" s="922"/>
      <c r="AD204" s="922"/>
      <c r="AE204" s="922"/>
      <c r="AF204" s="922"/>
      <c r="AG204" s="922"/>
      <c r="AH204" s="922">
        <f t="shared" si="14"/>
        <v>0</v>
      </c>
      <c r="AI204" s="922">
        <v>96</v>
      </c>
      <c r="AJ204" s="922">
        <v>60</v>
      </c>
      <c r="AK204" s="922">
        <v>16</v>
      </c>
      <c r="AL204" s="922"/>
      <c r="AM204" s="922">
        <v>3135</v>
      </c>
      <c r="AN204" s="922"/>
      <c r="AO204" s="922"/>
      <c r="AP204" s="922">
        <v>37951</v>
      </c>
      <c r="AQ204" s="922">
        <v>3167</v>
      </c>
      <c r="AR204" s="922">
        <v>323</v>
      </c>
      <c r="AS204" s="922"/>
      <c r="AT204" s="922">
        <f t="shared" si="12"/>
        <v>41441</v>
      </c>
      <c r="AU204" s="921">
        <v>444</v>
      </c>
      <c r="AV204" s="921">
        <v>271</v>
      </c>
      <c r="AW204" s="921"/>
      <c r="AX204" s="921"/>
      <c r="AY204" s="921"/>
      <c r="AZ204" s="921"/>
      <c r="BA204" s="921">
        <f t="shared" si="15"/>
        <v>715</v>
      </c>
      <c r="BB204" s="921">
        <v>14.7</v>
      </c>
      <c r="BC204" s="921"/>
      <c r="BD204" s="921"/>
      <c r="BE204" s="921">
        <v>31.7</v>
      </c>
      <c r="BF204" s="921"/>
      <c r="BG204" s="921">
        <f t="shared" si="13"/>
        <v>46.4</v>
      </c>
    </row>
    <row r="205" spans="1:59">
      <c r="A205" s="918">
        <v>200</v>
      </c>
      <c r="B205" s="919" t="s">
        <v>19146</v>
      </c>
      <c r="C205" s="919" t="s">
        <v>19186</v>
      </c>
      <c r="D205" s="919" t="s">
        <v>17968</v>
      </c>
      <c r="E205" s="919" t="s">
        <v>19192</v>
      </c>
      <c r="F205" s="920" t="s">
        <v>19193</v>
      </c>
      <c r="G205" s="919" t="s">
        <v>19194</v>
      </c>
      <c r="H205" s="919" t="s">
        <v>16753</v>
      </c>
      <c r="I205" s="919" t="s">
        <v>19190</v>
      </c>
      <c r="J205" s="919" t="s">
        <v>7952</v>
      </c>
      <c r="K205" s="919" t="s">
        <v>19195</v>
      </c>
      <c r="L205" s="921">
        <v>2017</v>
      </c>
      <c r="M205" s="922"/>
      <c r="N205" s="921"/>
      <c r="O205" s="922"/>
      <c r="P205" s="921"/>
      <c r="Q205" s="922">
        <v>203</v>
      </c>
      <c r="R205" s="921">
        <v>276</v>
      </c>
      <c r="S205" s="922">
        <v>1</v>
      </c>
      <c r="T205" s="921">
        <v>98.5</v>
      </c>
      <c r="U205" s="922"/>
      <c r="V205" s="921"/>
      <c r="W205" s="922">
        <v>1</v>
      </c>
      <c r="X205" s="921">
        <v>43</v>
      </c>
      <c r="Y205" s="922">
        <v>150</v>
      </c>
      <c r="Z205" s="921">
        <v>361</v>
      </c>
      <c r="AA205" s="922">
        <v>8</v>
      </c>
      <c r="AB205" s="922">
        <v>8</v>
      </c>
      <c r="AC205" s="922"/>
      <c r="AD205" s="922"/>
      <c r="AE205" s="922"/>
      <c r="AF205" s="922"/>
      <c r="AG205" s="922"/>
      <c r="AH205" s="922">
        <f t="shared" si="14"/>
        <v>0</v>
      </c>
      <c r="AI205" s="922">
        <v>110</v>
      </c>
      <c r="AJ205" s="922">
        <v>13</v>
      </c>
      <c r="AK205" s="922"/>
      <c r="AL205" s="922"/>
      <c r="AM205" s="922"/>
      <c r="AN205" s="922"/>
      <c r="AO205" s="922"/>
      <c r="AP205" s="922">
        <v>16830</v>
      </c>
      <c r="AQ205" s="922">
        <v>11000</v>
      </c>
      <c r="AR205" s="922">
        <v>1988</v>
      </c>
      <c r="AS205" s="922"/>
      <c r="AT205" s="922">
        <f t="shared" si="12"/>
        <v>29818</v>
      </c>
      <c r="AU205" s="921">
        <v>500</v>
      </c>
      <c r="AV205" s="921">
        <v>150</v>
      </c>
      <c r="AW205" s="921"/>
      <c r="AX205" s="921"/>
      <c r="AY205" s="921"/>
      <c r="AZ205" s="921"/>
      <c r="BA205" s="921">
        <f t="shared" si="15"/>
        <v>650</v>
      </c>
      <c r="BB205" s="921"/>
      <c r="BC205" s="921"/>
      <c r="BD205" s="921"/>
      <c r="BE205" s="921">
        <v>37.700000000000003</v>
      </c>
      <c r="BF205" s="921"/>
      <c r="BG205" s="921">
        <f t="shared" si="13"/>
        <v>37.700000000000003</v>
      </c>
    </row>
    <row r="206" spans="1:59">
      <c r="A206" s="918">
        <v>201</v>
      </c>
      <c r="B206" s="919" t="s">
        <v>19146</v>
      </c>
      <c r="C206" s="919" t="s">
        <v>19196</v>
      </c>
      <c r="D206" s="919" t="s">
        <v>17968</v>
      </c>
      <c r="E206" s="919" t="s">
        <v>19197</v>
      </c>
      <c r="F206" s="920" t="s">
        <v>19198</v>
      </c>
      <c r="G206" s="919" t="s">
        <v>19199</v>
      </c>
      <c r="H206" s="919" t="s">
        <v>5881</v>
      </c>
      <c r="I206" s="919" t="s">
        <v>18122</v>
      </c>
      <c r="J206" s="919" t="s">
        <v>19200</v>
      </c>
      <c r="K206" s="919" t="s">
        <v>19201</v>
      </c>
      <c r="L206" s="921">
        <v>275837</v>
      </c>
      <c r="M206" s="922"/>
      <c r="N206" s="921"/>
      <c r="O206" s="922">
        <v>686</v>
      </c>
      <c r="P206" s="921">
        <v>61650</v>
      </c>
      <c r="Q206" s="922">
        <v>112</v>
      </c>
      <c r="R206" s="921">
        <v>3200</v>
      </c>
      <c r="S206" s="922">
        <v>1</v>
      </c>
      <c r="T206" s="921">
        <v>265</v>
      </c>
      <c r="U206" s="922"/>
      <c r="V206" s="921"/>
      <c r="W206" s="922"/>
      <c r="X206" s="921"/>
      <c r="Y206" s="922"/>
      <c r="Z206" s="921"/>
      <c r="AA206" s="922">
        <v>6</v>
      </c>
      <c r="AB206" s="922">
        <v>6</v>
      </c>
      <c r="AC206" s="922">
        <v>1</v>
      </c>
      <c r="AD206" s="922"/>
      <c r="AE206" s="922"/>
      <c r="AF206" s="922"/>
      <c r="AG206" s="922"/>
      <c r="AH206" s="922">
        <f t="shared" si="14"/>
        <v>1</v>
      </c>
      <c r="AI206" s="922"/>
      <c r="AJ206" s="922">
        <v>56</v>
      </c>
      <c r="AK206" s="922"/>
      <c r="AL206" s="922"/>
      <c r="AM206" s="922"/>
      <c r="AN206" s="922"/>
      <c r="AO206" s="922"/>
      <c r="AP206" s="922">
        <v>11950</v>
      </c>
      <c r="AQ206" s="922">
        <v>1350</v>
      </c>
      <c r="AR206" s="922"/>
      <c r="AS206" s="922">
        <v>25100</v>
      </c>
      <c r="AT206" s="922">
        <f t="shared" si="12"/>
        <v>38400</v>
      </c>
      <c r="AU206" s="921">
        <v>536</v>
      </c>
      <c r="AV206" s="921">
        <v>0</v>
      </c>
      <c r="AW206" s="921"/>
      <c r="AX206" s="921"/>
      <c r="AY206" s="921"/>
      <c r="AZ206" s="921">
        <v>334</v>
      </c>
      <c r="BA206" s="921">
        <f t="shared" si="15"/>
        <v>870</v>
      </c>
      <c r="BB206" s="921"/>
      <c r="BC206" s="921"/>
      <c r="BD206" s="921"/>
      <c r="BE206" s="921">
        <v>20</v>
      </c>
      <c r="BF206" s="921"/>
      <c r="BG206" s="921">
        <f t="shared" si="13"/>
        <v>20</v>
      </c>
    </row>
    <row r="207" spans="1:59">
      <c r="A207" s="918">
        <v>202</v>
      </c>
      <c r="B207" s="919" t="s">
        <v>19146</v>
      </c>
      <c r="C207" s="919" t="s">
        <v>19202</v>
      </c>
      <c r="D207" s="919" t="s">
        <v>17968</v>
      </c>
      <c r="E207" s="919" t="s">
        <v>19203</v>
      </c>
      <c r="F207" s="920" t="s">
        <v>19204</v>
      </c>
      <c r="G207" s="919" t="s">
        <v>19205</v>
      </c>
      <c r="H207" s="919" t="s">
        <v>16697</v>
      </c>
      <c r="I207" s="919" t="s">
        <v>18122</v>
      </c>
      <c r="J207" s="919" t="s">
        <v>19206</v>
      </c>
      <c r="K207" s="919" t="s">
        <v>19207</v>
      </c>
      <c r="L207" s="921">
        <v>5193</v>
      </c>
      <c r="M207" s="922">
        <v>488</v>
      </c>
      <c r="N207" s="921">
        <v>1837</v>
      </c>
      <c r="O207" s="922"/>
      <c r="P207" s="921"/>
      <c r="Q207" s="922">
        <v>230</v>
      </c>
      <c r="R207" s="921">
        <v>363</v>
      </c>
      <c r="S207" s="922">
        <v>1</v>
      </c>
      <c r="T207" s="921">
        <v>457</v>
      </c>
      <c r="U207" s="922"/>
      <c r="V207" s="921"/>
      <c r="W207" s="922"/>
      <c r="X207" s="921"/>
      <c r="Y207" s="922"/>
      <c r="Z207" s="921"/>
      <c r="AA207" s="922">
        <v>8</v>
      </c>
      <c r="AB207" s="922">
        <v>8</v>
      </c>
      <c r="AC207" s="922"/>
      <c r="AD207" s="922"/>
      <c r="AE207" s="922"/>
      <c r="AF207" s="922"/>
      <c r="AG207" s="922"/>
      <c r="AH207" s="922">
        <f t="shared" si="14"/>
        <v>0</v>
      </c>
      <c r="AI207" s="922">
        <v>24</v>
      </c>
      <c r="AJ207" s="922">
        <v>11</v>
      </c>
      <c r="AK207" s="922"/>
      <c r="AL207" s="922">
        <v>67</v>
      </c>
      <c r="AM207" s="922">
        <v>9642</v>
      </c>
      <c r="AN207" s="922"/>
      <c r="AO207" s="922"/>
      <c r="AP207" s="922">
        <v>9642</v>
      </c>
      <c r="AQ207" s="922">
        <v>1340</v>
      </c>
      <c r="AR207" s="922"/>
      <c r="AS207" s="922">
        <v>17503</v>
      </c>
      <c r="AT207" s="922">
        <f t="shared" si="12"/>
        <v>28485</v>
      </c>
      <c r="AU207" s="921">
        <v>9</v>
      </c>
      <c r="AV207" s="921">
        <v>0</v>
      </c>
      <c r="AW207" s="921">
        <v>292</v>
      </c>
      <c r="AX207" s="921"/>
      <c r="AY207" s="921"/>
      <c r="AZ207" s="921"/>
      <c r="BA207" s="921">
        <f t="shared" si="15"/>
        <v>301</v>
      </c>
      <c r="BB207" s="921">
        <v>34</v>
      </c>
      <c r="BC207" s="921"/>
      <c r="BD207" s="921"/>
      <c r="BE207" s="921">
        <v>8</v>
      </c>
      <c r="BF207" s="921"/>
      <c r="BG207" s="921">
        <f t="shared" si="13"/>
        <v>42</v>
      </c>
    </row>
    <row r="208" spans="1:59">
      <c r="A208" s="918">
        <v>203</v>
      </c>
      <c r="B208" s="919" t="s">
        <v>19146</v>
      </c>
      <c r="C208" s="919" t="s">
        <v>19208</v>
      </c>
      <c r="D208" s="919" t="s">
        <v>17968</v>
      </c>
      <c r="E208" s="919" t="s">
        <v>19209</v>
      </c>
      <c r="F208" s="920" t="s">
        <v>19210</v>
      </c>
      <c r="G208" s="919" t="s">
        <v>19211</v>
      </c>
      <c r="H208" s="919" t="s">
        <v>3521</v>
      </c>
      <c r="I208" s="919" t="s">
        <v>18122</v>
      </c>
      <c r="J208" s="919" t="s">
        <v>19212</v>
      </c>
      <c r="K208" s="919" t="s">
        <v>19213</v>
      </c>
      <c r="L208" s="921">
        <v>1760</v>
      </c>
      <c r="M208" s="922"/>
      <c r="N208" s="921"/>
      <c r="O208" s="922">
        <v>478</v>
      </c>
      <c r="P208" s="921">
        <v>640</v>
      </c>
      <c r="Q208" s="922"/>
      <c r="R208" s="921"/>
      <c r="S208" s="922"/>
      <c r="T208" s="921"/>
      <c r="U208" s="922"/>
      <c r="V208" s="921"/>
      <c r="W208" s="922"/>
      <c r="X208" s="921"/>
      <c r="Y208" s="922"/>
      <c r="Z208" s="921"/>
      <c r="AA208" s="922">
        <v>2</v>
      </c>
      <c r="AB208" s="922">
        <v>0</v>
      </c>
      <c r="AC208" s="922"/>
      <c r="AD208" s="922"/>
      <c r="AE208" s="922"/>
      <c r="AF208" s="922"/>
      <c r="AG208" s="922"/>
      <c r="AH208" s="922">
        <f t="shared" si="14"/>
        <v>0</v>
      </c>
      <c r="AI208" s="922">
        <v>20</v>
      </c>
      <c r="AJ208" s="922"/>
      <c r="AK208" s="922"/>
      <c r="AL208" s="922">
        <v>71</v>
      </c>
      <c r="AM208" s="922"/>
      <c r="AN208" s="922"/>
      <c r="AO208" s="922"/>
      <c r="AP208" s="922">
        <v>5828</v>
      </c>
      <c r="AQ208" s="922"/>
      <c r="AR208" s="922"/>
      <c r="AS208" s="922">
        <v>24190</v>
      </c>
      <c r="AT208" s="922">
        <f t="shared" si="12"/>
        <v>30018</v>
      </c>
      <c r="AU208" s="921">
        <v>1.4</v>
      </c>
      <c r="AV208" s="921">
        <v>13</v>
      </c>
      <c r="AW208" s="921">
        <v>36</v>
      </c>
      <c r="AX208" s="921"/>
      <c r="AY208" s="921"/>
      <c r="AZ208" s="921"/>
      <c r="BA208" s="921">
        <f t="shared" si="15"/>
        <v>50.4</v>
      </c>
      <c r="BB208" s="921"/>
      <c r="BC208" s="921"/>
      <c r="BD208" s="921"/>
      <c r="BE208" s="921">
        <v>7</v>
      </c>
      <c r="BF208" s="921"/>
      <c r="BG208" s="921">
        <f t="shared" si="13"/>
        <v>7</v>
      </c>
    </row>
    <row r="209" spans="1:59">
      <c r="A209" s="918">
        <v>204</v>
      </c>
      <c r="B209" s="919" t="s">
        <v>19146</v>
      </c>
      <c r="C209" s="919" t="s">
        <v>19208</v>
      </c>
      <c r="D209" s="919" t="s">
        <v>17968</v>
      </c>
      <c r="E209" s="919" t="s">
        <v>19214</v>
      </c>
      <c r="F209" s="920" t="s">
        <v>19215</v>
      </c>
      <c r="G209" s="919" t="s">
        <v>19216</v>
      </c>
      <c r="H209" s="919" t="s">
        <v>19217</v>
      </c>
      <c r="I209" s="919" t="s">
        <v>17973</v>
      </c>
      <c r="J209" s="919" t="s">
        <v>19212</v>
      </c>
      <c r="K209" s="919" t="s">
        <v>19218</v>
      </c>
      <c r="L209" s="921">
        <v>1349.32</v>
      </c>
      <c r="M209" s="922"/>
      <c r="N209" s="921"/>
      <c r="O209" s="922"/>
      <c r="P209" s="921"/>
      <c r="Q209" s="922">
        <v>196</v>
      </c>
      <c r="R209" s="921">
        <v>485</v>
      </c>
      <c r="S209" s="922">
        <v>1</v>
      </c>
      <c r="T209" s="921">
        <v>112</v>
      </c>
      <c r="U209" s="922">
        <v>4</v>
      </c>
      <c r="V209" s="921">
        <v>118</v>
      </c>
      <c r="W209" s="922">
        <v>1</v>
      </c>
      <c r="X209" s="921">
        <v>34</v>
      </c>
      <c r="Y209" s="922"/>
      <c r="Z209" s="921"/>
      <c r="AA209" s="922">
        <v>5</v>
      </c>
      <c r="AB209" s="922">
        <v>4</v>
      </c>
      <c r="AC209" s="922"/>
      <c r="AD209" s="922">
        <v>1</v>
      </c>
      <c r="AE209" s="922">
        <v>2</v>
      </c>
      <c r="AF209" s="922">
        <v>1</v>
      </c>
      <c r="AG209" s="922"/>
      <c r="AH209" s="922">
        <f t="shared" si="14"/>
        <v>4</v>
      </c>
      <c r="AI209" s="922">
        <v>102</v>
      </c>
      <c r="AJ209" s="922">
        <v>200</v>
      </c>
      <c r="AK209" s="922">
        <v>49</v>
      </c>
      <c r="AL209" s="922">
        <v>14</v>
      </c>
      <c r="AM209" s="922">
        <v>972</v>
      </c>
      <c r="AN209" s="922"/>
      <c r="AO209" s="922">
        <v>393</v>
      </c>
      <c r="AP209" s="922">
        <v>4117</v>
      </c>
      <c r="AQ209" s="922">
        <v>18649</v>
      </c>
      <c r="AR209" s="922">
        <v>1702</v>
      </c>
      <c r="AS209" s="922">
        <v>10229</v>
      </c>
      <c r="AT209" s="922">
        <f t="shared" si="12"/>
        <v>34697</v>
      </c>
      <c r="AU209" s="921">
        <v>151</v>
      </c>
      <c r="AV209" s="921">
        <v>63</v>
      </c>
      <c r="AW209" s="921">
        <v>1</v>
      </c>
      <c r="AX209" s="921"/>
      <c r="AY209" s="921">
        <v>3</v>
      </c>
      <c r="AZ209" s="921">
        <v>59</v>
      </c>
      <c r="BA209" s="921">
        <f t="shared" si="15"/>
        <v>277</v>
      </c>
      <c r="BB209" s="921">
        <v>4</v>
      </c>
      <c r="BC209" s="921"/>
      <c r="BD209" s="921">
        <v>2</v>
      </c>
      <c r="BE209" s="921">
        <v>11</v>
      </c>
      <c r="BF209" s="921">
        <v>11</v>
      </c>
      <c r="BG209" s="921">
        <f t="shared" si="13"/>
        <v>28</v>
      </c>
    </row>
    <row r="210" spans="1:59">
      <c r="A210" s="918">
        <v>205</v>
      </c>
      <c r="B210" s="919" t="s">
        <v>19146</v>
      </c>
      <c r="C210" s="919" t="s">
        <v>19219</v>
      </c>
      <c r="D210" s="919" t="s">
        <v>17968</v>
      </c>
      <c r="E210" s="919" t="s">
        <v>19220</v>
      </c>
      <c r="F210" s="920" t="s">
        <v>19221</v>
      </c>
      <c r="G210" s="919" t="s">
        <v>19222</v>
      </c>
      <c r="H210" s="919" t="s">
        <v>16744</v>
      </c>
      <c r="I210" s="919" t="s">
        <v>18122</v>
      </c>
      <c r="J210" s="919" t="s">
        <v>19200</v>
      </c>
      <c r="K210" s="919" t="s">
        <v>19223</v>
      </c>
      <c r="L210" s="921">
        <v>8300</v>
      </c>
      <c r="M210" s="922"/>
      <c r="N210" s="921"/>
      <c r="O210" s="922"/>
      <c r="P210" s="921"/>
      <c r="Q210" s="922">
        <v>278</v>
      </c>
      <c r="R210" s="921">
        <v>482</v>
      </c>
      <c r="S210" s="922">
        <v>1</v>
      </c>
      <c r="T210" s="921">
        <v>180</v>
      </c>
      <c r="U210" s="922"/>
      <c r="V210" s="921"/>
      <c r="W210" s="922">
        <v>1</v>
      </c>
      <c r="X210" s="921">
        <v>250</v>
      </c>
      <c r="Y210" s="922"/>
      <c r="Z210" s="921"/>
      <c r="AA210" s="922">
        <v>16</v>
      </c>
      <c r="AB210" s="922">
        <v>16</v>
      </c>
      <c r="AC210" s="922"/>
      <c r="AD210" s="922"/>
      <c r="AE210" s="922"/>
      <c r="AF210" s="922"/>
      <c r="AG210" s="922"/>
      <c r="AH210" s="922">
        <f t="shared" si="14"/>
        <v>0</v>
      </c>
      <c r="AI210" s="922">
        <v>36</v>
      </c>
      <c r="AJ210" s="922">
        <v>13</v>
      </c>
      <c r="AK210" s="922"/>
      <c r="AL210" s="922">
        <v>34</v>
      </c>
      <c r="AM210" s="922"/>
      <c r="AN210" s="922"/>
      <c r="AO210" s="922"/>
      <c r="AP210" s="922">
        <v>5620</v>
      </c>
      <c r="AQ210" s="922">
        <v>1410</v>
      </c>
      <c r="AR210" s="922"/>
      <c r="AS210" s="922">
        <v>7614</v>
      </c>
      <c r="AT210" s="922">
        <f t="shared" si="12"/>
        <v>14644</v>
      </c>
      <c r="AU210" s="921">
        <v>14</v>
      </c>
      <c r="AV210" s="921">
        <v>487</v>
      </c>
      <c r="AW210" s="921"/>
      <c r="AX210" s="921"/>
      <c r="AY210" s="921"/>
      <c r="AZ210" s="921">
        <v>29</v>
      </c>
      <c r="BA210" s="921">
        <f t="shared" si="15"/>
        <v>530</v>
      </c>
      <c r="BB210" s="921"/>
      <c r="BC210" s="921"/>
      <c r="BD210" s="921"/>
      <c r="BE210" s="921">
        <v>21</v>
      </c>
      <c r="BF210" s="921"/>
      <c r="BG210" s="921">
        <f t="shared" si="13"/>
        <v>21</v>
      </c>
    </row>
    <row r="211" spans="1:59">
      <c r="A211" s="918">
        <v>206</v>
      </c>
      <c r="B211" s="919" t="s">
        <v>19146</v>
      </c>
      <c r="C211" s="919" t="s">
        <v>19224</v>
      </c>
      <c r="D211" s="919" t="s">
        <v>17968</v>
      </c>
      <c r="E211" s="919" t="s">
        <v>19225</v>
      </c>
      <c r="F211" s="920" t="s">
        <v>19226</v>
      </c>
      <c r="G211" s="919" t="s">
        <v>19227</v>
      </c>
      <c r="H211" s="919" t="s">
        <v>3461</v>
      </c>
      <c r="I211" s="919" t="s">
        <v>18122</v>
      </c>
      <c r="J211" s="919" t="s">
        <v>19200</v>
      </c>
      <c r="K211" s="919" t="s">
        <v>19228</v>
      </c>
      <c r="L211" s="921">
        <v>1414</v>
      </c>
      <c r="M211" s="922"/>
      <c r="N211" s="921"/>
      <c r="O211" s="922">
        <v>465</v>
      </c>
      <c r="P211" s="921">
        <v>119</v>
      </c>
      <c r="Q211" s="922"/>
      <c r="R211" s="921"/>
      <c r="S211" s="922"/>
      <c r="T211" s="921"/>
      <c r="U211" s="922"/>
      <c r="V211" s="921"/>
      <c r="W211" s="922"/>
      <c r="X211" s="921"/>
      <c r="Y211" s="922">
        <v>500</v>
      </c>
      <c r="Z211" s="921">
        <v>160</v>
      </c>
      <c r="AA211" s="922">
        <v>3</v>
      </c>
      <c r="AB211" s="922">
        <v>0</v>
      </c>
      <c r="AC211" s="922"/>
      <c r="AD211" s="922"/>
      <c r="AE211" s="922"/>
      <c r="AF211" s="922"/>
      <c r="AG211" s="922"/>
      <c r="AH211" s="922">
        <f t="shared" si="14"/>
        <v>0</v>
      </c>
      <c r="AI211" s="922">
        <v>22</v>
      </c>
      <c r="AJ211" s="922"/>
      <c r="AK211" s="922">
        <v>17</v>
      </c>
      <c r="AL211" s="922">
        <v>20</v>
      </c>
      <c r="AM211" s="922"/>
      <c r="AN211" s="922"/>
      <c r="AO211" s="922"/>
      <c r="AP211" s="922">
        <v>6919</v>
      </c>
      <c r="AQ211" s="922"/>
      <c r="AR211" s="922">
        <v>5683</v>
      </c>
      <c r="AS211" s="922">
        <v>5438</v>
      </c>
      <c r="AT211" s="922">
        <f t="shared" si="12"/>
        <v>18040</v>
      </c>
      <c r="AU211" s="921">
        <v>5</v>
      </c>
      <c r="AV211" s="921"/>
      <c r="AW211" s="921"/>
      <c r="AX211" s="921"/>
      <c r="AY211" s="921"/>
      <c r="AZ211" s="921">
        <v>146</v>
      </c>
      <c r="BA211" s="921">
        <f t="shared" si="15"/>
        <v>151</v>
      </c>
      <c r="BB211" s="921"/>
      <c r="BC211" s="921"/>
      <c r="BD211" s="921"/>
      <c r="BE211" s="921">
        <v>2.7</v>
      </c>
      <c r="BF211" s="921"/>
      <c r="BG211" s="921">
        <f t="shared" si="13"/>
        <v>2.7</v>
      </c>
    </row>
    <row r="212" spans="1:59">
      <c r="A212" s="918">
        <v>207</v>
      </c>
      <c r="B212" s="919" t="s">
        <v>19146</v>
      </c>
      <c r="C212" s="919" t="s">
        <v>19229</v>
      </c>
      <c r="D212" s="919" t="s">
        <v>17968</v>
      </c>
      <c r="E212" s="919" t="s">
        <v>19230</v>
      </c>
      <c r="F212" s="920" t="s">
        <v>19231</v>
      </c>
      <c r="G212" s="919" t="s">
        <v>19232</v>
      </c>
      <c r="H212" s="919" t="s">
        <v>16684</v>
      </c>
      <c r="I212" s="919" t="s">
        <v>19122</v>
      </c>
      <c r="J212" s="919" t="s">
        <v>19233</v>
      </c>
      <c r="K212" s="919" t="s">
        <v>19234</v>
      </c>
      <c r="L212" s="921">
        <v>4049</v>
      </c>
      <c r="M212" s="922"/>
      <c r="N212" s="921"/>
      <c r="O212" s="922">
        <v>633</v>
      </c>
      <c r="P212" s="921">
        <v>1115</v>
      </c>
      <c r="Q212" s="922"/>
      <c r="R212" s="921"/>
      <c r="S212" s="922">
        <v>1</v>
      </c>
      <c r="T212" s="921">
        <v>187</v>
      </c>
      <c r="U212" s="922"/>
      <c r="V212" s="921"/>
      <c r="W212" s="922"/>
      <c r="X212" s="921"/>
      <c r="Y212" s="922"/>
      <c r="Z212" s="921"/>
      <c r="AA212" s="922">
        <v>7</v>
      </c>
      <c r="AB212" s="922">
        <v>7</v>
      </c>
      <c r="AC212" s="922">
        <v>3</v>
      </c>
      <c r="AD212" s="922"/>
      <c r="AE212" s="922">
        <v>1</v>
      </c>
      <c r="AF212" s="922"/>
      <c r="AG212" s="922"/>
      <c r="AH212" s="922">
        <f t="shared" si="14"/>
        <v>4</v>
      </c>
      <c r="AI212" s="922">
        <v>47</v>
      </c>
      <c r="AJ212" s="922">
        <v>84</v>
      </c>
      <c r="AK212" s="922"/>
      <c r="AL212" s="922"/>
      <c r="AM212" s="922">
        <v>8241</v>
      </c>
      <c r="AN212" s="922"/>
      <c r="AO212" s="922"/>
      <c r="AP212" s="922">
        <v>20111</v>
      </c>
      <c r="AQ212" s="922">
        <v>3864</v>
      </c>
      <c r="AR212" s="922"/>
      <c r="AS212" s="922"/>
      <c r="AT212" s="922">
        <f t="shared" si="12"/>
        <v>23975</v>
      </c>
      <c r="AU212" s="921">
        <v>330</v>
      </c>
      <c r="AV212" s="921">
        <v>183</v>
      </c>
      <c r="AW212" s="921">
        <v>320</v>
      </c>
      <c r="AX212" s="921">
        <v>20</v>
      </c>
      <c r="AY212" s="921"/>
      <c r="AZ212" s="921"/>
      <c r="BA212" s="921">
        <f t="shared" si="15"/>
        <v>853</v>
      </c>
      <c r="BB212" s="921">
        <v>22</v>
      </c>
      <c r="BC212" s="921"/>
      <c r="BD212" s="921"/>
      <c r="BE212" s="921">
        <v>5</v>
      </c>
      <c r="BF212" s="921"/>
      <c r="BG212" s="921">
        <f t="shared" si="13"/>
        <v>27</v>
      </c>
    </row>
    <row r="213" spans="1:59">
      <c r="A213" s="918">
        <v>208</v>
      </c>
      <c r="B213" s="919" t="s">
        <v>19146</v>
      </c>
      <c r="C213" s="919" t="s">
        <v>19235</v>
      </c>
      <c r="D213" s="919" t="s">
        <v>17968</v>
      </c>
      <c r="E213" s="919" t="s">
        <v>19236</v>
      </c>
      <c r="F213" s="920" t="s">
        <v>19237</v>
      </c>
      <c r="G213" s="919" t="s">
        <v>19238</v>
      </c>
      <c r="H213" s="919" t="s">
        <v>5862</v>
      </c>
      <c r="I213" s="919" t="s">
        <v>18122</v>
      </c>
      <c r="J213" s="919" t="s">
        <v>19239</v>
      </c>
      <c r="K213" s="919" t="s">
        <v>19240</v>
      </c>
      <c r="L213" s="921">
        <v>6364</v>
      </c>
      <c r="M213" s="922"/>
      <c r="N213" s="921"/>
      <c r="O213" s="922">
        <v>499</v>
      </c>
      <c r="P213" s="921">
        <v>1100</v>
      </c>
      <c r="Q213" s="922"/>
      <c r="R213" s="921"/>
      <c r="S213" s="922">
        <v>1</v>
      </c>
      <c r="T213" s="921">
        <v>426</v>
      </c>
      <c r="U213" s="922">
        <v>9</v>
      </c>
      <c r="V213" s="921">
        <v>410</v>
      </c>
      <c r="W213" s="922">
        <v>1</v>
      </c>
      <c r="X213" s="921">
        <v>80</v>
      </c>
      <c r="Y213" s="922">
        <v>0</v>
      </c>
      <c r="Z213" s="921">
        <v>0</v>
      </c>
      <c r="AA213" s="922">
        <v>16</v>
      </c>
      <c r="AB213" s="922">
        <v>16</v>
      </c>
      <c r="AC213" s="922">
        <v>2</v>
      </c>
      <c r="AD213" s="922">
        <v>1</v>
      </c>
      <c r="AE213" s="922">
        <v>1</v>
      </c>
      <c r="AF213" s="922"/>
      <c r="AG213" s="922"/>
      <c r="AH213" s="922">
        <f t="shared" si="14"/>
        <v>4</v>
      </c>
      <c r="AI213" s="922">
        <v>22</v>
      </c>
      <c r="AJ213" s="922"/>
      <c r="AK213" s="922">
        <v>156</v>
      </c>
      <c r="AL213" s="922"/>
      <c r="AM213" s="922">
        <v>3204</v>
      </c>
      <c r="AN213" s="922"/>
      <c r="AO213" s="922"/>
      <c r="AP213" s="922">
        <v>23569</v>
      </c>
      <c r="AQ213" s="922"/>
      <c r="AR213" s="922">
        <v>5540</v>
      </c>
      <c r="AS213" s="922"/>
      <c r="AT213" s="922">
        <f t="shared" si="12"/>
        <v>29109</v>
      </c>
      <c r="AU213" s="921"/>
      <c r="AV213" s="921"/>
      <c r="AW213" s="921">
        <v>680</v>
      </c>
      <c r="AX213" s="921"/>
      <c r="AY213" s="921">
        <v>180</v>
      </c>
      <c r="AZ213" s="921"/>
      <c r="BA213" s="921">
        <f t="shared" si="15"/>
        <v>860</v>
      </c>
      <c r="BB213" s="921">
        <v>4</v>
      </c>
      <c r="BC213" s="921"/>
      <c r="BD213" s="921"/>
      <c r="BE213" s="921">
        <v>22</v>
      </c>
      <c r="BF213" s="921"/>
      <c r="BG213" s="921">
        <f t="shared" si="13"/>
        <v>26</v>
      </c>
    </row>
    <row r="214" spans="1:59">
      <c r="A214" s="918">
        <v>209</v>
      </c>
      <c r="B214" s="919" t="s">
        <v>19241</v>
      </c>
      <c r="C214" s="919" t="s">
        <v>19242</v>
      </c>
      <c r="D214" s="919" t="s">
        <v>17968</v>
      </c>
      <c r="E214" s="919" t="s">
        <v>19243</v>
      </c>
      <c r="F214" s="920" t="s">
        <v>19244</v>
      </c>
      <c r="G214" s="919" t="s">
        <v>19245</v>
      </c>
      <c r="H214" s="919" t="s">
        <v>17033</v>
      </c>
      <c r="I214" s="919" t="s">
        <v>18122</v>
      </c>
      <c r="J214" s="919" t="s">
        <v>19246</v>
      </c>
      <c r="K214" s="926" t="s">
        <v>19247</v>
      </c>
      <c r="L214" s="921">
        <v>9675</v>
      </c>
      <c r="M214" s="922"/>
      <c r="N214" s="921"/>
      <c r="O214" s="922">
        <v>718</v>
      </c>
      <c r="P214" s="921">
        <v>1606</v>
      </c>
      <c r="Q214" s="922">
        <v>174</v>
      </c>
      <c r="R214" s="921">
        <v>246</v>
      </c>
      <c r="S214" s="922">
        <v>2</v>
      </c>
      <c r="T214" s="921">
        <v>236</v>
      </c>
      <c r="U214" s="922">
        <v>2</v>
      </c>
      <c r="V214" s="921">
        <v>1852</v>
      </c>
      <c r="W214" s="922">
        <v>1</v>
      </c>
      <c r="X214" s="921">
        <v>256</v>
      </c>
      <c r="Y214" s="922">
        <v>120</v>
      </c>
      <c r="Z214" s="921">
        <v>132</v>
      </c>
      <c r="AA214" s="922">
        <v>22</v>
      </c>
      <c r="AB214" s="922">
        <v>22</v>
      </c>
      <c r="AC214" s="922">
        <v>3</v>
      </c>
      <c r="AD214" s="922"/>
      <c r="AE214" s="922">
        <v>1</v>
      </c>
      <c r="AF214" s="922">
        <v>1</v>
      </c>
      <c r="AG214" s="922"/>
      <c r="AH214" s="922">
        <f t="shared" si="14"/>
        <v>5</v>
      </c>
      <c r="AI214" s="922">
        <v>16</v>
      </c>
      <c r="AJ214" s="922">
        <v>138</v>
      </c>
      <c r="AK214" s="922">
        <v>106</v>
      </c>
      <c r="AL214" s="922">
        <v>105</v>
      </c>
      <c r="AM214" s="922"/>
      <c r="AN214" s="922"/>
      <c r="AO214" s="922"/>
      <c r="AP214" s="922">
        <v>7913</v>
      </c>
      <c r="AQ214" s="922">
        <v>8200</v>
      </c>
      <c r="AR214" s="922">
        <v>16280</v>
      </c>
      <c r="AS214" s="922">
        <v>33087</v>
      </c>
      <c r="AT214" s="922">
        <f t="shared" si="12"/>
        <v>65480</v>
      </c>
      <c r="AU214" s="921">
        <v>74</v>
      </c>
      <c r="AV214" s="921">
        <v>1817</v>
      </c>
      <c r="AW214" s="921">
        <v>458</v>
      </c>
      <c r="AX214" s="921">
        <v>68</v>
      </c>
      <c r="AY214" s="921">
        <v>34</v>
      </c>
      <c r="AZ214" s="921">
        <v>304</v>
      </c>
      <c r="BA214" s="921">
        <f t="shared" si="15"/>
        <v>2755</v>
      </c>
      <c r="BB214" s="921"/>
      <c r="BC214" s="921"/>
      <c r="BD214" s="921"/>
      <c r="BE214" s="921">
        <v>8</v>
      </c>
      <c r="BF214" s="921">
        <v>58</v>
      </c>
      <c r="BG214" s="921">
        <f t="shared" si="13"/>
        <v>66</v>
      </c>
    </row>
    <row r="215" spans="1:59">
      <c r="A215" s="918">
        <v>210</v>
      </c>
      <c r="B215" s="919" t="s">
        <v>19241</v>
      </c>
      <c r="C215" s="919" t="s">
        <v>19248</v>
      </c>
      <c r="D215" s="919" t="s">
        <v>17968</v>
      </c>
      <c r="E215" s="919" t="s">
        <v>19249</v>
      </c>
      <c r="F215" s="920" t="s">
        <v>19250</v>
      </c>
      <c r="G215" s="919" t="s">
        <v>19251</v>
      </c>
      <c r="H215" s="919" t="s">
        <v>6004</v>
      </c>
      <c r="I215" s="919" t="s">
        <v>18122</v>
      </c>
      <c r="J215" s="919" t="s">
        <v>19252</v>
      </c>
      <c r="K215" s="926" t="s">
        <v>19253</v>
      </c>
      <c r="L215" s="921">
        <v>5634</v>
      </c>
      <c r="M215" s="922"/>
      <c r="N215" s="921"/>
      <c r="O215" s="922">
        <v>572</v>
      </c>
      <c r="P215" s="921">
        <v>1155</v>
      </c>
      <c r="Q215" s="922">
        <v>180</v>
      </c>
      <c r="R215" s="921">
        <v>274</v>
      </c>
      <c r="S215" s="922"/>
      <c r="T215" s="921"/>
      <c r="U215" s="922"/>
      <c r="V215" s="921"/>
      <c r="W215" s="922"/>
      <c r="X215" s="921"/>
      <c r="Y215" s="922"/>
      <c r="Z215" s="921"/>
      <c r="AA215" s="922">
        <v>9</v>
      </c>
      <c r="AB215" s="922">
        <v>9</v>
      </c>
      <c r="AC215" s="922">
        <v>2</v>
      </c>
      <c r="AD215" s="922"/>
      <c r="AE215" s="922"/>
      <c r="AF215" s="922"/>
      <c r="AG215" s="922"/>
      <c r="AH215" s="922">
        <f t="shared" si="14"/>
        <v>2</v>
      </c>
      <c r="AI215" s="922">
        <v>20</v>
      </c>
      <c r="AJ215" s="922"/>
      <c r="AK215" s="922"/>
      <c r="AL215" s="922">
        <v>27</v>
      </c>
      <c r="AM215" s="922">
        <v>1800</v>
      </c>
      <c r="AN215" s="922"/>
      <c r="AO215" s="922"/>
      <c r="AP215" s="922">
        <v>5850</v>
      </c>
      <c r="AQ215" s="922"/>
      <c r="AR215" s="922"/>
      <c r="AS215" s="922">
        <v>10365</v>
      </c>
      <c r="AT215" s="922">
        <f t="shared" si="12"/>
        <v>16215</v>
      </c>
      <c r="AU215" s="921">
        <v>40</v>
      </c>
      <c r="AV215" s="921">
        <v>115</v>
      </c>
      <c r="AW215" s="921">
        <v>98</v>
      </c>
      <c r="AX215" s="921"/>
      <c r="AY215" s="921"/>
      <c r="AZ215" s="921"/>
      <c r="BA215" s="921">
        <f t="shared" si="15"/>
        <v>253</v>
      </c>
      <c r="BB215" s="921">
        <v>0.7</v>
      </c>
      <c r="BC215" s="921"/>
      <c r="BD215" s="921"/>
      <c r="BE215" s="921">
        <v>4</v>
      </c>
      <c r="BF215" s="921"/>
      <c r="BG215" s="921">
        <f t="shared" si="13"/>
        <v>4.7</v>
      </c>
    </row>
    <row r="216" spans="1:59">
      <c r="A216" s="918">
        <v>211</v>
      </c>
      <c r="B216" s="919" t="s">
        <v>19241</v>
      </c>
      <c r="C216" s="919" t="s">
        <v>19254</v>
      </c>
      <c r="D216" s="919" t="s">
        <v>17968</v>
      </c>
      <c r="E216" s="919" t="s">
        <v>19255</v>
      </c>
      <c r="F216" s="920" t="s">
        <v>19256</v>
      </c>
      <c r="G216" s="919" t="s">
        <v>19257</v>
      </c>
      <c r="H216" s="919" t="s">
        <v>16939</v>
      </c>
      <c r="I216" s="919" t="s">
        <v>18122</v>
      </c>
      <c r="J216" s="919" t="s">
        <v>19258</v>
      </c>
      <c r="K216" s="919" t="s">
        <v>19259</v>
      </c>
      <c r="L216" s="921">
        <v>5760</v>
      </c>
      <c r="M216" s="922"/>
      <c r="N216" s="921"/>
      <c r="O216" s="922">
        <v>420</v>
      </c>
      <c r="P216" s="921">
        <v>530</v>
      </c>
      <c r="Q216" s="922"/>
      <c r="R216" s="921"/>
      <c r="S216" s="922">
        <v>1</v>
      </c>
      <c r="T216" s="921">
        <v>28</v>
      </c>
      <c r="U216" s="922">
        <v>15</v>
      </c>
      <c r="V216" s="921">
        <v>1144</v>
      </c>
      <c r="W216" s="922">
        <v>1</v>
      </c>
      <c r="X216" s="921">
        <v>95</v>
      </c>
      <c r="Y216" s="922"/>
      <c r="Z216" s="921"/>
      <c r="AA216" s="922">
        <v>3</v>
      </c>
      <c r="AB216" s="922">
        <v>3</v>
      </c>
      <c r="AC216" s="922"/>
      <c r="AD216" s="922"/>
      <c r="AE216" s="922"/>
      <c r="AF216" s="922"/>
      <c r="AG216" s="922"/>
      <c r="AH216" s="922">
        <f t="shared" si="14"/>
        <v>0</v>
      </c>
      <c r="AI216" s="922">
        <v>10</v>
      </c>
      <c r="AJ216" s="922"/>
      <c r="AK216" s="922">
        <v>12</v>
      </c>
      <c r="AL216" s="922">
        <v>2</v>
      </c>
      <c r="AM216" s="922"/>
      <c r="AN216" s="922"/>
      <c r="AO216" s="922">
        <v>558</v>
      </c>
      <c r="AP216" s="922">
        <v>1730</v>
      </c>
      <c r="AQ216" s="922"/>
      <c r="AR216" s="922">
        <v>4952</v>
      </c>
      <c r="AS216" s="922">
        <v>720</v>
      </c>
      <c r="AT216" s="922">
        <f t="shared" si="12"/>
        <v>7402</v>
      </c>
      <c r="AU216" s="921">
        <v>2</v>
      </c>
      <c r="AV216" s="921">
        <v>383</v>
      </c>
      <c r="AW216" s="921">
        <v>204</v>
      </c>
      <c r="AX216" s="921"/>
      <c r="AY216" s="921"/>
      <c r="AZ216" s="921"/>
      <c r="BA216" s="921">
        <f t="shared" si="15"/>
        <v>589</v>
      </c>
      <c r="BB216" s="921"/>
      <c r="BC216" s="921"/>
      <c r="BD216" s="921"/>
      <c r="BE216" s="921">
        <v>3</v>
      </c>
      <c r="BF216" s="921"/>
      <c r="BG216" s="921">
        <f t="shared" si="13"/>
        <v>3</v>
      </c>
    </row>
    <row r="217" spans="1:59">
      <c r="A217" s="918">
        <v>212</v>
      </c>
      <c r="B217" s="919" t="s">
        <v>19241</v>
      </c>
      <c r="C217" s="919" t="s">
        <v>19260</v>
      </c>
      <c r="D217" s="919" t="s">
        <v>17968</v>
      </c>
      <c r="E217" s="919" t="s">
        <v>19261</v>
      </c>
      <c r="F217" s="920" t="s">
        <v>19262</v>
      </c>
      <c r="G217" s="919" t="s">
        <v>19263</v>
      </c>
      <c r="H217" s="919" t="s">
        <v>16944</v>
      </c>
      <c r="I217" s="919" t="s">
        <v>18122</v>
      </c>
      <c r="J217" s="919" t="s">
        <v>19264</v>
      </c>
      <c r="K217" s="919" t="s">
        <v>19265</v>
      </c>
      <c r="L217" s="921">
        <v>4185</v>
      </c>
      <c r="M217" s="922">
        <v>490</v>
      </c>
      <c r="N217" s="921">
        <v>859</v>
      </c>
      <c r="O217" s="922"/>
      <c r="P217" s="921"/>
      <c r="Q217" s="922">
        <v>189</v>
      </c>
      <c r="R217" s="921">
        <v>173</v>
      </c>
      <c r="S217" s="922">
        <v>2</v>
      </c>
      <c r="T217" s="921">
        <v>386</v>
      </c>
      <c r="U217" s="922"/>
      <c r="V217" s="921"/>
      <c r="W217" s="922"/>
      <c r="X217" s="921"/>
      <c r="Y217" s="922">
        <v>2000</v>
      </c>
      <c r="Z217" s="921">
        <v>6409</v>
      </c>
      <c r="AA217" s="922">
        <v>7</v>
      </c>
      <c r="AB217" s="922">
        <v>7</v>
      </c>
      <c r="AC217" s="922">
        <v>1</v>
      </c>
      <c r="AD217" s="922"/>
      <c r="AE217" s="922"/>
      <c r="AF217" s="922"/>
      <c r="AG217" s="922"/>
      <c r="AH217" s="922">
        <f t="shared" si="14"/>
        <v>1</v>
      </c>
      <c r="AI217" s="922">
        <v>26</v>
      </c>
      <c r="AJ217" s="922">
        <v>33</v>
      </c>
      <c r="AK217" s="922">
        <v>19</v>
      </c>
      <c r="AL217" s="922">
        <v>30</v>
      </c>
      <c r="AM217" s="922">
        <v>1206</v>
      </c>
      <c r="AN217" s="922"/>
      <c r="AO217" s="922"/>
      <c r="AP217" s="922">
        <v>12637</v>
      </c>
      <c r="AQ217" s="922">
        <v>22133</v>
      </c>
      <c r="AR217" s="922">
        <v>4451</v>
      </c>
      <c r="AS217" s="922">
        <v>8756</v>
      </c>
      <c r="AT217" s="922">
        <f t="shared" si="12"/>
        <v>47977</v>
      </c>
      <c r="AU217" s="921">
        <v>380</v>
      </c>
      <c r="AV217" s="921">
        <v>737.1</v>
      </c>
      <c r="AW217" s="921">
        <v>216</v>
      </c>
      <c r="AX217" s="921">
        <v>12.5</v>
      </c>
      <c r="AY217" s="921">
        <v>0</v>
      </c>
      <c r="AZ217" s="921">
        <v>37.4</v>
      </c>
      <c r="BA217" s="921">
        <f t="shared" si="15"/>
        <v>1383</v>
      </c>
      <c r="BB217" s="921">
        <v>6.7</v>
      </c>
      <c r="BC217" s="921"/>
      <c r="BD217" s="921"/>
      <c r="BE217" s="921">
        <v>30</v>
      </c>
      <c r="BF217" s="921"/>
      <c r="BG217" s="921">
        <f t="shared" si="13"/>
        <v>36.700000000000003</v>
      </c>
    </row>
    <row r="218" spans="1:59">
      <c r="A218" s="918">
        <v>213</v>
      </c>
      <c r="B218" s="919" t="s">
        <v>19241</v>
      </c>
      <c r="C218" s="919" t="s">
        <v>19266</v>
      </c>
      <c r="D218" s="919" t="s">
        <v>17968</v>
      </c>
      <c r="E218" s="919" t="s">
        <v>19267</v>
      </c>
      <c r="F218" s="920" t="s">
        <v>19268</v>
      </c>
      <c r="G218" s="919" t="s">
        <v>19269</v>
      </c>
      <c r="H218" s="919" t="s">
        <v>16953</v>
      </c>
      <c r="I218" s="919" t="s">
        <v>18122</v>
      </c>
      <c r="J218" s="919" t="s">
        <v>19270</v>
      </c>
      <c r="K218" s="919" t="s">
        <v>19271</v>
      </c>
      <c r="L218" s="921">
        <v>2974</v>
      </c>
      <c r="M218" s="922"/>
      <c r="N218" s="921"/>
      <c r="O218" s="922"/>
      <c r="P218" s="921"/>
      <c r="Q218" s="922">
        <v>153</v>
      </c>
      <c r="R218" s="921">
        <v>681</v>
      </c>
      <c r="S218" s="922">
        <v>1</v>
      </c>
      <c r="T218" s="921">
        <v>77</v>
      </c>
      <c r="U218" s="922"/>
      <c r="V218" s="921"/>
      <c r="W218" s="922">
        <v>4</v>
      </c>
      <c r="X218" s="921">
        <v>374</v>
      </c>
      <c r="Y218" s="922">
        <v>210</v>
      </c>
      <c r="Z218" s="921">
        <v>165</v>
      </c>
      <c r="AA218" s="922">
        <v>1</v>
      </c>
      <c r="AB218" s="922">
        <v>1</v>
      </c>
      <c r="AC218" s="922"/>
      <c r="AD218" s="922"/>
      <c r="AE218" s="922"/>
      <c r="AF218" s="922"/>
      <c r="AG218" s="922"/>
      <c r="AH218" s="922">
        <f t="shared" si="14"/>
        <v>0</v>
      </c>
      <c r="AI218" s="922">
        <v>18</v>
      </c>
      <c r="AJ218" s="922">
        <v>25</v>
      </c>
      <c r="AK218" s="922">
        <v>39</v>
      </c>
      <c r="AL218" s="922">
        <v>17</v>
      </c>
      <c r="AM218" s="922">
        <v>900</v>
      </c>
      <c r="AN218" s="922">
        <v>280</v>
      </c>
      <c r="AO218" s="922">
        <v>100</v>
      </c>
      <c r="AP218" s="922">
        <v>2550</v>
      </c>
      <c r="AQ218" s="922">
        <v>880</v>
      </c>
      <c r="AR218" s="922">
        <v>5681</v>
      </c>
      <c r="AS218" s="922">
        <v>2977</v>
      </c>
      <c r="AT218" s="922">
        <f t="shared" si="12"/>
        <v>12088</v>
      </c>
      <c r="AU218" s="921">
        <v>49</v>
      </c>
      <c r="AV218" s="921">
        <v>133.9</v>
      </c>
      <c r="AW218" s="921"/>
      <c r="AX218" s="921"/>
      <c r="AY218" s="921"/>
      <c r="AZ218" s="921"/>
      <c r="BA218" s="921">
        <f t="shared" si="15"/>
        <v>182.9</v>
      </c>
      <c r="BB218" s="921"/>
      <c r="BC218" s="921"/>
      <c r="BD218" s="921"/>
      <c r="BE218" s="921">
        <v>3.36</v>
      </c>
      <c r="BF218" s="921">
        <v>1.71</v>
      </c>
      <c r="BG218" s="921">
        <f t="shared" si="13"/>
        <v>5.07</v>
      </c>
    </row>
    <row r="219" spans="1:59">
      <c r="A219" s="918">
        <v>214</v>
      </c>
      <c r="B219" s="919" t="s">
        <v>19241</v>
      </c>
      <c r="C219" s="919" t="s">
        <v>19272</v>
      </c>
      <c r="D219" s="919" t="s">
        <v>17968</v>
      </c>
      <c r="E219" s="919" t="s">
        <v>19273</v>
      </c>
      <c r="F219" s="920" t="s">
        <v>19274</v>
      </c>
      <c r="G219" s="919" t="s">
        <v>19275</v>
      </c>
      <c r="H219" s="919" t="s">
        <v>3545</v>
      </c>
      <c r="I219" s="919" t="s">
        <v>18122</v>
      </c>
      <c r="J219" s="919" t="s">
        <v>19276</v>
      </c>
      <c r="K219" s="926" t="s">
        <v>19277</v>
      </c>
      <c r="L219" s="921">
        <v>5610.7</v>
      </c>
      <c r="M219" s="922"/>
      <c r="N219" s="921"/>
      <c r="O219" s="922">
        <v>548</v>
      </c>
      <c r="P219" s="921">
        <v>632</v>
      </c>
      <c r="Q219" s="922"/>
      <c r="R219" s="921"/>
      <c r="S219" s="922">
        <v>1</v>
      </c>
      <c r="T219" s="921">
        <v>353</v>
      </c>
      <c r="U219" s="922">
        <v>1</v>
      </c>
      <c r="V219" s="921">
        <v>171</v>
      </c>
      <c r="W219" s="922"/>
      <c r="X219" s="921"/>
      <c r="Y219" s="922"/>
      <c r="Z219" s="921"/>
      <c r="AA219" s="922">
        <v>4</v>
      </c>
      <c r="AB219" s="922">
        <v>4</v>
      </c>
      <c r="AC219" s="922">
        <v>1</v>
      </c>
      <c r="AD219" s="922"/>
      <c r="AE219" s="922"/>
      <c r="AF219" s="922"/>
      <c r="AG219" s="922"/>
      <c r="AH219" s="922">
        <f t="shared" si="14"/>
        <v>1</v>
      </c>
      <c r="AI219" s="922"/>
      <c r="AJ219" s="922"/>
      <c r="AK219" s="922">
        <v>7</v>
      </c>
      <c r="AL219" s="922"/>
      <c r="AM219" s="922">
        <v>4460</v>
      </c>
      <c r="AN219" s="922"/>
      <c r="AO219" s="922"/>
      <c r="AP219" s="922">
        <v>10211</v>
      </c>
      <c r="AQ219" s="922">
        <v>3420</v>
      </c>
      <c r="AR219" s="922">
        <v>2250</v>
      </c>
      <c r="AS219" s="922">
        <v>17530</v>
      </c>
      <c r="AT219" s="922">
        <f t="shared" si="12"/>
        <v>33411</v>
      </c>
      <c r="AU219" s="921">
        <v>63</v>
      </c>
      <c r="AV219" s="921">
        <v>580</v>
      </c>
      <c r="AW219" s="921">
        <v>38</v>
      </c>
      <c r="AX219" s="921"/>
      <c r="AY219" s="921">
        <v>29</v>
      </c>
      <c r="AZ219" s="921"/>
      <c r="BA219" s="921">
        <f t="shared" si="15"/>
        <v>710</v>
      </c>
      <c r="BB219" s="921"/>
      <c r="BC219" s="921"/>
      <c r="BD219" s="921"/>
      <c r="BE219" s="921">
        <v>18</v>
      </c>
      <c r="BF219" s="921"/>
      <c r="BG219" s="921">
        <f t="shared" si="13"/>
        <v>18</v>
      </c>
    </row>
    <row r="220" spans="1:59">
      <c r="A220" s="918">
        <v>215</v>
      </c>
      <c r="B220" s="919" t="s">
        <v>19241</v>
      </c>
      <c r="C220" s="919" t="s">
        <v>19278</v>
      </c>
      <c r="D220" s="919" t="s">
        <v>17968</v>
      </c>
      <c r="E220" s="919" t="s">
        <v>19279</v>
      </c>
      <c r="F220" s="920" t="s">
        <v>19280</v>
      </c>
      <c r="G220" s="919" t="s">
        <v>19281</v>
      </c>
      <c r="H220" s="919" t="s">
        <v>6015</v>
      </c>
      <c r="I220" s="919" t="s">
        <v>18122</v>
      </c>
      <c r="J220" s="919" t="s">
        <v>19200</v>
      </c>
      <c r="K220" s="919" t="s">
        <v>19282</v>
      </c>
      <c r="L220" s="921">
        <v>4050</v>
      </c>
      <c r="M220" s="922"/>
      <c r="N220" s="921"/>
      <c r="O220" s="922">
        <v>645</v>
      </c>
      <c r="P220" s="921">
        <v>1547</v>
      </c>
      <c r="Q220" s="922"/>
      <c r="R220" s="921"/>
      <c r="S220" s="922"/>
      <c r="T220" s="921"/>
      <c r="U220" s="922"/>
      <c r="V220" s="921"/>
      <c r="W220" s="922"/>
      <c r="X220" s="921"/>
      <c r="Y220" s="922"/>
      <c r="Z220" s="921"/>
      <c r="AA220" s="922">
        <v>4</v>
      </c>
      <c r="AB220" s="922">
        <v>4</v>
      </c>
      <c r="AC220" s="922">
        <v>1</v>
      </c>
      <c r="AD220" s="922"/>
      <c r="AE220" s="922"/>
      <c r="AF220" s="922"/>
      <c r="AG220" s="922"/>
      <c r="AH220" s="922">
        <f t="shared" si="14"/>
        <v>1</v>
      </c>
      <c r="AI220" s="922">
        <v>22</v>
      </c>
      <c r="AJ220" s="922"/>
      <c r="AK220" s="922">
        <v>4</v>
      </c>
      <c r="AL220" s="922">
        <v>15</v>
      </c>
      <c r="AM220" s="922"/>
      <c r="AN220" s="922"/>
      <c r="AO220" s="922"/>
      <c r="AP220" s="922">
        <v>5695</v>
      </c>
      <c r="AQ220" s="922"/>
      <c r="AR220" s="922">
        <v>1500</v>
      </c>
      <c r="AS220" s="922">
        <v>6250</v>
      </c>
      <c r="AT220" s="922">
        <f t="shared" si="12"/>
        <v>13445</v>
      </c>
      <c r="AU220" s="921"/>
      <c r="AV220" s="921"/>
      <c r="AW220" s="921">
        <v>42</v>
      </c>
      <c r="AX220" s="921"/>
      <c r="AY220" s="921"/>
      <c r="AZ220" s="921"/>
      <c r="BA220" s="921">
        <f t="shared" si="15"/>
        <v>42</v>
      </c>
      <c r="BB220" s="921"/>
      <c r="BC220" s="921"/>
      <c r="BD220" s="921"/>
      <c r="BE220" s="921">
        <v>7.3</v>
      </c>
      <c r="BF220" s="921"/>
      <c r="BG220" s="921">
        <f t="shared" si="13"/>
        <v>7.3</v>
      </c>
    </row>
    <row r="221" spans="1:59">
      <c r="A221" s="918">
        <v>216</v>
      </c>
      <c r="B221" s="919" t="s">
        <v>19241</v>
      </c>
      <c r="C221" s="919" t="s">
        <v>19283</v>
      </c>
      <c r="D221" s="919" t="s">
        <v>17968</v>
      </c>
      <c r="E221" s="919" t="s">
        <v>19284</v>
      </c>
      <c r="F221" s="920" t="s">
        <v>19285</v>
      </c>
      <c r="G221" s="919" t="s">
        <v>19286</v>
      </c>
      <c r="H221" s="919" t="s">
        <v>3556</v>
      </c>
      <c r="I221" s="919" t="s">
        <v>18122</v>
      </c>
      <c r="J221" s="919" t="s">
        <v>19287</v>
      </c>
      <c r="K221" s="919" t="s">
        <v>19288</v>
      </c>
      <c r="L221" s="921">
        <v>12772</v>
      </c>
      <c r="M221" s="922"/>
      <c r="N221" s="921"/>
      <c r="O221" s="922">
        <v>629</v>
      </c>
      <c r="P221" s="921">
        <v>4925</v>
      </c>
      <c r="Q221" s="922"/>
      <c r="R221" s="921"/>
      <c r="S221" s="922">
        <v>8</v>
      </c>
      <c r="T221" s="921">
        <v>1654</v>
      </c>
      <c r="U221" s="922">
        <v>1</v>
      </c>
      <c r="V221" s="921">
        <v>85</v>
      </c>
      <c r="W221" s="922"/>
      <c r="X221" s="921"/>
      <c r="Y221" s="922"/>
      <c r="Z221" s="921"/>
      <c r="AA221" s="922">
        <v>18</v>
      </c>
      <c r="AB221" s="922">
        <v>18</v>
      </c>
      <c r="AC221" s="922">
        <v>3</v>
      </c>
      <c r="AD221" s="922"/>
      <c r="AE221" s="922">
        <v>1</v>
      </c>
      <c r="AF221" s="922">
        <v>1</v>
      </c>
      <c r="AG221" s="922"/>
      <c r="AH221" s="922">
        <f t="shared" si="14"/>
        <v>5</v>
      </c>
      <c r="AI221" s="922"/>
      <c r="AJ221" s="922">
        <v>101</v>
      </c>
      <c r="AK221" s="922">
        <v>50</v>
      </c>
      <c r="AL221" s="922"/>
      <c r="AM221" s="922">
        <v>2474</v>
      </c>
      <c r="AN221" s="922"/>
      <c r="AO221" s="922">
        <v>60</v>
      </c>
      <c r="AP221" s="922">
        <v>20066</v>
      </c>
      <c r="AQ221" s="922">
        <v>72669</v>
      </c>
      <c r="AR221" s="922"/>
      <c r="AS221" s="922"/>
      <c r="AT221" s="922">
        <f t="shared" si="12"/>
        <v>92735</v>
      </c>
      <c r="AU221" s="921"/>
      <c r="AV221" s="921"/>
      <c r="AW221" s="921">
        <v>270</v>
      </c>
      <c r="AX221" s="921">
        <v>10</v>
      </c>
      <c r="AY221" s="921">
        <v>8</v>
      </c>
      <c r="AZ221" s="921"/>
      <c r="BA221" s="921">
        <f t="shared" si="15"/>
        <v>288</v>
      </c>
      <c r="BB221" s="921">
        <v>6.9</v>
      </c>
      <c r="BC221" s="921"/>
      <c r="BD221" s="921"/>
      <c r="BE221" s="921">
        <v>30</v>
      </c>
      <c r="BF221" s="921"/>
      <c r="BG221" s="921">
        <f t="shared" si="13"/>
        <v>36.9</v>
      </c>
    </row>
    <row r="222" spans="1:59">
      <c r="A222" s="918">
        <v>217</v>
      </c>
      <c r="B222" s="919" t="s">
        <v>19241</v>
      </c>
      <c r="C222" s="919" t="s">
        <v>19283</v>
      </c>
      <c r="D222" s="919" t="s">
        <v>17968</v>
      </c>
      <c r="E222" s="919" t="s">
        <v>19289</v>
      </c>
      <c r="F222" s="920" t="s">
        <v>19290</v>
      </c>
      <c r="G222" s="919" t="s">
        <v>19291</v>
      </c>
      <c r="H222" s="919" t="s">
        <v>3556</v>
      </c>
      <c r="I222" s="919" t="s">
        <v>18122</v>
      </c>
      <c r="J222" s="919" t="s">
        <v>19287</v>
      </c>
      <c r="K222" s="926" t="s">
        <v>19292</v>
      </c>
      <c r="L222" s="921">
        <v>17547</v>
      </c>
      <c r="M222" s="922">
        <v>1207</v>
      </c>
      <c r="N222" s="921">
        <v>11802</v>
      </c>
      <c r="O222" s="922">
        <v>400</v>
      </c>
      <c r="P222" s="921">
        <v>1004</v>
      </c>
      <c r="Q222" s="922"/>
      <c r="R222" s="921"/>
      <c r="S222" s="922"/>
      <c r="T222" s="921"/>
      <c r="U222" s="922"/>
      <c r="V222" s="921"/>
      <c r="W222" s="922"/>
      <c r="X222" s="921"/>
      <c r="Y222" s="922">
        <v>450</v>
      </c>
      <c r="Z222" s="921">
        <v>832</v>
      </c>
      <c r="AA222" s="922">
        <v>9</v>
      </c>
      <c r="AB222" s="922">
        <v>9</v>
      </c>
      <c r="AC222" s="922">
        <v>3</v>
      </c>
      <c r="AD222" s="922"/>
      <c r="AE222" s="922"/>
      <c r="AF222" s="922"/>
      <c r="AG222" s="922"/>
      <c r="AH222" s="922">
        <f t="shared" si="14"/>
        <v>3</v>
      </c>
      <c r="AI222" s="922">
        <v>189</v>
      </c>
      <c r="AJ222" s="922"/>
      <c r="AK222" s="922"/>
      <c r="AL222" s="922"/>
      <c r="AM222" s="922">
        <v>37993</v>
      </c>
      <c r="AN222" s="922"/>
      <c r="AO222" s="922"/>
      <c r="AP222" s="922">
        <v>81463</v>
      </c>
      <c r="AQ222" s="922"/>
      <c r="AR222" s="922"/>
      <c r="AS222" s="922"/>
      <c r="AT222" s="922">
        <f t="shared" si="12"/>
        <v>81463</v>
      </c>
      <c r="AU222" s="921"/>
      <c r="AV222" s="921">
        <v>809</v>
      </c>
      <c r="AW222" s="921"/>
      <c r="AX222" s="921"/>
      <c r="AY222" s="921"/>
      <c r="AZ222" s="921"/>
      <c r="BA222" s="921">
        <f t="shared" si="15"/>
        <v>809</v>
      </c>
      <c r="BB222" s="921"/>
      <c r="BC222" s="921"/>
      <c r="BD222" s="921"/>
      <c r="BE222" s="921">
        <v>106</v>
      </c>
      <c r="BF222" s="921"/>
      <c r="BG222" s="921">
        <f t="shared" si="13"/>
        <v>106</v>
      </c>
    </row>
    <row r="223" spans="1:59">
      <c r="A223" s="918">
        <v>218</v>
      </c>
      <c r="B223" s="919" t="s">
        <v>19241</v>
      </c>
      <c r="C223" s="919" t="s">
        <v>19299</v>
      </c>
      <c r="D223" s="919" t="s">
        <v>18067</v>
      </c>
      <c r="E223" s="919" t="s">
        <v>19293</v>
      </c>
      <c r="F223" s="920" t="s">
        <v>19294</v>
      </c>
      <c r="G223" s="919" t="s">
        <v>19295</v>
      </c>
      <c r="H223" s="919" t="s">
        <v>19296</v>
      </c>
      <c r="I223" s="919" t="s">
        <v>17973</v>
      </c>
      <c r="J223" s="919" t="s">
        <v>19297</v>
      </c>
      <c r="K223" s="919" t="s">
        <v>19298</v>
      </c>
      <c r="L223" s="921">
        <v>5167</v>
      </c>
      <c r="M223" s="922">
        <v>558</v>
      </c>
      <c r="N223" s="921">
        <v>1090</v>
      </c>
      <c r="O223" s="922"/>
      <c r="P223" s="921"/>
      <c r="Q223" s="922"/>
      <c r="R223" s="921"/>
      <c r="S223" s="922"/>
      <c r="T223" s="921"/>
      <c r="U223" s="922"/>
      <c r="V223" s="921"/>
      <c r="W223" s="922"/>
      <c r="X223" s="921"/>
      <c r="Y223" s="922"/>
      <c r="Z223" s="921"/>
      <c r="AA223" s="922">
        <v>12</v>
      </c>
      <c r="AB223" s="922">
        <v>12</v>
      </c>
      <c r="AC223" s="922">
        <v>3</v>
      </c>
      <c r="AD223" s="922"/>
      <c r="AE223" s="922"/>
      <c r="AF223" s="922"/>
      <c r="AG223" s="922"/>
      <c r="AH223" s="922">
        <f t="shared" si="14"/>
        <v>3</v>
      </c>
      <c r="AI223" s="922">
        <v>52</v>
      </c>
      <c r="AJ223" s="922"/>
      <c r="AK223" s="922"/>
      <c r="AL223" s="922"/>
      <c r="AM223" s="922">
        <v>5162</v>
      </c>
      <c r="AN223" s="922"/>
      <c r="AO223" s="922"/>
      <c r="AP223" s="922">
        <v>9101</v>
      </c>
      <c r="AQ223" s="922"/>
      <c r="AR223" s="922"/>
      <c r="AS223" s="922"/>
      <c r="AT223" s="922">
        <f t="shared" si="12"/>
        <v>9101</v>
      </c>
      <c r="AU223" s="921">
        <v>488</v>
      </c>
      <c r="AV223" s="921">
        <v>292</v>
      </c>
      <c r="AW223" s="921">
        <v>100</v>
      </c>
      <c r="AX223" s="921"/>
      <c r="AY223" s="921"/>
      <c r="AZ223" s="921"/>
      <c r="BA223" s="921">
        <f t="shared" si="15"/>
        <v>880</v>
      </c>
      <c r="BB223" s="921">
        <v>7</v>
      </c>
      <c r="BC223" s="921"/>
      <c r="BD223" s="921"/>
      <c r="BE223" s="921">
        <v>2</v>
      </c>
      <c r="BF223" s="921">
        <v>4</v>
      </c>
      <c r="BG223" s="921">
        <f t="shared" si="13"/>
        <v>13</v>
      </c>
    </row>
    <row r="224" spans="1:59">
      <c r="A224" s="918">
        <v>219</v>
      </c>
      <c r="B224" s="919" t="s">
        <v>19241</v>
      </c>
      <c r="C224" s="919" t="s">
        <v>19299</v>
      </c>
      <c r="D224" s="919" t="s">
        <v>17968</v>
      </c>
      <c r="E224" s="919" t="s">
        <v>19300</v>
      </c>
      <c r="F224" s="920" t="s">
        <v>19301</v>
      </c>
      <c r="G224" s="919" t="s">
        <v>19302</v>
      </c>
      <c r="H224" s="919" t="s">
        <v>3872</v>
      </c>
      <c r="I224" s="919" t="s">
        <v>18122</v>
      </c>
      <c r="J224" s="919" t="s">
        <v>19303</v>
      </c>
      <c r="K224" s="919" t="s">
        <v>19304</v>
      </c>
      <c r="L224" s="921">
        <v>4296</v>
      </c>
      <c r="M224" s="922"/>
      <c r="N224" s="921"/>
      <c r="O224" s="922">
        <v>519</v>
      </c>
      <c r="P224" s="921">
        <v>960</v>
      </c>
      <c r="Q224" s="922">
        <v>150</v>
      </c>
      <c r="R224" s="921">
        <v>280</v>
      </c>
      <c r="S224" s="922">
        <v>1</v>
      </c>
      <c r="T224" s="921">
        <v>156</v>
      </c>
      <c r="U224" s="922"/>
      <c r="V224" s="921"/>
      <c r="W224" s="922"/>
      <c r="X224" s="921"/>
      <c r="Y224" s="922"/>
      <c r="Z224" s="921"/>
      <c r="AA224" s="922">
        <v>7</v>
      </c>
      <c r="AB224" s="922">
        <v>7</v>
      </c>
      <c r="AC224" s="922">
        <v>3</v>
      </c>
      <c r="AD224" s="922"/>
      <c r="AE224" s="922"/>
      <c r="AF224" s="922"/>
      <c r="AG224" s="922"/>
      <c r="AH224" s="922">
        <f t="shared" si="14"/>
        <v>3</v>
      </c>
      <c r="AI224" s="922">
        <v>13</v>
      </c>
      <c r="AJ224" s="922">
        <v>2</v>
      </c>
      <c r="AK224" s="922"/>
      <c r="AL224" s="922">
        <v>180</v>
      </c>
      <c r="AM224" s="922">
        <v>3460</v>
      </c>
      <c r="AN224" s="922"/>
      <c r="AO224" s="922"/>
      <c r="AP224" s="922">
        <v>5509</v>
      </c>
      <c r="AQ224" s="922">
        <v>300</v>
      </c>
      <c r="AR224" s="922"/>
      <c r="AS224" s="922">
        <v>42202</v>
      </c>
      <c r="AT224" s="922">
        <f t="shared" si="12"/>
        <v>48011</v>
      </c>
      <c r="AU224" s="921">
        <v>400</v>
      </c>
      <c r="AV224" s="921">
        <v>200</v>
      </c>
      <c r="AW224" s="921">
        <v>250</v>
      </c>
      <c r="AX224" s="921"/>
      <c r="AY224" s="921"/>
      <c r="AZ224" s="921"/>
      <c r="BA224" s="921">
        <f t="shared" si="15"/>
        <v>850</v>
      </c>
      <c r="BB224" s="921">
        <v>14.7</v>
      </c>
      <c r="BC224" s="921"/>
      <c r="BD224" s="921"/>
      <c r="BE224" s="921">
        <v>13.7</v>
      </c>
      <c r="BF224" s="921"/>
      <c r="BG224" s="921">
        <f t="shared" si="13"/>
        <v>28.4</v>
      </c>
    </row>
    <row r="225" spans="1:59">
      <c r="A225" s="918">
        <v>220</v>
      </c>
      <c r="B225" s="919" t="s">
        <v>19241</v>
      </c>
      <c r="C225" s="919" t="s">
        <v>19305</v>
      </c>
      <c r="D225" s="919" t="s">
        <v>17968</v>
      </c>
      <c r="E225" s="919" t="s">
        <v>19306</v>
      </c>
      <c r="F225" s="920" t="s">
        <v>19307</v>
      </c>
      <c r="G225" s="919" t="s">
        <v>19308</v>
      </c>
      <c r="H225" s="919" t="s">
        <v>3784</v>
      </c>
      <c r="I225" s="919" t="s">
        <v>18122</v>
      </c>
      <c r="J225" s="919" t="s">
        <v>19309</v>
      </c>
      <c r="K225" s="919" t="s">
        <v>19310</v>
      </c>
      <c r="L225" s="921">
        <v>4309</v>
      </c>
      <c r="M225" s="922"/>
      <c r="N225" s="921"/>
      <c r="O225" s="922">
        <v>497</v>
      </c>
      <c r="P225" s="921">
        <v>2098</v>
      </c>
      <c r="Q225" s="922"/>
      <c r="R225" s="921"/>
      <c r="S225" s="922"/>
      <c r="T225" s="921"/>
      <c r="U225" s="922">
        <v>1</v>
      </c>
      <c r="V225" s="921">
        <v>105</v>
      </c>
      <c r="W225" s="922"/>
      <c r="X225" s="921"/>
      <c r="Y225" s="922"/>
      <c r="Z225" s="921"/>
      <c r="AA225" s="922">
        <v>8</v>
      </c>
      <c r="AB225" s="922">
        <v>8</v>
      </c>
      <c r="AC225" s="922">
        <v>1</v>
      </c>
      <c r="AD225" s="922"/>
      <c r="AE225" s="922"/>
      <c r="AF225" s="922"/>
      <c r="AG225" s="922"/>
      <c r="AH225" s="922">
        <f t="shared" si="14"/>
        <v>1</v>
      </c>
      <c r="AI225" s="922">
        <v>39</v>
      </c>
      <c r="AJ225" s="922"/>
      <c r="AK225" s="922">
        <v>95</v>
      </c>
      <c r="AL225" s="922">
        <v>34</v>
      </c>
      <c r="AM225" s="922">
        <v>3444</v>
      </c>
      <c r="AN225" s="922"/>
      <c r="AO225" s="922"/>
      <c r="AP225" s="922">
        <v>9798</v>
      </c>
      <c r="AQ225" s="922"/>
      <c r="AR225" s="922">
        <v>2782</v>
      </c>
      <c r="AS225" s="922">
        <v>9911</v>
      </c>
      <c r="AT225" s="922">
        <f t="shared" si="12"/>
        <v>22491</v>
      </c>
      <c r="AU225" s="921">
        <v>223.2</v>
      </c>
      <c r="AV225" s="921">
        <v>207</v>
      </c>
      <c r="AW225" s="921">
        <v>207</v>
      </c>
      <c r="AX225" s="921"/>
      <c r="AY225" s="921">
        <v>76</v>
      </c>
      <c r="AZ225" s="921">
        <v>9</v>
      </c>
      <c r="BA225" s="921">
        <f t="shared" si="15"/>
        <v>722.2</v>
      </c>
      <c r="BB225" s="921"/>
      <c r="BC225" s="921"/>
      <c r="BD225" s="921"/>
      <c r="BE225" s="921">
        <v>13</v>
      </c>
      <c r="BF225" s="921"/>
      <c r="BG225" s="921">
        <f t="shared" si="13"/>
        <v>13</v>
      </c>
    </row>
    <row r="226" spans="1:59">
      <c r="A226" s="918">
        <v>221</v>
      </c>
      <c r="B226" s="919" t="s">
        <v>19241</v>
      </c>
      <c r="C226" s="919" t="s">
        <v>19311</v>
      </c>
      <c r="D226" s="919" t="s">
        <v>17968</v>
      </c>
      <c r="E226" s="919" t="s">
        <v>19312</v>
      </c>
      <c r="F226" s="920" t="s">
        <v>19313</v>
      </c>
      <c r="G226" s="919" t="s">
        <v>19314</v>
      </c>
      <c r="H226" s="919" t="s">
        <v>16986</v>
      </c>
      <c r="I226" s="919" t="s">
        <v>19122</v>
      </c>
      <c r="J226" s="919" t="s">
        <v>19315</v>
      </c>
      <c r="K226" s="919" t="s">
        <v>19316</v>
      </c>
      <c r="L226" s="921">
        <v>6508</v>
      </c>
      <c r="M226" s="922"/>
      <c r="N226" s="921"/>
      <c r="O226" s="922">
        <v>914</v>
      </c>
      <c r="P226" s="921">
        <v>1522</v>
      </c>
      <c r="Q226" s="922">
        <v>152</v>
      </c>
      <c r="R226" s="921">
        <v>230</v>
      </c>
      <c r="S226" s="922">
        <v>2</v>
      </c>
      <c r="T226" s="921">
        <v>364</v>
      </c>
      <c r="U226" s="922"/>
      <c r="V226" s="921"/>
      <c r="W226" s="922"/>
      <c r="X226" s="921"/>
      <c r="Y226" s="922"/>
      <c r="Z226" s="921"/>
      <c r="AA226" s="922">
        <v>14</v>
      </c>
      <c r="AB226" s="922">
        <v>14</v>
      </c>
      <c r="AC226" s="922">
        <v>3</v>
      </c>
      <c r="AD226" s="922"/>
      <c r="AE226" s="922"/>
      <c r="AF226" s="922"/>
      <c r="AG226" s="922"/>
      <c r="AH226" s="922">
        <f t="shared" si="14"/>
        <v>3</v>
      </c>
      <c r="AI226" s="922">
        <v>320</v>
      </c>
      <c r="AJ226" s="922">
        <v>43</v>
      </c>
      <c r="AK226" s="922">
        <v>1</v>
      </c>
      <c r="AL226" s="922">
        <v>1</v>
      </c>
      <c r="AM226" s="922">
        <v>8292</v>
      </c>
      <c r="AN226" s="922"/>
      <c r="AO226" s="922">
        <v>21</v>
      </c>
      <c r="AP226" s="922">
        <v>67471</v>
      </c>
      <c r="AQ226" s="922">
        <v>10031</v>
      </c>
      <c r="AR226" s="922">
        <v>21</v>
      </c>
      <c r="AS226" s="922"/>
      <c r="AT226" s="922">
        <f t="shared" si="12"/>
        <v>77523</v>
      </c>
      <c r="AU226" s="921">
        <v>3389</v>
      </c>
      <c r="AV226" s="921">
        <v>443</v>
      </c>
      <c r="AW226" s="921">
        <v>623</v>
      </c>
      <c r="AX226" s="921">
        <v>57</v>
      </c>
      <c r="AY226" s="921">
        <v>42</v>
      </c>
      <c r="AZ226" s="921"/>
      <c r="BA226" s="921">
        <f t="shared" si="15"/>
        <v>4554</v>
      </c>
      <c r="BB226" s="921">
        <v>45</v>
      </c>
      <c r="BC226" s="921"/>
      <c r="BD226" s="921">
        <v>2.5</v>
      </c>
      <c r="BE226" s="921">
        <v>160</v>
      </c>
      <c r="BF226" s="921"/>
      <c r="BG226" s="921">
        <f t="shared" si="13"/>
        <v>207.5</v>
      </c>
    </row>
    <row r="227" spans="1:59">
      <c r="A227" s="918">
        <v>222</v>
      </c>
      <c r="B227" s="919" t="s">
        <v>19241</v>
      </c>
      <c r="C227" s="919" t="s">
        <v>19317</v>
      </c>
      <c r="D227" s="919" t="s">
        <v>17968</v>
      </c>
      <c r="E227" s="919" t="s">
        <v>19318</v>
      </c>
      <c r="F227" s="920" t="s">
        <v>19319</v>
      </c>
      <c r="G227" s="919" t="s">
        <v>19320</v>
      </c>
      <c r="H227" s="919" t="s">
        <v>19321</v>
      </c>
      <c r="I227" s="919" t="s">
        <v>18122</v>
      </c>
      <c r="J227" s="919" t="s">
        <v>19322</v>
      </c>
      <c r="K227" s="926" t="s">
        <v>19323</v>
      </c>
      <c r="L227" s="921">
        <v>5265</v>
      </c>
      <c r="M227" s="922"/>
      <c r="N227" s="921"/>
      <c r="O227" s="922">
        <v>799</v>
      </c>
      <c r="P227" s="921">
        <v>552</v>
      </c>
      <c r="Q227" s="922">
        <v>266</v>
      </c>
      <c r="R227" s="921">
        <v>228</v>
      </c>
      <c r="S227" s="922">
        <v>2</v>
      </c>
      <c r="T227" s="921">
        <v>429</v>
      </c>
      <c r="U227" s="922"/>
      <c r="V227" s="921"/>
      <c r="W227" s="922">
        <v>2</v>
      </c>
      <c r="X227" s="921">
        <v>73</v>
      </c>
      <c r="Y227" s="922"/>
      <c r="Z227" s="921"/>
      <c r="AA227" s="922">
        <v>10</v>
      </c>
      <c r="AB227" s="922">
        <v>10</v>
      </c>
      <c r="AC227" s="922"/>
      <c r="AD227" s="922"/>
      <c r="AE227" s="922"/>
      <c r="AF227" s="922"/>
      <c r="AG227" s="922"/>
      <c r="AH227" s="922">
        <f t="shared" si="14"/>
        <v>0</v>
      </c>
      <c r="AI227" s="922">
        <v>60</v>
      </c>
      <c r="AJ227" s="922">
        <v>26</v>
      </c>
      <c r="AK227" s="922">
        <v>4</v>
      </c>
      <c r="AL227" s="922">
        <v>68</v>
      </c>
      <c r="AM227" s="922">
        <v>4300</v>
      </c>
      <c r="AN227" s="922"/>
      <c r="AO227" s="922"/>
      <c r="AP227" s="922">
        <v>5760</v>
      </c>
      <c r="AQ227" s="922">
        <v>2000</v>
      </c>
      <c r="AR227" s="922">
        <v>240</v>
      </c>
      <c r="AS227" s="922">
        <v>19150</v>
      </c>
      <c r="AT227" s="922">
        <f t="shared" si="12"/>
        <v>27150</v>
      </c>
      <c r="AU227" s="921"/>
      <c r="AV227" s="921">
        <v>607</v>
      </c>
      <c r="AW227" s="921"/>
      <c r="AX227" s="921"/>
      <c r="AY227" s="921"/>
      <c r="AZ227" s="921"/>
      <c r="BA227" s="921">
        <f t="shared" si="15"/>
        <v>607</v>
      </c>
      <c r="BB227" s="921"/>
      <c r="BC227" s="921"/>
      <c r="BD227" s="921"/>
      <c r="BE227" s="921">
        <v>27.5</v>
      </c>
      <c r="BF227" s="921"/>
      <c r="BG227" s="921">
        <f t="shared" si="13"/>
        <v>27.5</v>
      </c>
    </row>
    <row r="228" spans="1:59">
      <c r="A228" s="918">
        <v>223</v>
      </c>
      <c r="B228" s="919" t="s">
        <v>19241</v>
      </c>
      <c r="C228" s="919" t="s">
        <v>19317</v>
      </c>
      <c r="D228" s="919" t="s">
        <v>17968</v>
      </c>
      <c r="E228" s="919" t="s">
        <v>19324</v>
      </c>
      <c r="F228" s="920" t="s">
        <v>19325</v>
      </c>
      <c r="G228" s="919" t="s">
        <v>19326</v>
      </c>
      <c r="H228" s="919" t="s">
        <v>19327</v>
      </c>
      <c r="I228" s="919" t="s">
        <v>18174</v>
      </c>
      <c r="J228" s="919" t="s">
        <v>19328</v>
      </c>
      <c r="K228" s="919" t="s">
        <v>19329</v>
      </c>
      <c r="L228" s="921">
        <v>27220</v>
      </c>
      <c r="M228" s="922">
        <v>1021</v>
      </c>
      <c r="N228" s="921">
        <v>1776</v>
      </c>
      <c r="O228" s="922"/>
      <c r="P228" s="921"/>
      <c r="Q228" s="922">
        <v>302</v>
      </c>
      <c r="R228" s="921">
        <v>403</v>
      </c>
      <c r="S228" s="922">
        <v>4</v>
      </c>
      <c r="T228" s="921">
        <v>1266</v>
      </c>
      <c r="U228" s="922">
        <v>3</v>
      </c>
      <c r="V228" s="921">
        <v>302</v>
      </c>
      <c r="W228" s="922">
        <v>4</v>
      </c>
      <c r="X228" s="921">
        <v>136</v>
      </c>
      <c r="Y228" s="922">
        <v>500</v>
      </c>
      <c r="Z228" s="921">
        <v>4400</v>
      </c>
      <c r="AA228" s="922">
        <v>34</v>
      </c>
      <c r="AB228" s="922">
        <v>34</v>
      </c>
      <c r="AC228" s="922">
        <v>6</v>
      </c>
      <c r="AD228" s="922">
        <v>2</v>
      </c>
      <c r="AE228" s="922">
        <v>2</v>
      </c>
      <c r="AF228" s="922">
        <v>1</v>
      </c>
      <c r="AG228" s="922">
        <v>1</v>
      </c>
      <c r="AH228" s="922">
        <f t="shared" si="14"/>
        <v>12</v>
      </c>
      <c r="AI228" s="922">
        <v>128</v>
      </c>
      <c r="AJ228" s="922">
        <v>113</v>
      </c>
      <c r="AK228" s="922">
        <v>35</v>
      </c>
      <c r="AL228" s="922"/>
      <c r="AM228" s="922">
        <v>55083</v>
      </c>
      <c r="AN228" s="922">
        <v>11983</v>
      </c>
      <c r="AO228" s="922">
        <v>1624</v>
      </c>
      <c r="AP228" s="922">
        <v>73063</v>
      </c>
      <c r="AQ228" s="922">
        <v>14925</v>
      </c>
      <c r="AR228" s="922">
        <v>4198</v>
      </c>
      <c r="AS228" s="922">
        <v>70</v>
      </c>
      <c r="AT228" s="922">
        <f t="shared" si="12"/>
        <v>92256</v>
      </c>
      <c r="AU228" s="921">
        <v>2103</v>
      </c>
      <c r="AV228" s="921">
        <v>2340</v>
      </c>
      <c r="AW228" s="921">
        <v>1125</v>
      </c>
      <c r="AX228" s="921">
        <v>242</v>
      </c>
      <c r="AY228" s="921">
        <v>166</v>
      </c>
      <c r="AZ228" s="921">
        <v>96</v>
      </c>
      <c r="BA228" s="921">
        <f t="shared" si="15"/>
        <v>6072</v>
      </c>
      <c r="BB228" s="921">
        <v>988</v>
      </c>
      <c r="BC228" s="921">
        <v>51</v>
      </c>
      <c r="BD228" s="921">
        <v>99</v>
      </c>
      <c r="BE228" s="921">
        <v>223</v>
      </c>
      <c r="BF228" s="921">
        <v>175</v>
      </c>
      <c r="BG228" s="921">
        <f t="shared" si="13"/>
        <v>1536</v>
      </c>
    </row>
    <row r="229" spans="1:59">
      <c r="A229" s="918">
        <v>224</v>
      </c>
      <c r="B229" s="919" t="s">
        <v>19241</v>
      </c>
      <c r="C229" s="919" t="s">
        <v>19330</v>
      </c>
      <c r="D229" s="919" t="s">
        <v>17968</v>
      </c>
      <c r="E229" s="919" t="s">
        <v>19331</v>
      </c>
      <c r="F229" s="920" t="s">
        <v>19332</v>
      </c>
      <c r="G229" s="919" t="s">
        <v>19333</v>
      </c>
      <c r="H229" s="919" t="s">
        <v>3838</v>
      </c>
      <c r="I229" s="919" t="s">
        <v>18122</v>
      </c>
      <c r="J229" s="919" t="s">
        <v>19334</v>
      </c>
      <c r="K229" s="926" t="s">
        <v>19335</v>
      </c>
      <c r="L229" s="921">
        <v>6522</v>
      </c>
      <c r="M229" s="922"/>
      <c r="N229" s="921"/>
      <c r="O229" s="922">
        <v>579</v>
      </c>
      <c r="P229" s="921">
        <v>1023</v>
      </c>
      <c r="Q229" s="922">
        <v>149</v>
      </c>
      <c r="R229" s="921">
        <v>431</v>
      </c>
      <c r="S229" s="922"/>
      <c r="T229" s="921"/>
      <c r="U229" s="922"/>
      <c r="V229" s="921"/>
      <c r="W229" s="922"/>
      <c r="X229" s="921"/>
      <c r="Y229" s="922"/>
      <c r="Z229" s="921"/>
      <c r="AA229" s="922">
        <v>7</v>
      </c>
      <c r="AB229" s="922">
        <v>7</v>
      </c>
      <c r="AC229" s="922">
        <v>3</v>
      </c>
      <c r="AD229" s="922"/>
      <c r="AE229" s="922"/>
      <c r="AF229" s="922"/>
      <c r="AG229" s="922"/>
      <c r="AH229" s="922">
        <f t="shared" si="14"/>
        <v>3</v>
      </c>
      <c r="AI229" s="922">
        <v>81</v>
      </c>
      <c r="AJ229" s="922"/>
      <c r="AK229" s="922"/>
      <c r="AL229" s="922">
        <v>62</v>
      </c>
      <c r="AM229" s="922">
        <v>3670</v>
      </c>
      <c r="AN229" s="922"/>
      <c r="AO229" s="922"/>
      <c r="AP229" s="922">
        <v>26548</v>
      </c>
      <c r="AQ229" s="922"/>
      <c r="AR229" s="922"/>
      <c r="AS229" s="922">
        <v>7325</v>
      </c>
      <c r="AT229" s="922">
        <f t="shared" si="12"/>
        <v>33873</v>
      </c>
      <c r="AU229" s="921">
        <v>22</v>
      </c>
      <c r="AV229" s="921">
        <v>310</v>
      </c>
      <c r="AW229" s="921">
        <v>361</v>
      </c>
      <c r="AX229" s="921"/>
      <c r="AY229" s="921"/>
      <c r="AZ229" s="921"/>
      <c r="BA229" s="921">
        <f t="shared" si="15"/>
        <v>693</v>
      </c>
      <c r="BB229" s="921">
        <v>6.8</v>
      </c>
      <c r="BC229" s="921"/>
      <c r="BD229" s="921"/>
      <c r="BE229" s="921">
        <v>16.2</v>
      </c>
      <c r="BF229" s="921"/>
      <c r="BG229" s="921">
        <f t="shared" si="13"/>
        <v>23</v>
      </c>
    </row>
    <row r="230" spans="1:59">
      <c r="A230" s="918">
        <v>225</v>
      </c>
      <c r="B230" s="919" t="s">
        <v>19241</v>
      </c>
      <c r="C230" s="919" t="s">
        <v>19336</v>
      </c>
      <c r="D230" s="919" t="s">
        <v>17968</v>
      </c>
      <c r="E230" s="919" t="s">
        <v>19337</v>
      </c>
      <c r="F230" s="920" t="s">
        <v>19338</v>
      </c>
      <c r="G230" s="919" t="s">
        <v>19339</v>
      </c>
      <c r="H230" s="919" t="s">
        <v>3760</v>
      </c>
      <c r="I230" s="919" t="s">
        <v>18122</v>
      </c>
      <c r="J230" s="919" t="s">
        <v>19340</v>
      </c>
      <c r="K230" s="919" t="s">
        <v>19341</v>
      </c>
      <c r="L230" s="921">
        <v>5008</v>
      </c>
      <c r="M230" s="922"/>
      <c r="N230" s="921"/>
      <c r="O230" s="922">
        <v>496</v>
      </c>
      <c r="P230" s="921">
        <v>1648</v>
      </c>
      <c r="Q230" s="922">
        <v>145</v>
      </c>
      <c r="R230" s="921">
        <v>216</v>
      </c>
      <c r="S230" s="922">
        <v>1</v>
      </c>
      <c r="T230" s="921">
        <v>193</v>
      </c>
      <c r="U230" s="922"/>
      <c r="V230" s="921"/>
      <c r="W230" s="922">
        <v>1</v>
      </c>
      <c r="X230" s="921">
        <v>216</v>
      </c>
      <c r="Y230" s="922"/>
      <c r="Z230" s="921"/>
      <c r="AA230" s="922">
        <v>3</v>
      </c>
      <c r="AB230" s="922">
        <v>3</v>
      </c>
      <c r="AC230" s="922"/>
      <c r="AD230" s="922"/>
      <c r="AE230" s="922">
        <v>1</v>
      </c>
      <c r="AF230" s="922"/>
      <c r="AG230" s="922"/>
      <c r="AH230" s="922">
        <f t="shared" si="14"/>
        <v>1</v>
      </c>
      <c r="AI230" s="922">
        <v>25</v>
      </c>
      <c r="AJ230" s="922">
        <v>18</v>
      </c>
      <c r="AK230" s="922">
        <v>192</v>
      </c>
      <c r="AL230" s="922"/>
      <c r="AM230" s="922">
        <v>2152</v>
      </c>
      <c r="AN230" s="922"/>
      <c r="AO230" s="922"/>
      <c r="AP230" s="922">
        <v>3156</v>
      </c>
      <c r="AQ230" s="922">
        <v>241</v>
      </c>
      <c r="AR230" s="922">
        <v>1911</v>
      </c>
      <c r="AS230" s="922">
        <v>1582</v>
      </c>
      <c r="AT230" s="922">
        <f t="shared" si="12"/>
        <v>6890</v>
      </c>
      <c r="AU230" s="921">
        <v>180</v>
      </c>
      <c r="AV230" s="921">
        <v>250</v>
      </c>
      <c r="AW230" s="921">
        <v>506</v>
      </c>
      <c r="AX230" s="921"/>
      <c r="AY230" s="921">
        <v>40</v>
      </c>
      <c r="AZ230" s="921"/>
      <c r="BA230" s="921">
        <f t="shared" si="15"/>
        <v>976</v>
      </c>
      <c r="BB230" s="921">
        <v>10</v>
      </c>
      <c r="BC230" s="921"/>
      <c r="BD230" s="921"/>
      <c r="BE230" s="921">
        <v>5</v>
      </c>
      <c r="BF230" s="921">
        <v>3</v>
      </c>
      <c r="BG230" s="921">
        <f t="shared" si="13"/>
        <v>18</v>
      </c>
    </row>
    <row r="231" spans="1:59">
      <c r="A231" s="918">
        <v>226</v>
      </c>
      <c r="B231" s="919" t="s">
        <v>19241</v>
      </c>
      <c r="C231" s="919" t="s">
        <v>19342</v>
      </c>
      <c r="D231" s="919" t="s">
        <v>17968</v>
      </c>
      <c r="E231" s="919" t="s">
        <v>19343</v>
      </c>
      <c r="F231" s="920" t="s">
        <v>19344</v>
      </c>
      <c r="G231" s="919" t="s">
        <v>19345</v>
      </c>
      <c r="H231" s="919" t="s">
        <v>3748</v>
      </c>
      <c r="I231" s="919" t="s">
        <v>18122</v>
      </c>
      <c r="J231" s="919" t="s">
        <v>19346</v>
      </c>
      <c r="K231" s="919" t="s">
        <v>19347</v>
      </c>
      <c r="L231" s="921">
        <v>9625</v>
      </c>
      <c r="M231" s="922"/>
      <c r="N231" s="921"/>
      <c r="O231" s="922">
        <v>698</v>
      </c>
      <c r="P231" s="921">
        <v>1585</v>
      </c>
      <c r="Q231" s="922"/>
      <c r="R231" s="921"/>
      <c r="S231" s="922">
        <v>2</v>
      </c>
      <c r="T231" s="921">
        <v>185</v>
      </c>
      <c r="U231" s="922">
        <v>1</v>
      </c>
      <c r="V231" s="921">
        <v>169</v>
      </c>
      <c r="W231" s="922">
        <v>1</v>
      </c>
      <c r="X231" s="921">
        <v>393</v>
      </c>
      <c r="Y231" s="922">
        <v>2000</v>
      </c>
      <c r="Z231" s="921">
        <v>1553</v>
      </c>
      <c r="AA231" s="922">
        <v>19</v>
      </c>
      <c r="AB231" s="922">
        <v>19</v>
      </c>
      <c r="AC231" s="922">
        <v>3</v>
      </c>
      <c r="AD231" s="922">
        <v>1</v>
      </c>
      <c r="AE231" s="922">
        <v>1</v>
      </c>
      <c r="AF231" s="922">
        <v>1</v>
      </c>
      <c r="AG231" s="922"/>
      <c r="AH231" s="922">
        <f t="shared" si="14"/>
        <v>6</v>
      </c>
      <c r="AI231" s="922">
        <v>7</v>
      </c>
      <c r="AJ231" s="922">
        <v>15</v>
      </c>
      <c r="AK231" s="922"/>
      <c r="AL231" s="922"/>
      <c r="AM231" s="922">
        <v>1137</v>
      </c>
      <c r="AN231" s="922"/>
      <c r="AO231" s="922"/>
      <c r="AP231" s="922">
        <v>1137</v>
      </c>
      <c r="AQ231" s="922">
        <v>6500</v>
      </c>
      <c r="AR231" s="922"/>
      <c r="AS231" s="922"/>
      <c r="AT231" s="922">
        <f t="shared" si="12"/>
        <v>7637</v>
      </c>
      <c r="AU231" s="921">
        <v>103</v>
      </c>
      <c r="AV231" s="921">
        <v>450</v>
      </c>
      <c r="AW231" s="921">
        <v>480</v>
      </c>
      <c r="AX231" s="921">
        <v>90</v>
      </c>
      <c r="AY231" s="921"/>
      <c r="AZ231" s="921"/>
      <c r="BA231" s="921">
        <f t="shared" si="15"/>
        <v>1123</v>
      </c>
      <c r="BB231" s="921">
        <v>5.5</v>
      </c>
      <c r="BC231" s="921"/>
      <c r="BD231" s="921"/>
      <c r="BE231" s="921"/>
      <c r="BF231" s="921"/>
      <c r="BG231" s="921">
        <f t="shared" si="13"/>
        <v>5.5</v>
      </c>
    </row>
    <row r="232" spans="1:59">
      <c r="A232" s="918">
        <v>227</v>
      </c>
      <c r="B232" s="919" t="s">
        <v>19241</v>
      </c>
      <c r="C232" s="919" t="s">
        <v>19348</v>
      </c>
      <c r="D232" s="919" t="s">
        <v>17968</v>
      </c>
      <c r="E232" s="919" t="s">
        <v>19349</v>
      </c>
      <c r="F232" s="920" t="s">
        <v>19350</v>
      </c>
      <c r="G232" s="919" t="s">
        <v>19351</v>
      </c>
      <c r="H232" s="919" t="s">
        <v>3710</v>
      </c>
      <c r="I232" s="919" t="s">
        <v>18122</v>
      </c>
      <c r="J232" s="919" t="s">
        <v>19352</v>
      </c>
      <c r="K232" s="919" t="s">
        <v>19353</v>
      </c>
      <c r="L232" s="921">
        <v>7275</v>
      </c>
      <c r="M232" s="922"/>
      <c r="N232" s="921"/>
      <c r="O232" s="922">
        <v>684</v>
      </c>
      <c r="P232" s="921">
        <v>1083</v>
      </c>
      <c r="Q232" s="922">
        <v>199</v>
      </c>
      <c r="R232" s="921">
        <v>361</v>
      </c>
      <c r="S232" s="922"/>
      <c r="T232" s="921"/>
      <c r="U232" s="922"/>
      <c r="V232" s="921"/>
      <c r="W232" s="922"/>
      <c r="X232" s="921"/>
      <c r="Y232" s="922"/>
      <c r="Z232" s="921"/>
      <c r="AA232" s="922">
        <v>7</v>
      </c>
      <c r="AB232" s="922">
        <v>5</v>
      </c>
      <c r="AC232" s="922">
        <v>3</v>
      </c>
      <c r="AD232" s="922"/>
      <c r="AE232" s="922"/>
      <c r="AF232" s="922"/>
      <c r="AG232" s="922"/>
      <c r="AH232" s="922">
        <f t="shared" si="14"/>
        <v>3</v>
      </c>
      <c r="AI232" s="922">
        <v>20</v>
      </c>
      <c r="AJ232" s="922">
        <v>7</v>
      </c>
      <c r="AK232" s="922">
        <v>160</v>
      </c>
      <c r="AL232" s="922">
        <v>123</v>
      </c>
      <c r="AM232" s="922">
        <v>8373</v>
      </c>
      <c r="AN232" s="922"/>
      <c r="AO232" s="922"/>
      <c r="AP232" s="922">
        <v>11787</v>
      </c>
      <c r="AQ232" s="922">
        <v>580</v>
      </c>
      <c r="AR232" s="922">
        <v>3972</v>
      </c>
      <c r="AS232" s="922">
        <v>18108</v>
      </c>
      <c r="AT232" s="922">
        <f t="shared" si="12"/>
        <v>34447</v>
      </c>
      <c r="AU232" s="921">
        <v>18</v>
      </c>
      <c r="AV232" s="921">
        <v>13</v>
      </c>
      <c r="AW232" s="921">
        <v>254</v>
      </c>
      <c r="AX232" s="921"/>
      <c r="AY232" s="921">
        <v>23</v>
      </c>
      <c r="AZ232" s="921">
        <v>93</v>
      </c>
      <c r="BA232" s="921">
        <f t="shared" si="15"/>
        <v>401</v>
      </c>
      <c r="BB232" s="921">
        <v>30</v>
      </c>
      <c r="BC232" s="921"/>
      <c r="BD232" s="921"/>
      <c r="BE232" s="921">
        <v>28</v>
      </c>
      <c r="BF232" s="921">
        <v>14</v>
      </c>
      <c r="BG232" s="921">
        <f t="shared" si="13"/>
        <v>72</v>
      </c>
    </row>
    <row r="233" spans="1:59">
      <c r="A233" s="918">
        <v>228</v>
      </c>
      <c r="B233" s="919" t="s">
        <v>19241</v>
      </c>
      <c r="C233" s="919" t="s">
        <v>19354</v>
      </c>
      <c r="D233" s="919" t="s">
        <v>17968</v>
      </c>
      <c r="E233" s="919" t="s">
        <v>19355</v>
      </c>
      <c r="F233" s="920" t="s">
        <v>19356</v>
      </c>
      <c r="G233" s="919" t="s">
        <v>19357</v>
      </c>
      <c r="H233" s="919" t="s">
        <v>19358</v>
      </c>
      <c r="I233" s="919" t="s">
        <v>18174</v>
      </c>
      <c r="J233" s="919" t="s">
        <v>19359</v>
      </c>
      <c r="K233" s="926" t="s">
        <v>19360</v>
      </c>
      <c r="L233" s="921">
        <v>7289</v>
      </c>
      <c r="M233" s="922"/>
      <c r="N233" s="921"/>
      <c r="O233" s="922">
        <v>498</v>
      </c>
      <c r="P233" s="921">
        <v>1035</v>
      </c>
      <c r="Q233" s="922"/>
      <c r="R233" s="921"/>
      <c r="S233" s="922">
        <v>1</v>
      </c>
      <c r="T233" s="921">
        <v>198</v>
      </c>
      <c r="U233" s="922">
        <v>1</v>
      </c>
      <c r="V233" s="921">
        <v>197.1</v>
      </c>
      <c r="W233" s="922">
        <v>1</v>
      </c>
      <c r="X233" s="921">
        <v>63.8</v>
      </c>
      <c r="Y233" s="922"/>
      <c r="Z233" s="921"/>
      <c r="AA233" s="922">
        <v>5</v>
      </c>
      <c r="AB233" s="922">
        <v>5</v>
      </c>
      <c r="AC233" s="922"/>
      <c r="AD233" s="922"/>
      <c r="AE233" s="922">
        <v>1</v>
      </c>
      <c r="AF233" s="922"/>
      <c r="AG233" s="922"/>
      <c r="AH233" s="922">
        <f t="shared" si="14"/>
        <v>1</v>
      </c>
      <c r="AI233" s="922">
        <v>43</v>
      </c>
      <c r="AJ233" s="922">
        <v>44</v>
      </c>
      <c r="AK233" s="922">
        <v>173</v>
      </c>
      <c r="AL233" s="922">
        <v>72</v>
      </c>
      <c r="AM233" s="922">
        <v>358</v>
      </c>
      <c r="AN233" s="922"/>
      <c r="AO233" s="922"/>
      <c r="AP233" s="922">
        <v>13759</v>
      </c>
      <c r="AQ233" s="922">
        <v>2978</v>
      </c>
      <c r="AR233" s="922">
        <v>17958</v>
      </c>
      <c r="AS233" s="922">
        <v>1971</v>
      </c>
      <c r="AT233" s="922">
        <f t="shared" si="12"/>
        <v>36666</v>
      </c>
      <c r="AU233" s="921">
        <v>20</v>
      </c>
      <c r="AV233" s="921">
        <v>1455</v>
      </c>
      <c r="AW233" s="921">
        <v>350</v>
      </c>
      <c r="AX233" s="921"/>
      <c r="AY233" s="921"/>
      <c r="AZ233" s="921"/>
      <c r="BA233" s="921">
        <f t="shared" si="15"/>
        <v>1825</v>
      </c>
      <c r="BB233" s="921">
        <v>1.395</v>
      </c>
      <c r="BC233" s="921"/>
      <c r="BD233" s="921"/>
      <c r="BE233" s="921">
        <v>11.5</v>
      </c>
      <c r="BF233" s="921"/>
      <c r="BG233" s="921">
        <f t="shared" si="13"/>
        <v>12.895</v>
      </c>
    </row>
    <row r="234" spans="1:59">
      <c r="A234" s="918">
        <v>229</v>
      </c>
      <c r="B234" s="919" t="s">
        <v>19241</v>
      </c>
      <c r="C234" s="919" t="s">
        <v>19361</v>
      </c>
      <c r="D234" s="919" t="s">
        <v>17968</v>
      </c>
      <c r="E234" s="919" t="s">
        <v>19362</v>
      </c>
      <c r="F234" s="920" t="s">
        <v>19363</v>
      </c>
      <c r="G234" s="919" t="s">
        <v>19364</v>
      </c>
      <c r="H234" s="919" t="s">
        <v>5922</v>
      </c>
      <c r="I234" s="919" t="s">
        <v>18122</v>
      </c>
      <c r="J234" s="919" t="s">
        <v>19365</v>
      </c>
      <c r="K234" s="926" t="s">
        <v>19366</v>
      </c>
      <c r="L234" s="921">
        <v>5058</v>
      </c>
      <c r="M234" s="922"/>
      <c r="N234" s="921"/>
      <c r="O234" s="922">
        <v>630</v>
      </c>
      <c r="P234" s="921">
        <v>2032</v>
      </c>
      <c r="Q234" s="922"/>
      <c r="R234" s="921"/>
      <c r="S234" s="922"/>
      <c r="T234" s="921"/>
      <c r="U234" s="922"/>
      <c r="V234" s="921"/>
      <c r="W234" s="922"/>
      <c r="X234" s="921"/>
      <c r="Y234" s="922"/>
      <c r="Z234" s="921"/>
      <c r="AA234" s="922">
        <v>7</v>
      </c>
      <c r="AB234" s="922">
        <v>7</v>
      </c>
      <c r="AC234" s="922">
        <v>3</v>
      </c>
      <c r="AD234" s="922"/>
      <c r="AE234" s="922"/>
      <c r="AF234" s="922"/>
      <c r="AG234" s="922"/>
      <c r="AH234" s="922">
        <f t="shared" si="14"/>
        <v>3</v>
      </c>
      <c r="AI234" s="922">
        <v>55</v>
      </c>
      <c r="AJ234" s="922"/>
      <c r="AK234" s="922"/>
      <c r="AL234" s="922"/>
      <c r="AM234" s="922"/>
      <c r="AN234" s="922"/>
      <c r="AO234" s="922"/>
      <c r="AP234" s="922">
        <v>20244</v>
      </c>
      <c r="AQ234" s="922"/>
      <c r="AR234" s="922"/>
      <c r="AS234" s="922"/>
      <c r="AT234" s="922">
        <f t="shared" si="12"/>
        <v>20244</v>
      </c>
      <c r="AU234" s="921">
        <v>159</v>
      </c>
      <c r="AV234" s="921">
        <v>464</v>
      </c>
      <c r="AW234" s="921">
        <v>0</v>
      </c>
      <c r="AX234" s="921"/>
      <c r="AY234" s="921"/>
      <c r="AZ234" s="921"/>
      <c r="BA234" s="921">
        <f t="shared" si="15"/>
        <v>623</v>
      </c>
      <c r="BB234" s="921"/>
      <c r="BC234" s="921"/>
      <c r="BD234" s="921"/>
      <c r="BE234" s="921">
        <v>7.7</v>
      </c>
      <c r="BF234" s="921"/>
      <c r="BG234" s="921">
        <f t="shared" si="13"/>
        <v>7.7</v>
      </c>
    </row>
    <row r="235" spans="1:59">
      <c r="A235" s="918">
        <v>230</v>
      </c>
      <c r="B235" s="919" t="s">
        <v>19367</v>
      </c>
      <c r="C235" s="919" t="s">
        <v>19407</v>
      </c>
      <c r="D235" s="919" t="s">
        <v>19029</v>
      </c>
      <c r="E235" s="919" t="s">
        <v>19368</v>
      </c>
      <c r="F235" s="920" t="s">
        <v>19369</v>
      </c>
      <c r="G235" s="919" t="s">
        <v>19370</v>
      </c>
      <c r="H235" s="919" t="s">
        <v>19367</v>
      </c>
      <c r="I235" s="919" t="s">
        <v>18122</v>
      </c>
      <c r="J235" s="919" t="s">
        <v>19371</v>
      </c>
      <c r="K235" s="926" t="s">
        <v>19372</v>
      </c>
      <c r="L235" s="921">
        <v>14568</v>
      </c>
      <c r="M235" s="922"/>
      <c r="N235" s="921"/>
      <c r="O235" s="922">
        <v>873</v>
      </c>
      <c r="P235" s="921">
        <v>5739</v>
      </c>
      <c r="Q235" s="922"/>
      <c r="R235" s="921"/>
      <c r="S235" s="922">
        <v>5</v>
      </c>
      <c r="T235" s="921">
        <v>2806.65</v>
      </c>
      <c r="U235" s="922">
        <v>1</v>
      </c>
      <c r="V235" s="921">
        <v>256</v>
      </c>
      <c r="W235" s="922"/>
      <c r="X235" s="921"/>
      <c r="Y235" s="922">
        <v>200</v>
      </c>
      <c r="Z235" s="921">
        <v>217</v>
      </c>
      <c r="AA235" s="922">
        <v>9</v>
      </c>
      <c r="AB235" s="922">
        <v>5</v>
      </c>
      <c r="AC235" s="922">
        <v>3</v>
      </c>
      <c r="AD235" s="922"/>
      <c r="AE235" s="922"/>
      <c r="AF235" s="922"/>
      <c r="AG235" s="922"/>
      <c r="AH235" s="922">
        <f t="shared" si="14"/>
        <v>3</v>
      </c>
      <c r="AI235" s="922">
        <v>16</v>
      </c>
      <c r="AJ235" s="922">
        <v>40</v>
      </c>
      <c r="AK235" s="922">
        <v>23</v>
      </c>
      <c r="AL235" s="922">
        <v>41</v>
      </c>
      <c r="AM235" s="922"/>
      <c r="AN235" s="922"/>
      <c r="AO235" s="922"/>
      <c r="AP235" s="922">
        <v>9542</v>
      </c>
      <c r="AQ235" s="922">
        <v>15971</v>
      </c>
      <c r="AR235" s="922"/>
      <c r="AS235" s="922">
        <v>36145</v>
      </c>
      <c r="AT235" s="922">
        <f t="shared" si="12"/>
        <v>61658</v>
      </c>
      <c r="AU235" s="921">
        <v>0</v>
      </c>
      <c r="AV235" s="921">
        <v>368</v>
      </c>
      <c r="AW235" s="921">
        <v>280</v>
      </c>
      <c r="AX235" s="921"/>
      <c r="AY235" s="921"/>
      <c r="AZ235" s="921"/>
      <c r="BA235" s="921">
        <f t="shared" si="15"/>
        <v>648</v>
      </c>
      <c r="BB235" s="921"/>
      <c r="BC235" s="921"/>
      <c r="BD235" s="921"/>
      <c r="BE235" s="921">
        <v>14</v>
      </c>
      <c r="BF235" s="921"/>
      <c r="BG235" s="921">
        <f t="shared" si="13"/>
        <v>14</v>
      </c>
    </row>
    <row r="236" spans="1:59">
      <c r="A236" s="918">
        <v>231</v>
      </c>
      <c r="B236" s="919" t="s">
        <v>19367</v>
      </c>
      <c r="C236" s="919" t="s">
        <v>19373</v>
      </c>
      <c r="D236" s="919" t="s">
        <v>17968</v>
      </c>
      <c r="E236" s="919" t="s">
        <v>19374</v>
      </c>
      <c r="F236" s="920" t="s">
        <v>19375</v>
      </c>
      <c r="G236" s="919" t="s">
        <v>19376</v>
      </c>
      <c r="H236" s="919" t="s">
        <v>19377</v>
      </c>
      <c r="I236" s="919" t="s">
        <v>17973</v>
      </c>
      <c r="J236" s="919" t="s">
        <v>19378</v>
      </c>
      <c r="K236" s="926" t="s">
        <v>19379</v>
      </c>
      <c r="L236" s="921">
        <v>12943</v>
      </c>
      <c r="M236" s="922"/>
      <c r="N236" s="921"/>
      <c r="O236" s="922">
        <v>973</v>
      </c>
      <c r="P236" s="921">
        <v>1817</v>
      </c>
      <c r="Q236" s="922">
        <v>264</v>
      </c>
      <c r="R236" s="921">
        <v>393</v>
      </c>
      <c r="S236" s="922">
        <v>2</v>
      </c>
      <c r="T236" s="921">
        <v>785</v>
      </c>
      <c r="U236" s="922"/>
      <c r="V236" s="921"/>
      <c r="W236" s="922">
        <v>1</v>
      </c>
      <c r="X236" s="921">
        <v>180</v>
      </c>
      <c r="Y236" s="922">
        <v>300</v>
      </c>
      <c r="Z236" s="921">
        <v>400</v>
      </c>
      <c r="AA236" s="922">
        <v>16</v>
      </c>
      <c r="AB236" s="922">
        <v>16</v>
      </c>
      <c r="AC236" s="922">
        <v>6</v>
      </c>
      <c r="AD236" s="922"/>
      <c r="AE236" s="922"/>
      <c r="AF236" s="922"/>
      <c r="AG236" s="922"/>
      <c r="AH236" s="922">
        <f t="shared" si="14"/>
        <v>6</v>
      </c>
      <c r="AI236" s="922">
        <v>154</v>
      </c>
      <c r="AJ236" s="922">
        <v>148</v>
      </c>
      <c r="AK236" s="922">
        <v>35</v>
      </c>
      <c r="AL236" s="922"/>
      <c r="AM236" s="922">
        <v>26633</v>
      </c>
      <c r="AN236" s="922"/>
      <c r="AO236" s="922"/>
      <c r="AP236" s="922">
        <v>57792</v>
      </c>
      <c r="AQ236" s="922">
        <v>10152</v>
      </c>
      <c r="AR236" s="922">
        <v>68</v>
      </c>
      <c r="AS236" s="922"/>
      <c r="AT236" s="922">
        <f t="shared" si="12"/>
        <v>68012</v>
      </c>
      <c r="AU236" s="921">
        <v>825</v>
      </c>
      <c r="AV236" s="921">
        <v>498</v>
      </c>
      <c r="AW236" s="921">
        <v>1115</v>
      </c>
      <c r="AX236" s="921"/>
      <c r="AY236" s="921">
        <v>44</v>
      </c>
      <c r="AZ236" s="921"/>
      <c r="BA236" s="921">
        <f t="shared" si="15"/>
        <v>2482</v>
      </c>
      <c r="BB236" s="921">
        <v>192</v>
      </c>
      <c r="BC236" s="921"/>
      <c r="BD236" s="921"/>
      <c r="BE236" s="921">
        <v>91</v>
      </c>
      <c r="BF236" s="921">
        <v>10</v>
      </c>
      <c r="BG236" s="921">
        <f t="shared" si="13"/>
        <v>293</v>
      </c>
    </row>
    <row r="237" spans="1:59">
      <c r="A237" s="918">
        <v>232</v>
      </c>
      <c r="B237" s="919" t="s">
        <v>19367</v>
      </c>
      <c r="C237" s="919" t="s">
        <v>19373</v>
      </c>
      <c r="D237" s="919" t="s">
        <v>17968</v>
      </c>
      <c r="E237" s="919" t="s">
        <v>19380</v>
      </c>
      <c r="F237" s="920" t="s">
        <v>19381</v>
      </c>
      <c r="G237" s="919" t="s">
        <v>19376</v>
      </c>
      <c r="H237" s="919" t="s">
        <v>19377</v>
      </c>
      <c r="I237" s="919" t="s">
        <v>17973</v>
      </c>
      <c r="J237" s="919" t="s">
        <v>19378</v>
      </c>
      <c r="K237" s="926" t="s">
        <v>19382</v>
      </c>
      <c r="L237" s="921">
        <v>8753</v>
      </c>
      <c r="M237" s="922"/>
      <c r="N237" s="921"/>
      <c r="O237" s="922">
        <v>590</v>
      </c>
      <c r="P237" s="921">
        <v>863</v>
      </c>
      <c r="Q237" s="922"/>
      <c r="R237" s="921"/>
      <c r="S237" s="922"/>
      <c r="T237" s="921"/>
      <c r="U237" s="922"/>
      <c r="V237" s="921"/>
      <c r="W237" s="922"/>
      <c r="X237" s="921"/>
      <c r="Y237" s="922"/>
      <c r="Z237" s="921"/>
      <c r="AA237" s="922">
        <v>4</v>
      </c>
      <c r="AB237" s="922">
        <v>4</v>
      </c>
      <c r="AC237" s="922">
        <v>3</v>
      </c>
      <c r="AD237" s="922"/>
      <c r="AE237" s="922"/>
      <c r="AF237" s="922"/>
      <c r="AG237" s="922"/>
      <c r="AH237" s="922">
        <f t="shared" si="14"/>
        <v>3</v>
      </c>
      <c r="AI237" s="922">
        <v>169</v>
      </c>
      <c r="AJ237" s="922"/>
      <c r="AK237" s="922"/>
      <c r="AL237" s="922"/>
      <c r="AM237" s="922">
        <v>13745</v>
      </c>
      <c r="AN237" s="922"/>
      <c r="AO237" s="922"/>
      <c r="AP237" s="922">
        <v>39038</v>
      </c>
      <c r="AQ237" s="922"/>
      <c r="AR237" s="922"/>
      <c r="AS237" s="922"/>
      <c r="AT237" s="922">
        <f t="shared" si="12"/>
        <v>39038</v>
      </c>
      <c r="AU237" s="921">
        <v>252</v>
      </c>
      <c r="AV237" s="921">
        <v>169</v>
      </c>
      <c r="AW237" s="921"/>
      <c r="AX237" s="921"/>
      <c r="AY237" s="921"/>
      <c r="AZ237" s="921"/>
      <c r="BA237" s="921">
        <f t="shared" si="15"/>
        <v>421</v>
      </c>
      <c r="BB237" s="921">
        <v>11</v>
      </c>
      <c r="BC237" s="921"/>
      <c r="BD237" s="921"/>
      <c r="BE237" s="921">
        <v>44</v>
      </c>
      <c r="BF237" s="921"/>
      <c r="BG237" s="921">
        <f t="shared" si="13"/>
        <v>55</v>
      </c>
    </row>
    <row r="238" spans="1:59">
      <c r="A238" s="918">
        <v>233</v>
      </c>
      <c r="B238" s="919" t="s">
        <v>19367</v>
      </c>
      <c r="C238" s="919" t="s">
        <v>19373</v>
      </c>
      <c r="D238" s="919" t="s">
        <v>17968</v>
      </c>
      <c r="E238" s="919" t="s">
        <v>19383</v>
      </c>
      <c r="F238" s="920" t="s">
        <v>19384</v>
      </c>
      <c r="G238" s="919" t="s">
        <v>19376</v>
      </c>
      <c r="H238" s="919" t="s">
        <v>19377</v>
      </c>
      <c r="I238" s="919" t="s">
        <v>17973</v>
      </c>
      <c r="J238" s="919" t="s">
        <v>19378</v>
      </c>
      <c r="K238" s="926" t="s">
        <v>19385</v>
      </c>
      <c r="L238" s="921">
        <v>2705</v>
      </c>
      <c r="M238" s="922"/>
      <c r="N238" s="921"/>
      <c r="O238" s="922"/>
      <c r="P238" s="921"/>
      <c r="Q238" s="922">
        <v>262</v>
      </c>
      <c r="R238" s="921">
        <v>280</v>
      </c>
      <c r="S238" s="922">
        <v>1</v>
      </c>
      <c r="T238" s="921">
        <v>199</v>
      </c>
      <c r="U238" s="922"/>
      <c r="V238" s="921"/>
      <c r="W238" s="922"/>
      <c r="X238" s="921"/>
      <c r="Y238" s="922"/>
      <c r="Z238" s="921"/>
      <c r="AA238" s="922">
        <v>5</v>
      </c>
      <c r="AB238" s="922">
        <v>5</v>
      </c>
      <c r="AC238" s="922"/>
      <c r="AD238" s="922"/>
      <c r="AE238" s="922"/>
      <c r="AF238" s="922"/>
      <c r="AG238" s="922"/>
      <c r="AH238" s="922">
        <f t="shared" si="14"/>
        <v>0</v>
      </c>
      <c r="AI238" s="922"/>
      <c r="AJ238" s="922">
        <v>155</v>
      </c>
      <c r="AK238" s="922"/>
      <c r="AL238" s="922"/>
      <c r="AM238" s="922"/>
      <c r="AN238" s="922"/>
      <c r="AO238" s="922"/>
      <c r="AP238" s="922"/>
      <c r="AQ238" s="922">
        <v>1649</v>
      </c>
      <c r="AR238" s="922"/>
      <c r="AS238" s="922">
        <v>7491</v>
      </c>
      <c r="AT238" s="922">
        <f t="shared" si="12"/>
        <v>9140</v>
      </c>
      <c r="AU238" s="921">
        <v>205</v>
      </c>
      <c r="AV238" s="921">
        <v>136</v>
      </c>
      <c r="AW238" s="921"/>
      <c r="AX238" s="921">
        <v>9</v>
      </c>
      <c r="AY238" s="921"/>
      <c r="AZ238" s="921"/>
      <c r="BA238" s="921">
        <f t="shared" si="15"/>
        <v>350</v>
      </c>
      <c r="BB238" s="921"/>
      <c r="BC238" s="921"/>
      <c r="BD238" s="921"/>
      <c r="BE238" s="921">
        <v>4</v>
      </c>
      <c r="BF238" s="921">
        <v>22</v>
      </c>
      <c r="BG238" s="921">
        <f t="shared" si="13"/>
        <v>26</v>
      </c>
    </row>
    <row r="239" spans="1:59">
      <c r="A239" s="918">
        <v>234</v>
      </c>
      <c r="B239" s="919" t="s">
        <v>19367</v>
      </c>
      <c r="C239" s="919" t="s">
        <v>19386</v>
      </c>
      <c r="D239" s="919" t="s">
        <v>17968</v>
      </c>
      <c r="E239" s="919" t="s">
        <v>19387</v>
      </c>
      <c r="F239" s="920" t="s">
        <v>19388</v>
      </c>
      <c r="G239" s="919" t="s">
        <v>6122</v>
      </c>
      <c r="H239" s="919" t="s">
        <v>19389</v>
      </c>
      <c r="I239" s="919" t="s">
        <v>18174</v>
      </c>
      <c r="J239" s="919" t="s">
        <v>19390</v>
      </c>
      <c r="K239" s="926" t="s">
        <v>19391</v>
      </c>
      <c r="L239" s="921">
        <v>21232</v>
      </c>
      <c r="M239" s="922">
        <v>1053</v>
      </c>
      <c r="N239" s="921">
        <v>1175</v>
      </c>
      <c r="O239" s="922"/>
      <c r="P239" s="921"/>
      <c r="Q239" s="922">
        <v>331</v>
      </c>
      <c r="R239" s="921">
        <v>211</v>
      </c>
      <c r="S239" s="922">
        <v>5</v>
      </c>
      <c r="T239" s="921">
        <v>2308</v>
      </c>
      <c r="U239" s="922">
        <v>2</v>
      </c>
      <c r="V239" s="921">
        <v>222.46</v>
      </c>
      <c r="W239" s="922">
        <v>2</v>
      </c>
      <c r="X239" s="921">
        <v>220</v>
      </c>
      <c r="Y239" s="922">
        <v>480</v>
      </c>
      <c r="Z239" s="921">
        <v>148</v>
      </c>
      <c r="AA239" s="922">
        <v>29</v>
      </c>
      <c r="AB239" s="922">
        <v>29</v>
      </c>
      <c r="AC239" s="922">
        <v>3</v>
      </c>
      <c r="AD239" s="922">
        <v>1</v>
      </c>
      <c r="AE239" s="922">
        <v>3</v>
      </c>
      <c r="AF239" s="922">
        <v>2</v>
      </c>
      <c r="AG239" s="922">
        <v>1</v>
      </c>
      <c r="AH239" s="922">
        <f t="shared" si="14"/>
        <v>10</v>
      </c>
      <c r="AI239" s="922">
        <v>109</v>
      </c>
      <c r="AJ239" s="922">
        <v>199</v>
      </c>
      <c r="AK239" s="922">
        <v>57</v>
      </c>
      <c r="AL239" s="922"/>
      <c r="AM239" s="922">
        <v>30937</v>
      </c>
      <c r="AN239" s="922">
        <v>35444</v>
      </c>
      <c r="AO239" s="922">
        <v>287</v>
      </c>
      <c r="AP239" s="922">
        <v>45626</v>
      </c>
      <c r="AQ239" s="922">
        <v>112206</v>
      </c>
      <c r="AR239" s="922">
        <v>443</v>
      </c>
      <c r="AS239" s="922">
        <v>606</v>
      </c>
      <c r="AT239" s="922">
        <f t="shared" si="12"/>
        <v>158881</v>
      </c>
      <c r="AU239" s="921">
        <v>1049</v>
      </c>
      <c r="AV239" s="921">
        <v>795</v>
      </c>
      <c r="AW239" s="921">
        <v>1705</v>
      </c>
      <c r="AX239" s="921">
        <v>1243</v>
      </c>
      <c r="AY239" s="921">
        <v>72</v>
      </c>
      <c r="AZ239" s="921"/>
      <c r="BA239" s="921">
        <f t="shared" si="15"/>
        <v>4864</v>
      </c>
      <c r="BB239" s="921">
        <v>555</v>
      </c>
      <c r="BC239" s="921">
        <v>296</v>
      </c>
      <c r="BD239" s="921">
        <v>28</v>
      </c>
      <c r="BE239" s="921">
        <v>105</v>
      </c>
      <c r="BF239" s="921"/>
      <c r="BG239" s="921">
        <f t="shared" si="13"/>
        <v>984</v>
      </c>
    </row>
    <row r="240" spans="1:59">
      <c r="A240" s="931">
        <v>235</v>
      </c>
      <c r="B240" s="919" t="s">
        <v>19392</v>
      </c>
      <c r="C240" s="919" t="s">
        <v>19386</v>
      </c>
      <c r="D240" s="919" t="s">
        <v>18967</v>
      </c>
      <c r="E240" s="919" t="s">
        <v>19393</v>
      </c>
      <c r="F240" s="933" t="s">
        <v>19394</v>
      </c>
      <c r="G240" s="919" t="s">
        <v>19395</v>
      </c>
      <c r="H240" s="919" t="s">
        <v>19386</v>
      </c>
      <c r="I240" s="919" t="s">
        <v>18331</v>
      </c>
      <c r="J240" s="932" t="s">
        <v>19396</v>
      </c>
      <c r="K240" s="919" t="s">
        <v>19397</v>
      </c>
      <c r="L240" s="934">
        <v>2230</v>
      </c>
      <c r="M240" s="935"/>
      <c r="N240" s="934"/>
      <c r="O240" s="935">
        <v>485</v>
      </c>
      <c r="P240" s="934">
        <v>699</v>
      </c>
      <c r="Q240" s="935"/>
      <c r="R240" s="934"/>
      <c r="S240" s="935"/>
      <c r="T240" s="934"/>
      <c r="U240" s="935"/>
      <c r="V240" s="934"/>
      <c r="W240" s="935"/>
      <c r="X240" s="934"/>
      <c r="Y240" s="935"/>
      <c r="Z240" s="934"/>
      <c r="AA240" s="935">
        <v>4</v>
      </c>
      <c r="AB240" s="935">
        <v>3</v>
      </c>
      <c r="AC240" s="935"/>
      <c r="AD240" s="935"/>
      <c r="AE240" s="935"/>
      <c r="AF240" s="935"/>
      <c r="AG240" s="935"/>
      <c r="AH240" s="935">
        <f t="shared" si="14"/>
        <v>0</v>
      </c>
      <c r="AI240" s="935">
        <v>100</v>
      </c>
      <c r="AJ240" s="935"/>
      <c r="AK240" s="935"/>
      <c r="AL240" s="935">
        <v>162</v>
      </c>
      <c r="AM240" s="935">
        <v>15180</v>
      </c>
      <c r="AN240" s="935"/>
      <c r="AO240" s="935"/>
      <c r="AP240" s="935">
        <v>15180</v>
      </c>
      <c r="AQ240" s="935"/>
      <c r="AR240" s="935"/>
      <c r="AS240" s="935">
        <v>27710</v>
      </c>
      <c r="AT240" s="922">
        <f t="shared" si="12"/>
        <v>42890</v>
      </c>
      <c r="AU240" s="934">
        <v>22</v>
      </c>
      <c r="AV240" s="934">
        <v>394</v>
      </c>
      <c r="AW240" s="934"/>
      <c r="AX240" s="934"/>
      <c r="AY240" s="934"/>
      <c r="AZ240" s="934"/>
      <c r="BA240" s="934">
        <f>SUM(AU240:AZ240)</f>
        <v>416</v>
      </c>
      <c r="BB240" s="934"/>
      <c r="BC240" s="934"/>
      <c r="BD240" s="934"/>
      <c r="BE240" s="934">
        <v>25</v>
      </c>
      <c r="BF240" s="934"/>
      <c r="BG240" s="934">
        <f t="shared" si="13"/>
        <v>25</v>
      </c>
    </row>
    <row r="241" spans="1:59">
      <c r="A241" s="918">
        <v>236</v>
      </c>
      <c r="B241" s="919" t="s">
        <v>19367</v>
      </c>
      <c r="C241" s="919" t="s">
        <v>19398</v>
      </c>
      <c r="D241" s="919" t="s">
        <v>17968</v>
      </c>
      <c r="E241" s="919" t="s">
        <v>19399</v>
      </c>
      <c r="F241" s="920" t="s">
        <v>19400</v>
      </c>
      <c r="G241" s="919" t="s">
        <v>19401</v>
      </c>
      <c r="H241" s="919" t="s">
        <v>3926</v>
      </c>
      <c r="I241" s="919" t="s">
        <v>18122</v>
      </c>
      <c r="J241" s="919" t="s">
        <v>19402</v>
      </c>
      <c r="K241" s="926" t="s">
        <v>18423</v>
      </c>
      <c r="L241" s="921">
        <v>12299</v>
      </c>
      <c r="M241" s="922">
        <v>920</v>
      </c>
      <c r="N241" s="921">
        <v>964</v>
      </c>
      <c r="O241" s="922"/>
      <c r="P241" s="921"/>
      <c r="Q241" s="922">
        <v>192</v>
      </c>
      <c r="R241" s="921">
        <v>278</v>
      </c>
      <c r="S241" s="922">
        <v>1</v>
      </c>
      <c r="T241" s="921">
        <v>671</v>
      </c>
      <c r="U241" s="922">
        <v>2</v>
      </c>
      <c r="V241" s="921">
        <v>197</v>
      </c>
      <c r="W241" s="922">
        <v>1</v>
      </c>
      <c r="X241" s="921">
        <v>259</v>
      </c>
      <c r="Y241" s="922">
        <v>300</v>
      </c>
      <c r="Z241" s="921">
        <v>295</v>
      </c>
      <c r="AA241" s="922">
        <v>13</v>
      </c>
      <c r="AB241" s="922">
        <v>13</v>
      </c>
      <c r="AC241" s="922">
        <v>3</v>
      </c>
      <c r="AD241" s="922"/>
      <c r="AE241" s="922"/>
      <c r="AF241" s="922"/>
      <c r="AG241" s="922"/>
      <c r="AH241" s="922">
        <f t="shared" si="14"/>
        <v>3</v>
      </c>
      <c r="AI241" s="922">
        <v>9</v>
      </c>
      <c r="AJ241" s="922">
        <v>66</v>
      </c>
      <c r="AK241" s="922">
        <v>40</v>
      </c>
      <c r="AL241" s="922">
        <v>48</v>
      </c>
      <c r="AM241" s="922">
        <v>7898</v>
      </c>
      <c r="AN241" s="922">
        <v>834</v>
      </c>
      <c r="AO241" s="922"/>
      <c r="AP241" s="922">
        <v>11364</v>
      </c>
      <c r="AQ241" s="922">
        <v>3444</v>
      </c>
      <c r="AR241" s="922">
        <v>117</v>
      </c>
      <c r="AS241" s="922"/>
      <c r="AT241" s="922">
        <f t="shared" si="12"/>
        <v>14925</v>
      </c>
      <c r="AU241" s="921">
        <v>253</v>
      </c>
      <c r="AV241" s="921">
        <v>331</v>
      </c>
      <c r="AW241" s="921">
        <v>300</v>
      </c>
      <c r="AX241" s="921">
        <v>41</v>
      </c>
      <c r="AY241" s="921">
        <v>20</v>
      </c>
      <c r="AZ241" s="921"/>
      <c r="BA241" s="921">
        <f t="shared" si="15"/>
        <v>945</v>
      </c>
      <c r="BB241" s="921">
        <v>97</v>
      </c>
      <c r="BC241" s="921">
        <v>2</v>
      </c>
      <c r="BD241" s="921"/>
      <c r="BE241" s="921">
        <v>13</v>
      </c>
      <c r="BF241" s="921"/>
      <c r="BG241" s="921">
        <f t="shared" si="13"/>
        <v>112</v>
      </c>
    </row>
    <row r="242" spans="1:59">
      <c r="A242" s="918">
        <v>237</v>
      </c>
      <c r="B242" s="919" t="s">
        <v>19367</v>
      </c>
      <c r="C242" s="919" t="s">
        <v>19398</v>
      </c>
      <c r="D242" s="919" t="s">
        <v>17968</v>
      </c>
      <c r="E242" s="919" t="s">
        <v>19403</v>
      </c>
      <c r="F242" s="920" t="s">
        <v>19404</v>
      </c>
      <c r="G242" s="919" t="s">
        <v>19405</v>
      </c>
      <c r="H242" s="919" t="s">
        <v>3926</v>
      </c>
      <c r="I242" s="919" t="s">
        <v>18122</v>
      </c>
      <c r="J242" s="919" t="s">
        <v>19402</v>
      </c>
      <c r="K242" s="926" t="s">
        <v>19406</v>
      </c>
      <c r="L242" s="921">
        <v>2885</v>
      </c>
      <c r="M242" s="922"/>
      <c r="N242" s="921"/>
      <c r="O242" s="922">
        <v>421</v>
      </c>
      <c r="P242" s="921">
        <v>386</v>
      </c>
      <c r="Q242" s="922"/>
      <c r="R242" s="921"/>
      <c r="S242" s="922"/>
      <c r="T242" s="921"/>
      <c r="U242" s="922">
        <v>3</v>
      </c>
      <c r="V242" s="921">
        <v>249</v>
      </c>
      <c r="W242" s="922"/>
      <c r="X242" s="921"/>
      <c r="Y242" s="922"/>
      <c r="Z242" s="921"/>
      <c r="AA242" s="922">
        <v>13</v>
      </c>
      <c r="AB242" s="922">
        <v>2</v>
      </c>
      <c r="AC242" s="922"/>
      <c r="AD242" s="922"/>
      <c r="AE242" s="922"/>
      <c r="AF242" s="922"/>
      <c r="AG242" s="922"/>
      <c r="AH242" s="922">
        <f t="shared" si="14"/>
        <v>0</v>
      </c>
      <c r="AI242" s="922">
        <v>34</v>
      </c>
      <c r="AJ242" s="922"/>
      <c r="AK242" s="922"/>
      <c r="AL242" s="922">
        <v>51</v>
      </c>
      <c r="AM242" s="922">
        <v>11074</v>
      </c>
      <c r="AN242" s="922"/>
      <c r="AO242" s="922"/>
      <c r="AP242" s="922">
        <v>5545</v>
      </c>
      <c r="AQ242" s="922">
        <v>12820</v>
      </c>
      <c r="AR242" s="922"/>
      <c r="AS242" s="922"/>
      <c r="AT242" s="922">
        <f t="shared" si="12"/>
        <v>18365</v>
      </c>
      <c r="AU242" s="921"/>
      <c r="AV242" s="921">
        <v>104</v>
      </c>
      <c r="AW242" s="921"/>
      <c r="AX242" s="921"/>
      <c r="AY242" s="921"/>
      <c r="AZ242" s="921"/>
      <c r="BA242" s="921">
        <f t="shared" si="15"/>
        <v>104</v>
      </c>
      <c r="BB242" s="921"/>
      <c r="BC242" s="921"/>
      <c r="BD242" s="921"/>
      <c r="BE242" s="921">
        <v>16</v>
      </c>
      <c r="BF242" s="921"/>
      <c r="BG242" s="921">
        <f t="shared" si="13"/>
        <v>16</v>
      </c>
    </row>
    <row r="243" spans="1:59">
      <c r="A243" s="918">
        <v>238</v>
      </c>
      <c r="B243" s="919" t="s">
        <v>19367</v>
      </c>
      <c r="C243" s="919" t="s">
        <v>19407</v>
      </c>
      <c r="D243" s="919" t="s">
        <v>17968</v>
      </c>
      <c r="E243" s="919" t="s">
        <v>19408</v>
      </c>
      <c r="F243" s="920" t="s">
        <v>19409</v>
      </c>
      <c r="G243" s="919" t="s">
        <v>19410</v>
      </c>
      <c r="H243" s="919" t="s">
        <v>19411</v>
      </c>
      <c r="I243" s="919" t="s">
        <v>18174</v>
      </c>
      <c r="J243" s="919" t="s">
        <v>19412</v>
      </c>
      <c r="K243" s="919" t="s">
        <v>19413</v>
      </c>
      <c r="L243" s="921">
        <v>18496</v>
      </c>
      <c r="M243" s="922"/>
      <c r="N243" s="921"/>
      <c r="O243" s="922">
        <v>994</v>
      </c>
      <c r="P243" s="921">
        <v>7605</v>
      </c>
      <c r="Q243" s="922">
        <v>276</v>
      </c>
      <c r="R243" s="921">
        <v>1165</v>
      </c>
      <c r="S243" s="922">
        <v>4</v>
      </c>
      <c r="T243" s="921">
        <v>2504</v>
      </c>
      <c r="U243" s="922">
        <v>1</v>
      </c>
      <c r="V243" s="921">
        <v>123</v>
      </c>
      <c r="W243" s="922">
        <v>1</v>
      </c>
      <c r="X243" s="921">
        <v>736</v>
      </c>
      <c r="Y243" s="922">
        <v>200</v>
      </c>
      <c r="Z243" s="921">
        <v>80</v>
      </c>
      <c r="AA243" s="922">
        <v>14</v>
      </c>
      <c r="AB243" s="922">
        <v>14</v>
      </c>
      <c r="AC243" s="922">
        <v>3</v>
      </c>
      <c r="AD243" s="922">
        <v>1</v>
      </c>
      <c r="AE243" s="922">
        <v>3</v>
      </c>
      <c r="AF243" s="922">
        <v>1</v>
      </c>
      <c r="AG243" s="922">
        <v>1</v>
      </c>
      <c r="AH243" s="922">
        <f t="shared" si="14"/>
        <v>9</v>
      </c>
      <c r="AI243" s="922">
        <v>55</v>
      </c>
      <c r="AJ243" s="922">
        <v>158</v>
      </c>
      <c r="AK243" s="922">
        <v>92</v>
      </c>
      <c r="AL243" s="922"/>
      <c r="AM243" s="922">
        <v>20045</v>
      </c>
      <c r="AN243" s="922">
        <v>4757</v>
      </c>
      <c r="AO243" s="922"/>
      <c r="AP243" s="922">
        <v>26654</v>
      </c>
      <c r="AQ243" s="922">
        <v>14494</v>
      </c>
      <c r="AR243" s="922">
        <v>250</v>
      </c>
      <c r="AS243" s="922"/>
      <c r="AT243" s="922">
        <f t="shared" si="12"/>
        <v>41398</v>
      </c>
      <c r="AU243" s="921">
        <v>1133</v>
      </c>
      <c r="AV243" s="921">
        <v>3653</v>
      </c>
      <c r="AW243" s="921">
        <v>1874</v>
      </c>
      <c r="AX243" s="921">
        <v>259</v>
      </c>
      <c r="AY243" s="921">
        <v>328</v>
      </c>
      <c r="AZ243" s="921"/>
      <c r="BA243" s="921">
        <f t="shared" si="15"/>
        <v>7247</v>
      </c>
      <c r="BB243" s="921">
        <v>318</v>
      </c>
      <c r="BC243" s="921">
        <v>10</v>
      </c>
      <c r="BD243" s="921"/>
      <c r="BE243" s="921">
        <v>42</v>
      </c>
      <c r="BF243" s="921"/>
      <c r="BG243" s="921">
        <f t="shared" si="13"/>
        <v>370</v>
      </c>
    </row>
    <row r="244" spans="1:59">
      <c r="A244" s="918">
        <v>239</v>
      </c>
      <c r="B244" s="919" t="s">
        <v>19367</v>
      </c>
      <c r="C244" s="919" t="s">
        <v>19414</v>
      </c>
      <c r="D244" s="919" t="s">
        <v>17968</v>
      </c>
      <c r="E244" s="919" t="s">
        <v>19415</v>
      </c>
      <c r="F244" s="920" t="s">
        <v>19416</v>
      </c>
      <c r="G244" s="919" t="s">
        <v>19417</v>
      </c>
      <c r="H244" s="919" t="s">
        <v>3913</v>
      </c>
      <c r="I244" s="919" t="s">
        <v>18122</v>
      </c>
      <c r="J244" s="919" t="s">
        <v>19418</v>
      </c>
      <c r="K244" s="926" t="s">
        <v>19419</v>
      </c>
      <c r="L244" s="921">
        <v>10319</v>
      </c>
      <c r="M244" s="922">
        <v>1183</v>
      </c>
      <c r="N244" s="921">
        <v>7772</v>
      </c>
      <c r="O244" s="922"/>
      <c r="P244" s="921"/>
      <c r="Q244" s="922">
        <v>283</v>
      </c>
      <c r="R244" s="921">
        <v>1143</v>
      </c>
      <c r="S244" s="922">
        <v>2</v>
      </c>
      <c r="T244" s="921">
        <v>683</v>
      </c>
      <c r="U244" s="922"/>
      <c r="V244" s="921"/>
      <c r="W244" s="922">
        <v>1</v>
      </c>
      <c r="X244" s="921">
        <v>120</v>
      </c>
      <c r="Y244" s="922">
        <v>700</v>
      </c>
      <c r="Z244" s="921">
        <v>920</v>
      </c>
      <c r="AA244" s="922">
        <v>27</v>
      </c>
      <c r="AB244" s="922">
        <v>20</v>
      </c>
      <c r="AC244" s="922">
        <v>4</v>
      </c>
      <c r="AD244" s="922"/>
      <c r="AE244" s="922">
        <v>1</v>
      </c>
      <c r="AF244" s="922">
        <v>1</v>
      </c>
      <c r="AG244" s="922"/>
      <c r="AH244" s="922">
        <f t="shared" si="14"/>
        <v>6</v>
      </c>
      <c r="AI244" s="922">
        <v>117</v>
      </c>
      <c r="AJ244" s="922">
        <v>1</v>
      </c>
      <c r="AK244" s="922"/>
      <c r="AL244" s="922"/>
      <c r="AM244" s="922">
        <v>65176</v>
      </c>
      <c r="AN244" s="922"/>
      <c r="AO244" s="922"/>
      <c r="AP244" s="922">
        <v>130548</v>
      </c>
      <c r="AQ244" s="922">
        <v>10912</v>
      </c>
      <c r="AR244" s="922"/>
      <c r="AS244" s="922"/>
      <c r="AT244" s="922">
        <f t="shared" si="12"/>
        <v>141460</v>
      </c>
      <c r="AU244" s="921">
        <v>1724</v>
      </c>
      <c r="AV244" s="921">
        <v>1090</v>
      </c>
      <c r="AW244" s="921">
        <v>1211</v>
      </c>
      <c r="AX244" s="921">
        <v>195</v>
      </c>
      <c r="AY244" s="921"/>
      <c r="AZ244" s="921"/>
      <c r="BA244" s="921">
        <f t="shared" si="15"/>
        <v>4220</v>
      </c>
      <c r="BB244" s="921">
        <v>467</v>
      </c>
      <c r="BC244" s="921"/>
      <c r="BD244" s="921"/>
      <c r="BE244" s="921">
        <v>101</v>
      </c>
      <c r="BF244" s="921">
        <v>3</v>
      </c>
      <c r="BG244" s="921">
        <f t="shared" si="13"/>
        <v>571</v>
      </c>
    </row>
    <row r="245" spans="1:59">
      <c r="A245" s="918">
        <v>240</v>
      </c>
      <c r="B245" s="919" t="s">
        <v>19367</v>
      </c>
      <c r="C245" s="919" t="s">
        <v>19414</v>
      </c>
      <c r="D245" s="919" t="s">
        <v>17968</v>
      </c>
      <c r="E245" s="919" t="s">
        <v>19420</v>
      </c>
      <c r="F245" s="920" t="s">
        <v>19421</v>
      </c>
      <c r="G245" s="919" t="s">
        <v>19422</v>
      </c>
      <c r="H245" s="919" t="s">
        <v>3913</v>
      </c>
      <c r="I245" s="919" t="s">
        <v>18122</v>
      </c>
      <c r="J245" s="919" t="s">
        <v>19423</v>
      </c>
      <c r="K245" s="926" t="s">
        <v>19424</v>
      </c>
      <c r="L245" s="921">
        <v>10398</v>
      </c>
      <c r="M245" s="922"/>
      <c r="N245" s="921"/>
      <c r="O245" s="922">
        <v>667</v>
      </c>
      <c r="P245" s="921">
        <v>1329</v>
      </c>
      <c r="Q245" s="922">
        <v>250</v>
      </c>
      <c r="R245" s="921">
        <v>474</v>
      </c>
      <c r="S245" s="922">
        <v>1</v>
      </c>
      <c r="T245" s="921">
        <v>226</v>
      </c>
      <c r="U245" s="922">
        <v>5</v>
      </c>
      <c r="V245" s="921">
        <v>272</v>
      </c>
      <c r="W245" s="922">
        <v>2</v>
      </c>
      <c r="X245" s="921">
        <v>98</v>
      </c>
      <c r="Y245" s="922"/>
      <c r="Z245" s="921"/>
      <c r="AA245" s="922">
        <v>21</v>
      </c>
      <c r="AB245" s="922">
        <v>8</v>
      </c>
      <c r="AC245" s="922">
        <v>3</v>
      </c>
      <c r="AD245" s="922"/>
      <c r="AE245" s="922"/>
      <c r="AF245" s="922"/>
      <c r="AG245" s="922"/>
      <c r="AH245" s="922">
        <f t="shared" si="14"/>
        <v>3</v>
      </c>
      <c r="AI245" s="922">
        <v>54</v>
      </c>
      <c r="AJ245" s="922">
        <v>1</v>
      </c>
      <c r="AK245" s="922">
        <v>227</v>
      </c>
      <c r="AL245" s="922"/>
      <c r="AM245" s="922">
        <v>10620</v>
      </c>
      <c r="AN245" s="922"/>
      <c r="AO245" s="922">
        <v>2052</v>
      </c>
      <c r="AP245" s="922">
        <v>10620</v>
      </c>
      <c r="AQ245" s="922">
        <v>120</v>
      </c>
      <c r="AR245" s="922">
        <v>2052</v>
      </c>
      <c r="AS245" s="922">
        <v>32668</v>
      </c>
      <c r="AT245" s="922">
        <f t="shared" si="12"/>
        <v>45460</v>
      </c>
      <c r="AU245" s="921">
        <v>335</v>
      </c>
      <c r="AV245" s="921">
        <v>785</v>
      </c>
      <c r="AW245" s="921"/>
      <c r="AX245" s="921"/>
      <c r="AY245" s="921"/>
      <c r="AZ245" s="921"/>
      <c r="BA245" s="921">
        <f t="shared" si="15"/>
        <v>1120</v>
      </c>
      <c r="BB245" s="921"/>
      <c r="BC245" s="921"/>
      <c r="BD245" s="921"/>
      <c r="BE245" s="921">
        <v>112</v>
      </c>
      <c r="BF245" s="921">
        <v>24</v>
      </c>
      <c r="BG245" s="921">
        <f t="shared" si="13"/>
        <v>136</v>
      </c>
    </row>
    <row r="246" spans="1:59">
      <c r="A246" s="918">
        <v>241</v>
      </c>
      <c r="B246" s="919" t="s">
        <v>19367</v>
      </c>
      <c r="C246" s="919" t="s">
        <v>19425</v>
      </c>
      <c r="D246" s="919" t="s">
        <v>17968</v>
      </c>
      <c r="E246" s="919" t="s">
        <v>19426</v>
      </c>
      <c r="F246" s="920" t="s">
        <v>19427</v>
      </c>
      <c r="G246" s="919" t="s">
        <v>19428</v>
      </c>
      <c r="H246" s="919" t="s">
        <v>4050</v>
      </c>
      <c r="I246" s="919" t="s">
        <v>18122</v>
      </c>
      <c r="J246" s="919" t="s">
        <v>19429</v>
      </c>
      <c r="K246" s="919" t="s">
        <v>19213</v>
      </c>
      <c r="L246" s="921">
        <v>2323</v>
      </c>
      <c r="M246" s="922"/>
      <c r="N246" s="921"/>
      <c r="O246" s="922">
        <v>498</v>
      </c>
      <c r="P246" s="921">
        <v>398</v>
      </c>
      <c r="Q246" s="922"/>
      <c r="R246" s="921"/>
      <c r="S246" s="922">
        <v>1</v>
      </c>
      <c r="T246" s="921">
        <v>446</v>
      </c>
      <c r="U246" s="922"/>
      <c r="V246" s="921"/>
      <c r="W246" s="922"/>
      <c r="X246" s="921"/>
      <c r="Y246" s="922"/>
      <c r="Z246" s="921"/>
      <c r="AA246" s="922">
        <v>7</v>
      </c>
      <c r="AB246" s="922">
        <v>7</v>
      </c>
      <c r="AC246" s="922"/>
      <c r="AD246" s="922"/>
      <c r="AE246" s="922"/>
      <c r="AF246" s="922"/>
      <c r="AG246" s="922"/>
      <c r="AH246" s="922">
        <f t="shared" si="14"/>
        <v>0</v>
      </c>
      <c r="AI246" s="922">
        <v>35</v>
      </c>
      <c r="AJ246" s="922">
        <v>84</v>
      </c>
      <c r="AK246" s="922"/>
      <c r="AL246" s="922"/>
      <c r="AM246" s="922">
        <v>2392</v>
      </c>
      <c r="AN246" s="922"/>
      <c r="AO246" s="922"/>
      <c r="AP246" s="922">
        <v>7179</v>
      </c>
      <c r="AQ246" s="922">
        <v>1652</v>
      </c>
      <c r="AR246" s="922"/>
      <c r="AS246" s="922">
        <v>1430</v>
      </c>
      <c r="AT246" s="922">
        <f t="shared" si="12"/>
        <v>10261</v>
      </c>
      <c r="AU246" s="921">
        <v>315</v>
      </c>
      <c r="AV246" s="921"/>
      <c r="AW246" s="921">
        <v>90</v>
      </c>
      <c r="AX246" s="921"/>
      <c r="AY246" s="921"/>
      <c r="AZ246" s="921"/>
      <c r="BA246" s="921">
        <f t="shared" si="15"/>
        <v>405</v>
      </c>
      <c r="BB246" s="921">
        <v>4</v>
      </c>
      <c r="BC246" s="921"/>
      <c r="BD246" s="921"/>
      <c r="BE246" s="921">
        <v>11</v>
      </c>
      <c r="BF246" s="921">
        <v>3</v>
      </c>
      <c r="BG246" s="921">
        <f t="shared" si="13"/>
        <v>18</v>
      </c>
    </row>
    <row r="247" spans="1:59">
      <c r="A247" s="918">
        <v>242</v>
      </c>
      <c r="B247" s="919" t="s">
        <v>19367</v>
      </c>
      <c r="C247" s="919" t="s">
        <v>19425</v>
      </c>
      <c r="D247" s="919" t="s">
        <v>17968</v>
      </c>
      <c r="E247" s="919" t="s">
        <v>19430</v>
      </c>
      <c r="F247" s="920" t="s">
        <v>19431</v>
      </c>
      <c r="G247" s="919" t="s">
        <v>19432</v>
      </c>
      <c r="H247" s="919" t="s">
        <v>19433</v>
      </c>
      <c r="I247" s="919" t="s">
        <v>18174</v>
      </c>
      <c r="J247" s="919" t="s">
        <v>19434</v>
      </c>
      <c r="K247" s="919" t="s">
        <v>19435</v>
      </c>
      <c r="L247" s="921">
        <v>2432</v>
      </c>
      <c r="M247" s="922"/>
      <c r="N247" s="921"/>
      <c r="O247" s="922">
        <v>490</v>
      </c>
      <c r="P247" s="921">
        <v>306</v>
      </c>
      <c r="Q247" s="922"/>
      <c r="R247" s="921"/>
      <c r="S247" s="922">
        <v>1</v>
      </c>
      <c r="T247" s="921">
        <v>161</v>
      </c>
      <c r="U247" s="922"/>
      <c r="V247" s="921"/>
      <c r="W247" s="922">
        <v>1</v>
      </c>
      <c r="X247" s="921">
        <v>161</v>
      </c>
      <c r="Y247" s="922"/>
      <c r="Z247" s="921"/>
      <c r="AA247" s="922">
        <v>3</v>
      </c>
      <c r="AB247" s="922">
        <v>3</v>
      </c>
      <c r="AC247" s="922"/>
      <c r="AD247" s="922"/>
      <c r="AE247" s="922"/>
      <c r="AF247" s="922"/>
      <c r="AG247" s="922"/>
      <c r="AH247" s="922">
        <f t="shared" si="14"/>
        <v>0</v>
      </c>
      <c r="AI247" s="922">
        <v>44</v>
      </c>
      <c r="AJ247" s="922">
        <v>88</v>
      </c>
      <c r="AK247" s="922"/>
      <c r="AL247" s="922"/>
      <c r="AM247" s="922"/>
      <c r="AN247" s="922"/>
      <c r="AO247" s="922"/>
      <c r="AP247" s="922">
        <v>9279</v>
      </c>
      <c r="AQ247" s="922">
        <v>1088</v>
      </c>
      <c r="AR247" s="922"/>
      <c r="AS247" s="922"/>
      <c r="AT247" s="922">
        <f t="shared" si="12"/>
        <v>10367</v>
      </c>
      <c r="AU247" s="921">
        <v>128</v>
      </c>
      <c r="AV247" s="921"/>
      <c r="AW247" s="921"/>
      <c r="AX247" s="921"/>
      <c r="AY247" s="921"/>
      <c r="AZ247" s="921">
        <v>51</v>
      </c>
      <c r="BA247" s="921">
        <f t="shared" si="15"/>
        <v>179</v>
      </c>
      <c r="BB247" s="921"/>
      <c r="BC247" s="921"/>
      <c r="BD247" s="921"/>
      <c r="BE247" s="921">
        <v>30</v>
      </c>
      <c r="BF247" s="921"/>
      <c r="BG247" s="921">
        <f t="shared" si="13"/>
        <v>30</v>
      </c>
    </row>
    <row r="248" spans="1:59">
      <c r="A248" s="918">
        <v>243</v>
      </c>
      <c r="B248" s="919" t="s">
        <v>19367</v>
      </c>
      <c r="C248" s="919" t="s">
        <v>19436</v>
      </c>
      <c r="D248" s="919" t="s">
        <v>17968</v>
      </c>
      <c r="E248" s="919" t="s">
        <v>19437</v>
      </c>
      <c r="F248" s="920" t="s">
        <v>19438</v>
      </c>
      <c r="G248" s="919" t="s">
        <v>19439</v>
      </c>
      <c r="H248" s="919" t="s">
        <v>4096</v>
      </c>
      <c r="I248" s="919" t="s">
        <v>18122</v>
      </c>
      <c r="J248" s="919" t="s">
        <v>19440</v>
      </c>
      <c r="K248" s="926" t="s">
        <v>19441</v>
      </c>
      <c r="L248" s="921">
        <v>2645</v>
      </c>
      <c r="M248" s="922"/>
      <c r="N248" s="921"/>
      <c r="O248" s="922">
        <v>791</v>
      </c>
      <c r="P248" s="921">
        <v>859</v>
      </c>
      <c r="Q248" s="922"/>
      <c r="R248" s="921"/>
      <c r="S248" s="922"/>
      <c r="T248" s="921"/>
      <c r="U248" s="922"/>
      <c r="V248" s="921"/>
      <c r="W248" s="922"/>
      <c r="X248" s="921"/>
      <c r="Y248" s="922"/>
      <c r="Z248" s="921"/>
      <c r="AA248" s="922">
        <v>14</v>
      </c>
      <c r="AB248" s="922">
        <v>8</v>
      </c>
      <c r="AC248" s="922">
        <v>3</v>
      </c>
      <c r="AD248" s="922"/>
      <c r="AE248" s="922"/>
      <c r="AF248" s="922"/>
      <c r="AG248" s="922"/>
      <c r="AH248" s="922">
        <f t="shared" si="14"/>
        <v>3</v>
      </c>
      <c r="AI248" s="922">
        <v>34</v>
      </c>
      <c r="AJ248" s="922">
        <v>4</v>
      </c>
      <c r="AK248" s="922">
        <v>100</v>
      </c>
      <c r="AL248" s="922">
        <v>80</v>
      </c>
      <c r="AM248" s="922">
        <v>6482</v>
      </c>
      <c r="AN248" s="922"/>
      <c r="AO248" s="922"/>
      <c r="AP248" s="922">
        <v>14871</v>
      </c>
      <c r="AQ248" s="922">
        <v>50</v>
      </c>
      <c r="AR248" s="922">
        <v>200</v>
      </c>
      <c r="AS248" s="922">
        <v>25186</v>
      </c>
      <c r="AT248" s="922">
        <f t="shared" si="12"/>
        <v>40307</v>
      </c>
      <c r="AU248" s="921">
        <v>66</v>
      </c>
      <c r="AV248" s="921">
        <v>797</v>
      </c>
      <c r="AW248" s="921">
        <v>740</v>
      </c>
      <c r="AX248" s="921"/>
      <c r="AY248" s="921">
        <v>77</v>
      </c>
      <c r="AZ248" s="921"/>
      <c r="BA248" s="921">
        <f t="shared" si="15"/>
        <v>1680</v>
      </c>
      <c r="BB248" s="921">
        <v>62</v>
      </c>
      <c r="BC248" s="921"/>
      <c r="BD248" s="921"/>
      <c r="BE248" s="921">
        <v>28</v>
      </c>
      <c r="BF248" s="921">
        <v>9</v>
      </c>
      <c r="BG248" s="921">
        <f t="shared" si="13"/>
        <v>99</v>
      </c>
    </row>
    <row r="249" spans="1:59">
      <c r="A249" s="918">
        <v>244</v>
      </c>
      <c r="B249" s="919" t="s">
        <v>19367</v>
      </c>
      <c r="C249" s="919" t="s">
        <v>19442</v>
      </c>
      <c r="D249" s="919" t="s">
        <v>17968</v>
      </c>
      <c r="E249" s="919" t="s">
        <v>19443</v>
      </c>
      <c r="F249" s="920" t="s">
        <v>19444</v>
      </c>
      <c r="G249" s="919" t="s">
        <v>19445</v>
      </c>
      <c r="H249" s="919" t="s">
        <v>3974</v>
      </c>
      <c r="I249" s="919" t="s">
        <v>18122</v>
      </c>
      <c r="J249" s="919" t="s">
        <v>19446</v>
      </c>
      <c r="K249" s="926" t="s">
        <v>19447</v>
      </c>
      <c r="L249" s="921">
        <v>3443</v>
      </c>
      <c r="M249" s="922"/>
      <c r="N249" s="921"/>
      <c r="O249" s="922">
        <v>506</v>
      </c>
      <c r="P249" s="921">
        <v>1186</v>
      </c>
      <c r="Q249" s="922">
        <v>80</v>
      </c>
      <c r="R249" s="921">
        <v>148</v>
      </c>
      <c r="S249" s="922">
        <v>1</v>
      </c>
      <c r="T249" s="921">
        <v>252</v>
      </c>
      <c r="U249" s="922"/>
      <c r="V249" s="921"/>
      <c r="W249" s="922"/>
      <c r="X249" s="921"/>
      <c r="Y249" s="922"/>
      <c r="Z249" s="921"/>
      <c r="AA249" s="922">
        <v>5</v>
      </c>
      <c r="AB249" s="922">
        <v>5</v>
      </c>
      <c r="AC249" s="922">
        <v>3</v>
      </c>
      <c r="AD249" s="922"/>
      <c r="AE249" s="922"/>
      <c r="AF249" s="922"/>
      <c r="AG249" s="922"/>
      <c r="AH249" s="922">
        <f t="shared" si="14"/>
        <v>3</v>
      </c>
      <c r="AI249" s="922">
        <v>50</v>
      </c>
      <c r="AJ249" s="922">
        <v>114</v>
      </c>
      <c r="AK249" s="922"/>
      <c r="AL249" s="922">
        <v>98</v>
      </c>
      <c r="AM249" s="922">
        <v>6935</v>
      </c>
      <c r="AN249" s="922"/>
      <c r="AO249" s="922"/>
      <c r="AP249" s="922">
        <v>17146</v>
      </c>
      <c r="AQ249" s="922">
        <v>4380</v>
      </c>
      <c r="AR249" s="922"/>
      <c r="AS249" s="922">
        <v>13440</v>
      </c>
      <c r="AT249" s="922">
        <f t="shared" si="12"/>
        <v>34966</v>
      </c>
      <c r="AU249" s="921">
        <v>322</v>
      </c>
      <c r="AV249" s="921">
        <v>459</v>
      </c>
      <c r="AW249" s="921">
        <v>230</v>
      </c>
      <c r="AX249" s="921"/>
      <c r="AY249" s="921"/>
      <c r="AZ249" s="921"/>
      <c r="BA249" s="921">
        <f t="shared" si="15"/>
        <v>1011</v>
      </c>
      <c r="BB249" s="921">
        <v>8</v>
      </c>
      <c r="BC249" s="921"/>
      <c r="BD249" s="921"/>
      <c r="BE249" s="921">
        <v>22</v>
      </c>
      <c r="BF249" s="921"/>
      <c r="BG249" s="921">
        <f t="shared" si="13"/>
        <v>30</v>
      </c>
    </row>
    <row r="250" spans="1:59">
      <c r="A250" s="918">
        <v>245</v>
      </c>
      <c r="B250" s="919" t="s">
        <v>19367</v>
      </c>
      <c r="C250" s="919" t="s">
        <v>19448</v>
      </c>
      <c r="D250" s="919" t="s">
        <v>17968</v>
      </c>
      <c r="E250" s="919" t="s">
        <v>19449</v>
      </c>
      <c r="F250" s="920" t="s">
        <v>19450</v>
      </c>
      <c r="G250" s="919" t="s">
        <v>19451</v>
      </c>
      <c r="H250" s="919" t="s">
        <v>3945</v>
      </c>
      <c r="I250" s="919" t="s">
        <v>18122</v>
      </c>
      <c r="J250" s="919" t="s">
        <v>19452</v>
      </c>
      <c r="K250" s="926" t="s">
        <v>19453</v>
      </c>
      <c r="L250" s="921">
        <v>4244</v>
      </c>
      <c r="M250" s="922">
        <v>824</v>
      </c>
      <c r="N250" s="921">
        <v>4244</v>
      </c>
      <c r="O250" s="922"/>
      <c r="P250" s="921"/>
      <c r="Q250" s="922">
        <v>313</v>
      </c>
      <c r="R250" s="921">
        <v>2136</v>
      </c>
      <c r="S250" s="922">
        <v>1</v>
      </c>
      <c r="T250" s="921">
        <v>271</v>
      </c>
      <c r="U250" s="922"/>
      <c r="V250" s="921"/>
      <c r="W250" s="922"/>
      <c r="X250" s="921"/>
      <c r="Y250" s="922">
        <v>300</v>
      </c>
      <c r="Z250" s="921">
        <v>469.1</v>
      </c>
      <c r="AA250" s="922">
        <v>10</v>
      </c>
      <c r="AB250" s="922">
        <v>10</v>
      </c>
      <c r="AC250" s="922">
        <v>3</v>
      </c>
      <c r="AD250" s="922"/>
      <c r="AE250" s="922"/>
      <c r="AF250" s="922"/>
      <c r="AG250" s="922"/>
      <c r="AH250" s="922">
        <f t="shared" si="14"/>
        <v>3</v>
      </c>
      <c r="AI250" s="922">
        <v>43</v>
      </c>
      <c r="AJ250" s="922">
        <v>20</v>
      </c>
      <c r="AK250" s="922"/>
      <c r="AL250" s="922"/>
      <c r="AM250" s="922">
        <v>33936</v>
      </c>
      <c r="AN250" s="922"/>
      <c r="AO250" s="922"/>
      <c r="AP250" s="922">
        <v>33936</v>
      </c>
      <c r="AQ250" s="922">
        <v>5000</v>
      </c>
      <c r="AR250" s="922"/>
      <c r="AS250" s="922"/>
      <c r="AT250" s="922">
        <f t="shared" si="12"/>
        <v>38936</v>
      </c>
      <c r="AU250" s="921">
        <v>616</v>
      </c>
      <c r="AV250" s="921">
        <v>1092</v>
      </c>
      <c r="AW250" s="921">
        <v>995</v>
      </c>
      <c r="AX250" s="921"/>
      <c r="AY250" s="921"/>
      <c r="AZ250" s="921"/>
      <c r="BA250" s="921">
        <f t="shared" si="15"/>
        <v>2703</v>
      </c>
      <c r="BB250" s="921">
        <v>84</v>
      </c>
      <c r="BC250" s="921"/>
      <c r="BD250" s="921"/>
      <c r="BE250" s="921">
        <v>21</v>
      </c>
      <c r="BF250" s="921"/>
      <c r="BG250" s="921">
        <f t="shared" si="13"/>
        <v>105</v>
      </c>
    </row>
    <row r="251" spans="1:59">
      <c r="A251" s="918">
        <v>246</v>
      </c>
      <c r="B251" s="919" t="s">
        <v>19367</v>
      </c>
      <c r="C251" s="919" t="s">
        <v>19454</v>
      </c>
      <c r="D251" s="919" t="s">
        <v>17968</v>
      </c>
      <c r="E251" s="919" t="s">
        <v>19455</v>
      </c>
      <c r="F251" s="920" t="s">
        <v>19456</v>
      </c>
      <c r="G251" s="919" t="s">
        <v>19457</v>
      </c>
      <c r="H251" s="919" t="s">
        <v>3903</v>
      </c>
      <c r="I251" s="919" t="s">
        <v>18122</v>
      </c>
      <c r="J251" s="919" t="s">
        <v>19458</v>
      </c>
      <c r="K251" s="919" t="s">
        <v>19459</v>
      </c>
      <c r="L251" s="921">
        <v>4978</v>
      </c>
      <c r="M251" s="922"/>
      <c r="N251" s="921"/>
      <c r="O251" s="922">
        <v>654</v>
      </c>
      <c r="P251" s="921">
        <v>967</v>
      </c>
      <c r="Q251" s="922"/>
      <c r="R251" s="921"/>
      <c r="S251" s="922">
        <v>1</v>
      </c>
      <c r="T251" s="921">
        <v>295</v>
      </c>
      <c r="U251" s="922">
        <v>2</v>
      </c>
      <c r="V251" s="921">
        <v>319</v>
      </c>
      <c r="W251" s="922">
        <v>1</v>
      </c>
      <c r="X251" s="921">
        <v>322</v>
      </c>
      <c r="Y251" s="922">
        <v>100</v>
      </c>
      <c r="Z251" s="921">
        <v>120</v>
      </c>
      <c r="AA251" s="922">
        <v>10</v>
      </c>
      <c r="AB251" s="922">
        <v>10</v>
      </c>
      <c r="AC251" s="922">
        <v>3</v>
      </c>
      <c r="AD251" s="922"/>
      <c r="AE251" s="922"/>
      <c r="AF251" s="922"/>
      <c r="AG251" s="922"/>
      <c r="AH251" s="922">
        <f t="shared" si="14"/>
        <v>3</v>
      </c>
      <c r="AI251" s="922">
        <v>178</v>
      </c>
      <c r="AJ251" s="922"/>
      <c r="AK251" s="922"/>
      <c r="AL251" s="922"/>
      <c r="AM251" s="922">
        <v>3392</v>
      </c>
      <c r="AN251" s="922"/>
      <c r="AO251" s="922"/>
      <c r="AP251" s="922">
        <v>24992</v>
      </c>
      <c r="AQ251" s="922"/>
      <c r="AR251" s="922"/>
      <c r="AS251" s="922"/>
      <c r="AT251" s="922">
        <f t="shared" si="12"/>
        <v>24992</v>
      </c>
      <c r="AU251" s="921">
        <v>124.4</v>
      </c>
      <c r="AV251" s="921">
        <v>300.60000000000002</v>
      </c>
      <c r="AW251" s="921">
        <v>177</v>
      </c>
      <c r="AX251" s="921"/>
      <c r="AY251" s="921"/>
      <c r="AZ251" s="921"/>
      <c r="BA251" s="921">
        <f t="shared" si="15"/>
        <v>602</v>
      </c>
      <c r="BB251" s="921"/>
      <c r="BC251" s="921"/>
      <c r="BD251" s="921"/>
      <c r="BE251" s="921">
        <v>20</v>
      </c>
      <c r="BF251" s="921"/>
      <c r="BG251" s="921">
        <f t="shared" si="13"/>
        <v>20</v>
      </c>
    </row>
    <row r="252" spans="1:59">
      <c r="A252" s="918">
        <v>247</v>
      </c>
      <c r="B252" s="919" t="s">
        <v>19367</v>
      </c>
      <c r="C252" s="919" t="s">
        <v>19460</v>
      </c>
      <c r="D252" s="919" t="s">
        <v>17968</v>
      </c>
      <c r="E252" s="919" t="s">
        <v>19461</v>
      </c>
      <c r="F252" s="920" t="s">
        <v>19462</v>
      </c>
      <c r="G252" s="919" t="s">
        <v>19463</v>
      </c>
      <c r="H252" s="919" t="s">
        <v>19464</v>
      </c>
      <c r="I252" s="919" t="s">
        <v>18122</v>
      </c>
      <c r="J252" s="919" t="s">
        <v>19465</v>
      </c>
      <c r="K252" s="926" t="s">
        <v>19466</v>
      </c>
      <c r="L252" s="921">
        <v>3402</v>
      </c>
      <c r="M252" s="922"/>
      <c r="N252" s="921"/>
      <c r="O252" s="922">
        <v>998</v>
      </c>
      <c r="P252" s="921">
        <v>2403</v>
      </c>
      <c r="Q252" s="922"/>
      <c r="R252" s="921"/>
      <c r="S252" s="922"/>
      <c r="T252" s="921"/>
      <c r="U252" s="922"/>
      <c r="V252" s="921"/>
      <c r="W252" s="922"/>
      <c r="X252" s="921"/>
      <c r="Y252" s="922"/>
      <c r="Z252" s="921"/>
      <c r="AA252" s="922">
        <v>6</v>
      </c>
      <c r="AB252" s="922">
        <v>1</v>
      </c>
      <c r="AC252" s="922">
        <v>2</v>
      </c>
      <c r="AD252" s="922"/>
      <c r="AE252" s="922">
        <v>1</v>
      </c>
      <c r="AF252" s="922"/>
      <c r="AG252" s="922"/>
      <c r="AH252" s="922">
        <f t="shared" si="14"/>
        <v>3</v>
      </c>
      <c r="AI252" s="922">
        <v>5</v>
      </c>
      <c r="AJ252" s="922"/>
      <c r="AK252" s="922"/>
      <c r="AL252" s="922"/>
      <c r="AM252" s="922">
        <v>2942</v>
      </c>
      <c r="AN252" s="922"/>
      <c r="AO252" s="922"/>
      <c r="AP252" s="922">
        <v>34478</v>
      </c>
      <c r="AQ252" s="922"/>
      <c r="AR252" s="922"/>
      <c r="AS252" s="922"/>
      <c r="AT252" s="922">
        <f t="shared" si="12"/>
        <v>34478</v>
      </c>
      <c r="AU252" s="921">
        <v>33.32</v>
      </c>
      <c r="AV252" s="921">
        <v>211</v>
      </c>
      <c r="AW252" s="921">
        <v>294</v>
      </c>
      <c r="AX252" s="921"/>
      <c r="AY252" s="921"/>
      <c r="AZ252" s="921"/>
      <c r="BA252" s="921">
        <f t="shared" si="15"/>
        <v>538.31999999999994</v>
      </c>
      <c r="BB252" s="921">
        <v>54</v>
      </c>
      <c r="BC252" s="921"/>
      <c r="BD252" s="921"/>
      <c r="BE252" s="921">
        <v>10.26</v>
      </c>
      <c r="BF252" s="921"/>
      <c r="BG252" s="921">
        <f t="shared" si="13"/>
        <v>64.260000000000005</v>
      </c>
    </row>
    <row r="253" spans="1:59">
      <c r="A253" s="918">
        <v>248</v>
      </c>
      <c r="B253" s="919" t="s">
        <v>19367</v>
      </c>
      <c r="C253" s="919" t="s">
        <v>19467</v>
      </c>
      <c r="D253" s="919" t="s">
        <v>17968</v>
      </c>
      <c r="E253" s="919" t="s">
        <v>19468</v>
      </c>
      <c r="F253" s="920" t="s">
        <v>19469</v>
      </c>
      <c r="G253" s="919" t="s">
        <v>19470</v>
      </c>
      <c r="H253" s="919" t="s">
        <v>4075</v>
      </c>
      <c r="I253" s="919" t="s">
        <v>18122</v>
      </c>
      <c r="J253" s="919" t="s">
        <v>19471</v>
      </c>
      <c r="K253" s="926" t="s">
        <v>19472</v>
      </c>
      <c r="L253" s="921">
        <v>3117</v>
      </c>
      <c r="M253" s="922"/>
      <c r="N253" s="921"/>
      <c r="O253" s="922">
        <v>424</v>
      </c>
      <c r="P253" s="921">
        <v>744</v>
      </c>
      <c r="Q253" s="922">
        <v>0</v>
      </c>
      <c r="R253" s="921">
        <v>253</v>
      </c>
      <c r="S253" s="922"/>
      <c r="T253" s="921"/>
      <c r="U253" s="922"/>
      <c r="V253" s="921"/>
      <c r="W253" s="922"/>
      <c r="X253" s="921"/>
      <c r="Y253" s="922"/>
      <c r="Z253" s="921"/>
      <c r="AA253" s="922">
        <v>2</v>
      </c>
      <c r="AB253" s="922">
        <v>2</v>
      </c>
      <c r="AC253" s="922">
        <v>1</v>
      </c>
      <c r="AD253" s="922"/>
      <c r="AE253" s="922">
        <v>0</v>
      </c>
      <c r="AF253" s="922"/>
      <c r="AG253" s="922"/>
      <c r="AH253" s="922">
        <f t="shared" si="14"/>
        <v>1</v>
      </c>
      <c r="AI253" s="922">
        <v>8</v>
      </c>
      <c r="AJ253" s="922"/>
      <c r="AK253" s="922"/>
      <c r="AL253" s="922">
        <v>200</v>
      </c>
      <c r="AM253" s="922"/>
      <c r="AN253" s="922"/>
      <c r="AO253" s="922"/>
      <c r="AP253" s="922">
        <v>3100</v>
      </c>
      <c r="AQ253" s="922"/>
      <c r="AR253" s="922"/>
      <c r="AS253" s="922">
        <v>25000</v>
      </c>
      <c r="AT253" s="922">
        <f t="shared" si="12"/>
        <v>28100</v>
      </c>
      <c r="AU253" s="921">
        <v>146</v>
      </c>
      <c r="AV253" s="921">
        <v>2104</v>
      </c>
      <c r="AW253" s="921">
        <v>222</v>
      </c>
      <c r="AX253" s="921"/>
      <c r="AY253" s="921"/>
      <c r="AZ253" s="921"/>
      <c r="BA253" s="921">
        <f t="shared" si="15"/>
        <v>2472</v>
      </c>
      <c r="BB253" s="921"/>
      <c r="BC253" s="921"/>
      <c r="BD253" s="921"/>
      <c r="BE253" s="921">
        <v>0.7</v>
      </c>
      <c r="BF253" s="921"/>
      <c r="BG253" s="921">
        <f t="shared" si="13"/>
        <v>0.7</v>
      </c>
    </row>
    <row r="254" spans="1:59">
      <c r="A254" s="918">
        <v>249</v>
      </c>
      <c r="B254" s="919" t="s">
        <v>19367</v>
      </c>
      <c r="C254" s="919" t="s">
        <v>19473</v>
      </c>
      <c r="D254" s="919" t="s">
        <v>17968</v>
      </c>
      <c r="E254" s="919" t="s">
        <v>19474</v>
      </c>
      <c r="F254" s="920" t="s">
        <v>19475</v>
      </c>
      <c r="G254" s="919" t="s">
        <v>19476</v>
      </c>
      <c r="H254" s="919" t="s">
        <v>4009</v>
      </c>
      <c r="I254" s="919" t="s">
        <v>18122</v>
      </c>
      <c r="J254" s="919" t="s">
        <v>19477</v>
      </c>
      <c r="K254" s="926" t="s">
        <v>19478</v>
      </c>
      <c r="L254" s="921">
        <v>1898</v>
      </c>
      <c r="M254" s="922"/>
      <c r="N254" s="921"/>
      <c r="O254" s="922">
        <v>358</v>
      </c>
      <c r="P254" s="921">
        <v>146</v>
      </c>
      <c r="Q254" s="922"/>
      <c r="R254" s="921"/>
      <c r="S254" s="922"/>
      <c r="T254" s="921"/>
      <c r="U254" s="922">
        <v>1</v>
      </c>
      <c r="V254" s="921">
        <v>146</v>
      </c>
      <c r="W254" s="922">
        <v>1</v>
      </c>
      <c r="X254" s="921">
        <v>46</v>
      </c>
      <c r="Y254" s="922"/>
      <c r="Z254" s="921"/>
      <c r="AA254" s="922">
        <v>1</v>
      </c>
      <c r="AB254" s="922">
        <v>1</v>
      </c>
      <c r="AC254" s="922">
        <v>0</v>
      </c>
      <c r="AD254" s="922"/>
      <c r="AE254" s="922">
        <v>0</v>
      </c>
      <c r="AF254" s="922"/>
      <c r="AG254" s="922"/>
      <c r="AH254" s="922">
        <f t="shared" si="14"/>
        <v>0</v>
      </c>
      <c r="AI254" s="922">
        <v>13</v>
      </c>
      <c r="AJ254" s="922"/>
      <c r="AK254" s="922">
        <v>15</v>
      </c>
      <c r="AL254" s="922">
        <v>7</v>
      </c>
      <c r="AM254" s="922"/>
      <c r="AN254" s="922"/>
      <c r="AO254" s="922"/>
      <c r="AP254" s="922">
        <v>260</v>
      </c>
      <c r="AQ254" s="922"/>
      <c r="AR254" s="922">
        <v>120</v>
      </c>
      <c r="AS254" s="922">
        <v>900</v>
      </c>
      <c r="AT254" s="922">
        <f t="shared" si="12"/>
        <v>1280</v>
      </c>
      <c r="AU254" s="921">
        <v>48.5</v>
      </c>
      <c r="AV254" s="921">
        <v>16</v>
      </c>
      <c r="AW254" s="921"/>
      <c r="AX254" s="921"/>
      <c r="AY254" s="921"/>
      <c r="AZ254" s="921"/>
      <c r="BA254" s="921">
        <f t="shared" si="15"/>
        <v>64.5</v>
      </c>
      <c r="BB254" s="921"/>
      <c r="BC254" s="921"/>
      <c r="BD254" s="921"/>
      <c r="BE254" s="921">
        <v>1.5</v>
      </c>
      <c r="BF254" s="921"/>
      <c r="BG254" s="921">
        <f t="shared" si="13"/>
        <v>1.5</v>
      </c>
    </row>
    <row r="255" spans="1:59">
      <c r="A255" s="918">
        <v>250</v>
      </c>
      <c r="B255" s="919" t="s">
        <v>19367</v>
      </c>
      <c r="C255" s="919" t="s">
        <v>19479</v>
      </c>
      <c r="D255" s="919" t="s">
        <v>17968</v>
      </c>
      <c r="E255" s="919" t="s">
        <v>19480</v>
      </c>
      <c r="F255" s="920" t="s">
        <v>19481</v>
      </c>
      <c r="G255" s="919" t="s">
        <v>19482</v>
      </c>
      <c r="H255" s="919" t="s">
        <v>19483</v>
      </c>
      <c r="I255" s="919" t="s">
        <v>17973</v>
      </c>
      <c r="J255" s="919" t="s">
        <v>19484</v>
      </c>
      <c r="K255" s="919" t="s">
        <v>19485</v>
      </c>
      <c r="L255" s="921">
        <v>5129</v>
      </c>
      <c r="M255" s="922"/>
      <c r="N255" s="921"/>
      <c r="O255" s="922">
        <v>610</v>
      </c>
      <c r="P255" s="921">
        <v>1089</v>
      </c>
      <c r="Q255" s="922"/>
      <c r="R255" s="921"/>
      <c r="S255" s="922"/>
      <c r="T255" s="921"/>
      <c r="U255" s="922">
        <v>4</v>
      </c>
      <c r="V255" s="921">
        <v>229</v>
      </c>
      <c r="W255" s="922"/>
      <c r="X255" s="921"/>
      <c r="Y255" s="922"/>
      <c r="Z255" s="921"/>
      <c r="AA255" s="922">
        <v>12</v>
      </c>
      <c r="AB255" s="922">
        <v>12</v>
      </c>
      <c r="AC255" s="922">
        <v>3</v>
      </c>
      <c r="AD255" s="922"/>
      <c r="AE255" s="922">
        <v>2</v>
      </c>
      <c r="AF255" s="922"/>
      <c r="AG255" s="922">
        <v>3</v>
      </c>
      <c r="AH255" s="922">
        <f t="shared" si="14"/>
        <v>8</v>
      </c>
      <c r="AI255" s="922">
        <v>144</v>
      </c>
      <c r="AJ255" s="922"/>
      <c r="AK255" s="922">
        <v>200</v>
      </c>
      <c r="AL255" s="922"/>
      <c r="AM255" s="922">
        <v>5410</v>
      </c>
      <c r="AN255" s="922"/>
      <c r="AO255" s="922">
        <v>174</v>
      </c>
      <c r="AP255" s="922">
        <v>9810</v>
      </c>
      <c r="AQ255" s="922"/>
      <c r="AR255" s="922">
        <v>4864</v>
      </c>
      <c r="AS255" s="922">
        <v>3197</v>
      </c>
      <c r="AT255" s="922">
        <f t="shared" si="12"/>
        <v>17871</v>
      </c>
      <c r="AU255" s="921"/>
      <c r="AV255" s="921">
        <v>237</v>
      </c>
      <c r="AW255" s="921">
        <v>220</v>
      </c>
      <c r="AX255" s="921"/>
      <c r="AY255" s="921">
        <v>50</v>
      </c>
      <c r="AZ255" s="921"/>
      <c r="BA255" s="921">
        <f t="shared" si="15"/>
        <v>507</v>
      </c>
      <c r="BB255" s="921">
        <v>53</v>
      </c>
      <c r="BC255" s="921"/>
      <c r="BD255" s="921">
        <v>29</v>
      </c>
      <c r="BE255" s="921">
        <v>0.5</v>
      </c>
      <c r="BF255" s="921"/>
      <c r="BG255" s="921">
        <f t="shared" si="13"/>
        <v>82.5</v>
      </c>
    </row>
    <row r="256" spans="1:59">
      <c r="A256" s="918">
        <v>251</v>
      </c>
      <c r="B256" s="919" t="s">
        <v>19367</v>
      </c>
      <c r="C256" s="919" t="s">
        <v>19486</v>
      </c>
      <c r="D256" s="919" t="s">
        <v>17968</v>
      </c>
      <c r="E256" s="919" t="s">
        <v>19487</v>
      </c>
      <c r="F256" s="920" t="s">
        <v>19488</v>
      </c>
      <c r="G256" s="919" t="s">
        <v>19489</v>
      </c>
      <c r="H256" s="919" t="s">
        <v>3936</v>
      </c>
      <c r="I256" s="919" t="s">
        <v>18122</v>
      </c>
      <c r="J256" s="919" t="s">
        <v>19490</v>
      </c>
      <c r="K256" s="926" t="s">
        <v>19491</v>
      </c>
      <c r="L256" s="921">
        <v>8259</v>
      </c>
      <c r="M256" s="922"/>
      <c r="N256" s="921"/>
      <c r="O256" s="922">
        <v>638</v>
      </c>
      <c r="P256" s="921">
        <v>1168</v>
      </c>
      <c r="Q256" s="922">
        <v>140</v>
      </c>
      <c r="R256" s="921">
        <v>329</v>
      </c>
      <c r="S256" s="922">
        <v>1</v>
      </c>
      <c r="T256" s="921">
        <v>205</v>
      </c>
      <c r="U256" s="922">
        <v>7</v>
      </c>
      <c r="V256" s="921">
        <v>581</v>
      </c>
      <c r="W256" s="922">
        <v>1</v>
      </c>
      <c r="X256" s="921">
        <v>44</v>
      </c>
      <c r="Y256" s="922">
        <v>1000</v>
      </c>
      <c r="Z256" s="921">
        <v>12000</v>
      </c>
      <c r="AA256" s="922">
        <v>8</v>
      </c>
      <c r="AB256" s="922">
        <v>5</v>
      </c>
      <c r="AC256" s="922">
        <v>3</v>
      </c>
      <c r="AD256" s="922"/>
      <c r="AE256" s="922"/>
      <c r="AF256" s="922"/>
      <c r="AG256" s="922"/>
      <c r="AH256" s="922">
        <f t="shared" si="14"/>
        <v>3</v>
      </c>
      <c r="AI256" s="922">
        <v>21</v>
      </c>
      <c r="AJ256" s="922">
        <v>1</v>
      </c>
      <c r="AK256" s="922"/>
      <c r="AL256" s="922"/>
      <c r="AM256" s="922">
        <v>3352</v>
      </c>
      <c r="AN256" s="922"/>
      <c r="AO256" s="922"/>
      <c r="AP256" s="922">
        <v>8672</v>
      </c>
      <c r="AQ256" s="922">
        <v>2476</v>
      </c>
      <c r="AR256" s="922"/>
      <c r="AS256" s="922"/>
      <c r="AT256" s="922">
        <f t="shared" si="12"/>
        <v>11148</v>
      </c>
      <c r="AU256" s="921"/>
      <c r="AV256" s="921">
        <v>564</v>
      </c>
      <c r="AW256" s="921">
        <v>280</v>
      </c>
      <c r="AX256" s="921">
        <v>20</v>
      </c>
      <c r="AY256" s="921"/>
      <c r="AZ256" s="921"/>
      <c r="BA256" s="921">
        <f t="shared" si="15"/>
        <v>864</v>
      </c>
      <c r="BB256" s="921">
        <v>44</v>
      </c>
      <c r="BC256" s="921"/>
      <c r="BD256" s="921"/>
      <c r="BE256" s="921">
        <v>3</v>
      </c>
      <c r="BF256" s="921"/>
      <c r="BG256" s="921">
        <f t="shared" si="13"/>
        <v>47</v>
      </c>
    </row>
    <row r="257" spans="1:59">
      <c r="A257" s="918">
        <v>252</v>
      </c>
      <c r="B257" s="919" t="s">
        <v>19367</v>
      </c>
      <c r="C257" s="919" t="s">
        <v>19492</v>
      </c>
      <c r="D257" s="919" t="s">
        <v>17968</v>
      </c>
      <c r="E257" s="919" t="s">
        <v>19493</v>
      </c>
      <c r="F257" s="920" t="s">
        <v>19494</v>
      </c>
      <c r="G257" s="919" t="s">
        <v>19495</v>
      </c>
      <c r="H257" s="919" t="s">
        <v>3988</v>
      </c>
      <c r="I257" s="919" t="s">
        <v>19190</v>
      </c>
      <c r="J257" s="919" t="s">
        <v>19496</v>
      </c>
      <c r="K257" s="919" t="s">
        <v>19497</v>
      </c>
      <c r="L257" s="921">
        <v>6673</v>
      </c>
      <c r="M257" s="922"/>
      <c r="N257" s="921"/>
      <c r="O257" s="922">
        <v>822</v>
      </c>
      <c r="P257" s="921">
        <v>4322</v>
      </c>
      <c r="Q257" s="922">
        <v>140</v>
      </c>
      <c r="R257" s="921">
        <v>329</v>
      </c>
      <c r="S257" s="922">
        <v>2</v>
      </c>
      <c r="T257" s="921">
        <v>465.06</v>
      </c>
      <c r="U257" s="922">
        <v>3</v>
      </c>
      <c r="V257" s="921">
        <v>253</v>
      </c>
      <c r="W257" s="922"/>
      <c r="X257" s="921"/>
      <c r="Y257" s="922"/>
      <c r="Z257" s="921"/>
      <c r="AA257" s="922">
        <v>6</v>
      </c>
      <c r="AB257" s="922">
        <v>6</v>
      </c>
      <c r="AC257" s="922">
        <v>3</v>
      </c>
      <c r="AD257" s="922"/>
      <c r="AE257" s="922"/>
      <c r="AF257" s="922"/>
      <c r="AG257" s="922"/>
      <c r="AH257" s="922">
        <f t="shared" si="14"/>
        <v>3</v>
      </c>
      <c r="AI257" s="922">
        <v>16</v>
      </c>
      <c r="AJ257" s="922">
        <v>55</v>
      </c>
      <c r="AK257" s="922"/>
      <c r="AL257" s="922">
        <v>10</v>
      </c>
      <c r="AM257" s="922">
        <v>17622</v>
      </c>
      <c r="AN257" s="922"/>
      <c r="AO257" s="922"/>
      <c r="AP257" s="922">
        <v>17622</v>
      </c>
      <c r="AQ257" s="922">
        <v>1600</v>
      </c>
      <c r="AR257" s="922"/>
      <c r="AS257" s="922">
        <v>795</v>
      </c>
      <c r="AT257" s="922">
        <f t="shared" si="12"/>
        <v>20017</v>
      </c>
      <c r="AU257" s="921">
        <v>40</v>
      </c>
      <c r="AV257" s="921">
        <v>40</v>
      </c>
      <c r="AW257" s="921">
        <v>348</v>
      </c>
      <c r="AX257" s="921">
        <v>64</v>
      </c>
      <c r="AY257" s="921"/>
      <c r="AZ257" s="921"/>
      <c r="BA257" s="921">
        <f t="shared" si="15"/>
        <v>492</v>
      </c>
      <c r="BB257" s="921">
        <v>51.6</v>
      </c>
      <c r="BC257" s="921"/>
      <c r="BD257" s="921"/>
      <c r="BE257" s="921">
        <v>5.7</v>
      </c>
      <c r="BF257" s="921"/>
      <c r="BG257" s="921">
        <f t="shared" si="13"/>
        <v>57.300000000000004</v>
      </c>
    </row>
    <row r="258" spans="1:59">
      <c r="A258" s="918">
        <v>253</v>
      </c>
      <c r="B258" s="919" t="s">
        <v>19367</v>
      </c>
      <c r="C258" s="919" t="s">
        <v>19498</v>
      </c>
      <c r="D258" s="919" t="s">
        <v>17968</v>
      </c>
      <c r="E258" s="919" t="s">
        <v>19499</v>
      </c>
      <c r="F258" s="920" t="s">
        <v>19500</v>
      </c>
      <c r="G258" s="919" t="s">
        <v>19501</v>
      </c>
      <c r="H258" s="919" t="s">
        <v>4082</v>
      </c>
      <c r="I258" s="919" t="s">
        <v>18122</v>
      </c>
      <c r="J258" s="919" t="s">
        <v>19502</v>
      </c>
      <c r="K258" s="926" t="s">
        <v>19503</v>
      </c>
      <c r="L258" s="921">
        <v>139333</v>
      </c>
      <c r="M258" s="922"/>
      <c r="N258" s="921"/>
      <c r="O258" s="922">
        <v>710</v>
      </c>
      <c r="P258" s="921">
        <v>920</v>
      </c>
      <c r="Q258" s="922">
        <v>200</v>
      </c>
      <c r="R258" s="921">
        <v>480</v>
      </c>
      <c r="S258" s="922">
        <v>1</v>
      </c>
      <c r="T258" s="921">
        <v>160</v>
      </c>
      <c r="U258" s="922">
        <v>1</v>
      </c>
      <c r="V258" s="921">
        <v>579</v>
      </c>
      <c r="W258" s="922">
        <v>1</v>
      </c>
      <c r="X258" s="921">
        <v>108</v>
      </c>
      <c r="Y258" s="922">
        <v>1300</v>
      </c>
      <c r="Z258" s="921">
        <v>1200</v>
      </c>
      <c r="AA258" s="922">
        <v>22</v>
      </c>
      <c r="AB258" s="922">
        <v>22</v>
      </c>
      <c r="AC258" s="922"/>
      <c r="AD258" s="922"/>
      <c r="AE258" s="922"/>
      <c r="AF258" s="922"/>
      <c r="AG258" s="922"/>
      <c r="AH258" s="922">
        <f t="shared" si="14"/>
        <v>0</v>
      </c>
      <c r="AI258" s="922">
        <v>24</v>
      </c>
      <c r="AJ258" s="922">
        <v>4</v>
      </c>
      <c r="AK258" s="922">
        <v>7</v>
      </c>
      <c r="AL258" s="922">
        <v>16</v>
      </c>
      <c r="AM258" s="922">
        <v>1264</v>
      </c>
      <c r="AN258" s="922"/>
      <c r="AO258" s="922"/>
      <c r="AP258" s="922">
        <v>1264</v>
      </c>
      <c r="AQ258" s="922"/>
      <c r="AR258" s="922"/>
      <c r="AS258" s="922"/>
      <c r="AT258" s="922">
        <f t="shared" si="12"/>
        <v>1264</v>
      </c>
      <c r="AU258" s="921">
        <v>190</v>
      </c>
      <c r="AV258" s="921">
        <v>2389</v>
      </c>
      <c r="AW258" s="921">
        <v>77</v>
      </c>
      <c r="AX258" s="921"/>
      <c r="AY258" s="921"/>
      <c r="AZ258" s="921"/>
      <c r="BA258" s="921">
        <f t="shared" si="15"/>
        <v>2656</v>
      </c>
      <c r="BB258" s="921"/>
      <c r="BC258" s="921"/>
      <c r="BD258" s="921"/>
      <c r="BE258" s="921">
        <v>12.26</v>
      </c>
      <c r="BF258" s="921"/>
      <c r="BG258" s="921">
        <f t="shared" si="13"/>
        <v>12.26</v>
      </c>
    </row>
    <row r="259" spans="1:59">
      <c r="A259" s="918">
        <v>254</v>
      </c>
      <c r="B259" s="919" t="s">
        <v>19367</v>
      </c>
      <c r="C259" s="919" t="s">
        <v>19504</v>
      </c>
      <c r="D259" s="919" t="s">
        <v>17968</v>
      </c>
      <c r="E259" s="919" t="s">
        <v>19505</v>
      </c>
      <c r="F259" s="920" t="s">
        <v>19506</v>
      </c>
      <c r="G259" s="919" t="s">
        <v>19507</v>
      </c>
      <c r="H259" s="919" t="s">
        <v>19508</v>
      </c>
      <c r="I259" s="919" t="s">
        <v>17973</v>
      </c>
      <c r="J259" s="919" t="s">
        <v>19509</v>
      </c>
      <c r="K259" s="926" t="s">
        <v>19510</v>
      </c>
      <c r="L259" s="921">
        <v>4441</v>
      </c>
      <c r="M259" s="922"/>
      <c r="N259" s="921"/>
      <c r="O259" s="922">
        <v>604</v>
      </c>
      <c r="P259" s="921">
        <v>1087</v>
      </c>
      <c r="Q259" s="922"/>
      <c r="R259" s="921"/>
      <c r="S259" s="922">
        <v>1</v>
      </c>
      <c r="T259" s="921">
        <v>245</v>
      </c>
      <c r="U259" s="922"/>
      <c r="V259" s="921"/>
      <c r="W259" s="922">
        <v>1</v>
      </c>
      <c r="X259" s="921">
        <v>67.5</v>
      </c>
      <c r="Y259" s="922"/>
      <c r="Z259" s="921"/>
      <c r="AA259" s="922">
        <v>2</v>
      </c>
      <c r="AB259" s="922">
        <v>2</v>
      </c>
      <c r="AC259" s="922">
        <v>1</v>
      </c>
      <c r="AD259" s="922"/>
      <c r="AE259" s="922">
        <v>1</v>
      </c>
      <c r="AF259" s="922"/>
      <c r="AG259" s="922"/>
      <c r="AH259" s="922">
        <f t="shared" si="14"/>
        <v>2</v>
      </c>
      <c r="AI259" s="922">
        <v>25</v>
      </c>
      <c r="AJ259" s="922">
        <v>1</v>
      </c>
      <c r="AK259" s="922">
        <v>126</v>
      </c>
      <c r="AL259" s="922">
        <v>42</v>
      </c>
      <c r="AM259" s="922">
        <v>1675</v>
      </c>
      <c r="AN259" s="922"/>
      <c r="AO259" s="922"/>
      <c r="AP259" s="922">
        <v>5770</v>
      </c>
      <c r="AQ259" s="922">
        <v>200</v>
      </c>
      <c r="AR259" s="922">
        <v>11373</v>
      </c>
      <c r="AS259" s="922">
        <v>9720</v>
      </c>
      <c r="AT259" s="922">
        <f t="shared" si="12"/>
        <v>27063</v>
      </c>
      <c r="AU259" s="921">
        <v>75</v>
      </c>
      <c r="AV259" s="921">
        <v>213</v>
      </c>
      <c r="AW259" s="921">
        <v>117</v>
      </c>
      <c r="AX259" s="921"/>
      <c r="AY259" s="921"/>
      <c r="AZ259" s="921">
        <v>21</v>
      </c>
      <c r="BA259" s="921">
        <f t="shared" si="15"/>
        <v>426</v>
      </c>
      <c r="BB259" s="921">
        <v>5.4</v>
      </c>
      <c r="BC259" s="921"/>
      <c r="BD259" s="921"/>
      <c r="BE259" s="921">
        <v>14.5</v>
      </c>
      <c r="BF259" s="921">
        <v>3.5</v>
      </c>
      <c r="BG259" s="921">
        <f t="shared" si="13"/>
        <v>23.4</v>
      </c>
    </row>
    <row r="260" spans="1:59">
      <c r="A260" s="918">
        <v>255</v>
      </c>
      <c r="B260" s="919" t="s">
        <v>19367</v>
      </c>
      <c r="C260" s="919" t="s">
        <v>19511</v>
      </c>
      <c r="D260" s="919" t="s">
        <v>17968</v>
      </c>
      <c r="E260" s="919" t="s">
        <v>19512</v>
      </c>
      <c r="F260" s="920" t="s">
        <v>19513</v>
      </c>
      <c r="G260" s="919" t="s">
        <v>19514</v>
      </c>
      <c r="H260" s="919" t="s">
        <v>4039</v>
      </c>
      <c r="I260" s="919" t="s">
        <v>18122</v>
      </c>
      <c r="J260" s="919" t="s">
        <v>19515</v>
      </c>
      <c r="K260" s="926" t="s">
        <v>19516</v>
      </c>
      <c r="L260" s="921">
        <v>2950</v>
      </c>
      <c r="M260" s="922"/>
      <c r="N260" s="921"/>
      <c r="O260" s="922">
        <v>492</v>
      </c>
      <c r="P260" s="921">
        <v>706</v>
      </c>
      <c r="Q260" s="922"/>
      <c r="R260" s="921"/>
      <c r="S260" s="922"/>
      <c r="T260" s="921"/>
      <c r="U260" s="922"/>
      <c r="V260" s="921"/>
      <c r="W260" s="922"/>
      <c r="X260" s="921"/>
      <c r="Y260" s="922"/>
      <c r="Z260" s="921"/>
      <c r="AA260" s="922">
        <v>1</v>
      </c>
      <c r="AB260" s="922">
        <v>1</v>
      </c>
      <c r="AC260" s="922"/>
      <c r="AD260" s="922"/>
      <c r="AE260" s="922"/>
      <c r="AF260" s="922"/>
      <c r="AG260" s="922"/>
      <c r="AH260" s="922">
        <f t="shared" si="14"/>
        <v>0</v>
      </c>
      <c r="AI260" s="922">
        <v>6</v>
      </c>
      <c r="AJ260" s="922"/>
      <c r="AK260" s="922"/>
      <c r="AL260" s="922">
        <v>33</v>
      </c>
      <c r="AM260" s="922">
        <v>2506</v>
      </c>
      <c r="AN260" s="922"/>
      <c r="AO260" s="922"/>
      <c r="AP260" s="922">
        <v>2506</v>
      </c>
      <c r="AQ260" s="922"/>
      <c r="AR260" s="922"/>
      <c r="AS260" s="922">
        <v>7019</v>
      </c>
      <c r="AT260" s="922">
        <f t="shared" si="12"/>
        <v>9525</v>
      </c>
      <c r="AU260" s="921">
        <v>45</v>
      </c>
      <c r="AV260" s="921">
        <v>198</v>
      </c>
      <c r="AW260" s="921">
        <v>350</v>
      </c>
      <c r="AX260" s="921"/>
      <c r="AY260" s="921"/>
      <c r="AZ260" s="921"/>
      <c r="BA260" s="921">
        <f t="shared" si="15"/>
        <v>593</v>
      </c>
      <c r="BB260" s="921">
        <v>10</v>
      </c>
      <c r="BC260" s="921"/>
      <c r="BD260" s="921"/>
      <c r="BE260" s="921"/>
      <c r="BF260" s="921">
        <v>3.5</v>
      </c>
      <c r="BG260" s="921">
        <f t="shared" si="13"/>
        <v>13.5</v>
      </c>
    </row>
    <row r="261" spans="1:59">
      <c r="A261" s="918">
        <v>256</v>
      </c>
      <c r="B261" s="919" t="s">
        <v>19367</v>
      </c>
      <c r="C261" s="919" t="s">
        <v>19517</v>
      </c>
      <c r="D261" s="919" t="s">
        <v>17968</v>
      </c>
      <c r="E261" s="919" t="s">
        <v>19518</v>
      </c>
      <c r="F261" s="920" t="s">
        <v>19519</v>
      </c>
      <c r="G261" s="919" t="s">
        <v>19520</v>
      </c>
      <c r="H261" s="919" t="s">
        <v>3939</v>
      </c>
      <c r="I261" s="919" t="s">
        <v>18122</v>
      </c>
      <c r="J261" s="919" t="s">
        <v>19521</v>
      </c>
      <c r="K261" s="926" t="s">
        <v>19522</v>
      </c>
      <c r="L261" s="921">
        <v>5287</v>
      </c>
      <c r="M261" s="922">
        <v>425</v>
      </c>
      <c r="N261" s="921">
        <v>1039</v>
      </c>
      <c r="O261" s="922">
        <v>0</v>
      </c>
      <c r="P261" s="921">
        <v>0</v>
      </c>
      <c r="Q261" s="922"/>
      <c r="R261" s="921"/>
      <c r="S261" s="922"/>
      <c r="T261" s="921"/>
      <c r="U261" s="922">
        <v>3</v>
      </c>
      <c r="V261" s="921">
        <v>60</v>
      </c>
      <c r="W261" s="922">
        <v>1</v>
      </c>
      <c r="X261" s="921">
        <v>158</v>
      </c>
      <c r="Y261" s="922"/>
      <c r="Z261" s="921"/>
      <c r="AA261" s="922">
        <v>7</v>
      </c>
      <c r="AB261" s="922">
        <v>7</v>
      </c>
      <c r="AC261" s="922">
        <v>1</v>
      </c>
      <c r="AD261" s="922"/>
      <c r="AE261" s="922"/>
      <c r="AF261" s="922"/>
      <c r="AG261" s="922"/>
      <c r="AH261" s="922">
        <f t="shared" si="14"/>
        <v>1</v>
      </c>
      <c r="AI261" s="922">
        <v>11</v>
      </c>
      <c r="AJ261" s="922"/>
      <c r="AK261" s="922">
        <v>30</v>
      </c>
      <c r="AL261" s="922"/>
      <c r="AM261" s="922"/>
      <c r="AN261" s="922"/>
      <c r="AO261" s="922">
        <v>600</v>
      </c>
      <c r="AP261" s="922">
        <v>1200</v>
      </c>
      <c r="AQ261" s="922"/>
      <c r="AR261" s="922"/>
      <c r="AS261" s="922"/>
      <c r="AT261" s="922">
        <f t="shared" si="12"/>
        <v>1200</v>
      </c>
      <c r="AU261" s="921">
        <v>52</v>
      </c>
      <c r="AV261" s="921">
        <v>123</v>
      </c>
      <c r="AW261" s="921"/>
      <c r="AX261" s="921"/>
      <c r="AY261" s="921"/>
      <c r="AZ261" s="921"/>
      <c r="BA261" s="921">
        <f t="shared" si="15"/>
        <v>175</v>
      </c>
      <c r="BB261" s="921"/>
      <c r="BC261" s="921"/>
      <c r="BD261" s="921"/>
      <c r="BE261" s="921"/>
      <c r="BF261" s="921"/>
      <c r="BG261" s="921">
        <f t="shared" si="13"/>
        <v>0</v>
      </c>
    </row>
    <row r="262" spans="1:59">
      <c r="A262" s="918">
        <v>257</v>
      </c>
      <c r="B262" s="919" t="s">
        <v>19523</v>
      </c>
      <c r="C262" s="919" t="s">
        <v>19524</v>
      </c>
      <c r="D262" s="919" t="s">
        <v>17968</v>
      </c>
      <c r="E262" s="919" t="s">
        <v>19525</v>
      </c>
      <c r="F262" s="920" t="s">
        <v>19526</v>
      </c>
      <c r="G262" s="919" t="s">
        <v>19527</v>
      </c>
      <c r="H262" s="919" t="s">
        <v>19528</v>
      </c>
      <c r="I262" s="919" t="s">
        <v>17973</v>
      </c>
      <c r="J262" s="919" t="s">
        <v>19529</v>
      </c>
      <c r="K262" s="919" t="s">
        <v>19530</v>
      </c>
      <c r="L262" s="921">
        <v>20243</v>
      </c>
      <c r="M262" s="922">
        <v>1209</v>
      </c>
      <c r="N262" s="921">
        <v>3181.24</v>
      </c>
      <c r="O262" s="922">
        <v>424</v>
      </c>
      <c r="P262" s="921">
        <v>1434.73</v>
      </c>
      <c r="Q262" s="922"/>
      <c r="R262" s="921"/>
      <c r="S262" s="922">
        <v>1</v>
      </c>
      <c r="T262" s="921">
        <v>262</v>
      </c>
      <c r="U262" s="922"/>
      <c r="V262" s="921"/>
      <c r="W262" s="922">
        <v>1</v>
      </c>
      <c r="X262" s="921">
        <v>70</v>
      </c>
      <c r="Y262" s="922">
        <v>300</v>
      </c>
      <c r="Z262" s="921">
        <v>130</v>
      </c>
      <c r="AA262" s="922">
        <v>21</v>
      </c>
      <c r="AB262" s="922">
        <v>21</v>
      </c>
      <c r="AC262" s="922">
        <v>6</v>
      </c>
      <c r="AD262" s="922">
        <v>3</v>
      </c>
      <c r="AE262" s="922">
        <v>1</v>
      </c>
      <c r="AF262" s="922">
        <v>1</v>
      </c>
      <c r="AG262" s="922">
        <v>1</v>
      </c>
      <c r="AH262" s="922">
        <f t="shared" si="14"/>
        <v>12</v>
      </c>
      <c r="AI262" s="922">
        <v>25</v>
      </c>
      <c r="AJ262" s="922">
        <v>6</v>
      </c>
      <c r="AK262" s="922">
        <v>8</v>
      </c>
      <c r="AL262" s="922">
        <v>11</v>
      </c>
      <c r="AM262" s="922">
        <v>9707</v>
      </c>
      <c r="AN262" s="922"/>
      <c r="AO262" s="922">
        <v>139</v>
      </c>
      <c r="AP262" s="922">
        <v>9707</v>
      </c>
      <c r="AQ262" s="922">
        <v>13830</v>
      </c>
      <c r="AR262" s="922">
        <v>139</v>
      </c>
      <c r="AS262" s="922">
        <v>458</v>
      </c>
      <c r="AT262" s="922">
        <f t="shared" ref="AT262:AT286" si="16">SUM(AP262:AS262)</f>
        <v>24134</v>
      </c>
      <c r="AU262" s="921">
        <v>1710</v>
      </c>
      <c r="AV262" s="921">
        <v>1803</v>
      </c>
      <c r="AW262" s="921">
        <v>1228</v>
      </c>
      <c r="AX262" s="921">
        <v>61</v>
      </c>
      <c r="AY262" s="921">
        <v>20</v>
      </c>
      <c r="AZ262" s="921">
        <v>4591</v>
      </c>
      <c r="BA262" s="921">
        <f t="shared" si="15"/>
        <v>9413</v>
      </c>
      <c r="BB262" s="921">
        <v>180</v>
      </c>
      <c r="BC262" s="921"/>
      <c r="BD262" s="921">
        <v>24</v>
      </c>
      <c r="BE262" s="921">
        <v>47</v>
      </c>
      <c r="BF262" s="921">
        <v>9570</v>
      </c>
      <c r="BG262" s="921">
        <f t="shared" si="13"/>
        <v>9821</v>
      </c>
    </row>
    <row r="263" spans="1:59">
      <c r="A263" s="918">
        <v>258</v>
      </c>
      <c r="B263" s="919" t="s">
        <v>19523</v>
      </c>
      <c r="C263" s="919" t="s">
        <v>20049</v>
      </c>
      <c r="D263" s="919" t="s">
        <v>17968</v>
      </c>
      <c r="E263" s="919" t="s">
        <v>19531</v>
      </c>
      <c r="F263" s="920" t="s">
        <v>19532</v>
      </c>
      <c r="G263" s="919" t="s">
        <v>19533</v>
      </c>
      <c r="H263" s="919" t="s">
        <v>19534</v>
      </c>
      <c r="I263" s="919" t="s">
        <v>17973</v>
      </c>
      <c r="J263" s="919" t="s">
        <v>19535</v>
      </c>
      <c r="K263" s="919" t="s">
        <v>19536</v>
      </c>
      <c r="L263" s="921">
        <v>4153</v>
      </c>
      <c r="M263" s="922"/>
      <c r="N263" s="921"/>
      <c r="O263" s="922">
        <v>686</v>
      </c>
      <c r="P263" s="921">
        <v>790</v>
      </c>
      <c r="Q263" s="922"/>
      <c r="R263" s="921"/>
      <c r="S263" s="922">
        <v>2</v>
      </c>
      <c r="T263" s="921">
        <v>169</v>
      </c>
      <c r="U263" s="922"/>
      <c r="V263" s="921"/>
      <c r="W263" s="922">
        <v>1</v>
      </c>
      <c r="X263" s="921">
        <v>19.8</v>
      </c>
      <c r="Y263" s="922">
        <v>200</v>
      </c>
      <c r="Z263" s="921">
        <v>231</v>
      </c>
      <c r="AA263" s="922">
        <v>18</v>
      </c>
      <c r="AB263" s="922">
        <v>18</v>
      </c>
      <c r="AC263" s="922">
        <v>2</v>
      </c>
      <c r="AD263" s="922">
        <v>1</v>
      </c>
      <c r="AE263" s="922">
        <v>1</v>
      </c>
      <c r="AF263" s="922">
        <v>1</v>
      </c>
      <c r="AG263" s="922">
        <v>1</v>
      </c>
      <c r="AH263" s="922">
        <f t="shared" si="14"/>
        <v>6</v>
      </c>
      <c r="AI263" s="922">
        <v>62</v>
      </c>
      <c r="AJ263" s="922">
        <v>150</v>
      </c>
      <c r="AK263" s="922">
        <v>150</v>
      </c>
      <c r="AL263" s="922"/>
      <c r="AM263" s="922">
        <v>13071</v>
      </c>
      <c r="AN263" s="922"/>
      <c r="AO263" s="922">
        <v>85</v>
      </c>
      <c r="AP263" s="922">
        <v>20734</v>
      </c>
      <c r="AQ263" s="922">
        <v>10697</v>
      </c>
      <c r="AR263" s="922">
        <v>85</v>
      </c>
      <c r="AS263" s="922"/>
      <c r="AT263" s="922">
        <f t="shared" si="16"/>
        <v>31516</v>
      </c>
      <c r="AU263" s="921">
        <v>470</v>
      </c>
      <c r="AV263" s="921">
        <v>817</v>
      </c>
      <c r="AW263" s="921">
        <v>698</v>
      </c>
      <c r="AX263" s="921">
        <v>134</v>
      </c>
      <c r="AY263" s="921">
        <v>70</v>
      </c>
      <c r="AZ263" s="921"/>
      <c r="BA263" s="921">
        <f t="shared" si="15"/>
        <v>2189</v>
      </c>
      <c r="BB263" s="921">
        <v>130</v>
      </c>
      <c r="BC263" s="921"/>
      <c r="BD263" s="921">
        <v>21</v>
      </c>
      <c r="BE263" s="921">
        <v>11.366</v>
      </c>
      <c r="BF263" s="921"/>
      <c r="BG263" s="921">
        <f t="shared" ref="BG263:BG286" si="17">SUM(BB263:BF263)</f>
        <v>162.36599999999999</v>
      </c>
    </row>
    <row r="264" spans="1:59">
      <c r="A264" s="918">
        <v>259</v>
      </c>
      <c r="B264" s="919" t="s">
        <v>19523</v>
      </c>
      <c r="C264" s="919" t="s">
        <v>18936</v>
      </c>
      <c r="D264" s="919" t="s">
        <v>17968</v>
      </c>
      <c r="E264" s="919" t="s">
        <v>19537</v>
      </c>
      <c r="F264" s="920" t="s">
        <v>19538</v>
      </c>
      <c r="G264" s="919" t="s">
        <v>19539</v>
      </c>
      <c r="H264" s="919" t="s">
        <v>19540</v>
      </c>
      <c r="I264" s="919" t="s">
        <v>18122</v>
      </c>
      <c r="J264" s="919" t="s">
        <v>19477</v>
      </c>
      <c r="K264" s="919" t="s">
        <v>19541</v>
      </c>
      <c r="L264" s="921">
        <v>448</v>
      </c>
      <c r="M264" s="922"/>
      <c r="N264" s="921"/>
      <c r="O264" s="922"/>
      <c r="P264" s="921"/>
      <c r="Q264" s="922">
        <v>271</v>
      </c>
      <c r="R264" s="921">
        <v>448</v>
      </c>
      <c r="S264" s="922"/>
      <c r="T264" s="921"/>
      <c r="U264" s="922"/>
      <c r="V264" s="921"/>
      <c r="W264" s="922"/>
      <c r="X264" s="921"/>
      <c r="Y264" s="922"/>
      <c r="Z264" s="921"/>
      <c r="AA264" s="922"/>
      <c r="AB264" s="922"/>
      <c r="AC264" s="922"/>
      <c r="AD264" s="922"/>
      <c r="AE264" s="922"/>
      <c r="AF264" s="922"/>
      <c r="AG264" s="922"/>
      <c r="AH264" s="922">
        <f t="shared" ref="AH264:AH286" si="18">SUM(AC264:AG264)</f>
        <v>0</v>
      </c>
      <c r="AI264" s="922">
        <v>15</v>
      </c>
      <c r="AJ264" s="922"/>
      <c r="AK264" s="922"/>
      <c r="AL264" s="922">
        <v>4</v>
      </c>
      <c r="AM264" s="922"/>
      <c r="AN264" s="922"/>
      <c r="AO264" s="922"/>
      <c r="AP264" s="922">
        <v>3000</v>
      </c>
      <c r="AQ264" s="922"/>
      <c r="AR264" s="922"/>
      <c r="AS264" s="922">
        <v>300</v>
      </c>
      <c r="AT264" s="922">
        <f t="shared" si="16"/>
        <v>3300</v>
      </c>
      <c r="AU264" s="921">
        <v>307</v>
      </c>
      <c r="AV264" s="921">
        <v>338</v>
      </c>
      <c r="AW264" s="921"/>
      <c r="AX264" s="921"/>
      <c r="AY264" s="921"/>
      <c r="AZ264" s="921">
        <v>3</v>
      </c>
      <c r="BA264" s="921">
        <f t="shared" ref="BA264:BA286" si="19">SUM(AU264:AZ264)</f>
        <v>648</v>
      </c>
      <c r="BB264" s="921"/>
      <c r="BC264" s="921"/>
      <c r="BD264" s="921"/>
      <c r="BE264" s="921">
        <v>3</v>
      </c>
      <c r="BF264" s="921"/>
      <c r="BG264" s="921">
        <f t="shared" si="17"/>
        <v>3</v>
      </c>
    </row>
    <row r="265" spans="1:59">
      <c r="A265" s="918">
        <v>260</v>
      </c>
      <c r="B265" s="919" t="s">
        <v>19523</v>
      </c>
      <c r="C265" s="919" t="s">
        <v>19542</v>
      </c>
      <c r="D265" s="919" t="s">
        <v>17968</v>
      </c>
      <c r="E265" s="919" t="s">
        <v>19543</v>
      </c>
      <c r="F265" s="920" t="s">
        <v>19544</v>
      </c>
      <c r="G265" s="919" t="s">
        <v>19545</v>
      </c>
      <c r="H265" s="919" t="s">
        <v>19546</v>
      </c>
      <c r="I265" s="919" t="s">
        <v>17973</v>
      </c>
      <c r="J265" s="919" t="s">
        <v>19547</v>
      </c>
      <c r="K265" s="919" t="s">
        <v>19548</v>
      </c>
      <c r="L265" s="921">
        <v>43634</v>
      </c>
      <c r="M265" s="922">
        <v>1350</v>
      </c>
      <c r="N265" s="921">
        <v>4969</v>
      </c>
      <c r="O265" s="922">
        <v>525</v>
      </c>
      <c r="P265" s="921">
        <v>1391.87</v>
      </c>
      <c r="Q265" s="922"/>
      <c r="R265" s="921"/>
      <c r="S265" s="922">
        <v>3</v>
      </c>
      <c r="T265" s="921">
        <v>1379</v>
      </c>
      <c r="U265" s="922">
        <v>7</v>
      </c>
      <c r="V265" s="921">
        <v>828</v>
      </c>
      <c r="W265" s="922">
        <v>2</v>
      </c>
      <c r="X265" s="921">
        <v>121.4</v>
      </c>
      <c r="Y265" s="922">
        <v>500</v>
      </c>
      <c r="Z265" s="921">
        <v>1381.18</v>
      </c>
      <c r="AA265" s="922">
        <v>51</v>
      </c>
      <c r="AB265" s="922">
        <v>30</v>
      </c>
      <c r="AC265" s="922">
        <v>11</v>
      </c>
      <c r="AD265" s="922">
        <v>4</v>
      </c>
      <c r="AE265" s="922">
        <v>4</v>
      </c>
      <c r="AF265" s="922">
        <v>1</v>
      </c>
      <c r="AG265" s="922">
        <v>1</v>
      </c>
      <c r="AH265" s="922">
        <f t="shared" si="18"/>
        <v>21</v>
      </c>
      <c r="AI265" s="922">
        <v>93</v>
      </c>
      <c r="AJ265" s="922">
        <v>94</v>
      </c>
      <c r="AK265" s="922">
        <v>113</v>
      </c>
      <c r="AL265" s="922"/>
      <c r="AM265" s="922">
        <v>32097</v>
      </c>
      <c r="AN265" s="922"/>
      <c r="AO265" s="922">
        <v>12992</v>
      </c>
      <c r="AP265" s="922">
        <v>61074</v>
      </c>
      <c r="AQ265" s="922">
        <v>41885</v>
      </c>
      <c r="AR265" s="922">
        <v>15865</v>
      </c>
      <c r="AS265" s="922"/>
      <c r="AT265" s="922">
        <f t="shared" si="16"/>
        <v>118824</v>
      </c>
      <c r="AU265" s="921">
        <v>7500</v>
      </c>
      <c r="AV265" s="921">
        <v>2617</v>
      </c>
      <c r="AW265" s="921">
        <v>2096</v>
      </c>
      <c r="AX265" s="921">
        <v>31</v>
      </c>
      <c r="AY265" s="921">
        <v>158</v>
      </c>
      <c r="AZ265" s="921"/>
      <c r="BA265" s="921">
        <f t="shared" si="19"/>
        <v>12402</v>
      </c>
      <c r="BB265" s="921">
        <v>452</v>
      </c>
      <c r="BC265" s="921"/>
      <c r="BD265" s="921">
        <v>172</v>
      </c>
      <c r="BE265" s="921">
        <v>242</v>
      </c>
      <c r="BF265" s="921"/>
      <c r="BG265" s="921">
        <f t="shared" si="17"/>
        <v>866</v>
      </c>
    </row>
    <row r="266" spans="1:59">
      <c r="A266" s="918">
        <v>261</v>
      </c>
      <c r="B266" s="919" t="s">
        <v>19523</v>
      </c>
      <c r="C266" s="919" t="s">
        <v>19542</v>
      </c>
      <c r="D266" s="919" t="s">
        <v>17968</v>
      </c>
      <c r="E266" s="919" t="s">
        <v>19549</v>
      </c>
      <c r="F266" s="920" t="s">
        <v>19550</v>
      </c>
      <c r="G266" s="919" t="s">
        <v>19551</v>
      </c>
      <c r="H266" s="919" t="s">
        <v>19546</v>
      </c>
      <c r="I266" s="919" t="s">
        <v>17973</v>
      </c>
      <c r="J266" s="919" t="s">
        <v>19552</v>
      </c>
      <c r="K266" s="919" t="s">
        <v>19553</v>
      </c>
      <c r="L266" s="921">
        <v>18382</v>
      </c>
      <c r="M266" s="922"/>
      <c r="N266" s="921"/>
      <c r="O266" s="922">
        <v>619</v>
      </c>
      <c r="P266" s="921">
        <v>2738</v>
      </c>
      <c r="Q266" s="922"/>
      <c r="R266" s="921"/>
      <c r="S266" s="922">
        <v>1</v>
      </c>
      <c r="T266" s="921">
        <v>233</v>
      </c>
      <c r="U266" s="922">
        <v>2</v>
      </c>
      <c r="V266" s="921">
        <v>169</v>
      </c>
      <c r="W266" s="922">
        <v>4</v>
      </c>
      <c r="X266" s="921">
        <v>133</v>
      </c>
      <c r="Y266" s="922">
        <v>300</v>
      </c>
      <c r="Z266" s="921">
        <v>1900</v>
      </c>
      <c r="AA266" s="922">
        <v>42</v>
      </c>
      <c r="AB266" s="922">
        <v>29</v>
      </c>
      <c r="AC266" s="922">
        <v>5</v>
      </c>
      <c r="AD266" s="922">
        <v>1</v>
      </c>
      <c r="AE266" s="922">
        <v>7</v>
      </c>
      <c r="AF266" s="922">
        <v>1</v>
      </c>
      <c r="AG266" s="922"/>
      <c r="AH266" s="922">
        <f t="shared" si="18"/>
        <v>14</v>
      </c>
      <c r="AI266" s="922">
        <v>77</v>
      </c>
      <c r="AJ266" s="922">
        <v>17</v>
      </c>
      <c r="AK266" s="922"/>
      <c r="AL266" s="922"/>
      <c r="AM266" s="922">
        <v>21365</v>
      </c>
      <c r="AN266" s="922"/>
      <c r="AO266" s="922"/>
      <c r="AP266" s="922">
        <v>29098</v>
      </c>
      <c r="AQ266" s="922">
        <v>5847</v>
      </c>
      <c r="AR266" s="922"/>
      <c r="AS266" s="922"/>
      <c r="AT266" s="922">
        <f t="shared" si="16"/>
        <v>34945</v>
      </c>
      <c r="AU266" s="921">
        <v>3538</v>
      </c>
      <c r="AV266" s="921">
        <v>1901</v>
      </c>
      <c r="AW266" s="921">
        <v>1002</v>
      </c>
      <c r="AX266" s="921">
        <v>1</v>
      </c>
      <c r="AY266" s="921"/>
      <c r="AZ266" s="921"/>
      <c r="BA266" s="921">
        <f t="shared" si="19"/>
        <v>6442</v>
      </c>
      <c r="BB266" s="921">
        <v>495</v>
      </c>
      <c r="BC266" s="921"/>
      <c r="BD266" s="921"/>
      <c r="BE266" s="921">
        <v>31</v>
      </c>
      <c r="BF266" s="921"/>
      <c r="BG266" s="921">
        <f t="shared" si="17"/>
        <v>526</v>
      </c>
    </row>
    <row r="267" spans="1:59">
      <c r="A267" s="918">
        <v>262</v>
      </c>
      <c r="B267" s="919" t="s">
        <v>19523</v>
      </c>
      <c r="C267" s="919" t="s">
        <v>19554</v>
      </c>
      <c r="D267" s="919" t="s">
        <v>17968</v>
      </c>
      <c r="E267" s="919" t="s">
        <v>19555</v>
      </c>
      <c r="F267" s="920" t="s">
        <v>19556</v>
      </c>
      <c r="G267" s="919" t="s">
        <v>19557</v>
      </c>
      <c r="H267" s="919" t="s">
        <v>17542</v>
      </c>
      <c r="I267" s="919" t="s">
        <v>18122</v>
      </c>
      <c r="J267" s="919" t="s">
        <v>19558</v>
      </c>
      <c r="K267" s="919" t="s">
        <v>19559</v>
      </c>
      <c r="L267" s="921">
        <v>3033.57</v>
      </c>
      <c r="M267" s="922"/>
      <c r="N267" s="921"/>
      <c r="O267" s="922">
        <v>400</v>
      </c>
      <c r="P267" s="921">
        <v>361.7</v>
      </c>
      <c r="Q267" s="922">
        <v>270</v>
      </c>
      <c r="R267" s="921">
        <v>390</v>
      </c>
      <c r="S267" s="922"/>
      <c r="T267" s="921"/>
      <c r="U267" s="922"/>
      <c r="V267" s="921"/>
      <c r="W267" s="922"/>
      <c r="X267" s="921"/>
      <c r="Y267" s="922"/>
      <c r="Z267" s="921"/>
      <c r="AA267" s="922">
        <v>1</v>
      </c>
      <c r="AB267" s="922">
        <v>1</v>
      </c>
      <c r="AC267" s="922"/>
      <c r="AD267" s="922"/>
      <c r="AE267" s="922"/>
      <c r="AF267" s="922"/>
      <c r="AG267" s="922"/>
      <c r="AH267" s="922">
        <f t="shared" si="18"/>
        <v>0</v>
      </c>
      <c r="AI267" s="922">
        <v>3</v>
      </c>
      <c r="AJ267" s="922"/>
      <c r="AK267" s="922"/>
      <c r="AL267" s="922">
        <v>174</v>
      </c>
      <c r="AM267" s="922">
        <v>450</v>
      </c>
      <c r="AN267" s="922"/>
      <c r="AO267" s="922"/>
      <c r="AP267" s="922">
        <v>750</v>
      </c>
      <c r="AQ267" s="922"/>
      <c r="AR267" s="922"/>
      <c r="AS267" s="922"/>
      <c r="AT267" s="922">
        <f t="shared" si="16"/>
        <v>750</v>
      </c>
      <c r="AU267" s="921">
        <v>40</v>
      </c>
      <c r="AV267" s="921">
        <v>105</v>
      </c>
      <c r="AW267" s="921">
        <v>70</v>
      </c>
      <c r="AX267" s="921"/>
      <c r="AY267" s="921"/>
      <c r="AZ267" s="921"/>
      <c r="BA267" s="921">
        <f t="shared" si="19"/>
        <v>215</v>
      </c>
      <c r="BB267" s="921"/>
      <c r="BC267" s="921"/>
      <c r="BD267" s="921"/>
      <c r="BE267" s="921">
        <v>3</v>
      </c>
      <c r="BF267" s="921"/>
      <c r="BG267" s="921">
        <f t="shared" si="17"/>
        <v>3</v>
      </c>
    </row>
    <row r="268" spans="1:59">
      <c r="A268" s="918">
        <v>263</v>
      </c>
      <c r="B268" s="919" t="s">
        <v>19523</v>
      </c>
      <c r="C268" s="919" t="s">
        <v>19560</v>
      </c>
      <c r="D268" s="919" t="s">
        <v>17968</v>
      </c>
      <c r="E268" s="919" t="s">
        <v>19561</v>
      </c>
      <c r="F268" s="920" t="s">
        <v>19562</v>
      </c>
      <c r="G268" s="919" t="s">
        <v>19563</v>
      </c>
      <c r="H268" s="919" t="s">
        <v>19564</v>
      </c>
      <c r="I268" s="919" t="s">
        <v>17973</v>
      </c>
      <c r="J268" s="919" t="s">
        <v>19565</v>
      </c>
      <c r="K268" s="919" t="s">
        <v>19566</v>
      </c>
      <c r="L268" s="921">
        <v>14618</v>
      </c>
      <c r="M268" s="922">
        <v>1309</v>
      </c>
      <c r="N268" s="921">
        <v>211.7</v>
      </c>
      <c r="O268" s="922"/>
      <c r="P268" s="921"/>
      <c r="Q268" s="922">
        <v>254</v>
      </c>
      <c r="R268" s="921">
        <v>151</v>
      </c>
      <c r="S268" s="922"/>
      <c r="T268" s="921"/>
      <c r="U268" s="922">
        <v>1</v>
      </c>
      <c r="V268" s="921">
        <v>140</v>
      </c>
      <c r="W268" s="922">
        <v>1</v>
      </c>
      <c r="X268" s="921">
        <v>122</v>
      </c>
      <c r="Y268" s="922"/>
      <c r="Z268" s="921"/>
      <c r="AA268" s="922">
        <v>25</v>
      </c>
      <c r="AB268" s="922">
        <v>25</v>
      </c>
      <c r="AC268" s="922">
        <v>4</v>
      </c>
      <c r="AD268" s="922">
        <v>3</v>
      </c>
      <c r="AE268" s="922">
        <v>5</v>
      </c>
      <c r="AF268" s="922"/>
      <c r="AG268" s="922"/>
      <c r="AH268" s="922">
        <f t="shared" si="18"/>
        <v>12</v>
      </c>
      <c r="AI268" s="922">
        <v>74</v>
      </c>
      <c r="AJ268" s="922"/>
      <c r="AK268" s="922">
        <v>279</v>
      </c>
      <c r="AL268" s="922"/>
      <c r="AM268" s="922">
        <v>22557</v>
      </c>
      <c r="AN268" s="922"/>
      <c r="AO268" s="922"/>
      <c r="AP268" s="922">
        <v>34200</v>
      </c>
      <c r="AQ268" s="922"/>
      <c r="AR268" s="922">
        <v>490</v>
      </c>
      <c r="AS268" s="922"/>
      <c r="AT268" s="922">
        <f t="shared" si="16"/>
        <v>34690</v>
      </c>
      <c r="AU268" s="921">
        <v>1831</v>
      </c>
      <c r="AV268" s="921">
        <v>1604</v>
      </c>
      <c r="AW268" s="921">
        <v>4435</v>
      </c>
      <c r="AX268" s="921"/>
      <c r="AY268" s="921">
        <v>505</v>
      </c>
      <c r="AZ268" s="921"/>
      <c r="BA268" s="921">
        <f t="shared" si="19"/>
        <v>8375</v>
      </c>
      <c r="BB268" s="921">
        <v>777</v>
      </c>
      <c r="BC268" s="921"/>
      <c r="BD268" s="921"/>
      <c r="BE268" s="921">
        <v>87</v>
      </c>
      <c r="BF268" s="921"/>
      <c r="BG268" s="921">
        <f t="shared" si="17"/>
        <v>864</v>
      </c>
    </row>
    <row r="269" spans="1:59">
      <c r="A269" s="918">
        <v>264</v>
      </c>
      <c r="B269" s="919" t="s">
        <v>19523</v>
      </c>
      <c r="C269" s="919" t="s">
        <v>19567</v>
      </c>
      <c r="D269" s="919" t="s">
        <v>17968</v>
      </c>
      <c r="E269" s="919" t="s">
        <v>19568</v>
      </c>
      <c r="F269" s="920" t="s">
        <v>19569</v>
      </c>
      <c r="G269" s="919" t="s">
        <v>19570</v>
      </c>
      <c r="H269" s="919" t="s">
        <v>19571</v>
      </c>
      <c r="I269" s="919" t="s">
        <v>17973</v>
      </c>
      <c r="J269" s="919" t="s">
        <v>19572</v>
      </c>
      <c r="K269" s="926" t="s">
        <v>19573</v>
      </c>
      <c r="L269" s="921">
        <v>8299</v>
      </c>
      <c r="M269" s="922"/>
      <c r="N269" s="921"/>
      <c r="O269" s="922">
        <v>765</v>
      </c>
      <c r="P269" s="921">
        <v>1900</v>
      </c>
      <c r="Q269" s="922">
        <v>236</v>
      </c>
      <c r="R269" s="921">
        <v>393</v>
      </c>
      <c r="S269" s="922">
        <v>1</v>
      </c>
      <c r="T269" s="921">
        <v>405</v>
      </c>
      <c r="U269" s="922">
        <v>1</v>
      </c>
      <c r="V269" s="921">
        <v>204</v>
      </c>
      <c r="W269" s="922">
        <v>1</v>
      </c>
      <c r="X269" s="921">
        <v>51</v>
      </c>
      <c r="Y269" s="922">
        <v>50</v>
      </c>
      <c r="Z269" s="921">
        <v>200</v>
      </c>
      <c r="AA269" s="922">
        <v>47</v>
      </c>
      <c r="AB269" s="922">
        <v>31</v>
      </c>
      <c r="AC269" s="922">
        <v>6</v>
      </c>
      <c r="AD269" s="922">
        <v>1</v>
      </c>
      <c r="AE269" s="922">
        <v>2</v>
      </c>
      <c r="AF269" s="922">
        <v>3</v>
      </c>
      <c r="AG269" s="922">
        <v>1</v>
      </c>
      <c r="AH269" s="922">
        <f t="shared" si="18"/>
        <v>13</v>
      </c>
      <c r="AI269" s="922">
        <v>27</v>
      </c>
      <c r="AJ269" s="922">
        <v>7</v>
      </c>
      <c r="AK269" s="922">
        <v>29</v>
      </c>
      <c r="AL269" s="922"/>
      <c r="AM269" s="922">
        <v>9632</v>
      </c>
      <c r="AN269" s="922"/>
      <c r="AO269" s="922">
        <v>1623</v>
      </c>
      <c r="AP269" s="922">
        <v>10960</v>
      </c>
      <c r="AQ269" s="922">
        <v>4876</v>
      </c>
      <c r="AR269" s="922">
        <v>11112</v>
      </c>
      <c r="AS269" s="922"/>
      <c r="AT269" s="922">
        <f t="shared" si="16"/>
        <v>26948</v>
      </c>
      <c r="AU269" s="921">
        <v>3192</v>
      </c>
      <c r="AV269" s="921">
        <v>7390</v>
      </c>
      <c r="AW269" s="921">
        <v>1288</v>
      </c>
      <c r="AX269" s="921">
        <v>483</v>
      </c>
      <c r="AY269" s="921">
        <v>541</v>
      </c>
      <c r="AZ269" s="921">
        <v>372</v>
      </c>
      <c r="BA269" s="921">
        <f t="shared" si="19"/>
        <v>13266</v>
      </c>
      <c r="BB269" s="921">
        <v>227</v>
      </c>
      <c r="BC269" s="921">
        <v>3</v>
      </c>
      <c r="BD269" s="921">
        <v>5</v>
      </c>
      <c r="BE269" s="921">
        <v>20</v>
      </c>
      <c r="BF269" s="921">
        <v>15</v>
      </c>
      <c r="BG269" s="921">
        <f t="shared" si="17"/>
        <v>270</v>
      </c>
    </row>
    <row r="270" spans="1:59">
      <c r="A270" s="918">
        <v>265</v>
      </c>
      <c r="B270" s="919" t="s">
        <v>19523</v>
      </c>
      <c r="C270" s="919" t="s">
        <v>19574</v>
      </c>
      <c r="D270" s="919" t="s">
        <v>17968</v>
      </c>
      <c r="E270" s="919" t="s">
        <v>19575</v>
      </c>
      <c r="F270" s="920" t="s">
        <v>19576</v>
      </c>
      <c r="G270" s="919" t="s">
        <v>19577</v>
      </c>
      <c r="H270" s="919" t="s">
        <v>19578</v>
      </c>
      <c r="I270" s="919" t="s">
        <v>17973</v>
      </c>
      <c r="J270" s="919" t="s">
        <v>19579</v>
      </c>
      <c r="K270" s="926" t="s">
        <v>19580</v>
      </c>
      <c r="L270" s="921">
        <v>5133</v>
      </c>
      <c r="M270" s="922"/>
      <c r="N270" s="921"/>
      <c r="O270" s="922">
        <v>818</v>
      </c>
      <c r="P270" s="921">
        <v>1286</v>
      </c>
      <c r="Q270" s="922">
        <v>192</v>
      </c>
      <c r="R270" s="921">
        <v>231</v>
      </c>
      <c r="S270" s="922">
        <v>1</v>
      </c>
      <c r="T270" s="921">
        <v>304</v>
      </c>
      <c r="U270" s="922"/>
      <c r="V270" s="921"/>
      <c r="W270" s="922"/>
      <c r="X270" s="921"/>
      <c r="Y270" s="922"/>
      <c r="Z270" s="921"/>
      <c r="AA270" s="922">
        <v>7</v>
      </c>
      <c r="AB270" s="922">
        <v>7</v>
      </c>
      <c r="AC270" s="922">
        <v>3</v>
      </c>
      <c r="AD270" s="922"/>
      <c r="AE270" s="922"/>
      <c r="AF270" s="922"/>
      <c r="AG270" s="922"/>
      <c r="AH270" s="922">
        <f t="shared" si="18"/>
        <v>3</v>
      </c>
      <c r="AI270" s="922">
        <v>76</v>
      </c>
      <c r="AJ270" s="922">
        <v>45</v>
      </c>
      <c r="AK270" s="922">
        <v>183</v>
      </c>
      <c r="AL270" s="922"/>
      <c r="AM270" s="922">
        <v>7274</v>
      </c>
      <c r="AN270" s="922"/>
      <c r="AO270" s="922"/>
      <c r="AP270" s="922">
        <v>29021</v>
      </c>
      <c r="AQ270" s="922">
        <v>1502</v>
      </c>
      <c r="AR270" s="922">
        <v>335</v>
      </c>
      <c r="AS270" s="922"/>
      <c r="AT270" s="922">
        <f t="shared" si="16"/>
        <v>30858</v>
      </c>
      <c r="AU270" s="921">
        <v>438</v>
      </c>
      <c r="AV270" s="921">
        <v>478</v>
      </c>
      <c r="AW270" s="921">
        <v>430</v>
      </c>
      <c r="AX270" s="921"/>
      <c r="AY270" s="921">
        <v>50</v>
      </c>
      <c r="AZ270" s="921">
        <v>153</v>
      </c>
      <c r="BA270" s="921">
        <f t="shared" si="19"/>
        <v>1549</v>
      </c>
      <c r="BB270" s="921">
        <v>86</v>
      </c>
      <c r="BC270" s="921"/>
      <c r="BD270" s="921"/>
      <c r="BE270" s="921">
        <v>12.9</v>
      </c>
      <c r="BF270" s="921"/>
      <c r="BG270" s="921">
        <f t="shared" si="17"/>
        <v>98.9</v>
      </c>
    </row>
    <row r="271" spans="1:59">
      <c r="A271" s="918">
        <v>266</v>
      </c>
      <c r="B271" s="919" t="s">
        <v>19523</v>
      </c>
      <c r="C271" s="919" t="s">
        <v>19581</v>
      </c>
      <c r="D271" s="919" t="s">
        <v>17968</v>
      </c>
      <c r="E271" s="919" t="s">
        <v>19582</v>
      </c>
      <c r="F271" s="920" t="s">
        <v>19583</v>
      </c>
      <c r="G271" s="919" t="s">
        <v>19584</v>
      </c>
      <c r="H271" s="919" t="s">
        <v>19585</v>
      </c>
      <c r="I271" s="919" t="s">
        <v>18122</v>
      </c>
      <c r="J271" s="932" t="s">
        <v>19586</v>
      </c>
      <c r="K271" s="926" t="s">
        <v>19587</v>
      </c>
      <c r="L271" s="921">
        <v>4049.6</v>
      </c>
      <c r="M271" s="922">
        <v>497</v>
      </c>
      <c r="N271" s="921">
        <v>635</v>
      </c>
      <c r="O271" s="922"/>
      <c r="P271" s="921"/>
      <c r="Q271" s="922">
        <v>156</v>
      </c>
      <c r="R271" s="921">
        <v>154</v>
      </c>
      <c r="S271" s="922"/>
      <c r="T271" s="921"/>
      <c r="U271" s="922"/>
      <c r="V271" s="921"/>
      <c r="W271" s="922"/>
      <c r="X271" s="921"/>
      <c r="Y271" s="922"/>
      <c r="Z271" s="921"/>
      <c r="AA271" s="922">
        <v>3</v>
      </c>
      <c r="AB271" s="922">
        <v>3</v>
      </c>
      <c r="AC271" s="922"/>
      <c r="AD271" s="922"/>
      <c r="AE271" s="922"/>
      <c r="AF271" s="922"/>
      <c r="AG271" s="922"/>
      <c r="AH271" s="922">
        <f t="shared" si="18"/>
        <v>0</v>
      </c>
      <c r="AI271" s="922">
        <v>19</v>
      </c>
      <c r="AJ271" s="922"/>
      <c r="AK271" s="922"/>
      <c r="AL271" s="922">
        <v>30</v>
      </c>
      <c r="AM271" s="922"/>
      <c r="AN271" s="922"/>
      <c r="AO271" s="922"/>
      <c r="AP271" s="922">
        <v>5800</v>
      </c>
      <c r="AQ271" s="922"/>
      <c r="AR271" s="922"/>
      <c r="AS271" s="922">
        <v>10513</v>
      </c>
      <c r="AT271" s="922">
        <f t="shared" si="16"/>
        <v>16313</v>
      </c>
      <c r="AU271" s="921">
        <v>140</v>
      </c>
      <c r="AV271" s="921">
        <v>513</v>
      </c>
      <c r="AW271" s="921">
        <v>100</v>
      </c>
      <c r="AX271" s="921"/>
      <c r="AY271" s="921"/>
      <c r="AZ271" s="921"/>
      <c r="BA271" s="921">
        <f t="shared" si="19"/>
        <v>753</v>
      </c>
      <c r="BB271" s="921"/>
      <c r="BC271" s="921"/>
      <c r="BD271" s="921"/>
      <c r="BE271" s="921">
        <v>2</v>
      </c>
      <c r="BF271" s="921"/>
      <c r="BG271" s="921">
        <f t="shared" si="17"/>
        <v>2</v>
      </c>
    </row>
    <row r="272" spans="1:59">
      <c r="A272" s="918">
        <v>267</v>
      </c>
      <c r="B272" s="919" t="s">
        <v>19523</v>
      </c>
      <c r="C272" s="919" t="s">
        <v>19588</v>
      </c>
      <c r="D272" s="919" t="s">
        <v>17968</v>
      </c>
      <c r="E272" s="919" t="s">
        <v>19589</v>
      </c>
      <c r="F272" s="920" t="s">
        <v>19590</v>
      </c>
      <c r="G272" s="919" t="s">
        <v>19591</v>
      </c>
      <c r="H272" s="919" t="s">
        <v>19592</v>
      </c>
      <c r="I272" s="919" t="s">
        <v>17973</v>
      </c>
      <c r="J272" s="919" t="s">
        <v>19593</v>
      </c>
      <c r="K272" s="926" t="s">
        <v>19594</v>
      </c>
      <c r="L272" s="921">
        <v>6847</v>
      </c>
      <c r="M272" s="922"/>
      <c r="N272" s="921"/>
      <c r="O272" s="922">
        <v>796</v>
      </c>
      <c r="P272" s="921">
        <v>2062</v>
      </c>
      <c r="Q272" s="922">
        <v>169</v>
      </c>
      <c r="R272" s="921">
        <v>358</v>
      </c>
      <c r="S272" s="922">
        <v>1</v>
      </c>
      <c r="T272" s="921">
        <v>389</v>
      </c>
      <c r="U272" s="922"/>
      <c r="V272" s="921"/>
      <c r="W272" s="922"/>
      <c r="X272" s="921"/>
      <c r="Y272" s="922">
        <v>217</v>
      </c>
      <c r="Z272" s="921">
        <v>490</v>
      </c>
      <c r="AA272" s="922">
        <v>8</v>
      </c>
      <c r="AB272" s="922">
        <v>8</v>
      </c>
      <c r="AC272" s="922">
        <v>3</v>
      </c>
      <c r="AD272" s="922"/>
      <c r="AE272" s="922"/>
      <c r="AF272" s="922"/>
      <c r="AG272" s="922"/>
      <c r="AH272" s="922">
        <f t="shared" si="18"/>
        <v>3</v>
      </c>
      <c r="AI272" s="922">
        <v>118</v>
      </c>
      <c r="AJ272" s="922">
        <v>78</v>
      </c>
      <c r="AK272" s="922"/>
      <c r="AL272" s="922">
        <v>164</v>
      </c>
      <c r="AM272" s="922">
        <v>8773</v>
      </c>
      <c r="AN272" s="922"/>
      <c r="AO272" s="922"/>
      <c r="AP272" s="922">
        <v>10621</v>
      </c>
      <c r="AQ272" s="922">
        <v>3850</v>
      </c>
      <c r="AR272" s="922"/>
      <c r="AS272" s="922">
        <v>59066</v>
      </c>
      <c r="AT272" s="922">
        <f t="shared" si="16"/>
        <v>73537</v>
      </c>
      <c r="AU272" s="921">
        <v>536</v>
      </c>
      <c r="AV272" s="921">
        <v>262</v>
      </c>
      <c r="AW272" s="921">
        <v>321</v>
      </c>
      <c r="AX272" s="921"/>
      <c r="AY272" s="921"/>
      <c r="AZ272" s="921"/>
      <c r="BA272" s="921">
        <f t="shared" si="19"/>
        <v>1119</v>
      </c>
      <c r="BB272" s="921">
        <v>188</v>
      </c>
      <c r="BC272" s="921"/>
      <c r="BD272" s="921"/>
      <c r="BE272" s="921">
        <v>61</v>
      </c>
      <c r="BF272" s="921">
        <v>10</v>
      </c>
      <c r="BG272" s="921">
        <f t="shared" si="17"/>
        <v>259</v>
      </c>
    </row>
    <row r="273" spans="1:59">
      <c r="A273" s="918">
        <v>268</v>
      </c>
      <c r="B273" s="919" t="s">
        <v>19523</v>
      </c>
      <c r="C273" s="919" t="s">
        <v>19595</v>
      </c>
      <c r="D273" s="919" t="s">
        <v>17968</v>
      </c>
      <c r="E273" s="919" t="s">
        <v>19596</v>
      </c>
      <c r="F273" s="920" t="s">
        <v>19597</v>
      </c>
      <c r="G273" s="919" t="s">
        <v>19598</v>
      </c>
      <c r="H273" s="919" t="s">
        <v>17577</v>
      </c>
      <c r="I273" s="919" t="s">
        <v>18122</v>
      </c>
      <c r="J273" s="919" t="s">
        <v>19599</v>
      </c>
      <c r="K273" s="926" t="s">
        <v>19600</v>
      </c>
      <c r="L273" s="921">
        <v>3366</v>
      </c>
      <c r="M273" s="922"/>
      <c r="N273" s="921"/>
      <c r="O273" s="922">
        <v>354</v>
      </c>
      <c r="P273" s="921">
        <v>1018</v>
      </c>
      <c r="Q273" s="922"/>
      <c r="R273" s="921"/>
      <c r="S273" s="922"/>
      <c r="T273" s="921"/>
      <c r="U273" s="922"/>
      <c r="V273" s="921"/>
      <c r="W273" s="922">
        <v>1</v>
      </c>
      <c r="X273" s="921">
        <v>142</v>
      </c>
      <c r="Y273" s="922"/>
      <c r="Z273" s="921"/>
      <c r="AA273" s="922">
        <v>3</v>
      </c>
      <c r="AB273" s="922">
        <v>2</v>
      </c>
      <c r="AC273" s="922">
        <v>1</v>
      </c>
      <c r="AD273" s="922"/>
      <c r="AE273" s="922"/>
      <c r="AF273" s="922"/>
      <c r="AG273" s="922"/>
      <c r="AH273" s="922">
        <f t="shared" si="18"/>
        <v>1</v>
      </c>
      <c r="AI273" s="922">
        <v>17</v>
      </c>
      <c r="AJ273" s="922"/>
      <c r="AK273" s="922"/>
      <c r="AL273" s="922">
        <v>40</v>
      </c>
      <c r="AM273" s="922">
        <v>2493</v>
      </c>
      <c r="AN273" s="922"/>
      <c r="AO273" s="922"/>
      <c r="AP273" s="922">
        <v>5028</v>
      </c>
      <c r="AQ273" s="922"/>
      <c r="AR273" s="922"/>
      <c r="AS273" s="922">
        <v>6028</v>
      </c>
      <c r="AT273" s="922">
        <f t="shared" si="16"/>
        <v>11056</v>
      </c>
      <c r="AU273" s="921">
        <v>65.900000000000006</v>
      </c>
      <c r="AV273" s="921">
        <v>251.1</v>
      </c>
      <c r="AW273" s="921">
        <v>360</v>
      </c>
      <c r="AX273" s="921"/>
      <c r="AY273" s="921"/>
      <c r="AZ273" s="921"/>
      <c r="BA273" s="921">
        <f t="shared" si="19"/>
        <v>677</v>
      </c>
      <c r="BB273" s="921">
        <v>50.1</v>
      </c>
      <c r="BC273" s="921"/>
      <c r="BD273" s="921"/>
      <c r="BE273" s="921">
        <v>6.6</v>
      </c>
      <c r="BF273" s="921">
        <v>19.7</v>
      </c>
      <c r="BG273" s="921">
        <f t="shared" si="17"/>
        <v>76.400000000000006</v>
      </c>
    </row>
    <row r="274" spans="1:59">
      <c r="A274" s="918">
        <v>269</v>
      </c>
      <c r="B274" s="919" t="s">
        <v>19523</v>
      </c>
      <c r="C274" s="919" t="s">
        <v>20048</v>
      </c>
      <c r="D274" s="919" t="s">
        <v>18067</v>
      </c>
      <c r="E274" s="919" t="s">
        <v>19601</v>
      </c>
      <c r="F274" s="920" t="s">
        <v>19602</v>
      </c>
      <c r="G274" s="919" t="s">
        <v>19603</v>
      </c>
      <c r="H274" s="919" t="s">
        <v>19523</v>
      </c>
      <c r="I274" s="919" t="s">
        <v>18122</v>
      </c>
      <c r="J274" s="919" t="s">
        <v>19604</v>
      </c>
      <c r="K274" s="926" t="s">
        <v>19605</v>
      </c>
      <c r="L274" s="921">
        <v>14633</v>
      </c>
      <c r="M274" s="922">
        <v>1528</v>
      </c>
      <c r="N274" s="921">
        <v>2464</v>
      </c>
      <c r="O274" s="922"/>
      <c r="P274" s="921"/>
      <c r="Q274" s="922"/>
      <c r="R274" s="921"/>
      <c r="S274" s="922">
        <v>2</v>
      </c>
      <c r="T274" s="921">
        <v>1459</v>
      </c>
      <c r="U274" s="922"/>
      <c r="V274" s="921"/>
      <c r="W274" s="922">
        <v>1</v>
      </c>
      <c r="X274" s="921">
        <v>98</v>
      </c>
      <c r="Y274" s="922"/>
      <c r="Z274" s="921"/>
      <c r="AA274" s="922">
        <v>43</v>
      </c>
      <c r="AB274" s="922">
        <v>43</v>
      </c>
      <c r="AC274" s="922">
        <v>7</v>
      </c>
      <c r="AD274" s="922">
        <v>1</v>
      </c>
      <c r="AE274" s="922">
        <v>6</v>
      </c>
      <c r="AF274" s="922"/>
      <c r="AG274" s="922"/>
      <c r="AH274" s="922">
        <f t="shared" si="18"/>
        <v>14</v>
      </c>
      <c r="AI274" s="922">
        <v>75</v>
      </c>
      <c r="AJ274" s="922">
        <v>61</v>
      </c>
      <c r="AK274" s="922">
        <v>1</v>
      </c>
      <c r="AL274" s="922">
        <v>1</v>
      </c>
      <c r="AM274" s="922">
        <v>36596</v>
      </c>
      <c r="AN274" s="922">
        <v>3615</v>
      </c>
      <c r="AO274" s="922">
        <v>11</v>
      </c>
      <c r="AP274" s="922">
        <v>73845</v>
      </c>
      <c r="AQ274" s="922">
        <v>41344</v>
      </c>
      <c r="AR274" s="922">
        <v>11</v>
      </c>
      <c r="AS274" s="922">
        <v>5090</v>
      </c>
      <c r="AT274" s="922">
        <f t="shared" si="16"/>
        <v>120290</v>
      </c>
      <c r="AU274" s="921">
        <v>2746</v>
      </c>
      <c r="AV274" s="921">
        <v>1801</v>
      </c>
      <c r="AW274" s="921">
        <v>1164</v>
      </c>
      <c r="AX274" s="921">
        <v>99</v>
      </c>
      <c r="AY274" s="921">
        <v>30</v>
      </c>
      <c r="AZ274" s="921">
        <v>678</v>
      </c>
      <c r="BA274" s="921">
        <f t="shared" si="19"/>
        <v>6518</v>
      </c>
      <c r="BB274" s="921">
        <v>445</v>
      </c>
      <c r="BC274" s="921">
        <v>7</v>
      </c>
      <c r="BD274" s="921">
        <v>3740</v>
      </c>
      <c r="BE274" s="921">
        <v>196</v>
      </c>
      <c r="BF274" s="921"/>
      <c r="BG274" s="921">
        <f t="shared" si="17"/>
        <v>4388</v>
      </c>
    </row>
    <row r="275" spans="1:59">
      <c r="A275" s="918">
        <v>270</v>
      </c>
      <c r="B275" s="919" t="s">
        <v>19523</v>
      </c>
      <c r="C275" s="919" t="s">
        <v>19606</v>
      </c>
      <c r="D275" s="919" t="s">
        <v>17968</v>
      </c>
      <c r="E275" s="919" t="s">
        <v>19607</v>
      </c>
      <c r="F275" s="920" t="s">
        <v>19608</v>
      </c>
      <c r="G275" s="919" t="s">
        <v>19609</v>
      </c>
      <c r="H275" s="919" t="s">
        <v>17586</v>
      </c>
      <c r="I275" s="919" t="s">
        <v>18122</v>
      </c>
      <c r="J275" s="919" t="s">
        <v>19610</v>
      </c>
      <c r="K275" s="926" t="s">
        <v>19611</v>
      </c>
      <c r="L275" s="921">
        <v>4760.4799999999996</v>
      </c>
      <c r="M275" s="922"/>
      <c r="N275" s="921"/>
      <c r="O275" s="922">
        <v>496</v>
      </c>
      <c r="P275" s="921">
        <v>830.49</v>
      </c>
      <c r="Q275" s="922">
        <v>196</v>
      </c>
      <c r="R275" s="921">
        <v>250.22</v>
      </c>
      <c r="S275" s="922">
        <v>2</v>
      </c>
      <c r="T275" s="921">
        <v>344.6</v>
      </c>
      <c r="U275" s="922">
        <v>1</v>
      </c>
      <c r="V275" s="921">
        <v>112.82</v>
      </c>
      <c r="W275" s="922"/>
      <c r="X275" s="921"/>
      <c r="Y275" s="922">
        <v>600</v>
      </c>
      <c r="Z275" s="921">
        <v>990</v>
      </c>
      <c r="AA275" s="922">
        <v>7</v>
      </c>
      <c r="AB275" s="922">
        <v>7</v>
      </c>
      <c r="AC275" s="922">
        <v>2</v>
      </c>
      <c r="AD275" s="922"/>
      <c r="AE275" s="922">
        <v>1</v>
      </c>
      <c r="AF275" s="922"/>
      <c r="AG275" s="922"/>
      <c r="AH275" s="922">
        <f t="shared" si="18"/>
        <v>3</v>
      </c>
      <c r="AI275" s="922">
        <v>19</v>
      </c>
      <c r="AJ275" s="922">
        <v>149</v>
      </c>
      <c r="AK275" s="922"/>
      <c r="AL275" s="922">
        <v>47</v>
      </c>
      <c r="AM275" s="922">
        <v>2856</v>
      </c>
      <c r="AN275" s="922"/>
      <c r="AO275" s="922"/>
      <c r="AP275" s="922">
        <v>5675</v>
      </c>
      <c r="AQ275" s="922">
        <v>8795</v>
      </c>
      <c r="AR275" s="922"/>
      <c r="AS275" s="922">
        <v>3399</v>
      </c>
      <c r="AT275" s="922">
        <f t="shared" si="16"/>
        <v>17869</v>
      </c>
      <c r="AU275" s="921">
        <v>22</v>
      </c>
      <c r="AV275" s="921">
        <v>271</v>
      </c>
      <c r="AW275" s="921">
        <v>426</v>
      </c>
      <c r="AX275" s="921">
        <v>134</v>
      </c>
      <c r="AY275" s="921"/>
      <c r="AZ275" s="921">
        <v>223</v>
      </c>
      <c r="BA275" s="921">
        <f t="shared" si="19"/>
        <v>1076</v>
      </c>
      <c r="BB275" s="921">
        <v>64</v>
      </c>
      <c r="BC275" s="921"/>
      <c r="BD275" s="921"/>
      <c r="BE275" s="921">
        <v>9</v>
      </c>
      <c r="BF275" s="921">
        <v>3</v>
      </c>
      <c r="BG275" s="921">
        <f t="shared" si="17"/>
        <v>76</v>
      </c>
    </row>
    <row r="276" spans="1:59">
      <c r="A276" s="918">
        <v>271</v>
      </c>
      <c r="B276" s="919" t="s">
        <v>19523</v>
      </c>
      <c r="C276" s="919" t="s">
        <v>19612</v>
      </c>
      <c r="D276" s="919" t="s">
        <v>17968</v>
      </c>
      <c r="E276" s="919" t="s">
        <v>19613</v>
      </c>
      <c r="F276" s="920" t="s">
        <v>19614</v>
      </c>
      <c r="G276" s="919" t="s">
        <v>19615</v>
      </c>
      <c r="H276" s="919" t="s">
        <v>19616</v>
      </c>
      <c r="I276" s="919" t="s">
        <v>17973</v>
      </c>
      <c r="J276" s="919" t="s">
        <v>19617</v>
      </c>
      <c r="K276" s="919" t="s">
        <v>19618</v>
      </c>
      <c r="L276" s="921">
        <v>40890</v>
      </c>
      <c r="M276" s="922">
        <v>1690</v>
      </c>
      <c r="N276" s="921">
        <v>14521</v>
      </c>
      <c r="O276" s="922">
        <v>510</v>
      </c>
      <c r="P276" s="921">
        <v>4464</v>
      </c>
      <c r="Q276" s="922"/>
      <c r="R276" s="921"/>
      <c r="S276" s="922">
        <v>7</v>
      </c>
      <c r="T276" s="921">
        <v>2131</v>
      </c>
      <c r="U276" s="922">
        <v>5</v>
      </c>
      <c r="V276" s="921">
        <v>525</v>
      </c>
      <c r="W276" s="922"/>
      <c r="X276" s="921"/>
      <c r="Y276" s="922">
        <v>300</v>
      </c>
      <c r="Z276" s="921">
        <v>1130</v>
      </c>
      <c r="AA276" s="922">
        <v>66</v>
      </c>
      <c r="AB276" s="922">
        <v>66</v>
      </c>
      <c r="AC276" s="922">
        <v>9</v>
      </c>
      <c r="AD276" s="922"/>
      <c r="AE276" s="922">
        <v>6</v>
      </c>
      <c r="AF276" s="922"/>
      <c r="AG276" s="922">
        <v>1</v>
      </c>
      <c r="AH276" s="922">
        <f t="shared" si="18"/>
        <v>16</v>
      </c>
      <c r="AI276" s="922">
        <v>112</v>
      </c>
      <c r="AJ276" s="922">
        <v>109</v>
      </c>
      <c r="AK276" s="922">
        <v>144</v>
      </c>
      <c r="AL276" s="922"/>
      <c r="AM276" s="922">
        <v>33802</v>
      </c>
      <c r="AN276" s="922">
        <v>17189</v>
      </c>
      <c r="AO276" s="922">
        <v>1057</v>
      </c>
      <c r="AP276" s="922">
        <v>134010</v>
      </c>
      <c r="AQ276" s="922">
        <v>173867</v>
      </c>
      <c r="AR276" s="922">
        <v>1393</v>
      </c>
      <c r="AS276" s="922"/>
      <c r="AT276" s="922">
        <f t="shared" si="16"/>
        <v>309270</v>
      </c>
      <c r="AU276" s="921">
        <v>4173</v>
      </c>
      <c r="AV276" s="921">
        <v>4457</v>
      </c>
      <c r="AW276" s="921">
        <v>877</v>
      </c>
      <c r="AX276" s="921">
        <v>1822</v>
      </c>
      <c r="AY276" s="921">
        <v>219</v>
      </c>
      <c r="AZ276" s="921"/>
      <c r="BA276" s="921">
        <f t="shared" si="19"/>
        <v>11548</v>
      </c>
      <c r="BB276" s="921">
        <v>315</v>
      </c>
      <c r="BC276" s="921">
        <v>116</v>
      </c>
      <c r="BD276" s="921">
        <v>135</v>
      </c>
      <c r="BE276" s="921">
        <v>421</v>
      </c>
      <c r="BF276" s="921">
        <v>67</v>
      </c>
      <c r="BG276" s="921">
        <f t="shared" si="17"/>
        <v>1054</v>
      </c>
    </row>
    <row r="277" spans="1:59">
      <c r="A277" s="918">
        <v>272</v>
      </c>
      <c r="B277" s="919" t="s">
        <v>19523</v>
      </c>
      <c r="C277" s="919" t="s">
        <v>19612</v>
      </c>
      <c r="D277" s="919" t="s">
        <v>17968</v>
      </c>
      <c r="E277" s="919" t="s">
        <v>19619</v>
      </c>
      <c r="F277" s="920" t="s">
        <v>19620</v>
      </c>
      <c r="G277" s="919" t="s">
        <v>19621</v>
      </c>
      <c r="H277" s="919" t="s">
        <v>19616</v>
      </c>
      <c r="I277" s="919" t="s">
        <v>17973</v>
      </c>
      <c r="J277" s="919" t="s">
        <v>19617</v>
      </c>
      <c r="K277" s="919" t="s">
        <v>19622</v>
      </c>
      <c r="L277" s="921">
        <v>20040</v>
      </c>
      <c r="M277" s="922">
        <v>1182</v>
      </c>
      <c r="N277" s="921">
        <v>2313</v>
      </c>
      <c r="O277" s="922">
        <v>455</v>
      </c>
      <c r="P277" s="921">
        <v>759</v>
      </c>
      <c r="Q277" s="922"/>
      <c r="R277" s="921"/>
      <c r="S277" s="922">
        <v>3</v>
      </c>
      <c r="T277" s="921">
        <v>1131</v>
      </c>
      <c r="U277" s="922">
        <v>8</v>
      </c>
      <c r="V277" s="921">
        <v>718</v>
      </c>
      <c r="W277" s="922">
        <v>1</v>
      </c>
      <c r="X277" s="921">
        <v>287</v>
      </c>
      <c r="Y277" s="922"/>
      <c r="Z277" s="921"/>
      <c r="AA277" s="922">
        <v>35</v>
      </c>
      <c r="AB277" s="922">
        <v>35</v>
      </c>
      <c r="AC277" s="922">
        <v>10</v>
      </c>
      <c r="AD277" s="922"/>
      <c r="AE277" s="922">
        <v>3</v>
      </c>
      <c r="AF277" s="922"/>
      <c r="AG277" s="922">
        <v>1</v>
      </c>
      <c r="AH277" s="922">
        <f t="shared" si="18"/>
        <v>14</v>
      </c>
      <c r="AI277" s="922">
        <v>122</v>
      </c>
      <c r="AJ277" s="922">
        <v>134</v>
      </c>
      <c r="AK277" s="922">
        <v>85</v>
      </c>
      <c r="AL277" s="922"/>
      <c r="AM277" s="922">
        <v>8976</v>
      </c>
      <c r="AN277" s="922">
        <v>21915</v>
      </c>
      <c r="AO277" s="922">
        <v>1128</v>
      </c>
      <c r="AP277" s="922">
        <v>63262</v>
      </c>
      <c r="AQ277" s="922">
        <v>51092</v>
      </c>
      <c r="AR277" s="922">
        <v>1128</v>
      </c>
      <c r="AS277" s="922"/>
      <c r="AT277" s="922">
        <f t="shared" si="16"/>
        <v>115482</v>
      </c>
      <c r="AU277" s="921">
        <v>2105</v>
      </c>
      <c r="AV277" s="921">
        <v>2833</v>
      </c>
      <c r="AW277" s="921">
        <v>497</v>
      </c>
      <c r="AX277" s="921">
        <v>141</v>
      </c>
      <c r="AY277" s="921">
        <v>90</v>
      </c>
      <c r="AZ277" s="921"/>
      <c r="BA277" s="921">
        <f t="shared" si="19"/>
        <v>5666</v>
      </c>
      <c r="BB277" s="921">
        <v>216</v>
      </c>
      <c r="BC277" s="921">
        <v>120</v>
      </c>
      <c r="BD277" s="921">
        <v>78</v>
      </c>
      <c r="BE277" s="921">
        <v>250</v>
      </c>
      <c r="BF277" s="921"/>
      <c r="BG277" s="921">
        <f t="shared" si="17"/>
        <v>664</v>
      </c>
    </row>
    <row r="278" spans="1:59">
      <c r="A278" s="918">
        <v>273</v>
      </c>
      <c r="B278" s="919" t="s">
        <v>19523</v>
      </c>
      <c r="C278" s="919" t="s">
        <v>19612</v>
      </c>
      <c r="D278" s="919" t="s">
        <v>17968</v>
      </c>
      <c r="E278" s="919" t="s">
        <v>19623</v>
      </c>
      <c r="F278" s="920" t="s">
        <v>19624</v>
      </c>
      <c r="G278" s="919" t="s">
        <v>19625</v>
      </c>
      <c r="H278" s="919" t="s">
        <v>19616</v>
      </c>
      <c r="I278" s="919" t="s">
        <v>17973</v>
      </c>
      <c r="J278" s="919" t="s">
        <v>19617</v>
      </c>
      <c r="K278" s="919" t="s">
        <v>19626</v>
      </c>
      <c r="L278" s="921">
        <v>7025</v>
      </c>
      <c r="M278" s="922">
        <v>967</v>
      </c>
      <c r="N278" s="921">
        <v>1005</v>
      </c>
      <c r="O278" s="922"/>
      <c r="P278" s="921"/>
      <c r="Q278" s="922">
        <v>388</v>
      </c>
      <c r="R278" s="921">
        <v>1479</v>
      </c>
      <c r="S278" s="922">
        <v>2</v>
      </c>
      <c r="T278" s="921">
        <v>698</v>
      </c>
      <c r="U278" s="922">
        <v>7</v>
      </c>
      <c r="V278" s="921">
        <v>238</v>
      </c>
      <c r="W278" s="922">
        <v>1</v>
      </c>
      <c r="X278" s="921">
        <v>355</v>
      </c>
      <c r="Y278" s="922">
        <v>964</v>
      </c>
      <c r="Z278" s="921">
        <v>1005</v>
      </c>
      <c r="AA278" s="922">
        <v>22</v>
      </c>
      <c r="AB278" s="922">
        <v>22</v>
      </c>
      <c r="AC278" s="922">
        <v>3</v>
      </c>
      <c r="AD278" s="922"/>
      <c r="AE278" s="922">
        <v>1</v>
      </c>
      <c r="AF278" s="922"/>
      <c r="AG278" s="922">
        <v>1</v>
      </c>
      <c r="AH278" s="922">
        <f t="shared" si="18"/>
        <v>5</v>
      </c>
      <c r="AI278" s="922">
        <v>90</v>
      </c>
      <c r="AJ278" s="922">
        <v>155</v>
      </c>
      <c r="AK278" s="922">
        <v>96</v>
      </c>
      <c r="AL278" s="922"/>
      <c r="AM278" s="922">
        <v>4735</v>
      </c>
      <c r="AN278" s="922">
        <v>11026</v>
      </c>
      <c r="AO278" s="922">
        <v>789</v>
      </c>
      <c r="AP278" s="922">
        <v>24302</v>
      </c>
      <c r="AQ278" s="922">
        <v>17336</v>
      </c>
      <c r="AR278" s="922">
        <v>789</v>
      </c>
      <c r="AS278" s="922"/>
      <c r="AT278" s="922">
        <f t="shared" si="16"/>
        <v>42427</v>
      </c>
      <c r="AU278" s="921">
        <v>1349</v>
      </c>
      <c r="AV278" s="921">
        <v>1173</v>
      </c>
      <c r="AW278" s="921">
        <v>382</v>
      </c>
      <c r="AX278" s="921">
        <v>60</v>
      </c>
      <c r="AY278" s="921">
        <v>58</v>
      </c>
      <c r="AZ278" s="921"/>
      <c r="BA278" s="921">
        <f t="shared" si="19"/>
        <v>3022</v>
      </c>
      <c r="BB278" s="921">
        <v>141</v>
      </c>
      <c r="BC278" s="921">
        <v>64</v>
      </c>
      <c r="BD278" s="921">
        <v>48</v>
      </c>
      <c r="BE278" s="921">
        <v>29</v>
      </c>
      <c r="BF278" s="921"/>
      <c r="BG278" s="921">
        <f t="shared" si="17"/>
        <v>282</v>
      </c>
    </row>
    <row r="279" spans="1:59">
      <c r="A279" s="918">
        <v>274</v>
      </c>
      <c r="B279" s="919" t="s">
        <v>19523</v>
      </c>
      <c r="C279" s="919" t="s">
        <v>19560</v>
      </c>
      <c r="D279" s="919" t="s">
        <v>17968</v>
      </c>
      <c r="E279" s="919" t="s">
        <v>19627</v>
      </c>
      <c r="F279" s="920" t="s">
        <v>19628</v>
      </c>
      <c r="G279" s="919" t="s">
        <v>19629</v>
      </c>
      <c r="H279" s="919" t="s">
        <v>6219</v>
      </c>
      <c r="I279" s="919" t="s">
        <v>18122</v>
      </c>
      <c r="J279" s="919" t="s">
        <v>19630</v>
      </c>
      <c r="K279" s="926" t="s">
        <v>18686</v>
      </c>
      <c r="L279" s="921">
        <v>6646.9</v>
      </c>
      <c r="M279" s="922">
        <v>880</v>
      </c>
      <c r="N279" s="921">
        <v>4872</v>
      </c>
      <c r="O279" s="922"/>
      <c r="P279" s="921"/>
      <c r="Q279" s="922">
        <v>290</v>
      </c>
      <c r="R279" s="921">
        <v>1169.9000000000001</v>
      </c>
      <c r="S279" s="922">
        <v>3</v>
      </c>
      <c r="T279" s="921">
        <v>563.6</v>
      </c>
      <c r="U279" s="922"/>
      <c r="V279" s="921"/>
      <c r="W279" s="922"/>
      <c r="X279" s="921"/>
      <c r="Y279" s="922"/>
      <c r="Z279" s="921"/>
      <c r="AA279" s="922">
        <v>6</v>
      </c>
      <c r="AB279" s="922">
        <v>6</v>
      </c>
      <c r="AC279" s="922">
        <v>3</v>
      </c>
      <c r="AD279" s="922"/>
      <c r="AE279" s="922"/>
      <c r="AF279" s="922"/>
      <c r="AG279" s="922"/>
      <c r="AH279" s="922">
        <f t="shared" si="18"/>
        <v>3</v>
      </c>
      <c r="AI279" s="922">
        <v>80</v>
      </c>
      <c r="AJ279" s="922">
        <v>177</v>
      </c>
      <c r="AK279" s="922">
        <v>108</v>
      </c>
      <c r="AL279" s="922"/>
      <c r="AM279" s="922"/>
      <c r="AN279" s="922"/>
      <c r="AO279" s="922"/>
      <c r="AP279" s="922">
        <v>20000</v>
      </c>
      <c r="AQ279" s="922">
        <v>8850</v>
      </c>
      <c r="AR279" s="922">
        <v>10800</v>
      </c>
      <c r="AS279" s="922"/>
      <c r="AT279" s="922">
        <f t="shared" si="16"/>
        <v>39650</v>
      </c>
      <c r="AU279" s="921">
        <v>433</v>
      </c>
      <c r="AV279" s="921">
        <v>482</v>
      </c>
      <c r="AW279" s="921">
        <v>50</v>
      </c>
      <c r="AX279" s="921"/>
      <c r="AY279" s="921"/>
      <c r="AZ279" s="921">
        <v>965</v>
      </c>
      <c r="BA279" s="921">
        <f t="shared" si="19"/>
        <v>1930</v>
      </c>
      <c r="BB279" s="921"/>
      <c r="BC279" s="921"/>
      <c r="BD279" s="921"/>
      <c r="BE279" s="921">
        <v>27</v>
      </c>
      <c r="BF279" s="921"/>
      <c r="BG279" s="921">
        <f t="shared" si="17"/>
        <v>27</v>
      </c>
    </row>
    <row r="280" spans="1:59">
      <c r="A280" s="918">
        <v>275</v>
      </c>
      <c r="B280" s="919" t="s">
        <v>19523</v>
      </c>
      <c r="C280" s="919" t="s">
        <v>19631</v>
      </c>
      <c r="D280" s="919" t="s">
        <v>17968</v>
      </c>
      <c r="E280" s="919" t="s">
        <v>19632</v>
      </c>
      <c r="F280" s="920" t="s">
        <v>19633</v>
      </c>
      <c r="G280" s="919" t="s">
        <v>19634</v>
      </c>
      <c r="H280" s="919" t="s">
        <v>17615</v>
      </c>
      <c r="I280" s="919" t="s">
        <v>18122</v>
      </c>
      <c r="J280" s="919" t="s">
        <v>19635</v>
      </c>
      <c r="K280" s="926" t="s">
        <v>19636</v>
      </c>
      <c r="L280" s="921">
        <v>6670.7</v>
      </c>
      <c r="M280" s="922"/>
      <c r="N280" s="921"/>
      <c r="O280" s="922">
        <v>646</v>
      </c>
      <c r="P280" s="921">
        <v>969</v>
      </c>
      <c r="Q280" s="922">
        <v>200</v>
      </c>
      <c r="R280" s="921">
        <v>374</v>
      </c>
      <c r="S280" s="922">
        <v>2</v>
      </c>
      <c r="T280" s="921">
        <v>515.6</v>
      </c>
      <c r="U280" s="922">
        <v>3</v>
      </c>
      <c r="V280" s="921">
        <v>285</v>
      </c>
      <c r="W280" s="922"/>
      <c r="X280" s="921"/>
      <c r="Y280" s="922"/>
      <c r="Z280" s="921"/>
      <c r="AA280" s="922">
        <v>3</v>
      </c>
      <c r="AB280" s="922">
        <v>2</v>
      </c>
      <c r="AC280" s="922"/>
      <c r="AD280" s="922"/>
      <c r="AE280" s="922"/>
      <c r="AF280" s="922"/>
      <c r="AG280" s="922"/>
      <c r="AH280" s="922">
        <f t="shared" si="18"/>
        <v>0</v>
      </c>
      <c r="AI280" s="922">
        <v>81</v>
      </c>
      <c r="AJ280" s="922">
        <v>138</v>
      </c>
      <c r="AK280" s="922">
        <v>59</v>
      </c>
      <c r="AL280" s="922">
        <v>82</v>
      </c>
      <c r="AM280" s="922"/>
      <c r="AN280" s="922"/>
      <c r="AO280" s="922"/>
      <c r="AP280" s="922">
        <v>13774</v>
      </c>
      <c r="AQ280" s="922">
        <v>11028</v>
      </c>
      <c r="AR280" s="922">
        <v>22317</v>
      </c>
      <c r="AS280" s="922">
        <v>15857</v>
      </c>
      <c r="AT280" s="922">
        <f t="shared" si="16"/>
        <v>62976</v>
      </c>
      <c r="AU280" s="921">
        <v>50</v>
      </c>
      <c r="AV280" s="921">
        <v>59</v>
      </c>
      <c r="AW280" s="921">
        <v>20</v>
      </c>
      <c r="AX280" s="921">
        <v>169</v>
      </c>
      <c r="AY280" s="921"/>
      <c r="AZ280" s="921"/>
      <c r="BA280" s="921">
        <f t="shared" si="19"/>
        <v>298</v>
      </c>
      <c r="BB280" s="921"/>
      <c r="BC280" s="921"/>
      <c r="BD280" s="921"/>
      <c r="BE280" s="921">
        <v>4</v>
      </c>
      <c r="BF280" s="921"/>
      <c r="BG280" s="921">
        <f t="shared" si="17"/>
        <v>4</v>
      </c>
    </row>
    <row r="281" spans="1:59">
      <c r="A281" s="918">
        <v>276</v>
      </c>
      <c r="B281" s="919" t="s">
        <v>19523</v>
      </c>
      <c r="C281" s="919" t="s">
        <v>19637</v>
      </c>
      <c r="D281" s="919" t="s">
        <v>17968</v>
      </c>
      <c r="E281" s="919" t="s">
        <v>19638</v>
      </c>
      <c r="F281" s="920" t="s">
        <v>19639</v>
      </c>
      <c r="G281" s="919" t="s">
        <v>19640</v>
      </c>
      <c r="H281" s="919" t="s">
        <v>17620</v>
      </c>
      <c r="I281" s="919" t="s">
        <v>18122</v>
      </c>
      <c r="J281" s="919" t="s">
        <v>19641</v>
      </c>
      <c r="K281" s="926" t="s">
        <v>19642</v>
      </c>
      <c r="L281" s="921">
        <v>4641</v>
      </c>
      <c r="M281" s="922"/>
      <c r="N281" s="921"/>
      <c r="O281" s="922">
        <v>510</v>
      </c>
      <c r="P281" s="921">
        <v>985</v>
      </c>
      <c r="Q281" s="922">
        <v>156</v>
      </c>
      <c r="R281" s="921">
        <v>286</v>
      </c>
      <c r="S281" s="922">
        <v>1</v>
      </c>
      <c r="T281" s="921">
        <v>207</v>
      </c>
      <c r="U281" s="922"/>
      <c r="V281" s="921"/>
      <c r="W281" s="922">
        <v>1</v>
      </c>
      <c r="X281" s="921">
        <v>355</v>
      </c>
      <c r="Y281" s="922">
        <v>200</v>
      </c>
      <c r="Z281" s="921">
        <v>203</v>
      </c>
      <c r="AA281" s="922">
        <v>12</v>
      </c>
      <c r="AB281" s="922">
        <v>12</v>
      </c>
      <c r="AC281" s="922">
        <v>2</v>
      </c>
      <c r="AD281" s="922">
        <v>1</v>
      </c>
      <c r="AE281" s="922">
        <v>1</v>
      </c>
      <c r="AF281" s="922"/>
      <c r="AG281" s="922"/>
      <c r="AH281" s="922">
        <f t="shared" si="18"/>
        <v>4</v>
      </c>
      <c r="AI281" s="922">
        <v>66</v>
      </c>
      <c r="AJ281" s="922">
        <v>107</v>
      </c>
      <c r="AK281" s="922">
        <v>76</v>
      </c>
      <c r="AL281" s="922"/>
      <c r="AM281" s="922">
        <v>24071</v>
      </c>
      <c r="AN281" s="922"/>
      <c r="AO281" s="922">
        <v>67</v>
      </c>
      <c r="AP281" s="922">
        <v>30254</v>
      </c>
      <c r="AQ281" s="922">
        <v>3730</v>
      </c>
      <c r="AR281" s="922">
        <v>151</v>
      </c>
      <c r="AS281" s="922"/>
      <c r="AT281" s="922">
        <f t="shared" si="16"/>
        <v>34135</v>
      </c>
      <c r="AU281" s="921">
        <v>650</v>
      </c>
      <c r="AV281" s="921">
        <v>791</v>
      </c>
      <c r="AW281" s="921">
        <v>1236</v>
      </c>
      <c r="AX281" s="921">
        <v>24</v>
      </c>
      <c r="AY281" s="921">
        <v>13</v>
      </c>
      <c r="AZ281" s="921"/>
      <c r="BA281" s="921">
        <f t="shared" si="19"/>
        <v>2714</v>
      </c>
      <c r="BB281" s="921">
        <v>489.5</v>
      </c>
      <c r="BC281" s="921"/>
      <c r="BD281" s="921">
        <v>2</v>
      </c>
      <c r="BE281" s="921">
        <v>10.53</v>
      </c>
      <c r="BF281" s="921"/>
      <c r="BG281" s="921">
        <f t="shared" si="17"/>
        <v>502.03</v>
      </c>
    </row>
    <row r="282" spans="1:59">
      <c r="A282" s="918">
        <v>277</v>
      </c>
      <c r="B282" s="919" t="s">
        <v>19523</v>
      </c>
      <c r="C282" s="919" t="s">
        <v>19643</v>
      </c>
      <c r="D282" s="919" t="s">
        <v>17968</v>
      </c>
      <c r="E282" s="919" t="s">
        <v>19644</v>
      </c>
      <c r="F282" s="920" t="s">
        <v>19645</v>
      </c>
      <c r="G282" s="919" t="s">
        <v>19646</v>
      </c>
      <c r="H282" s="919" t="s">
        <v>19647</v>
      </c>
      <c r="I282" s="919" t="s">
        <v>18122</v>
      </c>
      <c r="J282" s="919" t="s">
        <v>19648</v>
      </c>
      <c r="K282" s="919" t="s">
        <v>19649</v>
      </c>
      <c r="L282" s="921">
        <v>5529.46</v>
      </c>
      <c r="M282" s="922">
        <v>486</v>
      </c>
      <c r="N282" s="921">
        <v>897</v>
      </c>
      <c r="O282" s="922"/>
      <c r="P282" s="921"/>
      <c r="Q282" s="922">
        <v>205</v>
      </c>
      <c r="R282" s="921">
        <v>212</v>
      </c>
      <c r="S282" s="922">
        <v>2</v>
      </c>
      <c r="T282" s="921">
        <v>361</v>
      </c>
      <c r="U282" s="922"/>
      <c r="V282" s="921"/>
      <c r="W282" s="922">
        <v>1</v>
      </c>
      <c r="X282" s="921">
        <v>48</v>
      </c>
      <c r="Y282" s="922"/>
      <c r="Z282" s="921"/>
      <c r="AA282" s="922">
        <v>7</v>
      </c>
      <c r="AB282" s="922">
        <v>7</v>
      </c>
      <c r="AC282" s="922"/>
      <c r="AD282" s="922"/>
      <c r="AE282" s="922"/>
      <c r="AF282" s="922"/>
      <c r="AG282" s="922"/>
      <c r="AH282" s="922">
        <f t="shared" si="18"/>
        <v>0</v>
      </c>
      <c r="AI282" s="922">
        <v>49</v>
      </c>
      <c r="AJ282" s="922">
        <v>21</v>
      </c>
      <c r="AK282" s="922">
        <v>30</v>
      </c>
      <c r="AL282" s="922"/>
      <c r="AM282" s="922">
        <v>8538</v>
      </c>
      <c r="AN282" s="922"/>
      <c r="AO282" s="922"/>
      <c r="AP282" s="922">
        <v>16384</v>
      </c>
      <c r="AQ282" s="922">
        <v>6590</v>
      </c>
      <c r="AR282" s="922">
        <v>13910</v>
      </c>
      <c r="AS282" s="922"/>
      <c r="AT282" s="922">
        <f t="shared" si="16"/>
        <v>36884</v>
      </c>
      <c r="AU282" s="921">
        <v>25</v>
      </c>
      <c r="AV282" s="921">
        <v>390</v>
      </c>
      <c r="AW282" s="921">
        <v>465</v>
      </c>
      <c r="AX282" s="921">
        <v>60</v>
      </c>
      <c r="AY282" s="921"/>
      <c r="AZ282" s="921">
        <v>13</v>
      </c>
      <c r="BA282" s="921">
        <f t="shared" si="19"/>
        <v>953</v>
      </c>
      <c r="BB282" s="921">
        <v>40</v>
      </c>
      <c r="BC282" s="921"/>
      <c r="BD282" s="921"/>
      <c r="BE282" s="921">
        <v>19</v>
      </c>
      <c r="BF282" s="921"/>
      <c r="BG282" s="921">
        <f t="shared" si="17"/>
        <v>59</v>
      </c>
    </row>
    <row r="283" spans="1:59">
      <c r="A283" s="918">
        <v>278</v>
      </c>
      <c r="B283" s="919" t="s">
        <v>19523</v>
      </c>
      <c r="C283" s="919" t="s">
        <v>19650</v>
      </c>
      <c r="D283" s="919" t="s">
        <v>17968</v>
      </c>
      <c r="E283" s="919" t="s">
        <v>19651</v>
      </c>
      <c r="F283" s="920" t="s">
        <v>19652</v>
      </c>
      <c r="G283" s="919" t="s">
        <v>19653</v>
      </c>
      <c r="H283" s="919" t="s">
        <v>19654</v>
      </c>
      <c r="I283" s="919" t="s">
        <v>18122</v>
      </c>
      <c r="J283" s="919" t="s">
        <v>19655</v>
      </c>
      <c r="K283" s="926" t="s">
        <v>19656</v>
      </c>
      <c r="L283" s="921">
        <v>5170.01</v>
      </c>
      <c r="M283" s="922"/>
      <c r="N283" s="921"/>
      <c r="O283" s="922">
        <v>340</v>
      </c>
      <c r="P283" s="921">
        <v>485</v>
      </c>
      <c r="Q283" s="922"/>
      <c r="R283" s="921"/>
      <c r="S283" s="922">
        <v>1</v>
      </c>
      <c r="T283" s="921">
        <v>245</v>
      </c>
      <c r="U283" s="922"/>
      <c r="V283" s="921"/>
      <c r="W283" s="922">
        <v>21</v>
      </c>
      <c r="X283" s="921">
        <v>1066</v>
      </c>
      <c r="Y283" s="922"/>
      <c r="Z283" s="921"/>
      <c r="AA283" s="922">
        <v>3</v>
      </c>
      <c r="AB283" s="922">
        <v>2</v>
      </c>
      <c r="AC283" s="922"/>
      <c r="AD283" s="922"/>
      <c r="AE283" s="922"/>
      <c r="AF283" s="922"/>
      <c r="AG283" s="922">
        <v>2</v>
      </c>
      <c r="AH283" s="922">
        <f t="shared" si="18"/>
        <v>2</v>
      </c>
      <c r="AI283" s="922">
        <v>22</v>
      </c>
      <c r="AJ283" s="922">
        <v>4</v>
      </c>
      <c r="AK283" s="922"/>
      <c r="AL283" s="922">
        <v>151</v>
      </c>
      <c r="AM283" s="922"/>
      <c r="AN283" s="922"/>
      <c r="AO283" s="922"/>
      <c r="AP283" s="922">
        <v>11880</v>
      </c>
      <c r="AQ283" s="922">
        <v>2200</v>
      </c>
      <c r="AR283" s="922"/>
      <c r="AS283" s="922">
        <v>10010</v>
      </c>
      <c r="AT283" s="922">
        <f t="shared" si="16"/>
        <v>24090</v>
      </c>
      <c r="AU283" s="921">
        <v>15.15</v>
      </c>
      <c r="AV283" s="921">
        <v>260.85000000000002</v>
      </c>
      <c r="AW283" s="921"/>
      <c r="AX283" s="921"/>
      <c r="AY283" s="921"/>
      <c r="AZ283" s="921"/>
      <c r="BA283" s="921">
        <f t="shared" si="19"/>
        <v>276</v>
      </c>
      <c r="BB283" s="921"/>
      <c r="BC283" s="921"/>
      <c r="BD283" s="921"/>
      <c r="BE283" s="921">
        <v>36.86</v>
      </c>
      <c r="BF283" s="921"/>
      <c r="BG283" s="921">
        <f t="shared" si="17"/>
        <v>36.86</v>
      </c>
    </row>
    <row r="284" spans="1:59">
      <c r="A284" s="918">
        <v>279</v>
      </c>
      <c r="B284" s="919" t="s">
        <v>19657</v>
      </c>
      <c r="C284" s="919" t="s">
        <v>19663</v>
      </c>
      <c r="D284" s="919" t="s">
        <v>19029</v>
      </c>
      <c r="E284" s="919" t="s">
        <v>19658</v>
      </c>
      <c r="F284" s="920" t="s">
        <v>19659</v>
      </c>
      <c r="G284" s="919" t="s">
        <v>19660</v>
      </c>
      <c r="H284" s="919" t="s">
        <v>19657</v>
      </c>
      <c r="I284" s="919" t="s">
        <v>18122</v>
      </c>
      <c r="J284" s="919" t="s">
        <v>19661</v>
      </c>
      <c r="K284" s="919" t="s">
        <v>19662</v>
      </c>
      <c r="L284" s="921">
        <v>7213</v>
      </c>
      <c r="M284" s="922"/>
      <c r="N284" s="921"/>
      <c r="O284" s="922">
        <v>828</v>
      </c>
      <c r="P284" s="921">
        <v>2992</v>
      </c>
      <c r="Q284" s="922">
        <v>170</v>
      </c>
      <c r="R284" s="921">
        <v>498</v>
      </c>
      <c r="S284" s="922">
        <v>3</v>
      </c>
      <c r="T284" s="921">
        <v>1050</v>
      </c>
      <c r="U284" s="922"/>
      <c r="V284" s="921"/>
      <c r="W284" s="922">
        <v>1</v>
      </c>
      <c r="X284" s="921">
        <v>24</v>
      </c>
      <c r="Y284" s="922"/>
      <c r="Z284" s="921"/>
      <c r="AA284" s="922">
        <v>32</v>
      </c>
      <c r="AB284" s="922">
        <v>32</v>
      </c>
      <c r="AC284" s="922">
        <v>6</v>
      </c>
      <c r="AD284" s="922"/>
      <c r="AE284" s="922"/>
      <c r="AF284" s="922">
        <v>1</v>
      </c>
      <c r="AG284" s="922"/>
      <c r="AH284" s="922">
        <f t="shared" si="18"/>
        <v>7</v>
      </c>
      <c r="AI284" s="922">
        <v>179</v>
      </c>
      <c r="AJ284" s="922">
        <v>157</v>
      </c>
      <c r="AK284" s="922">
        <v>1</v>
      </c>
      <c r="AL284" s="922"/>
      <c r="AM284" s="922">
        <v>12204</v>
      </c>
      <c r="AN284" s="922"/>
      <c r="AO284" s="922"/>
      <c r="AP284" s="922">
        <v>57062</v>
      </c>
      <c r="AQ284" s="922">
        <v>62047</v>
      </c>
      <c r="AR284" s="922">
        <v>113</v>
      </c>
      <c r="AS284" s="922"/>
      <c r="AT284" s="922">
        <f t="shared" si="16"/>
        <v>119222</v>
      </c>
      <c r="AU284" s="921">
        <v>1662</v>
      </c>
      <c r="AV284" s="921">
        <v>530</v>
      </c>
      <c r="AW284" s="921">
        <v>1268</v>
      </c>
      <c r="AX284" s="921">
        <v>171</v>
      </c>
      <c r="AY284" s="921">
        <v>22</v>
      </c>
      <c r="AZ284" s="921">
        <v>768</v>
      </c>
      <c r="BA284" s="921">
        <f t="shared" si="19"/>
        <v>4421</v>
      </c>
      <c r="BB284" s="921">
        <v>102</v>
      </c>
      <c r="BC284" s="921"/>
      <c r="BD284" s="921"/>
      <c r="BE284" s="921">
        <v>134</v>
      </c>
      <c r="BF284" s="921">
        <v>9</v>
      </c>
      <c r="BG284" s="921">
        <f t="shared" si="17"/>
        <v>245</v>
      </c>
    </row>
    <row r="285" spans="1:59">
      <c r="A285" s="918">
        <v>280</v>
      </c>
      <c r="B285" s="919" t="s">
        <v>19657</v>
      </c>
      <c r="C285" s="919" t="s">
        <v>19663</v>
      </c>
      <c r="D285" s="919" t="s">
        <v>19029</v>
      </c>
      <c r="E285" s="919" t="s">
        <v>19664</v>
      </c>
      <c r="F285" s="920" t="s">
        <v>19665</v>
      </c>
      <c r="G285" s="919" t="s">
        <v>19666</v>
      </c>
      <c r="H285" s="919" t="s">
        <v>4720</v>
      </c>
      <c r="I285" s="919" t="s">
        <v>18122</v>
      </c>
      <c r="J285" s="919" t="s">
        <v>19667</v>
      </c>
      <c r="K285" s="919" t="s">
        <v>19668</v>
      </c>
      <c r="L285" s="921">
        <v>9722</v>
      </c>
      <c r="M285" s="922">
        <v>1184</v>
      </c>
      <c r="N285" s="921">
        <v>2013</v>
      </c>
      <c r="O285" s="922"/>
      <c r="P285" s="921"/>
      <c r="Q285" s="922"/>
      <c r="R285" s="921"/>
      <c r="S285" s="922">
        <v>2</v>
      </c>
      <c r="T285" s="921">
        <v>307</v>
      </c>
      <c r="U285" s="922">
        <v>1</v>
      </c>
      <c r="V285" s="921">
        <v>115</v>
      </c>
      <c r="W285" s="922">
        <v>1</v>
      </c>
      <c r="X285" s="921">
        <v>73</v>
      </c>
      <c r="Y285" s="922"/>
      <c r="Z285" s="921"/>
      <c r="AA285" s="922">
        <v>27</v>
      </c>
      <c r="AB285" s="922">
        <v>27</v>
      </c>
      <c r="AC285" s="922">
        <v>6</v>
      </c>
      <c r="AD285" s="922"/>
      <c r="AE285" s="922">
        <v>2</v>
      </c>
      <c r="AF285" s="922"/>
      <c r="AG285" s="922"/>
      <c r="AH285" s="922">
        <f t="shared" si="18"/>
        <v>8</v>
      </c>
      <c r="AI285" s="922">
        <v>126</v>
      </c>
      <c r="AJ285" s="922">
        <v>96</v>
      </c>
      <c r="AK285" s="922">
        <v>10</v>
      </c>
      <c r="AL285" s="922"/>
      <c r="AM285" s="922">
        <v>40109</v>
      </c>
      <c r="AN285" s="922"/>
      <c r="AO285" s="922"/>
      <c r="AP285" s="922">
        <v>66405</v>
      </c>
      <c r="AQ285" s="922">
        <v>4266</v>
      </c>
      <c r="AR285" s="922">
        <v>153</v>
      </c>
      <c r="AS285" s="922"/>
      <c r="AT285" s="922">
        <f t="shared" si="16"/>
        <v>70824</v>
      </c>
      <c r="AU285" s="921">
        <v>1476</v>
      </c>
      <c r="AV285" s="921">
        <v>613</v>
      </c>
      <c r="AW285" s="921">
        <v>720</v>
      </c>
      <c r="AX285" s="921"/>
      <c r="AY285" s="921">
        <v>35</v>
      </c>
      <c r="AZ285" s="921"/>
      <c r="BA285" s="921">
        <f t="shared" si="19"/>
        <v>2844</v>
      </c>
      <c r="BB285" s="921">
        <v>200</v>
      </c>
      <c r="BC285" s="921"/>
      <c r="BD285" s="921"/>
      <c r="BE285" s="921">
        <v>61</v>
      </c>
      <c r="BF285" s="921"/>
      <c r="BG285" s="921">
        <f t="shared" si="17"/>
        <v>261</v>
      </c>
    </row>
    <row r="286" spans="1:59">
      <c r="A286" s="918">
        <v>281</v>
      </c>
      <c r="B286" s="919" t="s">
        <v>19657</v>
      </c>
      <c r="C286" s="919" t="s">
        <v>19669</v>
      </c>
      <c r="D286" s="919" t="s">
        <v>19029</v>
      </c>
      <c r="E286" s="919" t="s">
        <v>19670</v>
      </c>
      <c r="F286" s="920" t="s">
        <v>19671</v>
      </c>
      <c r="G286" s="919" t="s">
        <v>19672</v>
      </c>
      <c r="H286" s="919" t="s">
        <v>4727</v>
      </c>
      <c r="I286" s="919" t="s">
        <v>18122</v>
      </c>
      <c r="J286" s="919" t="s">
        <v>19673</v>
      </c>
      <c r="K286" s="919" t="s">
        <v>19674</v>
      </c>
      <c r="L286" s="921">
        <v>8530</v>
      </c>
      <c r="M286" s="922"/>
      <c r="N286" s="921"/>
      <c r="O286" s="922">
        <v>802</v>
      </c>
      <c r="P286" s="921">
        <v>1603</v>
      </c>
      <c r="Q286" s="922">
        <v>190</v>
      </c>
      <c r="R286" s="921">
        <v>372</v>
      </c>
      <c r="S286" s="922">
        <v>1</v>
      </c>
      <c r="T286" s="921">
        <v>441</v>
      </c>
      <c r="U286" s="922">
        <v>1</v>
      </c>
      <c r="V286" s="921">
        <v>191</v>
      </c>
      <c r="W286" s="922">
        <v>10</v>
      </c>
      <c r="X286" s="921">
        <v>5923</v>
      </c>
      <c r="Y286" s="922"/>
      <c r="Z286" s="921"/>
      <c r="AA286" s="922">
        <v>19</v>
      </c>
      <c r="AB286" s="922">
        <v>19</v>
      </c>
      <c r="AC286" s="922">
        <v>3</v>
      </c>
      <c r="AD286" s="922"/>
      <c r="AE286" s="922">
        <v>1</v>
      </c>
      <c r="AF286" s="922"/>
      <c r="AG286" s="922">
        <v>1</v>
      </c>
      <c r="AH286" s="922">
        <f t="shared" si="18"/>
        <v>5</v>
      </c>
      <c r="AI286" s="922">
        <v>184</v>
      </c>
      <c r="AJ286" s="922">
        <v>25</v>
      </c>
      <c r="AK286" s="922">
        <v>6</v>
      </c>
      <c r="AL286" s="922">
        <v>22</v>
      </c>
      <c r="AM286" s="922">
        <v>15607</v>
      </c>
      <c r="AN286" s="922"/>
      <c r="AO286" s="922"/>
      <c r="AP286" s="922">
        <v>61463</v>
      </c>
      <c r="AQ286" s="922">
        <v>7637</v>
      </c>
      <c r="AR286" s="922">
        <v>145</v>
      </c>
      <c r="AS286" s="922">
        <v>1817</v>
      </c>
      <c r="AT286" s="922">
        <f t="shared" si="16"/>
        <v>71062</v>
      </c>
      <c r="AU286" s="921">
        <v>1096</v>
      </c>
      <c r="AV286" s="921">
        <v>312</v>
      </c>
      <c r="AW286" s="921">
        <v>785</v>
      </c>
      <c r="AX286" s="921">
        <v>20</v>
      </c>
      <c r="AY286" s="921">
        <v>5</v>
      </c>
      <c r="AZ286" s="921"/>
      <c r="BA286" s="921">
        <f t="shared" si="19"/>
        <v>2218</v>
      </c>
      <c r="BB286" s="921">
        <v>157</v>
      </c>
      <c r="BC286" s="921"/>
      <c r="BD286" s="921"/>
      <c r="BE286" s="921">
        <v>90</v>
      </c>
      <c r="BF286" s="921">
        <v>9</v>
      </c>
      <c r="BG286" s="921">
        <f t="shared" si="17"/>
        <v>256</v>
      </c>
    </row>
  </sheetData>
  <mergeCells count="32">
    <mergeCell ref="K4:K5"/>
    <mergeCell ref="A2:C2"/>
    <mergeCell ref="A3:D3"/>
    <mergeCell ref="A4:A5"/>
    <mergeCell ref="B4:B5"/>
    <mergeCell ref="C4:C5"/>
    <mergeCell ref="D4:D5"/>
    <mergeCell ref="AP4:AT4"/>
    <mergeCell ref="AU4:BA4"/>
    <mergeCell ref="BB4:BG4"/>
    <mergeCell ref="W4:X4"/>
    <mergeCell ref="Y4:Z4"/>
    <mergeCell ref="AA4:AA5"/>
    <mergeCell ref="AB4:AB5"/>
    <mergeCell ref="AC4:AH4"/>
    <mergeCell ref="AI4:AL4"/>
    <mergeCell ref="B91:C91"/>
    <mergeCell ref="B92:C92"/>
    <mergeCell ref="AM4:AM5"/>
    <mergeCell ref="AN4:AN5"/>
    <mergeCell ref="AO4:AO5"/>
    <mergeCell ref="L4:L5"/>
    <mergeCell ref="M4:N4"/>
    <mergeCell ref="O4:P4"/>
    <mergeCell ref="Q4:R4"/>
    <mergeCell ref="S4:T4"/>
    <mergeCell ref="U4:V4"/>
    <mergeCell ref="E4:E5"/>
    <mergeCell ref="F4:F5"/>
    <mergeCell ref="G4:G5"/>
    <mergeCell ref="H4:I4"/>
    <mergeCell ref="J4:J5"/>
  </mergeCells>
  <phoneticPr fontId="3" type="noConversion"/>
  <hyperlinks>
    <hyperlink ref="J33" r:id="rId1" display="www.hanokmaeul.or.kr" xr:uid="{FDDCE6FE-5907-4F5F-B5B0-47B9CB02F6A8}"/>
    <hyperlink ref="J26" r:id="rId2" display="www.ydpcf.or.kr" xr:uid="{88F7F274-54E9-4B42-8C4D-02D16E91BA48}"/>
    <hyperlink ref="J34" r:id="rId3" display="www.jungnangimc.or.kr" xr:uid="{50C26423-2E3C-4D69-A6DC-0E40DEFD78A9}"/>
    <hyperlink ref="J39" r:id="rId4" display="www.bsdgsportsart.or.kr" xr:uid="{B1D17CEF-83FD-472E-855A-1F38C1B08D10}"/>
    <hyperlink ref="J40" r:id="rId5" display="www.dongnae.go.kr/culture/index.dongnae" xr:uid="{24CA94B4-2A2D-4B5A-AEF3-828648C7E3C6}"/>
    <hyperlink ref="J45" r:id="rId6" display="www.haeundae.go.kr/culture" xr:uid="{81C0CE04-AD2E-4878-AA78-1B5F2D19CE6E}"/>
    <hyperlink ref="J63" r:id="rId7" display="www.aci.or.kr" xr:uid="{6CE7441B-74D5-408F-8028-CF4CB1B7005A}"/>
    <hyperlink ref="J65" r:id="rId8" display="www.incheon.go.kr/art/index" xr:uid="{BCCDD2A7-3581-45C1-8AF4-D1CD4541243F}"/>
    <hyperlink ref="J80" r:id="rId9" display="www.ddcc.or.kr" xr:uid="{291ACBB2-FFB9-4777-8F82-0F72798703CD}"/>
    <hyperlink ref="J89" r:id="rId10" display="www.ucf.or.kr:478/uljuart" xr:uid="{197B89CE-7482-4E91-9DCA-BDFB8FFDAAED}"/>
    <hyperlink ref="J90" r:id="rId11" display="www.ucf.or.kr:478/wucc" xr:uid="{70A592D0-674C-40E7-9A4F-F3E3F90EC3C4}"/>
    <hyperlink ref="J91" r:id="rId12" xr:uid="{FAF7E914-8085-4C7F-B0BF-91179F82C16D}"/>
    <hyperlink ref="J92" r:id="rId13" display="www.ggac.or.kr" xr:uid="{58BC6657-6A5F-4C2F-96A2-951E6776B8BC}"/>
    <hyperlink ref="J93" r:id="rId14" display="www.ggac.or.kr" xr:uid="{42D95062-ED16-4851-847F-FC380871778F}"/>
    <hyperlink ref="J94" r:id="rId15" display="www.yjuc.or.kr" xr:uid="{4453A682-D955-448B-B35D-84088CFC7CAD}"/>
    <hyperlink ref="J108" r:id="rId16" display="www.hcf.or.kr/hcf/1" xr:uid="{A2C6EBAE-474E-44F4-9DA6-0634ECDCFDE8}"/>
    <hyperlink ref="J112" r:id="rId17" display="www.guriart.or.kr" xr:uid="{9D3E50FC-F722-4329-8835-13C2DB06FA99}"/>
    <hyperlink ref="J134" r:id="rId18" display="www.suwonskartrium.or.kr" xr:uid="{98E6C65B-51B6-4984-99F8-1011312D9ACB}"/>
    <hyperlink ref="J145" r:id="rId19" display="www.gn.go.kr/dano" xr:uid="{4D502D1B-F1CC-49B4-BD52-26D43B2F688F}"/>
    <hyperlink ref="J148" r:id="rId20" display="www.taebaek.go.kr" xr:uid="{FD66B124-0DA4-4057-8A7D-581C2494224B}"/>
    <hyperlink ref="J151" r:id="rId21" display="www.hccf.or.kr" xr:uid="{71BE6A73-280F-403E-9DF3-ECA3CFE140E7}"/>
    <hyperlink ref="J154" r:id="rId22" display="www.pc.go.kr/portal" xr:uid="{788A125D-9BF0-436F-AA88-8E61F1D11D7B}"/>
    <hyperlink ref="J158" r:id="rId23" display="www.ihc.go.kr/www/index.do" xr:uid="{CFE061CE-59CB-43B2-8F07-F214821822C5}"/>
    <hyperlink ref="J162" r:id="rId24" display="www.gwgs.go.kr" xr:uid="{EDC0049F-A9D6-4CB9-8122-4C43621E0B50}"/>
    <hyperlink ref="J163" r:id="rId25" display="www.yangyang.go.kr/gw/portal" xr:uid="{A01AF62F-9F30-4D20-9774-BA11BD8BA4E0}"/>
    <hyperlink ref="J167" r:id="rId26" display="www.yd21.go.kr/artcenter" xr:uid="{C8B0FFE0-84F8-4B7B-A9CA-8DEFE6291983}"/>
    <hyperlink ref="J168" r:id="rId27" display="www.ocac.go.kr" xr:uid="{5C6F43EB-7F03-4573-9547-A69F4CA562FE}"/>
    <hyperlink ref="J172" r:id="rId28" display="www.jincheon.go.kr/sisul/sub.do?menukey=803" xr:uid="{5C3BF383-07E6-42C0-9586-61017CC29195}"/>
    <hyperlink ref="J173" r:id="rId29" display="www.cheongju.go.kr/ac/index.do" xr:uid="{C655E091-0CB8-483B-B618-F3C4CBB50B3A}"/>
    <hyperlink ref="J174" r:id="rId30" display="www.cheongju.go.kr/ac/index.do" xr:uid="{4D70D856-4C01-42E7-B2B8-A4830319A0A8}"/>
    <hyperlink ref="J178" r:id="rId31" display="www.ccsh.or.kr" xr:uid="{373F5029-C3B6-4C24-A15A-835E73E68DC3}"/>
    <hyperlink ref="J183" r:id="rId32" display="www.nonsan.go.kr/arthall" xr:uid="{48DA27C8-869D-49B2-A80C-71AD9026C697}"/>
    <hyperlink ref="J186" r:id="rId33" display="www.geumsan.go.kr/daragwon" xr:uid="{EAF65E67-5C97-48ED-BA71-0EE9DB93D1AB}"/>
    <hyperlink ref="J192" r:id="rId34" display="www.cheongyang.go.kr/art.do" xr:uid="{C1475A0B-5000-44A3-85C7-9C3013B230AD}"/>
    <hyperlink ref="J193" r:id="rId35" display="www.taean.go.kr/tour/sub04_03_03_01.do" xr:uid="{8C2D409B-8725-4E29-9987-9747D344A64D}"/>
    <hyperlink ref="J198" r:id="rId36" display="www.gunsan.go.kr/arts" xr:uid="{F359CF69-3D01-494B-B027-5D6685AE5FFE}"/>
    <hyperlink ref="J209" r:id="rId37" display="www.gochang.go.kr/art" xr:uid="{321C5EE9-B953-403D-8E20-5C024477542B}"/>
    <hyperlink ref="J213" r:id="rId38" display="www.gokseong.go.kr/center" xr:uid="{949B8078-3877-465D-80E4-A7BD53AB9253}"/>
    <hyperlink ref="J216" r:id="rId39" display="www.naju.go.kr/najuart" xr:uid="{AE677FBA-5489-4987-BDC0-44D30B608283}"/>
    <hyperlink ref="J221" r:id="rId40" display="www.muan.go.kr/culture" xr:uid="{99E6C763-DF2C-4536-963C-6B8249EBCDFB}"/>
    <hyperlink ref="J223" r:id="rId41" display="www.suncheon.go.kr/scart" xr:uid="{25EE7D6D-BED1-4060-9304-EFAB4163427B}"/>
    <hyperlink ref="J229" r:id="rId42" display="www.jangseong.go.kr/home/www/openinfo/openinfo_15/openinfo_15_01" xr:uid="{E870AE3D-39D8-4DB6-A356-80A98009486D}"/>
    <hyperlink ref="J233" r:id="rId43" display="www.yeongam.go.kr/home/trot" xr:uid="{35417F5F-E3B6-410D-AFCE-819168CD75D9}"/>
    <hyperlink ref="J245" r:id="rId44" display="www.yeongju.go.kr/art/index.do" xr:uid="{CE25D154-659C-4A11-9A17-D6AFB8AE7DF5}"/>
    <hyperlink ref="J246" r:id="rId45" display="www.영주시민회관.kr" xr:uid="{B0401FC6-A802-408E-B2A1-F38CFE66EFBF}"/>
    <hyperlink ref="J266" r:id="rId46" display="www.namhae.go.kr" xr:uid="{BD442DDD-E27F-4262-83F7-30D79AEDFEA5}"/>
    <hyperlink ref="J268" r:id="rId47" display="www.mycf.or.kr" xr:uid="{01ABDEBD-66F5-41F5-ADEE-72F230CA079C}"/>
  </hyperlinks>
  <pageMargins left="0.7" right="0.7" top="0.75" bottom="0.75" header="0.3" footer="0.3"/>
  <pageSetup paperSize="9" orientation="portrait" horizontalDpi="300" verticalDpi="300" r:id="rId4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920E1-D68C-4BA1-94E8-CE55B5BC3636}">
  <dimension ref="A1:AC254"/>
  <sheetViews>
    <sheetView zoomScaleNormal="100" workbookViewId="0">
      <pane xSplit="4" ySplit="5" topLeftCell="E6" activePane="bottomRight" state="frozen"/>
      <selection pane="topRight" activeCell="E1" sqref="E1"/>
      <selection pane="bottomLeft" activeCell="A6" sqref="A6"/>
      <selection pane="bottomRight" activeCell="A2" sqref="A2:C2"/>
    </sheetView>
  </sheetViews>
  <sheetFormatPr defaultRowHeight="10.5"/>
  <cols>
    <col min="1" max="1" width="9" style="27" customWidth="1"/>
    <col min="2" max="2" width="9" style="27"/>
    <col min="3" max="3" width="10.5" style="27" customWidth="1"/>
    <col min="4" max="4" width="14.25" style="27" bestFit="1" customWidth="1"/>
    <col min="5" max="5" width="9" style="11" customWidth="1"/>
    <col min="6" max="6" width="9" style="27" customWidth="1"/>
    <col min="7" max="7" width="41.25" style="1124" customWidth="1"/>
    <col min="8" max="8" width="12.25" style="11" customWidth="1"/>
    <col min="9" max="9" width="22.25" style="11" customWidth="1"/>
    <col min="10" max="14" width="9.125" style="27" bestFit="1" customWidth="1"/>
    <col min="15" max="15" width="11.125" style="27" customWidth="1"/>
    <col min="16" max="16" width="10.875" style="27" bestFit="1" customWidth="1"/>
    <col min="17" max="17" width="9.125" style="27" bestFit="1" customWidth="1"/>
    <col min="18" max="18" width="11.5" style="27" customWidth="1"/>
    <col min="19" max="19" width="10.875" style="27" bestFit="1" customWidth="1"/>
    <col min="20" max="26" width="9.125" style="27" bestFit="1" customWidth="1"/>
    <col min="27" max="27" width="82.875" style="1124" customWidth="1"/>
    <col min="28" max="28" width="10.375" style="27" customWidth="1"/>
    <col min="29" max="29" width="17" style="11" customWidth="1"/>
    <col min="30" max="34" width="9" style="11" customWidth="1"/>
    <col min="35" max="16384" width="9" style="11"/>
  </cols>
  <sheetData>
    <row r="1" spans="1:28" ht="20.100000000000001" customHeight="1">
      <c r="A1" s="1119"/>
      <c r="B1" s="1119"/>
      <c r="C1" s="1119"/>
      <c r="D1" s="1119"/>
      <c r="E1" s="1120"/>
      <c r="F1" s="1121"/>
      <c r="G1" s="1122"/>
      <c r="H1" s="1121"/>
      <c r="I1" s="1121"/>
      <c r="J1" s="1121"/>
      <c r="K1" s="1121"/>
      <c r="L1" s="1121"/>
      <c r="M1" s="1121"/>
      <c r="N1" s="1121"/>
      <c r="O1" s="1123"/>
      <c r="P1" s="1121"/>
      <c r="Q1" s="1121"/>
      <c r="R1" s="1121"/>
      <c r="S1" s="1121"/>
      <c r="T1" s="1121"/>
      <c r="U1" s="1121"/>
      <c r="V1" s="1121"/>
      <c r="W1" s="1123"/>
      <c r="X1" s="1123"/>
      <c r="Y1" s="1123"/>
      <c r="Z1" s="1123"/>
    </row>
    <row r="2" spans="1:28" ht="20.100000000000001" customHeight="1">
      <c r="A2" s="1894" t="s">
        <v>20050</v>
      </c>
      <c r="B2" s="1894"/>
      <c r="C2" s="1894"/>
      <c r="D2" s="1125"/>
      <c r="E2" s="1126"/>
      <c r="F2" s="1126"/>
      <c r="G2" s="1127"/>
      <c r="H2" s="1126"/>
      <c r="I2" s="1126"/>
      <c r="J2" s="1126"/>
      <c r="K2" s="1126"/>
      <c r="L2" s="1126"/>
      <c r="M2" s="1126"/>
      <c r="N2" s="1126"/>
      <c r="O2" s="1126"/>
      <c r="P2" s="1126"/>
      <c r="Q2" s="1126"/>
      <c r="R2" s="1126"/>
      <c r="S2" s="1121"/>
      <c r="T2" s="1121"/>
      <c r="U2" s="1121"/>
      <c r="V2" s="1121"/>
      <c r="W2" s="1121"/>
      <c r="X2" s="1121"/>
      <c r="Y2" s="1121"/>
      <c r="Z2" s="1121"/>
    </row>
    <row r="3" spans="1:28" ht="20.100000000000001" customHeight="1">
      <c r="A3" s="1895" t="s">
        <v>12849</v>
      </c>
      <c r="B3" s="1895"/>
      <c r="C3" s="1895"/>
      <c r="D3" s="1126"/>
      <c r="E3" s="1126"/>
      <c r="F3" s="1126"/>
      <c r="G3" s="1127"/>
      <c r="H3" s="1126"/>
      <c r="I3" s="1126"/>
      <c r="J3" s="1126"/>
      <c r="K3" s="1126"/>
      <c r="L3" s="1126"/>
      <c r="M3" s="1126"/>
      <c r="N3" s="1126"/>
      <c r="O3" s="1128"/>
      <c r="P3" s="1126"/>
      <c r="Q3" s="1126"/>
      <c r="R3" s="1126"/>
      <c r="S3" s="1126"/>
      <c r="T3" s="1126"/>
      <c r="U3" s="1126"/>
      <c r="V3" s="1126"/>
      <c r="W3" s="1128"/>
      <c r="X3" s="1128"/>
      <c r="Y3" s="1128"/>
      <c r="Z3" s="1128"/>
    </row>
    <row r="4" spans="1:28" s="1129" customFormat="1" ht="20.100000000000001" customHeight="1">
      <c r="A4" s="1896" t="s">
        <v>17914</v>
      </c>
      <c r="B4" s="1896" t="s">
        <v>17915</v>
      </c>
      <c r="C4" s="1896" t="s">
        <v>17916</v>
      </c>
      <c r="D4" s="1896" t="s">
        <v>20051</v>
      </c>
      <c r="E4" s="1896" t="s">
        <v>20052</v>
      </c>
      <c r="F4" s="1896" t="s">
        <v>20053</v>
      </c>
      <c r="G4" s="1896" t="s">
        <v>17919</v>
      </c>
      <c r="H4" s="1896" t="s">
        <v>17920</v>
      </c>
      <c r="I4" s="1896" t="s">
        <v>17922</v>
      </c>
      <c r="J4" s="1893" t="s">
        <v>20054</v>
      </c>
      <c r="K4" s="1896" t="s">
        <v>20055</v>
      </c>
      <c r="L4" s="1896"/>
      <c r="M4" s="1896"/>
      <c r="N4" s="1896"/>
      <c r="O4" s="1897" t="s">
        <v>20056</v>
      </c>
      <c r="P4" s="1897"/>
      <c r="Q4" s="1897"/>
      <c r="R4" s="1897"/>
      <c r="S4" s="1897"/>
      <c r="T4" s="1897" t="s">
        <v>20057</v>
      </c>
      <c r="U4" s="1897"/>
      <c r="V4" s="1897"/>
      <c r="W4" s="1897"/>
      <c r="X4" s="1897"/>
      <c r="Y4" s="1897"/>
      <c r="Z4" s="1897"/>
      <c r="AA4" s="1896" t="s">
        <v>20058</v>
      </c>
      <c r="AB4" s="1897" t="s">
        <v>20059</v>
      </c>
    </row>
    <row r="5" spans="1:28" s="1129" customFormat="1" ht="20.100000000000001" customHeight="1">
      <c r="A5" s="1896"/>
      <c r="B5" s="1896"/>
      <c r="C5" s="1896"/>
      <c r="D5" s="1896"/>
      <c r="E5" s="1896"/>
      <c r="F5" s="1896"/>
      <c r="G5" s="1896"/>
      <c r="H5" s="1896"/>
      <c r="I5" s="1896"/>
      <c r="J5" s="1893"/>
      <c r="K5" s="1130" t="s">
        <v>20060</v>
      </c>
      <c r="L5" s="1131" t="s">
        <v>20061</v>
      </c>
      <c r="M5" s="1130" t="s">
        <v>20062</v>
      </c>
      <c r="N5" s="1130" t="s">
        <v>19732</v>
      </c>
      <c r="O5" s="1132" t="s">
        <v>20063</v>
      </c>
      <c r="P5" s="1132" t="s">
        <v>20064</v>
      </c>
      <c r="Q5" s="1132" t="s">
        <v>20065</v>
      </c>
      <c r="R5" s="1132" t="s">
        <v>17954</v>
      </c>
      <c r="S5" s="1130" t="s">
        <v>19732</v>
      </c>
      <c r="T5" s="1132" t="s">
        <v>20066</v>
      </c>
      <c r="U5" s="1132" t="s">
        <v>20067</v>
      </c>
      <c r="V5" s="1132" t="s">
        <v>20068</v>
      </c>
      <c r="W5" s="1132" t="s">
        <v>20069</v>
      </c>
      <c r="X5" s="1132" t="s">
        <v>20070</v>
      </c>
      <c r="Y5" s="1132" t="s">
        <v>17954</v>
      </c>
      <c r="Z5" s="1130" t="s">
        <v>19732</v>
      </c>
      <c r="AA5" s="1896"/>
      <c r="AB5" s="1897"/>
    </row>
    <row r="6" spans="1:28" ht="16.5" customHeight="1">
      <c r="A6" s="1133">
        <v>1</v>
      </c>
      <c r="B6" s="1133" t="s">
        <v>20071</v>
      </c>
      <c r="C6" s="1133" t="s">
        <v>20072</v>
      </c>
      <c r="D6" s="1133" t="s">
        <v>20073</v>
      </c>
      <c r="E6" s="1134" t="s">
        <v>20074</v>
      </c>
      <c r="F6" s="1133" t="s">
        <v>20075</v>
      </c>
      <c r="G6" s="1135" t="s">
        <v>20076</v>
      </c>
      <c r="H6" s="1134" t="s">
        <v>20077</v>
      </c>
      <c r="I6" s="1136" t="s">
        <v>20078</v>
      </c>
      <c r="J6" s="1137">
        <v>51</v>
      </c>
      <c r="K6" s="1138">
        <v>1</v>
      </c>
      <c r="L6" s="1137">
        <v>3</v>
      </c>
      <c r="M6" s="1137">
        <v>0</v>
      </c>
      <c r="N6" s="1219">
        <f>K6+L6+M6</f>
        <v>4</v>
      </c>
      <c r="O6" s="375">
        <v>254353</v>
      </c>
      <c r="P6" s="375">
        <v>34500</v>
      </c>
      <c r="Q6" s="375">
        <v>40730</v>
      </c>
      <c r="R6" s="375">
        <v>69424</v>
      </c>
      <c r="S6" s="1138">
        <f>SUM(O6:R6)</f>
        <v>399007</v>
      </c>
      <c r="T6" s="1139">
        <v>39.6</v>
      </c>
      <c r="U6" s="1139">
        <v>0</v>
      </c>
      <c r="V6" s="1139">
        <v>132</v>
      </c>
      <c r="W6" s="1139">
        <v>0</v>
      </c>
      <c r="X6" s="1139">
        <v>0</v>
      </c>
      <c r="Y6" s="1139">
        <v>62.7</v>
      </c>
      <c r="Z6" s="1138">
        <f>SUM(T6:Y6)</f>
        <v>234.3</v>
      </c>
      <c r="AA6" s="1140" t="s">
        <v>20079</v>
      </c>
      <c r="AB6" s="375">
        <v>1457</v>
      </c>
    </row>
    <row r="7" spans="1:28" ht="16.5" customHeight="1">
      <c r="A7" s="1133">
        <v>2</v>
      </c>
      <c r="B7" s="1133" t="s">
        <v>20071</v>
      </c>
      <c r="C7" s="1133" t="s">
        <v>20080</v>
      </c>
      <c r="D7" s="1133" t="s">
        <v>20081</v>
      </c>
      <c r="E7" s="1134" t="s">
        <v>20082</v>
      </c>
      <c r="F7" s="1133" t="s">
        <v>20083</v>
      </c>
      <c r="G7" s="1135" t="s">
        <v>20084</v>
      </c>
      <c r="H7" s="1134" t="s">
        <v>20085</v>
      </c>
      <c r="I7" s="1136" t="s">
        <v>20086</v>
      </c>
      <c r="J7" s="1141">
        <v>96</v>
      </c>
      <c r="K7" s="1142">
        <v>1</v>
      </c>
      <c r="L7" s="1141">
        <v>1</v>
      </c>
      <c r="M7" s="1141">
        <v>0</v>
      </c>
      <c r="N7" s="1219">
        <f t="shared" ref="N7:N29" si="0">K7+L7+M7</f>
        <v>2</v>
      </c>
      <c r="O7" s="1143">
        <v>226500</v>
      </c>
      <c r="P7" s="1143">
        <v>0</v>
      </c>
      <c r="Q7" s="1143">
        <v>200926</v>
      </c>
      <c r="R7" s="1143">
        <v>0</v>
      </c>
      <c r="S7" s="1138">
        <v>427426</v>
      </c>
      <c r="T7" s="1139">
        <v>50</v>
      </c>
      <c r="U7" s="1139">
        <v>111.05</v>
      </c>
      <c r="V7" s="1139">
        <v>0</v>
      </c>
      <c r="W7" s="1139">
        <v>179.03</v>
      </c>
      <c r="X7" s="1139">
        <v>0</v>
      </c>
      <c r="Y7" s="1139">
        <v>167.77</v>
      </c>
      <c r="Z7" s="1138">
        <f>SUM(T7:Y7)</f>
        <v>507.85</v>
      </c>
      <c r="AA7" s="1144" t="s">
        <v>20087</v>
      </c>
      <c r="AB7" s="375">
        <v>7920</v>
      </c>
    </row>
    <row r="8" spans="1:28" ht="16.5" customHeight="1">
      <c r="A8" s="1133">
        <v>3</v>
      </c>
      <c r="B8" s="1133" t="s">
        <v>20071</v>
      </c>
      <c r="C8" s="1133" t="s">
        <v>20088</v>
      </c>
      <c r="D8" s="1133" t="s">
        <v>20089</v>
      </c>
      <c r="E8" s="1134" t="s">
        <v>20090</v>
      </c>
      <c r="F8" s="1133" t="s">
        <v>20091</v>
      </c>
      <c r="G8" s="1135" t="s">
        <v>20092</v>
      </c>
      <c r="H8" s="1134" t="s">
        <v>20093</v>
      </c>
      <c r="I8" s="1136" t="s">
        <v>20094</v>
      </c>
      <c r="J8" s="1137">
        <v>44</v>
      </c>
      <c r="K8" s="1138">
        <v>1</v>
      </c>
      <c r="L8" s="1137">
        <v>5</v>
      </c>
      <c r="M8" s="1138">
        <v>0</v>
      </c>
      <c r="N8" s="1219">
        <f t="shared" si="0"/>
        <v>6</v>
      </c>
      <c r="O8" s="375">
        <v>437615</v>
      </c>
      <c r="P8" s="375">
        <v>102250</v>
      </c>
      <c r="Q8" s="375">
        <v>103173</v>
      </c>
      <c r="R8" s="375">
        <v>92168</v>
      </c>
      <c r="S8" s="1138">
        <f t="shared" ref="S8:S30" si="1">SUM(O8:R8)</f>
        <v>735206</v>
      </c>
      <c r="T8" s="1139">
        <v>90</v>
      </c>
      <c r="U8" s="1139">
        <v>6</v>
      </c>
      <c r="V8" s="1139">
        <v>600</v>
      </c>
      <c r="W8" s="1139">
        <v>0</v>
      </c>
      <c r="X8" s="1139">
        <v>20</v>
      </c>
      <c r="Y8" s="1139">
        <v>0</v>
      </c>
      <c r="Z8" s="1138">
        <f t="shared" ref="Z8:Z47" si="2">SUM(T8:Y8)</f>
        <v>716</v>
      </c>
      <c r="AA8" s="1140" t="s">
        <v>20095</v>
      </c>
      <c r="AB8" s="375">
        <v>6436</v>
      </c>
    </row>
    <row r="9" spans="1:28" ht="16.5" customHeight="1">
      <c r="A9" s="1133">
        <v>4</v>
      </c>
      <c r="B9" s="1133" t="s">
        <v>105</v>
      </c>
      <c r="C9" s="1133" t="s">
        <v>295</v>
      </c>
      <c r="D9" s="1145" t="s">
        <v>20096</v>
      </c>
      <c r="E9" s="1134"/>
      <c r="F9" s="1145" t="s">
        <v>20097</v>
      </c>
      <c r="G9" s="1135" t="s">
        <v>20098</v>
      </c>
      <c r="H9" s="1134" t="s">
        <v>20099</v>
      </c>
      <c r="I9" s="1136" t="s">
        <v>20100</v>
      </c>
      <c r="J9" s="1146">
        <v>309</v>
      </c>
      <c r="K9" s="1147">
        <v>1</v>
      </c>
      <c r="L9" s="1146">
        <v>2</v>
      </c>
      <c r="M9" s="1147">
        <v>0</v>
      </c>
      <c r="N9" s="1219">
        <f t="shared" si="0"/>
        <v>3</v>
      </c>
      <c r="O9" s="375">
        <v>189033</v>
      </c>
      <c r="P9" s="375">
        <v>107538</v>
      </c>
      <c r="Q9" s="375">
        <v>216630</v>
      </c>
      <c r="R9" s="375">
        <v>0</v>
      </c>
      <c r="S9" s="1138">
        <f t="shared" si="1"/>
        <v>513201</v>
      </c>
      <c r="T9" s="1139">
        <v>72</v>
      </c>
      <c r="U9" s="1139">
        <v>22</v>
      </c>
      <c r="V9" s="1139">
        <v>0</v>
      </c>
      <c r="W9" s="1139">
        <v>0</v>
      </c>
      <c r="X9" s="1139">
        <v>0</v>
      </c>
      <c r="Y9" s="1139">
        <v>33</v>
      </c>
      <c r="Z9" s="1138">
        <f t="shared" si="2"/>
        <v>127</v>
      </c>
      <c r="AA9" s="1148" t="s">
        <v>20101</v>
      </c>
      <c r="AB9" s="375">
        <v>42950</v>
      </c>
    </row>
    <row r="10" spans="1:28" ht="16.5" customHeight="1">
      <c r="A10" s="1133">
        <v>5</v>
      </c>
      <c r="B10" s="1133" t="s">
        <v>105</v>
      </c>
      <c r="C10" s="1133" t="s">
        <v>247</v>
      </c>
      <c r="D10" s="1133" t="s">
        <v>20102</v>
      </c>
      <c r="E10" s="1134" t="s">
        <v>20103</v>
      </c>
      <c r="F10" s="1133" t="s">
        <v>20104</v>
      </c>
      <c r="G10" s="1135" t="s">
        <v>20105</v>
      </c>
      <c r="H10" s="1134" t="s">
        <v>20106</v>
      </c>
      <c r="I10" s="1136" t="s">
        <v>20107</v>
      </c>
      <c r="J10" s="1149">
        <v>62</v>
      </c>
      <c r="K10" s="1150">
        <v>1</v>
      </c>
      <c r="L10" s="1149">
        <v>9</v>
      </c>
      <c r="M10" s="1149">
        <v>2</v>
      </c>
      <c r="N10" s="1219">
        <f t="shared" si="0"/>
        <v>12</v>
      </c>
      <c r="O10" s="1149">
        <v>307090</v>
      </c>
      <c r="P10" s="1149">
        <v>709952</v>
      </c>
      <c r="Q10" s="1149">
        <v>1123751</v>
      </c>
      <c r="R10" s="1149">
        <v>44250</v>
      </c>
      <c r="S10" s="1138">
        <f t="shared" si="1"/>
        <v>2185043</v>
      </c>
      <c r="T10" s="1139">
        <v>250.83</v>
      </c>
      <c r="U10" s="1139">
        <v>0</v>
      </c>
      <c r="V10" s="1139">
        <v>416.43</v>
      </c>
      <c r="W10" s="1139">
        <v>85</v>
      </c>
      <c r="X10" s="1139">
        <v>0</v>
      </c>
      <c r="Y10" s="1139">
        <v>1527</v>
      </c>
      <c r="Z10" s="1138">
        <f t="shared" si="2"/>
        <v>2279.2600000000002</v>
      </c>
      <c r="AA10" s="1151" t="s">
        <v>20108</v>
      </c>
      <c r="AB10" s="373">
        <v>85000</v>
      </c>
    </row>
    <row r="11" spans="1:28" ht="16.5" customHeight="1">
      <c r="A11" s="1133">
        <v>6</v>
      </c>
      <c r="B11" s="1133" t="s">
        <v>105</v>
      </c>
      <c r="C11" s="1133" t="s">
        <v>259</v>
      </c>
      <c r="D11" s="1133" t="s">
        <v>20109</v>
      </c>
      <c r="E11" s="1134" t="s">
        <v>20110</v>
      </c>
      <c r="F11" s="1133" t="s">
        <v>20111</v>
      </c>
      <c r="G11" s="1135" t="s">
        <v>20112</v>
      </c>
      <c r="H11" s="1134" t="s">
        <v>20113</v>
      </c>
      <c r="I11" s="1136" t="s">
        <v>20114</v>
      </c>
      <c r="J11" s="1152">
        <v>71</v>
      </c>
      <c r="K11" s="1153">
        <v>1</v>
      </c>
      <c r="L11" s="1152">
        <v>2</v>
      </c>
      <c r="M11" s="1152">
        <v>0</v>
      </c>
      <c r="N11" s="1219">
        <f t="shared" si="0"/>
        <v>3</v>
      </c>
      <c r="O11" s="375">
        <v>291750</v>
      </c>
      <c r="P11" s="375">
        <v>0</v>
      </c>
      <c r="Q11" s="375">
        <v>78061</v>
      </c>
      <c r="R11" s="375">
        <v>93709</v>
      </c>
      <c r="S11" s="1138">
        <f t="shared" si="1"/>
        <v>463520</v>
      </c>
      <c r="T11" s="1139">
        <v>90</v>
      </c>
      <c r="U11" s="1139">
        <v>0</v>
      </c>
      <c r="V11" s="1139">
        <v>471</v>
      </c>
      <c r="W11" s="1139">
        <v>0</v>
      </c>
      <c r="X11" s="1139">
        <v>0</v>
      </c>
      <c r="Y11" s="1139">
        <v>0</v>
      </c>
      <c r="Z11" s="1138">
        <f t="shared" si="2"/>
        <v>561</v>
      </c>
      <c r="AA11" s="1140" t="s">
        <v>20115</v>
      </c>
      <c r="AB11" s="375">
        <v>45415</v>
      </c>
    </row>
    <row r="12" spans="1:28" ht="16.5" customHeight="1">
      <c r="A12" s="1133">
        <v>7</v>
      </c>
      <c r="B12" s="1133" t="s">
        <v>20071</v>
      </c>
      <c r="C12" s="1133" t="s">
        <v>20116</v>
      </c>
      <c r="D12" s="1133" t="s">
        <v>20117</v>
      </c>
      <c r="E12" s="1134" t="s">
        <v>20118</v>
      </c>
      <c r="F12" s="1133" t="s">
        <v>20119</v>
      </c>
      <c r="G12" s="1135" t="s">
        <v>20120</v>
      </c>
      <c r="H12" s="1134" t="s">
        <v>20121</v>
      </c>
      <c r="I12" s="1136" t="s">
        <v>20122</v>
      </c>
      <c r="J12" s="1137">
        <v>321</v>
      </c>
      <c r="K12" s="1138">
        <v>1</v>
      </c>
      <c r="L12" s="1137">
        <v>7</v>
      </c>
      <c r="M12" s="1138">
        <f>-M13</f>
        <v>0</v>
      </c>
      <c r="N12" s="1219">
        <f t="shared" si="0"/>
        <v>8</v>
      </c>
      <c r="O12" s="375">
        <v>757750</v>
      </c>
      <c r="P12" s="375">
        <v>20600</v>
      </c>
      <c r="Q12" s="375">
        <v>197941</v>
      </c>
      <c r="R12" s="375">
        <v>1374104</v>
      </c>
      <c r="S12" s="1138">
        <f t="shared" si="1"/>
        <v>2350395</v>
      </c>
      <c r="T12" s="1139">
        <v>127.67</v>
      </c>
      <c r="U12" s="1139">
        <v>0</v>
      </c>
      <c r="V12" s="1139">
        <v>142.62</v>
      </c>
      <c r="W12" s="1139">
        <v>0</v>
      </c>
      <c r="X12" s="1139">
        <v>0</v>
      </c>
      <c r="Y12" s="1139">
        <v>0</v>
      </c>
      <c r="Z12" s="1138">
        <f t="shared" si="2"/>
        <v>270.29000000000002</v>
      </c>
      <c r="AA12" s="1140" t="s">
        <v>20123</v>
      </c>
      <c r="AB12" s="375">
        <v>20730</v>
      </c>
    </row>
    <row r="13" spans="1:28" ht="16.5" customHeight="1">
      <c r="A13" s="1133">
        <v>8</v>
      </c>
      <c r="B13" s="1133" t="s">
        <v>105</v>
      </c>
      <c r="C13" s="1133" t="s">
        <v>277</v>
      </c>
      <c r="D13" s="1133" t="s">
        <v>20124</v>
      </c>
      <c r="E13" s="1134" t="s">
        <v>20125</v>
      </c>
      <c r="F13" s="1133" t="s">
        <v>20126</v>
      </c>
      <c r="G13" s="1135" t="s">
        <v>20127</v>
      </c>
      <c r="H13" s="1134" t="s">
        <v>20128</v>
      </c>
      <c r="I13" s="1136" t="s">
        <v>20129</v>
      </c>
      <c r="J13" s="1154">
        <v>119</v>
      </c>
      <c r="K13" s="1155">
        <v>1</v>
      </c>
      <c r="L13" s="1154">
        <v>11</v>
      </c>
      <c r="M13" s="1154">
        <v>0</v>
      </c>
      <c r="N13" s="1219">
        <f t="shared" si="0"/>
        <v>12</v>
      </c>
      <c r="O13" s="781">
        <v>636031</v>
      </c>
      <c r="P13" s="781">
        <v>37072</v>
      </c>
      <c r="Q13" s="781">
        <v>176945</v>
      </c>
      <c r="R13" s="781">
        <v>58003</v>
      </c>
      <c r="S13" s="1138">
        <f t="shared" si="1"/>
        <v>908051</v>
      </c>
      <c r="T13" s="1139">
        <v>109.11</v>
      </c>
      <c r="U13" s="1139">
        <v>0</v>
      </c>
      <c r="V13" s="1139">
        <v>256.89</v>
      </c>
      <c r="W13" s="1139">
        <v>0</v>
      </c>
      <c r="X13" s="1139">
        <v>0</v>
      </c>
      <c r="Y13" s="1139">
        <v>0</v>
      </c>
      <c r="Z13" s="1138">
        <f t="shared" si="2"/>
        <v>366</v>
      </c>
      <c r="AA13" s="1140" t="s">
        <v>20130</v>
      </c>
      <c r="AB13" s="375">
        <v>73187</v>
      </c>
    </row>
    <row r="14" spans="1:28" ht="16.5" customHeight="1">
      <c r="A14" s="1133">
        <v>9</v>
      </c>
      <c r="B14" s="1133" t="s">
        <v>105</v>
      </c>
      <c r="C14" s="1133" t="s">
        <v>798</v>
      </c>
      <c r="D14" s="1133" t="s">
        <v>20131</v>
      </c>
      <c r="E14" s="1134" t="s">
        <v>20132</v>
      </c>
      <c r="F14" s="1133" t="s">
        <v>20133</v>
      </c>
      <c r="G14" s="1135" t="s">
        <v>20134</v>
      </c>
      <c r="H14" s="1134" t="s">
        <v>20135</v>
      </c>
      <c r="I14" s="1136" t="s">
        <v>20136</v>
      </c>
      <c r="J14" s="1156">
        <v>93</v>
      </c>
      <c r="K14" s="1157">
        <v>1</v>
      </c>
      <c r="L14" s="1156">
        <v>2</v>
      </c>
      <c r="M14" s="1156">
        <v>0</v>
      </c>
      <c r="N14" s="1219">
        <f t="shared" si="0"/>
        <v>3</v>
      </c>
      <c r="O14" s="781">
        <v>198325</v>
      </c>
      <c r="P14" s="781">
        <v>7400</v>
      </c>
      <c r="Q14" s="781">
        <v>145390</v>
      </c>
      <c r="R14" s="781">
        <v>37345</v>
      </c>
      <c r="S14" s="1138">
        <f t="shared" si="1"/>
        <v>388460</v>
      </c>
      <c r="T14" s="1139">
        <v>59.2</v>
      </c>
      <c r="U14" s="1139">
        <v>0</v>
      </c>
      <c r="V14" s="1139">
        <v>0</v>
      </c>
      <c r="W14" s="1139">
        <v>0</v>
      </c>
      <c r="X14" s="1139">
        <v>0</v>
      </c>
      <c r="Y14" s="1139">
        <v>560.79999999999995</v>
      </c>
      <c r="Z14" s="1138">
        <f t="shared" si="2"/>
        <v>620</v>
      </c>
      <c r="AA14" s="1140" t="s">
        <v>20137</v>
      </c>
      <c r="AB14" s="375">
        <v>9304</v>
      </c>
    </row>
    <row r="15" spans="1:28" ht="16.5" customHeight="1">
      <c r="A15" s="1133">
        <v>10</v>
      </c>
      <c r="B15" s="1133" t="s">
        <v>105</v>
      </c>
      <c r="C15" s="1133" t="s">
        <v>212</v>
      </c>
      <c r="D15" s="1133" t="s">
        <v>20138</v>
      </c>
      <c r="E15" s="1134" t="s">
        <v>20139</v>
      </c>
      <c r="F15" s="1133" t="s">
        <v>20140</v>
      </c>
      <c r="G15" s="1135" t="s">
        <v>20141</v>
      </c>
      <c r="H15" s="1134" t="s">
        <v>20142</v>
      </c>
      <c r="I15" s="1136" t="s">
        <v>20143</v>
      </c>
      <c r="J15" s="1154">
        <v>5217</v>
      </c>
      <c r="K15" s="1155">
        <v>1</v>
      </c>
      <c r="L15" s="1154">
        <v>11</v>
      </c>
      <c r="M15" s="1155">
        <v>0</v>
      </c>
      <c r="N15" s="1219">
        <f t="shared" si="0"/>
        <v>12</v>
      </c>
      <c r="O15" s="781">
        <v>1093985</v>
      </c>
      <c r="P15" s="375">
        <v>0</v>
      </c>
      <c r="Q15" s="781">
        <v>171520</v>
      </c>
      <c r="R15" s="781">
        <v>13580</v>
      </c>
      <c r="S15" s="1138">
        <f t="shared" si="1"/>
        <v>1279085</v>
      </c>
      <c r="T15" s="1139">
        <v>107.1</v>
      </c>
      <c r="U15" s="1139">
        <v>0</v>
      </c>
      <c r="V15" s="1139">
        <v>925.77</v>
      </c>
      <c r="W15" s="1139">
        <v>329.7</v>
      </c>
      <c r="X15" s="1139">
        <v>0</v>
      </c>
      <c r="Y15" s="1139">
        <v>0</v>
      </c>
      <c r="Z15" s="1138">
        <f t="shared" si="2"/>
        <v>1362.57</v>
      </c>
      <c r="AA15" s="1140" t="s">
        <v>20144</v>
      </c>
      <c r="AB15" s="375">
        <v>85096</v>
      </c>
    </row>
    <row r="16" spans="1:28" ht="16.5" customHeight="1">
      <c r="A16" s="1133">
        <v>11</v>
      </c>
      <c r="B16" s="1133" t="s">
        <v>105</v>
      </c>
      <c r="C16" s="1133" t="s">
        <v>185</v>
      </c>
      <c r="D16" s="1133" t="s">
        <v>20145</v>
      </c>
      <c r="E16" s="1134" t="s">
        <v>20146</v>
      </c>
      <c r="F16" s="1133" t="s">
        <v>20147</v>
      </c>
      <c r="G16" s="1135" t="s">
        <v>20148</v>
      </c>
      <c r="H16" s="1134" t="s">
        <v>20149</v>
      </c>
      <c r="I16" s="1136" t="s">
        <v>20150</v>
      </c>
      <c r="J16" s="1152">
        <v>103</v>
      </c>
      <c r="K16" s="1153">
        <v>1</v>
      </c>
      <c r="L16" s="1152">
        <v>9</v>
      </c>
      <c r="M16" s="1152">
        <v>0</v>
      </c>
      <c r="N16" s="1219">
        <f t="shared" si="0"/>
        <v>10</v>
      </c>
      <c r="O16" s="781">
        <v>1212303</v>
      </c>
      <c r="P16" s="781">
        <v>49500</v>
      </c>
      <c r="Q16" s="781">
        <v>183841</v>
      </c>
      <c r="R16" s="781">
        <v>39830</v>
      </c>
      <c r="S16" s="1138">
        <f t="shared" si="1"/>
        <v>1485474</v>
      </c>
      <c r="T16" s="1139">
        <v>68397</v>
      </c>
      <c r="U16" s="1139">
        <v>17.98</v>
      </c>
      <c r="V16" s="1139">
        <v>348.83</v>
      </c>
      <c r="W16" s="1139">
        <v>46.55</v>
      </c>
      <c r="X16" s="1139">
        <v>140.22999999999999</v>
      </c>
      <c r="Y16" s="1139">
        <v>49.08</v>
      </c>
      <c r="Z16" s="1138">
        <f t="shared" si="2"/>
        <v>68999.67</v>
      </c>
      <c r="AA16" s="1140" t="s">
        <v>20151</v>
      </c>
      <c r="AB16" s="375">
        <v>10813</v>
      </c>
    </row>
    <row r="17" spans="1:28" ht="16.5" customHeight="1">
      <c r="A17" s="1133">
        <v>12</v>
      </c>
      <c r="B17" s="1133" t="s">
        <v>20071</v>
      </c>
      <c r="C17" s="1133" t="s">
        <v>20152</v>
      </c>
      <c r="D17" s="1133" t="s">
        <v>20153</v>
      </c>
      <c r="E17" s="1134" t="s">
        <v>20154</v>
      </c>
      <c r="F17" s="1133" t="s">
        <v>20155</v>
      </c>
      <c r="G17" s="1135" t="s">
        <v>20156</v>
      </c>
      <c r="H17" s="1134" t="s">
        <v>20157</v>
      </c>
      <c r="I17" s="1136" t="s">
        <v>20158</v>
      </c>
      <c r="J17" s="1137">
        <v>204</v>
      </c>
      <c r="K17" s="1138">
        <v>1</v>
      </c>
      <c r="L17" s="1137">
        <v>4</v>
      </c>
      <c r="M17" s="1137">
        <v>0</v>
      </c>
      <c r="N17" s="1219">
        <f t="shared" si="0"/>
        <v>5</v>
      </c>
      <c r="O17" s="375">
        <v>0</v>
      </c>
      <c r="P17" s="375">
        <v>0</v>
      </c>
      <c r="Q17" s="375">
        <v>0</v>
      </c>
      <c r="R17" s="375">
        <v>0</v>
      </c>
      <c r="S17" s="1138">
        <f t="shared" si="1"/>
        <v>0</v>
      </c>
      <c r="T17" s="1139">
        <v>93.56</v>
      </c>
      <c r="U17" s="1139">
        <v>0</v>
      </c>
      <c r="V17" s="1139">
        <v>0</v>
      </c>
      <c r="W17" s="1139">
        <v>0</v>
      </c>
      <c r="X17" s="1139">
        <v>0</v>
      </c>
      <c r="Y17" s="1139">
        <v>147.06</v>
      </c>
      <c r="Z17" s="1138">
        <f t="shared" si="2"/>
        <v>240.62</v>
      </c>
      <c r="AA17" s="1140" t="s">
        <v>20159</v>
      </c>
      <c r="AB17" s="375">
        <v>11627</v>
      </c>
    </row>
    <row r="18" spans="1:28" ht="16.5" customHeight="1">
      <c r="A18" s="1133">
        <v>13</v>
      </c>
      <c r="B18" s="1133" t="s">
        <v>105</v>
      </c>
      <c r="C18" s="1133" t="s">
        <v>219</v>
      </c>
      <c r="D18" s="1133" t="s">
        <v>20160</v>
      </c>
      <c r="E18" s="1134" t="s">
        <v>20161</v>
      </c>
      <c r="F18" s="1133" t="s">
        <v>20162</v>
      </c>
      <c r="G18" s="1135" t="s">
        <v>20163</v>
      </c>
      <c r="H18" s="1134" t="s">
        <v>20164</v>
      </c>
      <c r="I18" s="1136" t="s">
        <v>20165</v>
      </c>
      <c r="J18" s="1146">
        <v>215</v>
      </c>
      <c r="K18" s="1147">
        <v>1</v>
      </c>
      <c r="L18" s="1146">
        <v>2</v>
      </c>
      <c r="M18" s="1147">
        <v>0</v>
      </c>
      <c r="N18" s="1219">
        <f t="shared" si="0"/>
        <v>3</v>
      </c>
      <c r="O18" s="781">
        <v>100500</v>
      </c>
      <c r="P18" s="781">
        <v>39000</v>
      </c>
      <c r="Q18" s="781">
        <v>81000</v>
      </c>
      <c r="R18" s="781">
        <v>50690</v>
      </c>
      <c r="S18" s="1138">
        <f t="shared" si="1"/>
        <v>271190</v>
      </c>
      <c r="T18" s="1139">
        <v>193.05</v>
      </c>
      <c r="U18" s="1139">
        <v>203.06</v>
      </c>
      <c r="V18" s="1139">
        <v>0</v>
      </c>
      <c r="W18" s="1139">
        <v>0</v>
      </c>
      <c r="X18" s="1139">
        <v>0</v>
      </c>
      <c r="Y18" s="1139">
        <v>0</v>
      </c>
      <c r="Z18" s="1138">
        <f t="shared" si="2"/>
        <v>396.11</v>
      </c>
      <c r="AA18" s="1140" t="s">
        <v>20166</v>
      </c>
      <c r="AB18" s="375">
        <v>50721</v>
      </c>
    </row>
    <row r="19" spans="1:28" ht="16.5" customHeight="1">
      <c r="A19" s="1133">
        <v>14</v>
      </c>
      <c r="B19" s="1133" t="s">
        <v>20071</v>
      </c>
      <c r="C19" s="1133" t="s">
        <v>559</v>
      </c>
      <c r="D19" s="1133" t="s">
        <v>20167</v>
      </c>
      <c r="E19" s="1134" t="s">
        <v>20168</v>
      </c>
      <c r="F19" s="1133" t="s">
        <v>20169</v>
      </c>
      <c r="G19" s="1135" t="s">
        <v>20170</v>
      </c>
      <c r="H19" s="1134" t="s">
        <v>20171</v>
      </c>
      <c r="I19" s="1136" t="s">
        <v>20172</v>
      </c>
      <c r="J19" s="1137">
        <v>52</v>
      </c>
      <c r="K19" s="1138">
        <v>1</v>
      </c>
      <c r="L19" s="1137">
        <v>6</v>
      </c>
      <c r="M19" s="1137">
        <v>0</v>
      </c>
      <c r="N19" s="1219">
        <f t="shared" si="0"/>
        <v>7</v>
      </c>
      <c r="O19" s="781">
        <v>650022</v>
      </c>
      <c r="P19" s="781">
        <v>23500</v>
      </c>
      <c r="Q19" s="781">
        <v>316371</v>
      </c>
      <c r="R19" s="781">
        <v>208067</v>
      </c>
      <c r="S19" s="1138">
        <f t="shared" si="1"/>
        <v>1197960</v>
      </c>
      <c r="T19" s="1139">
        <v>50</v>
      </c>
      <c r="U19" s="1139">
        <v>0</v>
      </c>
      <c r="V19" s="1139">
        <v>545</v>
      </c>
      <c r="W19" s="1139">
        <v>42</v>
      </c>
      <c r="X19" s="1139">
        <v>180</v>
      </c>
      <c r="Y19" s="1139">
        <v>0</v>
      </c>
      <c r="Z19" s="1138">
        <f t="shared" si="2"/>
        <v>817</v>
      </c>
      <c r="AA19" s="1140" t="s">
        <v>20173</v>
      </c>
      <c r="AB19" s="375">
        <v>35992</v>
      </c>
    </row>
    <row r="20" spans="1:28" ht="16.5" customHeight="1">
      <c r="A20" s="1133">
        <v>15</v>
      </c>
      <c r="B20" s="1133" t="s">
        <v>20071</v>
      </c>
      <c r="C20" s="1133" t="s">
        <v>20174</v>
      </c>
      <c r="D20" s="1133" t="s">
        <v>20175</v>
      </c>
      <c r="E20" s="1134" t="s">
        <v>20176</v>
      </c>
      <c r="F20" s="1133" t="s">
        <v>20177</v>
      </c>
      <c r="G20" s="1135" t="s">
        <v>20178</v>
      </c>
      <c r="H20" s="1134" t="s">
        <v>20179</v>
      </c>
      <c r="I20" s="1136" t="s">
        <v>20180</v>
      </c>
      <c r="J20" s="1137">
        <v>787</v>
      </c>
      <c r="K20" s="1138">
        <v>1</v>
      </c>
      <c r="L20" s="1137">
        <v>4</v>
      </c>
      <c r="M20" s="1137">
        <v>3</v>
      </c>
      <c r="N20" s="1219">
        <f t="shared" si="0"/>
        <v>8</v>
      </c>
      <c r="O20" s="1158">
        <v>434858</v>
      </c>
      <c r="P20" s="1158">
        <v>0</v>
      </c>
      <c r="Q20" s="1158">
        <v>875356</v>
      </c>
      <c r="R20" s="1158">
        <v>0</v>
      </c>
      <c r="S20" s="1138">
        <f t="shared" si="1"/>
        <v>1310214</v>
      </c>
      <c r="T20" s="1139">
        <v>113</v>
      </c>
      <c r="U20" s="1139">
        <v>37</v>
      </c>
      <c r="V20" s="1139">
        <v>218.95</v>
      </c>
      <c r="W20" s="1139">
        <v>167.83</v>
      </c>
      <c r="X20" s="1139">
        <v>0</v>
      </c>
      <c r="Y20" s="1139">
        <v>4758</v>
      </c>
      <c r="Z20" s="1138">
        <f t="shared" si="2"/>
        <v>5294.78</v>
      </c>
      <c r="AA20" s="1159" t="s">
        <v>20181</v>
      </c>
      <c r="AB20" s="373">
        <v>49985</v>
      </c>
    </row>
    <row r="21" spans="1:28" ht="16.5" customHeight="1">
      <c r="A21" s="1133">
        <v>16</v>
      </c>
      <c r="B21" s="1133" t="s">
        <v>105</v>
      </c>
      <c r="C21" s="1133" t="s">
        <v>332</v>
      </c>
      <c r="D21" s="1133" t="s">
        <v>20182</v>
      </c>
      <c r="E21" s="1134" t="s">
        <v>20183</v>
      </c>
      <c r="F21" s="1133" t="s">
        <v>20184</v>
      </c>
      <c r="G21" s="1135" t="s">
        <v>20185</v>
      </c>
      <c r="H21" s="1134" t="s">
        <v>20186</v>
      </c>
      <c r="I21" s="1136" t="s">
        <v>20187</v>
      </c>
      <c r="J21" s="1154">
        <v>285</v>
      </c>
      <c r="K21" s="1137">
        <v>1</v>
      </c>
      <c r="L21" s="1137">
        <v>2</v>
      </c>
      <c r="M21" s="1137">
        <v>0</v>
      </c>
      <c r="N21" s="1219">
        <f t="shared" si="0"/>
        <v>3</v>
      </c>
      <c r="O21" s="781">
        <v>783226</v>
      </c>
      <c r="P21" s="781">
        <v>76250</v>
      </c>
      <c r="Q21" s="781">
        <v>39530</v>
      </c>
      <c r="R21" s="781">
        <v>59520</v>
      </c>
      <c r="S21" s="1138">
        <f t="shared" si="1"/>
        <v>958526</v>
      </c>
      <c r="T21" s="1139">
        <v>83.53</v>
      </c>
      <c r="U21" s="1139">
        <v>0</v>
      </c>
      <c r="V21" s="1139">
        <v>444.75</v>
      </c>
      <c r="W21" s="1139">
        <v>174.6</v>
      </c>
      <c r="X21" s="1139">
        <v>0</v>
      </c>
      <c r="Y21" s="1139">
        <v>0</v>
      </c>
      <c r="Z21" s="1138">
        <f t="shared" si="2"/>
        <v>702.88</v>
      </c>
      <c r="AA21" s="1140" t="s">
        <v>20188</v>
      </c>
      <c r="AB21" s="375">
        <v>308474</v>
      </c>
    </row>
    <row r="22" spans="1:28" ht="16.5" customHeight="1">
      <c r="A22" s="1133">
        <v>17</v>
      </c>
      <c r="B22" s="1133" t="s">
        <v>105</v>
      </c>
      <c r="C22" s="1133" t="s">
        <v>617</v>
      </c>
      <c r="D22" s="1133" t="s">
        <v>20189</v>
      </c>
      <c r="E22" s="1134" t="s">
        <v>20190</v>
      </c>
      <c r="F22" s="1133" t="s">
        <v>20191</v>
      </c>
      <c r="G22" s="1135" t="s">
        <v>20192</v>
      </c>
      <c r="H22" s="1134" t="s">
        <v>20193</v>
      </c>
      <c r="I22" s="1136" t="s">
        <v>20194</v>
      </c>
      <c r="J22" s="1160">
        <v>86</v>
      </c>
      <c r="K22" s="1161">
        <v>1</v>
      </c>
      <c r="L22" s="1160">
        <v>3</v>
      </c>
      <c r="M22" s="1160">
        <v>0</v>
      </c>
      <c r="N22" s="1219">
        <f t="shared" si="0"/>
        <v>4</v>
      </c>
      <c r="O22" s="1162">
        <v>361572</v>
      </c>
      <c r="P22" s="781">
        <v>0</v>
      </c>
      <c r="Q22" s="1162">
        <v>579731</v>
      </c>
      <c r="R22" s="781">
        <v>0</v>
      </c>
      <c r="S22" s="1138">
        <f>SUM(O22:R22)</f>
        <v>941303</v>
      </c>
      <c r="T22" s="1139">
        <v>68.98</v>
      </c>
      <c r="U22" s="1139">
        <v>35.67</v>
      </c>
      <c r="V22" s="1139">
        <v>0</v>
      </c>
      <c r="W22" s="1139">
        <v>39.24</v>
      </c>
      <c r="X22" s="1139">
        <v>0</v>
      </c>
      <c r="Y22" s="1139">
        <v>917.49</v>
      </c>
      <c r="Z22" s="1138">
        <f t="shared" si="2"/>
        <v>1061.3800000000001</v>
      </c>
      <c r="AA22" s="1140" t="s">
        <v>20195</v>
      </c>
      <c r="AB22" s="375">
        <v>35872</v>
      </c>
    </row>
    <row r="23" spans="1:28" ht="16.5" customHeight="1">
      <c r="A23" s="1133">
        <v>18</v>
      </c>
      <c r="B23" s="1133" t="s">
        <v>20071</v>
      </c>
      <c r="C23" s="1133" t="s">
        <v>20196</v>
      </c>
      <c r="D23" s="1133" t="s">
        <v>20197</v>
      </c>
      <c r="E23" s="1134" t="s">
        <v>20198</v>
      </c>
      <c r="F23" s="1133" t="s">
        <v>20199</v>
      </c>
      <c r="G23" s="1135" t="s">
        <v>20200</v>
      </c>
      <c r="H23" s="1134" t="s">
        <v>20201</v>
      </c>
      <c r="I23" s="1136" t="s">
        <v>20202</v>
      </c>
      <c r="J23" s="1137">
        <v>56</v>
      </c>
      <c r="K23" s="1138">
        <v>1</v>
      </c>
      <c r="L23" s="1137">
        <v>3</v>
      </c>
      <c r="M23" s="1137">
        <v>0</v>
      </c>
      <c r="N23" s="1219">
        <f t="shared" si="0"/>
        <v>4</v>
      </c>
      <c r="O23" s="781">
        <v>280250</v>
      </c>
      <c r="P23" s="781">
        <v>24500</v>
      </c>
      <c r="Q23" s="781">
        <v>119157</v>
      </c>
      <c r="R23" s="781">
        <v>70001</v>
      </c>
      <c r="S23" s="1138">
        <f t="shared" si="1"/>
        <v>493908</v>
      </c>
      <c r="T23" s="1139">
        <v>81.3</v>
      </c>
      <c r="U23" s="1139">
        <v>0</v>
      </c>
      <c r="V23" s="1139">
        <v>299.8</v>
      </c>
      <c r="W23" s="1139">
        <v>0</v>
      </c>
      <c r="X23" s="1139">
        <v>0</v>
      </c>
      <c r="Y23" s="1139">
        <v>0</v>
      </c>
      <c r="Z23" s="1138">
        <f t="shared" si="2"/>
        <v>381.1</v>
      </c>
      <c r="AA23" s="1151" t="s">
        <v>20203</v>
      </c>
      <c r="AB23" s="375">
        <v>12859</v>
      </c>
    </row>
    <row r="24" spans="1:28" ht="16.5" customHeight="1">
      <c r="A24" s="1133">
        <v>19</v>
      </c>
      <c r="B24" s="1133" t="s">
        <v>20071</v>
      </c>
      <c r="C24" s="1133" t="s">
        <v>20204</v>
      </c>
      <c r="D24" s="1133" t="s">
        <v>20205</v>
      </c>
      <c r="E24" s="1134" t="s">
        <v>20206</v>
      </c>
      <c r="F24" s="1133" t="s">
        <v>20207</v>
      </c>
      <c r="G24" s="1135" t="s">
        <v>20208</v>
      </c>
      <c r="H24" s="1134" t="s">
        <v>20209</v>
      </c>
      <c r="I24" s="1136" t="s">
        <v>20210</v>
      </c>
      <c r="J24" s="1137">
        <v>37</v>
      </c>
      <c r="K24" s="1138">
        <v>1</v>
      </c>
      <c r="L24" s="1137">
        <v>3</v>
      </c>
      <c r="M24" s="1137">
        <v>0</v>
      </c>
      <c r="N24" s="1219">
        <f t="shared" si="0"/>
        <v>4</v>
      </c>
      <c r="O24" s="375">
        <v>96882</v>
      </c>
      <c r="P24" s="375">
        <v>0</v>
      </c>
      <c r="Q24" s="375">
        <v>0</v>
      </c>
      <c r="R24" s="375">
        <v>0</v>
      </c>
      <c r="S24" s="1138">
        <f>SUM(O24:R24)</f>
        <v>96882</v>
      </c>
      <c r="T24" s="1139">
        <v>38.71</v>
      </c>
      <c r="U24" s="1139">
        <v>21.78</v>
      </c>
      <c r="V24" s="1139">
        <v>425.08</v>
      </c>
      <c r="W24" s="1139">
        <v>447.18</v>
      </c>
      <c r="X24" s="1139">
        <v>0</v>
      </c>
      <c r="Y24" s="1139">
        <v>171.11</v>
      </c>
      <c r="Z24" s="1138">
        <f t="shared" si="2"/>
        <v>1103.8600000000001</v>
      </c>
      <c r="AA24" s="1151" t="s">
        <v>20211</v>
      </c>
      <c r="AB24" s="375">
        <v>1132</v>
      </c>
    </row>
    <row r="25" spans="1:28" ht="16.5" customHeight="1">
      <c r="A25" s="1163">
        <v>20</v>
      </c>
      <c r="B25" s="1163" t="s">
        <v>105</v>
      </c>
      <c r="C25" s="1163" t="s">
        <v>822</v>
      </c>
      <c r="D25" s="1163" t="s">
        <v>20212</v>
      </c>
      <c r="E25" s="1164" t="s">
        <v>20213</v>
      </c>
      <c r="F25" s="1163" t="s">
        <v>20214</v>
      </c>
      <c r="G25" s="1165" t="s">
        <v>20215</v>
      </c>
      <c r="H25" s="1164" t="s">
        <v>20216</v>
      </c>
      <c r="I25" s="1166" t="s">
        <v>20217</v>
      </c>
      <c r="J25" s="1167">
        <v>80</v>
      </c>
      <c r="K25" s="1168">
        <v>1</v>
      </c>
      <c r="L25" s="1167">
        <v>5</v>
      </c>
      <c r="M25" s="1167">
        <v>3</v>
      </c>
      <c r="N25" s="1219">
        <v>9</v>
      </c>
      <c r="O25" s="1167">
        <v>540750</v>
      </c>
      <c r="P25" s="1167">
        <v>20000</v>
      </c>
      <c r="Q25" s="1167">
        <v>859250</v>
      </c>
      <c r="R25" s="1167">
        <v>0</v>
      </c>
      <c r="S25" s="1138">
        <v>1420000</v>
      </c>
      <c r="T25" s="1139">
        <v>119</v>
      </c>
      <c r="U25" s="1139">
        <v>86</v>
      </c>
      <c r="V25" s="1139">
        <v>1745</v>
      </c>
      <c r="W25" s="1139">
        <v>0</v>
      </c>
      <c r="X25" s="1139">
        <v>0</v>
      </c>
      <c r="Y25" s="1139">
        <v>1230</v>
      </c>
      <c r="Z25" s="1138">
        <v>3180</v>
      </c>
      <c r="AA25" s="1159" t="s">
        <v>20218</v>
      </c>
      <c r="AB25" s="452">
        <v>10802</v>
      </c>
    </row>
    <row r="26" spans="1:28" ht="16.5" customHeight="1">
      <c r="A26" s="1133">
        <v>21</v>
      </c>
      <c r="B26" s="1133" t="s">
        <v>20071</v>
      </c>
      <c r="C26" s="1133" t="s">
        <v>20219</v>
      </c>
      <c r="D26" s="1133" t="s">
        <v>20220</v>
      </c>
      <c r="E26" s="1134" t="s">
        <v>20221</v>
      </c>
      <c r="F26" s="1133" t="s">
        <v>20222</v>
      </c>
      <c r="G26" s="1135" t="s">
        <v>20223</v>
      </c>
      <c r="H26" s="1134" t="s">
        <v>20224</v>
      </c>
      <c r="I26" s="1136" t="s">
        <v>20225</v>
      </c>
      <c r="J26" s="1137">
        <v>360</v>
      </c>
      <c r="K26" s="1138">
        <v>1</v>
      </c>
      <c r="L26" s="1137">
        <v>2</v>
      </c>
      <c r="M26" s="1137">
        <v>0</v>
      </c>
      <c r="N26" s="1219">
        <f t="shared" si="0"/>
        <v>3</v>
      </c>
      <c r="O26" s="781">
        <v>208723</v>
      </c>
      <c r="P26" s="781">
        <v>0</v>
      </c>
      <c r="Q26" s="781">
        <v>210277</v>
      </c>
      <c r="R26" s="781">
        <v>0</v>
      </c>
      <c r="S26" s="1138">
        <f t="shared" si="1"/>
        <v>419000</v>
      </c>
      <c r="T26" s="1139">
        <v>109</v>
      </c>
      <c r="U26" s="1139">
        <v>0</v>
      </c>
      <c r="V26" s="1139">
        <v>512</v>
      </c>
      <c r="W26" s="1139">
        <v>0</v>
      </c>
      <c r="X26" s="1139">
        <v>0</v>
      </c>
      <c r="Y26" s="1139">
        <v>0</v>
      </c>
      <c r="Z26" s="1138">
        <f t="shared" si="2"/>
        <v>621</v>
      </c>
      <c r="AA26" s="1140" t="s">
        <v>20226</v>
      </c>
      <c r="AB26" s="375">
        <v>53231</v>
      </c>
    </row>
    <row r="27" spans="1:28" ht="16.5" customHeight="1">
      <c r="A27" s="1133">
        <v>22</v>
      </c>
      <c r="B27" s="1133" t="s">
        <v>20071</v>
      </c>
      <c r="C27" s="1133" t="s">
        <v>20227</v>
      </c>
      <c r="D27" s="1133" t="s">
        <v>20228</v>
      </c>
      <c r="E27" s="1134" t="s">
        <v>20229</v>
      </c>
      <c r="F27" s="1133" t="s">
        <v>20230</v>
      </c>
      <c r="G27" s="1169" t="s">
        <v>20231</v>
      </c>
      <c r="H27" s="1134" t="s">
        <v>20232</v>
      </c>
      <c r="I27" s="1136" t="s">
        <v>20233</v>
      </c>
      <c r="J27" s="1137">
        <v>61</v>
      </c>
      <c r="K27" s="1137">
        <v>1</v>
      </c>
      <c r="L27" s="1137">
        <v>5</v>
      </c>
      <c r="M27" s="1137">
        <v>0</v>
      </c>
      <c r="N27" s="1219">
        <f t="shared" si="0"/>
        <v>6</v>
      </c>
      <c r="O27" s="781">
        <v>1223287</v>
      </c>
      <c r="P27" s="781">
        <v>28500</v>
      </c>
      <c r="Q27" s="781">
        <v>400597</v>
      </c>
      <c r="R27" s="781">
        <v>24062</v>
      </c>
      <c r="S27" s="1138">
        <f t="shared" si="1"/>
        <v>1676446</v>
      </c>
      <c r="T27" s="1139">
        <v>100.8</v>
      </c>
      <c r="U27" s="1139">
        <v>0</v>
      </c>
      <c r="V27" s="1139">
        <v>327.74</v>
      </c>
      <c r="W27" s="1139">
        <v>86.2</v>
      </c>
      <c r="X27" s="1139">
        <v>311.85000000000002</v>
      </c>
      <c r="Y27" s="1139">
        <v>631.03</v>
      </c>
      <c r="Z27" s="1138">
        <f t="shared" si="2"/>
        <v>1457.62</v>
      </c>
      <c r="AA27" s="1140" t="s">
        <v>20234</v>
      </c>
      <c r="AB27" s="375">
        <v>202760</v>
      </c>
    </row>
    <row r="28" spans="1:28" ht="16.5" customHeight="1">
      <c r="A28" s="1133">
        <v>23</v>
      </c>
      <c r="B28" s="1133" t="s">
        <v>20071</v>
      </c>
      <c r="C28" s="1133" t="s">
        <v>20235</v>
      </c>
      <c r="D28" s="1133" t="s">
        <v>20236</v>
      </c>
      <c r="E28" s="1134" t="s">
        <v>20237</v>
      </c>
      <c r="F28" s="1133" t="s">
        <v>20238</v>
      </c>
      <c r="G28" s="1135" t="s">
        <v>20239</v>
      </c>
      <c r="H28" s="1134" t="s">
        <v>20240</v>
      </c>
      <c r="I28" s="1136" t="s">
        <v>20241</v>
      </c>
      <c r="J28" s="1137">
        <v>112</v>
      </c>
      <c r="K28" s="1138">
        <v>1</v>
      </c>
      <c r="L28" s="1137">
        <v>4</v>
      </c>
      <c r="M28" s="1137">
        <v>0</v>
      </c>
      <c r="N28" s="1219">
        <f t="shared" si="0"/>
        <v>5</v>
      </c>
      <c r="O28" s="781">
        <v>492096</v>
      </c>
      <c r="P28" s="781">
        <v>20500</v>
      </c>
      <c r="Q28" s="781">
        <v>385552</v>
      </c>
      <c r="R28" s="781">
        <v>154382</v>
      </c>
      <c r="S28" s="1138">
        <f t="shared" si="1"/>
        <v>1052530</v>
      </c>
      <c r="T28" s="1139">
        <v>62.7</v>
      </c>
      <c r="U28" s="1139">
        <v>0</v>
      </c>
      <c r="V28" s="1139">
        <v>488.4</v>
      </c>
      <c r="W28" s="1139">
        <v>0</v>
      </c>
      <c r="X28" s="1139">
        <v>0</v>
      </c>
      <c r="Y28" s="1139">
        <v>29.7</v>
      </c>
      <c r="Z28" s="1138">
        <f t="shared" si="2"/>
        <v>580.80000000000007</v>
      </c>
      <c r="AA28" s="1140" t="s">
        <v>20242</v>
      </c>
      <c r="AB28" s="375">
        <v>16747</v>
      </c>
    </row>
    <row r="29" spans="1:28" ht="16.5" customHeight="1">
      <c r="A29" s="1133">
        <v>24</v>
      </c>
      <c r="B29" s="1133" t="s">
        <v>105</v>
      </c>
      <c r="C29" s="1133" t="s">
        <v>289</v>
      </c>
      <c r="D29" s="1133" t="s">
        <v>20243</v>
      </c>
      <c r="E29" s="1134" t="s">
        <v>20244</v>
      </c>
      <c r="F29" s="1133" t="s">
        <v>20245</v>
      </c>
      <c r="G29" s="1135" t="s">
        <v>20246</v>
      </c>
      <c r="H29" s="1134" t="s">
        <v>20247</v>
      </c>
      <c r="I29" s="1136" t="s">
        <v>20248</v>
      </c>
      <c r="J29" s="1152">
        <v>57</v>
      </c>
      <c r="K29" s="1153">
        <v>1</v>
      </c>
      <c r="L29" s="1152">
        <v>5</v>
      </c>
      <c r="M29" s="1152">
        <v>0</v>
      </c>
      <c r="N29" s="1219">
        <f t="shared" si="0"/>
        <v>6</v>
      </c>
      <c r="O29" s="781">
        <v>370720</v>
      </c>
      <c r="P29" s="781">
        <v>30692</v>
      </c>
      <c r="Q29" s="781">
        <v>422690</v>
      </c>
      <c r="R29" s="781">
        <v>0</v>
      </c>
      <c r="S29" s="1138">
        <f t="shared" si="1"/>
        <v>824102</v>
      </c>
      <c r="T29" s="1139">
        <v>70</v>
      </c>
      <c r="U29" s="1139">
        <v>0</v>
      </c>
      <c r="V29" s="1139">
        <v>1256</v>
      </c>
      <c r="W29" s="1139">
        <v>0</v>
      </c>
      <c r="X29" s="1139">
        <v>0</v>
      </c>
      <c r="Y29" s="1139">
        <v>0</v>
      </c>
      <c r="Z29" s="1138">
        <f t="shared" si="2"/>
        <v>1326</v>
      </c>
      <c r="AA29" s="1140" t="s">
        <v>20249</v>
      </c>
      <c r="AB29" s="375">
        <v>16633</v>
      </c>
    </row>
    <row r="30" spans="1:28" ht="16.5" customHeight="1">
      <c r="A30" s="1133">
        <v>25</v>
      </c>
      <c r="B30" s="1133" t="s">
        <v>105</v>
      </c>
      <c r="C30" s="1170" t="s">
        <v>302</v>
      </c>
      <c r="D30" s="1133" t="s">
        <v>20250</v>
      </c>
      <c r="E30" s="1134" t="s">
        <v>20251</v>
      </c>
      <c r="F30" s="1133" t="s">
        <v>20252</v>
      </c>
      <c r="G30" s="1171" t="s">
        <v>20253</v>
      </c>
      <c r="H30" s="1134" t="s">
        <v>20254</v>
      </c>
      <c r="I30" s="1136" t="s">
        <v>20255</v>
      </c>
      <c r="J30" s="1154">
        <v>410</v>
      </c>
      <c r="K30" s="1155">
        <v>1</v>
      </c>
      <c r="L30" s="1154">
        <v>4</v>
      </c>
      <c r="M30" s="1154">
        <v>0</v>
      </c>
      <c r="N30" s="1219">
        <f>K30+L30+M30</f>
        <v>5</v>
      </c>
      <c r="O30" s="781">
        <v>365824</v>
      </c>
      <c r="P30" s="781">
        <v>20500</v>
      </c>
      <c r="Q30" s="781">
        <v>102867</v>
      </c>
      <c r="R30" s="781">
        <v>43209</v>
      </c>
      <c r="S30" s="1138">
        <f t="shared" si="1"/>
        <v>532400</v>
      </c>
      <c r="T30" s="1139">
        <v>91</v>
      </c>
      <c r="U30" s="1139">
        <v>121.69</v>
      </c>
      <c r="V30" s="1139">
        <v>0</v>
      </c>
      <c r="W30" s="1139">
        <v>0</v>
      </c>
      <c r="X30" s="1139">
        <v>0</v>
      </c>
      <c r="Y30" s="1139">
        <v>0</v>
      </c>
      <c r="Z30" s="1138">
        <f t="shared" si="2"/>
        <v>212.69</v>
      </c>
      <c r="AA30" s="1140" t="s">
        <v>20256</v>
      </c>
      <c r="AB30" s="375">
        <v>8309</v>
      </c>
    </row>
    <row r="31" spans="1:28" s="1172" customFormat="1" ht="16.5" customHeight="1">
      <c r="A31" s="1468" t="s">
        <v>20257</v>
      </c>
      <c r="B31" s="1468">
        <v>25</v>
      </c>
      <c r="C31" s="1468"/>
      <c r="D31" s="1468"/>
      <c r="E31" s="1469"/>
      <c r="F31" s="1468"/>
      <c r="G31" s="1470"/>
      <c r="H31" s="1468"/>
      <c r="I31" s="1468"/>
      <c r="J31" s="1471"/>
      <c r="K31" s="1472"/>
      <c r="L31" s="1472"/>
      <c r="M31" s="1473"/>
      <c r="N31" s="1474"/>
      <c r="O31" s="374"/>
      <c r="P31" s="374"/>
      <c r="Q31" s="374"/>
      <c r="R31" s="374"/>
      <c r="S31" s="1475"/>
      <c r="T31" s="1475"/>
      <c r="U31" s="1475"/>
      <c r="V31" s="1475"/>
      <c r="W31" s="1475"/>
      <c r="X31" s="1475"/>
      <c r="Y31" s="1475"/>
      <c r="Z31" s="1476"/>
      <c r="AA31" s="1477"/>
      <c r="AB31" s="374"/>
    </row>
    <row r="32" spans="1:28" ht="16.5" customHeight="1">
      <c r="A32" s="1173">
        <v>26</v>
      </c>
      <c r="B32" s="1173" t="s">
        <v>889</v>
      </c>
      <c r="C32" s="1173" t="s">
        <v>230</v>
      </c>
      <c r="D32" s="1173" t="s">
        <v>20258</v>
      </c>
      <c r="E32" s="1174" t="s">
        <v>20259</v>
      </c>
      <c r="F32" s="1173" t="s">
        <v>20260</v>
      </c>
      <c r="G32" s="1175" t="s">
        <v>20261</v>
      </c>
      <c r="H32" s="1173" t="s">
        <v>20262</v>
      </c>
      <c r="I32" s="1136" t="s">
        <v>20263</v>
      </c>
      <c r="J32" s="1176">
        <v>50</v>
      </c>
      <c r="K32" s="1177">
        <v>1</v>
      </c>
      <c r="L32" s="1177">
        <v>1</v>
      </c>
      <c r="M32" s="1177">
        <v>0</v>
      </c>
      <c r="N32" s="1219">
        <f>K32+L32+M32</f>
        <v>2</v>
      </c>
      <c r="O32" s="781">
        <v>175000</v>
      </c>
      <c r="P32" s="781">
        <v>26000</v>
      </c>
      <c r="Q32" s="781">
        <v>13898</v>
      </c>
      <c r="R32" s="781">
        <v>64247</v>
      </c>
      <c r="S32" s="1138">
        <f t="shared" ref="S32:S47" si="3">SUM(O32:R32)</f>
        <v>279145</v>
      </c>
      <c r="T32" s="1139">
        <v>36.659999999999997</v>
      </c>
      <c r="U32" s="1139">
        <v>0</v>
      </c>
      <c r="V32" s="1139">
        <v>62.29</v>
      </c>
      <c r="W32" s="1139">
        <v>128.31</v>
      </c>
      <c r="X32" s="1139">
        <v>0</v>
      </c>
      <c r="Y32" s="1139">
        <v>42.48</v>
      </c>
      <c r="Z32" s="1138">
        <f t="shared" si="2"/>
        <v>269.74</v>
      </c>
      <c r="AA32" s="1178" t="s">
        <v>20264</v>
      </c>
      <c r="AB32" s="1179">
        <v>6676</v>
      </c>
    </row>
    <row r="33" spans="1:28" ht="16.5" customHeight="1">
      <c r="A33" s="1173">
        <v>27</v>
      </c>
      <c r="B33" s="1174" t="s">
        <v>889</v>
      </c>
      <c r="C33" s="1173" t="s">
        <v>914</v>
      </c>
      <c r="D33" s="1173" t="s">
        <v>18470</v>
      </c>
      <c r="E33" s="1174" t="s">
        <v>20265</v>
      </c>
      <c r="F33" s="1173" t="s">
        <v>20266</v>
      </c>
      <c r="G33" s="1180" t="s">
        <v>20267</v>
      </c>
      <c r="H33" s="1174" t="s">
        <v>20268</v>
      </c>
      <c r="I33" s="1136" t="s">
        <v>20269</v>
      </c>
      <c r="J33" s="1176">
        <v>80</v>
      </c>
      <c r="K33" s="1177">
        <v>1</v>
      </c>
      <c r="L33" s="1176">
        <v>1</v>
      </c>
      <c r="M33" s="1177">
        <v>2</v>
      </c>
      <c r="N33" s="1219">
        <f t="shared" ref="N33:N47" si="4">K33+L33+M33</f>
        <v>4</v>
      </c>
      <c r="O33" s="1176">
        <v>176780</v>
      </c>
      <c r="P33" s="1176">
        <v>0</v>
      </c>
      <c r="Q33" s="1176">
        <v>27373</v>
      </c>
      <c r="R33" s="1176">
        <v>0</v>
      </c>
      <c r="S33" s="1138">
        <v>204153</v>
      </c>
      <c r="T33" s="1139">
        <v>17</v>
      </c>
      <c r="U33" s="1139">
        <v>0</v>
      </c>
      <c r="V33" s="1139">
        <v>180</v>
      </c>
      <c r="W33" s="1139">
        <v>34</v>
      </c>
      <c r="X33" s="1139">
        <v>222</v>
      </c>
      <c r="Y33" s="1139">
        <v>0</v>
      </c>
      <c r="Z33" s="1138">
        <v>453</v>
      </c>
      <c r="AA33" s="1178" t="s">
        <v>20270</v>
      </c>
      <c r="AB33" s="1181">
        <v>6552</v>
      </c>
    </row>
    <row r="34" spans="1:28" ht="16.5" customHeight="1">
      <c r="A34" s="1173">
        <v>28</v>
      </c>
      <c r="B34" s="1174" t="s">
        <v>889</v>
      </c>
      <c r="C34" s="1173" t="s">
        <v>1105</v>
      </c>
      <c r="D34" s="1173" t="s">
        <v>20271</v>
      </c>
      <c r="E34" s="1174" t="s">
        <v>20272</v>
      </c>
      <c r="F34" s="1173" t="s">
        <v>20273</v>
      </c>
      <c r="G34" s="1180" t="s">
        <v>20274</v>
      </c>
      <c r="H34" s="1174" t="s">
        <v>20275</v>
      </c>
      <c r="I34" s="1136" t="s">
        <v>20276</v>
      </c>
      <c r="J34" s="1176">
        <v>350</v>
      </c>
      <c r="K34" s="1177">
        <v>1</v>
      </c>
      <c r="L34" s="1176">
        <v>2</v>
      </c>
      <c r="M34" s="1177">
        <v>0</v>
      </c>
      <c r="N34" s="1219">
        <f t="shared" si="4"/>
        <v>3</v>
      </c>
      <c r="O34" s="781">
        <v>342270</v>
      </c>
      <c r="P34" s="781">
        <v>34000</v>
      </c>
      <c r="Q34" s="781">
        <v>338907</v>
      </c>
      <c r="R34" s="781">
        <v>0</v>
      </c>
      <c r="S34" s="1138">
        <f t="shared" si="3"/>
        <v>715177</v>
      </c>
      <c r="T34" s="1139">
        <v>0</v>
      </c>
      <c r="U34" s="1139">
        <v>0</v>
      </c>
      <c r="V34" s="1139">
        <v>0</v>
      </c>
      <c r="W34" s="1139">
        <v>0</v>
      </c>
      <c r="X34" s="1139">
        <v>0</v>
      </c>
      <c r="Y34" s="1139"/>
      <c r="Z34" s="1138">
        <v>646</v>
      </c>
      <c r="AA34" s="1178" t="s">
        <v>20277</v>
      </c>
      <c r="AB34" s="1179">
        <v>8640</v>
      </c>
    </row>
    <row r="35" spans="1:28" ht="16.5" customHeight="1">
      <c r="A35" s="1173">
        <v>29</v>
      </c>
      <c r="B35" s="1174" t="s">
        <v>889</v>
      </c>
      <c r="C35" s="1173" t="s">
        <v>872</v>
      </c>
      <c r="D35" s="1173" t="s">
        <v>20278</v>
      </c>
      <c r="E35" s="1174" t="s">
        <v>20279</v>
      </c>
      <c r="F35" s="1173" t="s">
        <v>20280</v>
      </c>
      <c r="G35" s="1180" t="s">
        <v>20281</v>
      </c>
      <c r="H35" s="1174" t="s">
        <v>20282</v>
      </c>
      <c r="I35" s="1136" t="s">
        <v>20283</v>
      </c>
      <c r="J35" s="1176">
        <v>295</v>
      </c>
      <c r="K35" s="1177">
        <v>1</v>
      </c>
      <c r="L35" s="1176">
        <v>3</v>
      </c>
      <c r="M35" s="1177">
        <v>0</v>
      </c>
      <c r="N35" s="1219">
        <f t="shared" si="4"/>
        <v>4</v>
      </c>
      <c r="O35" s="781">
        <v>706305</v>
      </c>
      <c r="P35" s="781">
        <v>1200</v>
      </c>
      <c r="Q35" s="781">
        <v>50922</v>
      </c>
      <c r="R35" s="781">
        <v>112051</v>
      </c>
      <c r="S35" s="1138">
        <f t="shared" si="3"/>
        <v>870478</v>
      </c>
      <c r="T35" s="1139">
        <v>90</v>
      </c>
      <c r="U35" s="1139">
        <v>66</v>
      </c>
      <c r="V35" s="1139">
        <v>0</v>
      </c>
      <c r="W35" s="1139">
        <v>0</v>
      </c>
      <c r="X35" s="1139">
        <v>0</v>
      </c>
      <c r="Y35" s="1139">
        <v>0</v>
      </c>
      <c r="Z35" s="1138">
        <f t="shared" si="2"/>
        <v>156</v>
      </c>
      <c r="AA35" s="1178" t="s">
        <v>20284</v>
      </c>
      <c r="AB35" s="1179">
        <v>184614</v>
      </c>
    </row>
    <row r="36" spans="1:28" ht="16.5" customHeight="1">
      <c r="A36" s="1173">
        <v>30</v>
      </c>
      <c r="B36" s="1174" t="s">
        <v>889</v>
      </c>
      <c r="C36" s="1173" t="s">
        <v>890</v>
      </c>
      <c r="D36" s="1173" t="s">
        <v>20285</v>
      </c>
      <c r="E36" s="1174" t="s">
        <v>20286</v>
      </c>
      <c r="F36" s="1173" t="s">
        <v>20287</v>
      </c>
      <c r="G36" s="1180" t="s">
        <v>20288</v>
      </c>
      <c r="H36" s="1174" t="s">
        <v>20289</v>
      </c>
      <c r="I36" s="1136" t="s">
        <v>20290</v>
      </c>
      <c r="J36" s="1176">
        <v>450</v>
      </c>
      <c r="K36" s="1177">
        <v>1</v>
      </c>
      <c r="L36" s="1176">
        <v>1</v>
      </c>
      <c r="M36" s="1177">
        <v>0</v>
      </c>
      <c r="N36" s="1219">
        <f t="shared" si="4"/>
        <v>2</v>
      </c>
      <c r="O36" s="781">
        <v>147500</v>
      </c>
      <c r="P36" s="1176">
        <v>0</v>
      </c>
      <c r="Q36" s="781">
        <v>117860</v>
      </c>
      <c r="R36" s="781">
        <v>29676</v>
      </c>
      <c r="S36" s="1138">
        <f t="shared" si="3"/>
        <v>295036</v>
      </c>
      <c r="T36" s="1139">
        <v>154</v>
      </c>
      <c r="U36" s="1139"/>
      <c r="V36" s="1139">
        <v>154</v>
      </c>
      <c r="W36" s="1139">
        <v>0</v>
      </c>
      <c r="X36" s="1139">
        <v>0</v>
      </c>
      <c r="Y36" s="1139">
        <v>0</v>
      </c>
      <c r="Z36" s="1138">
        <f t="shared" si="2"/>
        <v>308</v>
      </c>
      <c r="AA36" s="1178" t="s">
        <v>20291</v>
      </c>
      <c r="AB36" s="1179">
        <v>4760</v>
      </c>
    </row>
    <row r="37" spans="1:28" ht="16.5" customHeight="1">
      <c r="A37" s="1173">
        <v>31</v>
      </c>
      <c r="B37" s="1174" t="s">
        <v>889</v>
      </c>
      <c r="C37" s="1173" t="s">
        <v>13744</v>
      </c>
      <c r="D37" s="1174" t="s">
        <v>20292</v>
      </c>
      <c r="E37" s="1174" t="s">
        <v>20293</v>
      </c>
      <c r="F37" s="1174" t="s">
        <v>20294</v>
      </c>
      <c r="G37" s="1180" t="s">
        <v>18190</v>
      </c>
      <c r="H37" s="1174" t="s">
        <v>20295</v>
      </c>
      <c r="I37" s="1136" t="s">
        <v>20296</v>
      </c>
      <c r="J37" s="1176">
        <v>606</v>
      </c>
      <c r="K37" s="1177">
        <v>1</v>
      </c>
      <c r="L37" s="1176">
        <v>2</v>
      </c>
      <c r="M37" s="1177">
        <v>0</v>
      </c>
      <c r="N37" s="1219">
        <f t="shared" si="4"/>
        <v>3</v>
      </c>
      <c r="O37" s="781">
        <v>870500</v>
      </c>
      <c r="P37" s="781">
        <v>8400</v>
      </c>
      <c r="Q37" s="781">
        <v>141113</v>
      </c>
      <c r="R37" s="781">
        <v>70936</v>
      </c>
      <c r="S37" s="1138">
        <f t="shared" si="3"/>
        <v>1090949</v>
      </c>
      <c r="T37" s="1139">
        <v>82.74</v>
      </c>
      <c r="U37" s="1139">
        <v>61.77</v>
      </c>
      <c r="V37" s="1139">
        <v>326.45999999999998</v>
      </c>
      <c r="W37" s="1139">
        <v>0</v>
      </c>
      <c r="X37" s="1139">
        <v>0</v>
      </c>
      <c r="Y37" s="1139">
        <v>0</v>
      </c>
      <c r="Z37" s="1138">
        <f t="shared" si="2"/>
        <v>470.96999999999997</v>
      </c>
      <c r="AA37" s="1178" t="s">
        <v>20297</v>
      </c>
      <c r="AB37" s="1179">
        <v>35387</v>
      </c>
    </row>
    <row r="38" spans="1:28" ht="16.5" customHeight="1">
      <c r="A38" s="1173">
        <v>32</v>
      </c>
      <c r="B38" s="1174" t="s">
        <v>889</v>
      </c>
      <c r="C38" s="1173" t="s">
        <v>963</v>
      </c>
      <c r="D38" s="1174" t="s">
        <v>20298</v>
      </c>
      <c r="E38" s="1174" t="s">
        <v>20299</v>
      </c>
      <c r="F38" s="1174" t="s">
        <v>20300</v>
      </c>
      <c r="G38" s="1180" t="s">
        <v>20301</v>
      </c>
      <c r="H38" s="1174" t="s">
        <v>20302</v>
      </c>
      <c r="I38" s="1136" t="s">
        <v>20303</v>
      </c>
      <c r="J38" s="1176">
        <v>177</v>
      </c>
      <c r="K38" s="1177">
        <v>1</v>
      </c>
      <c r="L38" s="1176">
        <v>3</v>
      </c>
      <c r="M38" s="1177">
        <v>0</v>
      </c>
      <c r="N38" s="1219">
        <f t="shared" si="4"/>
        <v>4</v>
      </c>
      <c r="O38" s="781">
        <v>247000</v>
      </c>
      <c r="P38" s="781">
        <v>0</v>
      </c>
      <c r="Q38" s="781">
        <v>222486</v>
      </c>
      <c r="R38" s="781">
        <v>36704</v>
      </c>
      <c r="S38" s="1138">
        <f t="shared" si="3"/>
        <v>506190</v>
      </c>
      <c r="T38" s="1139">
        <v>36</v>
      </c>
      <c r="U38" s="1139">
        <v>0</v>
      </c>
      <c r="V38" s="1139">
        <v>185</v>
      </c>
      <c r="W38" s="1139">
        <v>0</v>
      </c>
      <c r="X38" s="1139">
        <v>0</v>
      </c>
      <c r="Y38" s="1139">
        <v>203</v>
      </c>
      <c r="Z38" s="1138">
        <v>424</v>
      </c>
      <c r="AA38" s="1178" t="s">
        <v>20304</v>
      </c>
      <c r="AB38" s="1179">
        <v>4207</v>
      </c>
    </row>
    <row r="39" spans="1:28" ht="16.5" customHeight="1">
      <c r="A39" s="1173">
        <v>33</v>
      </c>
      <c r="B39" s="1174" t="s">
        <v>889</v>
      </c>
      <c r="C39" s="1173" t="s">
        <v>1319</v>
      </c>
      <c r="D39" s="1173" t="s">
        <v>20305</v>
      </c>
      <c r="E39" s="1174" t="s">
        <v>20306</v>
      </c>
      <c r="F39" s="1182" t="s">
        <v>20307</v>
      </c>
      <c r="G39" s="1183" t="s">
        <v>20308</v>
      </c>
      <c r="H39" s="1174" t="s">
        <v>20309</v>
      </c>
      <c r="I39" s="1136" t="s">
        <v>20310</v>
      </c>
      <c r="J39" s="1176">
        <v>95</v>
      </c>
      <c r="K39" s="1177">
        <v>1</v>
      </c>
      <c r="L39" s="1176">
        <v>1</v>
      </c>
      <c r="M39" s="1177">
        <v>1</v>
      </c>
      <c r="N39" s="1219">
        <f t="shared" si="4"/>
        <v>3</v>
      </c>
      <c r="O39" s="781">
        <v>233760</v>
      </c>
      <c r="P39" s="781">
        <v>6840</v>
      </c>
      <c r="Q39" s="781">
        <v>71600</v>
      </c>
      <c r="R39" s="781">
        <f>22633+3626</f>
        <v>26259</v>
      </c>
      <c r="S39" s="1138">
        <f t="shared" si="3"/>
        <v>338459</v>
      </c>
      <c r="T39" s="1176">
        <v>51</v>
      </c>
      <c r="U39" s="1139">
        <v>49</v>
      </c>
      <c r="V39" s="1139">
        <v>480</v>
      </c>
      <c r="W39" s="1176">
        <v>407</v>
      </c>
      <c r="X39" s="1184">
        <v>0</v>
      </c>
      <c r="Y39" s="1184">
        <v>0</v>
      </c>
      <c r="Z39" s="1138">
        <f t="shared" si="2"/>
        <v>987</v>
      </c>
      <c r="AA39" s="1178" t="s">
        <v>20311</v>
      </c>
      <c r="AB39" s="1179">
        <v>26778</v>
      </c>
    </row>
    <row r="40" spans="1:28" ht="16.5" customHeight="1">
      <c r="A40" s="1173">
        <v>34</v>
      </c>
      <c r="B40" s="1174" t="s">
        <v>889</v>
      </c>
      <c r="C40" s="1173" t="s">
        <v>13782</v>
      </c>
      <c r="D40" s="1173" t="s">
        <v>20312</v>
      </c>
      <c r="E40" s="1174" t="s">
        <v>20313</v>
      </c>
      <c r="F40" s="1182" t="s">
        <v>20314</v>
      </c>
      <c r="G40" s="1183" t="s">
        <v>20315</v>
      </c>
      <c r="H40" s="1174" t="s">
        <v>20316</v>
      </c>
      <c r="I40" s="1136" t="s">
        <v>20317</v>
      </c>
      <c r="J40" s="1176">
        <v>71</v>
      </c>
      <c r="K40" s="1177">
        <v>1</v>
      </c>
      <c r="L40" s="1176">
        <v>3</v>
      </c>
      <c r="M40" s="1177">
        <v>0</v>
      </c>
      <c r="N40" s="1219">
        <f t="shared" si="4"/>
        <v>4</v>
      </c>
      <c r="O40" s="781">
        <v>405901</v>
      </c>
      <c r="P40" s="781">
        <v>2000</v>
      </c>
      <c r="Q40" s="781">
        <v>32040</v>
      </c>
      <c r="R40" s="781">
        <v>0</v>
      </c>
      <c r="S40" s="1138">
        <f t="shared" si="3"/>
        <v>439941</v>
      </c>
      <c r="T40" s="1176">
        <v>121.91</v>
      </c>
      <c r="U40" s="1139">
        <v>140</v>
      </c>
      <c r="V40" s="1139">
        <v>77.36</v>
      </c>
      <c r="W40" s="1176">
        <v>260</v>
      </c>
      <c r="X40" s="1184">
        <v>0</v>
      </c>
      <c r="Y40" s="1184">
        <v>0</v>
      </c>
      <c r="Z40" s="1138">
        <f t="shared" si="2"/>
        <v>599.27</v>
      </c>
      <c r="AA40" s="1178" t="s">
        <v>20318</v>
      </c>
      <c r="AB40" s="1179">
        <v>47030</v>
      </c>
    </row>
    <row r="41" spans="1:28" ht="16.5" customHeight="1">
      <c r="A41" s="1173">
        <v>35</v>
      </c>
      <c r="B41" s="1174" t="s">
        <v>889</v>
      </c>
      <c r="C41" s="1173" t="s">
        <v>5176</v>
      </c>
      <c r="D41" s="1173" t="s">
        <v>20319</v>
      </c>
      <c r="E41" s="1174" t="s">
        <v>20320</v>
      </c>
      <c r="F41" s="1173" t="s">
        <v>20321</v>
      </c>
      <c r="G41" s="1180" t="s">
        <v>20322</v>
      </c>
      <c r="H41" s="1174" t="s">
        <v>20323</v>
      </c>
      <c r="I41" s="1136" t="s">
        <v>20324</v>
      </c>
      <c r="J41" s="1176">
        <v>228</v>
      </c>
      <c r="K41" s="1177">
        <v>1</v>
      </c>
      <c r="L41" s="1176">
        <v>2</v>
      </c>
      <c r="M41" s="1177">
        <v>0</v>
      </c>
      <c r="N41" s="1219">
        <f t="shared" si="4"/>
        <v>3</v>
      </c>
      <c r="O41" s="781">
        <v>144000</v>
      </c>
      <c r="P41" s="781">
        <v>0</v>
      </c>
      <c r="Q41" s="781">
        <v>45000</v>
      </c>
      <c r="R41" s="781">
        <v>0</v>
      </c>
      <c r="S41" s="1138">
        <f t="shared" si="3"/>
        <v>189000</v>
      </c>
      <c r="T41" s="1176">
        <v>66</v>
      </c>
      <c r="U41" s="1139">
        <v>0</v>
      </c>
      <c r="V41" s="1139">
        <v>250</v>
      </c>
      <c r="W41" s="1184">
        <v>0</v>
      </c>
      <c r="X41" s="1184">
        <v>0</v>
      </c>
      <c r="Y41" s="1184">
        <v>0</v>
      </c>
      <c r="Z41" s="1138">
        <f t="shared" si="2"/>
        <v>316</v>
      </c>
      <c r="AA41" s="1178" t="s">
        <v>20325</v>
      </c>
      <c r="AB41" s="1179">
        <v>500</v>
      </c>
    </row>
    <row r="42" spans="1:28" ht="16.5" customHeight="1">
      <c r="A42" s="1173">
        <v>36</v>
      </c>
      <c r="B42" s="1174" t="s">
        <v>889</v>
      </c>
      <c r="C42" s="1173" t="s">
        <v>934</v>
      </c>
      <c r="D42" s="1173" t="s">
        <v>20326</v>
      </c>
      <c r="E42" s="1174" t="s">
        <v>20327</v>
      </c>
      <c r="F42" s="1173" t="s">
        <v>20328</v>
      </c>
      <c r="G42" s="1183" t="s">
        <v>20329</v>
      </c>
      <c r="H42" s="1174" t="s">
        <v>20330</v>
      </c>
      <c r="I42" s="1136" t="s">
        <v>20331</v>
      </c>
      <c r="J42" s="1176">
        <v>400</v>
      </c>
      <c r="K42" s="1177">
        <v>1</v>
      </c>
      <c r="L42" s="1176">
        <v>1</v>
      </c>
      <c r="M42" s="1177">
        <v>0</v>
      </c>
      <c r="N42" s="1219">
        <f t="shared" si="4"/>
        <v>2</v>
      </c>
      <c r="O42" s="781">
        <v>180430</v>
      </c>
      <c r="P42" s="781">
        <v>10000</v>
      </c>
      <c r="Q42" s="781">
        <v>129281</v>
      </c>
      <c r="R42" s="781">
        <v>40964</v>
      </c>
      <c r="S42" s="1138">
        <f t="shared" si="3"/>
        <v>360675</v>
      </c>
      <c r="T42" s="1176">
        <v>34.799999999999997</v>
      </c>
      <c r="U42" s="1139">
        <v>39.130000000000003</v>
      </c>
      <c r="V42" s="1139">
        <v>224.58</v>
      </c>
      <c r="W42" s="1176">
        <v>43.2</v>
      </c>
      <c r="X42" s="1176">
        <v>121.86</v>
      </c>
      <c r="Y42" s="1176">
        <v>88.75</v>
      </c>
      <c r="Z42" s="1138">
        <f t="shared" si="2"/>
        <v>552.31999999999994</v>
      </c>
      <c r="AA42" s="1178" t="s">
        <v>20332</v>
      </c>
      <c r="AB42" s="1179">
        <v>43401</v>
      </c>
    </row>
    <row r="43" spans="1:28" ht="16.5" customHeight="1">
      <c r="A43" s="1173">
        <v>37</v>
      </c>
      <c r="B43" s="1174" t="s">
        <v>889</v>
      </c>
      <c r="C43" s="1173" t="s">
        <v>332</v>
      </c>
      <c r="D43" s="1173" t="s">
        <v>20182</v>
      </c>
      <c r="E43" s="1174"/>
      <c r="F43" s="1173" t="s">
        <v>20075</v>
      </c>
      <c r="G43" s="1180" t="s">
        <v>20333</v>
      </c>
      <c r="H43" s="1174" t="s">
        <v>20334</v>
      </c>
      <c r="I43" s="1136" t="s">
        <v>20335</v>
      </c>
      <c r="J43" s="1176">
        <v>450</v>
      </c>
      <c r="K43" s="1177">
        <v>1</v>
      </c>
      <c r="L43" s="1176">
        <v>1</v>
      </c>
      <c r="M43" s="1177">
        <v>0</v>
      </c>
      <c r="N43" s="1219">
        <f t="shared" si="4"/>
        <v>2</v>
      </c>
      <c r="O43" s="255">
        <v>165959</v>
      </c>
      <c r="P43" s="255">
        <v>0</v>
      </c>
      <c r="Q43" s="255">
        <v>121823</v>
      </c>
      <c r="R43" s="255">
        <v>0</v>
      </c>
      <c r="S43" s="1138">
        <f t="shared" si="3"/>
        <v>287782</v>
      </c>
      <c r="T43" s="1185">
        <v>72</v>
      </c>
      <c r="U43" s="1139">
        <v>113</v>
      </c>
      <c r="V43" s="1185">
        <v>0</v>
      </c>
      <c r="W43" s="1185">
        <v>0</v>
      </c>
      <c r="X43" s="1185">
        <v>0</v>
      </c>
      <c r="Y43" s="1185">
        <v>436</v>
      </c>
      <c r="Z43" s="1138">
        <v>621</v>
      </c>
      <c r="AA43" s="1186" t="s">
        <v>20336</v>
      </c>
      <c r="AB43" s="1179">
        <v>8000</v>
      </c>
    </row>
    <row r="44" spans="1:28" ht="16.5" customHeight="1">
      <c r="A44" s="1173">
        <v>38</v>
      </c>
      <c r="B44" s="1174" t="s">
        <v>889</v>
      </c>
      <c r="C44" s="1173" t="s">
        <v>13773</v>
      </c>
      <c r="D44" s="1173" t="s">
        <v>20337</v>
      </c>
      <c r="E44" s="1174" t="s">
        <v>20338</v>
      </c>
      <c r="F44" s="1173" t="s">
        <v>20133</v>
      </c>
      <c r="G44" s="1180" t="s">
        <v>20339</v>
      </c>
      <c r="H44" s="1174" t="s">
        <v>20340</v>
      </c>
      <c r="I44" s="1136" t="s">
        <v>20341</v>
      </c>
      <c r="J44" s="1176">
        <v>630</v>
      </c>
      <c r="K44" s="1177">
        <v>1</v>
      </c>
      <c r="L44" s="1176">
        <v>1</v>
      </c>
      <c r="M44" s="1177">
        <v>0</v>
      </c>
      <c r="N44" s="1219">
        <f t="shared" si="4"/>
        <v>2</v>
      </c>
      <c r="O44" s="255">
        <v>325110</v>
      </c>
      <c r="P44" s="255">
        <v>0</v>
      </c>
      <c r="Q44" s="255">
        <v>132925</v>
      </c>
      <c r="R44" s="255">
        <v>0</v>
      </c>
      <c r="S44" s="1138">
        <v>458035</v>
      </c>
      <c r="T44" s="1187">
        <v>85</v>
      </c>
      <c r="U44" s="1139">
        <v>708</v>
      </c>
      <c r="V44" s="1187">
        <v>443</v>
      </c>
      <c r="W44" s="1187">
        <v>218</v>
      </c>
      <c r="X44" s="1185">
        <v>0</v>
      </c>
      <c r="Y44" s="1187">
        <v>261</v>
      </c>
      <c r="Z44" s="1138">
        <v>1715</v>
      </c>
      <c r="AA44" s="1186" t="s">
        <v>20342</v>
      </c>
      <c r="AB44" s="1179">
        <v>6360</v>
      </c>
    </row>
    <row r="45" spans="1:28" ht="16.5" customHeight="1">
      <c r="A45" s="1173">
        <v>39</v>
      </c>
      <c r="B45" s="1174" t="s">
        <v>889</v>
      </c>
      <c r="C45" s="1173" t="s">
        <v>13925</v>
      </c>
      <c r="D45" s="1173" t="s">
        <v>20343</v>
      </c>
      <c r="E45" s="1174" t="s">
        <v>20344</v>
      </c>
      <c r="F45" s="1173" t="s">
        <v>20345</v>
      </c>
      <c r="G45" s="1180" t="s">
        <v>20346</v>
      </c>
      <c r="H45" s="1174" t="s">
        <v>20347</v>
      </c>
      <c r="I45" s="1136" t="s">
        <v>20348</v>
      </c>
      <c r="J45" s="1176">
        <v>497</v>
      </c>
      <c r="K45" s="1177">
        <v>1</v>
      </c>
      <c r="L45" s="1176">
        <v>2</v>
      </c>
      <c r="M45" s="1177">
        <v>1</v>
      </c>
      <c r="N45" s="1219">
        <f t="shared" si="4"/>
        <v>4</v>
      </c>
      <c r="O45" s="1176">
        <v>232694</v>
      </c>
      <c r="P45" s="255">
        <v>0</v>
      </c>
      <c r="Q45" s="1176">
        <v>194076</v>
      </c>
      <c r="R45" s="255">
        <v>0</v>
      </c>
      <c r="S45" s="1138">
        <v>426770</v>
      </c>
      <c r="T45" s="1176">
        <v>80</v>
      </c>
      <c r="U45" s="1176">
        <v>0</v>
      </c>
      <c r="V45" s="1176">
        <v>0</v>
      </c>
      <c r="W45" s="1176">
        <v>0</v>
      </c>
      <c r="X45" s="1176">
        <v>0</v>
      </c>
      <c r="Y45" s="1176">
        <v>421</v>
      </c>
      <c r="Z45" s="1138">
        <v>501</v>
      </c>
      <c r="AA45" s="1188" t="s">
        <v>20349</v>
      </c>
      <c r="AB45" s="1181">
        <v>11253</v>
      </c>
    </row>
    <row r="46" spans="1:28" ht="16.5" customHeight="1">
      <c r="A46" s="1173">
        <v>40</v>
      </c>
      <c r="B46" s="1174" t="s">
        <v>889</v>
      </c>
      <c r="C46" s="1173" t="s">
        <v>13904</v>
      </c>
      <c r="D46" s="1173" t="s">
        <v>20350</v>
      </c>
      <c r="E46" s="1174" t="s">
        <v>20351</v>
      </c>
      <c r="F46" s="1173" t="s">
        <v>20352</v>
      </c>
      <c r="G46" s="1180" t="s">
        <v>20353</v>
      </c>
      <c r="H46" s="1174" t="s">
        <v>20354</v>
      </c>
      <c r="I46" s="1136" t="s">
        <v>20355</v>
      </c>
      <c r="J46" s="1189">
        <v>30</v>
      </c>
      <c r="K46" s="1190">
        <v>1</v>
      </c>
      <c r="L46" s="1189">
        <v>3</v>
      </c>
      <c r="M46" s="1190">
        <v>0</v>
      </c>
      <c r="N46" s="1219">
        <f t="shared" si="4"/>
        <v>4</v>
      </c>
      <c r="O46" s="1191">
        <v>812225</v>
      </c>
      <c r="P46" s="1191">
        <v>0</v>
      </c>
      <c r="Q46" s="1191">
        <v>89500</v>
      </c>
      <c r="R46" s="255">
        <v>0</v>
      </c>
      <c r="S46" s="1138">
        <v>901725</v>
      </c>
      <c r="T46" s="1192">
        <v>88.49</v>
      </c>
      <c r="U46" s="1192">
        <v>127.98</v>
      </c>
      <c r="V46" s="1192"/>
      <c r="W46" s="1192">
        <v>0</v>
      </c>
      <c r="X46" s="1192">
        <v>0</v>
      </c>
      <c r="Y46" s="1192">
        <v>717</v>
      </c>
      <c r="Z46" s="1138">
        <v>933.47</v>
      </c>
      <c r="AA46" s="1188" t="s">
        <v>20356</v>
      </c>
      <c r="AB46" s="1179">
        <v>5136</v>
      </c>
    </row>
    <row r="47" spans="1:28" ht="16.5" customHeight="1">
      <c r="A47" s="1173">
        <v>41</v>
      </c>
      <c r="B47" s="1174" t="s">
        <v>889</v>
      </c>
      <c r="C47" s="1173" t="s">
        <v>921</v>
      </c>
      <c r="D47" s="1173" t="s">
        <v>20357</v>
      </c>
      <c r="E47" s="1174" t="s">
        <v>20358</v>
      </c>
      <c r="F47" s="1182" t="s">
        <v>20359</v>
      </c>
      <c r="G47" s="1180" t="s">
        <v>20360</v>
      </c>
      <c r="H47" s="1174" t="s">
        <v>20361</v>
      </c>
      <c r="I47" s="1136" t="s">
        <v>20362</v>
      </c>
      <c r="J47" s="1176">
        <v>469</v>
      </c>
      <c r="K47" s="1177">
        <v>1</v>
      </c>
      <c r="L47" s="1176">
        <v>3</v>
      </c>
      <c r="M47" s="1177">
        <v>0</v>
      </c>
      <c r="N47" s="1219">
        <f t="shared" si="4"/>
        <v>4</v>
      </c>
      <c r="O47" s="781">
        <v>473101</v>
      </c>
      <c r="P47" s="781">
        <v>0</v>
      </c>
      <c r="Q47" s="781">
        <v>75970</v>
      </c>
      <c r="R47" s="375">
        <v>0</v>
      </c>
      <c r="S47" s="1138">
        <f t="shared" si="3"/>
        <v>549071</v>
      </c>
      <c r="T47" s="1192">
        <v>73</v>
      </c>
      <c r="U47" s="1192">
        <v>0</v>
      </c>
      <c r="V47" s="1192">
        <v>421</v>
      </c>
      <c r="W47" s="1192">
        <v>0</v>
      </c>
      <c r="X47" s="1192">
        <v>0</v>
      </c>
      <c r="Y47" s="1192">
        <v>1129</v>
      </c>
      <c r="Z47" s="1138">
        <f t="shared" si="2"/>
        <v>1623</v>
      </c>
      <c r="AA47" s="1178" t="s">
        <v>20363</v>
      </c>
      <c r="AB47" s="1179">
        <v>7084</v>
      </c>
    </row>
    <row r="48" spans="1:28" s="1172" customFormat="1" ht="16.5" customHeight="1">
      <c r="A48" s="1469" t="s">
        <v>20364</v>
      </c>
      <c r="B48" s="1468">
        <v>16</v>
      </c>
      <c r="C48" s="1469"/>
      <c r="D48" s="1468"/>
      <c r="E48" s="1469"/>
      <c r="F48" s="1468"/>
      <c r="G48" s="1470"/>
      <c r="H48" s="1468"/>
      <c r="I48" s="1468"/>
      <c r="J48" s="1471"/>
      <c r="K48" s="1473"/>
      <c r="L48" s="1473"/>
      <c r="M48" s="1473"/>
      <c r="N48" s="1474"/>
      <c r="O48" s="374"/>
      <c r="P48" s="374"/>
      <c r="Q48" s="374"/>
      <c r="R48" s="374"/>
      <c r="S48" s="1475"/>
      <c r="T48" s="1476"/>
      <c r="U48" s="1476"/>
      <c r="V48" s="1476"/>
      <c r="W48" s="1476"/>
      <c r="X48" s="1476"/>
      <c r="Y48" s="1476"/>
      <c r="Z48" s="1476"/>
      <c r="AA48" s="1477"/>
      <c r="AB48" s="374"/>
    </row>
    <row r="49" spans="1:28" ht="16.5" customHeight="1">
      <c r="A49" s="1133">
        <v>42</v>
      </c>
      <c r="B49" s="1133" t="s">
        <v>20365</v>
      </c>
      <c r="C49" s="1133" t="s">
        <v>20080</v>
      </c>
      <c r="D49" s="1133" t="s">
        <v>20081</v>
      </c>
      <c r="E49" s="1134" t="s">
        <v>20366</v>
      </c>
      <c r="F49" s="1133" t="s">
        <v>20367</v>
      </c>
      <c r="G49" s="1135" t="s">
        <v>20368</v>
      </c>
      <c r="H49" s="1134" t="s">
        <v>20369</v>
      </c>
      <c r="I49" s="1136" t="s">
        <v>20370</v>
      </c>
      <c r="J49" s="1193">
        <v>90</v>
      </c>
      <c r="K49" s="1138">
        <v>1</v>
      </c>
      <c r="L49" s="1137">
        <v>4</v>
      </c>
      <c r="M49" s="1138">
        <v>0</v>
      </c>
      <c r="N49" s="1219">
        <f>K49+L49+M49</f>
        <v>5</v>
      </c>
      <c r="O49" s="781">
        <v>184112</v>
      </c>
      <c r="P49" s="781">
        <v>0</v>
      </c>
      <c r="Q49" s="781">
        <v>0</v>
      </c>
      <c r="R49" s="781">
        <v>2653</v>
      </c>
      <c r="S49" s="1138">
        <f>SUM(O49:R49)</f>
        <v>186765</v>
      </c>
      <c r="T49" s="1192">
        <v>49.5</v>
      </c>
      <c r="U49" s="1192">
        <v>0</v>
      </c>
      <c r="V49" s="1192">
        <v>317</v>
      </c>
      <c r="W49" s="1192">
        <v>697</v>
      </c>
      <c r="X49" s="1192">
        <v>0</v>
      </c>
      <c r="Y49" s="1192">
        <v>0</v>
      </c>
      <c r="Z49" s="1138">
        <f t="shared" ref="Z49:Z57" si="5">SUM(T49:Y49)</f>
        <v>1063.5</v>
      </c>
      <c r="AA49" s="1140" t="s">
        <v>20371</v>
      </c>
      <c r="AB49" s="375">
        <v>5904</v>
      </c>
    </row>
    <row r="50" spans="1:28" ht="16.5" customHeight="1">
      <c r="A50" s="1133">
        <v>43</v>
      </c>
      <c r="B50" s="1133" t="s">
        <v>20365</v>
      </c>
      <c r="C50" s="1133" t="s">
        <v>20372</v>
      </c>
      <c r="D50" s="1133" t="s">
        <v>20373</v>
      </c>
      <c r="E50" s="1134" t="s">
        <v>20374</v>
      </c>
      <c r="F50" s="1133" t="s">
        <v>20375</v>
      </c>
      <c r="G50" s="1135" t="s">
        <v>20376</v>
      </c>
      <c r="H50" s="1134" t="s">
        <v>20377</v>
      </c>
      <c r="I50" s="1136" t="s">
        <v>20378</v>
      </c>
      <c r="J50" s="1194">
        <v>160</v>
      </c>
      <c r="K50" s="1195">
        <v>1</v>
      </c>
      <c r="L50" s="1196">
        <v>2</v>
      </c>
      <c r="M50" s="1197">
        <v>0</v>
      </c>
      <c r="N50" s="1219">
        <f t="shared" ref="N50:N57" si="6">K50+L50+M50</f>
        <v>3</v>
      </c>
      <c r="O50" s="1196">
        <v>123349</v>
      </c>
      <c r="P50" s="1196">
        <v>0</v>
      </c>
      <c r="Q50" s="1196">
        <v>23740</v>
      </c>
      <c r="R50" s="1196">
        <v>57170</v>
      </c>
      <c r="S50" s="1138">
        <v>204259</v>
      </c>
      <c r="T50" s="1192">
        <v>30</v>
      </c>
      <c r="U50" s="1192">
        <v>15</v>
      </c>
      <c r="V50" s="1192">
        <v>250</v>
      </c>
      <c r="W50" s="1192">
        <v>0</v>
      </c>
      <c r="X50" s="1192">
        <v>0</v>
      </c>
      <c r="Y50" s="1192">
        <v>50</v>
      </c>
      <c r="Z50" s="1138">
        <v>345</v>
      </c>
      <c r="AA50" s="1198" t="s">
        <v>20379</v>
      </c>
      <c r="AB50" s="1199">
        <v>2000</v>
      </c>
    </row>
    <row r="51" spans="1:28" ht="16.5" customHeight="1">
      <c r="A51" s="1133">
        <v>44</v>
      </c>
      <c r="B51" s="1133" t="s">
        <v>20365</v>
      </c>
      <c r="C51" s="1133" t="s">
        <v>20380</v>
      </c>
      <c r="D51" s="1133" t="s">
        <v>18470</v>
      </c>
      <c r="E51" s="1134" t="s">
        <v>20381</v>
      </c>
      <c r="F51" s="1133" t="s">
        <v>20382</v>
      </c>
      <c r="G51" s="1171" t="s">
        <v>18284</v>
      </c>
      <c r="H51" s="1134" t="s">
        <v>20383</v>
      </c>
      <c r="I51" s="1136" t="s">
        <v>20384</v>
      </c>
      <c r="J51" s="1200">
        <v>314</v>
      </c>
      <c r="K51" s="1201">
        <v>1</v>
      </c>
      <c r="L51" s="1202">
        <v>1</v>
      </c>
      <c r="M51" s="1201">
        <v>0</v>
      </c>
      <c r="N51" s="1219">
        <f t="shared" si="6"/>
        <v>2</v>
      </c>
      <c r="O51" s="781">
        <v>142862</v>
      </c>
      <c r="P51" s="781">
        <v>0</v>
      </c>
      <c r="Q51" s="781">
        <v>10000</v>
      </c>
      <c r="R51" s="781">
        <v>2688</v>
      </c>
      <c r="S51" s="1138">
        <f t="shared" ref="S51:S57" si="7">SUM(O51:R51)</f>
        <v>155550</v>
      </c>
      <c r="T51" s="1192">
        <v>246</v>
      </c>
      <c r="U51" s="1192">
        <v>0</v>
      </c>
      <c r="V51" s="1192">
        <v>0</v>
      </c>
      <c r="W51" s="1192">
        <v>0</v>
      </c>
      <c r="X51" s="1192">
        <v>0</v>
      </c>
      <c r="Y51" s="1192">
        <v>0</v>
      </c>
      <c r="Z51" s="1138">
        <f t="shared" si="5"/>
        <v>246</v>
      </c>
      <c r="AA51" s="1140" t="s">
        <v>20385</v>
      </c>
      <c r="AB51" s="375">
        <v>4700</v>
      </c>
    </row>
    <row r="52" spans="1:28" ht="16.5" customHeight="1">
      <c r="A52" s="1133">
        <v>45</v>
      </c>
      <c r="B52" s="1133" t="s">
        <v>20365</v>
      </c>
      <c r="C52" s="1133" t="s">
        <v>20386</v>
      </c>
      <c r="D52" s="1133" t="s">
        <v>20298</v>
      </c>
      <c r="E52" s="1134" t="s">
        <v>20387</v>
      </c>
      <c r="F52" s="1133" t="s">
        <v>20388</v>
      </c>
      <c r="G52" s="1135" t="s">
        <v>20389</v>
      </c>
      <c r="H52" s="1134" t="s">
        <v>20390</v>
      </c>
      <c r="I52" s="1136" t="s">
        <v>20391</v>
      </c>
      <c r="J52" s="1203">
        <v>384</v>
      </c>
      <c r="K52" s="1204">
        <v>1</v>
      </c>
      <c r="L52" s="1205">
        <v>1</v>
      </c>
      <c r="M52" s="1204">
        <v>0</v>
      </c>
      <c r="N52" s="1219">
        <f t="shared" si="6"/>
        <v>2</v>
      </c>
      <c r="O52" s="781">
        <v>54710</v>
      </c>
      <c r="P52" s="781">
        <v>0</v>
      </c>
      <c r="Q52" s="781">
        <v>12487</v>
      </c>
      <c r="R52" s="781">
        <v>12058</v>
      </c>
      <c r="S52" s="1138">
        <f t="shared" si="7"/>
        <v>79255</v>
      </c>
      <c r="T52" s="1192">
        <v>42</v>
      </c>
      <c r="U52" s="1192">
        <v>0</v>
      </c>
      <c r="V52" s="1192">
        <v>441</v>
      </c>
      <c r="W52" s="1192">
        <v>272.25</v>
      </c>
      <c r="X52" s="1192">
        <v>0</v>
      </c>
      <c r="Y52" s="1192">
        <v>0</v>
      </c>
      <c r="Z52" s="1138">
        <f t="shared" si="5"/>
        <v>755.25</v>
      </c>
      <c r="AA52" s="1140" t="s">
        <v>20392</v>
      </c>
      <c r="AB52" s="375">
        <v>11930</v>
      </c>
    </row>
    <row r="53" spans="1:28" ht="16.5" customHeight="1">
      <c r="A53" s="1206">
        <v>46</v>
      </c>
      <c r="B53" s="1133" t="s">
        <v>1054</v>
      </c>
      <c r="C53" s="1133" t="s">
        <v>1319</v>
      </c>
      <c r="D53" s="1133" t="s">
        <v>20393</v>
      </c>
      <c r="E53" s="1134" t="s">
        <v>20394</v>
      </c>
      <c r="F53" s="1133" t="s">
        <v>20395</v>
      </c>
      <c r="G53" s="1135" t="s">
        <v>20396</v>
      </c>
      <c r="H53" s="123" t="s">
        <v>20397</v>
      </c>
      <c r="I53" s="1136" t="s">
        <v>20398</v>
      </c>
      <c r="J53" s="1207">
        <v>318</v>
      </c>
      <c r="K53" s="1208">
        <v>1</v>
      </c>
      <c r="L53" s="1207">
        <v>2</v>
      </c>
      <c r="M53" s="1208">
        <v>0</v>
      </c>
      <c r="N53" s="1219">
        <f t="shared" si="6"/>
        <v>3</v>
      </c>
      <c r="O53" s="781">
        <v>114292</v>
      </c>
      <c r="P53" s="781">
        <v>0</v>
      </c>
      <c r="Q53" s="781">
        <v>380</v>
      </c>
      <c r="R53" s="781">
        <v>26371</v>
      </c>
      <c r="S53" s="1138">
        <f t="shared" si="7"/>
        <v>141043</v>
      </c>
      <c r="T53" s="1192">
        <v>83</v>
      </c>
      <c r="U53" s="1192">
        <v>0</v>
      </c>
      <c r="V53" s="1192">
        <v>50</v>
      </c>
      <c r="W53" s="1192">
        <v>0</v>
      </c>
      <c r="X53" s="1192">
        <v>0</v>
      </c>
      <c r="Y53" s="1192">
        <v>0</v>
      </c>
      <c r="Z53" s="1138">
        <f t="shared" si="5"/>
        <v>133</v>
      </c>
      <c r="AA53" s="1140" t="s">
        <v>20399</v>
      </c>
      <c r="AB53" s="375">
        <v>30000</v>
      </c>
    </row>
    <row r="54" spans="1:28" ht="16.5" customHeight="1">
      <c r="A54" s="1133">
        <v>47</v>
      </c>
      <c r="B54" s="1206" t="s">
        <v>1054</v>
      </c>
      <c r="C54" s="1206" t="s">
        <v>13999</v>
      </c>
      <c r="D54" s="1206" t="s">
        <v>20400</v>
      </c>
      <c r="E54" s="1134" t="s">
        <v>20401</v>
      </c>
      <c r="F54" s="1133" t="s">
        <v>20402</v>
      </c>
      <c r="G54" s="1135" t="s">
        <v>20403</v>
      </c>
      <c r="H54" s="1134" t="s">
        <v>20404</v>
      </c>
      <c r="I54" s="1136" t="s">
        <v>20405</v>
      </c>
      <c r="J54" s="1209">
        <v>16</v>
      </c>
      <c r="K54" s="1210">
        <v>1</v>
      </c>
      <c r="L54" s="1211">
        <v>3</v>
      </c>
      <c r="M54" s="1201">
        <v>0</v>
      </c>
      <c r="N54" s="1219">
        <f t="shared" si="6"/>
        <v>4</v>
      </c>
      <c r="O54" s="781">
        <v>488843</v>
      </c>
      <c r="P54" s="781">
        <v>0</v>
      </c>
      <c r="Q54" s="781">
        <v>78023</v>
      </c>
      <c r="R54" s="781">
        <v>48546</v>
      </c>
      <c r="S54" s="1138">
        <f t="shared" si="7"/>
        <v>615412</v>
      </c>
      <c r="T54" s="1192">
        <v>173.74</v>
      </c>
      <c r="U54" s="1192">
        <v>0</v>
      </c>
      <c r="V54" s="1192">
        <v>229.7</v>
      </c>
      <c r="W54" s="1192">
        <v>160</v>
      </c>
      <c r="X54" s="1192">
        <v>0</v>
      </c>
      <c r="Y54" s="1192">
        <v>22.5</v>
      </c>
      <c r="Z54" s="1138">
        <f t="shared" si="5"/>
        <v>585.94000000000005</v>
      </c>
      <c r="AA54" s="1212" t="s">
        <v>20406</v>
      </c>
      <c r="AB54" s="375">
        <v>10160</v>
      </c>
    </row>
    <row r="55" spans="1:28" ht="16.5" customHeight="1">
      <c r="A55" s="1133">
        <v>48</v>
      </c>
      <c r="B55" s="1133" t="s">
        <v>1054</v>
      </c>
      <c r="C55" s="1133" t="s">
        <v>13973</v>
      </c>
      <c r="D55" s="1133" t="s">
        <v>20407</v>
      </c>
      <c r="E55" s="1134" t="s">
        <v>20408</v>
      </c>
      <c r="F55" s="1133" t="s">
        <v>20409</v>
      </c>
      <c r="G55" s="1171" t="s">
        <v>20410</v>
      </c>
      <c r="H55" s="1134" t="s">
        <v>20411</v>
      </c>
      <c r="I55" s="1136" t="s">
        <v>20412</v>
      </c>
      <c r="J55" s="1213">
        <v>1403</v>
      </c>
      <c r="K55" s="1214">
        <v>1</v>
      </c>
      <c r="L55" s="1215">
        <v>3</v>
      </c>
      <c r="M55" s="1214">
        <v>0</v>
      </c>
      <c r="N55" s="1219">
        <f t="shared" si="6"/>
        <v>4</v>
      </c>
      <c r="O55" s="781">
        <v>308691</v>
      </c>
      <c r="P55" s="781">
        <v>0</v>
      </c>
      <c r="Q55" s="781">
        <v>1930</v>
      </c>
      <c r="R55" s="781">
        <v>10495</v>
      </c>
      <c r="S55" s="1138">
        <f t="shared" si="7"/>
        <v>321116</v>
      </c>
      <c r="T55" s="1192">
        <v>55.9</v>
      </c>
      <c r="U55" s="1192">
        <v>41.79</v>
      </c>
      <c r="V55" s="1192">
        <v>0</v>
      </c>
      <c r="W55" s="1192">
        <v>0</v>
      </c>
      <c r="X55" s="1192">
        <v>0</v>
      </c>
      <c r="Y55" s="1192">
        <v>0</v>
      </c>
      <c r="Z55" s="1138">
        <f t="shared" si="5"/>
        <v>97.69</v>
      </c>
      <c r="AA55" s="1140" t="s">
        <v>20413</v>
      </c>
      <c r="AB55" s="375">
        <v>23750</v>
      </c>
    </row>
    <row r="56" spans="1:28" ht="16.5" customHeight="1">
      <c r="A56" s="1133">
        <v>49</v>
      </c>
      <c r="B56" s="1133" t="s">
        <v>1034</v>
      </c>
      <c r="C56" s="1133" t="s">
        <v>3923</v>
      </c>
      <c r="D56" s="1133" t="s">
        <v>20414</v>
      </c>
      <c r="E56" s="1134" t="s">
        <v>20415</v>
      </c>
      <c r="F56" s="1133" t="s">
        <v>20416</v>
      </c>
      <c r="G56" s="1171" t="s">
        <v>20417</v>
      </c>
      <c r="H56" s="1134" t="s">
        <v>20418</v>
      </c>
      <c r="I56" s="1136" t="s">
        <v>20419</v>
      </c>
      <c r="J56" s="1216">
        <v>522</v>
      </c>
      <c r="K56" s="1217">
        <v>1</v>
      </c>
      <c r="L56" s="1218">
        <v>1</v>
      </c>
      <c r="M56" s="1219">
        <v>0</v>
      </c>
      <c r="N56" s="1219">
        <f t="shared" si="6"/>
        <v>2</v>
      </c>
      <c r="O56" s="781">
        <v>283300</v>
      </c>
      <c r="P56" s="781">
        <v>0</v>
      </c>
      <c r="Q56" s="781">
        <v>16700</v>
      </c>
      <c r="R56" s="781">
        <v>3074</v>
      </c>
      <c r="S56" s="1138">
        <f>SUM(O56:R56)</f>
        <v>303074</v>
      </c>
      <c r="T56" s="1192">
        <v>350</v>
      </c>
      <c r="U56" s="1192">
        <v>0</v>
      </c>
      <c r="V56" s="1192">
        <v>0</v>
      </c>
      <c r="W56" s="1192">
        <v>0</v>
      </c>
      <c r="X56" s="1192">
        <v>0</v>
      </c>
      <c r="Y56" s="1192">
        <v>0</v>
      </c>
      <c r="Z56" s="1138">
        <f>SUM(T56:Y56)</f>
        <v>350</v>
      </c>
      <c r="AA56" s="1140" t="s">
        <v>20420</v>
      </c>
      <c r="AB56" s="375">
        <v>4980</v>
      </c>
    </row>
    <row r="57" spans="1:28" ht="16.5" customHeight="1">
      <c r="A57" s="1133">
        <v>50</v>
      </c>
      <c r="B57" s="1133" t="s">
        <v>1054</v>
      </c>
      <c r="C57" s="1133" t="s">
        <v>13978</v>
      </c>
      <c r="D57" s="1133" t="s">
        <v>20421</v>
      </c>
      <c r="E57" s="1134" t="s">
        <v>20422</v>
      </c>
      <c r="F57" s="1133" t="s">
        <v>20423</v>
      </c>
      <c r="G57" s="1135" t="s">
        <v>20424</v>
      </c>
      <c r="H57" s="1134" t="s">
        <v>20425</v>
      </c>
      <c r="I57" s="1136" t="s">
        <v>20426</v>
      </c>
      <c r="J57" s="1220">
        <v>788</v>
      </c>
      <c r="K57" s="1155">
        <v>1</v>
      </c>
      <c r="L57" s="1154">
        <v>4</v>
      </c>
      <c r="M57" s="1138">
        <v>0</v>
      </c>
      <c r="N57" s="1219">
        <f t="shared" si="6"/>
        <v>5</v>
      </c>
      <c r="O57" s="781">
        <v>624000</v>
      </c>
      <c r="P57" s="781">
        <v>0</v>
      </c>
      <c r="Q57" s="781">
        <v>76300</v>
      </c>
      <c r="R57" s="781">
        <v>26500</v>
      </c>
      <c r="S57" s="1138">
        <f t="shared" si="7"/>
        <v>726800</v>
      </c>
      <c r="T57" s="1192">
        <v>56</v>
      </c>
      <c r="U57" s="1192">
        <v>50</v>
      </c>
      <c r="V57" s="1192">
        <v>50</v>
      </c>
      <c r="W57" s="1192">
        <v>165</v>
      </c>
      <c r="X57" s="1192">
        <v>0</v>
      </c>
      <c r="Y57" s="1192">
        <v>0</v>
      </c>
      <c r="Z57" s="1138">
        <f t="shared" si="5"/>
        <v>321</v>
      </c>
      <c r="AA57" s="1140" t="s">
        <v>20427</v>
      </c>
      <c r="AB57" s="375">
        <v>6408</v>
      </c>
    </row>
    <row r="58" spans="1:28" s="1172" customFormat="1" ht="16.5" customHeight="1">
      <c r="A58" s="1469" t="s">
        <v>20428</v>
      </c>
      <c r="B58" s="1468">
        <v>9</v>
      </c>
      <c r="C58" s="1469"/>
      <c r="D58" s="1468"/>
      <c r="E58" s="1469"/>
      <c r="F58" s="1468"/>
      <c r="G58" s="1470"/>
      <c r="H58" s="1468"/>
      <c r="I58" s="1478"/>
      <c r="J58" s="1471"/>
      <c r="K58" s="1473"/>
      <c r="L58" s="1473"/>
      <c r="M58" s="1473"/>
      <c r="N58" s="1479"/>
      <c r="O58" s="374"/>
      <c r="P58" s="374"/>
      <c r="Q58" s="374"/>
      <c r="R58" s="374"/>
      <c r="S58" s="1475"/>
      <c r="T58" s="1476"/>
      <c r="U58" s="1476"/>
      <c r="V58" s="1476"/>
      <c r="W58" s="1476"/>
      <c r="X58" s="1476"/>
      <c r="Y58" s="1476"/>
      <c r="Z58" s="1476"/>
      <c r="AA58" s="1477"/>
      <c r="AB58" s="374"/>
    </row>
    <row r="59" spans="1:28" ht="16.5" customHeight="1">
      <c r="A59" s="1133">
        <v>51</v>
      </c>
      <c r="B59" s="1133" t="s">
        <v>1150</v>
      </c>
      <c r="C59" s="1133" t="s">
        <v>230</v>
      </c>
      <c r="D59" s="1133" t="s">
        <v>20258</v>
      </c>
      <c r="E59" s="1134" t="s">
        <v>20429</v>
      </c>
      <c r="F59" s="1133" t="s">
        <v>20430</v>
      </c>
      <c r="G59" s="1171" t="s">
        <v>20431</v>
      </c>
      <c r="H59" s="1134" t="s">
        <v>20432</v>
      </c>
      <c r="I59" s="1134" t="s">
        <v>20433</v>
      </c>
      <c r="J59" s="1221">
        <v>398</v>
      </c>
      <c r="K59" s="1157">
        <v>1</v>
      </c>
      <c r="L59" s="1156">
        <v>6</v>
      </c>
      <c r="M59" s="1156">
        <v>0</v>
      </c>
      <c r="N59" s="1219">
        <f>K59+L59+M59</f>
        <v>7</v>
      </c>
      <c r="O59" s="781">
        <v>373667</v>
      </c>
      <c r="P59" s="781">
        <v>173000</v>
      </c>
      <c r="Q59" s="781">
        <v>18931</v>
      </c>
      <c r="R59" s="781">
        <v>3356</v>
      </c>
      <c r="S59" s="1138">
        <f t="shared" ref="S59:S68" si="8">SUM(O59:R59)</f>
        <v>568954</v>
      </c>
      <c r="T59" s="1192">
        <v>59.34</v>
      </c>
      <c r="U59" s="1192">
        <v>0</v>
      </c>
      <c r="V59" s="1192">
        <v>138.15</v>
      </c>
      <c r="W59" s="1192">
        <v>0</v>
      </c>
      <c r="X59" s="1192">
        <v>0</v>
      </c>
      <c r="Y59" s="1192">
        <v>33.18</v>
      </c>
      <c r="Z59" s="1138">
        <f t="shared" ref="Z59:Z67" si="9">SUM(T59:Y59)</f>
        <v>230.67000000000002</v>
      </c>
      <c r="AA59" s="1140" t="s">
        <v>20434</v>
      </c>
      <c r="AB59" s="375">
        <v>8162</v>
      </c>
    </row>
    <row r="60" spans="1:28" ht="16.5" customHeight="1">
      <c r="A60" s="1133">
        <v>52</v>
      </c>
      <c r="B60" s="1133" t="s">
        <v>1150</v>
      </c>
      <c r="C60" s="1133" t="s">
        <v>20435</v>
      </c>
      <c r="D60" s="1133" t="s">
        <v>20436</v>
      </c>
      <c r="E60" s="1134" t="s">
        <v>20437</v>
      </c>
      <c r="F60" s="1133" t="s">
        <v>20438</v>
      </c>
      <c r="G60" s="1135" t="s">
        <v>20439</v>
      </c>
      <c r="H60" s="1134" t="s">
        <v>20440</v>
      </c>
      <c r="I60" s="1134" t="s">
        <v>20441</v>
      </c>
      <c r="J60" s="1221">
        <v>98</v>
      </c>
      <c r="K60" s="1157">
        <v>1</v>
      </c>
      <c r="L60" s="1156">
        <v>4</v>
      </c>
      <c r="M60" s="1156">
        <v>0</v>
      </c>
      <c r="N60" s="1219">
        <f t="shared" ref="N60:N68" si="10">K60+L60+M60</f>
        <v>5</v>
      </c>
      <c r="O60" s="781">
        <v>297160</v>
      </c>
      <c r="P60" s="781">
        <v>17000</v>
      </c>
      <c r="Q60" s="781">
        <v>5940</v>
      </c>
      <c r="R60" s="781">
        <v>58414</v>
      </c>
      <c r="S60" s="1138">
        <f t="shared" si="8"/>
        <v>378514</v>
      </c>
      <c r="T60" s="1192">
        <v>129.57</v>
      </c>
      <c r="U60" s="1192">
        <v>0</v>
      </c>
      <c r="V60" s="1192">
        <v>0</v>
      </c>
      <c r="W60" s="1192">
        <v>0</v>
      </c>
      <c r="X60" s="1192">
        <v>0</v>
      </c>
      <c r="Y60" s="1192">
        <v>0</v>
      </c>
      <c r="Z60" s="1138">
        <f t="shared" si="9"/>
        <v>129.57</v>
      </c>
      <c r="AA60" s="1222" t="s">
        <v>20442</v>
      </c>
      <c r="AB60" s="375">
        <v>5800</v>
      </c>
    </row>
    <row r="61" spans="1:28" ht="16.5" customHeight="1">
      <c r="A61" s="1133">
        <v>53</v>
      </c>
      <c r="B61" s="1133" t="s">
        <v>1150</v>
      </c>
      <c r="C61" s="1133" t="s">
        <v>1227</v>
      </c>
      <c r="D61" s="1133" t="s">
        <v>20443</v>
      </c>
      <c r="E61" s="1134" t="s">
        <v>20444</v>
      </c>
      <c r="F61" s="1133" t="s">
        <v>20445</v>
      </c>
      <c r="G61" s="1135" t="s">
        <v>20446</v>
      </c>
      <c r="H61" s="1134" t="s">
        <v>20447</v>
      </c>
      <c r="I61" s="1134" t="s">
        <v>20448</v>
      </c>
      <c r="J61" s="1220">
        <v>2472</v>
      </c>
      <c r="K61" s="1155">
        <v>1</v>
      </c>
      <c r="L61" s="1154">
        <v>5</v>
      </c>
      <c r="M61" s="1156">
        <v>0</v>
      </c>
      <c r="N61" s="1219">
        <f t="shared" si="10"/>
        <v>6</v>
      </c>
      <c r="O61" s="375">
        <v>790576</v>
      </c>
      <c r="P61" s="375">
        <v>135000</v>
      </c>
      <c r="Q61" s="375">
        <v>58515</v>
      </c>
      <c r="R61" s="375">
        <v>0</v>
      </c>
      <c r="S61" s="1138">
        <f t="shared" si="8"/>
        <v>984091</v>
      </c>
      <c r="T61" s="1192">
        <v>103</v>
      </c>
      <c r="U61" s="1192">
        <v>0</v>
      </c>
      <c r="V61" s="1192">
        <v>106</v>
      </c>
      <c r="W61" s="1192">
        <v>0</v>
      </c>
      <c r="X61" s="1192">
        <v>79</v>
      </c>
      <c r="Y61" s="1192">
        <v>119</v>
      </c>
      <c r="Z61" s="1138">
        <f t="shared" si="9"/>
        <v>407</v>
      </c>
      <c r="AA61" s="1140" t="s">
        <v>20449</v>
      </c>
      <c r="AB61" s="375">
        <v>17912</v>
      </c>
    </row>
    <row r="62" spans="1:28" s="1225" customFormat="1" ht="16.5" customHeight="1">
      <c r="A62" s="1133">
        <v>54</v>
      </c>
      <c r="B62" s="1133" t="s">
        <v>1150</v>
      </c>
      <c r="C62" s="1133" t="s">
        <v>1195</v>
      </c>
      <c r="D62" s="1133" t="s">
        <v>20450</v>
      </c>
      <c r="E62" s="1134"/>
      <c r="F62" s="1133" t="s">
        <v>20451</v>
      </c>
      <c r="G62" s="1135" t="s">
        <v>20452</v>
      </c>
      <c r="H62" s="1134" t="s">
        <v>20453</v>
      </c>
      <c r="I62" s="1134" t="s">
        <v>20454</v>
      </c>
      <c r="J62" s="1223">
        <v>75</v>
      </c>
      <c r="K62" s="1224">
        <v>1</v>
      </c>
      <c r="L62" s="1223">
        <v>6</v>
      </c>
      <c r="M62" s="1156">
        <v>0</v>
      </c>
      <c r="N62" s="1219">
        <f t="shared" si="10"/>
        <v>7</v>
      </c>
      <c r="O62" s="781">
        <v>342239</v>
      </c>
      <c r="P62" s="781">
        <v>62000</v>
      </c>
      <c r="Q62" s="781">
        <v>208842</v>
      </c>
      <c r="R62" s="781">
        <v>191690</v>
      </c>
      <c r="S62" s="1138">
        <f t="shared" si="8"/>
        <v>804771</v>
      </c>
      <c r="T62" s="1192">
        <v>70.94</v>
      </c>
      <c r="U62" s="1192">
        <v>0</v>
      </c>
      <c r="V62" s="1192">
        <v>361.46</v>
      </c>
      <c r="W62" s="1192">
        <v>0</v>
      </c>
      <c r="X62" s="1192">
        <v>0</v>
      </c>
      <c r="Y62" s="1192">
        <v>0</v>
      </c>
      <c r="Z62" s="1138">
        <f t="shared" si="9"/>
        <v>432.4</v>
      </c>
      <c r="AA62" s="1140" t="s">
        <v>20455</v>
      </c>
      <c r="AB62" s="375">
        <v>8793</v>
      </c>
    </row>
    <row r="63" spans="1:28" ht="16.5" customHeight="1">
      <c r="A63" s="1133">
        <v>55</v>
      </c>
      <c r="B63" s="1133" t="s">
        <v>1150</v>
      </c>
      <c r="C63" s="1133" t="s">
        <v>1245</v>
      </c>
      <c r="D63" s="1133" t="s">
        <v>20456</v>
      </c>
      <c r="E63" s="1134" t="s">
        <v>20457</v>
      </c>
      <c r="F63" s="1133" t="s">
        <v>20458</v>
      </c>
      <c r="G63" s="1135" t="s">
        <v>20459</v>
      </c>
      <c r="H63" s="1134" t="s">
        <v>20460</v>
      </c>
      <c r="I63" s="1134" t="s">
        <v>20461</v>
      </c>
      <c r="J63" s="1193">
        <v>1027</v>
      </c>
      <c r="K63" s="1138">
        <v>1</v>
      </c>
      <c r="L63" s="1137">
        <v>5</v>
      </c>
      <c r="M63" s="1156">
        <v>0</v>
      </c>
      <c r="N63" s="1219">
        <f t="shared" si="10"/>
        <v>6</v>
      </c>
      <c r="O63" s="781">
        <v>212956</v>
      </c>
      <c r="P63" s="781">
        <v>0</v>
      </c>
      <c r="Q63" s="781">
        <v>61430</v>
      </c>
      <c r="R63" s="781">
        <v>135515</v>
      </c>
      <c r="S63" s="1138">
        <f t="shared" si="8"/>
        <v>409901</v>
      </c>
      <c r="T63" s="1192">
        <v>96</v>
      </c>
      <c r="U63" s="1192">
        <v>0</v>
      </c>
      <c r="V63" s="1192">
        <v>160.11000000000001</v>
      </c>
      <c r="W63" s="1192">
        <v>0</v>
      </c>
      <c r="X63" s="1192">
        <v>0</v>
      </c>
      <c r="Y63" s="1192">
        <v>0</v>
      </c>
      <c r="Z63" s="1138">
        <f t="shared" si="9"/>
        <v>256.11</v>
      </c>
      <c r="AA63" s="1140" t="s">
        <v>20462</v>
      </c>
      <c r="AB63" s="375">
        <v>6544</v>
      </c>
    </row>
    <row r="64" spans="1:28" ht="16.5" customHeight="1">
      <c r="A64" s="1133">
        <v>56</v>
      </c>
      <c r="B64" s="1133" t="s">
        <v>1150</v>
      </c>
      <c r="C64" s="1133" t="s">
        <v>14170</v>
      </c>
      <c r="D64" s="1133" t="s">
        <v>20463</v>
      </c>
      <c r="E64" s="1134" t="s">
        <v>20464</v>
      </c>
      <c r="F64" s="1133" t="s">
        <v>20465</v>
      </c>
      <c r="G64" s="1135" t="s">
        <v>1168</v>
      </c>
      <c r="H64" s="1134" t="s">
        <v>20466</v>
      </c>
      <c r="I64" s="1134" t="s">
        <v>20467</v>
      </c>
      <c r="J64" s="1226">
        <v>1152</v>
      </c>
      <c r="K64" s="1153">
        <v>1</v>
      </c>
      <c r="L64" s="1152">
        <v>7</v>
      </c>
      <c r="M64" s="1152">
        <v>0</v>
      </c>
      <c r="N64" s="1219">
        <f t="shared" si="10"/>
        <v>8</v>
      </c>
      <c r="O64" s="781">
        <v>588125</v>
      </c>
      <c r="P64" s="781">
        <v>17500</v>
      </c>
      <c r="Q64" s="781">
        <v>20581</v>
      </c>
      <c r="R64" s="781">
        <v>56471</v>
      </c>
      <c r="S64" s="1138">
        <f t="shared" si="8"/>
        <v>682677</v>
      </c>
      <c r="T64" s="1192">
        <v>115.18</v>
      </c>
      <c r="U64" s="1192">
        <v>0</v>
      </c>
      <c r="V64" s="1192">
        <v>202.2</v>
      </c>
      <c r="W64" s="1192">
        <v>1195.5999999999999</v>
      </c>
      <c r="X64" s="1192">
        <v>0</v>
      </c>
      <c r="Y64" s="1192">
        <f>54+21.97+94.7</f>
        <v>170.67000000000002</v>
      </c>
      <c r="Z64" s="1138">
        <f t="shared" si="9"/>
        <v>1683.65</v>
      </c>
      <c r="AA64" s="1227" t="s">
        <v>20468</v>
      </c>
      <c r="AB64" s="375">
        <v>32287</v>
      </c>
    </row>
    <row r="65" spans="1:28" ht="16.5" customHeight="1">
      <c r="A65" s="1133">
        <v>57</v>
      </c>
      <c r="B65" s="1133" t="s">
        <v>20469</v>
      </c>
      <c r="C65" s="1133" t="s">
        <v>20470</v>
      </c>
      <c r="D65" s="1133" t="s">
        <v>20471</v>
      </c>
      <c r="E65" s="1134" t="s">
        <v>20472</v>
      </c>
      <c r="F65" s="1133" t="s">
        <v>20473</v>
      </c>
      <c r="G65" s="1135" t="s">
        <v>20474</v>
      </c>
      <c r="H65" s="1134" t="s">
        <v>20475</v>
      </c>
      <c r="I65" s="1134" t="s">
        <v>20476</v>
      </c>
      <c r="J65" s="1228">
        <v>216</v>
      </c>
      <c r="K65" s="1229">
        <v>1</v>
      </c>
      <c r="L65" s="1230">
        <v>3</v>
      </c>
      <c r="M65" s="1231">
        <v>0</v>
      </c>
      <c r="N65" s="1219">
        <f t="shared" si="10"/>
        <v>4</v>
      </c>
      <c r="O65" s="1232">
        <v>587390</v>
      </c>
      <c r="P65" s="1232">
        <v>119000</v>
      </c>
      <c r="Q65" s="1232">
        <v>422535</v>
      </c>
      <c r="R65" s="1232">
        <v>0</v>
      </c>
      <c r="S65" s="1138">
        <v>1128925</v>
      </c>
      <c r="T65" s="1192">
        <v>87</v>
      </c>
      <c r="U65" s="1192">
        <v>0</v>
      </c>
      <c r="V65" s="1192">
        <v>0</v>
      </c>
      <c r="W65" s="1192">
        <v>0</v>
      </c>
      <c r="X65" s="1192">
        <v>0</v>
      </c>
      <c r="Y65" s="1192">
        <v>0</v>
      </c>
      <c r="Z65" s="1138">
        <v>87</v>
      </c>
      <c r="AA65" s="1140" t="s">
        <v>20477</v>
      </c>
      <c r="AB65" s="375">
        <v>37129</v>
      </c>
    </row>
    <row r="66" spans="1:28" ht="16.5" customHeight="1">
      <c r="A66" s="1133">
        <v>58</v>
      </c>
      <c r="B66" s="1133" t="s">
        <v>20469</v>
      </c>
      <c r="C66" s="1133" t="s">
        <v>20380</v>
      </c>
      <c r="D66" s="1133" t="s">
        <v>20478</v>
      </c>
      <c r="E66" s="1134" t="s">
        <v>20479</v>
      </c>
      <c r="F66" s="1133" t="s">
        <v>20480</v>
      </c>
      <c r="G66" s="1135" t="s">
        <v>20481</v>
      </c>
      <c r="H66" s="1134" t="s">
        <v>20482</v>
      </c>
      <c r="I66" s="1134" t="s">
        <v>20483</v>
      </c>
      <c r="J66" s="1193">
        <v>69</v>
      </c>
      <c r="K66" s="1138">
        <v>1</v>
      </c>
      <c r="L66" s="1137">
        <v>11</v>
      </c>
      <c r="M66" s="1156">
        <v>0</v>
      </c>
      <c r="N66" s="1219">
        <f t="shared" si="10"/>
        <v>12</v>
      </c>
      <c r="O66" s="781">
        <v>1240499</v>
      </c>
      <c r="P66" s="781">
        <v>12364</v>
      </c>
      <c r="Q66" s="781">
        <v>14663</v>
      </c>
      <c r="R66" s="781">
        <v>0</v>
      </c>
      <c r="S66" s="1138">
        <f t="shared" si="8"/>
        <v>1267526</v>
      </c>
      <c r="T66" s="1192">
        <v>193</v>
      </c>
      <c r="U66" s="1192">
        <v>23</v>
      </c>
      <c r="V66" s="1192">
        <v>156</v>
      </c>
      <c r="W66" s="1192">
        <v>0</v>
      </c>
      <c r="X66" s="1192">
        <v>0</v>
      </c>
      <c r="Y66" s="1192">
        <v>65</v>
      </c>
      <c r="Z66" s="1138">
        <f t="shared" si="9"/>
        <v>437</v>
      </c>
      <c r="AA66" s="1140" t="s">
        <v>20484</v>
      </c>
      <c r="AB66" s="375">
        <v>17936</v>
      </c>
    </row>
    <row r="67" spans="1:28" s="1172" customFormat="1" ht="16.5" customHeight="1">
      <c r="A67" s="1133">
        <v>59</v>
      </c>
      <c r="B67" s="1133" t="s">
        <v>20469</v>
      </c>
      <c r="C67" s="1133" t="s">
        <v>20485</v>
      </c>
      <c r="D67" s="1133" t="s">
        <v>20486</v>
      </c>
      <c r="E67" s="1134" t="s">
        <v>20487</v>
      </c>
      <c r="F67" s="1133" t="s">
        <v>20488</v>
      </c>
      <c r="G67" s="1135" t="s">
        <v>20489</v>
      </c>
      <c r="H67" s="1134" t="s">
        <v>20490</v>
      </c>
      <c r="I67" s="1134" t="s">
        <v>20491</v>
      </c>
      <c r="J67" s="1193">
        <v>506</v>
      </c>
      <c r="K67" s="1138">
        <v>1</v>
      </c>
      <c r="L67" s="1137">
        <v>2</v>
      </c>
      <c r="M67" s="1137">
        <v>1</v>
      </c>
      <c r="N67" s="1219">
        <f t="shared" si="10"/>
        <v>4</v>
      </c>
      <c r="O67" s="375">
        <v>293805</v>
      </c>
      <c r="P67" s="375">
        <v>0</v>
      </c>
      <c r="Q67" s="375">
        <v>43000</v>
      </c>
      <c r="R67" s="375">
        <v>0</v>
      </c>
      <c r="S67" s="1138">
        <f t="shared" si="8"/>
        <v>336805</v>
      </c>
      <c r="T67" s="1192">
        <v>1</v>
      </c>
      <c r="U67" s="1192">
        <v>1</v>
      </c>
      <c r="V67" s="1192">
        <v>0</v>
      </c>
      <c r="W67" s="1192">
        <v>0</v>
      </c>
      <c r="X67" s="1192">
        <v>0</v>
      </c>
      <c r="Y67" s="1192">
        <v>2</v>
      </c>
      <c r="Z67" s="1138">
        <f t="shared" si="9"/>
        <v>4</v>
      </c>
      <c r="AA67" s="1140" t="s">
        <v>20492</v>
      </c>
      <c r="AB67" s="375">
        <v>6364</v>
      </c>
    </row>
    <row r="68" spans="1:28" ht="16.5" customHeight="1">
      <c r="A68" s="1481">
        <v>60</v>
      </c>
      <c r="B68" s="1481" t="s">
        <v>20469</v>
      </c>
      <c r="C68" s="1482" t="s">
        <v>20493</v>
      </c>
      <c r="D68" s="1482" t="s">
        <v>20494</v>
      </c>
      <c r="E68" s="1482" t="s">
        <v>20495</v>
      </c>
      <c r="F68" s="1482" t="s">
        <v>20496</v>
      </c>
      <c r="G68" s="1483" t="s">
        <v>20497</v>
      </c>
      <c r="H68" s="1482" t="s">
        <v>20498</v>
      </c>
      <c r="I68" s="1482" t="s">
        <v>20499</v>
      </c>
      <c r="J68" s="1193">
        <v>297</v>
      </c>
      <c r="K68" s="1138">
        <v>1</v>
      </c>
      <c r="L68" s="1156">
        <v>3</v>
      </c>
      <c r="M68" s="1156">
        <v>0</v>
      </c>
      <c r="N68" s="1219">
        <f t="shared" si="10"/>
        <v>4</v>
      </c>
      <c r="O68" s="375">
        <v>407235</v>
      </c>
      <c r="P68" s="375">
        <v>0</v>
      </c>
      <c r="Q68" s="375">
        <v>106000</v>
      </c>
      <c r="R68" s="375">
        <v>0</v>
      </c>
      <c r="S68" s="1138">
        <f t="shared" si="8"/>
        <v>513235</v>
      </c>
      <c r="T68" s="1484">
        <v>110</v>
      </c>
      <c r="U68" s="1484">
        <v>0</v>
      </c>
      <c r="V68" s="1484">
        <v>215</v>
      </c>
      <c r="W68" s="1484">
        <v>0</v>
      </c>
      <c r="X68" s="1484">
        <v>0</v>
      </c>
      <c r="Y68" s="1484">
        <v>0</v>
      </c>
      <c r="Z68" s="1138">
        <f>SUM(T68:Y68)</f>
        <v>325</v>
      </c>
      <c r="AA68" s="1485" t="s">
        <v>20500</v>
      </c>
      <c r="AB68" s="375">
        <v>1791</v>
      </c>
    </row>
    <row r="69" spans="1:28" ht="16.5" customHeight="1">
      <c r="A69" s="1468" t="s">
        <v>20501</v>
      </c>
      <c r="B69" s="1468">
        <v>10</v>
      </c>
      <c r="C69" s="1468"/>
      <c r="D69" s="1468"/>
      <c r="E69" s="1469"/>
      <c r="F69" s="1468"/>
      <c r="G69" s="1470"/>
      <c r="H69" s="1468"/>
      <c r="I69" s="1469"/>
      <c r="J69" s="1471"/>
      <c r="K69" s="1472"/>
      <c r="L69" s="1472"/>
      <c r="M69" s="1472"/>
      <c r="N69" s="1479"/>
      <c r="O69" s="374"/>
      <c r="P69" s="374"/>
      <c r="Q69" s="374"/>
      <c r="R69" s="1475"/>
      <c r="S69" s="1475"/>
      <c r="T69" s="1480"/>
      <c r="U69" s="1476"/>
      <c r="V69" s="1476"/>
      <c r="W69" s="1476"/>
      <c r="X69" s="1476"/>
      <c r="Y69" s="1476"/>
      <c r="Z69" s="1476"/>
      <c r="AA69" s="1477"/>
      <c r="AB69" s="374"/>
    </row>
    <row r="70" spans="1:28" ht="16.5" customHeight="1">
      <c r="A70" s="1133">
        <v>61</v>
      </c>
      <c r="B70" s="1133" t="s">
        <v>20502</v>
      </c>
      <c r="C70" s="1133" t="s">
        <v>20503</v>
      </c>
      <c r="D70" s="1133" t="s">
        <v>20504</v>
      </c>
      <c r="E70" s="1134" t="s">
        <v>20505</v>
      </c>
      <c r="F70" s="1233" t="s">
        <v>20506</v>
      </c>
      <c r="G70" s="1135" t="s">
        <v>20507</v>
      </c>
      <c r="H70" s="1134" t="s">
        <v>20508</v>
      </c>
      <c r="I70" s="1134" t="s">
        <v>20509</v>
      </c>
      <c r="J70" s="1234">
        <v>192</v>
      </c>
      <c r="K70" s="1235">
        <v>1</v>
      </c>
      <c r="L70" s="1156">
        <v>0</v>
      </c>
      <c r="M70" s="1235">
        <v>1</v>
      </c>
      <c r="N70" s="1219">
        <f>K70+L70+M70</f>
        <v>2</v>
      </c>
      <c r="O70" s="1236">
        <v>118000</v>
      </c>
      <c r="P70" s="1236">
        <v>35214</v>
      </c>
      <c r="Q70" s="1236">
        <v>15443</v>
      </c>
      <c r="R70" s="375">
        <v>0</v>
      </c>
      <c r="S70" s="1138">
        <f t="shared" ref="S70" si="11">SUM(O70:R70)</f>
        <v>168657</v>
      </c>
      <c r="T70" s="1192">
        <v>64</v>
      </c>
      <c r="U70" s="1192">
        <v>0</v>
      </c>
      <c r="V70" s="1192">
        <v>100</v>
      </c>
      <c r="W70" s="1192">
        <v>0</v>
      </c>
      <c r="X70" s="1192">
        <v>0</v>
      </c>
      <c r="Y70" s="1192">
        <v>148</v>
      </c>
      <c r="Z70" s="1137">
        <f t="shared" ref="Z70:Z74" si="12">SUM(T70:Y70)</f>
        <v>312</v>
      </c>
      <c r="AA70" s="1151" t="s">
        <v>20510</v>
      </c>
      <c r="AB70" s="373">
        <v>5000</v>
      </c>
    </row>
    <row r="71" spans="1:28" ht="16.5" customHeight="1">
      <c r="A71" s="1133">
        <v>62</v>
      </c>
      <c r="B71" s="1133" t="s">
        <v>20502</v>
      </c>
      <c r="C71" s="1133" t="s">
        <v>20380</v>
      </c>
      <c r="D71" s="1133" t="s">
        <v>18470</v>
      </c>
      <c r="E71" s="1134" t="s">
        <v>20511</v>
      </c>
      <c r="F71" s="1133" t="s">
        <v>20512</v>
      </c>
      <c r="G71" s="1135" t="s">
        <v>20513</v>
      </c>
      <c r="H71" s="1134" t="s">
        <v>20514</v>
      </c>
      <c r="I71" s="1237" t="s">
        <v>20515</v>
      </c>
      <c r="J71" s="1238">
        <v>236</v>
      </c>
      <c r="K71" s="1239">
        <v>1</v>
      </c>
      <c r="L71" s="1240">
        <v>2</v>
      </c>
      <c r="M71" s="1156">
        <v>0</v>
      </c>
      <c r="N71" s="1219">
        <f t="shared" ref="N71:N74" si="13">K71+L71+M71</f>
        <v>3</v>
      </c>
      <c r="O71" s="781">
        <v>447031</v>
      </c>
      <c r="P71" s="781">
        <v>2625201</v>
      </c>
      <c r="Q71" s="781">
        <v>26230</v>
      </c>
      <c r="R71" s="781">
        <v>1563</v>
      </c>
      <c r="S71" s="1138">
        <f>SUM(O71:R71)</f>
        <v>3100025</v>
      </c>
      <c r="T71" s="1192">
        <v>39.33</v>
      </c>
      <c r="U71" s="1192">
        <v>68.400000000000006</v>
      </c>
      <c r="V71" s="1192">
        <v>145.36000000000001</v>
      </c>
      <c r="W71" s="1192">
        <v>0</v>
      </c>
      <c r="X71" s="1192">
        <v>0</v>
      </c>
      <c r="Y71" s="1192">
        <v>0</v>
      </c>
      <c r="Z71" s="1138">
        <f t="shared" si="12"/>
        <v>253.09000000000003</v>
      </c>
      <c r="AA71" s="1140" t="s">
        <v>20516</v>
      </c>
      <c r="AB71" s="375">
        <v>132024</v>
      </c>
    </row>
    <row r="72" spans="1:28" ht="16.5" customHeight="1">
      <c r="A72" s="1133">
        <v>63</v>
      </c>
      <c r="B72" s="1133" t="s">
        <v>1313</v>
      </c>
      <c r="C72" s="1133" t="s">
        <v>963</v>
      </c>
      <c r="D72" s="1133" t="s">
        <v>20298</v>
      </c>
      <c r="E72" s="1134" t="s">
        <v>20517</v>
      </c>
      <c r="F72" s="1133" t="s">
        <v>20518</v>
      </c>
      <c r="G72" s="1135" t="s">
        <v>20519</v>
      </c>
      <c r="H72" s="1134" t="s">
        <v>20520</v>
      </c>
      <c r="I72" s="1134" t="s">
        <v>20521</v>
      </c>
      <c r="J72" s="1241">
        <v>235</v>
      </c>
      <c r="K72" s="1242">
        <v>1</v>
      </c>
      <c r="L72" s="1243">
        <v>2</v>
      </c>
      <c r="M72" s="1156">
        <v>0</v>
      </c>
      <c r="N72" s="1219">
        <f t="shared" si="13"/>
        <v>3</v>
      </c>
      <c r="O72" s="781">
        <v>316708</v>
      </c>
      <c r="P72" s="781">
        <v>0</v>
      </c>
      <c r="Q72" s="781">
        <v>49346</v>
      </c>
      <c r="R72" s="781">
        <v>977</v>
      </c>
      <c r="S72" s="1138">
        <f t="shared" ref="S72:S74" si="14">SUM(O72:R72)</f>
        <v>367031</v>
      </c>
      <c r="T72" s="1192">
        <v>100</v>
      </c>
      <c r="U72" s="1192">
        <v>0</v>
      </c>
      <c r="V72" s="1192">
        <v>82</v>
      </c>
      <c r="W72" s="1192">
        <v>0</v>
      </c>
      <c r="X72" s="1192">
        <v>0</v>
      </c>
      <c r="Y72" s="1192">
        <v>0</v>
      </c>
      <c r="Z72" s="1138">
        <f t="shared" si="12"/>
        <v>182</v>
      </c>
      <c r="AA72" s="1140" t="s">
        <v>20522</v>
      </c>
      <c r="AB72" s="375">
        <v>8010</v>
      </c>
    </row>
    <row r="73" spans="1:28" ht="16.5" customHeight="1">
      <c r="A73" s="1133">
        <v>64</v>
      </c>
      <c r="B73" s="1133" t="s">
        <v>1313</v>
      </c>
      <c r="C73" s="1133" t="s">
        <v>1319</v>
      </c>
      <c r="D73" s="1133" t="s">
        <v>20393</v>
      </c>
      <c r="E73" s="1134" t="s">
        <v>20523</v>
      </c>
      <c r="F73" s="1133" t="s">
        <v>20524</v>
      </c>
      <c r="G73" s="1135" t="s">
        <v>20525</v>
      </c>
      <c r="H73" s="1134" t="s">
        <v>20526</v>
      </c>
      <c r="I73" s="1134" t="s">
        <v>20527</v>
      </c>
      <c r="J73" s="1244">
        <v>2611</v>
      </c>
      <c r="K73" s="1245">
        <v>1</v>
      </c>
      <c r="L73" s="1246">
        <v>2</v>
      </c>
      <c r="M73" s="1245">
        <v>0</v>
      </c>
      <c r="N73" s="1219">
        <f t="shared" si="13"/>
        <v>3</v>
      </c>
      <c r="O73" s="781">
        <v>759142</v>
      </c>
      <c r="P73" s="781">
        <v>10200</v>
      </c>
      <c r="Q73" s="781">
        <v>26260</v>
      </c>
      <c r="R73" s="781">
        <v>1024</v>
      </c>
      <c r="S73" s="1138">
        <f t="shared" si="14"/>
        <v>796626</v>
      </c>
      <c r="T73" s="1192">
        <v>57.3</v>
      </c>
      <c r="U73" s="1192">
        <v>0</v>
      </c>
      <c r="V73" s="1192">
        <v>100.27500000000001</v>
      </c>
      <c r="W73" s="1192">
        <v>0</v>
      </c>
      <c r="X73" s="1192">
        <v>0</v>
      </c>
      <c r="Y73" s="1192">
        <v>0</v>
      </c>
      <c r="Z73" s="1138">
        <f t="shared" si="12"/>
        <v>157.57499999999999</v>
      </c>
      <c r="AA73" s="1140" t="s">
        <v>20528</v>
      </c>
      <c r="AB73" s="375">
        <v>14310</v>
      </c>
    </row>
    <row r="74" spans="1:28" ht="16.5" customHeight="1">
      <c r="A74" s="1133">
        <v>65</v>
      </c>
      <c r="B74" s="1133" t="s">
        <v>1313</v>
      </c>
      <c r="C74" s="1133" t="s">
        <v>14357</v>
      </c>
      <c r="D74" s="1133" t="s">
        <v>20529</v>
      </c>
      <c r="E74" s="1134" t="s">
        <v>20530</v>
      </c>
      <c r="F74" s="1133" t="s">
        <v>20512</v>
      </c>
      <c r="G74" s="1135" t="s">
        <v>20531</v>
      </c>
      <c r="H74" s="1134" t="s">
        <v>20532</v>
      </c>
      <c r="I74" s="123" t="s">
        <v>20533</v>
      </c>
      <c r="J74" s="1247">
        <v>396</v>
      </c>
      <c r="K74" s="1248">
        <v>1</v>
      </c>
      <c r="L74" s="1247">
        <v>3</v>
      </c>
      <c r="M74" s="1248">
        <v>0</v>
      </c>
      <c r="N74" s="1219">
        <f t="shared" si="13"/>
        <v>4</v>
      </c>
      <c r="O74" s="781">
        <v>236760</v>
      </c>
      <c r="P74" s="781">
        <v>30000</v>
      </c>
      <c r="Q74" s="781">
        <v>17000</v>
      </c>
      <c r="R74" s="781">
        <v>2245</v>
      </c>
      <c r="S74" s="1138">
        <f t="shared" si="14"/>
        <v>286005</v>
      </c>
      <c r="T74" s="1192">
        <v>100</v>
      </c>
      <c r="U74" s="1192">
        <v>0</v>
      </c>
      <c r="V74" s="1192">
        <v>87</v>
      </c>
      <c r="W74" s="1192">
        <v>132</v>
      </c>
      <c r="X74" s="1192">
        <v>13</v>
      </c>
      <c r="Y74" s="1192">
        <v>0</v>
      </c>
      <c r="Z74" s="1138">
        <f t="shared" si="12"/>
        <v>332</v>
      </c>
      <c r="AA74" s="1140" t="s">
        <v>20534</v>
      </c>
      <c r="AB74" s="375">
        <v>27460</v>
      </c>
    </row>
    <row r="75" spans="1:28" ht="16.5" customHeight="1">
      <c r="A75" s="1468" t="s">
        <v>20535</v>
      </c>
      <c r="B75" s="1468">
        <v>5</v>
      </c>
      <c r="C75" s="1468"/>
      <c r="D75" s="1468"/>
      <c r="E75" s="1469"/>
      <c r="F75" s="1468"/>
      <c r="G75" s="1470"/>
      <c r="H75" s="1468"/>
      <c r="I75" s="1469"/>
      <c r="J75" s="1471"/>
      <c r="K75" s="1472"/>
      <c r="L75" s="1473"/>
      <c r="M75" s="1472"/>
      <c r="N75" s="1479"/>
      <c r="O75" s="374"/>
      <c r="P75" s="374"/>
      <c r="Q75" s="374"/>
      <c r="R75" s="374"/>
      <c r="S75" s="1475"/>
      <c r="T75" s="1480"/>
      <c r="U75" s="1480"/>
      <c r="V75" s="1480"/>
      <c r="W75" s="1480"/>
      <c r="X75" s="1480"/>
      <c r="Y75" s="1480"/>
      <c r="Z75" s="1476"/>
      <c r="AA75" s="1477"/>
      <c r="AB75" s="374"/>
    </row>
    <row r="76" spans="1:28" ht="16.5" customHeight="1">
      <c r="A76" s="1133">
        <v>66</v>
      </c>
      <c r="B76" s="1133" t="s">
        <v>1373</v>
      </c>
      <c r="C76" s="1133" t="s">
        <v>1059</v>
      </c>
      <c r="D76" s="1133" t="s">
        <v>20271</v>
      </c>
      <c r="E76" s="1134" t="s">
        <v>20536</v>
      </c>
      <c r="F76" s="1133" t="s">
        <v>20537</v>
      </c>
      <c r="G76" s="1249" t="s">
        <v>20538</v>
      </c>
      <c r="H76" s="1134" t="s">
        <v>20539</v>
      </c>
      <c r="I76" s="1134" t="s">
        <v>20540</v>
      </c>
      <c r="J76" s="1226">
        <v>500</v>
      </c>
      <c r="K76" s="1153">
        <v>1</v>
      </c>
      <c r="L76" s="1152">
        <v>2</v>
      </c>
      <c r="M76" s="1152">
        <v>4</v>
      </c>
      <c r="N76" s="1219">
        <f>K76+L76+M76</f>
        <v>7</v>
      </c>
      <c r="O76" s="375">
        <v>356854</v>
      </c>
      <c r="P76" s="375">
        <v>4000</v>
      </c>
      <c r="Q76" s="375">
        <v>153126</v>
      </c>
      <c r="R76" s="375">
        <v>29541</v>
      </c>
      <c r="S76" s="1138">
        <f>SUM(O76:R76)</f>
        <v>543521</v>
      </c>
      <c r="T76" s="1192">
        <v>1</v>
      </c>
      <c r="U76" s="1192">
        <v>1</v>
      </c>
      <c r="V76" s="1192">
        <v>1</v>
      </c>
      <c r="W76" s="1192">
        <v>1</v>
      </c>
      <c r="X76" s="1192">
        <v>1</v>
      </c>
      <c r="Y76" s="1192">
        <v>9</v>
      </c>
      <c r="Z76" s="1138">
        <f t="shared" ref="Z76" si="15">SUM(T76:Y76)</f>
        <v>14</v>
      </c>
      <c r="AA76" s="1140" t="s">
        <v>20541</v>
      </c>
      <c r="AB76" s="375">
        <v>75732</v>
      </c>
    </row>
    <row r="77" spans="1:28" ht="16.5" customHeight="1">
      <c r="A77" s="1133">
        <v>67</v>
      </c>
      <c r="B77" s="1133" t="s">
        <v>1373</v>
      </c>
      <c r="C77" s="1133" t="s">
        <v>138</v>
      </c>
      <c r="D77" s="1133" t="s">
        <v>20258</v>
      </c>
      <c r="E77" s="1134" t="s">
        <v>20542</v>
      </c>
      <c r="F77" s="1133" t="s">
        <v>20543</v>
      </c>
      <c r="G77" s="1250" t="s">
        <v>20544</v>
      </c>
      <c r="H77" s="1134" t="s">
        <v>20545</v>
      </c>
      <c r="I77" s="1134" t="s">
        <v>20546</v>
      </c>
      <c r="J77" s="1251">
        <v>117</v>
      </c>
      <c r="K77" s="1252">
        <v>1</v>
      </c>
      <c r="L77" s="1253">
        <v>4</v>
      </c>
      <c r="M77" s="1138">
        <v>0</v>
      </c>
      <c r="N77" s="1219">
        <f t="shared" ref="N77:N80" si="16">K77+L77+M77</f>
        <v>5</v>
      </c>
      <c r="O77" s="781">
        <v>362000</v>
      </c>
      <c r="P77" s="781">
        <v>0</v>
      </c>
      <c r="Q77" s="781">
        <v>205332</v>
      </c>
      <c r="R77" s="781">
        <v>41087</v>
      </c>
      <c r="S77" s="1138">
        <f t="shared" ref="S77:S80" si="17">SUM(O77:R77)</f>
        <v>608419</v>
      </c>
      <c r="T77" s="1192">
        <v>0</v>
      </c>
      <c r="U77" s="1192">
        <v>57</v>
      </c>
      <c r="V77" s="1192">
        <f>30+52+49+59+283</f>
        <v>473</v>
      </c>
      <c r="W77" s="1192">
        <f>120+169</f>
        <v>289</v>
      </c>
      <c r="X77" s="1192">
        <v>0</v>
      </c>
      <c r="Y77" s="1192">
        <v>102.79</v>
      </c>
      <c r="Z77" s="1138">
        <f>SUM(T77:Y77)</f>
        <v>921.79</v>
      </c>
      <c r="AA77" s="1140" t="s">
        <v>20547</v>
      </c>
      <c r="AB77" s="375">
        <v>23679</v>
      </c>
    </row>
    <row r="78" spans="1:28" ht="16.5" customHeight="1">
      <c r="A78" s="1133">
        <v>68</v>
      </c>
      <c r="B78" s="1133" t="s">
        <v>20548</v>
      </c>
      <c r="C78" s="1133" t="s">
        <v>20380</v>
      </c>
      <c r="D78" s="1133" t="s">
        <v>18470</v>
      </c>
      <c r="E78" s="1134" t="s">
        <v>20549</v>
      </c>
      <c r="F78" s="1133" t="s">
        <v>20075</v>
      </c>
      <c r="G78" s="1249" t="s">
        <v>20550</v>
      </c>
      <c r="H78" s="1134" t="s">
        <v>20551</v>
      </c>
      <c r="I78" s="1134" t="s">
        <v>20552</v>
      </c>
      <c r="J78" s="1193">
        <v>191</v>
      </c>
      <c r="K78" s="1138">
        <v>1</v>
      </c>
      <c r="L78" s="1137">
        <v>8</v>
      </c>
      <c r="M78" s="1138">
        <v>0</v>
      </c>
      <c r="N78" s="1219">
        <f t="shared" si="16"/>
        <v>9</v>
      </c>
      <c r="O78" s="781">
        <v>464979</v>
      </c>
      <c r="P78" s="781">
        <v>20000</v>
      </c>
      <c r="Q78" s="781">
        <v>375326</v>
      </c>
      <c r="R78" s="781">
        <v>147318</v>
      </c>
      <c r="S78" s="1138">
        <f t="shared" si="17"/>
        <v>1007623</v>
      </c>
      <c r="T78" s="1192">
        <v>61</v>
      </c>
      <c r="U78" s="1192">
        <v>0</v>
      </c>
      <c r="V78" s="1192">
        <v>517</v>
      </c>
      <c r="W78" s="1192">
        <v>257</v>
      </c>
      <c r="X78" s="1192">
        <v>113</v>
      </c>
      <c r="Y78" s="1192">
        <v>1729</v>
      </c>
      <c r="Z78" s="1138">
        <f t="shared" ref="Z78:Z80" si="18">SUM(T78:Y78)</f>
        <v>2677</v>
      </c>
      <c r="AA78" s="1140" t="s">
        <v>20553</v>
      </c>
      <c r="AB78" s="375">
        <v>87020</v>
      </c>
    </row>
    <row r="79" spans="1:28" ht="16.5" customHeight="1">
      <c r="A79" s="1133">
        <v>69</v>
      </c>
      <c r="B79" s="1133" t="s">
        <v>20548</v>
      </c>
      <c r="C79" s="1133" t="s">
        <v>20554</v>
      </c>
      <c r="D79" s="1133" t="s">
        <v>20555</v>
      </c>
      <c r="E79" s="1134" t="s">
        <v>20556</v>
      </c>
      <c r="F79" s="1133" t="s">
        <v>20557</v>
      </c>
      <c r="G79" s="1249" t="s">
        <v>20558</v>
      </c>
      <c r="H79" s="1134" t="s">
        <v>20559</v>
      </c>
      <c r="I79" s="1134" t="s">
        <v>20560</v>
      </c>
      <c r="J79" s="1193">
        <v>71</v>
      </c>
      <c r="K79" s="1138">
        <v>1</v>
      </c>
      <c r="L79" s="1137">
        <v>7</v>
      </c>
      <c r="M79" s="1137">
        <v>0</v>
      </c>
      <c r="N79" s="1219">
        <f t="shared" si="16"/>
        <v>8</v>
      </c>
      <c r="O79" s="781">
        <v>773544</v>
      </c>
      <c r="P79" s="781">
        <v>22864</v>
      </c>
      <c r="Q79" s="781">
        <v>241426</v>
      </c>
      <c r="R79" s="781">
        <v>280297</v>
      </c>
      <c r="S79" s="1138">
        <f t="shared" si="17"/>
        <v>1318131</v>
      </c>
      <c r="T79" s="1192">
        <v>370</v>
      </c>
      <c r="U79" s="1192">
        <v>0</v>
      </c>
      <c r="V79" s="1192">
        <v>1360</v>
      </c>
      <c r="W79" s="1192">
        <v>200</v>
      </c>
      <c r="X79" s="1192">
        <v>0</v>
      </c>
      <c r="Y79" s="1192">
        <v>0</v>
      </c>
      <c r="Z79" s="1138">
        <f t="shared" si="18"/>
        <v>1930</v>
      </c>
      <c r="AA79" s="1140" t="s">
        <v>20561</v>
      </c>
      <c r="AB79" s="375">
        <v>10127</v>
      </c>
    </row>
    <row r="80" spans="1:28" ht="16.5" customHeight="1">
      <c r="A80" s="1133">
        <v>70</v>
      </c>
      <c r="B80" s="1133" t="s">
        <v>1373</v>
      </c>
      <c r="C80" s="1133" t="s">
        <v>1453</v>
      </c>
      <c r="D80" s="1133" t="s">
        <v>18464</v>
      </c>
      <c r="E80" s="1134" t="s">
        <v>20562</v>
      </c>
      <c r="F80" s="1233" t="s">
        <v>20563</v>
      </c>
      <c r="G80" s="1249" t="s">
        <v>20564</v>
      </c>
      <c r="H80" s="1134" t="s">
        <v>20565</v>
      </c>
      <c r="I80" s="1134" t="s">
        <v>20566</v>
      </c>
      <c r="J80" s="1220">
        <v>616</v>
      </c>
      <c r="K80" s="1155">
        <v>1</v>
      </c>
      <c r="L80" s="1154">
        <v>8</v>
      </c>
      <c r="M80" s="1154">
        <v>0</v>
      </c>
      <c r="N80" s="1219">
        <f t="shared" si="16"/>
        <v>9</v>
      </c>
      <c r="O80" s="781">
        <v>894936</v>
      </c>
      <c r="P80" s="781">
        <v>0</v>
      </c>
      <c r="Q80" s="781">
        <v>136985</v>
      </c>
      <c r="R80" s="781">
        <v>49737</v>
      </c>
      <c r="S80" s="1138">
        <f t="shared" si="17"/>
        <v>1081658</v>
      </c>
      <c r="T80" s="1192">
        <v>70.995000000000005</v>
      </c>
      <c r="U80" s="1192">
        <v>23.640999999999998</v>
      </c>
      <c r="V80" s="1192">
        <v>1963.64</v>
      </c>
      <c r="W80" s="1192">
        <v>307.34199999999998</v>
      </c>
      <c r="X80" s="1192">
        <v>177.06100000000001</v>
      </c>
      <c r="Y80" s="1192">
        <v>0</v>
      </c>
      <c r="Z80" s="1138">
        <f t="shared" si="18"/>
        <v>2542.6790000000005</v>
      </c>
      <c r="AA80" s="1140" t="s">
        <v>20567</v>
      </c>
      <c r="AB80" s="375">
        <v>43800</v>
      </c>
    </row>
    <row r="81" spans="1:29" ht="16.5" customHeight="1">
      <c r="A81" s="1468" t="s">
        <v>20568</v>
      </c>
      <c r="B81" s="1468">
        <v>5</v>
      </c>
      <c r="C81" s="1468"/>
      <c r="D81" s="1468"/>
      <c r="E81" s="1469"/>
      <c r="F81" s="1468"/>
      <c r="G81" s="1470"/>
      <c r="H81" s="1468"/>
      <c r="I81" s="1469"/>
      <c r="J81" s="1471"/>
      <c r="K81" s="1472"/>
      <c r="L81" s="1472"/>
      <c r="M81" s="1473"/>
      <c r="N81" s="1479"/>
      <c r="O81" s="374"/>
      <c r="P81" s="374"/>
      <c r="Q81" s="374"/>
      <c r="R81" s="374"/>
      <c r="S81" s="1475"/>
      <c r="T81" s="1476"/>
      <c r="U81" s="1476"/>
      <c r="V81" s="1476"/>
      <c r="W81" s="1476"/>
      <c r="X81" s="1476"/>
      <c r="Y81" s="1476"/>
      <c r="Z81" s="1476"/>
      <c r="AA81" s="1477"/>
      <c r="AB81" s="374"/>
    </row>
    <row r="82" spans="1:29" ht="16.5" customHeight="1">
      <c r="A82" s="1133">
        <v>71</v>
      </c>
      <c r="B82" s="1133" t="s">
        <v>1474</v>
      </c>
      <c r="C82" s="1133" t="s">
        <v>230</v>
      </c>
      <c r="D82" s="1133" t="s">
        <v>20258</v>
      </c>
      <c r="E82" s="1134" t="s">
        <v>20569</v>
      </c>
      <c r="F82" s="1133" t="s">
        <v>20570</v>
      </c>
      <c r="G82" s="1249" t="s">
        <v>20571</v>
      </c>
      <c r="H82" s="1134" t="s">
        <v>20572</v>
      </c>
      <c r="I82" s="1134" t="s">
        <v>20573</v>
      </c>
      <c r="J82" s="1254">
        <v>497</v>
      </c>
      <c r="K82" s="1255">
        <v>1</v>
      </c>
      <c r="L82" s="1254">
        <v>4</v>
      </c>
      <c r="M82" s="1255">
        <v>3</v>
      </c>
      <c r="N82" s="1219">
        <f>K82+L82+M82</f>
        <v>8</v>
      </c>
      <c r="O82" s="375">
        <v>672818</v>
      </c>
      <c r="P82" s="375">
        <v>88000</v>
      </c>
      <c r="Q82" s="375">
        <v>72000</v>
      </c>
      <c r="R82" s="375">
        <v>46000</v>
      </c>
      <c r="S82" s="1138">
        <f>SUM(O82:R82)</f>
        <v>878818</v>
      </c>
      <c r="T82" s="1192">
        <v>118.4</v>
      </c>
      <c r="U82" s="1192">
        <v>198.4</v>
      </c>
      <c r="V82" s="1192">
        <v>199.66</v>
      </c>
      <c r="W82" s="1192">
        <v>60</v>
      </c>
      <c r="X82" s="1192">
        <v>80</v>
      </c>
      <c r="Y82" s="1192">
        <v>149</v>
      </c>
      <c r="Z82" s="1138">
        <f>SUM(T82:Y82)</f>
        <v>805.46</v>
      </c>
      <c r="AA82" s="1140" t="s">
        <v>20574</v>
      </c>
      <c r="AB82" s="375">
        <v>39314</v>
      </c>
    </row>
    <row r="83" spans="1:29" ht="16.5" customHeight="1">
      <c r="A83" s="1133">
        <v>72</v>
      </c>
      <c r="B83" s="1133" t="s">
        <v>1474</v>
      </c>
      <c r="C83" s="1133" t="s">
        <v>963</v>
      </c>
      <c r="D83" s="1133" t="s">
        <v>20298</v>
      </c>
      <c r="E83" s="1134" t="s">
        <v>20575</v>
      </c>
      <c r="F83" s="1133" t="s">
        <v>20576</v>
      </c>
      <c r="G83" s="1249" t="s">
        <v>20577</v>
      </c>
      <c r="H83" s="1134" t="s">
        <v>20578</v>
      </c>
      <c r="I83" s="1134" t="s">
        <v>20579</v>
      </c>
      <c r="J83" s="1152">
        <v>425</v>
      </c>
      <c r="K83" s="1153">
        <v>1</v>
      </c>
      <c r="L83" s="1152">
        <v>3</v>
      </c>
      <c r="M83" s="1256">
        <v>0</v>
      </c>
      <c r="N83" s="1219">
        <f t="shared" ref="N83:N86" si="19">K83+L83+M83</f>
        <v>4</v>
      </c>
      <c r="O83" s="781">
        <v>515200</v>
      </c>
      <c r="P83" s="781">
        <v>18000</v>
      </c>
      <c r="Q83" s="781">
        <v>90476</v>
      </c>
      <c r="R83" s="781">
        <v>61070</v>
      </c>
      <c r="S83" s="1138">
        <f>SUM(O83:R83)</f>
        <v>684746</v>
      </c>
      <c r="T83" s="1192">
        <v>150</v>
      </c>
      <c r="U83" s="1192">
        <v>0</v>
      </c>
      <c r="V83" s="1192">
        <v>280</v>
      </c>
      <c r="W83" s="1192">
        <v>150</v>
      </c>
      <c r="X83" s="1192">
        <v>0</v>
      </c>
      <c r="Y83" s="1192">
        <v>0</v>
      </c>
      <c r="Z83" s="1138">
        <f>SUM(T83:Y83)</f>
        <v>580</v>
      </c>
      <c r="AA83" s="1257" t="s">
        <v>20580</v>
      </c>
      <c r="AB83" s="375">
        <v>41507</v>
      </c>
    </row>
    <row r="84" spans="1:29" ht="16.5" customHeight="1">
      <c r="A84" s="1133">
        <v>73</v>
      </c>
      <c r="B84" s="1133" t="s">
        <v>1474</v>
      </c>
      <c r="C84" s="1133" t="s">
        <v>1105</v>
      </c>
      <c r="D84" s="1133" t="s">
        <v>20271</v>
      </c>
      <c r="E84" s="1134" t="s">
        <v>20581</v>
      </c>
      <c r="F84" s="1133" t="s">
        <v>20582</v>
      </c>
      <c r="G84" s="1249" t="s">
        <v>20583</v>
      </c>
      <c r="H84" s="1134" t="s">
        <v>20584</v>
      </c>
      <c r="I84" s="1134" t="s">
        <v>20585</v>
      </c>
      <c r="J84" s="1258">
        <v>250</v>
      </c>
      <c r="K84" s="1256">
        <v>1</v>
      </c>
      <c r="L84" s="1258">
        <v>1</v>
      </c>
      <c r="M84" s="1256">
        <v>0</v>
      </c>
      <c r="N84" s="1219">
        <f t="shared" si="19"/>
        <v>2</v>
      </c>
      <c r="O84" s="375">
        <v>401150</v>
      </c>
      <c r="P84" s="375">
        <v>0</v>
      </c>
      <c r="Q84" s="375">
        <v>22000</v>
      </c>
      <c r="R84" s="375">
        <v>34624</v>
      </c>
      <c r="S84" s="1138">
        <f>SUM(O84:R84)</f>
        <v>457774</v>
      </c>
      <c r="T84" s="1192">
        <v>30</v>
      </c>
      <c r="U84" s="1192">
        <v>50</v>
      </c>
      <c r="V84" s="1192">
        <v>0</v>
      </c>
      <c r="W84" s="1192">
        <v>0</v>
      </c>
      <c r="X84" s="1192">
        <v>30</v>
      </c>
      <c r="Y84" s="1192">
        <v>190.32</v>
      </c>
      <c r="Z84" s="1138">
        <f>SUM(T84:Y84)</f>
        <v>300.32</v>
      </c>
      <c r="AA84" s="1140" t="s">
        <v>20586</v>
      </c>
      <c r="AB84" s="375">
        <v>25000</v>
      </c>
    </row>
    <row r="85" spans="1:29" ht="16.5" customHeight="1">
      <c r="A85" s="1133">
        <v>74</v>
      </c>
      <c r="B85" s="1133" t="s">
        <v>1474</v>
      </c>
      <c r="C85" s="1133" t="s">
        <v>1319</v>
      </c>
      <c r="D85" s="1133" t="s">
        <v>20393</v>
      </c>
      <c r="E85" s="1134" t="s">
        <v>20587</v>
      </c>
      <c r="F85" s="1133" t="s">
        <v>20588</v>
      </c>
      <c r="G85" s="1249" t="s">
        <v>20589</v>
      </c>
      <c r="H85" s="1134" t="s">
        <v>20590</v>
      </c>
      <c r="I85" s="1134" t="s">
        <v>20591</v>
      </c>
      <c r="J85" s="1259">
        <v>292</v>
      </c>
      <c r="K85" s="1260">
        <v>1</v>
      </c>
      <c r="L85" s="1259">
        <v>2</v>
      </c>
      <c r="M85" s="1260">
        <v>0</v>
      </c>
      <c r="N85" s="1219">
        <f t="shared" si="19"/>
        <v>3</v>
      </c>
      <c r="O85" s="375">
        <v>0</v>
      </c>
      <c r="P85" s="375">
        <v>0</v>
      </c>
      <c r="Q85" s="375">
        <v>0</v>
      </c>
      <c r="R85" s="1261">
        <v>0</v>
      </c>
      <c r="S85" s="1138">
        <f>SUM(O85:R85)</f>
        <v>0</v>
      </c>
      <c r="T85" s="1192">
        <v>138</v>
      </c>
      <c r="U85" s="1192">
        <v>70</v>
      </c>
      <c r="V85" s="1192">
        <v>198</v>
      </c>
      <c r="W85" s="1192">
        <v>35</v>
      </c>
      <c r="X85" s="1192">
        <v>0</v>
      </c>
      <c r="Y85" s="1192">
        <v>10</v>
      </c>
      <c r="Z85" s="1138">
        <f>SUM(T85:Y85)</f>
        <v>451</v>
      </c>
      <c r="AA85" s="1140" t="s">
        <v>20592</v>
      </c>
      <c r="AB85" s="375">
        <v>3950</v>
      </c>
    </row>
    <row r="86" spans="1:29" ht="16.5" customHeight="1">
      <c r="A86" s="1133">
        <v>75</v>
      </c>
      <c r="B86" s="1133" t="s">
        <v>1474</v>
      </c>
      <c r="C86" s="1133" t="s">
        <v>1499</v>
      </c>
      <c r="D86" s="1133" t="s">
        <v>20593</v>
      </c>
      <c r="E86" s="1134" t="s">
        <v>20594</v>
      </c>
      <c r="F86" s="1133" t="s">
        <v>20595</v>
      </c>
      <c r="G86" s="1250" t="s">
        <v>20596</v>
      </c>
      <c r="H86" s="1134" t="s">
        <v>20597</v>
      </c>
      <c r="I86" s="1134" t="s">
        <v>20598</v>
      </c>
      <c r="J86" s="1262">
        <v>240</v>
      </c>
      <c r="K86" s="1263">
        <v>1</v>
      </c>
      <c r="L86" s="1262">
        <v>11</v>
      </c>
      <c r="M86" s="1263">
        <v>0</v>
      </c>
      <c r="N86" s="1219">
        <f t="shared" si="19"/>
        <v>12</v>
      </c>
      <c r="O86" s="781">
        <v>612155</v>
      </c>
      <c r="P86" s="781">
        <v>0</v>
      </c>
      <c r="Q86" s="781">
        <v>21640</v>
      </c>
      <c r="R86" s="781">
        <v>17570</v>
      </c>
      <c r="S86" s="1138">
        <f>SUM(O86:R86)</f>
        <v>651365</v>
      </c>
      <c r="T86" s="1192">
        <v>169</v>
      </c>
      <c r="U86" s="1192">
        <v>0</v>
      </c>
      <c r="V86" s="1192">
        <v>22</v>
      </c>
      <c r="W86" s="1192">
        <v>635</v>
      </c>
      <c r="X86" s="1192">
        <v>130</v>
      </c>
      <c r="Y86" s="1192">
        <v>0</v>
      </c>
      <c r="Z86" s="1138">
        <f t="shared" ref="Z86" si="20">SUM(T86:Y86)</f>
        <v>956</v>
      </c>
      <c r="AA86" s="1264" t="s">
        <v>20599</v>
      </c>
      <c r="AB86" s="375">
        <v>67943</v>
      </c>
    </row>
    <row r="87" spans="1:29" ht="16.5" customHeight="1">
      <c r="A87" s="1468" t="s">
        <v>20600</v>
      </c>
      <c r="B87" s="1468">
        <v>5</v>
      </c>
      <c r="C87" s="1468"/>
      <c r="D87" s="1468"/>
      <c r="E87" s="1469"/>
      <c r="F87" s="1468"/>
      <c r="G87" s="1470"/>
      <c r="H87" s="1468"/>
      <c r="I87" s="1469"/>
      <c r="J87" s="1471"/>
      <c r="K87" s="1472"/>
      <c r="L87" s="1472"/>
      <c r="M87" s="1473"/>
      <c r="N87" s="1479"/>
      <c r="O87" s="374"/>
      <c r="P87" s="374"/>
      <c r="Q87" s="374"/>
      <c r="R87" s="374"/>
      <c r="S87" s="1475"/>
      <c r="T87" s="1476"/>
      <c r="U87" s="1476"/>
      <c r="V87" s="1476"/>
      <c r="W87" s="1476"/>
      <c r="X87" s="1476"/>
      <c r="Y87" s="1476"/>
      <c r="Z87" s="1476"/>
      <c r="AA87" s="1477"/>
      <c r="AB87" s="374"/>
    </row>
    <row r="88" spans="1:29" s="1271" customFormat="1" ht="16.5" customHeight="1">
      <c r="A88" s="1133">
        <v>76</v>
      </c>
      <c r="B88" s="1133" t="s">
        <v>14645</v>
      </c>
      <c r="C88" s="1133" t="s">
        <v>18509</v>
      </c>
      <c r="D88" s="1133" t="s">
        <v>20601</v>
      </c>
      <c r="E88" s="1134" t="s">
        <v>20602</v>
      </c>
      <c r="F88" s="1133" t="s">
        <v>20603</v>
      </c>
      <c r="G88" s="1265" t="s">
        <v>20604</v>
      </c>
      <c r="H88" s="123" t="s">
        <v>20605</v>
      </c>
      <c r="I88" s="1266" t="s">
        <v>20606</v>
      </c>
      <c r="J88" s="1267">
        <v>295</v>
      </c>
      <c r="K88" s="1268">
        <v>1</v>
      </c>
      <c r="L88" s="1269">
        <v>8</v>
      </c>
      <c r="M88" s="1270">
        <v>0</v>
      </c>
      <c r="N88" s="1219">
        <f>K88+L88+M88</f>
        <v>9</v>
      </c>
      <c r="O88" s="781">
        <v>1070825</v>
      </c>
      <c r="P88" s="781">
        <v>25000</v>
      </c>
      <c r="Q88" s="781">
        <v>31360</v>
      </c>
      <c r="R88" s="781">
        <v>82831</v>
      </c>
      <c r="S88" s="1138">
        <f>SUM(O88:R88)</f>
        <v>1210016</v>
      </c>
      <c r="T88" s="1192">
        <v>123.9</v>
      </c>
      <c r="U88" s="1192">
        <v>0</v>
      </c>
      <c r="V88" s="1192">
        <v>561.98</v>
      </c>
      <c r="W88" s="1192">
        <v>162.29</v>
      </c>
      <c r="X88" s="1192">
        <v>0</v>
      </c>
      <c r="Y88" s="1192">
        <v>195.94</v>
      </c>
      <c r="Z88" s="1138">
        <f t="shared" ref="Z88" si="21">SUM(T88:Y88)</f>
        <v>1044.1099999999999</v>
      </c>
      <c r="AA88" s="1140" t="s">
        <v>20607</v>
      </c>
      <c r="AB88" s="375">
        <v>9783</v>
      </c>
      <c r="AC88" s="11"/>
    </row>
    <row r="89" spans="1:29" ht="16.5" customHeight="1">
      <c r="A89" s="1468" t="s">
        <v>1563</v>
      </c>
      <c r="B89" s="1468">
        <v>1</v>
      </c>
      <c r="C89" s="1468"/>
      <c r="D89" s="1468"/>
      <c r="E89" s="1469"/>
      <c r="F89" s="1468"/>
      <c r="G89" s="1470"/>
      <c r="H89" s="1486"/>
      <c r="I89" s="1487"/>
      <c r="J89" s="1488"/>
      <c r="K89" s="1489"/>
      <c r="L89" s="1489"/>
      <c r="M89" s="1490"/>
      <c r="N89" s="1479"/>
      <c r="O89" s="374"/>
      <c r="P89" s="374"/>
      <c r="Q89" s="374"/>
      <c r="R89" s="374"/>
      <c r="S89" s="1475"/>
      <c r="T89" s="1491"/>
      <c r="U89" s="1491"/>
      <c r="V89" s="1491"/>
      <c r="W89" s="1491"/>
      <c r="X89" s="1491"/>
      <c r="Y89" s="1491"/>
      <c r="Z89" s="1491"/>
      <c r="AA89" s="1492"/>
      <c r="AB89" s="374"/>
    </row>
    <row r="90" spans="1:29" ht="16.5" customHeight="1">
      <c r="A90" s="1133">
        <v>77</v>
      </c>
      <c r="B90" s="1133" t="s">
        <v>111</v>
      </c>
      <c r="C90" s="1133" t="s">
        <v>1732</v>
      </c>
      <c r="D90" s="1133" t="s">
        <v>18639</v>
      </c>
      <c r="E90" s="1134" t="s">
        <v>20608</v>
      </c>
      <c r="F90" s="1133" t="s">
        <v>20609</v>
      </c>
      <c r="G90" s="1272" t="s">
        <v>18648</v>
      </c>
      <c r="H90" s="1134" t="s">
        <v>20610</v>
      </c>
      <c r="I90" s="1134" t="s">
        <v>20611</v>
      </c>
      <c r="J90" s="1273">
        <v>805</v>
      </c>
      <c r="K90" s="1274">
        <v>1</v>
      </c>
      <c r="L90" s="1275">
        <v>7</v>
      </c>
      <c r="M90" s="1275">
        <v>0</v>
      </c>
      <c r="N90" s="1219">
        <f>K90+L90+M90</f>
        <v>8</v>
      </c>
      <c r="O90" s="781">
        <v>68536</v>
      </c>
      <c r="P90" s="781">
        <v>0</v>
      </c>
      <c r="Q90" s="781">
        <v>13860</v>
      </c>
      <c r="R90" s="781">
        <v>8753</v>
      </c>
      <c r="S90" s="1138">
        <f>SUM(O90:R90)</f>
        <v>91149</v>
      </c>
      <c r="T90" s="1192">
        <v>120.35</v>
      </c>
      <c r="U90" s="1192">
        <v>0</v>
      </c>
      <c r="V90" s="1192">
        <v>187.33</v>
      </c>
      <c r="W90" s="1192">
        <v>97.96</v>
      </c>
      <c r="X90" s="1192">
        <v>0</v>
      </c>
      <c r="Y90" s="1192">
        <v>0</v>
      </c>
      <c r="Z90" s="1138">
        <f t="shared" ref="Z90:Z147" si="22">SUM(T90:Y90)</f>
        <v>405.64</v>
      </c>
      <c r="AA90" s="1140" t="s">
        <v>20612</v>
      </c>
      <c r="AB90" s="375">
        <v>9528</v>
      </c>
    </row>
    <row r="91" spans="1:29" ht="16.5" customHeight="1">
      <c r="A91" s="1133">
        <v>78</v>
      </c>
      <c r="B91" s="1133" t="s">
        <v>111</v>
      </c>
      <c r="C91" s="1133" t="s">
        <v>2240</v>
      </c>
      <c r="D91" s="1276" t="s">
        <v>20613</v>
      </c>
      <c r="E91" s="1134" t="s">
        <v>20614</v>
      </c>
      <c r="F91" s="1277" t="s">
        <v>20615</v>
      </c>
      <c r="G91" s="1135" t="s">
        <v>20616</v>
      </c>
      <c r="H91" s="1134" t="s">
        <v>20617</v>
      </c>
      <c r="I91" s="1134" t="s">
        <v>20618</v>
      </c>
      <c r="J91" s="1278">
        <v>48</v>
      </c>
      <c r="K91" s="1157">
        <v>1</v>
      </c>
      <c r="L91" s="1156">
        <v>3</v>
      </c>
      <c r="M91" s="1156">
        <v>0</v>
      </c>
      <c r="N91" s="1219">
        <f t="shared" ref="N91:N120" si="23">K91+L91+M91</f>
        <v>4</v>
      </c>
      <c r="O91" s="781">
        <v>531353</v>
      </c>
      <c r="P91" s="781">
        <v>7000</v>
      </c>
      <c r="Q91" s="781">
        <v>39735</v>
      </c>
      <c r="R91" s="781">
        <v>22957</v>
      </c>
      <c r="S91" s="1138">
        <f t="shared" ref="S91:S139" si="24">SUM(O91:R91)</f>
        <v>601045</v>
      </c>
      <c r="T91" s="1192">
        <v>151</v>
      </c>
      <c r="U91" s="1192">
        <v>64</v>
      </c>
      <c r="V91" s="1192">
        <v>391</v>
      </c>
      <c r="W91" s="1192">
        <v>64</v>
      </c>
      <c r="X91" s="1192">
        <v>0</v>
      </c>
      <c r="Y91" s="1192">
        <v>457</v>
      </c>
      <c r="Z91" s="1138">
        <f t="shared" si="22"/>
        <v>1127</v>
      </c>
      <c r="AA91" s="1257" t="s">
        <v>20619</v>
      </c>
      <c r="AB91" s="375">
        <v>18751</v>
      </c>
    </row>
    <row r="92" spans="1:29" ht="16.5" customHeight="1">
      <c r="A92" s="1133">
        <v>79</v>
      </c>
      <c r="B92" s="1133" t="s">
        <v>111</v>
      </c>
      <c r="C92" s="1133" t="s">
        <v>5497</v>
      </c>
      <c r="D92" s="1133" t="s">
        <v>20620</v>
      </c>
      <c r="E92" s="1134" t="s">
        <v>20621</v>
      </c>
      <c r="F92" s="1133" t="s">
        <v>20622</v>
      </c>
      <c r="G92" s="1272" t="s">
        <v>20623</v>
      </c>
      <c r="H92" s="1134" t="s">
        <v>20624</v>
      </c>
      <c r="I92" s="1134" t="s">
        <v>20625</v>
      </c>
      <c r="J92" s="1278">
        <v>54</v>
      </c>
      <c r="K92" s="1157">
        <v>1</v>
      </c>
      <c r="L92" s="1156">
        <v>6</v>
      </c>
      <c r="M92" s="1279">
        <v>0</v>
      </c>
      <c r="N92" s="1219">
        <f t="shared" si="23"/>
        <v>7</v>
      </c>
      <c r="O92" s="781">
        <v>670494</v>
      </c>
      <c r="P92" s="781">
        <v>0</v>
      </c>
      <c r="Q92" s="781">
        <v>160234</v>
      </c>
      <c r="R92" s="781">
        <v>32629</v>
      </c>
      <c r="S92" s="1138">
        <f t="shared" si="24"/>
        <v>863357</v>
      </c>
      <c r="T92" s="1192">
        <v>82</v>
      </c>
      <c r="U92" s="1192">
        <v>0</v>
      </c>
      <c r="V92" s="1192">
        <v>1251</v>
      </c>
      <c r="W92" s="1192">
        <v>0</v>
      </c>
      <c r="X92" s="1192">
        <v>0</v>
      </c>
      <c r="Y92" s="1192">
        <v>0</v>
      </c>
      <c r="Z92" s="1138">
        <f t="shared" si="22"/>
        <v>1333</v>
      </c>
      <c r="AA92" s="1140" t="s">
        <v>20626</v>
      </c>
      <c r="AB92" s="375">
        <v>5210</v>
      </c>
    </row>
    <row r="93" spans="1:29" ht="16.5" customHeight="1">
      <c r="A93" s="1133">
        <v>80</v>
      </c>
      <c r="B93" s="1133" t="s">
        <v>111</v>
      </c>
      <c r="C93" s="1133" t="s">
        <v>1653</v>
      </c>
      <c r="D93" s="1133" t="s">
        <v>20627</v>
      </c>
      <c r="E93" s="1134" t="s">
        <v>20628</v>
      </c>
      <c r="F93" s="1133" t="s">
        <v>20629</v>
      </c>
      <c r="G93" s="1135" t="s">
        <v>20630</v>
      </c>
      <c r="H93" s="1134" t="s">
        <v>20631</v>
      </c>
      <c r="I93" s="1134" t="s">
        <v>20632</v>
      </c>
      <c r="J93" s="1273">
        <v>718</v>
      </c>
      <c r="K93" s="1138">
        <v>1</v>
      </c>
      <c r="L93" s="1138">
        <v>5</v>
      </c>
      <c r="M93" s="1138">
        <v>0</v>
      </c>
      <c r="N93" s="1219">
        <f t="shared" si="23"/>
        <v>6</v>
      </c>
      <c r="O93" s="781">
        <v>1049411</v>
      </c>
      <c r="P93" s="781">
        <v>0</v>
      </c>
      <c r="Q93" s="781">
        <v>61678</v>
      </c>
      <c r="R93" s="781">
        <v>170503</v>
      </c>
      <c r="S93" s="1138">
        <f t="shared" si="24"/>
        <v>1281592</v>
      </c>
      <c r="T93" s="1192">
        <v>43</v>
      </c>
      <c r="U93" s="1192">
        <v>0</v>
      </c>
      <c r="V93" s="1192">
        <v>330</v>
      </c>
      <c r="W93" s="1192">
        <v>142</v>
      </c>
      <c r="X93" s="1192">
        <v>0</v>
      </c>
      <c r="Y93" s="1192">
        <v>0</v>
      </c>
      <c r="Z93" s="1138">
        <f t="shared" si="22"/>
        <v>515</v>
      </c>
      <c r="AA93" s="1140" t="s">
        <v>20633</v>
      </c>
      <c r="AB93" s="375">
        <v>6112</v>
      </c>
    </row>
    <row r="94" spans="1:29" ht="16.5" customHeight="1">
      <c r="A94" s="1133">
        <v>81</v>
      </c>
      <c r="B94" s="1133" t="s">
        <v>111</v>
      </c>
      <c r="C94" s="1133" t="s">
        <v>14760</v>
      </c>
      <c r="D94" s="1133" t="s">
        <v>20634</v>
      </c>
      <c r="E94" s="1134" t="s">
        <v>20635</v>
      </c>
      <c r="F94" s="1133" t="s">
        <v>20636</v>
      </c>
      <c r="G94" s="1135" t="s">
        <v>20637</v>
      </c>
      <c r="H94" s="1134" t="s">
        <v>20638</v>
      </c>
      <c r="I94" s="1134" t="s">
        <v>20639</v>
      </c>
      <c r="J94" s="1273">
        <v>176</v>
      </c>
      <c r="K94" s="1280">
        <v>1</v>
      </c>
      <c r="L94" s="1281">
        <v>9</v>
      </c>
      <c r="M94" s="1256">
        <v>0</v>
      </c>
      <c r="N94" s="1219">
        <f t="shared" si="23"/>
        <v>10</v>
      </c>
      <c r="O94" s="781">
        <v>1092757</v>
      </c>
      <c r="P94" s="781">
        <v>0</v>
      </c>
      <c r="Q94" s="781">
        <v>170724</v>
      </c>
      <c r="R94" s="781">
        <v>5661</v>
      </c>
      <c r="S94" s="1138">
        <f t="shared" si="24"/>
        <v>1269142</v>
      </c>
      <c r="T94" s="1192">
        <v>126.61</v>
      </c>
      <c r="U94" s="1192">
        <v>0</v>
      </c>
      <c r="V94" s="1192">
        <v>549.30999999999995</v>
      </c>
      <c r="W94" s="1192">
        <v>425.58</v>
      </c>
      <c r="X94" s="1192">
        <v>0</v>
      </c>
      <c r="Y94" s="1192">
        <v>100.6</v>
      </c>
      <c r="Z94" s="1138">
        <f t="shared" si="22"/>
        <v>1202.0999999999999</v>
      </c>
      <c r="AA94" s="1140" t="s">
        <v>20640</v>
      </c>
      <c r="AB94" s="375">
        <v>60381</v>
      </c>
    </row>
    <row r="95" spans="1:29" ht="16.5" customHeight="1">
      <c r="A95" s="1133">
        <v>82</v>
      </c>
      <c r="B95" s="1133" t="s">
        <v>20641</v>
      </c>
      <c r="C95" s="1133" t="s">
        <v>20642</v>
      </c>
      <c r="D95" s="1133" t="s">
        <v>20643</v>
      </c>
      <c r="E95" s="1134" t="s">
        <v>20644</v>
      </c>
      <c r="F95" s="1133" t="s">
        <v>20645</v>
      </c>
      <c r="G95" s="1135" t="s">
        <v>20646</v>
      </c>
      <c r="H95" s="1134" t="s">
        <v>20647</v>
      </c>
      <c r="I95" s="1134" t="s">
        <v>20648</v>
      </c>
      <c r="J95" s="1278">
        <v>175</v>
      </c>
      <c r="K95" s="1282">
        <v>1</v>
      </c>
      <c r="L95" s="1273">
        <v>12</v>
      </c>
      <c r="M95" s="1273">
        <v>0</v>
      </c>
      <c r="N95" s="1219">
        <f t="shared" si="23"/>
        <v>13</v>
      </c>
      <c r="O95" s="781">
        <v>1243465</v>
      </c>
      <c r="P95" s="781">
        <v>27979</v>
      </c>
      <c r="Q95" s="781">
        <v>54290</v>
      </c>
      <c r="R95" s="781">
        <v>51856</v>
      </c>
      <c r="S95" s="1138">
        <f t="shared" si="24"/>
        <v>1377590</v>
      </c>
      <c r="T95" s="1192">
        <v>120</v>
      </c>
      <c r="U95" s="1192">
        <v>0</v>
      </c>
      <c r="V95" s="1192">
        <v>273</v>
      </c>
      <c r="W95" s="1192">
        <v>237</v>
      </c>
      <c r="X95" s="1192">
        <v>0</v>
      </c>
      <c r="Y95" s="1192">
        <v>2084</v>
      </c>
      <c r="Z95" s="1138">
        <f t="shared" si="22"/>
        <v>2714</v>
      </c>
      <c r="AA95" s="1140" t="s">
        <v>20649</v>
      </c>
      <c r="AB95" s="375">
        <v>44446</v>
      </c>
    </row>
    <row r="96" spans="1:29" ht="16.5" customHeight="1">
      <c r="A96" s="1133">
        <v>83</v>
      </c>
      <c r="B96" s="1170" t="s">
        <v>111</v>
      </c>
      <c r="C96" s="1170" t="s">
        <v>14743</v>
      </c>
      <c r="D96" s="1170" t="s">
        <v>20650</v>
      </c>
      <c r="E96" s="1134" t="s">
        <v>20651</v>
      </c>
      <c r="F96" s="1170" t="s">
        <v>20652</v>
      </c>
      <c r="G96" s="1135" t="s">
        <v>20653</v>
      </c>
      <c r="H96" s="1134" t="s">
        <v>20654</v>
      </c>
      <c r="I96" s="1134" t="s">
        <v>20655</v>
      </c>
      <c r="J96" s="1278">
        <v>88</v>
      </c>
      <c r="K96" s="1283">
        <v>1</v>
      </c>
      <c r="L96" s="1284">
        <v>10</v>
      </c>
      <c r="M96" s="1283">
        <v>0</v>
      </c>
      <c r="N96" s="1219">
        <f t="shared" si="23"/>
        <v>11</v>
      </c>
      <c r="O96" s="781">
        <v>1201546</v>
      </c>
      <c r="P96" s="781">
        <v>65000</v>
      </c>
      <c r="Q96" s="781">
        <v>75990</v>
      </c>
      <c r="R96" s="781">
        <v>0</v>
      </c>
      <c r="S96" s="1138">
        <f t="shared" si="24"/>
        <v>1342536</v>
      </c>
      <c r="T96" s="1192">
        <v>103.68</v>
      </c>
      <c r="U96" s="1192">
        <v>103.68</v>
      </c>
      <c r="V96" s="1192">
        <v>0</v>
      </c>
      <c r="W96" s="1192">
        <v>0</v>
      </c>
      <c r="X96" s="1192">
        <v>0</v>
      </c>
      <c r="Y96" s="1192">
        <v>18.96</v>
      </c>
      <c r="Z96" s="1138">
        <f t="shared" si="22"/>
        <v>226.32000000000002</v>
      </c>
      <c r="AA96" s="1140" t="s">
        <v>20656</v>
      </c>
      <c r="AB96" s="375">
        <v>23000</v>
      </c>
    </row>
    <row r="97" spans="1:28" ht="16.5" customHeight="1">
      <c r="A97" s="1133">
        <v>84</v>
      </c>
      <c r="B97" s="107" t="s">
        <v>111</v>
      </c>
      <c r="C97" s="1285" t="s">
        <v>1621</v>
      </c>
      <c r="D97" s="1285" t="s">
        <v>20657</v>
      </c>
      <c r="E97" s="1118" t="s">
        <v>20658</v>
      </c>
      <c r="F97" s="1285" t="s">
        <v>20659</v>
      </c>
      <c r="G97" s="72" t="s">
        <v>20660</v>
      </c>
      <c r="H97" s="1118" t="s">
        <v>20661</v>
      </c>
      <c r="I97" s="1134" t="s">
        <v>20662</v>
      </c>
      <c r="J97" s="788">
        <v>83</v>
      </c>
      <c r="K97" s="1286">
        <v>1</v>
      </c>
      <c r="L97" s="788">
        <v>1</v>
      </c>
      <c r="M97" s="1286">
        <v>0</v>
      </c>
      <c r="N97" s="1219">
        <f t="shared" si="23"/>
        <v>2</v>
      </c>
      <c r="O97" s="781">
        <v>279454</v>
      </c>
      <c r="P97" s="781">
        <v>62419</v>
      </c>
      <c r="Q97" s="781">
        <v>38788</v>
      </c>
      <c r="R97" s="781">
        <v>0</v>
      </c>
      <c r="S97" s="1138">
        <f t="shared" si="24"/>
        <v>380661</v>
      </c>
      <c r="T97" s="1192">
        <v>160</v>
      </c>
      <c r="U97" s="1192">
        <v>0</v>
      </c>
      <c r="V97" s="1192">
        <v>0</v>
      </c>
      <c r="W97" s="1192">
        <v>0</v>
      </c>
      <c r="X97" s="1192">
        <v>0</v>
      </c>
      <c r="Y97" s="1192">
        <v>23</v>
      </c>
      <c r="Z97" s="1138">
        <f t="shared" si="22"/>
        <v>183</v>
      </c>
      <c r="AA97" s="1287" t="s">
        <v>20663</v>
      </c>
      <c r="AB97" s="375">
        <v>8932</v>
      </c>
    </row>
    <row r="98" spans="1:28" ht="16.5" customHeight="1">
      <c r="A98" s="1133">
        <v>85</v>
      </c>
      <c r="B98" s="1133" t="s">
        <v>111</v>
      </c>
      <c r="C98" s="1133" t="s">
        <v>5366</v>
      </c>
      <c r="D98" s="1133" t="s">
        <v>20664</v>
      </c>
      <c r="E98" s="1134" t="s">
        <v>20665</v>
      </c>
      <c r="F98" s="1233" t="s">
        <v>20666</v>
      </c>
      <c r="G98" s="1135" t="s">
        <v>20667</v>
      </c>
      <c r="H98" s="1134" t="s">
        <v>6946</v>
      </c>
      <c r="I98" s="1134" t="s">
        <v>20668</v>
      </c>
      <c r="J98" s="1273">
        <v>138</v>
      </c>
      <c r="K98" s="1288">
        <v>1</v>
      </c>
      <c r="L98" s="1289">
        <v>6</v>
      </c>
      <c r="M98" s="1289">
        <v>0</v>
      </c>
      <c r="N98" s="1219">
        <f t="shared" si="23"/>
        <v>7</v>
      </c>
      <c r="O98" s="781">
        <v>830203</v>
      </c>
      <c r="P98" s="781">
        <v>60000</v>
      </c>
      <c r="Q98" s="781">
        <v>216371</v>
      </c>
      <c r="R98" s="781">
        <v>41219</v>
      </c>
      <c r="S98" s="1138">
        <f t="shared" si="24"/>
        <v>1147793</v>
      </c>
      <c r="T98" s="1192">
        <v>54.99</v>
      </c>
      <c r="U98" s="1192">
        <v>44.46</v>
      </c>
      <c r="V98" s="1192">
        <v>196</v>
      </c>
      <c r="W98" s="1192">
        <v>297</v>
      </c>
      <c r="X98" s="1192">
        <v>76</v>
      </c>
      <c r="Y98" s="1192">
        <v>215</v>
      </c>
      <c r="Z98" s="1138">
        <f t="shared" si="22"/>
        <v>883.45</v>
      </c>
      <c r="AA98" s="1140" t="s">
        <v>20669</v>
      </c>
      <c r="AB98" s="375">
        <v>46635</v>
      </c>
    </row>
    <row r="99" spans="1:28" ht="16.5" customHeight="1">
      <c r="A99" s="1133">
        <v>86</v>
      </c>
      <c r="B99" s="1133" t="s">
        <v>111</v>
      </c>
      <c r="C99" s="1133" t="s">
        <v>2063</v>
      </c>
      <c r="D99" s="1133" t="s">
        <v>20670</v>
      </c>
      <c r="E99" s="1134" t="s">
        <v>20671</v>
      </c>
      <c r="F99" s="1133" t="s">
        <v>20672</v>
      </c>
      <c r="G99" s="1272" t="s">
        <v>20673</v>
      </c>
      <c r="H99" s="1134" t="s">
        <v>20674</v>
      </c>
      <c r="I99" s="1134" t="s">
        <v>20675</v>
      </c>
      <c r="J99" s="1273">
        <v>950</v>
      </c>
      <c r="K99" s="1288">
        <v>1</v>
      </c>
      <c r="L99" s="1289">
        <v>5</v>
      </c>
      <c r="M99" s="1138">
        <v>0</v>
      </c>
      <c r="N99" s="1219">
        <f t="shared" si="23"/>
        <v>6</v>
      </c>
      <c r="O99" s="375">
        <v>951896</v>
      </c>
      <c r="P99" s="375">
        <v>0</v>
      </c>
      <c r="Q99" s="375">
        <v>55022</v>
      </c>
      <c r="R99" s="375">
        <v>367681</v>
      </c>
      <c r="S99" s="1138">
        <v>1374599</v>
      </c>
      <c r="T99" s="1192">
        <v>64.349999999999994</v>
      </c>
      <c r="U99" s="1192">
        <v>0</v>
      </c>
      <c r="V99" s="1192">
        <v>239.19</v>
      </c>
      <c r="W99" s="1192">
        <v>0</v>
      </c>
      <c r="X99" s="1192">
        <v>89</v>
      </c>
      <c r="Y99" s="1192">
        <v>1922</v>
      </c>
      <c r="Z99" s="1138">
        <v>2314.54</v>
      </c>
      <c r="AA99" s="1140" t="s">
        <v>20676</v>
      </c>
      <c r="AB99" s="375">
        <v>15500</v>
      </c>
    </row>
    <row r="100" spans="1:28" ht="16.5" customHeight="1">
      <c r="A100" s="1133">
        <v>87</v>
      </c>
      <c r="B100" s="1133" t="s">
        <v>20641</v>
      </c>
      <c r="C100" s="1133" t="s">
        <v>20677</v>
      </c>
      <c r="D100" s="1133" t="s">
        <v>20678</v>
      </c>
      <c r="E100" s="1134" t="s">
        <v>20679</v>
      </c>
      <c r="F100" s="1233" t="s">
        <v>20680</v>
      </c>
      <c r="G100" s="1135" t="s">
        <v>20681</v>
      </c>
      <c r="H100" s="1134" t="s">
        <v>20682</v>
      </c>
      <c r="I100" s="1134" t="s">
        <v>20683</v>
      </c>
      <c r="J100" s="1278">
        <v>80</v>
      </c>
      <c r="K100" s="1282">
        <v>1</v>
      </c>
      <c r="L100" s="1273">
        <v>8</v>
      </c>
      <c r="M100" s="1273">
        <v>0</v>
      </c>
      <c r="N100" s="1219">
        <f t="shared" si="23"/>
        <v>9</v>
      </c>
      <c r="O100" s="781">
        <v>1302628</v>
      </c>
      <c r="P100" s="781">
        <v>102000</v>
      </c>
      <c r="Q100" s="781">
        <v>161927</v>
      </c>
      <c r="R100" s="781">
        <v>187764</v>
      </c>
      <c r="S100" s="1138">
        <f t="shared" si="24"/>
        <v>1754319</v>
      </c>
      <c r="T100" s="1192">
        <v>82.38</v>
      </c>
      <c r="U100" s="1192">
        <v>31.2</v>
      </c>
      <c r="V100" s="1192">
        <v>371.76</v>
      </c>
      <c r="W100" s="1192">
        <v>225.61</v>
      </c>
      <c r="X100" s="1192">
        <v>93.53</v>
      </c>
      <c r="Y100" s="1192">
        <v>0</v>
      </c>
      <c r="Z100" s="1138">
        <f t="shared" si="22"/>
        <v>804.48</v>
      </c>
      <c r="AA100" s="1227" t="s">
        <v>20684</v>
      </c>
      <c r="AB100" s="375">
        <v>132000</v>
      </c>
    </row>
    <row r="101" spans="1:28" ht="16.5" customHeight="1">
      <c r="A101" s="1133">
        <v>88</v>
      </c>
      <c r="B101" s="1133" t="s">
        <v>20641</v>
      </c>
      <c r="C101" s="1133" t="s">
        <v>20685</v>
      </c>
      <c r="D101" s="1133" t="s">
        <v>20686</v>
      </c>
      <c r="E101" s="1134" t="s">
        <v>20687</v>
      </c>
      <c r="F101" s="1133" t="s">
        <v>20688</v>
      </c>
      <c r="G101" s="1272" t="s">
        <v>20689</v>
      </c>
      <c r="H101" s="1134" t="s">
        <v>20690</v>
      </c>
      <c r="I101" s="1134" t="s">
        <v>20691</v>
      </c>
      <c r="J101" s="1278">
        <v>359</v>
      </c>
      <c r="K101" s="1138">
        <v>0</v>
      </c>
      <c r="L101" s="1137">
        <v>0</v>
      </c>
      <c r="M101" s="1138">
        <v>0</v>
      </c>
      <c r="N101" s="1219">
        <f t="shared" si="23"/>
        <v>0</v>
      </c>
      <c r="O101" s="781">
        <v>1323343</v>
      </c>
      <c r="P101" s="781">
        <v>26719</v>
      </c>
      <c r="Q101" s="781">
        <v>135717</v>
      </c>
      <c r="R101" s="781">
        <v>109261</v>
      </c>
      <c r="S101" s="1138">
        <f t="shared" si="24"/>
        <v>1595040</v>
      </c>
      <c r="T101" s="1192">
        <v>116.9</v>
      </c>
      <c r="U101" s="1192">
        <v>0</v>
      </c>
      <c r="V101" s="1192">
        <v>516</v>
      </c>
      <c r="W101" s="1192">
        <v>77.900000000000006</v>
      </c>
      <c r="X101" s="1192">
        <v>0</v>
      </c>
      <c r="Y101" s="1192">
        <v>348.3</v>
      </c>
      <c r="Z101" s="1138">
        <f t="shared" si="22"/>
        <v>1059.0999999999999</v>
      </c>
      <c r="AA101" s="1140" t="s">
        <v>20692</v>
      </c>
      <c r="AB101" s="375">
        <v>692383</v>
      </c>
    </row>
    <row r="102" spans="1:28" ht="16.5" customHeight="1">
      <c r="A102" s="1133">
        <v>89</v>
      </c>
      <c r="B102" s="1133" t="s">
        <v>20641</v>
      </c>
      <c r="C102" s="1133" t="s">
        <v>1909</v>
      </c>
      <c r="D102" s="1133" t="s">
        <v>20693</v>
      </c>
      <c r="E102" s="1134" t="s">
        <v>20694</v>
      </c>
      <c r="F102" s="1133" t="s">
        <v>20695</v>
      </c>
      <c r="G102" s="1135" t="s">
        <v>20696</v>
      </c>
      <c r="H102" s="1134" t="s">
        <v>20697</v>
      </c>
      <c r="I102" s="1134" t="s">
        <v>20698</v>
      </c>
      <c r="J102" s="1278">
        <v>0</v>
      </c>
      <c r="K102" s="1138">
        <v>1</v>
      </c>
      <c r="L102" s="1137">
        <v>3</v>
      </c>
      <c r="M102" s="1137">
        <v>3</v>
      </c>
      <c r="N102" s="1219">
        <f t="shared" si="23"/>
        <v>7</v>
      </c>
      <c r="O102" s="375">
        <v>431460.54699999996</v>
      </c>
      <c r="P102" s="375">
        <v>4000</v>
      </c>
      <c r="Q102" s="375">
        <v>32000</v>
      </c>
      <c r="R102" s="375">
        <v>0</v>
      </c>
      <c r="S102" s="1138">
        <v>467460.54699999996</v>
      </c>
      <c r="T102" s="1192">
        <v>137.49</v>
      </c>
      <c r="U102" s="1192">
        <v>183.15</v>
      </c>
      <c r="V102" s="1192">
        <v>142.5</v>
      </c>
      <c r="W102" s="1192">
        <v>0</v>
      </c>
      <c r="X102" s="1192">
        <v>25.15</v>
      </c>
      <c r="Y102" s="1192">
        <v>0</v>
      </c>
      <c r="Z102" s="1138">
        <v>488.28999999999996</v>
      </c>
      <c r="AA102" s="1140" t="s">
        <v>20699</v>
      </c>
      <c r="AB102" s="375">
        <v>2791</v>
      </c>
    </row>
    <row r="103" spans="1:28" ht="16.5" customHeight="1">
      <c r="A103" s="1133">
        <v>90</v>
      </c>
      <c r="B103" s="1133" t="s">
        <v>111</v>
      </c>
      <c r="C103" s="1133" t="s">
        <v>1810</v>
      </c>
      <c r="D103" s="1133" t="s">
        <v>20700</v>
      </c>
      <c r="E103" s="1134" t="s">
        <v>20701</v>
      </c>
      <c r="F103" s="1133" t="s">
        <v>20702</v>
      </c>
      <c r="G103" s="1135" t="s">
        <v>20703</v>
      </c>
      <c r="H103" s="1134" t="s">
        <v>20704</v>
      </c>
      <c r="I103" s="1134" t="s">
        <v>20705</v>
      </c>
      <c r="J103" s="1273">
        <v>104</v>
      </c>
      <c r="K103" s="1256">
        <v>1</v>
      </c>
      <c r="L103" s="1258">
        <v>3</v>
      </c>
      <c r="M103" s="1256">
        <v>0</v>
      </c>
      <c r="N103" s="1219">
        <f t="shared" si="23"/>
        <v>4</v>
      </c>
      <c r="O103" s="375">
        <v>545921</v>
      </c>
      <c r="P103" s="375">
        <v>0</v>
      </c>
      <c r="Q103" s="375">
        <v>50707</v>
      </c>
      <c r="R103" s="375">
        <v>0</v>
      </c>
      <c r="S103" s="1138">
        <v>596628</v>
      </c>
      <c r="T103" s="1192">
        <v>82.83</v>
      </c>
      <c r="U103" s="1192">
        <v>0</v>
      </c>
      <c r="V103" s="1192">
        <v>178.94</v>
      </c>
      <c r="W103" s="1192">
        <v>0</v>
      </c>
      <c r="X103" s="1192">
        <v>0</v>
      </c>
      <c r="Y103" s="1192">
        <v>83.88</v>
      </c>
      <c r="Z103" s="1138">
        <v>345.65</v>
      </c>
      <c r="AA103" s="1140" t="s">
        <v>20706</v>
      </c>
      <c r="AB103" s="375">
        <v>3700</v>
      </c>
    </row>
    <row r="104" spans="1:28" ht="16.5" customHeight="1">
      <c r="A104" s="1133">
        <v>91</v>
      </c>
      <c r="B104" s="1133" t="s">
        <v>20641</v>
      </c>
      <c r="C104" s="1133" t="s">
        <v>20707</v>
      </c>
      <c r="D104" s="1133" t="s">
        <v>20708</v>
      </c>
      <c r="E104" s="1134" t="s">
        <v>20709</v>
      </c>
      <c r="F104" s="1233" t="s">
        <v>20710</v>
      </c>
      <c r="G104" s="1135" t="s">
        <v>20711</v>
      </c>
      <c r="H104" s="1134" t="s">
        <v>20712</v>
      </c>
      <c r="I104" s="1134" t="s">
        <v>20713</v>
      </c>
      <c r="J104" s="1278">
        <v>549</v>
      </c>
      <c r="K104" s="1138">
        <v>1</v>
      </c>
      <c r="L104" s="1137">
        <v>3</v>
      </c>
      <c r="M104" s="1138">
        <v>0</v>
      </c>
      <c r="N104" s="1219">
        <f t="shared" si="23"/>
        <v>4</v>
      </c>
      <c r="O104" s="781">
        <v>920928</v>
      </c>
      <c r="P104" s="781">
        <v>0</v>
      </c>
      <c r="Q104" s="781">
        <v>85400</v>
      </c>
      <c r="R104" s="781">
        <v>0</v>
      </c>
      <c r="S104" s="1138">
        <f t="shared" si="24"/>
        <v>1006328</v>
      </c>
      <c r="T104" s="1137">
        <v>100</v>
      </c>
      <c r="U104" s="1279">
        <v>0</v>
      </c>
      <c r="V104" s="1137">
        <v>150</v>
      </c>
      <c r="W104" s="1137">
        <v>204</v>
      </c>
      <c r="X104" s="1279">
        <v>0</v>
      </c>
      <c r="Y104" s="1137">
        <v>65</v>
      </c>
      <c r="Z104" s="1138">
        <f t="shared" si="22"/>
        <v>519</v>
      </c>
      <c r="AA104" s="1140" t="s">
        <v>20714</v>
      </c>
      <c r="AB104" s="375">
        <v>22330</v>
      </c>
    </row>
    <row r="105" spans="1:28" ht="16.5" customHeight="1">
      <c r="A105" s="1133">
        <v>92</v>
      </c>
      <c r="B105" s="1133" t="s">
        <v>20641</v>
      </c>
      <c r="C105" s="1133" t="s">
        <v>20715</v>
      </c>
      <c r="D105" s="1133" t="s">
        <v>20716</v>
      </c>
      <c r="E105" s="1134" t="s">
        <v>20717</v>
      </c>
      <c r="F105" s="1290" t="s">
        <v>20718</v>
      </c>
      <c r="G105" s="1135" t="s">
        <v>20719</v>
      </c>
      <c r="H105" s="1134" t="s">
        <v>20720</v>
      </c>
      <c r="I105" s="1134" t="s">
        <v>20721</v>
      </c>
      <c r="J105" s="1278">
        <v>70</v>
      </c>
      <c r="K105" s="1282">
        <v>1</v>
      </c>
      <c r="L105" s="1273">
        <v>7</v>
      </c>
      <c r="M105" s="1138">
        <v>0</v>
      </c>
      <c r="N105" s="1219">
        <f t="shared" si="23"/>
        <v>8</v>
      </c>
      <c r="O105" s="781">
        <v>501400</v>
      </c>
      <c r="P105" s="781">
        <v>12676</v>
      </c>
      <c r="Q105" s="781">
        <v>85800</v>
      </c>
      <c r="R105" s="781">
        <v>20859</v>
      </c>
      <c r="S105" s="1138">
        <f t="shared" si="24"/>
        <v>620735</v>
      </c>
      <c r="T105" s="1192">
        <v>51.24</v>
      </c>
      <c r="U105" s="1192">
        <v>25.94</v>
      </c>
      <c r="V105" s="1192">
        <v>724.35</v>
      </c>
      <c r="W105" s="1192">
        <v>0</v>
      </c>
      <c r="X105" s="1192">
        <v>307.72000000000003</v>
      </c>
      <c r="Y105" s="1192">
        <v>10.88</v>
      </c>
      <c r="Z105" s="1138">
        <f t="shared" si="22"/>
        <v>1120.1300000000001</v>
      </c>
      <c r="AA105" s="1140" t="s">
        <v>20722</v>
      </c>
      <c r="AB105" s="375">
        <v>6496</v>
      </c>
    </row>
    <row r="106" spans="1:28" ht="16.5" customHeight="1">
      <c r="A106" s="1133">
        <v>93</v>
      </c>
      <c r="B106" s="1133" t="s">
        <v>111</v>
      </c>
      <c r="C106" s="1133" t="s">
        <v>1816</v>
      </c>
      <c r="D106" s="1133" t="s">
        <v>20723</v>
      </c>
      <c r="E106" s="1134" t="s">
        <v>20724</v>
      </c>
      <c r="F106" s="1233" t="s">
        <v>20725</v>
      </c>
      <c r="G106" s="1272" t="s">
        <v>20726</v>
      </c>
      <c r="H106" s="1134" t="s">
        <v>20727</v>
      </c>
      <c r="I106" s="1134" t="s">
        <v>20728</v>
      </c>
      <c r="J106" s="1278">
        <v>124</v>
      </c>
      <c r="K106" s="1242">
        <v>1</v>
      </c>
      <c r="L106" s="1243">
        <v>7</v>
      </c>
      <c r="M106" s="1138">
        <v>0</v>
      </c>
      <c r="N106" s="1219">
        <f t="shared" si="23"/>
        <v>8</v>
      </c>
      <c r="O106" s="781">
        <v>505290</v>
      </c>
      <c r="P106" s="781">
        <v>0</v>
      </c>
      <c r="Q106" s="781">
        <v>3759</v>
      </c>
      <c r="R106" s="781">
        <v>11320</v>
      </c>
      <c r="S106" s="1138">
        <f t="shared" si="24"/>
        <v>520369</v>
      </c>
      <c r="T106" s="1243">
        <v>101</v>
      </c>
      <c r="U106" s="1243">
        <v>99.6</v>
      </c>
      <c r="V106" s="1243">
        <v>345</v>
      </c>
      <c r="W106" s="1279">
        <v>0</v>
      </c>
      <c r="X106" s="1279">
        <v>0</v>
      </c>
      <c r="Y106" s="1243">
        <v>1105.4000000000001</v>
      </c>
      <c r="Z106" s="1138">
        <f t="shared" si="22"/>
        <v>1651</v>
      </c>
      <c r="AA106" s="1140" t="s">
        <v>20729</v>
      </c>
      <c r="AB106" s="375">
        <v>31276</v>
      </c>
    </row>
    <row r="107" spans="1:28" ht="16.5" customHeight="1">
      <c r="A107" s="1133">
        <v>94</v>
      </c>
      <c r="B107" s="1133" t="s">
        <v>20641</v>
      </c>
      <c r="C107" s="1133" t="s">
        <v>20730</v>
      </c>
      <c r="D107" s="1133" t="s">
        <v>20731</v>
      </c>
      <c r="E107" s="1134" t="s">
        <v>20732</v>
      </c>
      <c r="F107" s="1133" t="s">
        <v>20733</v>
      </c>
      <c r="G107" s="1135" t="s">
        <v>20734</v>
      </c>
      <c r="H107" s="1134" t="s">
        <v>20735</v>
      </c>
      <c r="I107" s="1134" t="s">
        <v>20736</v>
      </c>
      <c r="J107" s="1278">
        <v>492</v>
      </c>
      <c r="K107" s="1282">
        <v>1</v>
      </c>
      <c r="L107" s="1273">
        <v>4</v>
      </c>
      <c r="M107" s="1282">
        <v>0</v>
      </c>
      <c r="N107" s="1219">
        <f t="shared" si="23"/>
        <v>5</v>
      </c>
      <c r="O107" s="781">
        <v>346252</v>
      </c>
      <c r="P107" s="781">
        <v>0</v>
      </c>
      <c r="Q107" s="781">
        <v>179765</v>
      </c>
      <c r="R107" s="781">
        <v>0</v>
      </c>
      <c r="S107" s="1138">
        <f t="shared" si="24"/>
        <v>526017</v>
      </c>
      <c r="T107" s="1192">
        <v>88</v>
      </c>
      <c r="U107" s="1192">
        <v>22</v>
      </c>
      <c r="V107" s="1192">
        <v>609</v>
      </c>
      <c r="W107" s="1192">
        <v>0</v>
      </c>
      <c r="X107" s="1192">
        <v>0</v>
      </c>
      <c r="Y107" s="1192">
        <v>0</v>
      </c>
      <c r="Z107" s="1138">
        <f t="shared" si="22"/>
        <v>719</v>
      </c>
      <c r="AA107" s="1140" t="s">
        <v>20737</v>
      </c>
      <c r="AB107" s="375">
        <v>48342</v>
      </c>
    </row>
    <row r="108" spans="1:28" ht="16.5" customHeight="1">
      <c r="A108" s="1133">
        <v>95</v>
      </c>
      <c r="B108" s="1133" t="s">
        <v>20641</v>
      </c>
      <c r="C108" s="1133" t="s">
        <v>20738</v>
      </c>
      <c r="D108" s="1133" t="s">
        <v>20739</v>
      </c>
      <c r="E108" s="1134" t="s">
        <v>20740</v>
      </c>
      <c r="F108" s="1233" t="s">
        <v>20741</v>
      </c>
      <c r="G108" s="1135" t="s">
        <v>20742</v>
      </c>
      <c r="H108" s="1134" t="s">
        <v>20743</v>
      </c>
      <c r="I108" s="1134" t="s">
        <v>20744</v>
      </c>
      <c r="J108" s="1278">
        <v>329</v>
      </c>
      <c r="K108" s="1282">
        <v>1</v>
      </c>
      <c r="L108" s="1273">
        <v>4</v>
      </c>
      <c r="M108" s="1273">
        <v>0</v>
      </c>
      <c r="N108" s="1219">
        <f t="shared" si="23"/>
        <v>5</v>
      </c>
      <c r="O108" s="781">
        <v>640312</v>
      </c>
      <c r="P108" s="781">
        <v>3000</v>
      </c>
      <c r="Q108" s="781">
        <v>53324</v>
      </c>
      <c r="R108" s="781">
        <v>94855</v>
      </c>
      <c r="S108" s="1138">
        <f t="shared" si="24"/>
        <v>791491</v>
      </c>
      <c r="T108" s="1273">
        <f>93.29+30.32</f>
        <v>123.61000000000001</v>
      </c>
      <c r="U108" s="1273">
        <f>48.19+47.03+77.61</f>
        <v>172.82999999999998</v>
      </c>
      <c r="V108" s="1273">
        <v>98.16</v>
      </c>
      <c r="W108" s="1279">
        <f>28.66+144.84+51.36</f>
        <v>224.86</v>
      </c>
      <c r="X108" s="1273">
        <v>49.68</v>
      </c>
      <c r="Y108" s="1273">
        <f>99.3+33.82</f>
        <v>133.12</v>
      </c>
      <c r="Z108" s="1138">
        <f t="shared" si="22"/>
        <v>802.26</v>
      </c>
      <c r="AA108" s="1140" t="s">
        <v>20745</v>
      </c>
      <c r="AB108" s="375">
        <v>61820</v>
      </c>
    </row>
    <row r="109" spans="1:28" ht="16.5" customHeight="1">
      <c r="A109" s="1133">
        <v>96</v>
      </c>
      <c r="B109" s="1133" t="s">
        <v>111</v>
      </c>
      <c r="C109" s="1133" t="s">
        <v>112</v>
      </c>
      <c r="D109" s="1133" t="s">
        <v>20746</v>
      </c>
      <c r="E109" s="1134" t="s">
        <v>20747</v>
      </c>
      <c r="F109" s="1133" t="s">
        <v>20748</v>
      </c>
      <c r="G109" s="1135" t="s">
        <v>20749</v>
      </c>
      <c r="H109" s="1134" t="s">
        <v>20750</v>
      </c>
      <c r="I109" s="1134" t="s">
        <v>20751</v>
      </c>
      <c r="J109" s="1278">
        <v>589</v>
      </c>
      <c r="K109" s="1291">
        <v>1</v>
      </c>
      <c r="L109" s="1292">
        <v>4</v>
      </c>
      <c r="M109" s="1138">
        <v>0</v>
      </c>
      <c r="N109" s="1219">
        <f t="shared" si="23"/>
        <v>5</v>
      </c>
      <c r="O109" s="781">
        <v>579095</v>
      </c>
      <c r="P109" s="781">
        <v>61355</v>
      </c>
      <c r="Q109" s="781">
        <v>167392</v>
      </c>
      <c r="R109" s="781">
        <v>33397</v>
      </c>
      <c r="S109" s="1138">
        <f t="shared" si="24"/>
        <v>841239</v>
      </c>
      <c r="T109" s="1192">
        <v>72.58</v>
      </c>
      <c r="U109" s="1192">
        <v>0</v>
      </c>
      <c r="V109" s="1192">
        <v>227.1</v>
      </c>
      <c r="W109" s="1192">
        <v>0</v>
      </c>
      <c r="X109" s="1192">
        <v>0</v>
      </c>
      <c r="Y109" s="1192">
        <v>49.04</v>
      </c>
      <c r="Z109" s="1138">
        <f t="shared" si="22"/>
        <v>348.72</v>
      </c>
      <c r="AA109" s="1140" t="s">
        <v>20752</v>
      </c>
      <c r="AB109" s="375">
        <v>158930</v>
      </c>
    </row>
    <row r="110" spans="1:28" ht="16.5" customHeight="1">
      <c r="A110" s="1133">
        <v>97</v>
      </c>
      <c r="B110" s="1133" t="s">
        <v>111</v>
      </c>
      <c r="C110" s="1133" t="s">
        <v>2154</v>
      </c>
      <c r="D110" s="1133" t="s">
        <v>20753</v>
      </c>
      <c r="E110" s="1134" t="s">
        <v>20754</v>
      </c>
      <c r="F110" s="1133" t="s">
        <v>20755</v>
      </c>
      <c r="G110" s="1272" t="s">
        <v>20756</v>
      </c>
      <c r="H110" s="1134" t="s">
        <v>20757</v>
      </c>
      <c r="I110" s="1134" t="s">
        <v>20758</v>
      </c>
      <c r="J110" s="1278">
        <v>932</v>
      </c>
      <c r="K110" s="1153">
        <v>1</v>
      </c>
      <c r="L110" s="1152">
        <v>6</v>
      </c>
      <c r="M110" s="1152">
        <v>0</v>
      </c>
      <c r="N110" s="1219">
        <f t="shared" si="23"/>
        <v>7</v>
      </c>
      <c r="O110" s="781">
        <v>845985</v>
      </c>
      <c r="P110" s="781">
        <v>10000</v>
      </c>
      <c r="Q110" s="781">
        <v>150167</v>
      </c>
      <c r="R110" s="781">
        <v>89543</v>
      </c>
      <c r="S110" s="1138">
        <f t="shared" si="24"/>
        <v>1095695</v>
      </c>
      <c r="T110" s="1192">
        <v>106.93</v>
      </c>
      <c r="U110" s="1192">
        <v>122.08</v>
      </c>
      <c r="V110" s="1192">
        <v>167.5</v>
      </c>
      <c r="W110" s="1192">
        <v>63.17</v>
      </c>
      <c r="X110" s="1192">
        <v>161.91999999999999</v>
      </c>
      <c r="Y110" s="1192">
        <v>83.1</v>
      </c>
      <c r="Z110" s="1138">
        <f t="shared" si="22"/>
        <v>704.7</v>
      </c>
      <c r="AA110" s="1293" t="s">
        <v>20759</v>
      </c>
      <c r="AB110" s="375">
        <v>42189</v>
      </c>
    </row>
    <row r="111" spans="1:28" ht="16.5" customHeight="1">
      <c r="A111" s="1133">
        <v>98</v>
      </c>
      <c r="B111" s="123" t="s">
        <v>111</v>
      </c>
      <c r="C111" s="123" t="s">
        <v>1766</v>
      </c>
      <c r="D111" s="123" t="s">
        <v>20760</v>
      </c>
      <c r="E111" s="1134" t="s">
        <v>20761</v>
      </c>
      <c r="F111" s="123" t="s">
        <v>20762</v>
      </c>
      <c r="G111" s="1135" t="s">
        <v>20763</v>
      </c>
      <c r="H111" s="1134" t="s">
        <v>20764</v>
      </c>
      <c r="I111" s="1134" t="s">
        <v>20765</v>
      </c>
      <c r="J111" s="1278">
        <v>374</v>
      </c>
      <c r="K111" s="1137">
        <v>1</v>
      </c>
      <c r="L111" s="1137">
        <v>5</v>
      </c>
      <c r="M111" s="1138">
        <v>1</v>
      </c>
      <c r="N111" s="1219">
        <f t="shared" si="23"/>
        <v>7</v>
      </c>
      <c r="O111" s="375">
        <v>70499</v>
      </c>
      <c r="P111" s="375">
        <v>5000</v>
      </c>
      <c r="Q111" s="375">
        <v>335201</v>
      </c>
      <c r="R111" s="375">
        <v>10000</v>
      </c>
      <c r="S111" s="1138">
        <f t="shared" si="24"/>
        <v>420700</v>
      </c>
      <c r="T111" s="1192">
        <v>192</v>
      </c>
      <c r="U111" s="1192">
        <v>0</v>
      </c>
      <c r="V111" s="1192">
        <v>150</v>
      </c>
      <c r="W111" s="1192">
        <v>96</v>
      </c>
      <c r="X111" s="1192">
        <v>0</v>
      </c>
      <c r="Y111" s="1192">
        <v>0</v>
      </c>
      <c r="Z111" s="1138">
        <f t="shared" si="22"/>
        <v>438</v>
      </c>
      <c r="AA111" s="1140" t="s">
        <v>20766</v>
      </c>
      <c r="AB111" s="375">
        <v>24200</v>
      </c>
    </row>
    <row r="112" spans="1:28" ht="16.5" customHeight="1">
      <c r="A112" s="1133">
        <v>99</v>
      </c>
      <c r="B112" s="1133" t="s">
        <v>111</v>
      </c>
      <c r="C112" s="1133" t="s">
        <v>2047</v>
      </c>
      <c r="D112" s="1133" t="s">
        <v>20767</v>
      </c>
      <c r="E112" s="1134" t="s">
        <v>20768</v>
      </c>
      <c r="F112" s="1233" t="s">
        <v>20769</v>
      </c>
      <c r="G112" s="1135" t="s">
        <v>20770</v>
      </c>
      <c r="H112" s="1134" t="s">
        <v>20771</v>
      </c>
      <c r="I112" s="1134" t="s">
        <v>20772</v>
      </c>
      <c r="J112" s="1278">
        <v>336</v>
      </c>
      <c r="K112" s="1242">
        <v>1</v>
      </c>
      <c r="L112" s="1243">
        <v>3</v>
      </c>
      <c r="M112" s="1138">
        <v>0</v>
      </c>
      <c r="N112" s="1219">
        <f t="shared" si="23"/>
        <v>4</v>
      </c>
      <c r="O112" s="781">
        <v>349873</v>
      </c>
      <c r="P112" s="781">
        <v>67000</v>
      </c>
      <c r="Q112" s="781">
        <v>57866</v>
      </c>
      <c r="R112" s="781">
        <v>24932</v>
      </c>
      <c r="S112" s="1138">
        <f t="shared" si="24"/>
        <v>499671</v>
      </c>
      <c r="T112" s="1242">
        <v>48.6</v>
      </c>
      <c r="U112" s="1152">
        <v>0</v>
      </c>
      <c r="V112" s="1152">
        <v>201</v>
      </c>
      <c r="W112" s="1152">
        <v>0</v>
      </c>
      <c r="X112" s="1152">
        <v>48.6</v>
      </c>
      <c r="Y112" s="1152">
        <v>161</v>
      </c>
      <c r="Z112" s="1138">
        <f t="shared" si="22"/>
        <v>459.2</v>
      </c>
      <c r="AA112" s="1140" t="s">
        <v>20773</v>
      </c>
      <c r="AB112" s="375">
        <v>51350</v>
      </c>
    </row>
    <row r="113" spans="1:28" ht="16.5" customHeight="1">
      <c r="A113" s="1133">
        <v>100</v>
      </c>
      <c r="B113" s="1133" t="s">
        <v>20641</v>
      </c>
      <c r="C113" s="1133" t="s">
        <v>20774</v>
      </c>
      <c r="D113" s="1133" t="s">
        <v>20775</v>
      </c>
      <c r="E113" s="1134" t="s">
        <v>20776</v>
      </c>
      <c r="F113" s="1133" t="s">
        <v>20777</v>
      </c>
      <c r="G113" s="1135" t="s">
        <v>20778</v>
      </c>
      <c r="H113" s="1134" t="s">
        <v>20779</v>
      </c>
      <c r="I113" s="1134" t="s">
        <v>20780</v>
      </c>
      <c r="J113" s="1294">
        <v>430</v>
      </c>
      <c r="K113" s="1142">
        <v>1</v>
      </c>
      <c r="L113" s="1141">
        <v>6</v>
      </c>
      <c r="M113" s="1141">
        <v>0</v>
      </c>
      <c r="N113" s="1219">
        <f t="shared" si="23"/>
        <v>7</v>
      </c>
      <c r="O113" s="1143">
        <v>1540636</v>
      </c>
      <c r="P113" s="1143">
        <v>0</v>
      </c>
      <c r="Q113" s="1143">
        <v>239660</v>
      </c>
      <c r="R113" s="1143">
        <v>0</v>
      </c>
      <c r="S113" s="1138">
        <f t="shared" si="24"/>
        <v>1780296</v>
      </c>
      <c r="T113" s="1192">
        <v>90</v>
      </c>
      <c r="U113" s="1192">
        <v>90</v>
      </c>
      <c r="V113" s="1192">
        <v>168.3</v>
      </c>
      <c r="W113" s="1192">
        <v>109.35</v>
      </c>
      <c r="X113" s="1192">
        <v>90</v>
      </c>
      <c r="Y113" s="1192">
        <v>0</v>
      </c>
      <c r="Z113" s="1138">
        <f t="shared" si="22"/>
        <v>547.65</v>
      </c>
      <c r="AA113" s="1144" t="s">
        <v>20781</v>
      </c>
      <c r="AB113" s="375">
        <v>21122</v>
      </c>
    </row>
    <row r="114" spans="1:28" s="1172" customFormat="1" ht="16.5" customHeight="1">
      <c r="A114" s="1133">
        <v>101</v>
      </c>
      <c r="B114" s="1133" t="s">
        <v>20641</v>
      </c>
      <c r="C114" s="1133" t="s">
        <v>20782</v>
      </c>
      <c r="D114" s="1133" t="s">
        <v>20783</v>
      </c>
      <c r="E114" s="1134" t="s">
        <v>20784</v>
      </c>
      <c r="F114" s="1133" t="s">
        <v>20785</v>
      </c>
      <c r="G114" s="1135" t="s">
        <v>20786</v>
      </c>
      <c r="H114" s="1134" t="s">
        <v>20787</v>
      </c>
      <c r="I114" s="1134" t="s">
        <v>20788</v>
      </c>
      <c r="J114" s="1295">
        <v>150</v>
      </c>
      <c r="K114" s="1282">
        <v>1</v>
      </c>
      <c r="L114" s="1273">
        <v>3</v>
      </c>
      <c r="M114" s="1273">
        <v>0</v>
      </c>
      <c r="N114" s="1219">
        <f t="shared" si="23"/>
        <v>4</v>
      </c>
      <c r="O114" s="1261">
        <v>516453</v>
      </c>
      <c r="P114" s="375">
        <v>16000</v>
      </c>
      <c r="Q114" s="375">
        <v>136149</v>
      </c>
      <c r="R114" s="375">
        <v>0</v>
      </c>
      <c r="S114" s="1138">
        <f t="shared" si="24"/>
        <v>668602</v>
      </c>
      <c r="T114" s="1192">
        <v>81</v>
      </c>
      <c r="U114" s="1192">
        <v>30</v>
      </c>
      <c r="V114" s="1192">
        <v>341.5</v>
      </c>
      <c r="W114" s="1192">
        <v>0</v>
      </c>
      <c r="X114" s="1192">
        <v>30</v>
      </c>
      <c r="Y114" s="1192">
        <v>980.47</v>
      </c>
      <c r="Z114" s="1138">
        <f t="shared" si="22"/>
        <v>1462.97</v>
      </c>
      <c r="AA114" s="1140" t="s">
        <v>20789</v>
      </c>
      <c r="AB114" s="375">
        <v>6200</v>
      </c>
    </row>
    <row r="115" spans="1:28" ht="16.5" customHeight="1">
      <c r="A115" s="1133">
        <v>102</v>
      </c>
      <c r="B115" s="1133" t="s">
        <v>111</v>
      </c>
      <c r="C115" s="1133" t="s">
        <v>1780</v>
      </c>
      <c r="D115" s="1133" t="s">
        <v>20790</v>
      </c>
      <c r="E115" s="1134" t="s">
        <v>20791</v>
      </c>
      <c r="F115" s="1133" t="s">
        <v>20792</v>
      </c>
      <c r="G115" s="1135" t="s">
        <v>20793</v>
      </c>
      <c r="H115" s="1134" t="s">
        <v>20794</v>
      </c>
      <c r="I115" s="1134" t="s">
        <v>20795</v>
      </c>
      <c r="J115" s="1278">
        <v>296</v>
      </c>
      <c r="K115" s="1291">
        <v>1</v>
      </c>
      <c r="L115" s="1292">
        <v>2</v>
      </c>
      <c r="M115" s="1291">
        <v>0</v>
      </c>
      <c r="N115" s="1219">
        <f t="shared" si="23"/>
        <v>3</v>
      </c>
      <c r="O115" s="781">
        <v>318715</v>
      </c>
      <c r="P115" s="375">
        <v>3000</v>
      </c>
      <c r="Q115" s="781">
        <v>123420</v>
      </c>
      <c r="R115" s="781">
        <v>53764</v>
      </c>
      <c r="S115" s="1138">
        <f t="shared" si="24"/>
        <v>498899</v>
      </c>
      <c r="T115" s="1192">
        <v>154.63</v>
      </c>
      <c r="U115" s="1192">
        <v>0</v>
      </c>
      <c r="V115" s="1192">
        <v>250</v>
      </c>
      <c r="W115" s="1192">
        <v>0</v>
      </c>
      <c r="X115" s="1192">
        <v>0</v>
      </c>
      <c r="Y115" s="1192">
        <v>69.8</v>
      </c>
      <c r="Z115" s="1138">
        <f t="shared" si="22"/>
        <v>474.43</v>
      </c>
      <c r="AA115" s="1140" t="s">
        <v>20796</v>
      </c>
      <c r="AB115" s="375">
        <v>3079</v>
      </c>
    </row>
    <row r="116" spans="1:28" ht="16.5" customHeight="1">
      <c r="A116" s="1133">
        <v>103</v>
      </c>
      <c r="B116" s="1133" t="s">
        <v>20641</v>
      </c>
      <c r="C116" s="1133" t="s">
        <v>20797</v>
      </c>
      <c r="D116" s="1133" t="s">
        <v>20798</v>
      </c>
      <c r="E116" s="1134" t="s">
        <v>20799</v>
      </c>
      <c r="F116" s="1133" t="s">
        <v>20800</v>
      </c>
      <c r="G116" s="1135" t="s">
        <v>20801</v>
      </c>
      <c r="H116" s="1134" t="s">
        <v>20802</v>
      </c>
      <c r="I116" s="1134" t="s">
        <v>20803</v>
      </c>
      <c r="J116" s="1278">
        <v>532</v>
      </c>
      <c r="K116" s="1138">
        <v>1</v>
      </c>
      <c r="L116" s="1137">
        <v>3</v>
      </c>
      <c r="M116" s="1137">
        <v>0</v>
      </c>
      <c r="N116" s="1219">
        <f t="shared" si="23"/>
        <v>4</v>
      </c>
      <c r="O116" s="781">
        <v>495078</v>
      </c>
      <c r="P116" s="781">
        <v>0</v>
      </c>
      <c r="Q116" s="781">
        <v>93113</v>
      </c>
      <c r="R116" s="781">
        <v>28925</v>
      </c>
      <c r="S116" s="1138">
        <f t="shared" si="24"/>
        <v>617116</v>
      </c>
      <c r="T116" s="1192">
        <v>66.23</v>
      </c>
      <c r="U116" s="1192">
        <v>57.2</v>
      </c>
      <c r="V116" s="1192">
        <v>153.91</v>
      </c>
      <c r="W116" s="1192">
        <v>36.6</v>
      </c>
      <c r="X116" s="1192">
        <v>0</v>
      </c>
      <c r="Y116" s="1192">
        <v>619.04</v>
      </c>
      <c r="Z116" s="1138">
        <f t="shared" si="22"/>
        <v>932.98</v>
      </c>
      <c r="AA116" s="1140" t="s">
        <v>20804</v>
      </c>
      <c r="AB116" s="375">
        <v>21400</v>
      </c>
    </row>
    <row r="117" spans="1:28" ht="16.5" customHeight="1">
      <c r="A117" s="1133">
        <v>104</v>
      </c>
      <c r="B117" s="1133" t="s">
        <v>20641</v>
      </c>
      <c r="C117" s="1133" t="s">
        <v>20805</v>
      </c>
      <c r="D117" s="1133" t="s">
        <v>20806</v>
      </c>
      <c r="E117" s="1134" t="s">
        <v>20807</v>
      </c>
      <c r="F117" s="1133" t="s">
        <v>20808</v>
      </c>
      <c r="G117" s="1135" t="s">
        <v>20809</v>
      </c>
      <c r="H117" s="1134" t="s">
        <v>20810</v>
      </c>
      <c r="I117" s="1134" t="s">
        <v>20811</v>
      </c>
      <c r="J117" s="1278">
        <v>135</v>
      </c>
      <c r="K117" s="1138">
        <v>1</v>
      </c>
      <c r="L117" s="1137">
        <v>3</v>
      </c>
      <c r="M117" s="1138">
        <v>0</v>
      </c>
      <c r="N117" s="1219">
        <f t="shared" si="23"/>
        <v>4</v>
      </c>
      <c r="O117" s="781">
        <v>302240</v>
      </c>
      <c r="P117" s="781">
        <v>0</v>
      </c>
      <c r="Q117" s="781">
        <v>23895</v>
      </c>
      <c r="R117" s="781">
        <v>32051</v>
      </c>
      <c r="S117" s="1138">
        <f t="shared" si="24"/>
        <v>358186</v>
      </c>
      <c r="T117" s="1192">
        <v>80</v>
      </c>
      <c r="U117" s="1192">
        <v>80</v>
      </c>
      <c r="V117" s="1192">
        <v>160</v>
      </c>
      <c r="W117" s="1192">
        <v>0</v>
      </c>
      <c r="X117" s="1192">
        <v>0</v>
      </c>
      <c r="Y117" s="1192">
        <v>0</v>
      </c>
      <c r="Z117" s="1138">
        <f t="shared" si="22"/>
        <v>320</v>
      </c>
      <c r="AA117" s="1140" t="s">
        <v>20812</v>
      </c>
      <c r="AB117" s="375">
        <v>300</v>
      </c>
    </row>
    <row r="118" spans="1:28" ht="16.5" customHeight="1">
      <c r="A118" s="1133">
        <v>105</v>
      </c>
      <c r="B118" s="1133" t="s">
        <v>111</v>
      </c>
      <c r="C118" s="1133" t="s">
        <v>2095</v>
      </c>
      <c r="D118" s="1133" t="s">
        <v>20813</v>
      </c>
      <c r="E118" s="1134" t="s">
        <v>20814</v>
      </c>
      <c r="F118" s="1133" t="s">
        <v>20815</v>
      </c>
      <c r="G118" s="1272" t="s">
        <v>20816</v>
      </c>
      <c r="H118" s="1134" t="s">
        <v>20817</v>
      </c>
      <c r="I118" s="1134" t="s">
        <v>20818</v>
      </c>
      <c r="J118" s="1273">
        <v>190</v>
      </c>
      <c r="K118" s="1256">
        <v>1</v>
      </c>
      <c r="L118" s="1258">
        <v>1</v>
      </c>
      <c r="M118" s="1256">
        <v>0</v>
      </c>
      <c r="N118" s="1219">
        <f t="shared" si="23"/>
        <v>2</v>
      </c>
      <c r="O118" s="781">
        <v>172900</v>
      </c>
      <c r="P118" s="781">
        <v>9100</v>
      </c>
      <c r="Q118" s="781">
        <v>28590</v>
      </c>
      <c r="R118" s="781">
        <v>7574</v>
      </c>
      <c r="S118" s="1138">
        <f t="shared" si="24"/>
        <v>218164</v>
      </c>
      <c r="T118" s="1192">
        <v>99.17</v>
      </c>
      <c r="U118" s="1192">
        <v>49.59</v>
      </c>
      <c r="V118" s="1192">
        <v>99.17</v>
      </c>
      <c r="W118" s="1192">
        <v>0</v>
      </c>
      <c r="X118" s="1192">
        <v>0</v>
      </c>
      <c r="Y118" s="1192">
        <v>0</v>
      </c>
      <c r="Z118" s="1138">
        <f t="shared" si="22"/>
        <v>247.93</v>
      </c>
      <c r="AA118" s="1140" t="s">
        <v>20819</v>
      </c>
      <c r="AB118" s="375">
        <v>3471</v>
      </c>
    </row>
    <row r="119" spans="1:28" ht="16.5" customHeight="1">
      <c r="A119" s="1133">
        <v>106</v>
      </c>
      <c r="B119" s="1133" t="s">
        <v>20641</v>
      </c>
      <c r="C119" s="1133" t="s">
        <v>20820</v>
      </c>
      <c r="D119" s="1133" t="s">
        <v>20821</v>
      </c>
      <c r="E119" s="1134" t="s">
        <v>20822</v>
      </c>
      <c r="F119" s="1133" t="s">
        <v>20823</v>
      </c>
      <c r="G119" s="1135" t="s">
        <v>20824</v>
      </c>
      <c r="H119" s="1134" t="s">
        <v>20825</v>
      </c>
      <c r="I119" s="1134" t="s">
        <v>20826</v>
      </c>
      <c r="J119" s="1278">
        <v>330</v>
      </c>
      <c r="K119" s="1282">
        <v>1</v>
      </c>
      <c r="L119" s="1273">
        <v>4</v>
      </c>
      <c r="M119" s="1256">
        <v>0</v>
      </c>
      <c r="N119" s="1219">
        <f t="shared" si="23"/>
        <v>5</v>
      </c>
      <c r="O119" s="781">
        <v>194552</v>
      </c>
      <c r="P119" s="781">
        <v>0</v>
      </c>
      <c r="Q119" s="781">
        <v>23596</v>
      </c>
      <c r="R119" s="781">
        <v>23596</v>
      </c>
      <c r="S119" s="1138">
        <f t="shared" si="24"/>
        <v>241744</v>
      </c>
      <c r="T119" s="1192">
        <v>40.707000000000001</v>
      </c>
      <c r="U119" s="1192">
        <v>170.083</v>
      </c>
      <c r="V119" s="1192">
        <v>256.97800000000001</v>
      </c>
      <c r="W119" s="1192">
        <v>72.194999999999993</v>
      </c>
      <c r="X119" s="1192">
        <v>0</v>
      </c>
      <c r="Y119" s="1192">
        <v>121.57</v>
      </c>
      <c r="Z119" s="1138">
        <f t="shared" si="22"/>
        <v>661.5329999999999</v>
      </c>
      <c r="AA119" s="1140" t="s">
        <v>20827</v>
      </c>
      <c r="AB119" s="375">
        <v>3740</v>
      </c>
    </row>
    <row r="120" spans="1:28" ht="16.5" customHeight="1">
      <c r="A120" s="1133">
        <v>107</v>
      </c>
      <c r="B120" s="1133" t="s">
        <v>20641</v>
      </c>
      <c r="C120" s="1133" t="s">
        <v>20828</v>
      </c>
      <c r="D120" s="1133" t="s">
        <v>20829</v>
      </c>
      <c r="E120" s="1134" t="s">
        <v>20830</v>
      </c>
      <c r="F120" s="1233" t="s">
        <v>20831</v>
      </c>
      <c r="G120" s="1135" t="s">
        <v>20832</v>
      </c>
      <c r="H120" s="1134" t="s">
        <v>20833</v>
      </c>
      <c r="I120" s="1134" t="s">
        <v>20834</v>
      </c>
      <c r="J120" s="1278">
        <v>590</v>
      </c>
      <c r="K120" s="1138">
        <v>1</v>
      </c>
      <c r="L120" s="1137">
        <v>5</v>
      </c>
      <c r="M120" s="1138">
        <v>0</v>
      </c>
      <c r="N120" s="1219">
        <f t="shared" si="23"/>
        <v>6</v>
      </c>
      <c r="O120" s="781">
        <v>693570</v>
      </c>
      <c r="P120" s="781">
        <v>0</v>
      </c>
      <c r="Q120" s="781">
        <v>35650</v>
      </c>
      <c r="R120" s="781">
        <v>5740</v>
      </c>
      <c r="S120" s="1138">
        <f t="shared" si="24"/>
        <v>734960</v>
      </c>
      <c r="T120" s="1192">
        <v>166.505</v>
      </c>
      <c r="U120" s="1192">
        <v>0</v>
      </c>
      <c r="V120" s="1192">
        <v>915.89</v>
      </c>
      <c r="W120" s="1192">
        <v>269.66000000000003</v>
      </c>
      <c r="X120" s="1192">
        <v>94.5</v>
      </c>
      <c r="Y120" s="1192">
        <v>0</v>
      </c>
      <c r="Z120" s="1138">
        <f t="shared" si="22"/>
        <v>1446.5550000000001</v>
      </c>
      <c r="AA120" s="1140" t="s">
        <v>20835</v>
      </c>
      <c r="AB120" s="375">
        <v>15902</v>
      </c>
    </row>
    <row r="121" spans="1:28" ht="16.5" customHeight="1">
      <c r="A121" s="1468" t="s">
        <v>20836</v>
      </c>
      <c r="B121" s="1468">
        <v>31</v>
      </c>
      <c r="C121" s="1468"/>
      <c r="D121" s="1468"/>
      <c r="E121" s="1469"/>
      <c r="F121" s="1493"/>
      <c r="G121" s="1470"/>
      <c r="H121" s="1486"/>
      <c r="I121" s="1487"/>
      <c r="J121" s="1471"/>
      <c r="K121" s="1472"/>
      <c r="L121" s="1472"/>
      <c r="M121" s="1473"/>
      <c r="N121" s="1474"/>
      <c r="O121" s="374"/>
      <c r="P121" s="374"/>
      <c r="Q121" s="374"/>
      <c r="R121" s="374"/>
      <c r="S121" s="1475"/>
      <c r="T121" s="1476"/>
      <c r="U121" s="1476"/>
      <c r="V121" s="1476"/>
      <c r="W121" s="1476"/>
      <c r="X121" s="1476"/>
      <c r="Y121" s="1476"/>
      <c r="Z121" s="1476"/>
      <c r="AA121" s="1477"/>
      <c r="AB121" s="374"/>
    </row>
    <row r="122" spans="1:28" ht="16.5" customHeight="1">
      <c r="A122" s="1133">
        <v>108</v>
      </c>
      <c r="B122" s="1134" t="s">
        <v>2276</v>
      </c>
      <c r="C122" s="1134" t="s">
        <v>2286</v>
      </c>
      <c r="D122" s="1133" t="s">
        <v>20837</v>
      </c>
      <c r="E122" s="1134" t="s">
        <v>20838</v>
      </c>
      <c r="F122" s="1133" t="s">
        <v>20839</v>
      </c>
      <c r="G122" s="1250" t="s">
        <v>20840</v>
      </c>
      <c r="H122" s="1134" t="s">
        <v>20841</v>
      </c>
      <c r="I122" s="1134" t="s">
        <v>20842</v>
      </c>
      <c r="J122" s="1296">
        <v>471</v>
      </c>
      <c r="K122" s="1297">
        <v>1</v>
      </c>
      <c r="L122" s="1296">
        <v>24</v>
      </c>
      <c r="M122" s="1296">
        <v>0</v>
      </c>
      <c r="N122" s="1219">
        <f>K122+L122+M122</f>
        <v>25</v>
      </c>
      <c r="O122" s="781">
        <v>2526000</v>
      </c>
      <c r="P122" s="781">
        <v>76500</v>
      </c>
      <c r="Q122" s="781">
        <v>106283</v>
      </c>
      <c r="R122" s="781">
        <v>40142</v>
      </c>
      <c r="S122" s="1138">
        <f t="shared" si="24"/>
        <v>2748925</v>
      </c>
      <c r="T122" s="1192">
        <v>0</v>
      </c>
      <c r="U122" s="1192">
        <v>100</v>
      </c>
      <c r="V122" s="1192">
        <v>0</v>
      </c>
      <c r="W122" s="1192">
        <v>0</v>
      </c>
      <c r="X122" s="1192">
        <v>0</v>
      </c>
      <c r="Y122" s="1192">
        <v>0</v>
      </c>
      <c r="Z122" s="1138">
        <f t="shared" si="22"/>
        <v>100</v>
      </c>
      <c r="AA122" s="1140" t="s">
        <v>20843</v>
      </c>
      <c r="AB122" s="375">
        <v>124045</v>
      </c>
    </row>
    <row r="123" spans="1:28" ht="16.5" customHeight="1">
      <c r="A123" s="1133">
        <v>109</v>
      </c>
      <c r="B123" s="1134" t="s">
        <v>2276</v>
      </c>
      <c r="C123" s="1133" t="s">
        <v>2461</v>
      </c>
      <c r="D123" s="1133" t="s">
        <v>20844</v>
      </c>
      <c r="E123" s="1134" t="s">
        <v>20845</v>
      </c>
      <c r="F123" s="1133" t="s">
        <v>20846</v>
      </c>
      <c r="G123" s="1250" t="s">
        <v>20847</v>
      </c>
      <c r="H123" s="1134" t="s">
        <v>20848</v>
      </c>
      <c r="I123" s="1134" t="s">
        <v>20849</v>
      </c>
      <c r="J123" s="1296">
        <v>725</v>
      </c>
      <c r="K123" s="1157">
        <v>1</v>
      </c>
      <c r="L123" s="1156">
        <v>9</v>
      </c>
      <c r="M123" s="1154">
        <v>0</v>
      </c>
      <c r="N123" s="1219">
        <f t="shared" ref="N123:N139" si="25">K123+L123+M123</f>
        <v>10</v>
      </c>
      <c r="O123" s="781">
        <v>1205234</v>
      </c>
      <c r="P123" s="781">
        <v>12364</v>
      </c>
      <c r="Q123" s="781">
        <v>119850</v>
      </c>
      <c r="R123" s="781">
        <v>89019</v>
      </c>
      <c r="S123" s="1138">
        <f t="shared" si="24"/>
        <v>1426467</v>
      </c>
      <c r="T123" s="1192">
        <v>136</v>
      </c>
      <c r="U123" s="1192">
        <v>103</v>
      </c>
      <c r="V123" s="1192">
        <v>100</v>
      </c>
      <c r="W123" s="1192">
        <v>399</v>
      </c>
      <c r="X123" s="1192">
        <v>120</v>
      </c>
      <c r="Y123" s="1192">
        <v>66</v>
      </c>
      <c r="Z123" s="1138">
        <f t="shared" si="22"/>
        <v>924</v>
      </c>
      <c r="AA123" s="1140" t="s">
        <v>20850</v>
      </c>
      <c r="AB123" s="375">
        <v>110007</v>
      </c>
    </row>
    <row r="124" spans="1:28" ht="16.5" customHeight="1">
      <c r="A124" s="1133">
        <v>110</v>
      </c>
      <c r="B124" s="1134" t="s">
        <v>2276</v>
      </c>
      <c r="C124" s="1134" t="s">
        <v>2317</v>
      </c>
      <c r="D124" s="1133" t="s">
        <v>20851</v>
      </c>
      <c r="E124" s="1134" t="s">
        <v>20852</v>
      </c>
      <c r="F124" s="1133">
        <v>1954</v>
      </c>
      <c r="G124" s="1250" t="s">
        <v>20853</v>
      </c>
      <c r="H124" s="1134" t="s">
        <v>20854</v>
      </c>
      <c r="I124" s="1134" t="s">
        <v>20855</v>
      </c>
      <c r="J124" s="1296">
        <v>1002</v>
      </c>
      <c r="K124" s="1153">
        <v>1</v>
      </c>
      <c r="L124" s="1152">
        <v>20</v>
      </c>
      <c r="M124" s="1154">
        <v>0</v>
      </c>
      <c r="N124" s="1219">
        <f t="shared" si="25"/>
        <v>21</v>
      </c>
      <c r="O124" s="781">
        <v>926600</v>
      </c>
      <c r="P124" s="781">
        <v>9084012</v>
      </c>
      <c r="Q124" s="781">
        <v>240434</v>
      </c>
      <c r="R124" s="781">
        <v>20371</v>
      </c>
      <c r="S124" s="1138">
        <f t="shared" si="24"/>
        <v>10271417</v>
      </c>
      <c r="T124" s="1192">
        <v>200</v>
      </c>
      <c r="U124" s="1192">
        <v>77</v>
      </c>
      <c r="V124" s="1192">
        <v>523</v>
      </c>
      <c r="W124" s="1192">
        <v>0</v>
      </c>
      <c r="X124" s="1192">
        <v>75</v>
      </c>
      <c r="Y124" s="1192">
        <v>60</v>
      </c>
      <c r="Z124" s="1138">
        <f t="shared" si="22"/>
        <v>935</v>
      </c>
      <c r="AA124" s="1140" t="s">
        <v>20856</v>
      </c>
      <c r="AB124" s="375">
        <v>554085</v>
      </c>
    </row>
    <row r="125" spans="1:28" ht="16.5" customHeight="1">
      <c r="A125" s="1133">
        <v>111</v>
      </c>
      <c r="B125" s="1134" t="s">
        <v>2276</v>
      </c>
      <c r="C125" s="1134" t="s">
        <v>15964</v>
      </c>
      <c r="D125" s="1133" t="s">
        <v>20857</v>
      </c>
      <c r="E125" s="1134" t="s">
        <v>20858</v>
      </c>
      <c r="F125" s="1133" t="s">
        <v>20859</v>
      </c>
      <c r="G125" s="1250" t="s">
        <v>20860</v>
      </c>
      <c r="H125" s="1134" t="s">
        <v>20861</v>
      </c>
      <c r="I125" s="1134" t="s">
        <v>20862</v>
      </c>
      <c r="J125" s="1296">
        <v>190</v>
      </c>
      <c r="K125" s="1155">
        <v>1</v>
      </c>
      <c r="L125" s="1154">
        <v>4</v>
      </c>
      <c r="M125" s="1154">
        <v>0</v>
      </c>
      <c r="N125" s="1219">
        <f t="shared" si="25"/>
        <v>5</v>
      </c>
      <c r="O125" s="781">
        <v>445358</v>
      </c>
      <c r="P125" s="781">
        <v>42031</v>
      </c>
      <c r="Q125" s="781">
        <v>43150</v>
      </c>
      <c r="R125" s="781">
        <v>7301</v>
      </c>
      <c r="S125" s="1138">
        <f t="shared" si="24"/>
        <v>537840</v>
      </c>
      <c r="T125" s="1192">
        <v>103</v>
      </c>
      <c r="U125" s="1192">
        <v>19</v>
      </c>
      <c r="V125" s="1192">
        <v>260</v>
      </c>
      <c r="W125" s="1192">
        <v>0</v>
      </c>
      <c r="X125" s="1192">
        <v>0</v>
      </c>
      <c r="Y125" s="1192">
        <v>0</v>
      </c>
      <c r="Z125" s="1138">
        <f t="shared" si="22"/>
        <v>382</v>
      </c>
      <c r="AA125" s="1140" t="s">
        <v>20863</v>
      </c>
      <c r="AB125" s="375">
        <v>33000</v>
      </c>
    </row>
    <row r="126" spans="1:28" ht="16.5" customHeight="1">
      <c r="A126" s="1133">
        <v>112</v>
      </c>
      <c r="B126" s="1134" t="s">
        <v>2276</v>
      </c>
      <c r="C126" s="1134" t="s">
        <v>2477</v>
      </c>
      <c r="D126" s="1133" t="s">
        <v>20864</v>
      </c>
      <c r="E126" s="123" t="s">
        <v>20865</v>
      </c>
      <c r="F126" s="1133" t="s">
        <v>20866</v>
      </c>
      <c r="G126" s="1250" t="s">
        <v>20867</v>
      </c>
      <c r="H126" s="123" t="s">
        <v>20868</v>
      </c>
      <c r="I126" s="1134" t="s">
        <v>20869</v>
      </c>
      <c r="J126" s="1296">
        <v>99</v>
      </c>
      <c r="K126" s="1155">
        <v>1</v>
      </c>
      <c r="L126" s="1155">
        <v>2</v>
      </c>
      <c r="M126" s="1155">
        <v>0</v>
      </c>
      <c r="N126" s="1219">
        <f t="shared" si="25"/>
        <v>3</v>
      </c>
      <c r="O126" s="781">
        <v>379271</v>
      </c>
      <c r="P126" s="781">
        <v>0</v>
      </c>
      <c r="Q126" s="781">
        <v>13790</v>
      </c>
      <c r="R126" s="781">
        <v>18200</v>
      </c>
      <c r="S126" s="1138">
        <f t="shared" si="24"/>
        <v>411261</v>
      </c>
      <c r="T126" s="1192">
        <v>40.200000000000003</v>
      </c>
      <c r="U126" s="1192">
        <v>0</v>
      </c>
      <c r="V126" s="1192">
        <v>194</v>
      </c>
      <c r="W126" s="1192">
        <v>57</v>
      </c>
      <c r="X126" s="1192">
        <v>24.6</v>
      </c>
      <c r="Y126" s="1192">
        <v>0</v>
      </c>
      <c r="Z126" s="1138">
        <f t="shared" si="22"/>
        <v>315.8</v>
      </c>
      <c r="AA126" s="1140" t="s">
        <v>20870</v>
      </c>
      <c r="AB126" s="375">
        <v>4020</v>
      </c>
    </row>
    <row r="127" spans="1:28" ht="16.5" customHeight="1">
      <c r="A127" s="1133">
        <v>113</v>
      </c>
      <c r="B127" s="1134" t="s">
        <v>2276</v>
      </c>
      <c r="C127" s="1134" t="s">
        <v>2291</v>
      </c>
      <c r="D127" s="1133" t="s">
        <v>20871</v>
      </c>
      <c r="E127" s="1134" t="s">
        <v>20872</v>
      </c>
      <c r="F127" s="1133" t="s">
        <v>20873</v>
      </c>
      <c r="G127" s="1249" t="s">
        <v>20874</v>
      </c>
      <c r="H127" s="1134" t="s">
        <v>20875</v>
      </c>
      <c r="I127" s="1134" t="s">
        <v>20876</v>
      </c>
      <c r="J127" s="1296">
        <v>185</v>
      </c>
      <c r="K127" s="1138">
        <v>1</v>
      </c>
      <c r="L127" s="1137">
        <v>4</v>
      </c>
      <c r="M127" s="1154">
        <v>0</v>
      </c>
      <c r="N127" s="1219">
        <f t="shared" si="25"/>
        <v>5</v>
      </c>
      <c r="O127" s="781">
        <v>912301</v>
      </c>
      <c r="P127" s="781">
        <v>0</v>
      </c>
      <c r="Q127" s="781">
        <v>18070</v>
      </c>
      <c r="R127" s="781">
        <v>3886</v>
      </c>
      <c r="S127" s="1138">
        <f t="shared" si="24"/>
        <v>934257</v>
      </c>
      <c r="T127" s="1192">
        <v>85</v>
      </c>
      <c r="U127" s="1192">
        <v>0</v>
      </c>
      <c r="V127" s="1192">
        <v>100</v>
      </c>
      <c r="W127" s="1192">
        <v>0</v>
      </c>
      <c r="X127" s="1192">
        <v>0</v>
      </c>
      <c r="Y127" s="1192">
        <v>0</v>
      </c>
      <c r="Z127" s="1138">
        <f t="shared" si="22"/>
        <v>185</v>
      </c>
      <c r="AA127" s="1140" t="s">
        <v>20877</v>
      </c>
      <c r="AB127" s="375">
        <v>43360</v>
      </c>
    </row>
    <row r="128" spans="1:28" ht="16.5" customHeight="1">
      <c r="A128" s="1133">
        <v>114</v>
      </c>
      <c r="B128" s="1134" t="s">
        <v>2276</v>
      </c>
      <c r="C128" s="1134" t="s">
        <v>2374</v>
      </c>
      <c r="D128" s="1206" t="s">
        <v>20878</v>
      </c>
      <c r="E128" s="1134" t="s">
        <v>20879</v>
      </c>
      <c r="F128" s="1206" t="s">
        <v>20880</v>
      </c>
      <c r="G128" s="1250" t="s">
        <v>20881</v>
      </c>
      <c r="H128" s="1134" t="s">
        <v>20882</v>
      </c>
      <c r="I128" s="1134" t="s">
        <v>20883</v>
      </c>
      <c r="J128" s="1296">
        <v>280</v>
      </c>
      <c r="K128" s="1153">
        <v>0</v>
      </c>
      <c r="L128" s="1152">
        <v>0</v>
      </c>
      <c r="M128" s="1154">
        <v>0</v>
      </c>
      <c r="N128" s="1219">
        <f t="shared" si="25"/>
        <v>0</v>
      </c>
      <c r="O128" s="781">
        <v>1409044</v>
      </c>
      <c r="P128" s="781">
        <v>0</v>
      </c>
      <c r="Q128" s="781">
        <v>37200</v>
      </c>
      <c r="R128" s="781">
        <v>117600</v>
      </c>
      <c r="S128" s="1138">
        <f t="shared" si="24"/>
        <v>1563844</v>
      </c>
      <c r="T128" s="1192">
        <v>56.7</v>
      </c>
      <c r="U128" s="1192">
        <v>111.6</v>
      </c>
      <c r="V128" s="1192">
        <v>297</v>
      </c>
      <c r="W128" s="1192">
        <v>0</v>
      </c>
      <c r="X128" s="1192">
        <v>0</v>
      </c>
      <c r="Y128" s="1192">
        <v>56.7</v>
      </c>
      <c r="Z128" s="1138">
        <f t="shared" si="22"/>
        <v>522</v>
      </c>
      <c r="AA128" s="1298" t="s">
        <v>20884</v>
      </c>
      <c r="AB128" s="375">
        <v>132442</v>
      </c>
    </row>
    <row r="129" spans="1:28" ht="16.5" customHeight="1">
      <c r="A129" s="1133">
        <v>115</v>
      </c>
      <c r="B129" s="1134" t="s">
        <v>2276</v>
      </c>
      <c r="C129" s="1134" t="s">
        <v>2356</v>
      </c>
      <c r="D129" s="1133" t="s">
        <v>20885</v>
      </c>
      <c r="E129" s="1134" t="s">
        <v>20886</v>
      </c>
      <c r="F129" s="1133" t="s">
        <v>20887</v>
      </c>
      <c r="G129" s="1250" t="s">
        <v>20888</v>
      </c>
      <c r="H129" s="1134" t="s">
        <v>20889</v>
      </c>
      <c r="I129" s="1134" t="s">
        <v>20890</v>
      </c>
      <c r="J129" s="1296">
        <v>305</v>
      </c>
      <c r="K129" s="1138">
        <v>1</v>
      </c>
      <c r="L129" s="1137">
        <v>3</v>
      </c>
      <c r="M129" s="1154">
        <v>0</v>
      </c>
      <c r="N129" s="1219">
        <f t="shared" si="25"/>
        <v>4</v>
      </c>
      <c r="O129" s="781">
        <v>400</v>
      </c>
      <c r="P129" s="781">
        <v>0</v>
      </c>
      <c r="Q129" s="781">
        <v>0</v>
      </c>
      <c r="R129" s="781">
        <v>0</v>
      </c>
      <c r="S129" s="1138">
        <f t="shared" si="24"/>
        <v>400</v>
      </c>
      <c r="T129" s="1192">
        <v>286.22000000000003</v>
      </c>
      <c r="U129" s="1192">
        <v>70.2</v>
      </c>
      <c r="V129" s="1192">
        <v>874.27</v>
      </c>
      <c r="W129" s="1192">
        <v>70.2</v>
      </c>
      <c r="X129" s="1192">
        <v>0</v>
      </c>
      <c r="Y129" s="1192">
        <v>0</v>
      </c>
      <c r="Z129" s="1138">
        <f t="shared" si="22"/>
        <v>1300.8900000000001</v>
      </c>
      <c r="AA129" s="1140" t="s">
        <v>20891</v>
      </c>
      <c r="AB129" s="375">
        <v>8826</v>
      </c>
    </row>
    <row r="130" spans="1:28" ht="16.5" customHeight="1">
      <c r="A130" s="1133">
        <v>116</v>
      </c>
      <c r="B130" s="1134" t="s">
        <v>2276</v>
      </c>
      <c r="C130" s="1134" t="s">
        <v>2741</v>
      </c>
      <c r="D130" s="1133" t="s">
        <v>20892</v>
      </c>
      <c r="E130" s="1134" t="s">
        <v>20893</v>
      </c>
      <c r="F130" s="1133" t="s">
        <v>20894</v>
      </c>
      <c r="G130" s="1250" t="s">
        <v>20895</v>
      </c>
      <c r="H130" s="1134" t="s">
        <v>20896</v>
      </c>
      <c r="I130" s="1134" t="s">
        <v>20897</v>
      </c>
      <c r="J130" s="1296">
        <v>627</v>
      </c>
      <c r="K130" s="1157">
        <v>0</v>
      </c>
      <c r="L130" s="1156">
        <v>11</v>
      </c>
      <c r="M130" s="1154">
        <v>0</v>
      </c>
      <c r="N130" s="1219">
        <f t="shared" si="25"/>
        <v>11</v>
      </c>
      <c r="O130" s="781">
        <v>484400</v>
      </c>
      <c r="P130" s="781">
        <v>0</v>
      </c>
      <c r="Q130" s="781">
        <v>35050</v>
      </c>
      <c r="R130" s="781">
        <v>479212</v>
      </c>
      <c r="S130" s="1138">
        <f t="shared" si="24"/>
        <v>998662</v>
      </c>
      <c r="T130" s="1192">
        <v>96.5</v>
      </c>
      <c r="U130" s="1192">
        <v>47.5</v>
      </c>
      <c r="V130" s="1192">
        <v>310.60000000000002</v>
      </c>
      <c r="W130" s="1192">
        <v>0</v>
      </c>
      <c r="X130" s="1192">
        <v>0</v>
      </c>
      <c r="Y130" s="1192">
        <v>1093.48</v>
      </c>
      <c r="Z130" s="1138">
        <f t="shared" si="22"/>
        <v>1548.08</v>
      </c>
      <c r="AA130" s="1140" t="s">
        <v>20898</v>
      </c>
      <c r="AB130" s="375">
        <v>52358</v>
      </c>
    </row>
    <row r="131" spans="1:28" ht="16.5" customHeight="1">
      <c r="A131" s="1133">
        <v>117</v>
      </c>
      <c r="B131" s="1134" t="s">
        <v>2276</v>
      </c>
      <c r="C131" s="1134" t="s">
        <v>2312</v>
      </c>
      <c r="D131" s="1133" t="s">
        <v>20899</v>
      </c>
      <c r="E131" s="1134" t="s">
        <v>20900</v>
      </c>
      <c r="F131" s="1133" t="s">
        <v>20901</v>
      </c>
      <c r="G131" s="1250" t="s">
        <v>20902</v>
      </c>
      <c r="H131" s="1134" t="s">
        <v>20903</v>
      </c>
      <c r="I131" s="1134" t="s">
        <v>20904</v>
      </c>
      <c r="J131" s="1296">
        <v>353</v>
      </c>
      <c r="K131" s="1138">
        <v>1</v>
      </c>
      <c r="L131" s="1137">
        <v>6</v>
      </c>
      <c r="M131" s="1137">
        <v>0</v>
      </c>
      <c r="N131" s="1219">
        <f t="shared" si="25"/>
        <v>7</v>
      </c>
      <c r="O131" s="781">
        <v>842012</v>
      </c>
      <c r="P131" s="781">
        <v>0</v>
      </c>
      <c r="Q131" s="781">
        <v>35980</v>
      </c>
      <c r="R131" s="781">
        <v>74597</v>
      </c>
      <c r="S131" s="1138">
        <f t="shared" si="24"/>
        <v>952589</v>
      </c>
      <c r="T131" s="1192">
        <v>92</v>
      </c>
      <c r="U131" s="1192">
        <v>0</v>
      </c>
      <c r="V131" s="1192">
        <v>0</v>
      </c>
      <c r="W131" s="1192">
        <v>37</v>
      </c>
      <c r="X131" s="1192">
        <v>25</v>
      </c>
      <c r="Y131" s="1192">
        <v>257</v>
      </c>
      <c r="Z131" s="1138">
        <v>411</v>
      </c>
      <c r="AA131" s="1140" t="s">
        <v>20905</v>
      </c>
      <c r="AB131" s="375">
        <v>19000</v>
      </c>
    </row>
    <row r="132" spans="1:28" ht="16.5" customHeight="1">
      <c r="A132" s="1133">
        <v>118</v>
      </c>
      <c r="B132" s="1134" t="s">
        <v>2277</v>
      </c>
      <c r="C132" s="1134" t="s">
        <v>20906</v>
      </c>
      <c r="D132" s="1134" t="s">
        <v>20907</v>
      </c>
      <c r="E132" s="1134" t="s">
        <v>20908</v>
      </c>
      <c r="F132" s="1134" t="s">
        <v>20909</v>
      </c>
      <c r="G132" s="1250" t="s">
        <v>20910</v>
      </c>
      <c r="H132" s="1134" t="s">
        <v>20911</v>
      </c>
      <c r="I132" s="1134" t="s">
        <v>20912</v>
      </c>
      <c r="J132" s="1296">
        <v>492</v>
      </c>
      <c r="K132" s="1137">
        <v>1</v>
      </c>
      <c r="L132" s="1137">
        <v>4</v>
      </c>
      <c r="M132" s="1137">
        <v>0</v>
      </c>
      <c r="N132" s="1219">
        <f t="shared" si="25"/>
        <v>5</v>
      </c>
      <c r="O132" s="781">
        <v>929030</v>
      </c>
      <c r="P132" s="781">
        <v>97000</v>
      </c>
      <c r="Q132" s="781">
        <v>26335</v>
      </c>
      <c r="R132" s="781">
        <v>21978</v>
      </c>
      <c r="S132" s="1138">
        <f t="shared" si="24"/>
        <v>1074343</v>
      </c>
      <c r="T132" s="1192">
        <v>679</v>
      </c>
      <c r="U132" s="1192">
        <v>4168</v>
      </c>
      <c r="V132" s="1192">
        <v>4168</v>
      </c>
      <c r="W132" s="1192">
        <v>0</v>
      </c>
      <c r="X132" s="1192">
        <v>0</v>
      </c>
      <c r="Y132" s="1192">
        <v>0</v>
      </c>
      <c r="Z132" s="1138">
        <f t="shared" si="22"/>
        <v>9015</v>
      </c>
      <c r="AA132" s="1227" t="s">
        <v>20913</v>
      </c>
      <c r="AB132" s="375">
        <v>10130</v>
      </c>
    </row>
    <row r="133" spans="1:28" ht="16.5" customHeight="1">
      <c r="A133" s="1133">
        <v>119</v>
      </c>
      <c r="B133" s="1134" t="s">
        <v>2276</v>
      </c>
      <c r="C133" s="1134" t="s">
        <v>2391</v>
      </c>
      <c r="D133" s="107" t="s">
        <v>20914</v>
      </c>
      <c r="E133" s="1118" t="s">
        <v>20915</v>
      </c>
      <c r="F133" s="107" t="s">
        <v>20916</v>
      </c>
      <c r="G133" s="167" t="s">
        <v>20917</v>
      </c>
      <c r="H133" s="1134" t="s">
        <v>20918</v>
      </c>
      <c r="I133" s="1134" t="s">
        <v>20919</v>
      </c>
      <c r="J133" s="1296">
        <v>786</v>
      </c>
      <c r="K133" s="1280">
        <v>1</v>
      </c>
      <c r="L133" s="1281">
        <v>6</v>
      </c>
      <c r="M133" s="1281">
        <v>0</v>
      </c>
      <c r="N133" s="1219">
        <f t="shared" si="25"/>
        <v>7</v>
      </c>
      <c r="O133" s="781">
        <v>1052120</v>
      </c>
      <c r="P133" s="781">
        <v>0</v>
      </c>
      <c r="Q133" s="781">
        <v>0</v>
      </c>
      <c r="R133" s="781">
        <v>16000</v>
      </c>
      <c r="S133" s="1138">
        <f t="shared" si="24"/>
        <v>1068120</v>
      </c>
      <c r="T133" s="1192">
        <v>86</v>
      </c>
      <c r="U133" s="1192">
        <v>83</v>
      </c>
      <c r="V133" s="1192">
        <v>332</v>
      </c>
      <c r="W133" s="1192">
        <v>0</v>
      </c>
      <c r="X133" s="1192">
        <v>0</v>
      </c>
      <c r="Y133" s="1192">
        <v>0</v>
      </c>
      <c r="Z133" s="1138">
        <f t="shared" si="22"/>
        <v>501</v>
      </c>
      <c r="AA133" s="1287" t="s">
        <v>20920</v>
      </c>
      <c r="AB133" s="375">
        <v>17992</v>
      </c>
    </row>
    <row r="134" spans="1:28" ht="16.5" customHeight="1">
      <c r="A134" s="1133">
        <v>120</v>
      </c>
      <c r="B134" s="1134" t="s">
        <v>2276</v>
      </c>
      <c r="C134" s="1134" t="s">
        <v>16009</v>
      </c>
      <c r="D134" s="1133" t="s">
        <v>20921</v>
      </c>
      <c r="E134" s="1134" t="s">
        <v>20922</v>
      </c>
      <c r="F134" s="1133" t="s">
        <v>20923</v>
      </c>
      <c r="G134" s="1250" t="s">
        <v>20924</v>
      </c>
      <c r="H134" s="1134" t="s">
        <v>20925</v>
      </c>
      <c r="I134" s="1134" t="s">
        <v>20926</v>
      </c>
      <c r="J134" s="1296">
        <v>274</v>
      </c>
      <c r="K134" s="1138">
        <v>1</v>
      </c>
      <c r="L134" s="1137">
        <v>4</v>
      </c>
      <c r="M134" s="1281">
        <v>0</v>
      </c>
      <c r="N134" s="1219">
        <f t="shared" si="25"/>
        <v>5</v>
      </c>
      <c r="O134" s="781">
        <v>587394</v>
      </c>
      <c r="P134" s="781">
        <v>0</v>
      </c>
      <c r="Q134" s="781">
        <v>16970</v>
      </c>
      <c r="R134" s="781">
        <v>47936</v>
      </c>
      <c r="S134" s="1138">
        <f t="shared" si="24"/>
        <v>652300</v>
      </c>
      <c r="T134" s="1192">
        <v>48</v>
      </c>
      <c r="U134" s="1192">
        <v>85</v>
      </c>
      <c r="V134" s="1192">
        <v>551</v>
      </c>
      <c r="W134" s="1192">
        <v>190</v>
      </c>
      <c r="X134" s="1192">
        <v>0</v>
      </c>
      <c r="Y134" s="1192">
        <v>0</v>
      </c>
      <c r="Z134" s="1138">
        <f t="shared" si="22"/>
        <v>874</v>
      </c>
      <c r="AA134" s="1140" t="s">
        <v>20927</v>
      </c>
      <c r="AB134" s="375">
        <v>11433</v>
      </c>
    </row>
    <row r="135" spans="1:28" ht="16.5" customHeight="1">
      <c r="A135" s="1133">
        <v>121</v>
      </c>
      <c r="B135" s="1134" t="s">
        <v>2276</v>
      </c>
      <c r="C135" s="1134" t="s">
        <v>16034</v>
      </c>
      <c r="D135" s="1133" t="s">
        <v>20928</v>
      </c>
      <c r="E135" s="1134" t="s">
        <v>20929</v>
      </c>
      <c r="F135" s="1133" t="s">
        <v>20930</v>
      </c>
      <c r="G135" s="1249" t="s">
        <v>20931</v>
      </c>
      <c r="H135" s="1134" t="s">
        <v>20932</v>
      </c>
      <c r="I135" s="1134" t="s">
        <v>20933</v>
      </c>
      <c r="J135" s="1296">
        <v>406</v>
      </c>
      <c r="K135" s="1155">
        <v>1</v>
      </c>
      <c r="L135" s="1154">
        <v>3</v>
      </c>
      <c r="M135" s="1281">
        <v>0</v>
      </c>
      <c r="N135" s="1219">
        <f t="shared" si="25"/>
        <v>4</v>
      </c>
      <c r="O135" s="781">
        <v>750234</v>
      </c>
      <c r="P135" s="781">
        <v>0</v>
      </c>
      <c r="Q135" s="781">
        <v>23504</v>
      </c>
      <c r="R135" s="781">
        <v>19264</v>
      </c>
      <c r="S135" s="1138">
        <f t="shared" si="24"/>
        <v>793002</v>
      </c>
      <c r="T135" s="1192">
        <v>62</v>
      </c>
      <c r="U135" s="1192">
        <v>115</v>
      </c>
      <c r="V135" s="1192">
        <v>0</v>
      </c>
      <c r="W135" s="1192">
        <v>105</v>
      </c>
      <c r="X135" s="1192">
        <v>0</v>
      </c>
      <c r="Y135" s="1192">
        <v>1421</v>
      </c>
      <c r="Z135" s="1138">
        <v>1703</v>
      </c>
      <c r="AA135" s="1140" t="s">
        <v>20934</v>
      </c>
      <c r="AB135" s="375">
        <v>6970</v>
      </c>
    </row>
    <row r="136" spans="1:28" ht="16.5" customHeight="1">
      <c r="A136" s="1133">
        <v>122</v>
      </c>
      <c r="B136" s="1134" t="s">
        <v>2276</v>
      </c>
      <c r="C136" s="1134" t="s">
        <v>2403</v>
      </c>
      <c r="D136" s="1133" t="s">
        <v>20935</v>
      </c>
      <c r="E136" s="1134" t="s">
        <v>20936</v>
      </c>
      <c r="F136" s="1133" t="s">
        <v>20937</v>
      </c>
      <c r="G136" s="1249" t="s">
        <v>20938</v>
      </c>
      <c r="H136" s="1134" t="s">
        <v>20939</v>
      </c>
      <c r="I136" s="1134"/>
      <c r="J136" s="1296">
        <v>27</v>
      </c>
      <c r="K136" s="1155">
        <v>1</v>
      </c>
      <c r="L136" s="1154">
        <v>4</v>
      </c>
      <c r="M136" s="1281">
        <v>0</v>
      </c>
      <c r="N136" s="1219">
        <f t="shared" si="25"/>
        <v>5</v>
      </c>
      <c r="O136" s="781">
        <v>481138</v>
      </c>
      <c r="P136" s="781">
        <v>26912</v>
      </c>
      <c r="Q136" s="781">
        <v>15107</v>
      </c>
      <c r="R136" s="781">
        <v>0</v>
      </c>
      <c r="S136" s="1138">
        <f t="shared" si="24"/>
        <v>523157</v>
      </c>
      <c r="T136" s="1192">
        <v>81.61</v>
      </c>
      <c r="U136" s="1192">
        <v>0</v>
      </c>
      <c r="V136" s="1192">
        <v>0</v>
      </c>
      <c r="W136" s="1192">
        <v>0</v>
      </c>
      <c r="X136" s="1192">
        <v>0</v>
      </c>
      <c r="Y136" s="1192">
        <v>0</v>
      </c>
      <c r="Z136" s="1138">
        <f t="shared" si="22"/>
        <v>81.61</v>
      </c>
      <c r="AA136" s="1140" t="s">
        <v>20940</v>
      </c>
      <c r="AB136" s="375">
        <v>11700</v>
      </c>
    </row>
    <row r="137" spans="1:28" ht="16.5" customHeight="1">
      <c r="A137" s="1133">
        <v>123</v>
      </c>
      <c r="B137" s="1134" t="s">
        <v>2276</v>
      </c>
      <c r="C137" s="1134" t="s">
        <v>2363</v>
      </c>
      <c r="D137" s="1133" t="s">
        <v>20941</v>
      </c>
      <c r="E137" s="1134" t="s">
        <v>20942</v>
      </c>
      <c r="F137" s="1133" t="s">
        <v>20943</v>
      </c>
      <c r="G137" s="1250" t="s">
        <v>20944</v>
      </c>
      <c r="H137" s="1134" t="s">
        <v>20945</v>
      </c>
      <c r="I137" s="1134" t="s">
        <v>20946</v>
      </c>
      <c r="J137" s="1296">
        <v>580</v>
      </c>
      <c r="K137" s="1299">
        <v>1</v>
      </c>
      <c r="L137" s="1300">
        <v>4</v>
      </c>
      <c r="M137" s="1300">
        <v>0</v>
      </c>
      <c r="N137" s="1219">
        <f t="shared" si="25"/>
        <v>5</v>
      </c>
      <c r="O137" s="781">
        <v>743770</v>
      </c>
      <c r="P137" s="781">
        <v>0</v>
      </c>
      <c r="Q137" s="781">
        <v>50958</v>
      </c>
      <c r="R137" s="781">
        <v>0</v>
      </c>
      <c r="S137" s="1138">
        <f t="shared" si="24"/>
        <v>794728</v>
      </c>
      <c r="T137" s="1192">
        <v>46.3</v>
      </c>
      <c r="U137" s="1192">
        <v>38.799999999999997</v>
      </c>
      <c r="V137" s="1192">
        <v>562.48</v>
      </c>
      <c r="W137" s="1192">
        <v>103.89</v>
      </c>
      <c r="X137" s="1192">
        <v>0</v>
      </c>
      <c r="Y137" s="1192">
        <v>0</v>
      </c>
      <c r="Z137" s="1138">
        <f t="shared" si="22"/>
        <v>751.47</v>
      </c>
      <c r="AA137" s="1301" t="s">
        <v>20947</v>
      </c>
      <c r="AB137" s="375">
        <v>17500</v>
      </c>
    </row>
    <row r="138" spans="1:28" ht="16.5" customHeight="1">
      <c r="A138" s="1133">
        <v>124</v>
      </c>
      <c r="B138" s="1134" t="s">
        <v>2276</v>
      </c>
      <c r="C138" s="1134" t="s">
        <v>2299</v>
      </c>
      <c r="D138" s="1133" t="s">
        <v>20948</v>
      </c>
      <c r="E138" s="1134" t="s">
        <v>20949</v>
      </c>
      <c r="F138" s="1133" t="s">
        <v>20950</v>
      </c>
      <c r="G138" s="1250" t="s">
        <v>20951</v>
      </c>
      <c r="H138" s="1134" t="s">
        <v>20952</v>
      </c>
      <c r="I138" s="1134" t="s">
        <v>20953</v>
      </c>
      <c r="J138" s="1296">
        <v>5120</v>
      </c>
      <c r="K138" s="1155">
        <v>1</v>
      </c>
      <c r="L138" s="1154">
        <v>4</v>
      </c>
      <c r="M138" s="1300">
        <v>0</v>
      </c>
      <c r="N138" s="1219">
        <f t="shared" si="25"/>
        <v>5</v>
      </c>
      <c r="O138" s="375">
        <v>714254</v>
      </c>
      <c r="P138" s="375" t="s">
        <v>20954</v>
      </c>
      <c r="Q138" s="375" t="s">
        <v>20954</v>
      </c>
      <c r="R138" s="375" t="s">
        <v>20954</v>
      </c>
      <c r="S138" s="1138">
        <v>714254</v>
      </c>
      <c r="T138" s="1192">
        <v>80</v>
      </c>
      <c r="U138" s="1192">
        <v>83</v>
      </c>
      <c r="V138" s="1192">
        <v>500</v>
      </c>
      <c r="W138" s="1192">
        <v>250</v>
      </c>
      <c r="X138" s="1192">
        <v>0</v>
      </c>
      <c r="Y138" s="1192">
        <v>250</v>
      </c>
      <c r="Z138" s="1138">
        <v>1163</v>
      </c>
      <c r="AA138" s="1140" t="s">
        <v>20955</v>
      </c>
      <c r="AB138" s="375">
        <v>13553</v>
      </c>
    </row>
    <row r="139" spans="1:28" ht="16.5" customHeight="1">
      <c r="A139" s="1133">
        <v>125</v>
      </c>
      <c r="B139" s="1134" t="s">
        <v>2276</v>
      </c>
      <c r="C139" s="1134" t="s">
        <v>2448</v>
      </c>
      <c r="D139" s="1133" t="s">
        <v>20956</v>
      </c>
      <c r="E139" s="1134" t="s">
        <v>20957</v>
      </c>
      <c r="F139" s="1133" t="s">
        <v>20958</v>
      </c>
      <c r="G139" s="1250" t="s">
        <v>20959</v>
      </c>
      <c r="H139" s="1134" t="s">
        <v>20960</v>
      </c>
      <c r="I139" s="1134" t="s">
        <v>20961</v>
      </c>
      <c r="J139" s="1296">
        <v>343</v>
      </c>
      <c r="K139" s="1138">
        <v>1</v>
      </c>
      <c r="L139" s="1137">
        <v>5</v>
      </c>
      <c r="M139" s="1137">
        <v>0</v>
      </c>
      <c r="N139" s="1219">
        <f t="shared" si="25"/>
        <v>6</v>
      </c>
      <c r="O139" s="781">
        <v>903861</v>
      </c>
      <c r="P139" s="781">
        <v>0</v>
      </c>
      <c r="Q139" s="781">
        <v>28314</v>
      </c>
      <c r="R139" s="781">
        <v>29428</v>
      </c>
      <c r="S139" s="1138">
        <f t="shared" si="24"/>
        <v>961603</v>
      </c>
      <c r="T139" s="1192">
        <v>90</v>
      </c>
      <c r="U139" s="1192">
        <v>0</v>
      </c>
      <c r="V139" s="1192">
        <v>0</v>
      </c>
      <c r="W139" s="1192">
        <v>0</v>
      </c>
      <c r="X139" s="1192">
        <v>36</v>
      </c>
      <c r="Y139" s="1192">
        <v>0</v>
      </c>
      <c r="Z139" s="1138">
        <f t="shared" si="22"/>
        <v>126</v>
      </c>
      <c r="AA139" s="1140" t="s">
        <v>20962</v>
      </c>
      <c r="AB139" s="375">
        <v>43048</v>
      </c>
    </row>
    <row r="140" spans="1:28" s="1172" customFormat="1" ht="16.5" customHeight="1">
      <c r="A140" s="1469" t="s">
        <v>20963</v>
      </c>
      <c r="B140" s="1468">
        <v>18</v>
      </c>
      <c r="C140" s="1469"/>
      <c r="D140" s="1468"/>
      <c r="E140" s="1469"/>
      <c r="F140" s="1468"/>
      <c r="G140" s="1470"/>
      <c r="H140" s="1486"/>
      <c r="I140" s="1494"/>
      <c r="J140" s="1471"/>
      <c r="K140" s="1472"/>
      <c r="L140" s="1472"/>
      <c r="M140" s="1473"/>
      <c r="N140" s="1474"/>
      <c r="O140" s="374"/>
      <c r="P140" s="374"/>
      <c r="Q140" s="374"/>
      <c r="R140" s="374"/>
      <c r="S140" s="1475"/>
      <c r="T140" s="1476"/>
      <c r="U140" s="1476"/>
      <c r="V140" s="1476"/>
      <c r="W140" s="1476"/>
      <c r="X140" s="1476"/>
      <c r="Y140" s="1476"/>
      <c r="Z140" s="1476"/>
      <c r="AA140" s="1477"/>
      <c r="AB140" s="374"/>
    </row>
    <row r="141" spans="1:28" ht="16.5" customHeight="1">
      <c r="A141" s="1133">
        <v>126</v>
      </c>
      <c r="B141" s="1133" t="s">
        <v>2790</v>
      </c>
      <c r="C141" s="1133" t="s">
        <v>2791</v>
      </c>
      <c r="D141" s="1133" t="s">
        <v>20964</v>
      </c>
      <c r="E141" s="1134" t="s">
        <v>20965</v>
      </c>
      <c r="F141" s="1133" t="s">
        <v>20966</v>
      </c>
      <c r="G141" s="1249" t="s">
        <v>20967</v>
      </c>
      <c r="H141" s="1134" t="s">
        <v>20968</v>
      </c>
      <c r="I141" s="1134" t="s">
        <v>20969</v>
      </c>
      <c r="J141" s="1302">
        <v>1456</v>
      </c>
      <c r="K141" s="1303">
        <v>1</v>
      </c>
      <c r="L141" s="1303">
        <v>5</v>
      </c>
      <c r="M141" s="1303">
        <v>0</v>
      </c>
      <c r="N141" s="1219">
        <f>K141+L141+M141</f>
        <v>6</v>
      </c>
      <c r="O141" s="781">
        <v>599061</v>
      </c>
      <c r="P141" s="781">
        <v>0</v>
      </c>
      <c r="Q141" s="781">
        <v>72697</v>
      </c>
      <c r="R141" s="781">
        <v>219058</v>
      </c>
      <c r="S141" s="1138">
        <f t="shared" ref="S141:S151" si="26">SUM(O141:R141)</f>
        <v>890816</v>
      </c>
      <c r="T141" s="1192">
        <v>145.19999999999999</v>
      </c>
      <c r="U141" s="1192">
        <v>118.8</v>
      </c>
      <c r="V141" s="1192">
        <v>0</v>
      </c>
      <c r="W141" s="1192">
        <v>0</v>
      </c>
      <c r="X141" s="1192">
        <v>0</v>
      </c>
      <c r="Y141" s="1192">
        <v>528</v>
      </c>
      <c r="Z141" s="1138">
        <f t="shared" si="22"/>
        <v>792</v>
      </c>
      <c r="AA141" s="1140" t="s">
        <v>20970</v>
      </c>
      <c r="AB141" s="375">
        <v>51410</v>
      </c>
    </row>
    <row r="142" spans="1:28" ht="16.5" customHeight="1">
      <c r="A142" s="1133">
        <v>127</v>
      </c>
      <c r="B142" s="1133" t="s">
        <v>2790</v>
      </c>
      <c r="C142" s="1133" t="s">
        <v>5742</v>
      </c>
      <c r="D142" s="1133" t="s">
        <v>20971</v>
      </c>
      <c r="E142" s="1134" t="s">
        <v>20972</v>
      </c>
      <c r="F142" s="1133" t="s">
        <v>20873</v>
      </c>
      <c r="G142" s="1249" t="s">
        <v>20973</v>
      </c>
      <c r="H142" s="1134" t="s">
        <v>20974</v>
      </c>
      <c r="I142" s="1134" t="s">
        <v>20975</v>
      </c>
      <c r="J142" s="1302">
        <v>222</v>
      </c>
      <c r="K142" s="1303">
        <v>1</v>
      </c>
      <c r="L142" s="1303">
        <v>6</v>
      </c>
      <c r="M142" s="1303">
        <v>0</v>
      </c>
      <c r="N142" s="1219">
        <f t="shared" ref="N142:N151" si="27">K142+L142+M142</f>
        <v>7</v>
      </c>
      <c r="O142" s="781">
        <v>1560475</v>
      </c>
      <c r="P142" s="781">
        <v>2680</v>
      </c>
      <c r="Q142" s="781">
        <v>160780</v>
      </c>
      <c r="R142" s="781">
        <v>10008.732</v>
      </c>
      <c r="S142" s="1138">
        <f t="shared" si="26"/>
        <v>1733943.7320000001</v>
      </c>
      <c r="T142" s="1192">
        <v>82.5</v>
      </c>
      <c r="U142" s="1192">
        <v>0</v>
      </c>
      <c r="V142" s="1192">
        <v>181.5</v>
      </c>
      <c r="W142" s="1192">
        <v>0</v>
      </c>
      <c r="X142" s="1192">
        <v>0</v>
      </c>
      <c r="Y142" s="1192">
        <v>0</v>
      </c>
      <c r="Z142" s="1138">
        <f t="shared" si="22"/>
        <v>264</v>
      </c>
      <c r="AA142" s="1227" t="s">
        <v>20976</v>
      </c>
      <c r="AB142" s="375">
        <v>45000</v>
      </c>
    </row>
    <row r="143" spans="1:28" ht="16.5" customHeight="1">
      <c r="A143" s="1133">
        <v>128</v>
      </c>
      <c r="B143" s="1133" t="s">
        <v>2790</v>
      </c>
      <c r="C143" s="1133" t="s">
        <v>16254</v>
      </c>
      <c r="D143" s="1133" t="s">
        <v>20977</v>
      </c>
      <c r="E143" s="1134" t="s">
        <v>20978</v>
      </c>
      <c r="F143" s="1133" t="s">
        <v>20979</v>
      </c>
      <c r="G143" s="1249" t="s">
        <v>20980</v>
      </c>
      <c r="H143" s="1134" t="s">
        <v>20981</v>
      </c>
      <c r="I143" s="1134" t="s">
        <v>20982</v>
      </c>
      <c r="J143" s="1302">
        <v>327</v>
      </c>
      <c r="K143" s="1303">
        <v>1</v>
      </c>
      <c r="L143" s="1303">
        <v>3</v>
      </c>
      <c r="M143" s="1303">
        <v>0</v>
      </c>
      <c r="N143" s="1219">
        <f t="shared" si="27"/>
        <v>4</v>
      </c>
      <c r="O143" s="781">
        <v>326427</v>
      </c>
      <c r="P143" s="781">
        <v>16570</v>
      </c>
      <c r="Q143" s="781">
        <v>12990</v>
      </c>
      <c r="R143" s="781">
        <v>19599</v>
      </c>
      <c r="S143" s="1138">
        <f t="shared" si="26"/>
        <v>375586</v>
      </c>
      <c r="T143" s="1192">
        <v>144</v>
      </c>
      <c r="U143" s="1192">
        <v>0</v>
      </c>
      <c r="V143" s="1192">
        <v>144</v>
      </c>
      <c r="W143" s="1192">
        <v>432</v>
      </c>
      <c r="X143" s="1192">
        <v>0</v>
      </c>
      <c r="Y143" s="1192">
        <v>0</v>
      </c>
      <c r="Z143" s="1138">
        <f t="shared" si="22"/>
        <v>720</v>
      </c>
      <c r="AA143" s="1140" t="s">
        <v>20983</v>
      </c>
      <c r="AB143" s="375">
        <v>65055</v>
      </c>
    </row>
    <row r="144" spans="1:28" ht="16.5" customHeight="1">
      <c r="A144" s="1133">
        <v>129</v>
      </c>
      <c r="B144" s="1133" t="s">
        <v>2790</v>
      </c>
      <c r="C144" s="1133" t="s">
        <v>16232</v>
      </c>
      <c r="D144" s="1133" t="s">
        <v>20984</v>
      </c>
      <c r="E144" s="1134" t="s">
        <v>20985</v>
      </c>
      <c r="F144" s="1133" t="s">
        <v>20986</v>
      </c>
      <c r="G144" s="1249" t="s">
        <v>18980</v>
      </c>
      <c r="H144" s="1134" t="s">
        <v>20987</v>
      </c>
      <c r="I144" s="1134" t="s">
        <v>20988</v>
      </c>
      <c r="J144" s="1302">
        <v>373</v>
      </c>
      <c r="K144" s="1303">
        <v>1</v>
      </c>
      <c r="L144" s="1303">
        <v>3</v>
      </c>
      <c r="M144" s="1303">
        <v>0</v>
      </c>
      <c r="N144" s="1219">
        <f t="shared" si="27"/>
        <v>4</v>
      </c>
      <c r="O144" s="781">
        <v>467789</v>
      </c>
      <c r="P144" s="781">
        <v>0</v>
      </c>
      <c r="Q144" s="781">
        <v>0</v>
      </c>
      <c r="R144" s="781">
        <v>0</v>
      </c>
      <c r="S144" s="1138">
        <f t="shared" si="26"/>
        <v>467789</v>
      </c>
      <c r="T144" s="1192">
        <v>45.74</v>
      </c>
      <c r="U144" s="1192">
        <v>44.63</v>
      </c>
      <c r="V144" s="1192">
        <v>773</v>
      </c>
      <c r="W144" s="1192">
        <v>252</v>
      </c>
      <c r="X144" s="1192">
        <v>0</v>
      </c>
      <c r="Y144" s="1192">
        <v>0</v>
      </c>
      <c r="Z144" s="1138">
        <f t="shared" si="22"/>
        <v>1115.3699999999999</v>
      </c>
      <c r="AA144" s="1140" t="s">
        <v>20989</v>
      </c>
      <c r="AB144" s="375">
        <v>29953</v>
      </c>
    </row>
    <row r="145" spans="1:28" ht="16.5" customHeight="1">
      <c r="A145" s="1133">
        <v>130</v>
      </c>
      <c r="B145" s="1304" t="s">
        <v>2790</v>
      </c>
      <c r="C145" s="1304" t="s">
        <v>16241</v>
      </c>
      <c r="D145" s="1304" t="s">
        <v>20990</v>
      </c>
      <c r="E145" s="1134" t="s">
        <v>20991</v>
      </c>
      <c r="F145" s="1304" t="s">
        <v>20992</v>
      </c>
      <c r="G145" s="1249" t="s">
        <v>20993</v>
      </c>
      <c r="H145" s="1134" t="s">
        <v>20994</v>
      </c>
      <c r="I145" s="1305" t="s">
        <v>20995</v>
      </c>
      <c r="J145" s="1302">
        <v>360</v>
      </c>
      <c r="K145" s="1303">
        <v>1</v>
      </c>
      <c r="L145" s="1303">
        <v>2</v>
      </c>
      <c r="M145" s="1303">
        <v>0</v>
      </c>
      <c r="N145" s="1219">
        <f t="shared" si="27"/>
        <v>3</v>
      </c>
      <c r="O145" s="781">
        <v>547480</v>
      </c>
      <c r="P145" s="781">
        <v>0</v>
      </c>
      <c r="Q145" s="781">
        <v>36650</v>
      </c>
      <c r="R145" s="781">
        <v>6463</v>
      </c>
      <c r="S145" s="1138">
        <f t="shared" si="26"/>
        <v>590593</v>
      </c>
      <c r="T145" s="1192">
        <v>66</v>
      </c>
      <c r="U145" s="1192">
        <v>98</v>
      </c>
      <c r="V145" s="1192">
        <v>432</v>
      </c>
      <c r="W145" s="1192">
        <v>98</v>
      </c>
      <c r="X145" s="1192">
        <v>98</v>
      </c>
      <c r="Y145" s="1192">
        <v>0</v>
      </c>
      <c r="Z145" s="1138">
        <f t="shared" si="22"/>
        <v>792</v>
      </c>
      <c r="AA145" s="1140" t="s">
        <v>20996</v>
      </c>
      <c r="AB145" s="375">
        <v>67038</v>
      </c>
    </row>
    <row r="146" spans="1:28" ht="16.5" customHeight="1">
      <c r="A146" s="1133">
        <v>131</v>
      </c>
      <c r="B146" s="1133" t="s">
        <v>20997</v>
      </c>
      <c r="C146" s="1133" t="s">
        <v>20998</v>
      </c>
      <c r="D146" s="1133" t="s">
        <v>20999</v>
      </c>
      <c r="E146" s="1134" t="s">
        <v>21000</v>
      </c>
      <c r="F146" s="1133" t="s">
        <v>21001</v>
      </c>
      <c r="G146" s="1249" t="s">
        <v>21002</v>
      </c>
      <c r="H146" s="1134" t="s">
        <v>21003</v>
      </c>
      <c r="I146" s="1134" t="s">
        <v>21004</v>
      </c>
      <c r="J146" s="1302">
        <v>624</v>
      </c>
      <c r="K146" s="1303">
        <v>1</v>
      </c>
      <c r="L146" s="1303">
        <v>2</v>
      </c>
      <c r="M146" s="1303">
        <v>0</v>
      </c>
      <c r="N146" s="1219">
        <f t="shared" si="27"/>
        <v>3</v>
      </c>
      <c r="O146" s="781">
        <v>797486</v>
      </c>
      <c r="P146" s="781">
        <v>2210</v>
      </c>
      <c r="Q146" s="781">
        <v>11240</v>
      </c>
      <c r="R146" s="781">
        <v>30202</v>
      </c>
      <c r="S146" s="1138">
        <f t="shared" si="26"/>
        <v>841138</v>
      </c>
      <c r="T146" s="1192">
        <v>26</v>
      </c>
      <c r="U146" s="1192">
        <v>0</v>
      </c>
      <c r="V146" s="1192">
        <v>495</v>
      </c>
      <c r="W146" s="1192">
        <v>32</v>
      </c>
      <c r="X146" s="1192">
        <v>37</v>
      </c>
      <c r="Y146" s="1192">
        <v>18</v>
      </c>
      <c r="Z146" s="1138">
        <f t="shared" si="22"/>
        <v>608</v>
      </c>
      <c r="AA146" s="1140" t="s">
        <v>21005</v>
      </c>
      <c r="AB146" s="375">
        <v>15737</v>
      </c>
    </row>
    <row r="147" spans="1:28" ht="16.5" customHeight="1">
      <c r="A147" s="1133">
        <v>132</v>
      </c>
      <c r="B147" s="1133" t="s">
        <v>2790</v>
      </c>
      <c r="C147" s="1133" t="s">
        <v>16259</v>
      </c>
      <c r="D147" s="1133" t="s">
        <v>21006</v>
      </c>
      <c r="E147" s="1134" t="s">
        <v>21007</v>
      </c>
      <c r="F147" s="1133" t="s">
        <v>21008</v>
      </c>
      <c r="G147" s="1249" t="s">
        <v>21009</v>
      </c>
      <c r="H147" s="1134" t="s">
        <v>21010</v>
      </c>
      <c r="I147" s="1134" t="s">
        <v>21011</v>
      </c>
      <c r="J147" s="1302">
        <v>30</v>
      </c>
      <c r="K147" s="1303">
        <v>1</v>
      </c>
      <c r="L147" s="1303">
        <v>1</v>
      </c>
      <c r="M147" s="1303">
        <v>0</v>
      </c>
      <c r="N147" s="1219">
        <f t="shared" si="27"/>
        <v>2</v>
      </c>
      <c r="O147" s="781">
        <v>774162</v>
      </c>
      <c r="P147" s="781">
        <v>0</v>
      </c>
      <c r="Q147" s="781">
        <v>16200</v>
      </c>
      <c r="R147" s="781">
        <v>17367</v>
      </c>
      <c r="S147" s="1138">
        <f t="shared" si="26"/>
        <v>807729</v>
      </c>
      <c r="T147" s="1192">
        <v>59</v>
      </c>
      <c r="U147" s="1192">
        <v>73</v>
      </c>
      <c r="V147" s="1192">
        <v>0</v>
      </c>
      <c r="W147" s="1192">
        <v>224</v>
      </c>
      <c r="X147" s="1192">
        <v>0</v>
      </c>
      <c r="Y147" s="1192">
        <v>0</v>
      </c>
      <c r="Z147" s="1138">
        <f t="shared" si="22"/>
        <v>356</v>
      </c>
      <c r="AA147" s="1140" t="s">
        <v>21012</v>
      </c>
      <c r="AB147" s="375">
        <v>254620</v>
      </c>
    </row>
    <row r="148" spans="1:28" ht="16.5" customHeight="1">
      <c r="A148" s="1133">
        <v>133</v>
      </c>
      <c r="B148" s="1133" t="s">
        <v>20997</v>
      </c>
      <c r="C148" s="1133" t="s">
        <v>21013</v>
      </c>
      <c r="D148" s="1134" t="s">
        <v>21014</v>
      </c>
      <c r="E148" s="1134" t="s">
        <v>21015</v>
      </c>
      <c r="F148" s="1134" t="s">
        <v>21016</v>
      </c>
      <c r="G148" s="1249" t="s">
        <v>21017</v>
      </c>
      <c r="H148" s="1134" t="s">
        <v>21018</v>
      </c>
      <c r="I148" s="1134" t="s">
        <v>21019</v>
      </c>
      <c r="J148" s="1302">
        <v>133</v>
      </c>
      <c r="K148" s="1303">
        <v>1</v>
      </c>
      <c r="L148" s="1303">
        <v>2</v>
      </c>
      <c r="M148" s="1303">
        <v>0</v>
      </c>
      <c r="N148" s="1219">
        <f t="shared" si="27"/>
        <v>3</v>
      </c>
      <c r="O148" s="781">
        <v>1464604</v>
      </c>
      <c r="P148" s="781">
        <v>0</v>
      </c>
      <c r="Q148" s="781">
        <v>10141</v>
      </c>
      <c r="R148" s="781">
        <v>39153</v>
      </c>
      <c r="S148" s="1138">
        <f t="shared" si="26"/>
        <v>1513898</v>
      </c>
      <c r="T148" s="1192">
        <v>21.2</v>
      </c>
      <c r="U148" s="1192">
        <v>21.2</v>
      </c>
      <c r="V148" s="1192">
        <v>0</v>
      </c>
      <c r="W148" s="1192">
        <v>242</v>
      </c>
      <c r="X148" s="1192">
        <v>22</v>
      </c>
      <c r="Y148" s="1192">
        <v>0</v>
      </c>
      <c r="Z148" s="1138">
        <f t="shared" ref="Z148:Z151" si="28">SUM(T148:Y148)</f>
        <v>306.39999999999998</v>
      </c>
      <c r="AA148" s="1306" t="s">
        <v>21020</v>
      </c>
      <c r="AB148" s="375">
        <v>337235</v>
      </c>
    </row>
    <row r="149" spans="1:28" ht="16.5" customHeight="1">
      <c r="A149" s="1133">
        <v>134</v>
      </c>
      <c r="B149" s="1133" t="s">
        <v>2790</v>
      </c>
      <c r="C149" s="1133" t="s">
        <v>2813</v>
      </c>
      <c r="D149" s="1133" t="s">
        <v>21021</v>
      </c>
      <c r="E149" s="1134" t="s">
        <v>21022</v>
      </c>
      <c r="F149" s="1133" t="s">
        <v>21023</v>
      </c>
      <c r="G149" s="1249" t="s">
        <v>21024</v>
      </c>
      <c r="H149" s="1134" t="s">
        <v>21025</v>
      </c>
      <c r="I149" s="1134" t="s">
        <v>21026</v>
      </c>
      <c r="J149" s="1302">
        <v>0</v>
      </c>
      <c r="K149" s="1303">
        <v>1</v>
      </c>
      <c r="L149" s="1303">
        <v>2</v>
      </c>
      <c r="M149" s="1303">
        <v>0</v>
      </c>
      <c r="N149" s="1219">
        <f t="shared" si="27"/>
        <v>3</v>
      </c>
      <c r="O149" s="781">
        <v>540410</v>
      </c>
      <c r="P149" s="781">
        <v>70000</v>
      </c>
      <c r="Q149" s="781">
        <v>59250</v>
      </c>
      <c r="R149" s="781">
        <v>0</v>
      </c>
      <c r="S149" s="1138">
        <f t="shared" si="26"/>
        <v>669660</v>
      </c>
      <c r="T149" s="1192">
        <v>0</v>
      </c>
      <c r="U149" s="1192">
        <v>0</v>
      </c>
      <c r="V149" s="1192">
        <v>0</v>
      </c>
      <c r="W149" s="1192">
        <v>0</v>
      </c>
      <c r="X149" s="1192">
        <v>0</v>
      </c>
      <c r="Y149" s="1192">
        <v>0</v>
      </c>
      <c r="Z149" s="1138">
        <v>1043.4000000000001</v>
      </c>
      <c r="AA149" s="1140" t="s">
        <v>21027</v>
      </c>
      <c r="AB149" s="375">
        <v>296191</v>
      </c>
    </row>
    <row r="150" spans="1:28" ht="16.5" customHeight="1">
      <c r="A150" s="1133">
        <v>135</v>
      </c>
      <c r="B150" s="1133" t="s">
        <v>20997</v>
      </c>
      <c r="C150" s="1133" t="s">
        <v>21028</v>
      </c>
      <c r="D150" s="1133" t="s">
        <v>21029</v>
      </c>
      <c r="E150" s="1134" t="s">
        <v>21030</v>
      </c>
      <c r="F150" s="1133" t="s">
        <v>21031</v>
      </c>
      <c r="G150" s="1249" t="s">
        <v>21032</v>
      </c>
      <c r="H150" s="1134" t="s">
        <v>21033</v>
      </c>
      <c r="I150" s="1134" t="s">
        <v>21034</v>
      </c>
      <c r="J150" s="1193">
        <v>370</v>
      </c>
      <c r="K150" s="1138">
        <v>1</v>
      </c>
      <c r="L150" s="1137">
        <v>1</v>
      </c>
      <c r="M150" s="1303">
        <v>0</v>
      </c>
      <c r="N150" s="1219">
        <f t="shared" si="27"/>
        <v>2</v>
      </c>
      <c r="O150" s="1137">
        <v>561261</v>
      </c>
      <c r="P150" s="1137">
        <v>30865</v>
      </c>
      <c r="Q150" s="1137">
        <v>22137</v>
      </c>
      <c r="R150" s="1137">
        <v>0</v>
      </c>
      <c r="S150" s="1138">
        <f t="shared" si="26"/>
        <v>614263</v>
      </c>
      <c r="T150" s="1192">
        <v>33</v>
      </c>
      <c r="U150" s="1192">
        <v>33</v>
      </c>
      <c r="V150" s="1192">
        <v>132</v>
      </c>
      <c r="W150" s="1192">
        <v>132</v>
      </c>
      <c r="X150" s="1192">
        <v>33</v>
      </c>
      <c r="Y150" s="1192">
        <v>99</v>
      </c>
      <c r="Z150" s="1138">
        <f t="shared" ref="Z150" si="29">SUM(T150:Y150)</f>
        <v>462</v>
      </c>
      <c r="AA150" s="1151" t="s">
        <v>21035</v>
      </c>
      <c r="AB150" s="373">
        <v>112308</v>
      </c>
    </row>
    <row r="151" spans="1:28" ht="16.5" customHeight="1">
      <c r="A151" s="1133">
        <v>136</v>
      </c>
      <c r="B151" s="1133" t="s">
        <v>20997</v>
      </c>
      <c r="C151" s="1133" t="s">
        <v>21036</v>
      </c>
      <c r="D151" s="1133" t="s">
        <v>21037</v>
      </c>
      <c r="E151" s="1134" t="s">
        <v>21038</v>
      </c>
      <c r="F151" s="1133" t="s">
        <v>21039</v>
      </c>
      <c r="G151" s="1249" t="s">
        <v>19024</v>
      </c>
      <c r="H151" s="1134" t="s">
        <v>21040</v>
      </c>
      <c r="I151" s="1134" t="s">
        <v>21041</v>
      </c>
      <c r="J151" s="1302">
        <v>15</v>
      </c>
      <c r="K151" s="1303">
        <v>0</v>
      </c>
      <c r="L151" s="1303">
        <v>1</v>
      </c>
      <c r="M151" s="1303">
        <v>0</v>
      </c>
      <c r="N151" s="1219">
        <f t="shared" si="27"/>
        <v>1</v>
      </c>
      <c r="O151" s="781">
        <v>1503500</v>
      </c>
      <c r="P151" s="375">
        <v>0</v>
      </c>
      <c r="Q151" s="375">
        <v>1000</v>
      </c>
      <c r="R151" s="375">
        <v>0</v>
      </c>
      <c r="S151" s="1138">
        <f t="shared" si="26"/>
        <v>1504500</v>
      </c>
      <c r="T151" s="1192">
        <v>165</v>
      </c>
      <c r="U151" s="1192">
        <v>0</v>
      </c>
      <c r="V151" s="1192">
        <v>0</v>
      </c>
      <c r="W151" s="1192">
        <v>0</v>
      </c>
      <c r="X151" s="1192">
        <v>0</v>
      </c>
      <c r="Y151" s="1192">
        <v>0</v>
      </c>
      <c r="Z151" s="1138">
        <f t="shared" si="28"/>
        <v>165</v>
      </c>
      <c r="AA151" s="1140" t="s">
        <v>21042</v>
      </c>
      <c r="AB151" s="375">
        <v>65000</v>
      </c>
    </row>
    <row r="152" spans="1:28" ht="16.5" customHeight="1">
      <c r="A152" s="1468" t="s">
        <v>21043</v>
      </c>
      <c r="B152" s="1468">
        <v>11</v>
      </c>
      <c r="C152" s="1468"/>
      <c r="D152" s="1468"/>
      <c r="E152" s="1469"/>
      <c r="F152" s="1468"/>
      <c r="G152" s="1470"/>
      <c r="H152" s="1486"/>
      <c r="I152" s="1487"/>
      <c r="J152" s="1471"/>
      <c r="K152" s="1472"/>
      <c r="L152" s="1472"/>
      <c r="M152" s="1472"/>
      <c r="N152" s="1495"/>
      <c r="O152" s="374"/>
      <c r="P152" s="374"/>
      <c r="Q152" s="374"/>
      <c r="R152" s="374"/>
      <c r="S152" s="1475"/>
      <c r="T152" s="1476"/>
      <c r="U152" s="1476"/>
      <c r="V152" s="1476"/>
      <c r="W152" s="1476"/>
      <c r="X152" s="1476"/>
      <c r="Y152" s="1476"/>
      <c r="Z152" s="1476"/>
      <c r="AA152" s="1477"/>
      <c r="AB152" s="374"/>
    </row>
    <row r="153" spans="1:28" ht="16.5" customHeight="1">
      <c r="A153" s="1133">
        <v>137</v>
      </c>
      <c r="B153" s="1133" t="s">
        <v>2996</v>
      </c>
      <c r="C153" s="1133" t="s">
        <v>21044</v>
      </c>
      <c r="D153" s="1133" t="s">
        <v>21045</v>
      </c>
      <c r="E153" s="1134" t="s">
        <v>21046</v>
      </c>
      <c r="F153" s="1133" t="s">
        <v>21047</v>
      </c>
      <c r="G153" s="1135" t="s">
        <v>21048</v>
      </c>
      <c r="H153" s="1134" t="s">
        <v>21049</v>
      </c>
      <c r="I153" s="1134" t="s">
        <v>21050</v>
      </c>
      <c r="J153" s="1307">
        <v>200</v>
      </c>
      <c r="K153" s="1308">
        <v>1</v>
      </c>
      <c r="L153" s="1309">
        <v>2</v>
      </c>
      <c r="M153" s="1309">
        <v>0</v>
      </c>
      <c r="N153" s="1219">
        <f>K153+L153+M153</f>
        <v>3</v>
      </c>
      <c r="O153" s="1310">
        <v>400000</v>
      </c>
      <c r="P153" s="1310">
        <v>2000</v>
      </c>
      <c r="Q153" s="1310">
        <v>50000</v>
      </c>
      <c r="R153" s="1310">
        <v>0</v>
      </c>
      <c r="S153" s="1138">
        <f>SUM(O153:R153)</f>
        <v>452000</v>
      </c>
      <c r="T153" s="1192">
        <v>66</v>
      </c>
      <c r="U153" s="1192">
        <v>0</v>
      </c>
      <c r="V153" s="1192">
        <v>200</v>
      </c>
      <c r="W153" s="1192">
        <v>0</v>
      </c>
      <c r="X153" s="1192">
        <v>50</v>
      </c>
      <c r="Y153" s="1192">
        <v>0</v>
      </c>
      <c r="Z153" s="1138">
        <f>SUM(T153:Y153)</f>
        <v>316</v>
      </c>
      <c r="AA153" s="1144" t="s">
        <v>21051</v>
      </c>
      <c r="AB153" s="375">
        <v>12000</v>
      </c>
    </row>
    <row r="154" spans="1:28" ht="16.5" customHeight="1">
      <c r="A154" s="1133">
        <v>138</v>
      </c>
      <c r="B154" s="1133" t="s">
        <v>2996</v>
      </c>
      <c r="C154" s="1133" t="s">
        <v>21052</v>
      </c>
      <c r="D154" s="1133" t="s">
        <v>21053</v>
      </c>
      <c r="E154" s="1134" t="s">
        <v>21054</v>
      </c>
      <c r="F154" s="1133" t="s">
        <v>21055</v>
      </c>
      <c r="G154" s="1135" t="s">
        <v>21056</v>
      </c>
      <c r="H154" s="1134" t="s">
        <v>21057</v>
      </c>
      <c r="I154" s="1134" t="s">
        <v>21058</v>
      </c>
      <c r="J154" s="1311">
        <v>289</v>
      </c>
      <c r="K154" s="1312">
        <v>1</v>
      </c>
      <c r="L154" s="1313">
        <v>2</v>
      </c>
      <c r="M154" s="1309">
        <v>0</v>
      </c>
      <c r="N154" s="1219">
        <f>K154+L154+M154</f>
        <v>3</v>
      </c>
      <c r="O154" s="1310">
        <v>497893</v>
      </c>
      <c r="P154" s="1310">
        <v>0</v>
      </c>
      <c r="Q154" s="1310">
        <v>13570</v>
      </c>
      <c r="R154" s="1310">
        <v>400</v>
      </c>
      <c r="S154" s="1138">
        <f>SUM(O154:R154)</f>
        <v>511863</v>
      </c>
      <c r="T154" s="1192">
        <v>26</v>
      </c>
      <c r="U154" s="1192">
        <v>29.37</v>
      </c>
      <c r="V154" s="1192">
        <v>93</v>
      </c>
      <c r="W154" s="1192">
        <v>0</v>
      </c>
      <c r="X154" s="1192">
        <v>45</v>
      </c>
      <c r="Y154" s="1192">
        <v>83</v>
      </c>
      <c r="Z154" s="1138">
        <f>SUM(T154:Y156)</f>
        <v>3284.37</v>
      </c>
      <c r="AA154" s="1144" t="s">
        <v>21059</v>
      </c>
      <c r="AB154" s="375">
        <v>16000</v>
      </c>
    </row>
    <row r="155" spans="1:28" ht="16.5" customHeight="1">
      <c r="A155" s="1133">
        <v>139</v>
      </c>
      <c r="B155" s="1133" t="s">
        <v>2996</v>
      </c>
      <c r="C155" s="1133" t="s">
        <v>2997</v>
      </c>
      <c r="D155" s="1133" t="s">
        <v>21060</v>
      </c>
      <c r="E155" s="1134" t="s">
        <v>21061</v>
      </c>
      <c r="F155" s="1133" t="s">
        <v>21062</v>
      </c>
      <c r="G155" s="1135" t="s">
        <v>21063</v>
      </c>
      <c r="H155" s="1134" t="s">
        <v>21064</v>
      </c>
      <c r="I155" s="1134" t="s">
        <v>21065</v>
      </c>
      <c r="J155" s="1315">
        <v>247</v>
      </c>
      <c r="K155" s="1316">
        <v>1</v>
      </c>
      <c r="L155" s="1317">
        <v>3</v>
      </c>
      <c r="M155" s="1192">
        <v>0</v>
      </c>
      <c r="N155" s="1219">
        <f t="shared" ref="N155:N168" si="30">K155+L155+M155</f>
        <v>4</v>
      </c>
      <c r="O155" s="1310">
        <v>829390</v>
      </c>
      <c r="P155" s="1310">
        <v>0</v>
      </c>
      <c r="Q155" s="1310">
        <v>85500</v>
      </c>
      <c r="R155" s="1310">
        <v>0</v>
      </c>
      <c r="S155" s="1138">
        <f t="shared" ref="S155:S156" si="31">SUM(O155:R155)</f>
        <v>914890</v>
      </c>
      <c r="T155" s="1192">
        <v>66</v>
      </c>
      <c r="U155" s="1192">
        <v>82</v>
      </c>
      <c r="V155" s="1192">
        <v>264</v>
      </c>
      <c r="W155" s="1192">
        <v>264</v>
      </c>
      <c r="X155" s="1192">
        <v>50</v>
      </c>
      <c r="Y155" s="1192">
        <v>1434</v>
      </c>
      <c r="Z155" s="1138">
        <v>2160</v>
      </c>
      <c r="AA155" s="1144" t="s">
        <v>21066</v>
      </c>
      <c r="AB155" s="375">
        <v>25000</v>
      </c>
    </row>
    <row r="156" spans="1:28" ht="16.5" customHeight="1">
      <c r="A156" s="1133">
        <v>140</v>
      </c>
      <c r="B156" s="1133" t="s">
        <v>2996</v>
      </c>
      <c r="C156" s="1133" t="s">
        <v>3079</v>
      </c>
      <c r="D156" s="1133" t="s">
        <v>21067</v>
      </c>
      <c r="E156" s="1134" t="s">
        <v>21068</v>
      </c>
      <c r="F156" s="1133" t="s">
        <v>21069</v>
      </c>
      <c r="G156" s="1135" t="s">
        <v>3081</v>
      </c>
      <c r="H156" s="1134" t="s">
        <v>21070</v>
      </c>
      <c r="I156" s="1134" t="s">
        <v>21071</v>
      </c>
      <c r="J156" s="1141">
        <v>581</v>
      </c>
      <c r="K156" s="1318">
        <v>1</v>
      </c>
      <c r="L156" s="1319">
        <v>1</v>
      </c>
      <c r="M156" s="1318">
        <v>1</v>
      </c>
      <c r="N156" s="1219">
        <f t="shared" si="30"/>
        <v>3</v>
      </c>
      <c r="O156" s="1310">
        <v>590790</v>
      </c>
      <c r="P156" s="1310">
        <v>22000</v>
      </c>
      <c r="Q156" s="1310">
        <v>58204</v>
      </c>
      <c r="R156" s="1310">
        <v>0</v>
      </c>
      <c r="S156" s="1138">
        <f t="shared" si="31"/>
        <v>670994</v>
      </c>
      <c r="T156" s="1192">
        <v>64</v>
      </c>
      <c r="U156" s="1192">
        <v>109</v>
      </c>
      <c r="V156" s="1192">
        <v>410</v>
      </c>
      <c r="W156" s="1192">
        <v>0</v>
      </c>
      <c r="X156" s="1192">
        <v>0</v>
      </c>
      <c r="Y156" s="1192">
        <v>265</v>
      </c>
      <c r="Z156" s="1138">
        <f>SUM(T156:Y156)</f>
        <v>848</v>
      </c>
      <c r="AA156" s="1144" t="s">
        <v>21072</v>
      </c>
      <c r="AB156" s="375">
        <v>80200</v>
      </c>
    </row>
    <row r="157" spans="1:28" ht="16.5" customHeight="1">
      <c r="A157" s="1133">
        <v>141</v>
      </c>
      <c r="B157" s="1133" t="s">
        <v>2996</v>
      </c>
      <c r="C157" s="1133" t="s">
        <v>21073</v>
      </c>
      <c r="D157" s="1133" t="s">
        <v>21074</v>
      </c>
      <c r="E157" s="1134" t="s">
        <v>21075</v>
      </c>
      <c r="F157" s="1133" t="s">
        <v>21076</v>
      </c>
      <c r="G157" s="1135" t="s">
        <v>21077</v>
      </c>
      <c r="H157" s="1134" t="s">
        <v>21078</v>
      </c>
      <c r="I157" s="1134" t="s">
        <v>21079</v>
      </c>
      <c r="J157" s="1141">
        <v>734</v>
      </c>
      <c r="K157" s="1318">
        <v>1</v>
      </c>
      <c r="L157" s="1319">
        <v>3</v>
      </c>
      <c r="M157" s="1314">
        <v>2</v>
      </c>
      <c r="N157" s="1219">
        <f t="shared" si="30"/>
        <v>6</v>
      </c>
      <c r="O157" s="1310">
        <v>717422</v>
      </c>
      <c r="P157" s="1310">
        <v>7000</v>
      </c>
      <c r="Q157" s="1310">
        <v>60130</v>
      </c>
      <c r="R157" s="1310">
        <v>0</v>
      </c>
      <c r="S157" s="1138">
        <f>SUM(O157:R157)</f>
        <v>784552</v>
      </c>
      <c r="T157" s="1192">
        <v>50</v>
      </c>
      <c r="U157" s="1192">
        <v>0</v>
      </c>
      <c r="V157" s="1192">
        <v>185</v>
      </c>
      <c r="W157" s="1192">
        <v>138</v>
      </c>
      <c r="X157" s="1192">
        <v>132</v>
      </c>
      <c r="Y157" s="1192">
        <v>319</v>
      </c>
      <c r="Z157" s="1138">
        <v>824</v>
      </c>
      <c r="AA157" s="1144" t="s">
        <v>21080</v>
      </c>
      <c r="AB157" s="375">
        <v>28505</v>
      </c>
    </row>
    <row r="158" spans="1:28" ht="16.5" customHeight="1">
      <c r="A158" s="1133">
        <v>142</v>
      </c>
      <c r="B158" s="1133" t="s">
        <v>2996</v>
      </c>
      <c r="C158" s="1133" t="s">
        <v>3327</v>
      </c>
      <c r="D158" s="1320" t="s">
        <v>21081</v>
      </c>
      <c r="E158" s="1320" t="s">
        <v>21082</v>
      </c>
      <c r="F158" s="1320" t="s">
        <v>21083</v>
      </c>
      <c r="G158" s="1321" t="s">
        <v>21084</v>
      </c>
      <c r="H158" s="1320" t="s">
        <v>21085</v>
      </c>
      <c r="I158" s="1320" t="s">
        <v>21086</v>
      </c>
      <c r="J158" s="1322">
        <v>570</v>
      </c>
      <c r="K158" s="1323">
        <v>1</v>
      </c>
      <c r="L158" s="1323">
        <v>5</v>
      </c>
      <c r="M158" s="1323">
        <v>1</v>
      </c>
      <c r="N158" s="1219">
        <f t="shared" si="30"/>
        <v>7</v>
      </c>
      <c r="O158" s="1310">
        <v>536906</v>
      </c>
      <c r="P158" s="781">
        <v>0</v>
      </c>
      <c r="Q158" s="1310">
        <v>25588</v>
      </c>
      <c r="R158" s="781">
        <v>0</v>
      </c>
      <c r="S158" s="1138">
        <v>562494</v>
      </c>
      <c r="T158" s="1192">
        <v>120.36</v>
      </c>
      <c r="U158" s="1192">
        <v>76.2</v>
      </c>
      <c r="V158" s="1192">
        <v>561</v>
      </c>
      <c r="W158" s="1192">
        <v>123</v>
      </c>
      <c r="X158" s="1192">
        <v>70</v>
      </c>
      <c r="Y158" s="1192">
        <v>444.7</v>
      </c>
      <c r="Z158" s="1138">
        <v>1395.26</v>
      </c>
      <c r="AA158" s="1324" t="s">
        <v>21087</v>
      </c>
      <c r="AB158" s="375">
        <v>5139</v>
      </c>
    </row>
    <row r="159" spans="1:28" ht="16.5" customHeight="1">
      <c r="A159" s="1133">
        <v>143</v>
      </c>
      <c r="B159" s="1133" t="s">
        <v>2996</v>
      </c>
      <c r="C159" s="1133" t="s">
        <v>3067</v>
      </c>
      <c r="D159" s="1133" t="s">
        <v>21088</v>
      </c>
      <c r="E159" s="1134" t="s">
        <v>21089</v>
      </c>
      <c r="F159" s="1133" t="s">
        <v>21090</v>
      </c>
      <c r="G159" s="1135" t="s">
        <v>21091</v>
      </c>
      <c r="H159" s="1134" t="s">
        <v>21092</v>
      </c>
      <c r="I159" s="1134" t="s">
        <v>21093</v>
      </c>
      <c r="J159" s="1325">
        <v>578</v>
      </c>
      <c r="K159" s="1326">
        <v>1</v>
      </c>
      <c r="L159" s="1327">
        <v>4</v>
      </c>
      <c r="M159" s="1327">
        <v>1</v>
      </c>
      <c r="N159" s="1219">
        <f t="shared" si="30"/>
        <v>6</v>
      </c>
      <c r="O159" s="1310">
        <v>1004560</v>
      </c>
      <c r="P159" s="1310">
        <v>0</v>
      </c>
      <c r="Q159" s="1310">
        <v>120919</v>
      </c>
      <c r="R159" s="1310">
        <v>37228</v>
      </c>
      <c r="S159" s="1138">
        <f>SUM(O159:R159)</f>
        <v>1162707</v>
      </c>
      <c r="T159" s="1192">
        <v>95.85</v>
      </c>
      <c r="U159" s="1192">
        <v>93.22</v>
      </c>
      <c r="V159" s="1192">
        <v>265</v>
      </c>
      <c r="W159" s="1192">
        <v>136.28</v>
      </c>
      <c r="X159" s="1192">
        <v>0</v>
      </c>
      <c r="Y159" s="1192">
        <v>330.59</v>
      </c>
      <c r="Z159" s="1138">
        <f>SUM(T159:Y159)</f>
        <v>920.94</v>
      </c>
      <c r="AA159" s="1144" t="s">
        <v>21094</v>
      </c>
      <c r="AB159" s="375">
        <v>30505</v>
      </c>
    </row>
    <row r="160" spans="1:28" ht="16.5" customHeight="1">
      <c r="A160" s="1133">
        <v>144</v>
      </c>
      <c r="B160" s="1133" t="s">
        <v>2996</v>
      </c>
      <c r="C160" s="1133" t="s">
        <v>16516</v>
      </c>
      <c r="D160" s="1133" t="s">
        <v>21095</v>
      </c>
      <c r="E160" s="1134" t="s">
        <v>21096</v>
      </c>
      <c r="F160" s="1133" t="s">
        <v>21097</v>
      </c>
      <c r="G160" s="1135" t="s">
        <v>21098</v>
      </c>
      <c r="H160" s="1134" t="s">
        <v>21099</v>
      </c>
      <c r="I160" s="27" t="s">
        <v>21100</v>
      </c>
      <c r="J160" s="1328">
        <v>187</v>
      </c>
      <c r="K160" s="1329">
        <v>0</v>
      </c>
      <c r="L160" s="1330">
        <v>2</v>
      </c>
      <c r="M160" s="1329">
        <v>0</v>
      </c>
      <c r="N160" s="1219">
        <f t="shared" si="30"/>
        <v>2</v>
      </c>
      <c r="O160" s="1310">
        <v>300447</v>
      </c>
      <c r="P160" s="781">
        <v>0</v>
      </c>
      <c r="Q160" s="1310">
        <v>58803</v>
      </c>
      <c r="R160" s="781">
        <v>0</v>
      </c>
      <c r="S160" s="1138">
        <v>359250</v>
      </c>
      <c r="T160" s="1192">
        <v>1</v>
      </c>
      <c r="U160" s="1192">
        <v>1</v>
      </c>
      <c r="V160" s="1192">
        <v>0</v>
      </c>
      <c r="W160" s="1192">
        <v>0</v>
      </c>
      <c r="X160" s="1192">
        <v>0</v>
      </c>
      <c r="Y160" s="1192">
        <v>0</v>
      </c>
      <c r="Z160" s="1138">
        <v>2</v>
      </c>
      <c r="AA160" s="1144" t="s">
        <v>21101</v>
      </c>
      <c r="AB160" s="375">
        <v>6190</v>
      </c>
    </row>
    <row r="161" spans="1:29" ht="16.5" customHeight="1">
      <c r="A161" s="1133">
        <v>145</v>
      </c>
      <c r="B161" s="1133" t="s">
        <v>2996</v>
      </c>
      <c r="C161" s="1133" t="s">
        <v>3056</v>
      </c>
      <c r="D161" s="1133" t="s">
        <v>21102</v>
      </c>
      <c r="E161" s="1134" t="s">
        <v>21103</v>
      </c>
      <c r="F161" s="1133" t="s">
        <v>21104</v>
      </c>
      <c r="G161" s="1135" t="s">
        <v>21105</v>
      </c>
      <c r="H161" s="1134" t="s">
        <v>21106</v>
      </c>
      <c r="I161" s="1134" t="s">
        <v>21107</v>
      </c>
      <c r="J161" s="1331">
        <v>522</v>
      </c>
      <c r="K161" s="1332">
        <v>1</v>
      </c>
      <c r="L161" s="1333">
        <v>4</v>
      </c>
      <c r="M161" s="1329">
        <v>0</v>
      </c>
      <c r="N161" s="1219">
        <f t="shared" si="30"/>
        <v>5</v>
      </c>
      <c r="O161" s="1310">
        <v>568483</v>
      </c>
      <c r="P161" s="781">
        <v>0</v>
      </c>
      <c r="Q161" s="1310">
        <v>42094</v>
      </c>
      <c r="R161" s="781">
        <v>0</v>
      </c>
      <c r="S161" s="1138">
        <f>SUM(O161:R161)</f>
        <v>610577</v>
      </c>
      <c r="T161" s="1192">
        <v>130</v>
      </c>
      <c r="U161" s="1192">
        <v>80</v>
      </c>
      <c r="V161" s="1192">
        <v>110</v>
      </c>
      <c r="W161" s="1192">
        <v>210</v>
      </c>
      <c r="X161" s="1192">
        <v>40</v>
      </c>
      <c r="Y161" s="1192">
        <v>240</v>
      </c>
      <c r="Z161" s="1138">
        <f>SUM(T161:Y161)</f>
        <v>810</v>
      </c>
      <c r="AA161" s="1144" t="s">
        <v>21108</v>
      </c>
      <c r="AB161" s="375">
        <v>5627</v>
      </c>
    </row>
    <row r="162" spans="1:29" ht="16.5" customHeight="1">
      <c r="A162" s="1133">
        <v>146</v>
      </c>
      <c r="B162" s="1133" t="s">
        <v>2996</v>
      </c>
      <c r="C162" s="1133" t="s">
        <v>3047</v>
      </c>
      <c r="D162" s="1133" t="s">
        <v>21109</v>
      </c>
      <c r="E162" s="1134" t="s">
        <v>21110</v>
      </c>
      <c r="F162" s="1133" t="s">
        <v>21111</v>
      </c>
      <c r="G162" s="1135" t="s">
        <v>21112</v>
      </c>
      <c r="H162" s="1134" t="s">
        <v>21113</v>
      </c>
      <c r="I162" s="1172" t="s">
        <v>21114</v>
      </c>
      <c r="J162" s="1334">
        <v>483</v>
      </c>
      <c r="K162" s="1335">
        <v>1</v>
      </c>
      <c r="L162" s="1329">
        <v>3</v>
      </c>
      <c r="M162" s="1329">
        <v>0</v>
      </c>
      <c r="N162" s="1219">
        <f t="shared" si="30"/>
        <v>4</v>
      </c>
      <c r="O162" s="1310">
        <v>762108</v>
      </c>
      <c r="P162" s="1310">
        <v>51960</v>
      </c>
      <c r="Q162" s="1310">
        <v>11970</v>
      </c>
      <c r="R162" s="1310">
        <v>0</v>
      </c>
      <c r="S162" s="1138">
        <f>SUM(O162:R162)</f>
        <v>826038</v>
      </c>
      <c r="T162" s="1192">
        <v>15</v>
      </c>
      <c r="U162" s="1192">
        <v>0</v>
      </c>
      <c r="V162" s="1192">
        <v>0</v>
      </c>
      <c r="W162" s="1192">
        <v>0</v>
      </c>
      <c r="X162" s="1192">
        <v>0</v>
      </c>
      <c r="Y162" s="1192">
        <v>1188</v>
      </c>
      <c r="Z162" s="1138">
        <f>SUM(T162:Y162)</f>
        <v>1203</v>
      </c>
      <c r="AA162" s="1144" t="s">
        <v>21115</v>
      </c>
      <c r="AB162" s="375">
        <v>4272</v>
      </c>
    </row>
    <row r="163" spans="1:29" ht="16.5" customHeight="1">
      <c r="A163" s="1133">
        <v>147</v>
      </c>
      <c r="B163" s="1133" t="s">
        <v>2996</v>
      </c>
      <c r="C163" s="1133" t="s">
        <v>3002</v>
      </c>
      <c r="D163" s="1133" t="s">
        <v>21116</v>
      </c>
      <c r="E163" s="1134" t="s">
        <v>21117</v>
      </c>
      <c r="F163" s="1133" t="s">
        <v>21118</v>
      </c>
      <c r="G163" s="1135" t="s">
        <v>21119</v>
      </c>
      <c r="H163" s="1134" t="s">
        <v>21120</v>
      </c>
      <c r="I163" s="1134" t="s">
        <v>21121</v>
      </c>
      <c r="J163" s="1141">
        <v>228</v>
      </c>
      <c r="K163" s="1318">
        <v>1</v>
      </c>
      <c r="L163" s="1319">
        <v>4</v>
      </c>
      <c r="M163" s="1336">
        <v>0</v>
      </c>
      <c r="N163" s="1219">
        <f t="shared" si="30"/>
        <v>5</v>
      </c>
      <c r="O163" s="1310">
        <v>1962700</v>
      </c>
      <c r="P163" s="1310">
        <v>0</v>
      </c>
      <c r="Q163" s="1310">
        <v>33255</v>
      </c>
      <c r="R163" s="1310">
        <v>15000</v>
      </c>
      <c r="S163" s="1138">
        <f>SUM(O163:R163)</f>
        <v>2010955</v>
      </c>
      <c r="T163" s="1192">
        <v>125</v>
      </c>
      <c r="U163" s="1192">
        <v>72</v>
      </c>
      <c r="V163" s="1192">
        <v>375</v>
      </c>
      <c r="W163" s="1192">
        <v>360</v>
      </c>
      <c r="X163" s="1192">
        <v>54</v>
      </c>
      <c r="Y163" s="1192">
        <v>477</v>
      </c>
      <c r="Z163" s="1138">
        <f>SUM(T163:Y163)</f>
        <v>1463</v>
      </c>
      <c r="AA163" s="1144" t="s">
        <v>21122</v>
      </c>
      <c r="AB163" s="375">
        <v>166818</v>
      </c>
    </row>
    <row r="164" spans="1:29" ht="16.5" customHeight="1">
      <c r="A164" s="1133">
        <v>148</v>
      </c>
      <c r="B164" s="1133" t="s">
        <v>2996</v>
      </c>
      <c r="C164" s="1133" t="s">
        <v>3007</v>
      </c>
      <c r="D164" s="1133" t="s">
        <v>21123</v>
      </c>
      <c r="E164" s="1134" t="s">
        <v>21124</v>
      </c>
      <c r="F164" s="1133" t="s">
        <v>21125</v>
      </c>
      <c r="G164" s="1135" t="s">
        <v>21126</v>
      </c>
      <c r="H164" s="1134" t="s">
        <v>21127</v>
      </c>
      <c r="I164" s="1134" t="s">
        <v>21128</v>
      </c>
      <c r="J164" s="1322">
        <v>838</v>
      </c>
      <c r="K164" s="1337">
        <v>1</v>
      </c>
      <c r="L164" s="1143">
        <v>3</v>
      </c>
      <c r="M164" s="1329">
        <v>0</v>
      </c>
      <c r="N164" s="1219">
        <f t="shared" si="30"/>
        <v>4</v>
      </c>
      <c r="O164" s="1310">
        <v>538064</v>
      </c>
      <c r="P164" s="1310">
        <v>9000</v>
      </c>
      <c r="Q164" s="1310">
        <v>77903</v>
      </c>
      <c r="R164" s="1310"/>
      <c r="S164" s="1138">
        <f>SUM(O164:R164)</f>
        <v>624967</v>
      </c>
      <c r="T164" s="1192">
        <v>62.8</v>
      </c>
      <c r="U164" s="1192">
        <v>52.8</v>
      </c>
      <c r="V164" s="1192">
        <v>234.7</v>
      </c>
      <c r="W164" s="1192">
        <v>133.30000000000001</v>
      </c>
      <c r="X164" s="1192">
        <v>56.1</v>
      </c>
      <c r="Y164" s="1192">
        <v>75.900000000000006</v>
      </c>
      <c r="Z164" s="1138">
        <v>615.6</v>
      </c>
      <c r="AA164" s="1144" t="s">
        <v>21129</v>
      </c>
      <c r="AB164" s="375">
        <v>10000</v>
      </c>
    </row>
    <row r="165" spans="1:29" ht="16.5" customHeight="1">
      <c r="A165" s="1133">
        <v>149</v>
      </c>
      <c r="B165" s="1133" t="s">
        <v>2996</v>
      </c>
      <c r="C165" s="1133" t="s">
        <v>16503</v>
      </c>
      <c r="D165" s="1133" t="s">
        <v>21130</v>
      </c>
      <c r="E165" s="1134" t="s">
        <v>21131</v>
      </c>
      <c r="F165" s="1133" t="s">
        <v>21083</v>
      </c>
      <c r="G165" s="1135" t="s">
        <v>21132</v>
      </c>
      <c r="H165" s="1134" t="s">
        <v>21133</v>
      </c>
      <c r="I165" s="1134" t="s">
        <v>21134</v>
      </c>
      <c r="J165" s="1338">
        <v>466</v>
      </c>
      <c r="K165" s="1339">
        <v>1</v>
      </c>
      <c r="L165" s="1340">
        <v>3</v>
      </c>
      <c r="M165" s="1314">
        <v>0</v>
      </c>
      <c r="N165" s="1219">
        <f t="shared" si="30"/>
        <v>4</v>
      </c>
      <c r="O165" s="1310">
        <v>461740</v>
      </c>
      <c r="P165" s="1310">
        <v>0</v>
      </c>
      <c r="Q165" s="1310">
        <v>68305</v>
      </c>
      <c r="R165" s="1310">
        <v>0</v>
      </c>
      <c r="S165" s="1138">
        <v>530045</v>
      </c>
      <c r="T165" s="1192">
        <v>42.9</v>
      </c>
      <c r="U165" s="1192">
        <v>148.5</v>
      </c>
      <c r="V165" s="1192">
        <v>311.26</v>
      </c>
      <c r="W165" s="1192">
        <v>33</v>
      </c>
      <c r="X165" s="1192">
        <v>66</v>
      </c>
      <c r="Y165" s="1192">
        <v>221</v>
      </c>
      <c r="Z165" s="1138">
        <v>823</v>
      </c>
      <c r="AA165" s="1144" t="s">
        <v>21135</v>
      </c>
      <c r="AB165" s="375">
        <v>2224</v>
      </c>
    </row>
    <row r="166" spans="1:29" ht="16.5" customHeight="1">
      <c r="A166" s="1133">
        <v>150</v>
      </c>
      <c r="B166" s="1133" t="s">
        <v>2996</v>
      </c>
      <c r="C166" s="1133" t="s">
        <v>3034</v>
      </c>
      <c r="D166" s="1133" t="s">
        <v>21136</v>
      </c>
      <c r="E166" s="1134" t="s">
        <v>21137</v>
      </c>
      <c r="F166" s="1133" t="s">
        <v>21138</v>
      </c>
      <c r="G166" s="1135" t="s">
        <v>21139</v>
      </c>
      <c r="H166" s="1134" t="s">
        <v>21140</v>
      </c>
      <c r="I166" s="1134" t="s">
        <v>21141</v>
      </c>
      <c r="J166" s="1341">
        <v>1300</v>
      </c>
      <c r="K166" s="1342">
        <v>1</v>
      </c>
      <c r="L166" s="1343">
        <v>3</v>
      </c>
      <c r="M166" s="1344">
        <v>0</v>
      </c>
      <c r="N166" s="1219">
        <f t="shared" si="30"/>
        <v>4</v>
      </c>
      <c r="O166" s="1310">
        <v>1037829</v>
      </c>
      <c r="P166" s="1310">
        <v>4500</v>
      </c>
      <c r="Q166" s="1310">
        <v>264926</v>
      </c>
      <c r="R166" s="1310">
        <v>0</v>
      </c>
      <c r="S166" s="1138">
        <f>SUM(O166:R166)</f>
        <v>1307255</v>
      </c>
      <c r="T166" s="1192">
        <v>68.040000000000006</v>
      </c>
      <c r="U166" s="1192">
        <v>36</v>
      </c>
      <c r="V166" s="1192">
        <v>425.28</v>
      </c>
      <c r="W166" s="1192">
        <v>186.18</v>
      </c>
      <c r="X166" s="1192">
        <v>0</v>
      </c>
      <c r="Y166" s="1192">
        <v>0</v>
      </c>
      <c r="Z166" s="1138">
        <f>SUM(T166:Y166)</f>
        <v>715.5</v>
      </c>
      <c r="AA166" s="1144" t="s">
        <v>21142</v>
      </c>
      <c r="AB166" s="375">
        <v>4000</v>
      </c>
    </row>
    <row r="167" spans="1:29" ht="16.5" customHeight="1">
      <c r="A167" s="1133">
        <v>151</v>
      </c>
      <c r="B167" s="1133" t="s">
        <v>2996</v>
      </c>
      <c r="C167" s="1133" t="s">
        <v>3123</v>
      </c>
      <c r="D167" s="1133" t="s">
        <v>21143</v>
      </c>
      <c r="E167" s="1134" t="s">
        <v>21144</v>
      </c>
      <c r="F167" s="1133" t="s">
        <v>21145</v>
      </c>
      <c r="G167" s="1135" t="s">
        <v>21146</v>
      </c>
      <c r="H167" s="1134" t="s">
        <v>21147</v>
      </c>
      <c r="I167" s="1134" t="s">
        <v>21148</v>
      </c>
      <c r="J167" s="1345">
        <v>2035</v>
      </c>
      <c r="K167" s="1346">
        <v>1</v>
      </c>
      <c r="L167" s="1347">
        <v>14</v>
      </c>
      <c r="M167" s="1347">
        <v>0</v>
      </c>
      <c r="N167" s="1219">
        <f t="shared" si="30"/>
        <v>15</v>
      </c>
      <c r="O167" s="1310">
        <v>1072164</v>
      </c>
      <c r="P167" s="1310">
        <v>0</v>
      </c>
      <c r="Q167" s="1310">
        <v>895337</v>
      </c>
      <c r="R167" s="1310">
        <v>290300</v>
      </c>
      <c r="S167" s="1138">
        <v>2257801</v>
      </c>
      <c r="T167" s="1192">
        <v>15.31</v>
      </c>
      <c r="U167" s="1192">
        <v>18.649999999999999</v>
      </c>
      <c r="V167" s="1192">
        <v>59.04</v>
      </c>
      <c r="W167" s="1192">
        <v>0</v>
      </c>
      <c r="X167" s="1192">
        <v>0</v>
      </c>
      <c r="Y167" s="1192">
        <v>272.75</v>
      </c>
      <c r="Z167" s="1138">
        <v>365.75</v>
      </c>
      <c r="AA167" s="1144" t="s">
        <v>21149</v>
      </c>
      <c r="AB167" s="375">
        <v>24716</v>
      </c>
    </row>
    <row r="168" spans="1:29" ht="16.5" customHeight="1">
      <c r="A168" s="1133">
        <v>152</v>
      </c>
      <c r="B168" s="1133" t="s">
        <v>2996</v>
      </c>
      <c r="C168" s="1133" t="s">
        <v>3038</v>
      </c>
      <c r="D168" s="1133" t="s">
        <v>21150</v>
      </c>
      <c r="E168" s="1134" t="s">
        <v>21151</v>
      </c>
      <c r="F168" s="1133" t="s">
        <v>21152</v>
      </c>
      <c r="G168" s="1135" t="s">
        <v>21153</v>
      </c>
      <c r="H168" s="1134" t="s">
        <v>21154</v>
      </c>
      <c r="I168" s="1134" t="s">
        <v>21155</v>
      </c>
      <c r="J168" s="1328">
        <v>457</v>
      </c>
      <c r="K168" s="1348">
        <v>1</v>
      </c>
      <c r="L168" s="1330">
        <v>4</v>
      </c>
      <c r="M168" s="1192">
        <v>0</v>
      </c>
      <c r="N168" s="1219">
        <f t="shared" si="30"/>
        <v>5</v>
      </c>
      <c r="O168" s="1310">
        <v>418511</v>
      </c>
      <c r="P168" s="1192">
        <v>0</v>
      </c>
      <c r="Q168" s="1310">
        <v>123145</v>
      </c>
      <c r="R168" s="1310">
        <v>19850</v>
      </c>
      <c r="S168" s="1138">
        <v>561506</v>
      </c>
      <c r="T168" s="1192">
        <v>124</v>
      </c>
      <c r="U168" s="1192">
        <v>63</v>
      </c>
      <c r="V168" s="1192">
        <v>398</v>
      </c>
      <c r="W168" s="1192">
        <v>392</v>
      </c>
      <c r="X168" s="1192">
        <v>130</v>
      </c>
      <c r="Y168" s="1192">
        <v>2400</v>
      </c>
      <c r="Z168" s="1138">
        <v>3507</v>
      </c>
      <c r="AA168" s="1144" t="s">
        <v>21156</v>
      </c>
      <c r="AB168" s="375">
        <v>7337</v>
      </c>
    </row>
    <row r="169" spans="1:29" ht="16.5" customHeight="1">
      <c r="A169" s="1468" t="s">
        <v>3334</v>
      </c>
      <c r="B169" s="1468">
        <v>16</v>
      </c>
      <c r="C169" s="1468"/>
      <c r="D169" s="1468"/>
      <c r="E169" s="1469"/>
      <c r="F169" s="1468"/>
      <c r="G169" s="1496"/>
      <c r="H169" s="1469"/>
      <c r="I169" s="1469"/>
      <c r="J169" s="1497"/>
      <c r="K169" s="1498"/>
      <c r="L169" s="1499"/>
      <c r="M169" s="1499"/>
      <c r="N169" s="1500"/>
      <c r="O169" s="374"/>
      <c r="P169" s="374"/>
      <c r="Q169" s="374"/>
      <c r="R169" s="374"/>
      <c r="S169" s="1475"/>
      <c r="T169" s="1501"/>
      <c r="U169" s="1501"/>
      <c r="V169" s="1501"/>
      <c r="W169" s="1501"/>
      <c r="X169" s="1501"/>
      <c r="Y169" s="1501"/>
      <c r="Z169" s="1501"/>
      <c r="AA169" s="1502"/>
      <c r="AB169" s="374"/>
    </row>
    <row r="170" spans="1:29" s="1271" customFormat="1" ht="16.5" customHeight="1">
      <c r="A170" s="1133">
        <v>153</v>
      </c>
      <c r="B170" s="1133" t="s">
        <v>3336</v>
      </c>
      <c r="C170" s="1133" t="s">
        <v>3348</v>
      </c>
      <c r="D170" s="1133" t="s">
        <v>21157</v>
      </c>
      <c r="E170" s="1134" t="s">
        <v>21158</v>
      </c>
      <c r="F170" s="1133" t="s">
        <v>21159</v>
      </c>
      <c r="G170" s="1249" t="s">
        <v>21160</v>
      </c>
      <c r="H170" s="1134" t="s">
        <v>21161</v>
      </c>
      <c r="I170" s="1170" t="s">
        <v>21162</v>
      </c>
      <c r="J170" s="1156">
        <v>246</v>
      </c>
      <c r="K170" s="1157">
        <v>1</v>
      </c>
      <c r="L170" s="1156">
        <v>1</v>
      </c>
      <c r="M170" s="1157">
        <v>0</v>
      </c>
      <c r="N170" s="1219">
        <f>K170+L170+M170</f>
        <v>2</v>
      </c>
      <c r="O170" s="781">
        <v>150397</v>
      </c>
      <c r="P170" s="781">
        <v>7800</v>
      </c>
      <c r="Q170" s="781">
        <v>0</v>
      </c>
      <c r="R170" s="781">
        <v>0</v>
      </c>
      <c r="S170" s="1138">
        <f t="shared" ref="S170:S232" si="32">SUM(O170:R170)</f>
        <v>158197</v>
      </c>
      <c r="T170" s="1192">
        <v>135.69999999999999</v>
      </c>
      <c r="U170" s="1192">
        <v>56.5</v>
      </c>
      <c r="V170" s="1192">
        <v>292.02</v>
      </c>
      <c r="W170" s="1192">
        <v>0</v>
      </c>
      <c r="X170" s="1192">
        <v>0</v>
      </c>
      <c r="Y170" s="1192">
        <v>0</v>
      </c>
      <c r="Z170" s="1138">
        <f t="shared" ref="Z170:Z183" si="33">SUM(T170:Y170)</f>
        <v>484.21999999999997</v>
      </c>
      <c r="AA170" s="1140" t="s">
        <v>21163</v>
      </c>
      <c r="AB170" s="375">
        <v>2915</v>
      </c>
      <c r="AC170" s="11"/>
    </row>
    <row r="171" spans="1:29" s="1271" customFormat="1" ht="16.5" customHeight="1">
      <c r="A171" s="1133">
        <v>154</v>
      </c>
      <c r="B171" s="1133" t="s">
        <v>3336</v>
      </c>
      <c r="C171" s="1133" t="s">
        <v>5894</v>
      </c>
      <c r="D171" s="1133" t="s">
        <v>21164</v>
      </c>
      <c r="E171" s="1134" t="s">
        <v>21165</v>
      </c>
      <c r="F171" s="1133" t="s">
        <v>21166</v>
      </c>
      <c r="G171" s="1249" t="s">
        <v>21167</v>
      </c>
      <c r="H171" s="1134" t="s">
        <v>21168</v>
      </c>
      <c r="I171" s="1170" t="s">
        <v>21169</v>
      </c>
      <c r="J171" s="1152">
        <v>565</v>
      </c>
      <c r="K171" s="1153">
        <v>1</v>
      </c>
      <c r="L171" s="1152">
        <v>1</v>
      </c>
      <c r="M171" s="1157">
        <v>0</v>
      </c>
      <c r="N171" s="1219">
        <f t="shared" ref="N171:N183" si="34">K171+L171+M171</f>
        <v>2</v>
      </c>
      <c r="O171" s="781">
        <v>259440</v>
      </c>
      <c r="P171" s="781">
        <v>0</v>
      </c>
      <c r="Q171" s="781">
        <v>20840</v>
      </c>
      <c r="R171" s="781">
        <v>3551</v>
      </c>
      <c r="S171" s="1138">
        <f t="shared" si="32"/>
        <v>283831</v>
      </c>
      <c r="T171" s="1192">
        <v>50</v>
      </c>
      <c r="U171" s="1192">
        <v>72</v>
      </c>
      <c r="V171" s="1192">
        <v>132</v>
      </c>
      <c r="W171" s="1192">
        <v>103</v>
      </c>
      <c r="X171" s="1192">
        <v>72</v>
      </c>
      <c r="Y171" s="1192">
        <v>0</v>
      </c>
      <c r="Z171" s="1138">
        <f t="shared" si="33"/>
        <v>429</v>
      </c>
      <c r="AA171" s="1140" t="s">
        <v>21170</v>
      </c>
      <c r="AB171" s="375">
        <v>3905</v>
      </c>
      <c r="AC171" s="11"/>
    </row>
    <row r="172" spans="1:29" s="1271" customFormat="1" ht="16.5" customHeight="1">
      <c r="A172" s="1133">
        <v>155</v>
      </c>
      <c r="B172" s="1133" t="s">
        <v>3336</v>
      </c>
      <c r="C172" s="1133" t="s">
        <v>3337</v>
      </c>
      <c r="D172" s="1133" t="s">
        <v>21171</v>
      </c>
      <c r="E172" s="1134" t="s">
        <v>21172</v>
      </c>
      <c r="F172" s="1133" t="s">
        <v>21173</v>
      </c>
      <c r="G172" s="1249" t="s">
        <v>21174</v>
      </c>
      <c r="H172" s="1134" t="s">
        <v>21175</v>
      </c>
      <c r="I172" s="1349" t="s">
        <v>21176</v>
      </c>
      <c r="J172" s="1350">
        <v>661</v>
      </c>
      <c r="K172" s="1351">
        <v>1</v>
      </c>
      <c r="L172" s="1350">
        <v>3</v>
      </c>
      <c r="M172" s="1351">
        <v>0</v>
      </c>
      <c r="N172" s="1219">
        <f t="shared" si="34"/>
        <v>4</v>
      </c>
      <c r="O172" s="781">
        <v>445019</v>
      </c>
      <c r="P172" s="781">
        <v>0</v>
      </c>
      <c r="Q172" s="781">
        <v>0</v>
      </c>
      <c r="R172" s="781">
        <v>0</v>
      </c>
      <c r="S172" s="1138">
        <f t="shared" si="32"/>
        <v>445019</v>
      </c>
      <c r="T172" s="1192">
        <v>44.8</v>
      </c>
      <c r="U172" s="1192">
        <v>240</v>
      </c>
      <c r="V172" s="1192">
        <v>279.7</v>
      </c>
      <c r="W172" s="1192">
        <v>480</v>
      </c>
      <c r="X172" s="1192">
        <v>142</v>
      </c>
      <c r="Y172" s="1192">
        <v>0</v>
      </c>
      <c r="Z172" s="1138">
        <f t="shared" si="33"/>
        <v>1186.5</v>
      </c>
      <c r="AA172" s="1140" t="s">
        <v>21177</v>
      </c>
      <c r="AB172" s="375">
        <v>17127</v>
      </c>
      <c r="AC172" s="11"/>
    </row>
    <row r="173" spans="1:29" s="1271" customFormat="1" ht="16.5" customHeight="1">
      <c r="A173" s="1133">
        <v>156</v>
      </c>
      <c r="B173" s="1133" t="s">
        <v>3336</v>
      </c>
      <c r="C173" s="1133" t="s">
        <v>16753</v>
      </c>
      <c r="D173" s="1133" t="s">
        <v>21178</v>
      </c>
      <c r="E173" s="1134" t="s">
        <v>21179</v>
      </c>
      <c r="F173" s="1133" t="s">
        <v>21180</v>
      </c>
      <c r="G173" s="1249" t="s">
        <v>21181</v>
      </c>
      <c r="H173" s="1134" t="s">
        <v>21182</v>
      </c>
      <c r="I173" s="1170" t="s">
        <v>21183</v>
      </c>
      <c r="J173" s="1350">
        <v>221</v>
      </c>
      <c r="K173" s="1351">
        <v>1</v>
      </c>
      <c r="L173" s="1350">
        <v>3</v>
      </c>
      <c r="M173" s="1351">
        <v>0</v>
      </c>
      <c r="N173" s="1219">
        <f t="shared" si="34"/>
        <v>4</v>
      </c>
      <c r="O173" s="781">
        <v>362300</v>
      </c>
      <c r="P173" s="781">
        <v>0</v>
      </c>
      <c r="Q173" s="781">
        <v>12752</v>
      </c>
      <c r="R173" s="781">
        <v>8419</v>
      </c>
      <c r="S173" s="1138">
        <f t="shared" si="32"/>
        <v>383471</v>
      </c>
      <c r="T173" s="1192">
        <v>196</v>
      </c>
      <c r="U173" s="1192">
        <v>0</v>
      </c>
      <c r="V173" s="1192">
        <v>196</v>
      </c>
      <c r="W173" s="1192">
        <v>0</v>
      </c>
      <c r="X173" s="1192">
        <v>0</v>
      </c>
      <c r="Y173" s="1192">
        <v>0</v>
      </c>
      <c r="Z173" s="1138">
        <f t="shared" si="33"/>
        <v>392</v>
      </c>
      <c r="AA173" s="1140" t="s">
        <v>21184</v>
      </c>
      <c r="AB173" s="375">
        <v>4650</v>
      </c>
      <c r="AC173" s="11"/>
    </row>
    <row r="174" spans="1:29" s="1271" customFormat="1" ht="16.5" customHeight="1">
      <c r="A174" s="1133">
        <v>157</v>
      </c>
      <c r="B174" s="1133" t="s">
        <v>3336</v>
      </c>
      <c r="C174" s="1133" t="s">
        <v>5881</v>
      </c>
      <c r="D174" s="1133" t="s">
        <v>21185</v>
      </c>
      <c r="E174" s="1134" t="s">
        <v>21186</v>
      </c>
      <c r="F174" s="1133" t="s">
        <v>21187</v>
      </c>
      <c r="G174" s="1249" t="s">
        <v>21188</v>
      </c>
      <c r="H174" s="1134" t="s">
        <v>21189</v>
      </c>
      <c r="I174" s="1352" t="s">
        <v>21190</v>
      </c>
      <c r="J174" s="1350">
        <v>179</v>
      </c>
      <c r="K174" s="1351">
        <v>1</v>
      </c>
      <c r="L174" s="1350">
        <v>2</v>
      </c>
      <c r="M174" s="1351">
        <v>0</v>
      </c>
      <c r="N174" s="1219">
        <f t="shared" si="34"/>
        <v>3</v>
      </c>
      <c r="O174" s="781">
        <v>237800</v>
      </c>
      <c r="P174" s="781">
        <v>7500</v>
      </c>
      <c r="Q174" s="781">
        <v>14290</v>
      </c>
      <c r="R174" s="781">
        <v>34896</v>
      </c>
      <c r="S174" s="1138">
        <f t="shared" si="32"/>
        <v>294486</v>
      </c>
      <c r="T174" s="1192">
        <v>270</v>
      </c>
      <c r="U174" s="1192">
        <v>0</v>
      </c>
      <c r="V174" s="1192">
        <v>0</v>
      </c>
      <c r="W174" s="1192">
        <v>288</v>
      </c>
      <c r="X174" s="1192">
        <v>26</v>
      </c>
      <c r="Y174" s="1192">
        <v>0</v>
      </c>
      <c r="Z174" s="1138">
        <f t="shared" si="33"/>
        <v>584</v>
      </c>
      <c r="AA174" s="1140" t="s">
        <v>21191</v>
      </c>
      <c r="AB174" s="375">
        <v>7500</v>
      </c>
      <c r="AC174" s="11"/>
    </row>
    <row r="175" spans="1:29" s="1271" customFormat="1" ht="16.5" customHeight="1">
      <c r="A175" s="1133">
        <v>158</v>
      </c>
      <c r="B175" s="1133" t="s">
        <v>3336</v>
      </c>
      <c r="C175" s="1133" t="s">
        <v>16697</v>
      </c>
      <c r="D175" s="1133" t="s">
        <v>21192</v>
      </c>
      <c r="E175" s="1134" t="s">
        <v>21193</v>
      </c>
      <c r="F175" s="1133" t="s">
        <v>21194</v>
      </c>
      <c r="G175" s="1249" t="s">
        <v>21195</v>
      </c>
      <c r="H175" s="1134" t="s">
        <v>21196</v>
      </c>
      <c r="I175" s="1134" t="s">
        <v>21197</v>
      </c>
      <c r="J175" s="1350">
        <v>80</v>
      </c>
      <c r="K175" s="1351">
        <v>1</v>
      </c>
      <c r="L175" s="1350">
        <v>2</v>
      </c>
      <c r="M175" s="1157">
        <v>0</v>
      </c>
      <c r="N175" s="1219">
        <f t="shared" si="34"/>
        <v>3</v>
      </c>
      <c r="O175" s="781">
        <v>178328</v>
      </c>
      <c r="P175" s="781">
        <v>0</v>
      </c>
      <c r="Q175" s="781">
        <v>0</v>
      </c>
      <c r="R175" s="781">
        <v>0</v>
      </c>
      <c r="S175" s="1138">
        <f t="shared" si="32"/>
        <v>178328</v>
      </c>
      <c r="T175" s="1192">
        <v>95.9</v>
      </c>
      <c r="U175" s="1192">
        <v>0</v>
      </c>
      <c r="V175" s="1192">
        <v>0</v>
      </c>
      <c r="W175" s="1192">
        <v>0</v>
      </c>
      <c r="X175" s="1192">
        <v>0</v>
      </c>
      <c r="Y175" s="1192">
        <v>185</v>
      </c>
      <c r="Z175" s="1138">
        <v>281</v>
      </c>
      <c r="AA175" s="1140" t="s">
        <v>21198</v>
      </c>
      <c r="AB175" s="375">
        <v>4800</v>
      </c>
      <c r="AC175" s="11"/>
    </row>
    <row r="176" spans="1:29" s="1271" customFormat="1" ht="16.5" customHeight="1">
      <c r="A176" s="1133">
        <v>159</v>
      </c>
      <c r="B176" s="1133" t="s">
        <v>3336</v>
      </c>
      <c r="C176" s="1133" t="s">
        <v>3521</v>
      </c>
      <c r="D176" s="1133" t="s">
        <v>21199</v>
      </c>
      <c r="E176" s="1134" t="s">
        <v>21200</v>
      </c>
      <c r="F176" s="1133" t="s">
        <v>21201</v>
      </c>
      <c r="G176" s="1249" t="s">
        <v>21202</v>
      </c>
      <c r="H176" s="1134" t="s">
        <v>21203</v>
      </c>
      <c r="I176" s="1170" t="s">
        <v>21204</v>
      </c>
      <c r="J176" s="1353">
        <v>800</v>
      </c>
      <c r="K176" s="1354">
        <v>1</v>
      </c>
      <c r="L176" s="1355">
        <v>1</v>
      </c>
      <c r="M176" s="1356">
        <v>0</v>
      </c>
      <c r="N176" s="1219">
        <f t="shared" si="34"/>
        <v>2</v>
      </c>
      <c r="O176" s="1355">
        <v>233600</v>
      </c>
      <c r="P176" s="1355">
        <v>28200</v>
      </c>
      <c r="Q176" s="1357">
        <v>8833</v>
      </c>
      <c r="R176" s="781">
        <v>0</v>
      </c>
      <c r="S176" s="1138">
        <f t="shared" si="32"/>
        <v>270633</v>
      </c>
      <c r="T176" s="1192">
        <v>84</v>
      </c>
      <c r="U176" s="1192">
        <v>100</v>
      </c>
      <c r="V176" s="1192">
        <v>16</v>
      </c>
      <c r="W176" s="1192">
        <v>84</v>
      </c>
      <c r="X176" s="1192">
        <v>50</v>
      </c>
      <c r="Y176" s="1192">
        <v>211</v>
      </c>
      <c r="Z176" s="1138">
        <f t="shared" si="33"/>
        <v>545</v>
      </c>
      <c r="AA176" s="1358" t="s">
        <v>21205</v>
      </c>
      <c r="AB176" s="1199">
        <v>30000</v>
      </c>
      <c r="AC176" s="11"/>
    </row>
    <row r="177" spans="1:29" s="1271" customFormat="1" ht="16.5" customHeight="1">
      <c r="A177" s="1133">
        <v>160</v>
      </c>
      <c r="B177" s="1133" t="s">
        <v>3336</v>
      </c>
      <c r="C177" s="1133" t="s">
        <v>16758</v>
      </c>
      <c r="D177" s="1133" t="s">
        <v>21206</v>
      </c>
      <c r="E177" s="1134" t="s">
        <v>21207</v>
      </c>
      <c r="F177" s="1133" t="s">
        <v>21208</v>
      </c>
      <c r="G177" s="1249" t="s">
        <v>21209</v>
      </c>
      <c r="H177" s="1134" t="s">
        <v>21210</v>
      </c>
      <c r="I177" s="1170" t="s">
        <v>21211</v>
      </c>
      <c r="J177" s="1152">
        <v>351</v>
      </c>
      <c r="K177" s="1153">
        <v>1</v>
      </c>
      <c r="L177" s="1152">
        <v>2</v>
      </c>
      <c r="M177" s="1153">
        <v>0</v>
      </c>
      <c r="N177" s="1219">
        <f t="shared" si="34"/>
        <v>3</v>
      </c>
      <c r="O177" s="781">
        <v>304559</v>
      </c>
      <c r="P177" s="781">
        <v>0</v>
      </c>
      <c r="Q177" s="781">
        <v>12473</v>
      </c>
      <c r="R177" s="781">
        <v>5221</v>
      </c>
      <c r="S177" s="1138">
        <f t="shared" si="32"/>
        <v>322253</v>
      </c>
      <c r="T177" s="1192">
        <v>87</v>
      </c>
      <c r="U177" s="1192">
        <v>50</v>
      </c>
      <c r="V177" s="1192">
        <v>309</v>
      </c>
      <c r="W177" s="1192">
        <v>0</v>
      </c>
      <c r="X177" s="1192">
        <v>88</v>
      </c>
      <c r="Y177" s="1192">
        <v>0</v>
      </c>
      <c r="Z177" s="1138">
        <f t="shared" si="33"/>
        <v>534</v>
      </c>
      <c r="AA177" s="1140" t="s">
        <v>21212</v>
      </c>
      <c r="AB177" s="375">
        <v>6645</v>
      </c>
      <c r="AC177" s="11"/>
    </row>
    <row r="178" spans="1:29" s="1271" customFormat="1" ht="16.5" customHeight="1">
      <c r="A178" s="1133">
        <v>161</v>
      </c>
      <c r="B178" s="1133" t="s">
        <v>3336</v>
      </c>
      <c r="C178" s="1133" t="s">
        <v>16714</v>
      </c>
      <c r="D178" s="1133" t="s">
        <v>21213</v>
      </c>
      <c r="E178" s="1134" t="s">
        <v>21214</v>
      </c>
      <c r="F178" s="1133" t="s">
        <v>21215</v>
      </c>
      <c r="G178" s="1249" t="s">
        <v>21216</v>
      </c>
      <c r="H178" s="1134" t="s">
        <v>21217</v>
      </c>
      <c r="I178" s="1170" t="s">
        <v>21218</v>
      </c>
      <c r="J178" s="1152">
        <v>26</v>
      </c>
      <c r="K178" s="1153">
        <v>0</v>
      </c>
      <c r="L178" s="1152">
        <v>2</v>
      </c>
      <c r="M178" s="1351">
        <v>0</v>
      </c>
      <c r="N178" s="1219">
        <f t="shared" si="34"/>
        <v>2</v>
      </c>
      <c r="O178" s="781">
        <v>562995</v>
      </c>
      <c r="P178" s="781">
        <v>0</v>
      </c>
      <c r="Q178" s="781">
        <v>14670</v>
      </c>
      <c r="R178" s="781">
        <v>4606</v>
      </c>
      <c r="S178" s="1138">
        <f t="shared" si="32"/>
        <v>582271</v>
      </c>
      <c r="T178" s="1192">
        <v>147</v>
      </c>
      <c r="U178" s="1192">
        <v>0</v>
      </c>
      <c r="V178" s="1192">
        <v>0</v>
      </c>
      <c r="W178" s="1192">
        <v>0</v>
      </c>
      <c r="X178" s="1192">
        <v>0</v>
      </c>
      <c r="Y178" s="1192">
        <v>0</v>
      </c>
      <c r="Z178" s="1138">
        <f t="shared" si="33"/>
        <v>147</v>
      </c>
      <c r="AA178" s="1140" t="s">
        <v>21219</v>
      </c>
      <c r="AB178" s="375">
        <v>7560</v>
      </c>
      <c r="AC178" s="11"/>
    </row>
    <row r="179" spans="1:29" s="1271" customFormat="1" ht="16.5" customHeight="1">
      <c r="A179" s="1133">
        <v>162</v>
      </c>
      <c r="B179" s="1133" t="s">
        <v>3336</v>
      </c>
      <c r="C179" s="1133" t="s">
        <v>16744</v>
      </c>
      <c r="D179" s="1133" t="s">
        <v>21220</v>
      </c>
      <c r="E179" s="1134" t="s">
        <v>21221</v>
      </c>
      <c r="F179" s="1133" t="s">
        <v>21222</v>
      </c>
      <c r="G179" s="1249" t="s">
        <v>21223</v>
      </c>
      <c r="H179" s="1134" t="s">
        <v>21224</v>
      </c>
      <c r="I179" s="1134" t="s">
        <v>21225</v>
      </c>
      <c r="J179" s="1262">
        <v>410</v>
      </c>
      <c r="K179" s="1263">
        <v>1</v>
      </c>
      <c r="L179" s="1262">
        <v>3</v>
      </c>
      <c r="M179" s="1263">
        <v>0</v>
      </c>
      <c r="N179" s="1219">
        <f t="shared" si="34"/>
        <v>4</v>
      </c>
      <c r="O179" s="781">
        <v>650749</v>
      </c>
      <c r="P179" s="781">
        <v>62800</v>
      </c>
      <c r="Q179" s="781">
        <v>14790</v>
      </c>
      <c r="R179" s="781">
        <v>6380</v>
      </c>
      <c r="S179" s="1138">
        <f t="shared" si="32"/>
        <v>734719</v>
      </c>
      <c r="T179" s="1192">
        <v>105</v>
      </c>
      <c r="U179" s="1192">
        <v>62</v>
      </c>
      <c r="V179" s="1192">
        <v>0</v>
      </c>
      <c r="W179" s="1192">
        <v>0</v>
      </c>
      <c r="X179" s="1192">
        <v>0</v>
      </c>
      <c r="Y179" s="1192">
        <v>150</v>
      </c>
      <c r="Z179" s="1138">
        <f t="shared" si="33"/>
        <v>317</v>
      </c>
      <c r="AA179" s="1140" t="s">
        <v>21226</v>
      </c>
      <c r="AB179" s="375">
        <v>8640</v>
      </c>
      <c r="AC179" s="11"/>
    </row>
    <row r="180" spans="1:29" s="1271" customFormat="1" ht="16.5" customHeight="1">
      <c r="A180" s="1133">
        <v>163</v>
      </c>
      <c r="B180" s="1133" t="s">
        <v>3336</v>
      </c>
      <c r="C180" s="1133" t="s">
        <v>16739</v>
      </c>
      <c r="D180" s="1133" t="s">
        <v>21227</v>
      </c>
      <c r="E180" s="1134" t="s">
        <v>21228</v>
      </c>
      <c r="F180" s="1133" t="s">
        <v>21229</v>
      </c>
      <c r="G180" s="1249" t="s">
        <v>21230</v>
      </c>
      <c r="H180" s="1134" t="s">
        <v>21231</v>
      </c>
      <c r="I180" s="1134" t="s">
        <v>21232</v>
      </c>
      <c r="J180" s="1350">
        <v>451</v>
      </c>
      <c r="K180" s="1263">
        <v>1</v>
      </c>
      <c r="L180" s="1262">
        <v>4</v>
      </c>
      <c r="M180" s="1157">
        <v>0</v>
      </c>
      <c r="N180" s="1219">
        <f t="shared" si="34"/>
        <v>5</v>
      </c>
      <c r="O180" s="781">
        <v>351320</v>
      </c>
      <c r="P180" s="781">
        <v>208000</v>
      </c>
      <c r="Q180" s="781">
        <v>4800</v>
      </c>
      <c r="R180" s="781">
        <v>0</v>
      </c>
      <c r="S180" s="1138">
        <f t="shared" si="32"/>
        <v>564120</v>
      </c>
      <c r="T180" s="1192">
        <v>0</v>
      </c>
      <c r="U180" s="1192">
        <v>0</v>
      </c>
      <c r="V180" s="1192">
        <v>270</v>
      </c>
      <c r="W180" s="1192">
        <v>0</v>
      </c>
      <c r="X180" s="1192">
        <v>0</v>
      </c>
      <c r="Y180" s="1192">
        <v>0</v>
      </c>
      <c r="Z180" s="1138">
        <f t="shared" si="33"/>
        <v>270</v>
      </c>
      <c r="AA180" s="1140" t="s">
        <v>21233</v>
      </c>
      <c r="AB180" s="375">
        <v>24156</v>
      </c>
      <c r="AC180" s="11"/>
    </row>
    <row r="181" spans="1:29" s="1271" customFormat="1" ht="16.5" customHeight="1">
      <c r="A181" s="1133">
        <v>164</v>
      </c>
      <c r="B181" s="1133" t="s">
        <v>3336</v>
      </c>
      <c r="C181" s="1133" t="s">
        <v>3461</v>
      </c>
      <c r="D181" s="1133" t="s">
        <v>21234</v>
      </c>
      <c r="E181" s="1134" t="s">
        <v>21235</v>
      </c>
      <c r="F181" s="1133" t="s">
        <v>21125</v>
      </c>
      <c r="G181" s="1249" t="s">
        <v>19226</v>
      </c>
      <c r="H181" s="1134" t="s">
        <v>21236</v>
      </c>
      <c r="I181" s="1170" t="s">
        <v>21237</v>
      </c>
      <c r="J181" s="1262">
        <v>314</v>
      </c>
      <c r="K181" s="1263">
        <v>1</v>
      </c>
      <c r="L181" s="1262">
        <v>2</v>
      </c>
      <c r="M181" s="1157">
        <v>0</v>
      </c>
      <c r="N181" s="1219">
        <f t="shared" si="34"/>
        <v>3</v>
      </c>
      <c r="O181" s="781">
        <v>367910</v>
      </c>
      <c r="P181" s="781">
        <v>34000</v>
      </c>
      <c r="Q181" s="781">
        <v>13380</v>
      </c>
      <c r="R181" s="781">
        <v>39586</v>
      </c>
      <c r="S181" s="1138">
        <f t="shared" si="32"/>
        <v>454876</v>
      </c>
      <c r="T181" s="1192">
        <v>60.75</v>
      </c>
      <c r="U181" s="1192">
        <v>0</v>
      </c>
      <c r="V181" s="1192">
        <v>0</v>
      </c>
      <c r="W181" s="1192">
        <v>0</v>
      </c>
      <c r="X181" s="1192">
        <v>0</v>
      </c>
      <c r="Y181" s="1192">
        <v>0</v>
      </c>
      <c r="Z181" s="1138">
        <f t="shared" si="33"/>
        <v>60.75</v>
      </c>
      <c r="AA181" s="1140" t="s">
        <v>21238</v>
      </c>
      <c r="AB181" s="375">
        <v>6830</v>
      </c>
      <c r="AC181" s="11"/>
    </row>
    <row r="182" spans="1:29" s="1271" customFormat="1" ht="16.5" customHeight="1">
      <c r="A182" s="1133">
        <v>165</v>
      </c>
      <c r="B182" s="1133" t="s">
        <v>3336</v>
      </c>
      <c r="C182" s="1133" t="s">
        <v>16684</v>
      </c>
      <c r="D182" s="1133" t="s">
        <v>21239</v>
      </c>
      <c r="E182" s="1134" t="s">
        <v>21240</v>
      </c>
      <c r="F182" s="1133" t="s">
        <v>21241</v>
      </c>
      <c r="G182" s="1249" t="s">
        <v>21242</v>
      </c>
      <c r="H182" s="1134" t="s">
        <v>21243</v>
      </c>
      <c r="I182" s="1170" t="s">
        <v>21244</v>
      </c>
      <c r="J182" s="1350">
        <v>604</v>
      </c>
      <c r="K182" s="1351">
        <v>1</v>
      </c>
      <c r="L182" s="1350">
        <v>2</v>
      </c>
      <c r="M182" s="1157">
        <v>0</v>
      </c>
      <c r="N182" s="1219">
        <f t="shared" si="34"/>
        <v>3</v>
      </c>
      <c r="O182" s="781">
        <v>263046</v>
      </c>
      <c r="P182" s="781">
        <v>51919</v>
      </c>
      <c r="Q182" s="781">
        <v>65588</v>
      </c>
      <c r="R182" s="781">
        <v>29989</v>
      </c>
      <c r="S182" s="1138">
        <f t="shared" si="32"/>
        <v>410542</v>
      </c>
      <c r="T182" s="1192">
        <v>132</v>
      </c>
      <c r="U182" s="1192">
        <v>183</v>
      </c>
      <c r="V182" s="1192">
        <v>622</v>
      </c>
      <c r="W182" s="1192">
        <v>0</v>
      </c>
      <c r="X182" s="1192">
        <v>109</v>
      </c>
      <c r="Y182" s="1192">
        <v>0</v>
      </c>
      <c r="Z182" s="1138">
        <f t="shared" si="33"/>
        <v>1046</v>
      </c>
      <c r="AA182" s="1140" t="s">
        <v>21245</v>
      </c>
      <c r="AB182" s="375">
        <v>12320</v>
      </c>
      <c r="AC182" s="11"/>
    </row>
    <row r="183" spans="1:29" s="1271" customFormat="1" ht="16.5" customHeight="1">
      <c r="A183" s="1133">
        <v>166</v>
      </c>
      <c r="B183" s="1133" t="s">
        <v>3336</v>
      </c>
      <c r="C183" s="1133" t="s">
        <v>5862</v>
      </c>
      <c r="D183" s="1133" t="s">
        <v>21246</v>
      </c>
      <c r="E183" s="1134" t="s">
        <v>21247</v>
      </c>
      <c r="F183" s="1133" t="s">
        <v>21248</v>
      </c>
      <c r="G183" s="1249" t="s">
        <v>21249</v>
      </c>
      <c r="H183" s="1134" t="s">
        <v>21250</v>
      </c>
      <c r="I183" s="1170" t="s">
        <v>21251</v>
      </c>
      <c r="J183" s="1359">
        <v>350</v>
      </c>
      <c r="K183" s="1360">
        <v>1</v>
      </c>
      <c r="L183" s="1359">
        <v>3</v>
      </c>
      <c r="M183" s="1157">
        <v>0</v>
      </c>
      <c r="N183" s="1219">
        <f t="shared" si="34"/>
        <v>4</v>
      </c>
      <c r="O183" s="781">
        <v>308226</v>
      </c>
      <c r="P183" s="781">
        <v>55000</v>
      </c>
      <c r="Q183" s="781">
        <v>4000</v>
      </c>
      <c r="R183" s="781">
        <v>0</v>
      </c>
      <c r="S183" s="1138">
        <f t="shared" si="32"/>
        <v>367226</v>
      </c>
      <c r="T183" s="1192">
        <v>25</v>
      </c>
      <c r="U183" s="1192">
        <v>25</v>
      </c>
      <c r="V183" s="1192">
        <v>90</v>
      </c>
      <c r="W183" s="1192">
        <v>0</v>
      </c>
      <c r="X183" s="1192">
        <v>0</v>
      </c>
      <c r="Y183" s="1192">
        <v>0</v>
      </c>
      <c r="Z183" s="1138">
        <f t="shared" si="33"/>
        <v>140</v>
      </c>
      <c r="AA183" s="1140" t="s">
        <v>21252</v>
      </c>
      <c r="AB183" s="375">
        <v>4893</v>
      </c>
      <c r="AC183" s="11"/>
    </row>
    <row r="184" spans="1:29" ht="16.5" customHeight="1">
      <c r="A184" s="1468" t="s">
        <v>21253</v>
      </c>
      <c r="B184" s="1468">
        <v>14</v>
      </c>
      <c r="C184" s="1468"/>
      <c r="D184" s="1468"/>
      <c r="E184" s="1469"/>
      <c r="F184" s="1468"/>
      <c r="G184" s="1470"/>
      <c r="H184" s="1486"/>
      <c r="I184" s="1487"/>
      <c r="J184" s="1471"/>
      <c r="K184" s="1472"/>
      <c r="L184" s="1472"/>
      <c r="M184" s="1472"/>
      <c r="N184" s="1474"/>
      <c r="O184" s="374"/>
      <c r="P184" s="374"/>
      <c r="Q184" s="374"/>
      <c r="R184" s="374"/>
      <c r="S184" s="1475"/>
      <c r="T184" s="1476"/>
      <c r="U184" s="1476"/>
      <c r="V184" s="1476"/>
      <c r="W184" s="1476"/>
      <c r="X184" s="1476"/>
      <c r="Y184" s="1476"/>
      <c r="Z184" s="1476"/>
      <c r="AA184" s="1477"/>
      <c r="AB184" s="374"/>
    </row>
    <row r="185" spans="1:29" ht="16.5" customHeight="1">
      <c r="A185" s="1133">
        <v>167</v>
      </c>
      <c r="B185" s="1170" t="s">
        <v>21254</v>
      </c>
      <c r="C185" s="1170" t="s">
        <v>21255</v>
      </c>
      <c r="D185" s="1133" t="s">
        <v>21256</v>
      </c>
      <c r="E185" s="1134" t="s">
        <v>21257</v>
      </c>
      <c r="F185" s="1170" t="s">
        <v>21258</v>
      </c>
      <c r="G185" s="1249" t="s">
        <v>21259</v>
      </c>
      <c r="H185" s="1134" t="s">
        <v>21260</v>
      </c>
      <c r="I185" s="1266" t="s">
        <v>21261</v>
      </c>
      <c r="J185" s="1361">
        <v>934</v>
      </c>
      <c r="K185" s="1362">
        <v>1</v>
      </c>
      <c r="L185" s="1363">
        <v>3</v>
      </c>
      <c r="M185" s="1363">
        <v>0</v>
      </c>
      <c r="N185" s="1219">
        <f>K185+L185+M185</f>
        <v>4</v>
      </c>
      <c r="O185" s="781">
        <v>272888</v>
      </c>
      <c r="P185" s="781">
        <v>0</v>
      </c>
      <c r="Q185" s="781">
        <v>14620</v>
      </c>
      <c r="R185" s="781">
        <v>9326</v>
      </c>
      <c r="S185" s="1138">
        <f t="shared" si="32"/>
        <v>296834</v>
      </c>
      <c r="T185" s="1192">
        <v>62</v>
      </c>
      <c r="U185" s="1192">
        <v>0</v>
      </c>
      <c r="V185" s="1192">
        <v>175.42</v>
      </c>
      <c r="W185" s="1192">
        <v>0</v>
      </c>
      <c r="X185" s="1192">
        <v>73.239999999999995</v>
      </c>
      <c r="Y185" s="1192">
        <v>68.510000000000005</v>
      </c>
      <c r="Z185" s="1138">
        <v>411</v>
      </c>
      <c r="AA185" s="1140" t="s">
        <v>21262</v>
      </c>
      <c r="AB185" s="375">
        <v>380</v>
      </c>
    </row>
    <row r="186" spans="1:29" ht="16.5" customHeight="1">
      <c r="A186" s="1133">
        <v>168</v>
      </c>
      <c r="B186" s="1170" t="s">
        <v>21254</v>
      </c>
      <c r="C186" s="1170" t="s">
        <v>21263</v>
      </c>
      <c r="D186" s="1133" t="s">
        <v>21264</v>
      </c>
      <c r="E186" s="1134" t="s">
        <v>21265</v>
      </c>
      <c r="F186" s="1170" t="s">
        <v>21266</v>
      </c>
      <c r="G186" s="1249" t="s">
        <v>21267</v>
      </c>
      <c r="H186" s="1134" t="s">
        <v>21268</v>
      </c>
      <c r="I186" s="1266" t="s">
        <v>21269</v>
      </c>
      <c r="J186" s="1361">
        <v>478</v>
      </c>
      <c r="K186" s="1362">
        <v>1</v>
      </c>
      <c r="L186" s="1363">
        <v>1</v>
      </c>
      <c r="M186" s="1363">
        <v>1</v>
      </c>
      <c r="N186" s="1219">
        <f t="shared" ref="N186:N206" si="35">K186+L186+M186</f>
        <v>3</v>
      </c>
      <c r="O186" s="375">
        <v>322400</v>
      </c>
      <c r="P186" s="375">
        <v>0</v>
      </c>
      <c r="Q186" s="375">
        <v>25200</v>
      </c>
      <c r="R186" s="375">
        <v>0</v>
      </c>
      <c r="S186" s="1138">
        <v>347600</v>
      </c>
      <c r="T186" s="1192">
        <v>247.5</v>
      </c>
      <c r="U186" s="1192">
        <v>198</v>
      </c>
      <c r="V186" s="1192">
        <v>825</v>
      </c>
      <c r="W186" s="1192">
        <v>231</v>
      </c>
      <c r="X186" s="1192">
        <v>115.5</v>
      </c>
      <c r="Y186" s="1192">
        <v>0</v>
      </c>
      <c r="Z186" s="1138">
        <v>1618</v>
      </c>
      <c r="AA186" s="1140" t="s">
        <v>21270</v>
      </c>
      <c r="AB186" s="375">
        <v>290</v>
      </c>
    </row>
    <row r="187" spans="1:29" ht="16.5" customHeight="1">
      <c r="A187" s="1133">
        <v>169</v>
      </c>
      <c r="B187" s="1170" t="s">
        <v>21254</v>
      </c>
      <c r="C187" s="1170" t="s">
        <v>21271</v>
      </c>
      <c r="D187" s="1133" t="s">
        <v>21272</v>
      </c>
      <c r="E187" s="1134" t="s">
        <v>21273</v>
      </c>
      <c r="F187" s="1170" t="s">
        <v>20873</v>
      </c>
      <c r="G187" s="1249" t="s">
        <v>21274</v>
      </c>
      <c r="H187" s="1134" t="s">
        <v>21275</v>
      </c>
      <c r="I187" s="1266" t="s">
        <v>21276</v>
      </c>
      <c r="J187" s="1361">
        <v>596</v>
      </c>
      <c r="K187" s="1362">
        <v>1</v>
      </c>
      <c r="L187" s="1363">
        <v>2</v>
      </c>
      <c r="M187" s="1363">
        <v>0</v>
      </c>
      <c r="N187" s="1219">
        <f t="shared" si="35"/>
        <v>3</v>
      </c>
      <c r="O187" s="781">
        <v>161500</v>
      </c>
      <c r="P187" s="781">
        <v>4000</v>
      </c>
      <c r="Q187" s="781">
        <v>44430</v>
      </c>
      <c r="R187" s="781">
        <v>188957</v>
      </c>
      <c r="S187" s="1138">
        <f t="shared" si="32"/>
        <v>398887</v>
      </c>
      <c r="T187" s="1192">
        <v>125.52</v>
      </c>
      <c r="U187" s="1192">
        <v>85.12</v>
      </c>
      <c r="V187" s="1192">
        <v>96.35</v>
      </c>
      <c r="W187" s="1192">
        <v>132.1</v>
      </c>
      <c r="X187" s="1192">
        <v>83.85</v>
      </c>
      <c r="Y187" s="1192">
        <v>152.74</v>
      </c>
      <c r="Z187" s="1138">
        <v>675.68000000000006</v>
      </c>
      <c r="AA187" s="1140" t="s">
        <v>21277</v>
      </c>
      <c r="AB187" s="375">
        <v>3067</v>
      </c>
    </row>
    <row r="188" spans="1:29" ht="16.5" customHeight="1">
      <c r="A188" s="1133">
        <v>170</v>
      </c>
      <c r="B188" s="1170" t="s">
        <v>21254</v>
      </c>
      <c r="C188" s="1170" t="s">
        <v>21278</v>
      </c>
      <c r="D188" s="1133" t="s">
        <v>21279</v>
      </c>
      <c r="E188" s="1134" t="s">
        <v>21280</v>
      </c>
      <c r="F188" s="1170" t="s">
        <v>21281</v>
      </c>
      <c r="G188" s="1249" t="s">
        <v>21282</v>
      </c>
      <c r="H188" s="1134" t="s">
        <v>21283</v>
      </c>
      <c r="I188" s="1266" t="s">
        <v>21284</v>
      </c>
      <c r="J188" s="1361">
        <v>1062</v>
      </c>
      <c r="K188" s="1362">
        <v>1</v>
      </c>
      <c r="L188" s="1363">
        <v>2</v>
      </c>
      <c r="M188" s="1363">
        <v>0</v>
      </c>
      <c r="N188" s="1219">
        <f t="shared" si="35"/>
        <v>3</v>
      </c>
      <c r="O188" s="781">
        <v>322500</v>
      </c>
      <c r="P188" s="781">
        <v>55000</v>
      </c>
      <c r="Q188" s="781">
        <v>33428</v>
      </c>
      <c r="R188" s="781">
        <v>21960</v>
      </c>
      <c r="S188" s="1138">
        <f t="shared" si="32"/>
        <v>432888</v>
      </c>
      <c r="T188" s="1192">
        <v>86</v>
      </c>
      <c r="U188" s="1192">
        <v>150</v>
      </c>
      <c r="V188" s="1192">
        <v>0</v>
      </c>
      <c r="W188" s="1192">
        <v>270</v>
      </c>
      <c r="X188" s="1192">
        <v>0</v>
      </c>
      <c r="Y188" s="1192">
        <v>0</v>
      </c>
      <c r="Z188" s="1138">
        <f t="shared" ref="Z188:Z201" si="36">SUM(T188:Y188)</f>
        <v>506</v>
      </c>
      <c r="AA188" s="1140" t="s">
        <v>21285</v>
      </c>
      <c r="AB188" s="375">
        <v>2493</v>
      </c>
    </row>
    <row r="189" spans="1:29" ht="16.5" customHeight="1">
      <c r="A189" s="1133">
        <v>171</v>
      </c>
      <c r="B189" s="1170" t="s">
        <v>21254</v>
      </c>
      <c r="C189" s="1170" t="s">
        <v>21286</v>
      </c>
      <c r="D189" s="1133" t="s">
        <v>21287</v>
      </c>
      <c r="E189" s="1134" t="s">
        <v>21288</v>
      </c>
      <c r="F189" s="1170" t="s">
        <v>21125</v>
      </c>
      <c r="G189" s="1249" t="s">
        <v>21289</v>
      </c>
      <c r="H189" s="1134" t="s">
        <v>21290</v>
      </c>
      <c r="I189" s="1266" t="s">
        <v>21291</v>
      </c>
      <c r="J189" s="1361">
        <v>815</v>
      </c>
      <c r="K189" s="1362">
        <v>1</v>
      </c>
      <c r="L189" s="1363">
        <v>3</v>
      </c>
      <c r="M189" s="1363">
        <v>0</v>
      </c>
      <c r="N189" s="1219">
        <f t="shared" si="35"/>
        <v>4</v>
      </c>
      <c r="O189" s="781">
        <v>329957</v>
      </c>
      <c r="P189" s="781">
        <v>0</v>
      </c>
      <c r="Q189" s="781">
        <v>24550</v>
      </c>
      <c r="R189" s="781">
        <v>4289</v>
      </c>
      <c r="S189" s="1138">
        <f t="shared" si="32"/>
        <v>358796</v>
      </c>
      <c r="T189" s="1192">
        <v>46.24</v>
      </c>
      <c r="U189" s="1192">
        <v>67.760000000000005</v>
      </c>
      <c r="V189" s="1192">
        <v>0</v>
      </c>
      <c r="W189" s="1192">
        <v>0</v>
      </c>
      <c r="X189" s="1192">
        <v>51.59</v>
      </c>
      <c r="Y189" s="1192">
        <v>0</v>
      </c>
      <c r="Z189" s="1138">
        <f t="shared" si="36"/>
        <v>165.59</v>
      </c>
      <c r="AA189" s="1140" t="s">
        <v>21292</v>
      </c>
      <c r="AB189" s="375">
        <v>15402</v>
      </c>
    </row>
    <row r="190" spans="1:29" ht="16.5" customHeight="1">
      <c r="A190" s="1133">
        <v>172</v>
      </c>
      <c r="B190" s="1170" t="s">
        <v>21254</v>
      </c>
      <c r="C190" s="1170" t="s">
        <v>21293</v>
      </c>
      <c r="D190" s="1133" t="s">
        <v>21294</v>
      </c>
      <c r="E190" s="1134" t="s">
        <v>21295</v>
      </c>
      <c r="F190" s="1170" t="s">
        <v>21296</v>
      </c>
      <c r="G190" s="1249" t="s">
        <v>21297</v>
      </c>
      <c r="H190" s="1134" t="s">
        <v>21298</v>
      </c>
      <c r="I190" s="1266" t="s">
        <v>21299</v>
      </c>
      <c r="J190" s="1361">
        <v>548</v>
      </c>
      <c r="K190" s="1362">
        <v>1</v>
      </c>
      <c r="L190" s="1363">
        <v>3</v>
      </c>
      <c r="M190" s="1363">
        <v>0</v>
      </c>
      <c r="N190" s="1219">
        <f t="shared" si="35"/>
        <v>4</v>
      </c>
      <c r="O190" s="781">
        <v>300760</v>
      </c>
      <c r="P190" s="781">
        <v>64000</v>
      </c>
      <c r="Q190" s="781">
        <v>20060</v>
      </c>
      <c r="R190" s="781">
        <v>1425</v>
      </c>
      <c r="S190" s="1138">
        <f t="shared" si="32"/>
        <v>386245</v>
      </c>
      <c r="T190" s="1192">
        <v>60</v>
      </c>
      <c r="U190" s="1192">
        <v>70</v>
      </c>
      <c r="V190" s="1192">
        <v>210</v>
      </c>
      <c r="W190" s="1192">
        <v>0</v>
      </c>
      <c r="X190" s="1192">
        <v>0</v>
      </c>
      <c r="Y190" s="1192">
        <v>104</v>
      </c>
      <c r="Z190" s="1138">
        <f t="shared" si="36"/>
        <v>444</v>
      </c>
      <c r="AA190" s="1140" t="s">
        <v>21300</v>
      </c>
      <c r="AB190" s="375">
        <v>6300</v>
      </c>
    </row>
    <row r="191" spans="1:29" ht="16.5" customHeight="1">
      <c r="A191" s="1133">
        <v>173</v>
      </c>
      <c r="B191" s="1170" t="s">
        <v>21254</v>
      </c>
      <c r="C191" s="1170" t="s">
        <v>21301</v>
      </c>
      <c r="D191" s="1133" t="s">
        <v>21302</v>
      </c>
      <c r="E191" s="1134" t="s">
        <v>21303</v>
      </c>
      <c r="F191" s="1170" t="s">
        <v>21304</v>
      </c>
      <c r="G191" s="1249" t="s">
        <v>21305</v>
      </c>
      <c r="H191" s="1134" t="s">
        <v>21306</v>
      </c>
      <c r="I191" s="1266" t="s">
        <v>21307</v>
      </c>
      <c r="J191" s="1361">
        <v>210</v>
      </c>
      <c r="K191" s="1364">
        <v>1</v>
      </c>
      <c r="L191" s="1365">
        <v>1</v>
      </c>
      <c r="M191" s="1365">
        <v>1</v>
      </c>
      <c r="N191" s="1219">
        <f t="shared" si="35"/>
        <v>3</v>
      </c>
      <c r="O191" s="375">
        <v>282400</v>
      </c>
      <c r="P191" s="375">
        <v>48000</v>
      </c>
      <c r="Q191" s="375">
        <v>10814</v>
      </c>
      <c r="R191" s="1366" t="s">
        <v>21308</v>
      </c>
      <c r="S191" s="1138">
        <f>SUM(O191:Q191)</f>
        <v>341214</v>
      </c>
      <c r="T191" s="1192">
        <v>80</v>
      </c>
      <c r="U191" s="1192">
        <v>120</v>
      </c>
      <c r="V191" s="1192">
        <v>300</v>
      </c>
      <c r="W191" s="1192">
        <v>150</v>
      </c>
      <c r="X191" s="1192">
        <v>150</v>
      </c>
      <c r="Y191" s="1192">
        <v>0</v>
      </c>
      <c r="Z191" s="1138">
        <f t="shared" si="36"/>
        <v>800</v>
      </c>
      <c r="AA191" s="1186" t="s">
        <v>21309</v>
      </c>
      <c r="AB191" s="375">
        <v>35530</v>
      </c>
    </row>
    <row r="192" spans="1:29" ht="16.5" customHeight="1">
      <c r="A192" s="1133">
        <v>174</v>
      </c>
      <c r="B192" s="1170" t="s">
        <v>21254</v>
      </c>
      <c r="C192" s="1170" t="s">
        <v>21310</v>
      </c>
      <c r="D192" s="1133" t="s">
        <v>21311</v>
      </c>
      <c r="E192" s="1134" t="s">
        <v>21312</v>
      </c>
      <c r="F192" s="1170" t="s">
        <v>21313</v>
      </c>
      <c r="G192" s="1249" t="s">
        <v>21314</v>
      </c>
      <c r="H192" s="1134" t="s">
        <v>21315</v>
      </c>
      <c r="I192" s="1266" t="s">
        <v>21316</v>
      </c>
      <c r="J192" s="1361">
        <v>405</v>
      </c>
      <c r="K192" s="1362">
        <v>1</v>
      </c>
      <c r="L192" s="1363">
        <v>2</v>
      </c>
      <c r="M192" s="1363">
        <v>0</v>
      </c>
      <c r="N192" s="1219">
        <f t="shared" si="35"/>
        <v>3</v>
      </c>
      <c r="O192" s="781">
        <v>161600</v>
      </c>
      <c r="P192" s="781">
        <v>0</v>
      </c>
      <c r="Q192" s="781">
        <v>13608</v>
      </c>
      <c r="R192" s="781">
        <v>0</v>
      </c>
      <c r="S192" s="1138">
        <f t="shared" si="32"/>
        <v>175208</v>
      </c>
      <c r="T192" s="1192">
        <v>178</v>
      </c>
      <c r="U192" s="1192">
        <v>267</v>
      </c>
      <c r="V192" s="1192">
        <v>178</v>
      </c>
      <c r="W192" s="1192">
        <v>0</v>
      </c>
      <c r="X192" s="1192">
        <v>0</v>
      </c>
      <c r="Y192" s="1192">
        <v>0</v>
      </c>
      <c r="Z192" s="1138">
        <v>729</v>
      </c>
      <c r="AA192" s="1140" t="s">
        <v>21317</v>
      </c>
      <c r="AB192" s="375">
        <v>1020</v>
      </c>
    </row>
    <row r="193" spans="1:28" ht="16.5" customHeight="1">
      <c r="A193" s="1133">
        <v>175</v>
      </c>
      <c r="B193" s="1170" t="s">
        <v>21254</v>
      </c>
      <c r="C193" s="1170" t="s">
        <v>21318</v>
      </c>
      <c r="D193" s="1133" t="s">
        <v>21319</v>
      </c>
      <c r="E193" s="1134" t="s">
        <v>21320</v>
      </c>
      <c r="F193" s="1170" t="s">
        <v>21321</v>
      </c>
      <c r="G193" s="1249" t="s">
        <v>19250</v>
      </c>
      <c r="H193" s="1134" t="s">
        <v>21322</v>
      </c>
      <c r="I193" s="1266" t="s">
        <v>21323</v>
      </c>
      <c r="J193" s="1361">
        <v>615</v>
      </c>
      <c r="K193" s="1362">
        <v>1</v>
      </c>
      <c r="L193" s="1363">
        <v>1</v>
      </c>
      <c r="M193" s="1363">
        <v>0</v>
      </c>
      <c r="N193" s="1219">
        <f t="shared" si="35"/>
        <v>2</v>
      </c>
      <c r="O193" s="781">
        <v>252706</v>
      </c>
      <c r="P193" s="781">
        <v>13000</v>
      </c>
      <c r="Q193" s="781">
        <v>12680</v>
      </c>
      <c r="R193" s="781">
        <v>9415</v>
      </c>
      <c r="S193" s="1138">
        <f t="shared" si="32"/>
        <v>287801</v>
      </c>
      <c r="T193" s="1192">
        <v>17</v>
      </c>
      <c r="U193" s="1192">
        <v>17</v>
      </c>
      <c r="V193" s="1192">
        <v>0</v>
      </c>
      <c r="W193" s="1192">
        <v>0</v>
      </c>
      <c r="X193" s="1192">
        <v>0</v>
      </c>
      <c r="Y193" s="1192">
        <v>17</v>
      </c>
      <c r="Z193" s="1138">
        <f>SUM(T193:Y193)</f>
        <v>51</v>
      </c>
      <c r="AA193" s="1140" t="s">
        <v>21324</v>
      </c>
      <c r="AB193" s="375">
        <v>420</v>
      </c>
    </row>
    <row r="194" spans="1:28" ht="16.5" customHeight="1">
      <c r="A194" s="1133">
        <v>176</v>
      </c>
      <c r="B194" s="1170" t="s">
        <v>21254</v>
      </c>
      <c r="C194" s="1170" t="s">
        <v>21325</v>
      </c>
      <c r="D194" s="1133" t="s">
        <v>21326</v>
      </c>
      <c r="E194" s="1134" t="s">
        <v>21327</v>
      </c>
      <c r="F194" s="1170" t="s">
        <v>21328</v>
      </c>
      <c r="G194" s="1249" t="s">
        <v>21329</v>
      </c>
      <c r="H194" s="1134" t="s">
        <v>21330</v>
      </c>
      <c r="I194" s="1266" t="s">
        <v>21331</v>
      </c>
      <c r="J194" s="1361">
        <v>1971</v>
      </c>
      <c r="K194" s="1362">
        <v>1</v>
      </c>
      <c r="L194" s="1363">
        <v>6</v>
      </c>
      <c r="M194" s="1363">
        <v>0</v>
      </c>
      <c r="N194" s="1219">
        <f t="shared" si="35"/>
        <v>7</v>
      </c>
      <c r="O194" s="781">
        <v>601560</v>
      </c>
      <c r="P194" s="781">
        <v>0</v>
      </c>
      <c r="Q194" s="781">
        <v>10000</v>
      </c>
      <c r="R194" s="781">
        <v>64558</v>
      </c>
      <c r="S194" s="1138">
        <f t="shared" si="32"/>
        <v>676118</v>
      </c>
      <c r="T194" s="1192">
        <v>129.16</v>
      </c>
      <c r="U194" s="1192">
        <v>230.47</v>
      </c>
      <c r="V194" s="1192">
        <v>125.28</v>
      </c>
      <c r="W194" s="1192">
        <v>0</v>
      </c>
      <c r="X194" s="1192">
        <v>201.7</v>
      </c>
      <c r="Y194" s="1192">
        <v>0</v>
      </c>
      <c r="Z194" s="1138">
        <v>1589.08</v>
      </c>
      <c r="AA194" s="1140" t="s">
        <v>21332</v>
      </c>
      <c r="AB194" s="375">
        <v>40000</v>
      </c>
    </row>
    <row r="195" spans="1:28" ht="16.5" customHeight="1">
      <c r="A195" s="1133">
        <v>177</v>
      </c>
      <c r="B195" s="1170" t="s">
        <v>3544</v>
      </c>
      <c r="C195" s="1170" t="s">
        <v>6096</v>
      </c>
      <c r="D195" s="1133" t="s">
        <v>21333</v>
      </c>
      <c r="E195" s="1134" t="s">
        <v>21334</v>
      </c>
      <c r="F195" s="1170" t="s">
        <v>21335</v>
      </c>
      <c r="G195" s="1249" t="s">
        <v>21336</v>
      </c>
      <c r="H195" s="1134" t="s">
        <v>21337</v>
      </c>
      <c r="I195" s="1134" t="s">
        <v>21338</v>
      </c>
      <c r="J195" s="1367">
        <v>1200</v>
      </c>
      <c r="K195" s="1368">
        <v>1</v>
      </c>
      <c r="L195" s="1369">
        <v>4</v>
      </c>
      <c r="M195" s="1369">
        <v>0</v>
      </c>
      <c r="N195" s="1219">
        <f t="shared" si="35"/>
        <v>5</v>
      </c>
      <c r="O195" s="375">
        <f>25000+20000+66850+27000+68000+10000+165000</f>
        <v>381850</v>
      </c>
      <c r="P195" s="375">
        <v>0</v>
      </c>
      <c r="Q195" s="375">
        <v>30930</v>
      </c>
      <c r="R195" s="375">
        <v>0</v>
      </c>
      <c r="S195" s="1138">
        <f t="shared" ref="S195" si="37">SUM(O195:R195)</f>
        <v>412780</v>
      </c>
      <c r="T195" s="1192">
        <f>23+35+23</f>
        <v>81</v>
      </c>
      <c r="U195" s="1192">
        <v>47</v>
      </c>
      <c r="V195" s="1192">
        <v>264</v>
      </c>
      <c r="W195" s="1192">
        <v>206.25</v>
      </c>
      <c r="X195" s="1192">
        <v>59.29</v>
      </c>
      <c r="Y195" s="1192">
        <f>55.68+31+46+26.4+29.28+23+23+31+23+33+31+23+23+23.5</f>
        <v>421.86</v>
      </c>
      <c r="Z195" s="1138">
        <f t="shared" ref="Z195" si="38">SUM(T195:Y195)</f>
        <v>1079.4000000000001</v>
      </c>
      <c r="AA195" s="1140" t="s">
        <v>21339</v>
      </c>
      <c r="AB195" s="375">
        <v>32958</v>
      </c>
    </row>
    <row r="196" spans="1:28" ht="16.5" customHeight="1">
      <c r="A196" s="1133">
        <v>178</v>
      </c>
      <c r="B196" s="1170" t="s">
        <v>21254</v>
      </c>
      <c r="C196" s="1170" t="s">
        <v>21340</v>
      </c>
      <c r="D196" s="1133" t="s">
        <v>21341</v>
      </c>
      <c r="E196" s="1134" t="s">
        <v>21342</v>
      </c>
      <c r="F196" s="1170" t="s">
        <v>21343</v>
      </c>
      <c r="G196" s="1249" t="s">
        <v>21344</v>
      </c>
      <c r="H196" s="1134" t="s">
        <v>21345</v>
      </c>
      <c r="I196" s="1266" t="s">
        <v>21346</v>
      </c>
      <c r="J196" s="1361">
        <v>987</v>
      </c>
      <c r="K196" s="1362">
        <v>1</v>
      </c>
      <c r="L196" s="1363">
        <v>3</v>
      </c>
      <c r="M196" s="1363">
        <v>0</v>
      </c>
      <c r="N196" s="1219">
        <f t="shared" si="35"/>
        <v>4</v>
      </c>
      <c r="O196" s="781">
        <v>568178</v>
      </c>
      <c r="P196" s="781">
        <v>0</v>
      </c>
      <c r="Q196" s="781">
        <v>60595</v>
      </c>
      <c r="R196" s="781">
        <v>17777</v>
      </c>
      <c r="S196" s="1138">
        <f t="shared" si="32"/>
        <v>646550</v>
      </c>
      <c r="T196" s="1192">
        <v>98.22</v>
      </c>
      <c r="U196" s="1192">
        <v>102</v>
      </c>
      <c r="V196" s="1192">
        <v>0</v>
      </c>
      <c r="W196" s="1192">
        <v>0</v>
      </c>
      <c r="X196" s="1192">
        <v>0</v>
      </c>
      <c r="Y196" s="1192">
        <v>0</v>
      </c>
      <c r="Z196" s="1138">
        <v>298.44</v>
      </c>
      <c r="AA196" s="1140" t="s">
        <v>21347</v>
      </c>
      <c r="AB196" s="375">
        <v>4690</v>
      </c>
    </row>
    <row r="197" spans="1:28" ht="16.5" customHeight="1">
      <c r="A197" s="1133">
        <v>179</v>
      </c>
      <c r="B197" s="1170" t="s">
        <v>21254</v>
      </c>
      <c r="C197" s="1170" t="s">
        <v>21348</v>
      </c>
      <c r="D197" s="1133" t="s">
        <v>21349</v>
      </c>
      <c r="E197" s="1134" t="s">
        <v>21350</v>
      </c>
      <c r="F197" s="1170" t="s">
        <v>21351</v>
      </c>
      <c r="G197" s="1249" t="s">
        <v>21352</v>
      </c>
      <c r="H197" s="1134" t="s">
        <v>21353</v>
      </c>
      <c r="I197" s="1134" t="s">
        <v>21354</v>
      </c>
      <c r="J197" s="1367">
        <v>954</v>
      </c>
      <c r="K197" s="1368">
        <v>1</v>
      </c>
      <c r="L197" s="1369">
        <v>5</v>
      </c>
      <c r="M197" s="1369">
        <v>0</v>
      </c>
      <c r="N197" s="1219">
        <f t="shared" si="35"/>
        <v>6</v>
      </c>
      <c r="O197" s="375">
        <v>503516</v>
      </c>
      <c r="P197" s="375">
        <v>117000</v>
      </c>
      <c r="Q197" s="375">
        <v>61057</v>
      </c>
      <c r="R197" s="375">
        <v>0</v>
      </c>
      <c r="S197" s="1138">
        <f t="shared" si="32"/>
        <v>681573</v>
      </c>
      <c r="T197" s="1192">
        <v>120</v>
      </c>
      <c r="U197" s="1192">
        <v>300</v>
      </c>
      <c r="V197" s="1192">
        <v>0</v>
      </c>
      <c r="W197" s="1192">
        <v>0</v>
      </c>
      <c r="X197" s="1192">
        <v>120</v>
      </c>
      <c r="Y197" s="1192">
        <v>300</v>
      </c>
      <c r="Z197" s="1138">
        <f t="shared" ref="Z197" si="39">SUM(T197:Y197)</f>
        <v>840</v>
      </c>
      <c r="AA197" s="1140" t="s">
        <v>21355</v>
      </c>
      <c r="AB197" s="375">
        <v>5500</v>
      </c>
    </row>
    <row r="198" spans="1:28" ht="16.5" customHeight="1">
      <c r="A198" s="1133">
        <v>180</v>
      </c>
      <c r="B198" s="1170" t="s">
        <v>21254</v>
      </c>
      <c r="C198" s="1170" t="s">
        <v>21356</v>
      </c>
      <c r="D198" s="1133" t="s">
        <v>21357</v>
      </c>
      <c r="E198" s="1134" t="s">
        <v>21288</v>
      </c>
      <c r="F198" s="1170" t="s">
        <v>21358</v>
      </c>
      <c r="G198" s="1249" t="s">
        <v>21359</v>
      </c>
      <c r="H198" s="1134" t="s">
        <v>21360</v>
      </c>
      <c r="I198" s="1266" t="s">
        <v>21361</v>
      </c>
      <c r="J198" s="1361">
        <v>162</v>
      </c>
      <c r="K198" s="1362">
        <v>1</v>
      </c>
      <c r="L198" s="1363">
        <v>2</v>
      </c>
      <c r="M198" s="1363">
        <v>0</v>
      </c>
      <c r="N198" s="1219">
        <f t="shared" si="35"/>
        <v>3</v>
      </c>
      <c r="O198" s="781">
        <v>255890</v>
      </c>
      <c r="P198" s="781">
        <v>102500</v>
      </c>
      <c r="Q198" s="781">
        <v>20324</v>
      </c>
      <c r="R198" s="781">
        <v>17961</v>
      </c>
      <c r="S198" s="1138">
        <f t="shared" si="32"/>
        <v>396675</v>
      </c>
      <c r="T198" s="1192">
        <v>20</v>
      </c>
      <c r="U198" s="1192">
        <v>10</v>
      </c>
      <c r="V198" s="1192">
        <v>10</v>
      </c>
      <c r="W198" s="1192">
        <v>60</v>
      </c>
      <c r="X198" s="1192">
        <v>15</v>
      </c>
      <c r="Y198" s="1192">
        <v>20</v>
      </c>
      <c r="Z198" s="1138">
        <v>961</v>
      </c>
      <c r="AA198" s="1140" t="s">
        <v>21362</v>
      </c>
      <c r="AB198" s="375">
        <v>10000</v>
      </c>
    </row>
    <row r="199" spans="1:28" ht="16.5" customHeight="1">
      <c r="A199" s="1133">
        <v>181</v>
      </c>
      <c r="B199" s="1170" t="s">
        <v>21254</v>
      </c>
      <c r="C199" s="1170" t="s">
        <v>21363</v>
      </c>
      <c r="D199" s="1133" t="s">
        <v>21364</v>
      </c>
      <c r="E199" s="1134" t="s">
        <v>21365</v>
      </c>
      <c r="F199" s="1170" t="s">
        <v>20986</v>
      </c>
      <c r="G199" s="1249" t="s">
        <v>21366</v>
      </c>
      <c r="H199" s="1134" t="s">
        <v>21367</v>
      </c>
      <c r="I199" s="1266" t="s">
        <v>21368</v>
      </c>
      <c r="J199" s="1361">
        <v>606</v>
      </c>
      <c r="K199" s="1362">
        <v>1</v>
      </c>
      <c r="L199" s="1363">
        <v>4</v>
      </c>
      <c r="M199" s="1363">
        <v>0</v>
      </c>
      <c r="N199" s="1219">
        <f t="shared" si="35"/>
        <v>5</v>
      </c>
      <c r="O199" s="781">
        <v>154000</v>
      </c>
      <c r="P199" s="781">
        <v>0</v>
      </c>
      <c r="Q199" s="781">
        <v>27672</v>
      </c>
      <c r="R199" s="781">
        <v>14189</v>
      </c>
      <c r="S199" s="1138">
        <f t="shared" si="32"/>
        <v>195861</v>
      </c>
      <c r="T199" s="1192">
        <v>98</v>
      </c>
      <c r="U199" s="1192">
        <v>0</v>
      </c>
      <c r="V199" s="1192">
        <v>87</v>
      </c>
      <c r="W199" s="1192">
        <v>116.4</v>
      </c>
      <c r="X199" s="1192">
        <v>288</v>
      </c>
      <c r="Y199" s="1192">
        <v>0</v>
      </c>
      <c r="Z199" s="1138">
        <f t="shared" si="36"/>
        <v>589.4</v>
      </c>
      <c r="AA199" s="1140" t="s">
        <v>21369</v>
      </c>
      <c r="AB199" s="375">
        <v>13310</v>
      </c>
    </row>
    <row r="200" spans="1:28" ht="16.5" customHeight="1">
      <c r="A200" s="1133">
        <v>182</v>
      </c>
      <c r="B200" s="1170" t="s">
        <v>3544</v>
      </c>
      <c r="C200" s="1170" t="s">
        <v>3872</v>
      </c>
      <c r="D200" s="1133" t="s">
        <v>21370</v>
      </c>
      <c r="E200" s="1134" t="s">
        <v>21371</v>
      </c>
      <c r="F200" s="1170" t="s">
        <v>21372</v>
      </c>
      <c r="G200" s="1249" t="s">
        <v>21373</v>
      </c>
      <c r="H200" s="1134" t="s">
        <v>21374</v>
      </c>
      <c r="I200" s="1266" t="s">
        <v>21375</v>
      </c>
      <c r="J200" s="1370">
        <v>497</v>
      </c>
      <c r="K200" s="1371">
        <v>1</v>
      </c>
      <c r="L200" s="1372">
        <v>2</v>
      </c>
      <c r="M200" s="1372">
        <v>1</v>
      </c>
      <c r="N200" s="1219">
        <f t="shared" si="35"/>
        <v>4</v>
      </c>
      <c r="O200" s="375">
        <v>274000</v>
      </c>
      <c r="P200" s="375">
        <v>0</v>
      </c>
      <c r="Q200" s="375">
        <v>22338</v>
      </c>
      <c r="R200" s="375">
        <v>98894</v>
      </c>
      <c r="S200" s="1138">
        <f t="shared" si="32"/>
        <v>395232</v>
      </c>
      <c r="T200" s="1192">
        <v>94</v>
      </c>
      <c r="U200" s="1192">
        <v>0</v>
      </c>
      <c r="V200" s="1192">
        <v>254</v>
      </c>
      <c r="W200" s="1192">
        <v>129</v>
      </c>
      <c r="X200" s="1192">
        <v>0</v>
      </c>
      <c r="Y200" s="1192">
        <v>632</v>
      </c>
      <c r="Z200" s="1138">
        <f t="shared" si="36"/>
        <v>1109</v>
      </c>
      <c r="AA200" s="1140" t="s">
        <v>21376</v>
      </c>
      <c r="AB200" s="375">
        <v>2160</v>
      </c>
    </row>
    <row r="201" spans="1:28" ht="16.5" customHeight="1">
      <c r="A201" s="1133">
        <v>183</v>
      </c>
      <c r="B201" s="1170" t="s">
        <v>21254</v>
      </c>
      <c r="C201" s="1170" t="s">
        <v>21377</v>
      </c>
      <c r="D201" s="1133" t="s">
        <v>21378</v>
      </c>
      <c r="E201" s="1134" t="s">
        <v>21379</v>
      </c>
      <c r="F201" s="1170" t="s">
        <v>21380</v>
      </c>
      <c r="G201" s="1249" t="s">
        <v>21381</v>
      </c>
      <c r="H201" s="1134" t="s">
        <v>21382</v>
      </c>
      <c r="I201" s="1266" t="s">
        <v>21383</v>
      </c>
      <c r="J201" s="1361">
        <v>650</v>
      </c>
      <c r="K201" s="1364">
        <v>1</v>
      </c>
      <c r="L201" s="1365">
        <v>1</v>
      </c>
      <c r="M201" s="1365">
        <v>0</v>
      </c>
      <c r="N201" s="1219">
        <f t="shared" si="35"/>
        <v>2</v>
      </c>
      <c r="O201" s="375">
        <v>0</v>
      </c>
      <c r="P201" s="375">
        <v>0</v>
      </c>
      <c r="Q201" s="375">
        <v>0</v>
      </c>
      <c r="R201" s="375">
        <v>0</v>
      </c>
      <c r="S201" s="1138">
        <f t="shared" si="32"/>
        <v>0</v>
      </c>
      <c r="T201" s="1192">
        <v>186</v>
      </c>
      <c r="U201" s="1192">
        <v>186</v>
      </c>
      <c r="V201" s="1192">
        <v>0</v>
      </c>
      <c r="W201" s="1192">
        <v>0</v>
      </c>
      <c r="X201" s="1192">
        <v>186</v>
      </c>
      <c r="Y201" s="1192">
        <v>186</v>
      </c>
      <c r="Z201" s="1138">
        <f t="shared" si="36"/>
        <v>744</v>
      </c>
      <c r="AA201" s="1373" t="s">
        <v>21384</v>
      </c>
      <c r="AB201" s="375">
        <v>690</v>
      </c>
    </row>
    <row r="202" spans="1:28" ht="16.5" customHeight="1">
      <c r="A202" s="1133">
        <v>184</v>
      </c>
      <c r="B202" s="1170" t="s">
        <v>3544</v>
      </c>
      <c r="C202" s="1170" t="s">
        <v>3838</v>
      </c>
      <c r="D202" s="1133" t="s">
        <v>21385</v>
      </c>
      <c r="E202" s="1134" t="s">
        <v>21386</v>
      </c>
      <c r="F202" s="1170" t="s">
        <v>21387</v>
      </c>
      <c r="G202" s="1249" t="s">
        <v>21388</v>
      </c>
      <c r="H202" s="1134" t="s">
        <v>21389</v>
      </c>
      <c r="I202" s="1266" t="s">
        <v>21390</v>
      </c>
      <c r="J202" s="1374">
        <v>589</v>
      </c>
      <c r="K202" s="1375">
        <v>1</v>
      </c>
      <c r="L202" s="1376">
        <v>1</v>
      </c>
      <c r="M202" s="1376">
        <v>0</v>
      </c>
      <c r="N202" s="1219">
        <f t="shared" si="35"/>
        <v>2</v>
      </c>
      <c r="O202" s="375">
        <v>0</v>
      </c>
      <c r="P202" s="375">
        <v>0</v>
      </c>
      <c r="Q202" s="375">
        <v>3406</v>
      </c>
      <c r="R202" s="375">
        <v>0</v>
      </c>
      <c r="S202" s="1138">
        <f t="shared" si="32"/>
        <v>3406</v>
      </c>
      <c r="T202" s="1192">
        <v>109</v>
      </c>
      <c r="U202" s="1192">
        <v>165</v>
      </c>
      <c r="V202" s="1192">
        <v>330</v>
      </c>
      <c r="W202" s="1192">
        <v>330</v>
      </c>
      <c r="X202" s="1192">
        <v>300</v>
      </c>
      <c r="Y202" s="1192">
        <v>200</v>
      </c>
      <c r="Z202" s="1138">
        <v>1434</v>
      </c>
      <c r="AA202" s="1140" t="s">
        <v>21391</v>
      </c>
      <c r="AB202" s="375">
        <v>13680</v>
      </c>
    </row>
    <row r="203" spans="1:28" ht="16.5" customHeight="1">
      <c r="A203" s="1133">
        <v>185</v>
      </c>
      <c r="B203" s="1170" t="s">
        <v>21254</v>
      </c>
      <c r="C203" s="1170" t="s">
        <v>21392</v>
      </c>
      <c r="D203" s="1133" t="s">
        <v>21393</v>
      </c>
      <c r="E203" s="1134" t="s">
        <v>21394</v>
      </c>
      <c r="F203" s="1170" t="s">
        <v>21395</v>
      </c>
      <c r="G203" s="1249" t="s">
        <v>21396</v>
      </c>
      <c r="H203" s="1134" t="s">
        <v>21397</v>
      </c>
      <c r="I203" s="1266" t="s">
        <v>21398</v>
      </c>
      <c r="J203" s="1361">
        <v>410</v>
      </c>
      <c r="K203" s="1362">
        <v>1</v>
      </c>
      <c r="L203" s="1363">
        <v>1</v>
      </c>
      <c r="M203" s="1363">
        <v>0</v>
      </c>
      <c r="N203" s="1219">
        <f t="shared" si="35"/>
        <v>2</v>
      </c>
      <c r="O203" s="781">
        <v>262250</v>
      </c>
      <c r="P203" s="781">
        <v>0</v>
      </c>
      <c r="Q203" s="781">
        <v>32253</v>
      </c>
      <c r="R203" s="781">
        <v>6096</v>
      </c>
      <c r="S203" s="1138">
        <f t="shared" si="32"/>
        <v>300599</v>
      </c>
      <c r="T203" s="1192">
        <v>331</v>
      </c>
      <c r="U203" s="1192">
        <v>0</v>
      </c>
      <c r="V203" s="1192">
        <v>0</v>
      </c>
      <c r="W203" s="1192">
        <v>0</v>
      </c>
      <c r="X203" s="1192">
        <v>0</v>
      </c>
      <c r="Y203" s="1192">
        <v>0</v>
      </c>
      <c r="Z203" s="1138">
        <f t="shared" ref="Z203:Z204" si="40">SUM(T203:Y203)</f>
        <v>331</v>
      </c>
      <c r="AA203" s="1140" t="s">
        <v>21399</v>
      </c>
      <c r="AB203" s="375">
        <v>1600</v>
      </c>
    </row>
    <row r="204" spans="1:28" ht="16.5" customHeight="1">
      <c r="A204" s="1133">
        <v>186</v>
      </c>
      <c r="B204" s="1170" t="s">
        <v>21254</v>
      </c>
      <c r="C204" s="1170" t="s">
        <v>21400</v>
      </c>
      <c r="D204" s="1133" t="s">
        <v>21401</v>
      </c>
      <c r="E204" s="1134" t="s">
        <v>21402</v>
      </c>
      <c r="F204" s="1170" t="s">
        <v>21403</v>
      </c>
      <c r="G204" s="1249" t="s">
        <v>21404</v>
      </c>
      <c r="H204" s="1134" t="s">
        <v>21405</v>
      </c>
      <c r="I204" s="1266" t="s">
        <v>21406</v>
      </c>
      <c r="J204" s="1361">
        <v>1240</v>
      </c>
      <c r="K204" s="1362">
        <v>1</v>
      </c>
      <c r="L204" s="1363">
        <v>1</v>
      </c>
      <c r="M204" s="1363">
        <v>0</v>
      </c>
      <c r="N204" s="1219">
        <f t="shared" si="35"/>
        <v>2</v>
      </c>
      <c r="O204" s="781">
        <v>452039</v>
      </c>
      <c r="P204" s="781">
        <v>88000</v>
      </c>
      <c r="Q204" s="781">
        <v>55080</v>
      </c>
      <c r="R204" s="781">
        <v>23516</v>
      </c>
      <c r="S204" s="1138">
        <f t="shared" si="32"/>
        <v>618635</v>
      </c>
      <c r="T204" s="1192">
        <v>150</v>
      </c>
      <c r="U204" s="1192">
        <v>50</v>
      </c>
      <c r="V204" s="1192">
        <v>400</v>
      </c>
      <c r="W204" s="1192">
        <v>0</v>
      </c>
      <c r="X204" s="1192">
        <v>0</v>
      </c>
      <c r="Y204" s="1192">
        <v>0</v>
      </c>
      <c r="Z204" s="1138">
        <f t="shared" si="40"/>
        <v>600</v>
      </c>
      <c r="AA204" s="1140" t="s">
        <v>21407</v>
      </c>
      <c r="AB204" s="375">
        <v>12000</v>
      </c>
    </row>
    <row r="205" spans="1:28" ht="16.5" customHeight="1">
      <c r="A205" s="1133">
        <v>187</v>
      </c>
      <c r="B205" s="1170" t="s">
        <v>21254</v>
      </c>
      <c r="C205" s="1170" t="s">
        <v>21408</v>
      </c>
      <c r="D205" s="1133" t="s">
        <v>21409</v>
      </c>
      <c r="E205" s="1134" t="s">
        <v>21410</v>
      </c>
      <c r="F205" s="1170" t="s">
        <v>21411</v>
      </c>
      <c r="G205" s="1249" t="s">
        <v>21412</v>
      </c>
      <c r="H205" s="1134" t="s">
        <v>21413</v>
      </c>
      <c r="I205" s="1266" t="s">
        <v>21414</v>
      </c>
      <c r="J205" s="1361">
        <v>981</v>
      </c>
      <c r="K205" s="1362">
        <v>1</v>
      </c>
      <c r="L205" s="1363">
        <v>5</v>
      </c>
      <c r="M205" s="1363">
        <v>0</v>
      </c>
      <c r="N205" s="1219">
        <f t="shared" si="35"/>
        <v>6</v>
      </c>
      <c r="O205" s="781">
        <v>587347</v>
      </c>
      <c r="P205" s="781">
        <v>104500</v>
      </c>
      <c r="Q205" s="781">
        <v>14950</v>
      </c>
      <c r="R205" s="781">
        <v>55105</v>
      </c>
      <c r="S205" s="1138">
        <f t="shared" si="32"/>
        <v>761902</v>
      </c>
      <c r="T205" s="1192">
        <v>45</v>
      </c>
      <c r="U205" s="1192">
        <v>48</v>
      </c>
      <c r="V205" s="1192">
        <v>118</v>
      </c>
      <c r="W205" s="1192">
        <v>0</v>
      </c>
      <c r="X205" s="1192">
        <v>111</v>
      </c>
      <c r="Y205" s="1192">
        <v>146</v>
      </c>
      <c r="Z205" s="1138">
        <v>731.24</v>
      </c>
      <c r="AA205" s="1140" t="s">
        <v>21415</v>
      </c>
      <c r="AB205" s="375">
        <v>6125</v>
      </c>
    </row>
    <row r="206" spans="1:28" ht="16.5" customHeight="1">
      <c r="A206" s="1133">
        <v>188</v>
      </c>
      <c r="B206" s="1170" t="s">
        <v>21254</v>
      </c>
      <c r="C206" s="1170" t="s">
        <v>21416</v>
      </c>
      <c r="D206" s="1133" t="s">
        <v>21417</v>
      </c>
      <c r="E206" s="1134" t="s">
        <v>21418</v>
      </c>
      <c r="F206" s="1170" t="s">
        <v>21419</v>
      </c>
      <c r="G206" s="1249" t="s">
        <v>21420</v>
      </c>
      <c r="H206" s="1134" t="s">
        <v>21421</v>
      </c>
      <c r="I206" s="1266" t="s">
        <v>21422</v>
      </c>
      <c r="J206" s="1361">
        <v>675</v>
      </c>
      <c r="K206" s="1362">
        <v>1</v>
      </c>
      <c r="L206" s="1363">
        <v>2</v>
      </c>
      <c r="M206" s="1363">
        <v>0</v>
      </c>
      <c r="N206" s="1219">
        <f t="shared" si="35"/>
        <v>3</v>
      </c>
      <c r="O206" s="781">
        <v>456009</v>
      </c>
      <c r="P206" s="781">
        <v>68000</v>
      </c>
      <c r="Q206" s="781">
        <v>44850</v>
      </c>
      <c r="R206" s="781">
        <v>124969</v>
      </c>
      <c r="S206" s="1138">
        <f t="shared" si="32"/>
        <v>693828</v>
      </c>
      <c r="T206" s="1192">
        <v>69</v>
      </c>
      <c r="U206" s="1192">
        <v>69</v>
      </c>
      <c r="V206" s="1192">
        <v>0</v>
      </c>
      <c r="W206" s="1192">
        <v>0</v>
      </c>
      <c r="X206" s="1192">
        <v>0</v>
      </c>
      <c r="Y206" s="1192">
        <v>0</v>
      </c>
      <c r="Z206" s="1138">
        <v>363</v>
      </c>
      <c r="AA206" s="1140" t="s">
        <v>21423</v>
      </c>
      <c r="AB206" s="375">
        <v>3000</v>
      </c>
    </row>
    <row r="207" spans="1:28" ht="16.5" customHeight="1">
      <c r="A207" s="1503" t="s">
        <v>21424</v>
      </c>
      <c r="B207" s="1468">
        <v>22</v>
      </c>
      <c r="C207" s="1503"/>
      <c r="D207" s="1468"/>
      <c r="E207" s="1469"/>
      <c r="F207" s="1503"/>
      <c r="G207" s="1470"/>
      <c r="H207" s="1486"/>
      <c r="I207" s="1503"/>
      <c r="J207" s="1471"/>
      <c r="K207" s="1472"/>
      <c r="L207" s="1472"/>
      <c r="M207" s="1473"/>
      <c r="N207" s="1474"/>
      <c r="O207" s="374"/>
      <c r="P207" s="374"/>
      <c r="Q207" s="374"/>
      <c r="R207" s="374"/>
      <c r="S207" s="1475"/>
      <c r="T207" s="1476"/>
      <c r="U207" s="1476"/>
      <c r="V207" s="1476"/>
      <c r="W207" s="1476"/>
      <c r="X207" s="1476"/>
      <c r="Y207" s="1476"/>
      <c r="Z207" s="1476"/>
      <c r="AA207" s="1477"/>
      <c r="AB207" s="374"/>
    </row>
    <row r="208" spans="1:28" ht="16.5" customHeight="1">
      <c r="A208" s="1133">
        <v>189</v>
      </c>
      <c r="B208" s="1133" t="s">
        <v>3882</v>
      </c>
      <c r="C208" s="1133" t="s">
        <v>21425</v>
      </c>
      <c r="D208" s="1133" t="s">
        <v>21426</v>
      </c>
      <c r="E208" s="1134" t="s">
        <v>21427</v>
      </c>
      <c r="F208" s="1133" t="s">
        <v>21428</v>
      </c>
      <c r="G208" s="1249" t="s">
        <v>21429</v>
      </c>
      <c r="H208" s="1134" t="s">
        <v>21430</v>
      </c>
      <c r="I208" s="27" t="s">
        <v>21431</v>
      </c>
      <c r="J208" s="1193">
        <v>1031</v>
      </c>
      <c r="K208" s="1138">
        <v>1</v>
      </c>
      <c r="L208" s="1137">
        <v>6</v>
      </c>
      <c r="M208" s="1137">
        <v>0</v>
      </c>
      <c r="N208" s="1219">
        <f>K208+L208+M208</f>
        <v>7</v>
      </c>
      <c r="O208" s="781">
        <v>466586</v>
      </c>
      <c r="P208" s="781">
        <v>0</v>
      </c>
      <c r="Q208" s="781">
        <v>64280</v>
      </c>
      <c r="R208" s="781">
        <v>32152</v>
      </c>
      <c r="S208" s="1138">
        <f t="shared" si="32"/>
        <v>563018</v>
      </c>
      <c r="T208" s="1192">
        <v>72</v>
      </c>
      <c r="U208" s="1192">
        <v>0</v>
      </c>
      <c r="V208" s="1192">
        <v>360</v>
      </c>
      <c r="W208" s="1192">
        <v>0</v>
      </c>
      <c r="X208" s="1192">
        <v>0</v>
      </c>
      <c r="Y208" s="1192">
        <v>0</v>
      </c>
      <c r="Z208" s="1138">
        <f t="shared" ref="Z208:Z229" si="41">SUM(T208:Y208)</f>
        <v>432</v>
      </c>
      <c r="AA208" s="1377" t="s">
        <v>21432</v>
      </c>
      <c r="AB208" s="375">
        <v>6000</v>
      </c>
    </row>
    <row r="209" spans="1:28" ht="16.5" customHeight="1">
      <c r="A209" s="1133">
        <v>190</v>
      </c>
      <c r="B209" s="1133" t="s">
        <v>3882</v>
      </c>
      <c r="C209" s="1170" t="s">
        <v>21433</v>
      </c>
      <c r="D209" s="1170" t="s">
        <v>21434</v>
      </c>
      <c r="E209" s="1134" t="s">
        <v>21435</v>
      </c>
      <c r="F209" s="1170" t="s">
        <v>21436</v>
      </c>
      <c r="G209" s="1250" t="s">
        <v>21437</v>
      </c>
      <c r="H209" s="1134" t="s">
        <v>21438</v>
      </c>
      <c r="I209" s="1118" t="s">
        <v>21439</v>
      </c>
      <c r="J209" s="1193">
        <v>563</v>
      </c>
      <c r="K209" s="1378">
        <v>1</v>
      </c>
      <c r="L209" s="1379">
        <v>5</v>
      </c>
      <c r="M209" s="781">
        <v>0</v>
      </c>
      <c r="N209" s="1219">
        <f t="shared" ref="N209:N229" si="42">K209+L209+M209</f>
        <v>6</v>
      </c>
      <c r="O209" s="781">
        <v>1355790</v>
      </c>
      <c r="P209" s="781">
        <v>796690</v>
      </c>
      <c r="Q209" s="781">
        <v>71401</v>
      </c>
      <c r="R209" s="375">
        <v>0</v>
      </c>
      <c r="S209" s="1378">
        <v>2223881</v>
      </c>
      <c r="T209" s="1192">
        <v>299</v>
      </c>
      <c r="U209" s="1192">
        <v>50</v>
      </c>
      <c r="V209" s="1192">
        <v>419</v>
      </c>
      <c r="W209" s="1192">
        <v>209</v>
      </c>
      <c r="X209" s="1192">
        <v>87</v>
      </c>
      <c r="Y209" s="1192">
        <v>0</v>
      </c>
      <c r="Z209" s="1138">
        <f>SUM(T209:Y209)</f>
        <v>1064</v>
      </c>
      <c r="AA209" s="1140" t="s">
        <v>21440</v>
      </c>
      <c r="AB209" s="375">
        <v>50000</v>
      </c>
    </row>
    <row r="210" spans="1:28" ht="16.5" customHeight="1">
      <c r="A210" s="1133">
        <v>191</v>
      </c>
      <c r="B210" s="1133" t="s">
        <v>3882</v>
      </c>
      <c r="C210" s="1133" t="s">
        <v>21441</v>
      </c>
      <c r="D210" s="1133" t="s">
        <v>21442</v>
      </c>
      <c r="E210" s="1134" t="s">
        <v>21443</v>
      </c>
      <c r="F210" s="1133" t="s">
        <v>21444</v>
      </c>
      <c r="G210" s="1249" t="s">
        <v>21445</v>
      </c>
      <c r="H210" s="1134" t="s">
        <v>21446</v>
      </c>
      <c r="I210" s="1134" t="s">
        <v>21447</v>
      </c>
      <c r="J210" s="1193">
        <v>0</v>
      </c>
      <c r="K210" s="1138">
        <v>1</v>
      </c>
      <c r="L210" s="1137">
        <v>2</v>
      </c>
      <c r="M210" s="1137">
        <v>0</v>
      </c>
      <c r="N210" s="1219">
        <f t="shared" si="42"/>
        <v>3</v>
      </c>
      <c r="O210" s="375">
        <v>354400</v>
      </c>
      <c r="P210" s="375">
        <v>58000</v>
      </c>
      <c r="Q210" s="375">
        <v>35520</v>
      </c>
      <c r="R210" s="375">
        <v>0</v>
      </c>
      <c r="S210" s="1138">
        <v>447920</v>
      </c>
      <c r="T210" s="1192">
        <v>54.12</v>
      </c>
      <c r="U210" s="1192">
        <v>0</v>
      </c>
      <c r="V210" s="1192">
        <v>248.64</v>
      </c>
      <c r="W210" s="1192">
        <v>0</v>
      </c>
      <c r="X210" s="1192">
        <v>0</v>
      </c>
      <c r="Y210" s="1192">
        <v>18.079999999999998</v>
      </c>
      <c r="Z210" s="1138">
        <v>320.83999999999997</v>
      </c>
      <c r="AA210" s="1140" t="s">
        <v>21448</v>
      </c>
      <c r="AB210" s="375">
        <v>5600</v>
      </c>
    </row>
    <row r="211" spans="1:28" ht="16.5" customHeight="1">
      <c r="A211" s="1133">
        <v>192</v>
      </c>
      <c r="B211" s="1133" t="s">
        <v>3882</v>
      </c>
      <c r="C211" s="1133" t="s">
        <v>21449</v>
      </c>
      <c r="D211" s="1133" t="s">
        <v>21450</v>
      </c>
      <c r="E211" s="1134" t="s">
        <v>21451</v>
      </c>
      <c r="F211" s="1133" t="s">
        <v>21452</v>
      </c>
      <c r="G211" s="1249" t="s">
        <v>21453</v>
      </c>
      <c r="H211" s="1134" t="s">
        <v>21454</v>
      </c>
      <c r="I211" s="1118" t="s">
        <v>21455</v>
      </c>
      <c r="J211" s="1193">
        <v>281</v>
      </c>
      <c r="K211" s="1138">
        <v>1</v>
      </c>
      <c r="L211" s="1137">
        <v>5</v>
      </c>
      <c r="M211" s="1137">
        <v>0</v>
      </c>
      <c r="N211" s="1219">
        <f t="shared" si="42"/>
        <v>6</v>
      </c>
      <c r="O211" s="781">
        <v>1828224</v>
      </c>
      <c r="P211" s="781">
        <v>75000</v>
      </c>
      <c r="Q211" s="781">
        <v>39900</v>
      </c>
      <c r="R211" s="781">
        <v>2973</v>
      </c>
      <c r="S211" s="1138">
        <f t="shared" si="32"/>
        <v>1946097</v>
      </c>
      <c r="T211" s="1192">
        <v>80</v>
      </c>
      <c r="U211" s="1192">
        <v>30</v>
      </c>
      <c r="V211" s="1192">
        <v>328</v>
      </c>
      <c r="W211" s="1192">
        <v>0</v>
      </c>
      <c r="X211" s="1192">
        <v>317</v>
      </c>
      <c r="Y211" s="1192">
        <v>132</v>
      </c>
      <c r="Z211" s="1138">
        <f t="shared" si="41"/>
        <v>887</v>
      </c>
      <c r="AA211" s="1140" t="s">
        <v>21456</v>
      </c>
      <c r="AB211" s="375">
        <v>162220</v>
      </c>
    </row>
    <row r="212" spans="1:28" ht="16.5" customHeight="1">
      <c r="A212" s="1133">
        <v>193</v>
      </c>
      <c r="B212" s="1133" t="s">
        <v>3882</v>
      </c>
      <c r="C212" s="1133" t="s">
        <v>3913</v>
      </c>
      <c r="D212" s="1133" t="s">
        <v>21457</v>
      </c>
      <c r="E212" s="1134" t="s">
        <v>21458</v>
      </c>
      <c r="F212" s="1133" t="s">
        <v>21459</v>
      </c>
      <c r="G212" s="1249" t="s">
        <v>21460</v>
      </c>
      <c r="H212" s="1134" t="s">
        <v>21461</v>
      </c>
      <c r="I212" s="1134" t="s">
        <v>21462</v>
      </c>
      <c r="J212" s="1220">
        <v>986</v>
      </c>
      <c r="K212" s="1155">
        <v>1</v>
      </c>
      <c r="L212" s="1154">
        <v>5</v>
      </c>
      <c r="M212" s="1137">
        <v>0</v>
      </c>
      <c r="N212" s="1219">
        <f t="shared" si="42"/>
        <v>6</v>
      </c>
      <c r="O212" s="781">
        <v>547654</v>
      </c>
      <c r="P212" s="781">
        <v>0</v>
      </c>
      <c r="Q212" s="781">
        <v>45976</v>
      </c>
      <c r="R212" s="781">
        <v>126206</v>
      </c>
      <c r="S212" s="1138">
        <f t="shared" si="32"/>
        <v>719836</v>
      </c>
      <c r="T212" s="1192">
        <v>120</v>
      </c>
      <c r="U212" s="1192">
        <v>60</v>
      </c>
      <c r="V212" s="1192">
        <v>60</v>
      </c>
      <c r="W212" s="1192">
        <v>0</v>
      </c>
      <c r="X212" s="1192">
        <v>0</v>
      </c>
      <c r="Y212" s="1192">
        <v>0</v>
      </c>
      <c r="Z212" s="1138">
        <f t="shared" si="41"/>
        <v>240</v>
      </c>
      <c r="AA212" s="1140" t="s">
        <v>21463</v>
      </c>
      <c r="AB212" s="375">
        <v>46482</v>
      </c>
    </row>
    <row r="213" spans="1:28" ht="16.5" customHeight="1">
      <c r="A213" s="1133">
        <v>194</v>
      </c>
      <c r="B213" s="1133" t="s">
        <v>3882</v>
      </c>
      <c r="C213" s="1133" t="s">
        <v>21464</v>
      </c>
      <c r="D213" s="1133" t="s">
        <v>21465</v>
      </c>
      <c r="E213" s="1134" t="s">
        <v>21466</v>
      </c>
      <c r="F213" s="1133" t="s">
        <v>21467</v>
      </c>
      <c r="G213" s="1249" t="s">
        <v>21468</v>
      </c>
      <c r="H213" s="1134" t="s">
        <v>21469</v>
      </c>
      <c r="I213" s="1118" t="s">
        <v>21470</v>
      </c>
      <c r="J213" s="1193">
        <v>655</v>
      </c>
      <c r="K213" s="1138">
        <v>1</v>
      </c>
      <c r="L213" s="1137">
        <v>11</v>
      </c>
      <c r="M213" s="1137">
        <v>0</v>
      </c>
      <c r="N213" s="1219">
        <f t="shared" si="42"/>
        <v>12</v>
      </c>
      <c r="O213" s="781">
        <v>404890</v>
      </c>
      <c r="P213" s="781">
        <v>63585</v>
      </c>
      <c r="Q213" s="781">
        <v>61930</v>
      </c>
      <c r="R213" s="781">
        <v>124919</v>
      </c>
      <c r="S213" s="1138">
        <f t="shared" si="32"/>
        <v>655324</v>
      </c>
      <c r="T213" s="1192">
        <v>73</v>
      </c>
      <c r="U213" s="1192">
        <v>0</v>
      </c>
      <c r="V213" s="1192">
        <v>219</v>
      </c>
      <c r="W213" s="1192">
        <v>0</v>
      </c>
      <c r="X213" s="1192">
        <v>0</v>
      </c>
      <c r="Y213" s="1192">
        <v>2953</v>
      </c>
      <c r="Z213" s="1138">
        <f t="shared" si="41"/>
        <v>3245</v>
      </c>
      <c r="AA213" s="1140" t="s">
        <v>21471</v>
      </c>
      <c r="AB213" s="375">
        <v>56567</v>
      </c>
    </row>
    <row r="214" spans="1:28" ht="16.5" customHeight="1">
      <c r="A214" s="1133">
        <v>195</v>
      </c>
      <c r="B214" s="1133" t="s">
        <v>3883</v>
      </c>
      <c r="C214" s="1133" t="s">
        <v>4096</v>
      </c>
      <c r="D214" s="1133" t="s">
        <v>21472</v>
      </c>
      <c r="E214" s="1134" t="s">
        <v>21473</v>
      </c>
      <c r="F214" s="1133" t="s">
        <v>21474</v>
      </c>
      <c r="G214" s="1249" t="s">
        <v>21475</v>
      </c>
      <c r="H214" s="1134" t="s">
        <v>21476</v>
      </c>
      <c r="I214" s="1118" t="s">
        <v>21477</v>
      </c>
      <c r="J214" s="1226">
        <v>538</v>
      </c>
      <c r="K214" s="1153">
        <v>1</v>
      </c>
      <c r="L214" s="1152">
        <v>2</v>
      </c>
      <c r="M214" s="1350">
        <v>0</v>
      </c>
      <c r="N214" s="1219">
        <f t="shared" si="42"/>
        <v>3</v>
      </c>
      <c r="O214" s="375">
        <v>0</v>
      </c>
      <c r="P214" s="375">
        <v>0</v>
      </c>
      <c r="Q214" s="375">
        <v>0</v>
      </c>
      <c r="R214" s="375">
        <v>0</v>
      </c>
      <c r="S214" s="1138">
        <f t="shared" si="32"/>
        <v>0</v>
      </c>
      <c r="T214" s="1192">
        <v>100</v>
      </c>
      <c r="U214" s="1192">
        <v>240</v>
      </c>
      <c r="V214" s="1192">
        <v>160</v>
      </c>
      <c r="W214" s="1192">
        <v>100</v>
      </c>
      <c r="X214" s="1192">
        <v>0</v>
      </c>
      <c r="Y214" s="1192">
        <v>0</v>
      </c>
      <c r="Z214" s="1138">
        <f t="shared" si="41"/>
        <v>600</v>
      </c>
      <c r="AA214" s="1140" t="s">
        <v>21478</v>
      </c>
      <c r="AB214" s="375">
        <v>15000</v>
      </c>
    </row>
    <row r="215" spans="1:28" ht="16.5" customHeight="1">
      <c r="A215" s="1133">
        <v>196</v>
      </c>
      <c r="B215" s="1133" t="s">
        <v>3882</v>
      </c>
      <c r="C215" s="1133" t="s">
        <v>3974</v>
      </c>
      <c r="D215" s="1133" t="s">
        <v>21479</v>
      </c>
      <c r="E215" s="1134" t="s">
        <v>21480</v>
      </c>
      <c r="F215" s="1133" t="s">
        <v>21481</v>
      </c>
      <c r="G215" s="1249" t="s">
        <v>19444</v>
      </c>
      <c r="H215" s="1134" t="s">
        <v>21482</v>
      </c>
      <c r="I215" s="1134" t="s">
        <v>21483</v>
      </c>
      <c r="J215" s="1220">
        <v>270</v>
      </c>
      <c r="K215" s="1155">
        <v>1</v>
      </c>
      <c r="L215" s="1154">
        <v>30</v>
      </c>
      <c r="M215" s="1137">
        <v>0</v>
      </c>
      <c r="N215" s="1219">
        <f t="shared" si="42"/>
        <v>31</v>
      </c>
      <c r="O215" s="781">
        <v>303286</v>
      </c>
      <c r="P215" s="781">
        <v>0</v>
      </c>
      <c r="Q215" s="781">
        <v>43753</v>
      </c>
      <c r="R215" s="781">
        <v>12210</v>
      </c>
      <c r="S215" s="1138">
        <f t="shared" ref="S215:S221" si="43">SUM(O215:R215)</f>
        <v>359249</v>
      </c>
      <c r="T215" s="1192">
        <v>60</v>
      </c>
      <c r="U215" s="1192">
        <v>25</v>
      </c>
      <c r="V215" s="1192">
        <v>202</v>
      </c>
      <c r="W215" s="1192">
        <v>0</v>
      </c>
      <c r="X215" s="1192">
        <v>66.5</v>
      </c>
      <c r="Y215" s="1192">
        <v>0</v>
      </c>
      <c r="Z215" s="1138">
        <f t="shared" si="41"/>
        <v>353.5</v>
      </c>
      <c r="AA215" s="1140" t="s">
        <v>21484</v>
      </c>
      <c r="AB215" s="375">
        <v>23100</v>
      </c>
    </row>
    <row r="216" spans="1:28" ht="16.5" customHeight="1">
      <c r="A216" s="1133">
        <v>197</v>
      </c>
      <c r="B216" s="1133" t="s">
        <v>3882</v>
      </c>
      <c r="C216" s="1133" t="s">
        <v>21485</v>
      </c>
      <c r="D216" s="1133" t="s">
        <v>21486</v>
      </c>
      <c r="E216" s="1134" t="s">
        <v>21487</v>
      </c>
      <c r="F216" s="1133" t="s">
        <v>21488</v>
      </c>
      <c r="G216" s="1249" t="s">
        <v>21489</v>
      </c>
      <c r="H216" s="1134" t="s">
        <v>21490</v>
      </c>
      <c r="I216" s="1134" t="s">
        <v>21491</v>
      </c>
      <c r="J216" s="1193">
        <v>170</v>
      </c>
      <c r="K216" s="1138">
        <v>0</v>
      </c>
      <c r="L216" s="1137">
        <v>3</v>
      </c>
      <c r="M216" s="1137">
        <v>0</v>
      </c>
      <c r="N216" s="1219">
        <f t="shared" si="42"/>
        <v>3</v>
      </c>
      <c r="O216" s="781">
        <v>225311</v>
      </c>
      <c r="P216" s="781">
        <v>0</v>
      </c>
      <c r="Q216" s="781">
        <v>133347</v>
      </c>
      <c r="R216" s="781">
        <v>37917</v>
      </c>
      <c r="S216" s="1138">
        <f t="shared" si="43"/>
        <v>396575</v>
      </c>
      <c r="T216" s="1192">
        <v>96.4</v>
      </c>
      <c r="U216" s="1192">
        <v>55.74</v>
      </c>
      <c r="V216" s="1192">
        <v>801</v>
      </c>
      <c r="W216" s="1192">
        <v>190.73</v>
      </c>
      <c r="X216" s="1192">
        <v>0</v>
      </c>
      <c r="Y216" s="1192">
        <v>0</v>
      </c>
      <c r="Z216" s="1138">
        <f t="shared" si="41"/>
        <v>1143.8699999999999</v>
      </c>
      <c r="AA216" s="1227" t="s">
        <v>21492</v>
      </c>
      <c r="AB216" s="375">
        <v>4011</v>
      </c>
    </row>
    <row r="217" spans="1:28" ht="16.5" customHeight="1">
      <c r="A217" s="1133">
        <v>198</v>
      </c>
      <c r="B217" s="1133" t="s">
        <v>3882</v>
      </c>
      <c r="C217" s="1133" t="s">
        <v>3903</v>
      </c>
      <c r="D217" s="1133" t="s">
        <v>21493</v>
      </c>
      <c r="E217" s="1134" t="s">
        <v>21494</v>
      </c>
      <c r="F217" s="1133" t="s">
        <v>21495</v>
      </c>
      <c r="G217" s="1249" t="s">
        <v>21496</v>
      </c>
      <c r="H217" s="1134" t="s">
        <v>21497</v>
      </c>
      <c r="I217" s="1118" t="s">
        <v>21498</v>
      </c>
      <c r="J217" s="1380">
        <v>3661</v>
      </c>
      <c r="K217" s="1147">
        <v>1</v>
      </c>
      <c r="L217" s="1146">
        <v>3</v>
      </c>
      <c r="M217" s="1137">
        <v>0</v>
      </c>
      <c r="N217" s="1219">
        <f t="shared" si="42"/>
        <v>4</v>
      </c>
      <c r="O217" s="781">
        <v>398089</v>
      </c>
      <c r="P217" s="781">
        <v>0</v>
      </c>
      <c r="Q217" s="781">
        <v>85050</v>
      </c>
      <c r="R217" s="781">
        <v>86086</v>
      </c>
      <c r="S217" s="1138">
        <f t="shared" si="43"/>
        <v>569225</v>
      </c>
      <c r="T217" s="1192">
        <v>60.63</v>
      </c>
      <c r="U217" s="1192">
        <v>46.2</v>
      </c>
      <c r="V217" s="1192">
        <v>642</v>
      </c>
      <c r="W217" s="1192">
        <v>0</v>
      </c>
      <c r="X217" s="1192">
        <v>0</v>
      </c>
      <c r="Y217" s="1192">
        <v>0</v>
      </c>
      <c r="Z217" s="1138">
        <f t="shared" si="41"/>
        <v>748.83</v>
      </c>
      <c r="AA217" s="1140" t="s">
        <v>21499</v>
      </c>
      <c r="AB217" s="375">
        <v>14150</v>
      </c>
    </row>
    <row r="218" spans="1:28" ht="16.5" customHeight="1">
      <c r="A218" s="1133">
        <v>199</v>
      </c>
      <c r="B218" s="1133" t="s">
        <v>3882</v>
      </c>
      <c r="C218" s="1133" t="s">
        <v>3967</v>
      </c>
      <c r="D218" s="1133" t="s">
        <v>21500</v>
      </c>
      <c r="E218" s="1134" t="s">
        <v>21501</v>
      </c>
      <c r="F218" s="1133" t="s">
        <v>21502</v>
      </c>
      <c r="G218" s="1250" t="s">
        <v>21503</v>
      </c>
      <c r="H218" s="1134" t="s">
        <v>21504</v>
      </c>
      <c r="I218" s="1134" t="s">
        <v>21505</v>
      </c>
      <c r="J218" s="1220">
        <v>474</v>
      </c>
      <c r="K218" s="1155">
        <v>1</v>
      </c>
      <c r="L218" s="1154">
        <v>3</v>
      </c>
      <c r="M218" s="1137">
        <v>0</v>
      </c>
      <c r="N218" s="1219">
        <f t="shared" si="42"/>
        <v>4</v>
      </c>
      <c r="O218" s="781">
        <v>705557</v>
      </c>
      <c r="P218" s="781">
        <v>19800</v>
      </c>
      <c r="Q218" s="781">
        <v>53080</v>
      </c>
      <c r="R218" s="781">
        <v>3168</v>
      </c>
      <c r="S218" s="1138">
        <f t="shared" si="43"/>
        <v>781605</v>
      </c>
      <c r="T218" s="1192">
        <v>417.84</v>
      </c>
      <c r="U218" s="1192">
        <v>88.95</v>
      </c>
      <c r="V218" s="1192">
        <v>342.75</v>
      </c>
      <c r="W218" s="1192">
        <v>0</v>
      </c>
      <c r="X218" s="1192">
        <v>112.91</v>
      </c>
      <c r="Y218" s="1192">
        <v>477.97</v>
      </c>
      <c r="Z218" s="1138">
        <f t="shared" si="41"/>
        <v>1440.42</v>
      </c>
      <c r="AA218" s="1140" t="s">
        <v>21506</v>
      </c>
      <c r="AB218" s="375">
        <v>56155</v>
      </c>
    </row>
    <row r="219" spans="1:28" ht="16.5" customHeight="1">
      <c r="A219" s="1133">
        <v>200</v>
      </c>
      <c r="B219" s="1133" t="s">
        <v>3882</v>
      </c>
      <c r="C219" s="1133" t="s">
        <v>4075</v>
      </c>
      <c r="D219" s="1133" t="s">
        <v>21507</v>
      </c>
      <c r="E219" s="1134" t="s">
        <v>21508</v>
      </c>
      <c r="F219" s="1133" t="s">
        <v>21509</v>
      </c>
      <c r="G219" s="1249" t="s">
        <v>19469</v>
      </c>
      <c r="H219" s="1134" t="s">
        <v>21510</v>
      </c>
      <c r="I219" s="1134" t="s">
        <v>21511</v>
      </c>
      <c r="J219" s="1381">
        <v>287</v>
      </c>
      <c r="K219" s="1382">
        <v>1</v>
      </c>
      <c r="L219" s="1383">
        <v>4</v>
      </c>
      <c r="M219" s="1215">
        <v>0</v>
      </c>
      <c r="N219" s="1219">
        <f t="shared" si="42"/>
        <v>5</v>
      </c>
      <c r="O219" s="781">
        <v>885900</v>
      </c>
      <c r="P219" s="781">
        <v>0</v>
      </c>
      <c r="Q219" s="781">
        <v>65096</v>
      </c>
      <c r="R219" s="781">
        <v>19392</v>
      </c>
      <c r="S219" s="1138">
        <f t="shared" si="43"/>
        <v>970388</v>
      </c>
      <c r="T219" s="1192">
        <v>931.7</v>
      </c>
      <c r="U219" s="1192">
        <v>0</v>
      </c>
      <c r="V219" s="1192">
        <v>0</v>
      </c>
      <c r="W219" s="1192">
        <v>0</v>
      </c>
      <c r="X219" s="1192">
        <v>0</v>
      </c>
      <c r="Y219" s="1192">
        <v>0</v>
      </c>
      <c r="Z219" s="1138">
        <f t="shared" si="41"/>
        <v>931.7</v>
      </c>
      <c r="AA219" s="1140" t="s">
        <v>21512</v>
      </c>
      <c r="AB219" s="375">
        <v>463472</v>
      </c>
    </row>
    <row r="220" spans="1:28" ht="16.5" customHeight="1">
      <c r="A220" s="1133">
        <v>201</v>
      </c>
      <c r="B220" s="1133" t="s">
        <v>3882</v>
      </c>
      <c r="C220" s="1133" t="s">
        <v>21513</v>
      </c>
      <c r="D220" s="1133" t="s">
        <v>21514</v>
      </c>
      <c r="E220" s="1134" t="s">
        <v>21515</v>
      </c>
      <c r="F220" s="1133" t="s">
        <v>21516</v>
      </c>
      <c r="G220" s="1249" t="s">
        <v>21517</v>
      </c>
      <c r="H220" s="1134" t="s">
        <v>21518</v>
      </c>
      <c r="I220" s="1118" t="s">
        <v>21519</v>
      </c>
      <c r="J220" s="1193">
        <v>286</v>
      </c>
      <c r="K220" s="1138">
        <v>1</v>
      </c>
      <c r="L220" s="1137">
        <v>2</v>
      </c>
      <c r="M220" s="1137">
        <v>0</v>
      </c>
      <c r="N220" s="1219">
        <f t="shared" si="42"/>
        <v>3</v>
      </c>
      <c r="O220" s="781">
        <v>381448</v>
      </c>
      <c r="P220" s="781">
        <v>0</v>
      </c>
      <c r="Q220" s="781">
        <v>8561</v>
      </c>
      <c r="R220" s="781">
        <v>11329</v>
      </c>
      <c r="S220" s="1138">
        <f t="shared" si="43"/>
        <v>401338</v>
      </c>
      <c r="T220" s="1192">
        <v>78.72</v>
      </c>
      <c r="U220" s="1192">
        <v>43.74</v>
      </c>
      <c r="V220" s="1192">
        <v>110.34</v>
      </c>
      <c r="W220" s="1192">
        <v>254.39</v>
      </c>
      <c r="X220" s="1192">
        <v>0</v>
      </c>
      <c r="Y220" s="1192">
        <v>0</v>
      </c>
      <c r="Z220" s="1138">
        <f>SUM(T220:Y220)</f>
        <v>487.19</v>
      </c>
      <c r="AA220" s="1140" t="s">
        <v>21520</v>
      </c>
      <c r="AB220" s="375">
        <v>6282</v>
      </c>
    </row>
    <row r="221" spans="1:28" ht="16.5" customHeight="1">
      <c r="A221" s="1133">
        <v>202</v>
      </c>
      <c r="B221" s="1133" t="s">
        <v>3882</v>
      </c>
      <c r="C221" s="1133" t="s">
        <v>21521</v>
      </c>
      <c r="D221" s="1133" t="s">
        <v>21522</v>
      </c>
      <c r="E221" s="1134" t="s">
        <v>21523</v>
      </c>
      <c r="F221" s="1133" t="s">
        <v>21452</v>
      </c>
      <c r="G221" s="1249" t="s">
        <v>21524</v>
      </c>
      <c r="H221" s="1134" t="s">
        <v>21525</v>
      </c>
      <c r="I221" s="1134" t="s">
        <v>21526</v>
      </c>
      <c r="J221" s="1193">
        <v>478</v>
      </c>
      <c r="K221" s="1138">
        <v>1</v>
      </c>
      <c r="L221" s="1137">
        <v>3</v>
      </c>
      <c r="M221" s="1137">
        <v>0</v>
      </c>
      <c r="N221" s="1219">
        <f t="shared" si="42"/>
        <v>4</v>
      </c>
      <c r="O221" s="375">
        <v>883599</v>
      </c>
      <c r="P221" s="781">
        <v>0</v>
      </c>
      <c r="Q221" s="375">
        <v>17000</v>
      </c>
      <c r="R221" s="781">
        <v>0</v>
      </c>
      <c r="S221" s="1138">
        <f t="shared" si="43"/>
        <v>900599</v>
      </c>
      <c r="T221" s="1192">
        <v>79</v>
      </c>
      <c r="U221" s="1192">
        <v>0</v>
      </c>
      <c r="V221" s="1192">
        <v>114</v>
      </c>
      <c r="W221" s="1192">
        <v>26</v>
      </c>
      <c r="X221" s="1192">
        <v>50</v>
      </c>
      <c r="Y221" s="1192">
        <v>105</v>
      </c>
      <c r="Z221" s="1138">
        <f t="shared" ref="Z221" si="44">SUM(T221:Y221)</f>
        <v>374</v>
      </c>
      <c r="AA221" s="1140" t="s">
        <v>21527</v>
      </c>
      <c r="AB221" s="375">
        <v>8000</v>
      </c>
    </row>
    <row r="222" spans="1:28" ht="16.5" customHeight="1">
      <c r="A222" s="1133">
        <v>203</v>
      </c>
      <c r="B222" s="1133" t="s">
        <v>3882</v>
      </c>
      <c r="C222" s="1133" t="s">
        <v>4065</v>
      </c>
      <c r="D222" s="1133" t="s">
        <v>21528</v>
      </c>
      <c r="E222" s="1134" t="s">
        <v>21529</v>
      </c>
      <c r="F222" s="1133" t="s">
        <v>21530</v>
      </c>
      <c r="G222" s="1249" t="s">
        <v>21531</v>
      </c>
      <c r="H222" s="1134" t="s">
        <v>21532</v>
      </c>
      <c r="I222" s="1134" t="s">
        <v>21533</v>
      </c>
      <c r="J222" s="1380">
        <v>428</v>
      </c>
      <c r="K222" s="1147">
        <v>1</v>
      </c>
      <c r="L222" s="1146">
        <v>3</v>
      </c>
      <c r="M222" s="1137">
        <v>0</v>
      </c>
      <c r="N222" s="1219">
        <f t="shared" si="42"/>
        <v>4</v>
      </c>
      <c r="O222" s="781">
        <v>247874</v>
      </c>
      <c r="P222" s="781">
        <v>0</v>
      </c>
      <c r="Q222" s="781">
        <v>18876</v>
      </c>
      <c r="R222" s="781">
        <v>1622</v>
      </c>
      <c r="S222" s="1138">
        <f t="shared" si="32"/>
        <v>268372</v>
      </c>
      <c r="T222" s="1192">
        <v>70</v>
      </c>
      <c r="U222" s="1192">
        <v>0</v>
      </c>
      <c r="V222" s="1192">
        <v>100</v>
      </c>
      <c r="W222" s="1192">
        <v>0</v>
      </c>
      <c r="X222" s="1192">
        <v>0</v>
      </c>
      <c r="Y222" s="1192">
        <v>160</v>
      </c>
      <c r="Z222" s="1138">
        <f t="shared" si="41"/>
        <v>330</v>
      </c>
      <c r="AA222" s="1140" t="s">
        <v>21534</v>
      </c>
      <c r="AB222" s="375">
        <v>13285</v>
      </c>
    </row>
    <row r="223" spans="1:28" ht="16.5" customHeight="1">
      <c r="A223" s="1133">
        <v>204</v>
      </c>
      <c r="B223" s="1133" t="s">
        <v>3882</v>
      </c>
      <c r="C223" s="1170" t="s">
        <v>3936</v>
      </c>
      <c r="D223" s="1170" t="s">
        <v>21535</v>
      </c>
      <c r="E223" s="1134" t="s">
        <v>21536</v>
      </c>
      <c r="F223" s="1170" t="s">
        <v>21537</v>
      </c>
      <c r="G223" s="1249" t="s">
        <v>19488</v>
      </c>
      <c r="H223" s="1134" t="s">
        <v>21538</v>
      </c>
      <c r="I223" s="1134" t="s">
        <v>21539</v>
      </c>
      <c r="J223" s="1380">
        <v>583</v>
      </c>
      <c r="K223" s="1155">
        <v>1</v>
      </c>
      <c r="L223" s="1155">
        <v>3</v>
      </c>
      <c r="M223" s="1137">
        <v>0</v>
      </c>
      <c r="N223" s="1219">
        <f t="shared" si="42"/>
        <v>4</v>
      </c>
      <c r="O223" s="781">
        <v>1020585</v>
      </c>
      <c r="P223" s="781">
        <v>0</v>
      </c>
      <c r="Q223" s="781">
        <v>25410</v>
      </c>
      <c r="R223" s="781">
        <v>5350</v>
      </c>
      <c r="S223" s="1138">
        <f t="shared" si="32"/>
        <v>1051345</v>
      </c>
      <c r="T223" s="1192">
        <v>69</v>
      </c>
      <c r="U223" s="1192">
        <v>0</v>
      </c>
      <c r="V223" s="1192">
        <v>217</v>
      </c>
      <c r="W223" s="1192">
        <v>204</v>
      </c>
      <c r="X223" s="1192">
        <v>0</v>
      </c>
      <c r="Y223" s="1192">
        <v>49</v>
      </c>
      <c r="Z223" s="1138">
        <f t="shared" si="41"/>
        <v>539</v>
      </c>
      <c r="AA223" s="1140" t="s">
        <v>21540</v>
      </c>
      <c r="AB223" s="375">
        <v>26027</v>
      </c>
    </row>
    <row r="224" spans="1:28" ht="16.5" customHeight="1">
      <c r="A224" s="1133">
        <v>205</v>
      </c>
      <c r="B224" s="1133" t="s">
        <v>3882</v>
      </c>
      <c r="C224" s="1133" t="s">
        <v>3988</v>
      </c>
      <c r="D224" s="1133" t="s">
        <v>21541</v>
      </c>
      <c r="E224" s="1134" t="s">
        <v>21542</v>
      </c>
      <c r="F224" s="1133" t="s">
        <v>21543</v>
      </c>
      <c r="G224" s="1249" t="s">
        <v>21544</v>
      </c>
      <c r="H224" s="1134" t="s">
        <v>21545</v>
      </c>
      <c r="I224" s="1134" t="s">
        <v>21546</v>
      </c>
      <c r="J224" s="1226">
        <v>240</v>
      </c>
      <c r="K224" s="1153">
        <v>1</v>
      </c>
      <c r="L224" s="1152">
        <v>2</v>
      </c>
      <c r="M224" s="1137">
        <v>0</v>
      </c>
      <c r="N224" s="1219">
        <f t="shared" si="42"/>
        <v>3</v>
      </c>
      <c r="O224" s="781">
        <v>516790</v>
      </c>
      <c r="P224" s="781">
        <v>0</v>
      </c>
      <c r="Q224" s="781">
        <v>0</v>
      </c>
      <c r="R224" s="781">
        <v>0</v>
      </c>
      <c r="S224" s="1138">
        <f t="shared" si="32"/>
        <v>516790</v>
      </c>
      <c r="T224" s="1192">
        <v>48</v>
      </c>
      <c r="U224" s="1192">
        <v>0</v>
      </c>
      <c r="V224" s="1192">
        <v>447</v>
      </c>
      <c r="W224" s="1192">
        <v>0</v>
      </c>
      <c r="X224" s="1192">
        <v>0</v>
      </c>
      <c r="Y224" s="1192">
        <v>0</v>
      </c>
      <c r="Z224" s="1138">
        <f t="shared" si="41"/>
        <v>495</v>
      </c>
      <c r="AA224" s="1140" t="s">
        <v>21547</v>
      </c>
      <c r="AB224" s="375">
        <v>7450</v>
      </c>
    </row>
    <row r="225" spans="1:29" ht="16.5" customHeight="1">
      <c r="A225" s="1133">
        <v>206</v>
      </c>
      <c r="B225" s="1133" t="s">
        <v>3882</v>
      </c>
      <c r="C225" s="1133" t="s">
        <v>4082</v>
      </c>
      <c r="D225" s="1133" t="s">
        <v>21548</v>
      </c>
      <c r="E225" s="1134" t="s">
        <v>21549</v>
      </c>
      <c r="F225" s="1133" t="s">
        <v>21543</v>
      </c>
      <c r="G225" s="1249" t="s">
        <v>21550</v>
      </c>
      <c r="H225" s="1134" t="s">
        <v>21551</v>
      </c>
      <c r="I225" s="1134" t="s">
        <v>21552</v>
      </c>
      <c r="J225" s="1384">
        <v>2060</v>
      </c>
      <c r="K225" s="1385">
        <v>1</v>
      </c>
      <c r="L225" s="1386">
        <v>3</v>
      </c>
      <c r="M225" s="1137">
        <v>0</v>
      </c>
      <c r="N225" s="1219">
        <f t="shared" si="42"/>
        <v>4</v>
      </c>
      <c r="O225" s="781">
        <v>252280</v>
      </c>
      <c r="P225" s="781">
        <v>0</v>
      </c>
      <c r="Q225" s="781">
        <v>50430</v>
      </c>
      <c r="R225" s="781">
        <v>18779</v>
      </c>
      <c r="S225" s="1138">
        <f t="shared" si="32"/>
        <v>321489</v>
      </c>
      <c r="T225" s="1192">
        <v>941.17</v>
      </c>
      <c r="U225" s="1192">
        <v>0</v>
      </c>
      <c r="V225" s="1192">
        <v>0</v>
      </c>
      <c r="W225" s="1192">
        <v>0</v>
      </c>
      <c r="X225" s="1192">
        <v>0</v>
      </c>
      <c r="Y225" s="1192">
        <v>0</v>
      </c>
      <c r="Z225" s="1138">
        <f t="shared" si="41"/>
        <v>941.17</v>
      </c>
      <c r="AA225" s="1140" t="s">
        <v>21553</v>
      </c>
      <c r="AB225" s="375">
        <v>9290</v>
      </c>
    </row>
    <row r="226" spans="1:29" ht="16.5" customHeight="1">
      <c r="A226" s="1133">
        <v>207</v>
      </c>
      <c r="B226" s="1133" t="s">
        <v>3882</v>
      </c>
      <c r="C226" s="1133" t="s">
        <v>21554</v>
      </c>
      <c r="D226" s="1133" t="s">
        <v>21555</v>
      </c>
      <c r="E226" s="1134" t="s">
        <v>21556</v>
      </c>
      <c r="F226" s="1133" t="s">
        <v>21557</v>
      </c>
      <c r="G226" s="1249" t="s">
        <v>19506</v>
      </c>
      <c r="H226" s="1134" t="s">
        <v>21558</v>
      </c>
      <c r="I226" s="1134" t="s">
        <v>21559</v>
      </c>
      <c r="J226" s="1193">
        <v>376</v>
      </c>
      <c r="K226" s="1138">
        <v>1</v>
      </c>
      <c r="L226" s="1137">
        <v>2</v>
      </c>
      <c r="M226" s="1137">
        <v>0</v>
      </c>
      <c r="N226" s="1219">
        <f t="shared" si="42"/>
        <v>3</v>
      </c>
      <c r="O226" s="781">
        <v>465600</v>
      </c>
      <c r="P226" s="781">
        <v>0</v>
      </c>
      <c r="Q226" s="781">
        <v>18583</v>
      </c>
      <c r="R226" s="781">
        <v>5003</v>
      </c>
      <c r="S226" s="1138">
        <f t="shared" si="32"/>
        <v>489186</v>
      </c>
      <c r="T226" s="1192">
        <v>99</v>
      </c>
      <c r="U226" s="1192">
        <v>49.5</v>
      </c>
      <c r="V226" s="1192">
        <v>0</v>
      </c>
      <c r="W226" s="1192">
        <v>0</v>
      </c>
      <c r="X226" s="1192">
        <v>0</v>
      </c>
      <c r="Y226" s="1192">
        <v>49.5</v>
      </c>
      <c r="Z226" s="1138">
        <v>199</v>
      </c>
      <c r="AA226" s="1140" t="s">
        <v>21560</v>
      </c>
      <c r="AB226" s="375">
        <v>9210</v>
      </c>
    </row>
    <row r="227" spans="1:29" ht="16.5" customHeight="1">
      <c r="A227" s="1133">
        <v>208</v>
      </c>
      <c r="B227" s="1133" t="s">
        <v>3882</v>
      </c>
      <c r="C227" s="1133" t="s">
        <v>4071</v>
      </c>
      <c r="D227" s="1133" t="s">
        <v>21561</v>
      </c>
      <c r="E227" s="1134" t="s">
        <v>21562</v>
      </c>
      <c r="F227" s="1133" t="s">
        <v>21563</v>
      </c>
      <c r="G227" s="1250" t="s">
        <v>21564</v>
      </c>
      <c r="H227" s="1134" t="s">
        <v>21565</v>
      </c>
      <c r="I227" s="1118" t="s">
        <v>21566</v>
      </c>
      <c r="J227" s="1380">
        <v>323</v>
      </c>
      <c r="K227" s="1147">
        <v>1</v>
      </c>
      <c r="L227" s="1146">
        <v>3</v>
      </c>
      <c r="M227" s="1137">
        <v>0</v>
      </c>
      <c r="N227" s="1219">
        <f t="shared" si="42"/>
        <v>4</v>
      </c>
      <c r="O227" s="781">
        <v>600000</v>
      </c>
      <c r="P227" s="781">
        <v>0</v>
      </c>
      <c r="Q227" s="781">
        <v>37400</v>
      </c>
      <c r="R227" s="781">
        <v>12000</v>
      </c>
      <c r="S227" s="1138">
        <f t="shared" si="32"/>
        <v>649400</v>
      </c>
      <c r="T227" s="1192">
        <v>43.4</v>
      </c>
      <c r="U227" s="1192">
        <v>0</v>
      </c>
      <c r="V227" s="1192">
        <v>246.4</v>
      </c>
      <c r="W227" s="1192">
        <v>54.6</v>
      </c>
      <c r="X227" s="1192">
        <v>47.6</v>
      </c>
      <c r="Y227" s="1192">
        <v>0</v>
      </c>
      <c r="Z227" s="1138">
        <f t="shared" si="41"/>
        <v>392.00000000000006</v>
      </c>
      <c r="AA227" s="1140" t="s">
        <v>21567</v>
      </c>
      <c r="AB227" s="375">
        <v>7773</v>
      </c>
    </row>
    <row r="228" spans="1:29" ht="16.5" customHeight="1">
      <c r="A228" s="1133">
        <v>209</v>
      </c>
      <c r="B228" s="1133" t="s">
        <v>3883</v>
      </c>
      <c r="C228" s="1133" t="s">
        <v>4039</v>
      </c>
      <c r="D228" s="1133" t="s">
        <v>21568</v>
      </c>
      <c r="E228" s="1134" t="s">
        <v>21569</v>
      </c>
      <c r="F228" s="1133" t="s">
        <v>21570</v>
      </c>
      <c r="G228" s="1249" t="s">
        <v>21571</v>
      </c>
      <c r="H228" s="1134" t="s">
        <v>21572</v>
      </c>
      <c r="I228" s="1134" t="s">
        <v>21573</v>
      </c>
      <c r="J228" s="1262">
        <v>520</v>
      </c>
      <c r="K228" s="1263">
        <v>1</v>
      </c>
      <c r="L228" s="1262">
        <v>3</v>
      </c>
      <c r="M228" s="1350">
        <v>0</v>
      </c>
      <c r="N228" s="1219">
        <f t="shared" si="42"/>
        <v>4</v>
      </c>
      <c r="O228" s="781">
        <v>1054217</v>
      </c>
      <c r="P228" s="781">
        <v>183750</v>
      </c>
      <c r="Q228" s="781">
        <v>41880</v>
      </c>
      <c r="R228" s="781">
        <v>38998</v>
      </c>
      <c r="S228" s="1138">
        <f t="shared" si="32"/>
        <v>1318845</v>
      </c>
      <c r="T228" s="1192">
        <v>105</v>
      </c>
      <c r="U228" s="1192">
        <v>52</v>
      </c>
      <c r="V228" s="1192">
        <v>638</v>
      </c>
      <c r="W228" s="1192">
        <v>143</v>
      </c>
      <c r="X228" s="1192">
        <v>0</v>
      </c>
      <c r="Y228" s="1192">
        <v>38</v>
      </c>
      <c r="Z228" s="1138">
        <f t="shared" si="41"/>
        <v>976</v>
      </c>
      <c r="AA228" s="1140" t="s">
        <v>21574</v>
      </c>
      <c r="AB228" s="375">
        <v>62540</v>
      </c>
    </row>
    <row r="229" spans="1:29" ht="16.5" customHeight="1">
      <c r="A229" s="1133">
        <v>210</v>
      </c>
      <c r="B229" s="1133" t="s">
        <v>3882</v>
      </c>
      <c r="C229" s="1133" t="s">
        <v>21575</v>
      </c>
      <c r="D229" s="1133" t="s">
        <v>21576</v>
      </c>
      <c r="E229" s="1134" t="s">
        <v>21577</v>
      </c>
      <c r="F229" s="1133" t="s">
        <v>21578</v>
      </c>
      <c r="G229" s="1249" t="s">
        <v>21579</v>
      </c>
      <c r="H229" s="1134" t="s">
        <v>21580</v>
      </c>
      <c r="I229" s="1118" t="s">
        <v>21581</v>
      </c>
      <c r="J229" s="1193">
        <v>15</v>
      </c>
      <c r="K229" s="1138">
        <v>1</v>
      </c>
      <c r="L229" s="1137">
        <v>1</v>
      </c>
      <c r="M229" s="1137">
        <v>0</v>
      </c>
      <c r="N229" s="1219">
        <f t="shared" si="42"/>
        <v>2</v>
      </c>
      <c r="O229" s="781">
        <v>210072</v>
      </c>
      <c r="P229" s="781">
        <v>0</v>
      </c>
      <c r="Q229" s="781">
        <v>14260</v>
      </c>
      <c r="R229" s="781">
        <v>4313</v>
      </c>
      <c r="S229" s="1138">
        <f t="shared" si="32"/>
        <v>228645</v>
      </c>
      <c r="T229" s="1192">
        <v>202</v>
      </c>
      <c r="U229" s="1192">
        <v>152</v>
      </c>
      <c r="V229" s="1192">
        <v>0</v>
      </c>
      <c r="W229" s="1192">
        <v>0</v>
      </c>
      <c r="X229" s="1192">
        <v>0</v>
      </c>
      <c r="Y229" s="1192">
        <v>232</v>
      </c>
      <c r="Z229" s="1138">
        <f t="shared" si="41"/>
        <v>586</v>
      </c>
      <c r="AA229" s="1140" t="s">
        <v>21582</v>
      </c>
      <c r="AB229" s="375">
        <v>1401</v>
      </c>
    </row>
    <row r="230" spans="1:29" ht="16.5" customHeight="1">
      <c r="A230" s="1468" t="s">
        <v>21583</v>
      </c>
      <c r="B230" s="1468">
        <v>22</v>
      </c>
      <c r="C230" s="1468"/>
      <c r="D230" s="1468"/>
      <c r="E230" s="1469"/>
      <c r="F230" s="1468"/>
      <c r="G230" s="1470"/>
      <c r="H230" s="1486"/>
      <c r="I230" s="1487"/>
      <c r="J230" s="1471"/>
      <c r="K230" s="1472"/>
      <c r="L230" s="1472"/>
      <c r="M230" s="1472"/>
      <c r="N230" s="1474"/>
      <c r="O230" s="374"/>
      <c r="P230" s="374"/>
      <c r="Q230" s="374"/>
      <c r="R230" s="374"/>
      <c r="S230" s="1475"/>
      <c r="T230" s="1476"/>
      <c r="U230" s="1476"/>
      <c r="V230" s="1476"/>
      <c r="W230" s="1476"/>
      <c r="X230" s="1476"/>
      <c r="Y230" s="1476"/>
      <c r="Z230" s="1476"/>
      <c r="AA230" s="1477"/>
      <c r="AB230" s="374"/>
    </row>
    <row r="231" spans="1:29" s="1271" customFormat="1" ht="16.5" customHeight="1">
      <c r="A231" s="1133">
        <v>211</v>
      </c>
      <c r="B231" s="1170" t="s">
        <v>4250</v>
      </c>
      <c r="C231" s="1170" t="s">
        <v>21584</v>
      </c>
      <c r="D231" s="1170" t="s">
        <v>21585</v>
      </c>
      <c r="E231" s="1134" t="s">
        <v>21586</v>
      </c>
      <c r="F231" s="1170" t="s">
        <v>21587</v>
      </c>
      <c r="G231" s="1265" t="s">
        <v>21588</v>
      </c>
      <c r="H231" s="1134" t="s">
        <v>21589</v>
      </c>
      <c r="I231" s="1134" t="s">
        <v>21590</v>
      </c>
      <c r="J231" s="1387">
        <v>1397</v>
      </c>
      <c r="K231" s="1388">
        <v>1</v>
      </c>
      <c r="L231" s="1389">
        <v>4</v>
      </c>
      <c r="M231" s="1137">
        <v>0</v>
      </c>
      <c r="N231" s="1219">
        <f>K231+L231+M231</f>
        <v>5</v>
      </c>
      <c r="O231" s="375">
        <v>326518</v>
      </c>
      <c r="P231" s="375">
        <v>0</v>
      </c>
      <c r="Q231" s="375">
        <v>0</v>
      </c>
      <c r="R231" s="375">
        <v>0</v>
      </c>
      <c r="S231" s="1138">
        <f t="shared" si="32"/>
        <v>326518</v>
      </c>
      <c r="T231" s="1192">
        <v>159</v>
      </c>
      <c r="U231" s="1192">
        <v>0</v>
      </c>
      <c r="V231" s="1192">
        <v>510</v>
      </c>
      <c r="W231" s="1192">
        <v>76</v>
      </c>
      <c r="X231" s="1192">
        <v>76</v>
      </c>
      <c r="Y231" s="1192">
        <v>0</v>
      </c>
      <c r="Z231" s="1138">
        <v>1016</v>
      </c>
      <c r="AA231" s="1140" t="s">
        <v>21591</v>
      </c>
      <c r="AB231" s="375">
        <v>1930</v>
      </c>
      <c r="AC231" s="11"/>
    </row>
    <row r="232" spans="1:29" s="1271" customFormat="1" ht="16.5" customHeight="1">
      <c r="A232" s="1133">
        <v>212</v>
      </c>
      <c r="B232" s="1170" t="s">
        <v>4250</v>
      </c>
      <c r="C232" s="1170" t="s">
        <v>21592</v>
      </c>
      <c r="D232" s="1170" t="s">
        <v>21593</v>
      </c>
      <c r="E232" s="1134" t="s">
        <v>21594</v>
      </c>
      <c r="F232" s="1170" t="s">
        <v>21595</v>
      </c>
      <c r="G232" s="1265" t="s">
        <v>21596</v>
      </c>
      <c r="H232" s="1134" t="s">
        <v>21597</v>
      </c>
      <c r="I232" s="1134" t="s">
        <v>21598</v>
      </c>
      <c r="J232" s="1390">
        <v>300</v>
      </c>
      <c r="K232" s="1391">
        <v>1</v>
      </c>
      <c r="L232" s="1392">
        <v>4</v>
      </c>
      <c r="M232" s="1393">
        <v>0</v>
      </c>
      <c r="N232" s="1219">
        <f t="shared" ref="N232:N250" si="45">K232+L232+M232</f>
        <v>5</v>
      </c>
      <c r="O232" s="781">
        <v>210478</v>
      </c>
      <c r="P232" s="781">
        <v>0</v>
      </c>
      <c r="Q232" s="781">
        <v>95234</v>
      </c>
      <c r="R232" s="781">
        <v>14763</v>
      </c>
      <c r="S232" s="1138">
        <f t="shared" si="32"/>
        <v>320475</v>
      </c>
      <c r="T232" s="1192">
        <v>52</v>
      </c>
      <c r="U232" s="1192">
        <v>0</v>
      </c>
      <c r="V232" s="1192">
        <v>438</v>
      </c>
      <c r="W232" s="1192">
        <v>102</v>
      </c>
      <c r="X232" s="1192">
        <v>80</v>
      </c>
      <c r="Y232" s="1192">
        <v>0</v>
      </c>
      <c r="Z232" s="1138">
        <v>1474.7849999999999</v>
      </c>
      <c r="AA232" s="1140" t="s">
        <v>21599</v>
      </c>
      <c r="AB232" s="375">
        <v>27384</v>
      </c>
      <c r="AC232" s="11"/>
    </row>
    <row r="233" spans="1:29" s="1271" customFormat="1" ht="16.5" customHeight="1">
      <c r="A233" s="1133">
        <v>213</v>
      </c>
      <c r="B233" s="1170" t="s">
        <v>21600</v>
      </c>
      <c r="C233" s="1170" t="s">
        <v>21601</v>
      </c>
      <c r="D233" s="1170" t="s">
        <v>21602</v>
      </c>
      <c r="E233" s="1134" t="s">
        <v>21603</v>
      </c>
      <c r="F233" s="1170" t="s">
        <v>21604</v>
      </c>
      <c r="G233" s="1265" t="s">
        <v>21605</v>
      </c>
      <c r="H233" s="1134" t="s">
        <v>21606</v>
      </c>
      <c r="I233" s="1134" t="s">
        <v>21607</v>
      </c>
      <c r="J233" s="1394">
        <v>781</v>
      </c>
      <c r="K233" s="1395">
        <v>1</v>
      </c>
      <c r="L233" s="1396">
        <v>1</v>
      </c>
      <c r="M233" s="1397">
        <v>1</v>
      </c>
      <c r="N233" s="1219">
        <f t="shared" si="45"/>
        <v>3</v>
      </c>
      <c r="O233" s="1396">
        <v>129500</v>
      </c>
      <c r="P233" s="1398">
        <v>37000</v>
      </c>
      <c r="Q233" s="1396">
        <v>159134</v>
      </c>
      <c r="R233" s="1396">
        <v>12187</v>
      </c>
      <c r="S233" s="1138">
        <v>337821</v>
      </c>
      <c r="T233" s="1192">
        <v>126</v>
      </c>
      <c r="U233" s="1192">
        <v>0</v>
      </c>
      <c r="V233" s="1192">
        <v>126</v>
      </c>
      <c r="W233" s="1192">
        <v>0</v>
      </c>
      <c r="X233" s="1192">
        <v>0</v>
      </c>
      <c r="Y233" s="1192">
        <v>252</v>
      </c>
      <c r="Z233" s="1138">
        <v>504</v>
      </c>
      <c r="AA233" s="1399" t="s">
        <v>21608</v>
      </c>
      <c r="AB233" s="1400">
        <v>25000</v>
      </c>
      <c r="AC233" s="11"/>
    </row>
    <row r="234" spans="1:29" s="1271" customFormat="1" ht="16.5" customHeight="1">
      <c r="A234" s="1133">
        <v>214</v>
      </c>
      <c r="B234" s="1170" t="s">
        <v>21600</v>
      </c>
      <c r="C234" s="1170" t="s">
        <v>21609</v>
      </c>
      <c r="D234" s="1170" t="s">
        <v>21610</v>
      </c>
      <c r="E234" s="1134" t="s">
        <v>21611</v>
      </c>
      <c r="F234" s="1170" t="s">
        <v>21612</v>
      </c>
      <c r="G234" s="1265" t="s">
        <v>21613</v>
      </c>
      <c r="H234" s="1134" t="s">
        <v>21614</v>
      </c>
      <c r="I234" s="1134" t="s">
        <v>21615</v>
      </c>
      <c r="J234" s="1401">
        <v>2831</v>
      </c>
      <c r="K234" s="1402">
        <v>1</v>
      </c>
      <c r="L234" s="1403">
        <v>3</v>
      </c>
      <c r="M234" s="1404">
        <v>2</v>
      </c>
      <c r="N234" s="1219">
        <f t="shared" si="45"/>
        <v>6</v>
      </c>
      <c r="O234" s="1403">
        <v>529851</v>
      </c>
      <c r="P234" s="1403">
        <v>26000</v>
      </c>
      <c r="Q234" s="1403">
        <v>173961</v>
      </c>
      <c r="R234" s="1403">
        <v>9000</v>
      </c>
      <c r="S234" s="1138">
        <v>738812</v>
      </c>
      <c r="T234" s="1192">
        <v>68.400000000000006</v>
      </c>
      <c r="U234" s="1192">
        <v>76.5</v>
      </c>
      <c r="V234" s="1192">
        <v>341</v>
      </c>
      <c r="W234" s="1192">
        <v>0</v>
      </c>
      <c r="X234" s="1192">
        <v>50</v>
      </c>
      <c r="Y234" s="1192">
        <v>796</v>
      </c>
      <c r="Z234" s="1138">
        <v>1331.9</v>
      </c>
      <c r="AA234" s="1399" t="s">
        <v>21616</v>
      </c>
      <c r="AB234" s="1400">
        <v>32000</v>
      </c>
      <c r="AC234" s="11"/>
    </row>
    <row r="235" spans="1:29" s="1271" customFormat="1" ht="16.5" customHeight="1">
      <c r="A235" s="1133">
        <v>215</v>
      </c>
      <c r="B235" s="1170" t="s">
        <v>4250</v>
      </c>
      <c r="C235" s="1170" t="s">
        <v>6219</v>
      </c>
      <c r="D235" s="1170" t="s">
        <v>21617</v>
      </c>
      <c r="E235" s="1134" t="s">
        <v>21618</v>
      </c>
      <c r="F235" s="1170" t="s">
        <v>21619</v>
      </c>
      <c r="G235" s="1265" t="s">
        <v>21620</v>
      </c>
      <c r="H235" s="1134" t="s">
        <v>21621</v>
      </c>
      <c r="I235" s="1134" t="s">
        <v>21622</v>
      </c>
      <c r="J235" s="1405">
        <v>408</v>
      </c>
      <c r="K235" s="1406">
        <v>1</v>
      </c>
      <c r="L235" s="1407">
        <v>1</v>
      </c>
      <c r="M235" s="1408">
        <v>0</v>
      </c>
      <c r="N235" s="1219">
        <f t="shared" si="45"/>
        <v>2</v>
      </c>
      <c r="O235" s="1409">
        <v>191800</v>
      </c>
      <c r="P235" s="1409">
        <v>0</v>
      </c>
      <c r="Q235" s="1409">
        <v>58438</v>
      </c>
      <c r="R235" s="1409">
        <v>0</v>
      </c>
      <c r="S235" s="1138">
        <v>250238</v>
      </c>
      <c r="T235" s="1192">
        <v>40.659999999999997</v>
      </c>
      <c r="U235" s="1192">
        <v>40.159999999999997</v>
      </c>
      <c r="V235" s="1192">
        <v>147.76</v>
      </c>
      <c r="W235" s="1192">
        <v>62.11</v>
      </c>
      <c r="X235" s="1192"/>
      <c r="Y235" s="1192">
        <v>278.73</v>
      </c>
      <c r="Z235" s="1138">
        <v>569.42000000000007</v>
      </c>
      <c r="AA235" s="1227" t="s">
        <v>21623</v>
      </c>
      <c r="AB235" s="375">
        <v>3021</v>
      </c>
      <c r="AC235" s="11"/>
    </row>
    <row r="236" spans="1:29" s="1271" customFormat="1" ht="16.5" customHeight="1">
      <c r="A236" s="1133">
        <v>216</v>
      </c>
      <c r="B236" s="1133" t="s">
        <v>21600</v>
      </c>
      <c r="C236" s="1133" t="s">
        <v>21624</v>
      </c>
      <c r="D236" s="1170" t="s">
        <v>21625</v>
      </c>
      <c r="E236" s="1134" t="s">
        <v>21626</v>
      </c>
      <c r="F236" s="1170" t="s">
        <v>21627</v>
      </c>
      <c r="G236" s="1265" t="s">
        <v>21628</v>
      </c>
      <c r="H236" s="1134" t="s">
        <v>21629</v>
      </c>
      <c r="I236" s="1134" t="s">
        <v>21630</v>
      </c>
      <c r="J236" s="1410">
        <v>535</v>
      </c>
      <c r="K236" s="1411">
        <v>1</v>
      </c>
      <c r="L236" s="1412">
        <v>3</v>
      </c>
      <c r="M236" s="1413">
        <v>0</v>
      </c>
      <c r="N236" s="1219">
        <f t="shared" si="45"/>
        <v>4</v>
      </c>
      <c r="O236" s="781">
        <v>569127</v>
      </c>
      <c r="P236" s="781">
        <v>0</v>
      </c>
      <c r="Q236" s="781">
        <v>87227</v>
      </c>
      <c r="R236" s="781">
        <v>0</v>
      </c>
      <c r="S236" s="1138">
        <v>656354</v>
      </c>
      <c r="T236" s="1192">
        <v>56</v>
      </c>
      <c r="U236" s="1192">
        <v>100</v>
      </c>
      <c r="V236" s="1192">
        <v>350</v>
      </c>
      <c r="W236" s="1192">
        <v>230</v>
      </c>
      <c r="X236" s="1192">
        <v>0</v>
      </c>
      <c r="Y236" s="1192">
        <v>40</v>
      </c>
      <c r="Z236" s="1138">
        <v>6072.01</v>
      </c>
      <c r="AA236" s="1159" t="s">
        <v>21631</v>
      </c>
      <c r="AB236" s="452">
        <v>27400</v>
      </c>
      <c r="AC236" s="11"/>
    </row>
    <row r="237" spans="1:29" s="1271" customFormat="1" ht="16.5" customHeight="1">
      <c r="A237" s="1133">
        <v>217</v>
      </c>
      <c r="B237" s="1170" t="s">
        <v>4250</v>
      </c>
      <c r="C237" s="1170" t="s">
        <v>4251</v>
      </c>
      <c r="D237" s="1170" t="s">
        <v>21632</v>
      </c>
      <c r="E237" s="1134" t="s">
        <v>21633</v>
      </c>
      <c r="F237" s="1170" t="s">
        <v>21634</v>
      </c>
      <c r="G237" s="1265" t="s">
        <v>21635</v>
      </c>
      <c r="H237" s="1134" t="s">
        <v>21636</v>
      </c>
      <c r="I237" s="1134" t="s">
        <v>21637</v>
      </c>
      <c r="J237" s="1414">
        <v>296</v>
      </c>
      <c r="K237" s="1415">
        <v>1</v>
      </c>
      <c r="L237" s="1416">
        <v>7</v>
      </c>
      <c r="M237" s="1417">
        <v>0</v>
      </c>
      <c r="N237" s="1219">
        <f t="shared" si="45"/>
        <v>8</v>
      </c>
      <c r="O237" s="781">
        <v>392451</v>
      </c>
      <c r="P237" s="781">
        <v>2000</v>
      </c>
      <c r="Q237" s="781">
        <v>112080</v>
      </c>
      <c r="R237" s="781">
        <v>2948</v>
      </c>
      <c r="S237" s="1138">
        <f t="shared" ref="S237:S247" si="46">SUM(O237:R237)</f>
        <v>509479</v>
      </c>
      <c r="T237" s="1192">
        <v>135</v>
      </c>
      <c r="U237" s="1192">
        <v>0</v>
      </c>
      <c r="V237" s="1192">
        <v>135</v>
      </c>
      <c r="W237" s="1192">
        <v>165</v>
      </c>
      <c r="X237" s="1192">
        <v>40</v>
      </c>
      <c r="Y237" s="1192">
        <v>0</v>
      </c>
      <c r="Z237" s="1138">
        <v>1460</v>
      </c>
      <c r="AA237" s="1227" t="s">
        <v>21638</v>
      </c>
      <c r="AB237" s="375">
        <v>46320</v>
      </c>
      <c r="AC237" s="11"/>
    </row>
    <row r="238" spans="1:29" s="1271" customFormat="1" ht="16.5" customHeight="1">
      <c r="A238" s="1133">
        <v>218</v>
      </c>
      <c r="B238" s="1170" t="s">
        <v>4250</v>
      </c>
      <c r="C238" s="1170" t="s">
        <v>4510</v>
      </c>
      <c r="D238" s="1170" t="s">
        <v>21639</v>
      </c>
      <c r="E238" s="1134" t="s">
        <v>21640</v>
      </c>
      <c r="F238" s="1170" t="s">
        <v>21296</v>
      </c>
      <c r="G238" s="1265" t="s">
        <v>21641</v>
      </c>
      <c r="H238" s="1134" t="s">
        <v>21642</v>
      </c>
      <c r="I238" s="1134" t="s">
        <v>21643</v>
      </c>
      <c r="J238" s="1418">
        <v>777</v>
      </c>
      <c r="K238" s="1419">
        <v>1</v>
      </c>
      <c r="L238" s="1420">
        <v>3</v>
      </c>
      <c r="M238" s="1389">
        <v>0</v>
      </c>
      <c r="N238" s="1219">
        <f t="shared" si="45"/>
        <v>4</v>
      </c>
      <c r="O238" s="781">
        <v>437772</v>
      </c>
      <c r="P238" s="781">
        <v>0</v>
      </c>
      <c r="Q238" s="781">
        <v>73281</v>
      </c>
      <c r="R238" s="781">
        <v>19252</v>
      </c>
      <c r="S238" s="1138">
        <f t="shared" si="46"/>
        <v>530305</v>
      </c>
      <c r="T238" s="1192">
        <v>145</v>
      </c>
      <c r="U238" s="1192">
        <v>50</v>
      </c>
      <c r="V238" s="1192">
        <v>195</v>
      </c>
      <c r="W238" s="1192">
        <v>264</v>
      </c>
      <c r="X238" s="1192">
        <v>0</v>
      </c>
      <c r="Y238" s="1192">
        <v>99</v>
      </c>
      <c r="Z238" s="1138">
        <f t="shared" ref="Z238:Z247" si="47">SUM(T238:Y238)</f>
        <v>753</v>
      </c>
      <c r="AA238" s="1227" t="s">
        <v>21644</v>
      </c>
      <c r="AB238" s="375">
        <v>5720</v>
      </c>
      <c r="AC238" s="11"/>
    </row>
    <row r="239" spans="1:29" s="1271" customFormat="1" ht="16.5" customHeight="1">
      <c r="A239" s="1133">
        <v>219</v>
      </c>
      <c r="B239" s="1170" t="s">
        <v>4250</v>
      </c>
      <c r="C239" s="1170" t="s">
        <v>17516</v>
      </c>
      <c r="D239" s="1170" t="s">
        <v>21645</v>
      </c>
      <c r="E239" s="1134" t="s">
        <v>21646</v>
      </c>
      <c r="F239" s="1170" t="s">
        <v>21647</v>
      </c>
      <c r="G239" s="1265" t="s">
        <v>21648</v>
      </c>
      <c r="H239" s="1134" t="s">
        <v>21649</v>
      </c>
      <c r="I239" s="1134" t="s">
        <v>21650</v>
      </c>
      <c r="J239" s="1421">
        <v>487</v>
      </c>
      <c r="K239" s="1422">
        <v>1</v>
      </c>
      <c r="L239" s="1423">
        <v>2</v>
      </c>
      <c r="M239" s="1417">
        <v>0</v>
      </c>
      <c r="N239" s="1219">
        <f t="shared" si="45"/>
        <v>3</v>
      </c>
      <c r="O239" s="781">
        <v>182900</v>
      </c>
      <c r="P239" s="781">
        <v>0</v>
      </c>
      <c r="Q239" s="781">
        <v>44290</v>
      </c>
      <c r="R239" s="781">
        <v>23666</v>
      </c>
      <c r="S239" s="1138">
        <v>250856</v>
      </c>
      <c r="T239" s="1192">
        <v>72.42</v>
      </c>
      <c r="U239" s="1192">
        <v>78.489999999999995</v>
      </c>
      <c r="V239" s="1192">
        <v>0</v>
      </c>
      <c r="W239" s="1192">
        <v>0</v>
      </c>
      <c r="X239" s="1192">
        <v>0</v>
      </c>
      <c r="Y239" s="1192">
        <v>0</v>
      </c>
      <c r="Z239" s="1138">
        <v>1411.2</v>
      </c>
      <c r="AA239" s="1424" t="s">
        <v>21651</v>
      </c>
      <c r="AB239" s="452">
        <v>11130</v>
      </c>
      <c r="AC239" s="11"/>
    </row>
    <row r="240" spans="1:29" s="1271" customFormat="1" ht="16.5" customHeight="1">
      <c r="A240" s="1133">
        <v>220</v>
      </c>
      <c r="B240" s="1170" t="s">
        <v>4250</v>
      </c>
      <c r="C240" s="1170" t="s">
        <v>17572</v>
      </c>
      <c r="D240" s="1170" t="s">
        <v>21652</v>
      </c>
      <c r="E240" s="1134" t="s">
        <v>21653</v>
      </c>
      <c r="F240" s="1170" t="s">
        <v>21654</v>
      </c>
      <c r="G240" s="1265" t="s">
        <v>21655</v>
      </c>
      <c r="H240" s="1134" t="s">
        <v>21656</v>
      </c>
      <c r="I240" s="1134" t="s">
        <v>21657</v>
      </c>
      <c r="J240" s="1421">
        <v>730</v>
      </c>
      <c r="K240" s="1422">
        <v>1</v>
      </c>
      <c r="L240" s="1423">
        <v>3</v>
      </c>
      <c r="M240" s="1423">
        <v>0</v>
      </c>
      <c r="N240" s="1219">
        <f t="shared" si="45"/>
        <v>4</v>
      </c>
      <c r="O240" s="781">
        <v>291520</v>
      </c>
      <c r="P240" s="781">
        <v>0</v>
      </c>
      <c r="Q240" s="781">
        <v>88840</v>
      </c>
      <c r="R240" s="781">
        <v>58408</v>
      </c>
      <c r="S240" s="1138">
        <f t="shared" si="46"/>
        <v>438768</v>
      </c>
      <c r="T240" s="1192">
        <v>46</v>
      </c>
      <c r="U240" s="1192">
        <v>88</v>
      </c>
      <c r="V240" s="1192">
        <v>200</v>
      </c>
      <c r="W240" s="1192">
        <v>0</v>
      </c>
      <c r="X240" s="1192">
        <v>0</v>
      </c>
      <c r="Y240" s="1192">
        <v>0</v>
      </c>
      <c r="Z240" s="1138">
        <v>1368</v>
      </c>
      <c r="AA240" s="1227" t="s">
        <v>21658</v>
      </c>
      <c r="AB240" s="375">
        <v>1758</v>
      </c>
      <c r="AC240" s="11"/>
    </row>
    <row r="241" spans="1:29" s="1271" customFormat="1" ht="16.5" customHeight="1">
      <c r="A241" s="1133">
        <v>221</v>
      </c>
      <c r="B241" s="1170" t="s">
        <v>21600</v>
      </c>
      <c r="C241" s="1170" t="s">
        <v>17577</v>
      </c>
      <c r="D241" s="1170" t="s">
        <v>21659</v>
      </c>
      <c r="E241" s="1134" t="s">
        <v>21660</v>
      </c>
      <c r="F241" s="1170" t="s">
        <v>21661</v>
      </c>
      <c r="G241" s="1249" t="s">
        <v>21662</v>
      </c>
      <c r="H241" s="1134" t="s">
        <v>21663</v>
      </c>
      <c r="I241" s="1134" t="s">
        <v>21664</v>
      </c>
      <c r="J241" s="1425">
        <v>735</v>
      </c>
      <c r="K241" s="1426">
        <v>1</v>
      </c>
      <c r="L241" s="1427">
        <v>2</v>
      </c>
      <c r="M241" s="1423">
        <v>0</v>
      </c>
      <c r="N241" s="1219">
        <f t="shared" si="45"/>
        <v>3</v>
      </c>
      <c r="O241" s="781">
        <v>394350</v>
      </c>
      <c r="P241" s="781" t="s">
        <v>21665</v>
      </c>
      <c r="Q241" s="781">
        <v>47425</v>
      </c>
      <c r="R241" s="781" t="s">
        <v>21665</v>
      </c>
      <c r="S241" s="1138">
        <v>441775</v>
      </c>
      <c r="T241" s="1192">
        <v>54</v>
      </c>
      <c r="U241" s="1192">
        <v>45</v>
      </c>
      <c r="V241" s="1192">
        <v>119.19</v>
      </c>
      <c r="W241" s="1192">
        <v>89.7</v>
      </c>
      <c r="X241" s="1192">
        <v>54</v>
      </c>
      <c r="Y241" s="1192" t="s">
        <v>21665</v>
      </c>
      <c r="Z241" s="1138">
        <v>362</v>
      </c>
      <c r="AA241" s="1424" t="s">
        <v>21666</v>
      </c>
      <c r="AB241" s="452">
        <v>30000</v>
      </c>
      <c r="AC241" s="11"/>
    </row>
    <row r="242" spans="1:29" s="1271" customFormat="1" ht="16.5" customHeight="1">
      <c r="A242" s="1133">
        <v>222</v>
      </c>
      <c r="B242" s="1170" t="s">
        <v>21600</v>
      </c>
      <c r="C242" s="1170" t="s">
        <v>21667</v>
      </c>
      <c r="D242" s="1170" t="s">
        <v>21668</v>
      </c>
      <c r="E242" s="1134" t="s">
        <v>21669</v>
      </c>
      <c r="F242" s="1170" t="s">
        <v>21670</v>
      </c>
      <c r="G242" s="1265" t="s">
        <v>21671</v>
      </c>
      <c r="H242" s="1134" t="s">
        <v>21672</v>
      </c>
      <c r="I242" s="1134" t="s">
        <v>21673</v>
      </c>
      <c r="J242" s="1428">
        <v>589</v>
      </c>
      <c r="K242" s="1429">
        <v>1</v>
      </c>
      <c r="L242" s="1428">
        <v>2</v>
      </c>
      <c r="M242" s="1428">
        <v>0</v>
      </c>
      <c r="N242" s="1219">
        <f t="shared" si="45"/>
        <v>3</v>
      </c>
      <c r="O242" s="781">
        <v>488216</v>
      </c>
      <c r="P242" s="781">
        <v>0</v>
      </c>
      <c r="Q242" s="781">
        <v>130305</v>
      </c>
      <c r="R242" s="781">
        <v>12086</v>
      </c>
      <c r="S242" s="1138">
        <f t="shared" si="46"/>
        <v>630607</v>
      </c>
      <c r="T242" s="1192">
        <v>110</v>
      </c>
      <c r="U242" s="1192">
        <v>213</v>
      </c>
      <c r="V242" s="1192">
        <v>97</v>
      </c>
      <c r="W242" s="1192">
        <v>70</v>
      </c>
      <c r="X242" s="1192">
        <v>0</v>
      </c>
      <c r="Y242" s="1192">
        <v>73</v>
      </c>
      <c r="Z242" s="1138">
        <f t="shared" si="47"/>
        <v>563</v>
      </c>
      <c r="AA242" s="1227" t="s">
        <v>21674</v>
      </c>
      <c r="AB242" s="375">
        <v>26986</v>
      </c>
      <c r="AC242" s="11"/>
    </row>
    <row r="243" spans="1:29" s="1271" customFormat="1" ht="16.5" customHeight="1">
      <c r="A243" s="1133">
        <v>223</v>
      </c>
      <c r="B243" s="1170" t="s">
        <v>21600</v>
      </c>
      <c r="C243" s="1170" t="s">
        <v>21675</v>
      </c>
      <c r="D243" s="1170" t="s">
        <v>21676</v>
      </c>
      <c r="E243" s="1134" t="s">
        <v>21677</v>
      </c>
      <c r="F243" s="1465" t="s">
        <v>21678</v>
      </c>
      <c r="G243" s="1265" t="s">
        <v>21679</v>
      </c>
      <c r="H243" s="1134" t="s">
        <v>21680</v>
      </c>
      <c r="I243" s="1134" t="s">
        <v>21681</v>
      </c>
      <c r="J243" s="1430">
        <v>1974</v>
      </c>
      <c r="K243" s="1431">
        <v>1</v>
      </c>
      <c r="L243" s="1432">
        <v>2</v>
      </c>
      <c r="M243" s="1432">
        <v>0</v>
      </c>
      <c r="N243" s="1219">
        <f t="shared" si="45"/>
        <v>3</v>
      </c>
      <c r="O243" s="781">
        <v>285500</v>
      </c>
      <c r="P243" s="781">
        <v>6000</v>
      </c>
      <c r="Q243" s="781">
        <v>41140</v>
      </c>
      <c r="R243" s="781">
        <v>7772</v>
      </c>
      <c r="S243" s="1138">
        <f t="shared" si="46"/>
        <v>340412</v>
      </c>
      <c r="T243" s="1192">
        <v>66</v>
      </c>
      <c r="U243" s="1192">
        <v>66</v>
      </c>
      <c r="V243" s="1192">
        <v>693</v>
      </c>
      <c r="W243" s="1192">
        <v>66</v>
      </c>
      <c r="X243" s="1192">
        <v>132</v>
      </c>
      <c r="Y243" s="1192">
        <v>0</v>
      </c>
      <c r="Z243" s="1138">
        <f t="shared" si="47"/>
        <v>1023</v>
      </c>
      <c r="AA243" s="1227" t="s">
        <v>21682</v>
      </c>
      <c r="AB243" s="375">
        <v>20800</v>
      </c>
      <c r="AC243" s="11"/>
    </row>
    <row r="244" spans="1:29" s="1271" customFormat="1" ht="16.5" customHeight="1">
      <c r="A244" s="1133">
        <v>224</v>
      </c>
      <c r="B244" s="1170" t="s">
        <v>4250</v>
      </c>
      <c r="C244" s="1170" t="s">
        <v>2299</v>
      </c>
      <c r="D244" s="1170" t="s">
        <v>20948</v>
      </c>
      <c r="E244" s="1463" t="s">
        <v>21683</v>
      </c>
      <c r="F244" s="1118" t="s">
        <v>21684</v>
      </c>
      <c r="G244" s="1464" t="s">
        <v>21685</v>
      </c>
      <c r="H244" s="1134" t="s">
        <v>21686</v>
      </c>
      <c r="I244" s="1134" t="s">
        <v>21687</v>
      </c>
      <c r="J244" s="1433">
        <v>759</v>
      </c>
      <c r="K244" s="1434">
        <v>1</v>
      </c>
      <c r="L244" s="1435">
        <v>2</v>
      </c>
      <c r="M244" s="1436">
        <v>0</v>
      </c>
      <c r="N244" s="1219">
        <f t="shared" si="45"/>
        <v>3</v>
      </c>
      <c r="O244" s="1437">
        <v>371050</v>
      </c>
      <c r="P244" s="1437">
        <v>31000</v>
      </c>
      <c r="Q244" s="1437">
        <v>81579</v>
      </c>
      <c r="R244" s="1437">
        <v>0</v>
      </c>
      <c r="S244" s="1138">
        <v>483629</v>
      </c>
      <c r="T244" s="1438">
        <v>102.16</v>
      </c>
      <c r="U244" s="1438">
        <v>151.15</v>
      </c>
      <c r="V244" s="1439">
        <v>957.24</v>
      </c>
      <c r="W244" s="1439">
        <v>68.11</v>
      </c>
      <c r="X244" s="1439">
        <v>68.11</v>
      </c>
      <c r="Y244" s="1438">
        <v>0</v>
      </c>
      <c r="Z244" s="1138">
        <v>1346.7699999999998</v>
      </c>
      <c r="AA244" s="1227" t="s">
        <v>21688</v>
      </c>
      <c r="AB244" s="375">
        <v>19040</v>
      </c>
      <c r="AC244" s="11"/>
    </row>
    <row r="245" spans="1:29" s="1271" customFormat="1" ht="16.5" customHeight="1">
      <c r="A245" s="1133">
        <v>225</v>
      </c>
      <c r="B245" s="1170" t="s">
        <v>21600</v>
      </c>
      <c r="C245" s="1170" t="s">
        <v>21689</v>
      </c>
      <c r="D245" s="1170" t="s">
        <v>21690</v>
      </c>
      <c r="E245" s="1134" t="s">
        <v>21691</v>
      </c>
      <c r="F245" s="1466" t="s">
        <v>21692</v>
      </c>
      <c r="G245" s="1265" t="s">
        <v>19556</v>
      </c>
      <c r="H245" s="1134" t="s">
        <v>21693</v>
      </c>
      <c r="I245" s="1134" t="s">
        <v>21694</v>
      </c>
      <c r="J245" s="1440">
        <v>419</v>
      </c>
      <c r="K245" s="1441">
        <v>1</v>
      </c>
      <c r="L245" s="1219">
        <v>3</v>
      </c>
      <c r="M245" s="1442">
        <v>0</v>
      </c>
      <c r="N245" s="1219">
        <f t="shared" si="45"/>
        <v>4</v>
      </c>
      <c r="O245" s="781">
        <v>248296</v>
      </c>
      <c r="P245" s="781">
        <v>0</v>
      </c>
      <c r="Q245" s="781">
        <v>32000</v>
      </c>
      <c r="R245" s="781">
        <v>15205</v>
      </c>
      <c r="S245" s="1138">
        <f t="shared" si="46"/>
        <v>295501</v>
      </c>
      <c r="T245" s="1438">
        <v>118</v>
      </c>
      <c r="U245" s="1438">
        <v>0</v>
      </c>
      <c r="V245" s="1439">
        <v>495.8</v>
      </c>
      <c r="W245" s="1439">
        <v>0</v>
      </c>
      <c r="X245" s="1439">
        <v>0</v>
      </c>
      <c r="Y245" s="1438">
        <v>18</v>
      </c>
      <c r="Z245" s="1138">
        <f t="shared" si="47"/>
        <v>631.79999999999995</v>
      </c>
      <c r="AA245" s="1227" t="s">
        <v>21695</v>
      </c>
      <c r="AB245" s="375">
        <v>5019</v>
      </c>
      <c r="AC245" s="11"/>
    </row>
    <row r="246" spans="1:29" s="1271" customFormat="1" ht="16.5" customHeight="1">
      <c r="A246" s="1133">
        <v>226</v>
      </c>
      <c r="B246" s="1443" t="s">
        <v>21600</v>
      </c>
      <c r="C246" s="1443" t="s">
        <v>21696</v>
      </c>
      <c r="D246" s="1443" t="s">
        <v>21697</v>
      </c>
      <c r="E246" s="1134" t="s">
        <v>21698</v>
      </c>
      <c r="F246" s="1443" t="s">
        <v>21380</v>
      </c>
      <c r="G246" s="1265" t="s">
        <v>19633</v>
      </c>
      <c r="H246" s="1134" t="s">
        <v>21699</v>
      </c>
      <c r="I246" s="1134" t="s">
        <v>21700</v>
      </c>
      <c r="J246" s="1444">
        <v>455</v>
      </c>
      <c r="K246" s="1445">
        <v>0</v>
      </c>
      <c r="L246" s="1446">
        <v>0</v>
      </c>
      <c r="M246" s="1446">
        <v>0</v>
      </c>
      <c r="N246" s="1219">
        <f t="shared" si="45"/>
        <v>0</v>
      </c>
      <c r="O246" s="781">
        <v>192800</v>
      </c>
      <c r="P246" s="781">
        <v>0</v>
      </c>
      <c r="Q246" s="781">
        <v>16460</v>
      </c>
      <c r="R246" s="781">
        <v>4702</v>
      </c>
      <c r="S246" s="1138">
        <f t="shared" si="46"/>
        <v>213962</v>
      </c>
      <c r="T246" s="1438">
        <v>49</v>
      </c>
      <c r="U246" s="1438">
        <v>49</v>
      </c>
      <c r="V246" s="1439">
        <v>0</v>
      </c>
      <c r="W246" s="1439">
        <v>0</v>
      </c>
      <c r="X246" s="1439">
        <v>0</v>
      </c>
      <c r="Y246" s="1438">
        <v>49</v>
      </c>
      <c r="Z246" s="1138">
        <f t="shared" si="47"/>
        <v>147</v>
      </c>
      <c r="AA246" s="1227" t="s">
        <v>21701</v>
      </c>
      <c r="AB246" s="375">
        <v>3790</v>
      </c>
      <c r="AC246" s="11"/>
    </row>
    <row r="247" spans="1:29" s="1271" customFormat="1" ht="16.5" customHeight="1">
      <c r="A247" s="1133">
        <v>227</v>
      </c>
      <c r="B247" s="1170" t="s">
        <v>21600</v>
      </c>
      <c r="C247" s="1170" t="s">
        <v>21702</v>
      </c>
      <c r="D247" s="1170" t="s">
        <v>21703</v>
      </c>
      <c r="E247" s="1134" t="s">
        <v>21704</v>
      </c>
      <c r="F247" s="1170" t="s">
        <v>21428</v>
      </c>
      <c r="G247" s="1265" t="s">
        <v>21705</v>
      </c>
      <c r="H247" s="1134" t="s">
        <v>21706</v>
      </c>
      <c r="I247" s="1134" t="s">
        <v>21707</v>
      </c>
      <c r="J247" s="1387">
        <v>791</v>
      </c>
      <c r="K247" s="1447">
        <v>1</v>
      </c>
      <c r="L247" s="1448">
        <v>3</v>
      </c>
      <c r="M247" s="1448">
        <v>0</v>
      </c>
      <c r="N247" s="1219">
        <f t="shared" si="45"/>
        <v>4</v>
      </c>
      <c r="O247" s="781">
        <v>463170</v>
      </c>
      <c r="P247" s="781">
        <v>76000</v>
      </c>
      <c r="Q247" s="781">
        <v>45900</v>
      </c>
      <c r="R247" s="781">
        <v>14608</v>
      </c>
      <c r="S247" s="1138">
        <f t="shared" si="46"/>
        <v>599678</v>
      </c>
      <c r="T247" s="1438">
        <v>90</v>
      </c>
      <c r="U247" s="1438">
        <v>31.5</v>
      </c>
      <c r="V247" s="1439">
        <v>213.3</v>
      </c>
      <c r="W247" s="1439">
        <v>0</v>
      </c>
      <c r="X247" s="1439">
        <v>0</v>
      </c>
      <c r="Y247" s="1438">
        <v>0</v>
      </c>
      <c r="Z247" s="1138">
        <f t="shared" si="47"/>
        <v>334.8</v>
      </c>
      <c r="AA247" s="1227" t="s">
        <v>21708</v>
      </c>
      <c r="AB247" s="375">
        <v>10686</v>
      </c>
      <c r="AC247" s="11"/>
    </row>
    <row r="248" spans="1:29" s="1271" customFormat="1" ht="16.5" customHeight="1">
      <c r="A248" s="1133">
        <v>228</v>
      </c>
      <c r="B248" s="1170" t="s">
        <v>21600</v>
      </c>
      <c r="C248" s="1170" t="s">
        <v>21709</v>
      </c>
      <c r="D248" s="1170" t="s">
        <v>21710</v>
      </c>
      <c r="E248" s="1134" t="s">
        <v>21711</v>
      </c>
      <c r="F248" s="1170" t="s">
        <v>21712</v>
      </c>
      <c r="G248" s="1265" t="s">
        <v>21713</v>
      </c>
      <c r="H248" s="1134" t="s">
        <v>21714</v>
      </c>
      <c r="I248" s="1134" t="s">
        <v>21715</v>
      </c>
      <c r="J248" s="1449">
        <v>500</v>
      </c>
      <c r="K248" s="1450">
        <v>1</v>
      </c>
      <c r="L248" s="1451">
        <v>3</v>
      </c>
      <c r="M248" s="1451">
        <v>1</v>
      </c>
      <c r="N248" s="1219">
        <f t="shared" si="45"/>
        <v>5</v>
      </c>
      <c r="O248" s="1451">
        <v>375000</v>
      </c>
      <c r="P248" s="1451">
        <v>137500</v>
      </c>
      <c r="Q248" s="1451">
        <v>57030</v>
      </c>
      <c r="R248" s="1452">
        <v>0</v>
      </c>
      <c r="S248" s="1153">
        <v>569530</v>
      </c>
      <c r="T248" s="1438">
        <v>53</v>
      </c>
      <c r="U248" s="1438">
        <v>48</v>
      </c>
      <c r="V248" s="1439">
        <v>112</v>
      </c>
      <c r="W248" s="1439">
        <v>212</v>
      </c>
      <c r="X248" s="1439">
        <v>47</v>
      </c>
      <c r="Y248" s="1438">
        <v>1256</v>
      </c>
      <c r="Z248" s="1138">
        <v>1728</v>
      </c>
      <c r="AA248" s="1424" t="s">
        <v>21716</v>
      </c>
      <c r="AB248" s="375">
        <v>20000</v>
      </c>
      <c r="AC248" s="11"/>
    </row>
    <row r="249" spans="1:29" s="1271" customFormat="1" ht="16.5" customHeight="1">
      <c r="A249" s="1133">
        <v>229</v>
      </c>
      <c r="B249" s="1170" t="s">
        <v>4250</v>
      </c>
      <c r="C249" s="1170" t="s">
        <v>17521</v>
      </c>
      <c r="D249" s="1170" t="s">
        <v>21717</v>
      </c>
      <c r="E249" s="1134" t="s">
        <v>21718</v>
      </c>
      <c r="F249" s="1170" t="s">
        <v>21719</v>
      </c>
      <c r="G249" s="1265" t="s">
        <v>21720</v>
      </c>
      <c r="H249" s="1134" t="s">
        <v>21721</v>
      </c>
      <c r="I249" s="1134" t="s">
        <v>21722</v>
      </c>
      <c r="J249" s="1453">
        <v>1242</v>
      </c>
      <c r="K249" s="1454">
        <v>1</v>
      </c>
      <c r="L249" s="1455">
        <v>3</v>
      </c>
      <c r="M249" s="1452">
        <v>0</v>
      </c>
      <c r="N249" s="1219">
        <f t="shared" si="45"/>
        <v>4</v>
      </c>
      <c r="O249" s="1455">
        <v>511602</v>
      </c>
      <c r="P249" s="1456">
        <v>0</v>
      </c>
      <c r="Q249" s="1455">
        <v>81696</v>
      </c>
      <c r="R249" s="1452">
        <v>0</v>
      </c>
      <c r="S249" s="1153">
        <v>593298</v>
      </c>
      <c r="T249" s="1438">
        <v>50</v>
      </c>
      <c r="U249" s="1438">
        <v>66</v>
      </c>
      <c r="V249" s="1439">
        <v>126</v>
      </c>
      <c r="W249" s="1439" t="s">
        <v>21723</v>
      </c>
      <c r="X249" s="1439">
        <v>62</v>
      </c>
      <c r="Y249" s="1438">
        <v>2275</v>
      </c>
      <c r="Z249" s="1138">
        <v>2579</v>
      </c>
      <c r="AA249" s="1424" t="s">
        <v>21724</v>
      </c>
      <c r="AB249" s="452">
        <v>6000</v>
      </c>
      <c r="AC249" s="11"/>
    </row>
    <row r="250" spans="1:29" s="1271" customFormat="1" ht="16.5" customHeight="1">
      <c r="A250" s="1133">
        <v>230</v>
      </c>
      <c r="B250" s="1170" t="s">
        <v>21600</v>
      </c>
      <c r="C250" s="1170" t="s">
        <v>21725</v>
      </c>
      <c r="D250" s="1170" t="s">
        <v>21726</v>
      </c>
      <c r="E250" s="1134" t="s">
        <v>21727</v>
      </c>
      <c r="F250" s="1170" t="s">
        <v>21380</v>
      </c>
      <c r="G250" s="1265" t="s">
        <v>21728</v>
      </c>
      <c r="H250" s="123" t="s">
        <v>21729</v>
      </c>
      <c r="I250" s="1134" t="s">
        <v>21730</v>
      </c>
      <c r="J250" s="1457">
        <v>656</v>
      </c>
      <c r="K250" s="1458">
        <v>1</v>
      </c>
      <c r="L250" s="1452">
        <v>2</v>
      </c>
      <c r="M250" s="1452">
        <v>0</v>
      </c>
      <c r="N250" s="1219">
        <f t="shared" si="45"/>
        <v>3</v>
      </c>
      <c r="O250" s="1452">
        <v>266000</v>
      </c>
      <c r="P250" s="1456">
        <v>0</v>
      </c>
      <c r="Q250" s="1452">
        <v>51000</v>
      </c>
      <c r="R250" s="1452">
        <v>0</v>
      </c>
      <c r="S250" s="1467">
        <v>317000</v>
      </c>
      <c r="T250" s="1438">
        <v>83.52</v>
      </c>
      <c r="U250" s="1438">
        <v>50.4</v>
      </c>
      <c r="V250" s="1439">
        <v>180.91</v>
      </c>
      <c r="W250" s="1439">
        <v>139.04</v>
      </c>
      <c r="X250" s="1439">
        <v>83.52</v>
      </c>
      <c r="Y250" s="1438">
        <v>458.67</v>
      </c>
      <c r="Z250" s="1138">
        <v>996.06</v>
      </c>
      <c r="AA250" s="1424" t="s">
        <v>21731</v>
      </c>
      <c r="AB250" s="452">
        <v>5000</v>
      </c>
      <c r="AC250" s="11"/>
    </row>
    <row r="251" spans="1:29" ht="16.5" customHeight="1">
      <c r="A251" s="1503" t="s">
        <v>21732</v>
      </c>
      <c r="B251" s="1503">
        <v>20</v>
      </c>
      <c r="C251" s="1503"/>
      <c r="D251" s="1503"/>
      <c r="E251" s="1469"/>
      <c r="F251" s="1503"/>
      <c r="G251" s="1470"/>
      <c r="H251" s="1486"/>
      <c r="I251" s="1469"/>
      <c r="J251" s="1471"/>
      <c r="K251" s="1472"/>
      <c r="L251" s="1472"/>
      <c r="M251" s="1473"/>
      <c r="N251" s="1474"/>
      <c r="O251" s="374"/>
      <c r="P251" s="374"/>
      <c r="Q251" s="374"/>
      <c r="R251" s="1475"/>
      <c r="S251" s="1475"/>
      <c r="T251" s="1476"/>
      <c r="U251" s="1476"/>
      <c r="V251" s="1476"/>
      <c r="W251" s="1476"/>
      <c r="X251" s="1476"/>
      <c r="Y251" s="1476"/>
      <c r="Z251" s="1476"/>
      <c r="AA251" s="1477"/>
      <c r="AB251" s="1475"/>
    </row>
    <row r="252" spans="1:29" ht="16.5" customHeight="1">
      <c r="A252" s="1118">
        <v>231</v>
      </c>
      <c r="B252" s="1118" t="s">
        <v>4719</v>
      </c>
      <c r="C252" s="1118" t="s">
        <v>4727</v>
      </c>
      <c r="D252" s="1118" t="s">
        <v>21733</v>
      </c>
      <c r="E252" s="1118" t="s">
        <v>21734</v>
      </c>
      <c r="F252" s="1118" t="s">
        <v>21735</v>
      </c>
      <c r="G252" s="1459" t="s">
        <v>21736</v>
      </c>
      <c r="H252" s="1118" t="s">
        <v>21737</v>
      </c>
      <c r="I252" s="1118" t="s">
        <v>21738</v>
      </c>
      <c r="J252" s="1460">
        <v>200</v>
      </c>
      <c r="K252" s="255">
        <v>1</v>
      </c>
      <c r="L252" s="255">
        <v>3</v>
      </c>
      <c r="M252" s="1452">
        <v>0</v>
      </c>
      <c r="N252" s="1219">
        <f>K252+L252+M252</f>
        <v>4</v>
      </c>
      <c r="O252" s="781">
        <v>382</v>
      </c>
      <c r="P252" s="781">
        <v>13154</v>
      </c>
      <c r="Q252" s="781">
        <v>74</v>
      </c>
      <c r="R252" s="1452">
        <v>0</v>
      </c>
      <c r="S252" s="1138">
        <v>13610</v>
      </c>
      <c r="T252" s="1438">
        <v>50.22</v>
      </c>
      <c r="U252" s="1438">
        <v>20.350000000000001</v>
      </c>
      <c r="V252" s="1439" t="s">
        <v>21739</v>
      </c>
      <c r="W252" s="1439" t="s">
        <v>21739</v>
      </c>
      <c r="X252" s="1439">
        <v>7.85</v>
      </c>
      <c r="Y252" s="1438">
        <v>39.61</v>
      </c>
      <c r="Z252" s="1138">
        <v>118.02999999999999</v>
      </c>
      <c r="AA252" s="1461" t="s">
        <v>21740</v>
      </c>
      <c r="AB252" s="375">
        <v>20000</v>
      </c>
    </row>
    <row r="253" spans="1:29" ht="16.5" customHeight="1">
      <c r="A253" s="1118">
        <v>232</v>
      </c>
      <c r="B253" s="1118" t="s">
        <v>4719</v>
      </c>
      <c r="C253" s="1118" t="s">
        <v>4720</v>
      </c>
      <c r="D253" s="1118" t="s">
        <v>21741</v>
      </c>
      <c r="E253" s="1118" t="s">
        <v>21742</v>
      </c>
      <c r="F253" s="1118" t="s">
        <v>21743</v>
      </c>
      <c r="G253" s="1459" t="s">
        <v>21744</v>
      </c>
      <c r="H253" s="1118" t="s">
        <v>21745</v>
      </c>
      <c r="I253" s="1118" t="s">
        <v>21746</v>
      </c>
      <c r="J253" s="1460">
        <v>459</v>
      </c>
      <c r="K253" s="255">
        <v>1</v>
      </c>
      <c r="L253" s="255">
        <v>4</v>
      </c>
      <c r="M253" s="1460">
        <v>0</v>
      </c>
      <c r="N253" s="1219">
        <f>K253+L253+M253</f>
        <v>5</v>
      </c>
      <c r="O253" s="781">
        <v>571900</v>
      </c>
      <c r="P253" s="781">
        <v>0</v>
      </c>
      <c r="Q253" s="781">
        <v>67186</v>
      </c>
      <c r="R253" s="1452">
        <v>0</v>
      </c>
      <c r="S253" s="1138">
        <v>639086</v>
      </c>
      <c r="T253" s="1438">
        <v>276</v>
      </c>
      <c r="U253" s="1438" t="s">
        <v>21739</v>
      </c>
      <c r="V253" s="1439">
        <v>354</v>
      </c>
      <c r="W253" s="1439" t="s">
        <v>21739</v>
      </c>
      <c r="X253" s="1439" t="s">
        <v>21739</v>
      </c>
      <c r="Y253" s="1438" t="s">
        <v>21739</v>
      </c>
      <c r="Z253" s="1138">
        <v>630</v>
      </c>
      <c r="AA253" s="1461" t="s">
        <v>21747</v>
      </c>
      <c r="AB253" s="375">
        <v>11800</v>
      </c>
      <c r="AC253" s="1462"/>
    </row>
    <row r="254" spans="1:29" ht="16.5" customHeight="1">
      <c r="A254" s="1503" t="s">
        <v>21748</v>
      </c>
      <c r="B254" s="1503">
        <v>2</v>
      </c>
      <c r="C254" s="1503"/>
      <c r="D254" s="1503"/>
      <c r="E254" s="1469"/>
      <c r="F254" s="1503"/>
      <c r="G254" s="1470"/>
      <c r="H254" s="1486"/>
      <c r="I254" s="1469"/>
      <c r="J254" s="1471"/>
      <c r="K254" s="1472"/>
      <c r="L254" s="1472"/>
      <c r="M254" s="1473"/>
      <c r="N254" s="1474"/>
      <c r="O254" s="374"/>
      <c r="P254" s="374"/>
      <c r="Q254" s="374"/>
      <c r="R254" s="1475"/>
      <c r="S254" s="1475"/>
      <c r="T254" s="1476"/>
      <c r="U254" s="1476"/>
      <c r="V254" s="1476"/>
      <c r="W254" s="1476"/>
      <c r="X254" s="1476"/>
      <c r="Y254" s="1476"/>
      <c r="Z254" s="1476"/>
      <c r="AA254" s="1477"/>
      <c r="AB254" s="1475"/>
    </row>
  </sheetData>
  <mergeCells count="17">
    <mergeCell ref="K4:N4"/>
    <mergeCell ref="O4:S4"/>
    <mergeCell ref="T4:Z4"/>
    <mergeCell ref="AA4:AA5"/>
    <mergeCell ref="AB4:AB5"/>
    <mergeCell ref="J4:J5"/>
    <mergeCell ref="A2:C2"/>
    <mergeCell ref="A3:C3"/>
    <mergeCell ref="A4:A5"/>
    <mergeCell ref="B4:B5"/>
    <mergeCell ref="C4:C5"/>
    <mergeCell ref="D4:D5"/>
    <mergeCell ref="E4:E5"/>
    <mergeCell ref="F4:F5"/>
    <mergeCell ref="G4:G5"/>
    <mergeCell ref="H4:H5"/>
    <mergeCell ref="I4:I5"/>
  </mergeCells>
  <phoneticPr fontId="3" type="noConversion"/>
  <hyperlinks>
    <hyperlink ref="I132" r:id="rId1" xr:uid="{40BADB08-3DA1-45AC-B100-C90011425275}"/>
    <hyperlink ref="I116" r:id="rId2" xr:uid="{3FD59B0B-C796-42BB-B4E0-3DFAA4546B1C}"/>
    <hyperlink ref="I96" r:id="rId3" display="https://ptmunhwa.or.kr/" xr:uid="{ED76DBC6-C2A1-4665-B8E9-3CC8E96D7425}"/>
    <hyperlink ref="I100" r:id="rId4" display="http://gccc.or.kr/" xr:uid="{083AA645-C3FA-46F0-AFE7-F661EC87AFB4}"/>
    <hyperlink ref="I102" r:id="rId5" xr:uid="{0E24D5C9-E2C3-4CF2-A0A5-39FEDD722F19}"/>
    <hyperlink ref="I93" r:id="rId6" xr:uid="{02326BF3-7ACE-4F3B-BA31-80F5C8E45AC2}"/>
    <hyperlink ref="I108" r:id="rId7" display="www.ycc50.org" xr:uid="{A391BF6D-DA7B-46B5-9CAF-8D41F6005573}"/>
    <hyperlink ref="I110" r:id="rId8" xr:uid="{EE8E9ED2-E0EC-4A44-B48F-24F44854C71D}"/>
    <hyperlink ref="I118" r:id="rId9" xr:uid="{D6AFE7B0-1C96-4E15-9C0A-57961F239929}"/>
    <hyperlink ref="I92" r:id="rId10" xr:uid="{5ADAD21A-9B83-4BC8-B178-ED3F155CC6E0}"/>
    <hyperlink ref="I90" r:id="rId11" display="http://www.suwonsarang.com" xr:uid="{3EEF5019-8F73-4BB5-8E56-CB60C16D8038}"/>
    <hyperlink ref="I113" r:id="rId12" xr:uid="{63D06FD0-6866-4957-B53A-7008FCF63B49}"/>
    <hyperlink ref="I107" r:id="rId13" xr:uid="{AF4DDBD5-37F0-435E-925A-F29A5093C901}"/>
    <hyperlink ref="I105" r:id="rId14" display="www.gpmunhwa.or.kr" xr:uid="{ECC60B51-5833-4A33-859A-E2ED559B7494}"/>
    <hyperlink ref="I97" r:id="rId15" display="http://www.munhwawon.com/" xr:uid="{343ECB7A-0D1D-4F3D-9A7D-096BF53226E3}"/>
    <hyperlink ref="I115" r:id="rId16" xr:uid="{24B1E4E5-B8E7-4E0F-93FB-EA359A6346F3}"/>
    <hyperlink ref="I111" r:id="rId17" xr:uid="{B3B01536-9E07-4C25-A468-2A1089417959}"/>
    <hyperlink ref="I119" r:id="rId18" xr:uid="{6756299C-691B-4123-AA8D-69C312FF393B}"/>
    <hyperlink ref="I112" r:id="rId19" display="http://gimpomunhwa.or.kr" xr:uid="{DCA270B5-F720-411C-9F27-99B7C3716D6C}"/>
    <hyperlink ref="I94" r:id="rId20" display="bucheonculture.or.kr/" xr:uid="{7D6FD992-145D-4EEC-A6A7-7C804279B595}"/>
    <hyperlink ref="I98" r:id="rId21" display="http://www.ansanculture.or.kr" xr:uid="{660AD0EC-46ED-4098-A05D-00D5F6CA7384}"/>
    <hyperlink ref="I106" r:id="rId22" display="https://uwcc.or.kr/" xr:uid="{D3FE952C-EBDB-4A12-A096-26116E02300F}"/>
    <hyperlink ref="I91" r:id="rId23" tooltip="http://www.seongnamculture.or.kr/" xr:uid="{1B707400-BA39-4D3D-A303-94DEDE1333D5}"/>
    <hyperlink ref="I52" r:id="rId24" xr:uid="{859B277A-58CB-4053-9F6D-9BFE9413AA0D}"/>
    <hyperlink ref="I55" r:id="rId25" xr:uid="{E3F65EDE-0DD9-46E8-97CE-41C5C4A6EA1B}"/>
    <hyperlink ref="I57" r:id="rId26" display="http://dgdscc.kr/" xr:uid="{59F847A9-1086-49BC-993A-74FCBCD10BCB}"/>
    <hyperlink ref="I54" r:id="rId27" xr:uid="{922AD76F-C191-4A34-8DE0-4E9A316DE73A}"/>
    <hyperlink ref="I49" r:id="rId28" xr:uid="{6ABDFD09-83A2-43A5-88FD-5A73B2841135}"/>
    <hyperlink ref="I51" r:id="rId29" xr:uid="{6ECFFD2E-E8EB-49A5-8F1D-F47C8F4CC286}"/>
    <hyperlink ref="I56" r:id="rId30" xr:uid="{31249D6C-CC45-40B7-8191-E46ACBF577D5}"/>
    <hyperlink ref="I76" r:id="rId31" xr:uid="{B613E9A6-0D78-47BA-AF20-4E65317CF87C}"/>
    <hyperlink ref="I78" r:id="rId32" display="http://sgcc.or.kr/" xr:uid="{8B4D68FF-8FE2-40F8-92AE-8356496485E4}"/>
    <hyperlink ref="I79" r:id="rId33" xr:uid="{4C210D55-7FE6-467A-B29C-970F16BB0C00}"/>
    <hyperlink ref="I80" r:id="rId34" xr:uid="{DD096898-2FFA-4662-8E1C-E1B73D3428C4}"/>
    <hyperlink ref="I32" r:id="rId35" xr:uid="{F2DC166F-349D-4D92-8AC7-C845673DE49C}"/>
    <hyperlink ref="I33" r:id="rId36" xr:uid="{37B61D44-3630-4E40-A991-5194792DC2CC}"/>
    <hyperlink ref="I35" r:id="rId37" xr:uid="{7B59D841-F5A1-4AE4-A588-A5E18BBE850C}"/>
    <hyperlink ref="I37" r:id="rId38" xr:uid="{6FFB44BF-F01B-41DA-99E5-391C7C83D148}"/>
    <hyperlink ref="I38" r:id="rId39" xr:uid="{45AD669A-4CD0-4B62-9A6D-D51331C8EF7B}"/>
    <hyperlink ref="I40" r:id="rId40" xr:uid="{9B8DED10-6B28-4D0C-A8B2-65B1C73E6662}"/>
    <hyperlink ref="I41" r:id="rId41" xr:uid="{E421B03B-7657-435D-BA75-AF10AF0E929D}"/>
    <hyperlink ref="I42" r:id="rId42" xr:uid="{39B8CBA4-631A-4014-BE25-B3B820AA227B}"/>
    <hyperlink ref="I43" r:id="rId43" xr:uid="{2CEC3768-0BD4-4510-B9F1-EE76F45C4C45}"/>
    <hyperlink ref="I44" r:id="rId44" xr:uid="{32155B2E-9DA4-4707-928A-EFECE4D5E277}"/>
    <hyperlink ref="I45" r:id="rId45" xr:uid="{A9ABB10D-B938-42E3-BEDB-0C6F59A8D31D}"/>
    <hyperlink ref="I8" r:id="rId46" xr:uid="{76F0B078-6847-4E92-BF64-7F4D7FC41449}"/>
    <hyperlink ref="I28" r:id="rId47" xr:uid="{206A8078-2623-4FBA-9C74-02498DBFDC32}"/>
    <hyperlink ref="I6" r:id="rId48" xr:uid="{0E41625C-0CDF-45F4-A41F-62036C17DBA7}"/>
    <hyperlink ref="I85" r:id="rId49" xr:uid="{E504771A-7965-419C-BD98-E73BA0C9AEDC}"/>
    <hyperlink ref="I82" r:id="rId50" xr:uid="{0AD7D409-5C31-427E-B9E5-EC762A92A3AC}"/>
    <hyperlink ref="I86" r:id="rId51" xr:uid="{BF44EA1B-E7F3-4265-BE0A-8EE0EED55671}"/>
    <hyperlink ref="I84" r:id="rId52" xr:uid="{AD263BBD-AF96-4FD8-826A-7256FA94D379}"/>
    <hyperlink ref="I83" r:id="rId53" xr:uid="{1E9956C8-B4CE-471E-B890-C635390DD808}"/>
    <hyperlink ref="I67" r:id="rId54" xr:uid="{FEB8FC70-9D50-4BBA-8390-E3FDB70136C4}"/>
    <hyperlink ref="I64" r:id="rId55" display="https://portal.icbp.go.kr/bpcc/" xr:uid="{D2823DB9-067A-48E4-BD3F-62F64527954D}"/>
    <hyperlink ref="I59" r:id="rId56" display="icjgcc.or.kr/" xr:uid="{DAD0132E-EE31-48B3-B577-A945549B2940}"/>
    <hyperlink ref="I68" r:id="rId57" xr:uid="{17F3B2B8-0168-4422-B893-111F9E6D6761}"/>
    <hyperlink ref="I66" r:id="rId58" xr:uid="{1AB30693-8361-4B27-B136-0E5BBAC38AD8}"/>
    <hyperlink ref="I60" r:id="rId59" xr:uid="{1B3494D6-9729-4B03-BC37-E3C40BABD619}"/>
    <hyperlink ref="I200" r:id="rId60" display="www.muanculture.or.kr" xr:uid="{9B8C949D-19F2-4A06-B0E3-F2400F8245BF}"/>
    <hyperlink ref="I162" r:id="rId61" xr:uid="{E3611219-B47E-46C1-8E16-02B8B6643D27}"/>
    <hyperlink ref="I167" r:id="rId62" xr:uid="{5DD794AC-CE14-4E08-BDE9-BCD4B9BF5F9D}"/>
    <hyperlink ref="I158" r:id="rId63" xr:uid="{AB1C2AC3-1940-42E7-9F90-DF42A41B6BDE}"/>
    <hyperlink ref="I168" r:id="rId64" xr:uid="{D5811412-FBC9-4C48-8D55-C562BB8A4E8D}"/>
    <hyperlink ref="I154" r:id="rId65" xr:uid="{1E01F705-9C53-4787-B7F4-D1D276FE871A}"/>
    <hyperlink ref="I155" r:id="rId66" xr:uid="{5D0895FE-7AD9-480C-AC8F-442870361594}"/>
    <hyperlink ref="I153" r:id="rId67" xr:uid="{C281E33E-9CA0-4B4C-BE8A-7B434CB63E8A}"/>
    <hyperlink ref="I144" r:id="rId68" xr:uid="{AC680FF1-B377-4288-94BC-9839A352082D}"/>
    <hyperlink ref="I145" r:id="rId69" xr:uid="{FC961DE7-C57B-4482-8E28-3EB209723A8B}"/>
    <hyperlink ref="I150" r:id="rId70" xr:uid="{A97A467D-046C-40D9-A9EF-F2292B68F693}"/>
    <hyperlink ref="I246" r:id="rId71" display="http://hadong.kccf.or.kr" xr:uid="{62B658F0-8E76-4CD0-BC21-9EA76C6BBFAE}"/>
    <hyperlink ref="I243" r:id="rId72" xr:uid="{D9EB3FDF-03F8-4832-B7CD-7D065536CA3D}"/>
    <hyperlink ref="I233" r:id="rId73" display="http://jinhae.kccf.or.kr" xr:uid="{ED564A9B-C238-41C6-AC90-09238AF04F20}"/>
    <hyperlink ref="I232" r:id="rId74" display="http://masan.kccf.or.kr" xr:uid="{D9DF3EEF-69BE-48DC-83E6-AE13860305E3}"/>
    <hyperlink ref="I235" r:id="rId75" display="http://tongyeong.kccf.or.kr" xr:uid="{B22F14AE-CA11-434E-A261-849ED44162BD}"/>
    <hyperlink ref="I237" r:id="rId76" xr:uid="{EA191348-E845-4096-BC32-1A88569C8B8A}"/>
    <hyperlink ref="I245" r:id="rId77" display="hn6969@kccf.or.kr" xr:uid="{695CDD5D-8389-4E32-9D87-73EFAB382194}"/>
    <hyperlink ref="I234" r:id="rId78" xr:uid="{73EA8919-35CA-4C42-9E93-3C4615EDC5F1}"/>
    <hyperlink ref="I231" r:id="rId79" xr:uid="{EE24263E-D6FC-48A1-8BE6-51E7F21CCE6D}"/>
    <hyperlink ref="I236" r:id="rId80" xr:uid="{0A73C818-FA98-46A7-8741-959F47AB2801}"/>
    <hyperlink ref="I242" r:id="rId81" xr:uid="{A1E65E4A-F400-430E-8365-A90AB3868D83}"/>
    <hyperlink ref="I177" r:id="rId82" display="https://jinanmunhwa.or.kr/" xr:uid="{8412F0B2-CA64-4DF7-8533-DC54663F4E8F}"/>
    <hyperlink ref="I23" r:id="rId83" xr:uid="{B172EFB7-DFA9-44C8-918F-2BA30BCD449B}"/>
    <hyperlink ref="I34" r:id="rId84" display="http://bdgcc.or.kr" xr:uid="{863367FB-E87F-497B-AFC7-FDC6E7B648B6}"/>
    <hyperlink ref="I53" r:id="rId85" display="http://dgbukgucc.or.kr" xr:uid="{E623A04D-BA98-495A-931D-867FB8AD0275}"/>
    <hyperlink ref="I123" r:id="rId86" xr:uid="{5BD3A804-3680-4B1D-A7B6-C0E2036180A5}"/>
    <hyperlink ref="I127" r:id="rId87" xr:uid="{409233A3-5495-4665-B73C-E7954D506F3B}"/>
    <hyperlink ref="I128" r:id="rId88" display="https://sccc.or.kr" xr:uid="{3EEFC6CA-B556-4106-A3BE-A2206DD401BE}"/>
    <hyperlink ref="I129" r:id="rId89" xr:uid="{3E1CE916-27CC-4864-9392-19E77EECB481}"/>
  </hyperlinks>
  <pageMargins left="0.7" right="0.7" top="0.75" bottom="0.75" header="0.3" footer="0.3"/>
  <pageSetup paperSize="9" orientation="portrait" r:id="rId9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B09B-296B-40C0-A8E8-00EFA1C2BFCD}">
  <dimension ref="A1:AS51"/>
  <sheetViews>
    <sheetView zoomScaleNormal="100" workbookViewId="0">
      <pane ySplit="6" topLeftCell="A7" activePane="bottomLeft" state="frozen"/>
      <selection pane="bottomLeft" activeCell="A2" sqref="A2:C2"/>
    </sheetView>
  </sheetViews>
  <sheetFormatPr defaultColWidth="9" defaultRowHeight="16.5" customHeight="1"/>
  <cols>
    <col min="1" max="1" width="4.625" style="1616" customWidth="1"/>
    <col min="2" max="2" width="11.625" style="1616" customWidth="1"/>
    <col min="3" max="3" width="9" style="1617"/>
    <col min="4" max="4" width="25.75" style="1617" customWidth="1"/>
    <col min="5" max="5" width="40.375" style="1618" customWidth="1"/>
    <col min="6" max="6" width="12.625" style="1619" customWidth="1"/>
    <col min="7" max="7" width="30.625" style="1620" customWidth="1"/>
    <col min="8" max="8" width="10.625" style="1617" customWidth="1"/>
    <col min="9" max="9" width="9" style="1617" customWidth="1"/>
    <col min="10" max="10" width="18.125" style="1617" customWidth="1"/>
    <col min="11" max="11" width="25.5" style="1617" customWidth="1"/>
    <col min="12" max="12" width="9.625" style="1621" customWidth="1"/>
    <col min="13" max="15" width="8.625" style="1617" customWidth="1"/>
    <col min="16" max="16" width="20.625" style="1622" customWidth="1"/>
    <col min="17" max="18" width="11.625" style="1617" customWidth="1"/>
    <col min="19" max="19" width="12" style="1617" customWidth="1"/>
    <col min="20" max="20" width="11.125" style="1617" customWidth="1"/>
    <col min="21" max="32" width="8.625" style="1623" customWidth="1"/>
    <col min="33" max="33" width="8.625" style="1624" customWidth="1"/>
    <col min="34" max="34" width="20.625" style="1625" customWidth="1"/>
    <col min="35" max="35" width="8.625" style="1626" customWidth="1"/>
    <col min="36" max="36" width="8.625" style="1621" customWidth="1"/>
    <col min="37" max="37" width="20.625" style="1625" customWidth="1"/>
    <col min="38" max="38" width="8.625" style="1626" customWidth="1"/>
    <col min="39" max="39" width="8.625" style="1621" customWidth="1"/>
    <col min="40" max="40" width="20.625" style="1622" customWidth="1"/>
    <col min="41" max="41" width="8.625" style="1627" customWidth="1"/>
    <col min="42" max="42" width="8.625" style="1621" customWidth="1"/>
    <col min="43" max="43" width="20.625" style="1628" customWidth="1"/>
    <col min="44" max="44" width="8.625" style="1629" customWidth="1"/>
    <col min="45" max="45" width="10.625" style="1629" customWidth="1"/>
    <col min="46" max="16384" width="9" style="1598"/>
  </cols>
  <sheetData>
    <row r="1" spans="1:45" s="1572" customFormat="1">
      <c r="A1" s="1559"/>
      <c r="B1" s="1559"/>
      <c r="C1" s="1560"/>
      <c r="D1" s="1560"/>
      <c r="E1" s="1561"/>
      <c r="F1" s="987"/>
      <c r="G1" s="1562"/>
      <c r="H1" s="1560"/>
      <c r="I1" s="1560"/>
      <c r="J1" s="1560"/>
      <c r="K1" s="1560"/>
      <c r="L1" s="1563"/>
      <c r="M1" s="1560"/>
      <c r="N1" s="1560"/>
      <c r="O1" s="1560"/>
      <c r="P1" s="1564"/>
      <c r="Q1" s="1560"/>
      <c r="R1" s="1560"/>
      <c r="S1" s="1560"/>
      <c r="T1" s="1560"/>
      <c r="U1" s="1565"/>
      <c r="V1" s="1565"/>
      <c r="W1" s="1565"/>
      <c r="X1" s="1565"/>
      <c r="Y1" s="1565"/>
      <c r="Z1" s="1565"/>
      <c r="AA1" s="1565"/>
      <c r="AB1" s="1565"/>
      <c r="AC1" s="1565"/>
      <c r="AD1" s="1565"/>
      <c r="AE1" s="1565"/>
      <c r="AF1" s="1565"/>
      <c r="AG1" s="1566"/>
      <c r="AH1" s="1567"/>
      <c r="AI1" s="1568"/>
      <c r="AJ1" s="1563"/>
      <c r="AK1" s="1567"/>
      <c r="AL1" s="1568"/>
      <c r="AM1" s="1563"/>
      <c r="AN1" s="1564"/>
      <c r="AO1" s="1569"/>
      <c r="AP1" s="1563"/>
      <c r="AQ1" s="1570"/>
      <c r="AR1" s="1571"/>
      <c r="AS1" s="1571"/>
    </row>
    <row r="2" spans="1:45" s="1588" customFormat="1" ht="16.5" customHeight="1">
      <c r="A2" s="1894" t="s">
        <v>23066</v>
      </c>
      <c r="B2" s="1894"/>
      <c r="C2" s="1894"/>
      <c r="D2" s="1573"/>
      <c r="E2" s="1573"/>
      <c r="F2" s="1573"/>
      <c r="G2" s="1574"/>
      <c r="H2" s="1573"/>
      <c r="I2" s="1573"/>
      <c r="J2" s="1575"/>
      <c r="K2" s="1573"/>
      <c r="L2" s="1576"/>
      <c r="M2" s="1573"/>
      <c r="N2" s="1573"/>
      <c r="O2" s="1573"/>
      <c r="P2" s="1577"/>
      <c r="Q2" s="1573"/>
      <c r="R2" s="1573"/>
      <c r="S2" s="1573"/>
      <c r="T2" s="1578"/>
      <c r="U2" s="1579"/>
      <c r="V2" s="1579"/>
      <c r="W2" s="1579"/>
      <c r="X2" s="1579"/>
      <c r="Y2" s="1579"/>
      <c r="Z2" s="1579"/>
      <c r="AA2" s="1580"/>
      <c r="AB2" s="1580"/>
      <c r="AC2" s="1580"/>
      <c r="AD2" s="1581"/>
      <c r="AE2" s="1581"/>
      <c r="AF2" s="1581"/>
      <c r="AG2" s="1582"/>
      <c r="AH2" s="1583"/>
      <c r="AI2" s="1584"/>
      <c r="AJ2" s="1585"/>
      <c r="AK2" s="1583"/>
      <c r="AL2" s="1584"/>
      <c r="AM2" s="1585"/>
      <c r="AN2" s="1583"/>
      <c r="AO2" s="1584"/>
      <c r="AP2" s="1585"/>
      <c r="AQ2" s="1586"/>
      <c r="AR2" s="1587"/>
      <c r="AS2" s="1587"/>
    </row>
    <row r="3" spans="1:45" s="1588" customFormat="1" ht="16.5" customHeight="1">
      <c r="A3" s="1924" t="s">
        <v>12849</v>
      </c>
      <c r="B3" s="1924"/>
      <c r="C3" s="1924"/>
      <c r="D3" s="1924"/>
      <c r="E3" s="1589"/>
      <c r="F3" s="1589"/>
      <c r="G3" s="1590"/>
      <c r="H3" s="1589"/>
      <c r="I3" s="1589"/>
      <c r="J3" s="1591"/>
      <c r="K3" s="1589"/>
      <c r="L3" s="1592"/>
      <c r="M3" s="1589"/>
      <c r="N3" s="1593"/>
      <c r="O3" s="1589"/>
      <c r="P3" s="1594"/>
      <c r="Q3" s="1589"/>
      <c r="R3" s="1589"/>
      <c r="S3" s="1589"/>
      <c r="T3" s="1589"/>
      <c r="U3" s="1595"/>
      <c r="V3" s="1595"/>
      <c r="W3" s="1595"/>
      <c r="X3" s="1595"/>
      <c r="Y3" s="1595"/>
      <c r="Z3" s="1595"/>
      <c r="AA3" s="1596"/>
      <c r="AB3" s="1596"/>
      <c r="AC3" s="1596"/>
      <c r="AD3" s="1581"/>
      <c r="AE3" s="1581"/>
      <c r="AF3" s="1581"/>
      <c r="AG3" s="1582"/>
      <c r="AH3" s="1583"/>
      <c r="AI3" s="1584"/>
      <c r="AJ3" s="1585"/>
      <c r="AK3" s="1583"/>
      <c r="AL3" s="1584"/>
      <c r="AM3" s="1585"/>
      <c r="AN3" s="1583"/>
      <c r="AO3" s="1584"/>
      <c r="AP3" s="1585"/>
      <c r="AQ3" s="1586"/>
      <c r="AR3" s="1587"/>
      <c r="AS3" s="1587"/>
    </row>
    <row r="4" spans="1:45" ht="16.5" customHeight="1">
      <c r="A4" s="1925" t="s">
        <v>23067</v>
      </c>
      <c r="B4" s="1926" t="s">
        <v>21752</v>
      </c>
      <c r="C4" s="1929" t="s">
        <v>17916</v>
      </c>
      <c r="D4" s="1929" t="s">
        <v>23068</v>
      </c>
      <c r="E4" s="1929" t="s">
        <v>21757</v>
      </c>
      <c r="F4" s="1932" t="s">
        <v>23069</v>
      </c>
      <c r="G4" s="1898" t="s">
        <v>23070</v>
      </c>
      <c r="H4" s="1929" t="s">
        <v>23071</v>
      </c>
      <c r="I4" s="1935" t="s">
        <v>23072</v>
      </c>
      <c r="J4" s="1936"/>
      <c r="K4" s="1898" t="s">
        <v>23073</v>
      </c>
      <c r="L4" s="1918" t="s">
        <v>23074</v>
      </c>
      <c r="M4" s="1918" t="s">
        <v>23075</v>
      </c>
      <c r="N4" s="1918" t="s">
        <v>23076</v>
      </c>
      <c r="O4" s="1898" t="s">
        <v>23077</v>
      </c>
      <c r="P4" s="1898" t="s">
        <v>21761</v>
      </c>
      <c r="Q4" s="1921" t="s">
        <v>21760</v>
      </c>
      <c r="R4" s="1922"/>
      <c r="S4" s="1922"/>
      <c r="T4" s="1923"/>
      <c r="U4" s="1898" t="s">
        <v>23078</v>
      </c>
      <c r="V4" s="1901" t="s">
        <v>23079</v>
      </c>
      <c r="W4" s="1902"/>
      <c r="X4" s="1902"/>
      <c r="Y4" s="1902"/>
      <c r="Z4" s="1902"/>
      <c r="AA4" s="1902"/>
      <c r="AB4" s="1902"/>
      <c r="AC4" s="1902"/>
      <c r="AD4" s="1902"/>
      <c r="AE4" s="1903"/>
      <c r="AF4" s="1898" t="s">
        <v>23080</v>
      </c>
      <c r="AG4" s="1901" t="s">
        <v>23081</v>
      </c>
      <c r="AH4" s="1902"/>
      <c r="AI4" s="1904"/>
      <c r="AJ4" s="1902"/>
      <c r="AK4" s="1902"/>
      <c r="AL4" s="1902"/>
      <c r="AM4" s="1902"/>
      <c r="AN4" s="1902"/>
      <c r="AO4" s="1597"/>
      <c r="AP4" s="1905" t="s">
        <v>23082</v>
      </c>
      <c r="AQ4" s="1906"/>
      <c r="AR4" s="1907"/>
      <c r="AS4" s="1915" t="s">
        <v>23083</v>
      </c>
    </row>
    <row r="5" spans="1:45" ht="16.5" customHeight="1">
      <c r="A5" s="1925"/>
      <c r="B5" s="1927"/>
      <c r="C5" s="1930"/>
      <c r="D5" s="1930"/>
      <c r="E5" s="1930"/>
      <c r="F5" s="1933"/>
      <c r="G5" s="1899"/>
      <c r="H5" s="1930"/>
      <c r="I5" s="1937"/>
      <c r="J5" s="1938"/>
      <c r="K5" s="1899"/>
      <c r="L5" s="1919"/>
      <c r="M5" s="1919"/>
      <c r="N5" s="1919"/>
      <c r="O5" s="1899"/>
      <c r="P5" s="1899"/>
      <c r="Q5" s="1898" t="s">
        <v>21769</v>
      </c>
      <c r="R5" s="1898" t="s">
        <v>21770</v>
      </c>
      <c r="S5" s="1898" t="s">
        <v>21771</v>
      </c>
      <c r="T5" s="1898" t="s">
        <v>21772</v>
      </c>
      <c r="U5" s="1899"/>
      <c r="V5" s="1910" t="s">
        <v>23084</v>
      </c>
      <c r="W5" s="1910" t="s">
        <v>23085</v>
      </c>
      <c r="X5" s="1910" t="s">
        <v>23086</v>
      </c>
      <c r="Y5" s="1910" t="s">
        <v>23087</v>
      </c>
      <c r="Z5" s="1910" t="s">
        <v>23088</v>
      </c>
      <c r="AA5" s="1910" t="s">
        <v>23089</v>
      </c>
      <c r="AB5" s="1910" t="s">
        <v>23090</v>
      </c>
      <c r="AC5" s="1910" t="s">
        <v>23091</v>
      </c>
      <c r="AD5" s="1910" t="s">
        <v>23092</v>
      </c>
      <c r="AE5" s="1910" t="s">
        <v>17954</v>
      </c>
      <c r="AF5" s="1899"/>
      <c r="AG5" s="1901" t="s">
        <v>23093</v>
      </c>
      <c r="AH5" s="1902"/>
      <c r="AI5" s="1912"/>
      <c r="AJ5" s="1901" t="s">
        <v>23094</v>
      </c>
      <c r="AK5" s="1902"/>
      <c r="AL5" s="1903"/>
      <c r="AM5" s="1901" t="s">
        <v>23095</v>
      </c>
      <c r="AN5" s="1902"/>
      <c r="AO5" s="1903"/>
      <c r="AP5" s="1913" t="s">
        <v>23096</v>
      </c>
      <c r="AQ5" s="1913" t="s">
        <v>23097</v>
      </c>
      <c r="AR5" s="1908" t="s">
        <v>23098</v>
      </c>
      <c r="AS5" s="1916"/>
    </row>
    <row r="6" spans="1:45" ht="16.5" customHeight="1">
      <c r="A6" s="1925"/>
      <c r="B6" s="1928"/>
      <c r="C6" s="1931"/>
      <c r="D6" s="1931"/>
      <c r="E6" s="1931"/>
      <c r="F6" s="1934"/>
      <c r="G6" s="1900"/>
      <c r="H6" s="1931"/>
      <c r="I6" s="1939"/>
      <c r="J6" s="1940"/>
      <c r="K6" s="1900"/>
      <c r="L6" s="1920"/>
      <c r="M6" s="1920"/>
      <c r="N6" s="1920"/>
      <c r="O6" s="1900"/>
      <c r="P6" s="1900"/>
      <c r="Q6" s="1900"/>
      <c r="R6" s="1900"/>
      <c r="S6" s="1900"/>
      <c r="T6" s="1900"/>
      <c r="U6" s="1900"/>
      <c r="V6" s="1911"/>
      <c r="W6" s="1911"/>
      <c r="X6" s="1911"/>
      <c r="Y6" s="1911"/>
      <c r="Z6" s="1911"/>
      <c r="AA6" s="1911"/>
      <c r="AB6" s="1911"/>
      <c r="AC6" s="1911"/>
      <c r="AD6" s="1911"/>
      <c r="AE6" s="1911"/>
      <c r="AF6" s="1900"/>
      <c r="AG6" s="1599" t="s">
        <v>23099</v>
      </c>
      <c r="AH6" s="159" t="s">
        <v>23100</v>
      </c>
      <c r="AI6" s="1600" t="s">
        <v>23101</v>
      </c>
      <c r="AJ6" s="1601" t="s">
        <v>23099</v>
      </c>
      <c r="AK6" s="159" t="s">
        <v>23102</v>
      </c>
      <c r="AL6" s="1600" t="s">
        <v>23101</v>
      </c>
      <c r="AM6" s="1601" t="s">
        <v>23099</v>
      </c>
      <c r="AN6" s="159" t="s">
        <v>23102</v>
      </c>
      <c r="AO6" s="1600" t="s">
        <v>23101</v>
      </c>
      <c r="AP6" s="1914"/>
      <c r="AQ6" s="1914"/>
      <c r="AR6" s="1909"/>
      <c r="AS6" s="1917"/>
    </row>
    <row r="7" spans="1:45" ht="16.5" customHeight="1">
      <c r="A7" s="1602">
        <v>1</v>
      </c>
      <c r="B7" s="1602" t="s">
        <v>17966</v>
      </c>
      <c r="C7" s="1603" t="s">
        <v>315</v>
      </c>
      <c r="D7" s="1603" t="s">
        <v>23103</v>
      </c>
      <c r="E7" s="1604" t="s">
        <v>23104</v>
      </c>
      <c r="F7" s="1603" t="s">
        <v>23105</v>
      </c>
      <c r="G7" s="1605" t="s">
        <v>23106</v>
      </c>
      <c r="H7" s="1603" t="s">
        <v>23107</v>
      </c>
      <c r="I7" s="1603" t="s">
        <v>21782</v>
      </c>
      <c r="J7" s="1603" t="s">
        <v>23108</v>
      </c>
      <c r="K7" s="1603" t="s">
        <v>23109</v>
      </c>
      <c r="L7" s="1606">
        <v>5040</v>
      </c>
      <c r="M7" s="1603">
        <v>1</v>
      </c>
      <c r="N7" s="1603">
        <v>1</v>
      </c>
      <c r="O7" s="1603">
        <f>M7+N7</f>
        <v>2</v>
      </c>
      <c r="P7" s="1607" t="s">
        <v>6349</v>
      </c>
      <c r="Q7" s="1608" t="s">
        <v>21798</v>
      </c>
      <c r="R7" s="1608" t="s">
        <v>6378</v>
      </c>
      <c r="S7" s="1603" t="s">
        <v>6378</v>
      </c>
      <c r="T7" s="1608" t="s">
        <v>6378</v>
      </c>
      <c r="U7" s="1609">
        <v>312.7</v>
      </c>
      <c r="V7" s="1609"/>
      <c r="W7" s="1609"/>
      <c r="X7" s="1609"/>
      <c r="Y7" s="1609"/>
      <c r="Z7" s="1609"/>
      <c r="AA7" s="1609"/>
      <c r="AB7" s="1609"/>
      <c r="AC7" s="1609"/>
      <c r="AD7" s="1609"/>
      <c r="AE7" s="1609"/>
      <c r="AF7" s="1610">
        <f>SUM(AG7,AJ7,AM7)</f>
        <v>30</v>
      </c>
      <c r="AG7" s="1611">
        <v>18</v>
      </c>
      <c r="AH7" s="1612" t="s">
        <v>23110</v>
      </c>
      <c r="AI7" s="1609">
        <v>420</v>
      </c>
      <c r="AJ7" s="1606">
        <v>4</v>
      </c>
      <c r="AK7" s="1612" t="s">
        <v>23111</v>
      </c>
      <c r="AL7" s="1609">
        <v>71</v>
      </c>
      <c r="AM7" s="1606">
        <v>8</v>
      </c>
      <c r="AN7" s="1607" t="s">
        <v>23112</v>
      </c>
      <c r="AO7" s="1609">
        <v>170</v>
      </c>
      <c r="AP7" s="1606">
        <v>6</v>
      </c>
      <c r="AQ7" s="1613" t="s">
        <v>23113</v>
      </c>
      <c r="AR7" s="1614">
        <v>120</v>
      </c>
      <c r="AS7" s="1614">
        <v>6445000</v>
      </c>
    </row>
    <row r="8" spans="1:45" ht="16.5" customHeight="1">
      <c r="A8" s="1602">
        <v>2</v>
      </c>
      <c r="B8" s="1602" t="s">
        <v>17966</v>
      </c>
      <c r="C8" s="1603" t="s">
        <v>185</v>
      </c>
      <c r="D8" s="1603" t="s">
        <v>23114</v>
      </c>
      <c r="E8" s="1604" t="s">
        <v>23115</v>
      </c>
      <c r="F8" s="1603" t="s">
        <v>20149</v>
      </c>
      <c r="G8" s="1605"/>
      <c r="H8" s="1603" t="s">
        <v>22410</v>
      </c>
      <c r="I8" s="1603" t="s">
        <v>21880</v>
      </c>
      <c r="J8" s="1603" t="s">
        <v>20145</v>
      </c>
      <c r="K8" s="1603" t="s">
        <v>23116</v>
      </c>
      <c r="L8" s="1606">
        <v>4000</v>
      </c>
      <c r="M8" s="1603">
        <v>1</v>
      </c>
      <c r="N8" s="1603">
        <v>1</v>
      </c>
      <c r="O8" s="1603">
        <f t="shared" ref="O8:O51" si="0">M8+N8</f>
        <v>2</v>
      </c>
      <c r="P8" s="1607" t="s">
        <v>23117</v>
      </c>
      <c r="Q8" s="1603" t="s">
        <v>21798</v>
      </c>
      <c r="R8" s="1608" t="s">
        <v>6378</v>
      </c>
      <c r="S8" s="1603" t="s">
        <v>6378</v>
      </c>
      <c r="T8" s="1608" t="s">
        <v>6378</v>
      </c>
      <c r="U8" s="1609">
        <v>347</v>
      </c>
      <c r="V8" s="1609"/>
      <c r="W8" s="1609"/>
      <c r="X8" s="1609">
        <v>138</v>
      </c>
      <c r="Y8" s="1609">
        <v>33</v>
      </c>
      <c r="Z8" s="1609"/>
      <c r="AA8" s="1609"/>
      <c r="AB8" s="1609"/>
      <c r="AC8" s="1609"/>
      <c r="AD8" s="1609">
        <v>33</v>
      </c>
      <c r="AE8" s="1609">
        <v>44</v>
      </c>
      <c r="AF8" s="1610">
        <f t="shared" ref="AF8:AF51" si="1">SUM(AG8,AJ8,AM8)</f>
        <v>17</v>
      </c>
      <c r="AG8" s="1611">
        <v>17</v>
      </c>
      <c r="AH8" s="1612" t="s">
        <v>23118</v>
      </c>
      <c r="AI8" s="1609">
        <v>300</v>
      </c>
      <c r="AJ8" s="1606"/>
      <c r="AK8" s="1612"/>
      <c r="AL8" s="1609"/>
      <c r="AM8" s="1606"/>
      <c r="AN8" s="1607"/>
      <c r="AO8" s="1609"/>
      <c r="AP8" s="1606"/>
      <c r="AQ8" s="1613"/>
      <c r="AR8" s="1614"/>
      <c r="AS8" s="1614">
        <v>189355000</v>
      </c>
    </row>
    <row r="9" spans="1:45" ht="16.5" customHeight="1">
      <c r="A9" s="1602">
        <v>3</v>
      </c>
      <c r="B9" s="1602" t="s">
        <v>17966</v>
      </c>
      <c r="C9" s="1603" t="s">
        <v>277</v>
      </c>
      <c r="D9" s="1603" t="s">
        <v>23119</v>
      </c>
      <c r="E9" s="1604" t="s">
        <v>23120</v>
      </c>
      <c r="F9" s="1603" t="s">
        <v>23121</v>
      </c>
      <c r="G9" s="1605" t="s">
        <v>23122</v>
      </c>
      <c r="H9" s="1615" t="s">
        <v>23123</v>
      </c>
      <c r="I9" s="1603" t="s">
        <v>21880</v>
      </c>
      <c r="J9" s="1603" t="s">
        <v>23124</v>
      </c>
      <c r="K9" s="1603" t="s">
        <v>23125</v>
      </c>
      <c r="L9" s="1606">
        <v>2622</v>
      </c>
      <c r="M9" s="1603">
        <v>1</v>
      </c>
      <c r="N9" s="1603">
        <v>1</v>
      </c>
      <c r="O9" s="1603">
        <f t="shared" si="0"/>
        <v>2</v>
      </c>
      <c r="P9" s="1607" t="s">
        <v>23126</v>
      </c>
      <c r="Q9" s="1603" t="s">
        <v>22388</v>
      </c>
      <c r="R9" s="1603" t="s">
        <v>22388</v>
      </c>
      <c r="S9" s="1603"/>
      <c r="T9" s="1603"/>
      <c r="U9" s="1609">
        <v>283.5</v>
      </c>
      <c r="V9" s="1609"/>
      <c r="W9" s="1609"/>
      <c r="X9" s="1609"/>
      <c r="Y9" s="1609"/>
      <c r="Z9" s="1609"/>
      <c r="AA9" s="1609"/>
      <c r="AB9" s="1609"/>
      <c r="AC9" s="1609"/>
      <c r="AD9" s="1609"/>
      <c r="AE9" s="1609"/>
      <c r="AF9" s="1610">
        <f t="shared" si="1"/>
        <v>1</v>
      </c>
      <c r="AG9" s="1611">
        <v>1</v>
      </c>
      <c r="AH9" s="1612" t="s">
        <v>23127</v>
      </c>
      <c r="AI9" s="1609">
        <v>1792</v>
      </c>
      <c r="AJ9" s="1606"/>
      <c r="AK9" s="1612"/>
      <c r="AL9" s="1609"/>
      <c r="AM9" s="1606"/>
      <c r="AN9" s="1607"/>
      <c r="AO9" s="1609"/>
      <c r="AP9" s="1606"/>
      <c r="AQ9" s="1613"/>
      <c r="AR9" s="1614"/>
      <c r="AS9" s="1614">
        <v>26518000</v>
      </c>
    </row>
    <row r="10" spans="1:45" ht="16.5" customHeight="1">
      <c r="A10" s="1602">
        <v>4</v>
      </c>
      <c r="B10" s="1602" t="s">
        <v>17966</v>
      </c>
      <c r="C10" s="1603" t="s">
        <v>302</v>
      </c>
      <c r="D10" s="1603" t="s">
        <v>23128</v>
      </c>
      <c r="E10" s="1604" t="s">
        <v>23129</v>
      </c>
      <c r="F10" s="1603" t="s">
        <v>23130</v>
      </c>
      <c r="G10" s="1605"/>
      <c r="H10" s="1615" t="s">
        <v>23131</v>
      </c>
      <c r="I10" s="1603" t="s">
        <v>21880</v>
      </c>
      <c r="J10" s="1603" t="s">
        <v>23132</v>
      </c>
      <c r="K10" s="1603" t="s">
        <v>23133</v>
      </c>
      <c r="L10" s="1606">
        <v>200</v>
      </c>
      <c r="M10" s="1603"/>
      <c r="N10" s="1603"/>
      <c r="O10" s="1603">
        <f t="shared" si="0"/>
        <v>0</v>
      </c>
      <c r="P10" s="1607" t="s">
        <v>23134</v>
      </c>
      <c r="Q10" s="1603" t="s">
        <v>21798</v>
      </c>
      <c r="R10" s="1603" t="s">
        <v>21798</v>
      </c>
      <c r="S10" s="1603"/>
      <c r="T10" s="1603"/>
      <c r="U10" s="1609">
        <v>603.1</v>
      </c>
      <c r="V10" s="1609"/>
      <c r="W10" s="1609">
        <v>119</v>
      </c>
      <c r="X10" s="1609"/>
      <c r="Y10" s="1609"/>
      <c r="Z10" s="1609"/>
      <c r="AA10" s="1609"/>
      <c r="AB10" s="1609"/>
      <c r="AC10" s="1609"/>
      <c r="AD10" s="1609"/>
      <c r="AE10" s="1609">
        <v>109.55</v>
      </c>
      <c r="AF10" s="1610">
        <f t="shared" si="1"/>
        <v>0</v>
      </c>
      <c r="AG10" s="1611"/>
      <c r="AH10" s="1612"/>
      <c r="AI10" s="1609"/>
      <c r="AJ10" s="1606"/>
      <c r="AK10" s="1612"/>
      <c r="AL10" s="1609"/>
      <c r="AM10" s="1606"/>
      <c r="AN10" s="1607"/>
      <c r="AO10" s="1609"/>
      <c r="AP10" s="1606"/>
      <c r="AQ10" s="1613"/>
      <c r="AR10" s="1614"/>
      <c r="AS10" s="1614">
        <v>19042000</v>
      </c>
    </row>
    <row r="11" spans="1:45" ht="16.5" customHeight="1">
      <c r="A11" s="1602">
        <v>5</v>
      </c>
      <c r="B11" s="1602" t="s">
        <v>18389</v>
      </c>
      <c r="C11" s="1603" t="s">
        <v>1319</v>
      </c>
      <c r="D11" s="1603" t="s">
        <v>23135</v>
      </c>
      <c r="E11" s="1604" t="s">
        <v>23136</v>
      </c>
      <c r="F11" s="1603" t="s">
        <v>23137</v>
      </c>
      <c r="G11" s="1605" t="s">
        <v>23138</v>
      </c>
      <c r="H11" s="1603" t="s">
        <v>23139</v>
      </c>
      <c r="I11" s="1603" t="s">
        <v>21824</v>
      </c>
      <c r="J11" s="1603" t="s">
        <v>23140</v>
      </c>
      <c r="K11" s="1603" t="s">
        <v>23141</v>
      </c>
      <c r="L11" s="1606">
        <v>15000</v>
      </c>
      <c r="M11" s="1603">
        <v>3</v>
      </c>
      <c r="N11" s="1603">
        <v>1</v>
      </c>
      <c r="O11" s="1603">
        <f t="shared" si="0"/>
        <v>4</v>
      </c>
      <c r="P11" s="1607" t="s">
        <v>6425</v>
      </c>
      <c r="Q11" s="1603" t="s">
        <v>21981</v>
      </c>
      <c r="R11" s="1603" t="s">
        <v>21798</v>
      </c>
      <c r="S11" s="1603" t="s">
        <v>21798</v>
      </c>
      <c r="T11" s="1603" t="s">
        <v>6378</v>
      </c>
      <c r="U11" s="1609">
        <v>501</v>
      </c>
      <c r="V11" s="1609">
        <v>98</v>
      </c>
      <c r="W11" s="1609">
        <v>40</v>
      </c>
      <c r="X11" s="1609">
        <v>30</v>
      </c>
      <c r="Y11" s="1609">
        <v>10</v>
      </c>
      <c r="Z11" s="1609">
        <v>45</v>
      </c>
      <c r="AA11" s="1609">
        <v>140</v>
      </c>
      <c r="AB11" s="1609">
        <v>30</v>
      </c>
      <c r="AC11" s="1609"/>
      <c r="AD11" s="1609"/>
      <c r="AE11" s="1609"/>
      <c r="AF11" s="1610">
        <f t="shared" si="1"/>
        <v>13</v>
      </c>
      <c r="AG11" s="1611">
        <v>6</v>
      </c>
      <c r="AH11" s="1612" t="s">
        <v>23142</v>
      </c>
      <c r="AI11" s="1609">
        <v>900</v>
      </c>
      <c r="AJ11" s="1606">
        <v>4</v>
      </c>
      <c r="AK11" s="1612" t="s">
        <v>23143</v>
      </c>
      <c r="AL11" s="1609">
        <v>2100</v>
      </c>
      <c r="AM11" s="1606">
        <v>3</v>
      </c>
      <c r="AN11" s="1607" t="s">
        <v>23144</v>
      </c>
      <c r="AO11" s="1609">
        <v>200</v>
      </c>
      <c r="AP11" s="1606">
        <v>8</v>
      </c>
      <c r="AQ11" s="1613" t="s">
        <v>23145</v>
      </c>
      <c r="AR11" s="1614">
        <v>500</v>
      </c>
      <c r="AS11" s="1614">
        <v>311000000</v>
      </c>
    </row>
    <row r="12" spans="1:45" ht="16.5" customHeight="1">
      <c r="A12" s="1602">
        <v>6</v>
      </c>
      <c r="B12" s="1602" t="s">
        <v>18389</v>
      </c>
      <c r="C12" s="1603" t="s">
        <v>1319</v>
      </c>
      <c r="D12" s="1603" t="s">
        <v>23146</v>
      </c>
      <c r="E12" s="1605" t="s">
        <v>23147</v>
      </c>
      <c r="F12" s="1603" t="s">
        <v>23148</v>
      </c>
      <c r="G12" s="1605" t="s">
        <v>23149</v>
      </c>
      <c r="H12" s="1603" t="s">
        <v>23150</v>
      </c>
      <c r="I12" s="1603" t="s">
        <v>21880</v>
      </c>
      <c r="J12" s="1603" t="s">
        <v>23151</v>
      </c>
      <c r="K12" s="1603" t="s">
        <v>23152</v>
      </c>
      <c r="L12" s="1606">
        <v>3218</v>
      </c>
      <c r="M12" s="1603">
        <v>3</v>
      </c>
      <c r="N12" s="1603">
        <v>1</v>
      </c>
      <c r="O12" s="1603">
        <f t="shared" si="0"/>
        <v>4</v>
      </c>
      <c r="P12" s="1607" t="s">
        <v>21872</v>
      </c>
      <c r="Q12" s="1603" t="s">
        <v>21798</v>
      </c>
      <c r="R12" s="1603" t="s">
        <v>21798</v>
      </c>
      <c r="S12" s="1603" t="s">
        <v>6378</v>
      </c>
      <c r="T12" s="1603" t="s">
        <v>6378</v>
      </c>
      <c r="U12" s="1609">
        <v>350</v>
      </c>
      <c r="V12" s="1609">
        <v>122.31</v>
      </c>
      <c r="W12" s="1609">
        <v>26.44</v>
      </c>
      <c r="X12" s="1609">
        <v>112.39</v>
      </c>
      <c r="Y12" s="1609"/>
      <c r="Z12" s="1609">
        <v>23.14</v>
      </c>
      <c r="AA12" s="1609"/>
      <c r="AB12" s="1609">
        <v>26.44</v>
      </c>
      <c r="AC12" s="1609"/>
      <c r="AD12" s="1609"/>
      <c r="AE12" s="1609"/>
      <c r="AF12" s="1610">
        <f t="shared" si="1"/>
        <v>21</v>
      </c>
      <c r="AG12" s="1611">
        <v>16</v>
      </c>
      <c r="AH12" s="1612" t="s">
        <v>23153</v>
      </c>
      <c r="AI12" s="1609">
        <v>1059</v>
      </c>
      <c r="AJ12" s="1606">
        <v>5</v>
      </c>
      <c r="AK12" s="1612" t="s">
        <v>23154</v>
      </c>
      <c r="AL12" s="1609">
        <v>200</v>
      </c>
      <c r="AM12" s="1606"/>
      <c r="AN12" s="1607"/>
      <c r="AO12" s="1609"/>
      <c r="AP12" s="1606">
        <v>10</v>
      </c>
      <c r="AQ12" s="1613" t="s">
        <v>23155</v>
      </c>
      <c r="AR12" s="1614">
        <v>200</v>
      </c>
      <c r="AS12" s="1614">
        <v>100000000</v>
      </c>
    </row>
    <row r="13" spans="1:45" ht="16.5" customHeight="1">
      <c r="A13" s="1602">
        <v>7</v>
      </c>
      <c r="B13" s="1602" t="s">
        <v>18389</v>
      </c>
      <c r="C13" s="1603" t="s">
        <v>914</v>
      </c>
      <c r="D13" s="1603" t="s">
        <v>22205</v>
      </c>
      <c r="E13" s="1604" t="s">
        <v>23156</v>
      </c>
      <c r="F13" s="1603" t="s">
        <v>22208</v>
      </c>
      <c r="G13" s="1605" t="s">
        <v>23157</v>
      </c>
      <c r="H13" s="1603" t="s">
        <v>23158</v>
      </c>
      <c r="I13" s="1603" t="s">
        <v>21824</v>
      </c>
      <c r="J13" s="1603" t="s">
        <v>23159</v>
      </c>
      <c r="K13" s="1603" t="s">
        <v>23160</v>
      </c>
      <c r="L13" s="1606">
        <v>16000</v>
      </c>
      <c r="M13" s="1603">
        <v>1</v>
      </c>
      <c r="N13" s="1603"/>
      <c r="O13" s="1603">
        <f t="shared" si="0"/>
        <v>1</v>
      </c>
      <c r="P13" s="1607" t="s">
        <v>23161</v>
      </c>
      <c r="Q13" s="1607" t="s">
        <v>12214</v>
      </c>
      <c r="R13" s="1607" t="s">
        <v>6544</v>
      </c>
      <c r="S13" s="1603" t="s">
        <v>6544</v>
      </c>
      <c r="T13" s="1603" t="s">
        <v>6378</v>
      </c>
      <c r="U13" s="1609">
        <v>446.16</v>
      </c>
      <c r="V13" s="1609">
        <v>112.2</v>
      </c>
      <c r="W13" s="1609">
        <v>14.04</v>
      </c>
      <c r="X13" s="1609">
        <v>54.9</v>
      </c>
      <c r="Y13" s="1609">
        <v>34.46</v>
      </c>
      <c r="Z13" s="1609">
        <v>18</v>
      </c>
      <c r="AA13" s="1609"/>
      <c r="AB13" s="1609">
        <v>40.76</v>
      </c>
      <c r="AC13" s="1609">
        <v>48.97</v>
      </c>
      <c r="AD13" s="1609">
        <v>9.86</v>
      </c>
      <c r="AE13" s="1609">
        <v>112.97</v>
      </c>
      <c r="AF13" s="1610">
        <f t="shared" si="1"/>
        <v>28</v>
      </c>
      <c r="AG13" s="1611">
        <v>13</v>
      </c>
      <c r="AH13" s="1612" t="s">
        <v>23162</v>
      </c>
      <c r="AI13" s="1609">
        <v>3357</v>
      </c>
      <c r="AJ13" s="1606">
        <v>12</v>
      </c>
      <c r="AK13" s="1612" t="s">
        <v>23163</v>
      </c>
      <c r="AL13" s="1609">
        <v>1980</v>
      </c>
      <c r="AM13" s="1606">
        <v>3</v>
      </c>
      <c r="AN13" s="1607" t="s">
        <v>23164</v>
      </c>
      <c r="AO13" s="1609">
        <v>600</v>
      </c>
      <c r="AP13" s="1606">
        <v>11</v>
      </c>
      <c r="AQ13" s="1613" t="s">
        <v>23165</v>
      </c>
      <c r="AR13" s="1614">
        <v>110</v>
      </c>
      <c r="AS13" s="1614">
        <v>111857466</v>
      </c>
    </row>
    <row r="14" spans="1:45" ht="16.5" customHeight="1">
      <c r="A14" s="1602">
        <v>8</v>
      </c>
      <c r="B14" s="1602" t="s">
        <v>18443</v>
      </c>
      <c r="C14" s="1603" t="s">
        <v>1453</v>
      </c>
      <c r="D14" s="1603" t="s">
        <v>23166</v>
      </c>
      <c r="E14" s="1604" t="s">
        <v>23167</v>
      </c>
      <c r="F14" s="1603" t="s">
        <v>23168</v>
      </c>
      <c r="G14" s="1605"/>
      <c r="H14" s="1603" t="s">
        <v>18466</v>
      </c>
      <c r="I14" s="1603" t="s">
        <v>23169</v>
      </c>
      <c r="J14" s="1603" t="s">
        <v>23170</v>
      </c>
      <c r="K14" s="1603" t="s">
        <v>23171</v>
      </c>
      <c r="L14" s="1606">
        <v>110</v>
      </c>
      <c r="M14" s="1603"/>
      <c r="N14" s="1603">
        <v>1</v>
      </c>
      <c r="O14" s="1603">
        <f t="shared" si="0"/>
        <v>1</v>
      </c>
      <c r="P14" s="1607" t="s">
        <v>23172</v>
      </c>
      <c r="Q14" s="1603" t="s">
        <v>21798</v>
      </c>
      <c r="R14" s="1603" t="s">
        <v>6378</v>
      </c>
      <c r="S14" s="1603" t="s">
        <v>6378</v>
      </c>
      <c r="T14" s="1603" t="s">
        <v>6378</v>
      </c>
      <c r="U14" s="1609"/>
      <c r="V14" s="1609"/>
      <c r="W14" s="1609"/>
      <c r="X14" s="1609"/>
      <c r="Y14" s="1609"/>
      <c r="Z14" s="1609"/>
      <c r="AA14" s="1609"/>
      <c r="AB14" s="1609"/>
      <c r="AC14" s="1609"/>
      <c r="AD14" s="1609"/>
      <c r="AE14" s="1609"/>
      <c r="AF14" s="1610">
        <f t="shared" si="1"/>
        <v>3</v>
      </c>
      <c r="AG14" s="1611">
        <v>3</v>
      </c>
      <c r="AH14" s="1612" t="s">
        <v>23173</v>
      </c>
      <c r="AI14" s="1609">
        <v>110</v>
      </c>
      <c r="AJ14" s="1606"/>
      <c r="AK14" s="1612"/>
      <c r="AL14" s="1609"/>
      <c r="AM14" s="1606"/>
      <c r="AN14" s="1607"/>
      <c r="AO14" s="1609"/>
      <c r="AP14" s="1606"/>
      <c r="AQ14" s="1613"/>
      <c r="AR14" s="1614"/>
      <c r="AS14" s="1614">
        <v>5600000</v>
      </c>
    </row>
    <row r="15" spans="1:45" ht="16.5" customHeight="1">
      <c r="A15" s="1602">
        <v>9</v>
      </c>
      <c r="B15" s="1602" t="s">
        <v>18443</v>
      </c>
      <c r="C15" s="1603" t="s">
        <v>1453</v>
      </c>
      <c r="D15" s="1603" t="s">
        <v>23174</v>
      </c>
      <c r="E15" s="1604" t="s">
        <v>20564</v>
      </c>
      <c r="F15" s="1603" t="s">
        <v>18463</v>
      </c>
      <c r="G15" s="1605"/>
      <c r="H15" s="1603" t="s">
        <v>22343</v>
      </c>
      <c r="I15" s="1603" t="s">
        <v>21824</v>
      </c>
      <c r="J15" s="1603" t="s">
        <v>18464</v>
      </c>
      <c r="K15" s="1603" t="s">
        <v>23171</v>
      </c>
      <c r="L15" s="1606">
        <v>100</v>
      </c>
      <c r="M15" s="1603"/>
      <c r="N15" s="1603"/>
      <c r="O15" s="1603">
        <f t="shared" si="0"/>
        <v>0</v>
      </c>
      <c r="P15" s="1607" t="s">
        <v>23172</v>
      </c>
      <c r="Q15" s="1603" t="s">
        <v>21798</v>
      </c>
      <c r="R15" s="1603" t="s">
        <v>6378</v>
      </c>
      <c r="S15" s="1603" t="s">
        <v>6378</v>
      </c>
      <c r="T15" s="1603" t="s">
        <v>6378</v>
      </c>
      <c r="U15" s="1609">
        <v>713</v>
      </c>
      <c r="V15" s="1609"/>
      <c r="W15" s="1609"/>
      <c r="X15" s="1609"/>
      <c r="Y15" s="1609"/>
      <c r="Z15" s="1609"/>
      <c r="AA15" s="1609"/>
      <c r="AB15" s="1609"/>
      <c r="AC15" s="1609"/>
      <c r="AD15" s="1609"/>
      <c r="AE15" s="1609"/>
      <c r="AF15" s="1610">
        <f t="shared" si="1"/>
        <v>0</v>
      </c>
      <c r="AG15" s="1611"/>
      <c r="AH15" s="1612"/>
      <c r="AI15" s="1609"/>
      <c r="AJ15" s="1606"/>
      <c r="AK15" s="1612"/>
      <c r="AL15" s="1609"/>
      <c r="AM15" s="1606"/>
      <c r="AN15" s="1607"/>
      <c r="AO15" s="1609"/>
      <c r="AP15" s="1606"/>
      <c r="AQ15" s="1613"/>
      <c r="AR15" s="1614"/>
      <c r="AS15" s="1614">
        <v>10072000</v>
      </c>
    </row>
    <row r="16" spans="1:45" ht="16.5" customHeight="1">
      <c r="A16" s="1602">
        <v>10</v>
      </c>
      <c r="B16" s="1602" t="s">
        <v>18443</v>
      </c>
      <c r="C16" s="1603" t="s">
        <v>1453</v>
      </c>
      <c r="D16" s="1603" t="s">
        <v>23175</v>
      </c>
      <c r="E16" s="1604" t="s">
        <v>23176</v>
      </c>
      <c r="F16" s="1603" t="s">
        <v>23177</v>
      </c>
      <c r="G16" s="1605"/>
      <c r="H16" s="1603" t="s">
        <v>23178</v>
      </c>
      <c r="I16" s="1603" t="s">
        <v>23169</v>
      </c>
      <c r="J16" s="1603" t="s">
        <v>23179</v>
      </c>
      <c r="K16" s="1603" t="s">
        <v>23171</v>
      </c>
      <c r="L16" s="1606">
        <v>370</v>
      </c>
      <c r="M16" s="1603"/>
      <c r="N16" s="1603">
        <v>1</v>
      </c>
      <c r="O16" s="1603">
        <f t="shared" si="0"/>
        <v>1</v>
      </c>
      <c r="P16" s="1607" t="s">
        <v>23172</v>
      </c>
      <c r="Q16" s="1603" t="s">
        <v>21798</v>
      </c>
      <c r="R16" s="1603" t="s">
        <v>6378</v>
      </c>
      <c r="S16" s="1603" t="s">
        <v>6378</v>
      </c>
      <c r="T16" s="1603" t="s">
        <v>6378</v>
      </c>
      <c r="U16" s="1609">
        <v>320</v>
      </c>
      <c r="V16" s="1609">
        <v>320</v>
      </c>
      <c r="W16" s="1609"/>
      <c r="X16" s="1609"/>
      <c r="Y16" s="1609"/>
      <c r="Z16" s="1609"/>
      <c r="AA16" s="1609"/>
      <c r="AB16" s="1609"/>
      <c r="AC16" s="1609"/>
      <c r="AD16" s="1609"/>
      <c r="AE16" s="1609"/>
      <c r="AF16" s="1610">
        <f t="shared" si="1"/>
        <v>0</v>
      </c>
      <c r="AG16" s="1611"/>
      <c r="AH16" s="1612"/>
      <c r="AI16" s="1609"/>
      <c r="AJ16" s="1606"/>
      <c r="AK16" s="1612"/>
      <c r="AL16" s="1609"/>
      <c r="AM16" s="1606"/>
      <c r="AN16" s="1607"/>
      <c r="AO16" s="1609"/>
      <c r="AP16" s="1606"/>
      <c r="AQ16" s="1613"/>
      <c r="AR16" s="1614"/>
      <c r="AS16" s="1614"/>
    </row>
    <row r="17" spans="1:45" ht="16.5" customHeight="1">
      <c r="A17" s="1602">
        <v>11</v>
      </c>
      <c r="B17" s="1602" t="s">
        <v>18521</v>
      </c>
      <c r="C17" s="1603" t="s">
        <v>2240</v>
      </c>
      <c r="D17" s="1603" t="s">
        <v>23180</v>
      </c>
      <c r="E17" s="1604" t="s">
        <v>23181</v>
      </c>
      <c r="F17" s="1603" t="s">
        <v>23182</v>
      </c>
      <c r="G17" s="1605" t="s">
        <v>23183</v>
      </c>
      <c r="H17" s="1603" t="s">
        <v>23184</v>
      </c>
      <c r="I17" s="1603" t="s">
        <v>21824</v>
      </c>
      <c r="J17" s="1603" t="s">
        <v>20613</v>
      </c>
      <c r="K17" s="1603" t="s">
        <v>23185</v>
      </c>
      <c r="L17" s="1606">
        <v>25000</v>
      </c>
      <c r="M17" s="1603">
        <v>4</v>
      </c>
      <c r="N17" s="1603">
        <v>2</v>
      </c>
      <c r="O17" s="1603">
        <f t="shared" si="0"/>
        <v>6</v>
      </c>
      <c r="P17" s="1607" t="s">
        <v>6483</v>
      </c>
      <c r="Q17" s="1603" t="s">
        <v>21798</v>
      </c>
      <c r="R17" s="1603" t="s">
        <v>21871</v>
      </c>
      <c r="S17" s="1603" t="s">
        <v>6378</v>
      </c>
      <c r="T17" s="1603" t="s">
        <v>6378</v>
      </c>
      <c r="U17" s="1609">
        <v>1777.78</v>
      </c>
      <c r="V17" s="1609">
        <v>73</v>
      </c>
      <c r="W17" s="1609">
        <v>36</v>
      </c>
      <c r="X17" s="1609">
        <v>277</v>
      </c>
      <c r="Y17" s="1609"/>
      <c r="Z17" s="1609"/>
      <c r="AA17" s="1609"/>
      <c r="AB17" s="1609">
        <v>128</v>
      </c>
      <c r="AC17" s="1609"/>
      <c r="AD17" s="1609">
        <v>5</v>
      </c>
      <c r="AE17" s="1609">
        <v>1258.78</v>
      </c>
      <c r="AF17" s="1610">
        <f t="shared" si="1"/>
        <v>28</v>
      </c>
      <c r="AG17" s="1611">
        <v>28</v>
      </c>
      <c r="AH17" s="1612" t="s">
        <v>23186</v>
      </c>
      <c r="AI17" s="1609">
        <v>2080</v>
      </c>
      <c r="AJ17" s="1606"/>
      <c r="AK17" s="1612"/>
      <c r="AL17" s="1609"/>
      <c r="AM17" s="1606"/>
      <c r="AN17" s="1607"/>
      <c r="AO17" s="1609"/>
      <c r="AP17" s="1606">
        <v>11</v>
      </c>
      <c r="AQ17" s="1613"/>
      <c r="AR17" s="1614">
        <v>86</v>
      </c>
      <c r="AS17" s="1614">
        <v>399204000</v>
      </c>
    </row>
    <row r="18" spans="1:45" ht="16.5" customHeight="1">
      <c r="A18" s="1602">
        <v>12</v>
      </c>
      <c r="B18" s="1602" t="s">
        <v>18521</v>
      </c>
      <c r="C18" s="1603" t="s">
        <v>1909</v>
      </c>
      <c r="D18" s="1603" t="s">
        <v>23187</v>
      </c>
      <c r="E18" s="1604" t="s">
        <v>23188</v>
      </c>
      <c r="F18" s="1603" t="s">
        <v>23189</v>
      </c>
      <c r="G18" s="1605" t="s">
        <v>23190</v>
      </c>
      <c r="H18" s="1603" t="s">
        <v>23191</v>
      </c>
      <c r="I18" s="1603" t="s">
        <v>21824</v>
      </c>
      <c r="J18" s="1607" t="s">
        <v>23192</v>
      </c>
      <c r="K18" s="1603" t="s">
        <v>23193</v>
      </c>
      <c r="L18" s="1606">
        <v>24813</v>
      </c>
      <c r="M18" s="1603"/>
      <c r="N18" s="1603">
        <v>3</v>
      </c>
      <c r="O18" s="1603">
        <f t="shared" si="0"/>
        <v>3</v>
      </c>
      <c r="P18" s="1607" t="s">
        <v>22011</v>
      </c>
      <c r="Q18" s="1603" t="s">
        <v>12214</v>
      </c>
      <c r="R18" s="1603" t="s">
        <v>21937</v>
      </c>
      <c r="S18" s="1603" t="s">
        <v>21937</v>
      </c>
      <c r="T18" s="1603" t="s">
        <v>6378</v>
      </c>
      <c r="U18" s="1609">
        <v>373</v>
      </c>
      <c r="V18" s="1609"/>
      <c r="W18" s="1609"/>
      <c r="X18" s="1609"/>
      <c r="Y18" s="1609"/>
      <c r="Z18" s="1609"/>
      <c r="AA18" s="1609"/>
      <c r="AB18" s="1609"/>
      <c r="AC18" s="1609"/>
      <c r="AD18" s="1609"/>
      <c r="AE18" s="1609"/>
      <c r="AF18" s="1610">
        <f t="shared" si="1"/>
        <v>42</v>
      </c>
      <c r="AG18" s="1611">
        <v>38</v>
      </c>
      <c r="AH18" s="1612" t="s">
        <v>23194</v>
      </c>
      <c r="AI18" s="1609">
        <v>24813</v>
      </c>
      <c r="AJ18" s="1606">
        <v>3</v>
      </c>
      <c r="AK18" s="1612" t="s">
        <v>23195</v>
      </c>
      <c r="AL18" s="1609">
        <v>1000</v>
      </c>
      <c r="AM18" s="1606">
        <v>1</v>
      </c>
      <c r="AN18" s="1607" t="s">
        <v>23196</v>
      </c>
      <c r="AO18" s="1609">
        <v>600</v>
      </c>
      <c r="AP18" s="1606">
        <v>38</v>
      </c>
      <c r="AQ18" s="1613" t="s">
        <v>23197</v>
      </c>
      <c r="AR18" s="1614">
        <v>300</v>
      </c>
      <c r="AS18" s="1614">
        <v>224150</v>
      </c>
    </row>
    <row r="19" spans="1:45" ht="16.5" customHeight="1">
      <c r="A19" s="1602">
        <v>13</v>
      </c>
      <c r="B19" s="1602" t="s">
        <v>18521</v>
      </c>
      <c r="C19" s="1603" t="s">
        <v>1877</v>
      </c>
      <c r="D19" s="1603" t="s">
        <v>23198</v>
      </c>
      <c r="E19" s="1604" t="s">
        <v>20667</v>
      </c>
      <c r="F19" s="1603" t="s">
        <v>23199</v>
      </c>
      <c r="G19" s="1605" t="s">
        <v>23200</v>
      </c>
      <c r="H19" s="1603" t="s">
        <v>23201</v>
      </c>
      <c r="I19" s="1603" t="s">
        <v>18174</v>
      </c>
      <c r="J19" s="1603" t="s">
        <v>23202</v>
      </c>
      <c r="K19" s="1603" t="s">
        <v>23203</v>
      </c>
      <c r="L19" s="1606">
        <v>12312</v>
      </c>
      <c r="M19" s="1603"/>
      <c r="N19" s="1603">
        <v>2</v>
      </c>
      <c r="O19" s="1603">
        <f t="shared" si="0"/>
        <v>2</v>
      </c>
      <c r="P19" s="1607" t="s">
        <v>21872</v>
      </c>
      <c r="Q19" s="1603" t="s">
        <v>21798</v>
      </c>
      <c r="R19" s="1603" t="s">
        <v>22520</v>
      </c>
      <c r="S19" s="1603" t="s">
        <v>6378</v>
      </c>
      <c r="T19" s="1603" t="s">
        <v>6378</v>
      </c>
      <c r="U19" s="1609">
        <v>575</v>
      </c>
      <c r="V19" s="1609"/>
      <c r="W19" s="1609">
        <v>165</v>
      </c>
      <c r="X19" s="1609">
        <v>100</v>
      </c>
      <c r="Y19" s="1609"/>
      <c r="Z19" s="1609"/>
      <c r="AA19" s="1609"/>
      <c r="AB19" s="1609"/>
      <c r="AC19" s="1609"/>
      <c r="AD19" s="1609">
        <v>50</v>
      </c>
      <c r="AE19" s="1609">
        <v>260</v>
      </c>
      <c r="AF19" s="1610">
        <f t="shared" si="1"/>
        <v>10</v>
      </c>
      <c r="AG19" s="1611">
        <v>10</v>
      </c>
      <c r="AH19" s="1612" t="s">
        <v>23204</v>
      </c>
      <c r="AI19" s="1609">
        <v>4955</v>
      </c>
      <c r="AJ19" s="1606"/>
      <c r="AK19" s="1612"/>
      <c r="AL19" s="1609"/>
      <c r="AM19" s="1606"/>
      <c r="AN19" s="1607"/>
      <c r="AO19" s="1609"/>
      <c r="AP19" s="1606">
        <v>12</v>
      </c>
      <c r="AQ19" s="1613" t="s">
        <v>23205</v>
      </c>
      <c r="AR19" s="1614">
        <v>128</v>
      </c>
      <c r="AS19" s="1614">
        <v>155797000</v>
      </c>
    </row>
    <row r="20" spans="1:45" ht="16.5" customHeight="1">
      <c r="A20" s="1602">
        <v>14</v>
      </c>
      <c r="B20" s="1602" t="s">
        <v>18521</v>
      </c>
      <c r="C20" s="1603" t="s">
        <v>1877</v>
      </c>
      <c r="D20" s="1603" t="s">
        <v>23206</v>
      </c>
      <c r="E20" s="1604" t="s">
        <v>23207</v>
      </c>
      <c r="F20" s="1603" t="s">
        <v>23208</v>
      </c>
      <c r="G20" s="1605"/>
      <c r="H20" s="1603" t="s">
        <v>23209</v>
      </c>
      <c r="I20" s="1603" t="s">
        <v>18174</v>
      </c>
      <c r="J20" s="1607" t="s">
        <v>23210</v>
      </c>
      <c r="K20" s="1603" t="s">
        <v>23203</v>
      </c>
      <c r="L20" s="1606">
        <v>10000</v>
      </c>
      <c r="M20" s="1603"/>
      <c r="N20" s="1603">
        <v>2</v>
      </c>
      <c r="O20" s="1603">
        <f t="shared" si="0"/>
        <v>2</v>
      </c>
      <c r="P20" s="1607" t="s">
        <v>21872</v>
      </c>
      <c r="Q20" s="1603" t="s">
        <v>21798</v>
      </c>
      <c r="R20" s="1603" t="s">
        <v>6378</v>
      </c>
      <c r="S20" s="1603" t="s">
        <v>6378</v>
      </c>
      <c r="T20" s="1603" t="s">
        <v>6378</v>
      </c>
      <c r="U20" s="1609">
        <v>441.5</v>
      </c>
      <c r="V20" s="1609">
        <v>196</v>
      </c>
      <c r="W20" s="1609"/>
      <c r="X20" s="1609"/>
      <c r="Y20" s="1609"/>
      <c r="Z20" s="1609"/>
      <c r="AA20" s="1609"/>
      <c r="AB20" s="1609"/>
      <c r="AC20" s="1609"/>
      <c r="AD20" s="1609"/>
      <c r="AE20" s="1609">
        <v>245.5</v>
      </c>
      <c r="AF20" s="1610">
        <f t="shared" si="1"/>
        <v>12</v>
      </c>
      <c r="AG20" s="1611">
        <v>10</v>
      </c>
      <c r="AH20" s="1612" t="s">
        <v>23211</v>
      </c>
      <c r="AI20" s="1609">
        <v>5000</v>
      </c>
      <c r="AJ20" s="1606"/>
      <c r="AK20" s="1612"/>
      <c r="AL20" s="1609"/>
      <c r="AM20" s="1606">
        <v>2</v>
      </c>
      <c r="AN20" s="1607" t="s">
        <v>23212</v>
      </c>
      <c r="AO20" s="1609">
        <v>1000</v>
      </c>
      <c r="AP20" s="1606">
        <v>9</v>
      </c>
      <c r="AQ20" s="1613" t="s">
        <v>23213</v>
      </c>
      <c r="AR20" s="1614">
        <v>100</v>
      </c>
      <c r="AS20" s="1614">
        <v>177932</v>
      </c>
    </row>
    <row r="21" spans="1:45" ht="16.5" customHeight="1">
      <c r="A21" s="1602">
        <v>15</v>
      </c>
      <c r="B21" s="1602" t="s">
        <v>18521</v>
      </c>
      <c r="C21" s="1603" t="s">
        <v>1816</v>
      </c>
      <c r="D21" s="1603" t="s">
        <v>23214</v>
      </c>
      <c r="E21" s="1604" t="s">
        <v>23215</v>
      </c>
      <c r="F21" s="1607" t="s">
        <v>23216</v>
      </c>
      <c r="G21" s="1605" t="s">
        <v>23217</v>
      </c>
      <c r="H21" s="1603" t="s">
        <v>23218</v>
      </c>
      <c r="I21" s="1603" t="s">
        <v>18174</v>
      </c>
      <c r="J21" s="1603" t="s">
        <v>20723</v>
      </c>
      <c r="K21" s="1603" t="s">
        <v>22438</v>
      </c>
      <c r="L21" s="1606">
        <v>5600</v>
      </c>
      <c r="M21" s="1603">
        <v>3</v>
      </c>
      <c r="N21" s="1603"/>
      <c r="O21" s="1603">
        <f t="shared" si="0"/>
        <v>3</v>
      </c>
      <c r="P21" s="1607" t="s">
        <v>21872</v>
      </c>
      <c r="Q21" s="1603" t="s">
        <v>21798</v>
      </c>
      <c r="R21" s="1603" t="s">
        <v>23219</v>
      </c>
      <c r="S21" s="1603" t="s">
        <v>6378</v>
      </c>
      <c r="T21" s="1603" t="s">
        <v>6378</v>
      </c>
      <c r="U21" s="1609">
        <v>1651</v>
      </c>
      <c r="V21" s="1609">
        <v>70</v>
      </c>
      <c r="W21" s="1609">
        <v>50</v>
      </c>
      <c r="X21" s="1609">
        <v>50</v>
      </c>
      <c r="Y21" s="1609"/>
      <c r="Z21" s="1609"/>
      <c r="AA21" s="1609"/>
      <c r="AB21" s="1609">
        <v>40</v>
      </c>
      <c r="AC21" s="1609">
        <v>50</v>
      </c>
      <c r="AD21" s="1609">
        <v>4</v>
      </c>
      <c r="AE21" s="1609">
        <v>345</v>
      </c>
      <c r="AF21" s="1610">
        <f t="shared" si="1"/>
        <v>10</v>
      </c>
      <c r="AG21" s="1611">
        <v>10</v>
      </c>
      <c r="AH21" s="1612" t="s">
        <v>23220</v>
      </c>
      <c r="AI21" s="1609">
        <v>137</v>
      </c>
      <c r="AJ21" s="1606"/>
      <c r="AK21" s="1612"/>
      <c r="AL21" s="1609"/>
      <c r="AM21" s="1606"/>
      <c r="AN21" s="1607"/>
      <c r="AO21" s="1609"/>
      <c r="AP21" s="1606">
        <v>7</v>
      </c>
      <c r="AQ21" s="1613" t="s">
        <v>23221</v>
      </c>
      <c r="AR21" s="1614">
        <v>110</v>
      </c>
      <c r="AS21" s="1614">
        <v>189206000</v>
      </c>
    </row>
    <row r="22" spans="1:45" ht="16.5" customHeight="1">
      <c r="A22" s="1602">
        <v>16</v>
      </c>
      <c r="B22" s="1602" t="s">
        <v>18521</v>
      </c>
      <c r="C22" s="1603" t="s">
        <v>2063</v>
      </c>
      <c r="D22" s="1603" t="s">
        <v>23222</v>
      </c>
      <c r="E22" s="1604" t="s">
        <v>23223</v>
      </c>
      <c r="F22" s="1603" t="s">
        <v>23224</v>
      </c>
      <c r="G22" s="1605" t="s">
        <v>23225</v>
      </c>
      <c r="H22" s="1603" t="s">
        <v>23226</v>
      </c>
      <c r="I22" s="1603" t="s">
        <v>21800</v>
      </c>
      <c r="J22" s="1603" t="s">
        <v>23227</v>
      </c>
      <c r="K22" s="1603" t="s">
        <v>23228</v>
      </c>
      <c r="L22" s="1606">
        <v>321298</v>
      </c>
      <c r="M22" s="1603">
        <v>7</v>
      </c>
      <c r="N22" s="1603">
        <v>4</v>
      </c>
      <c r="O22" s="1603">
        <f t="shared" si="0"/>
        <v>11</v>
      </c>
      <c r="P22" s="1607" t="s">
        <v>21872</v>
      </c>
      <c r="Q22" s="1603" t="s">
        <v>21806</v>
      </c>
      <c r="R22" s="1603" t="s">
        <v>21807</v>
      </c>
      <c r="S22" s="1603" t="s">
        <v>6378</v>
      </c>
      <c r="T22" s="1603" t="s">
        <v>6378</v>
      </c>
      <c r="U22" s="1609">
        <v>3494</v>
      </c>
      <c r="V22" s="1609">
        <v>140.25</v>
      </c>
      <c r="W22" s="1609">
        <v>140.30000000000001</v>
      </c>
      <c r="X22" s="1609">
        <v>106.5</v>
      </c>
      <c r="Y22" s="1609">
        <v>39.75</v>
      </c>
      <c r="Z22" s="1609">
        <v>24</v>
      </c>
      <c r="AA22" s="1609">
        <v>39.9</v>
      </c>
      <c r="AB22" s="1609">
        <v>435.58</v>
      </c>
      <c r="AC22" s="1609">
        <v>138</v>
      </c>
      <c r="AD22" s="1609">
        <v>79.5</v>
      </c>
      <c r="AE22" s="1609">
        <v>2350.2199999999998</v>
      </c>
      <c r="AF22" s="1610">
        <f t="shared" si="1"/>
        <v>155</v>
      </c>
      <c r="AG22" s="1611">
        <v>155</v>
      </c>
      <c r="AH22" s="1612" t="s">
        <v>23229</v>
      </c>
      <c r="AI22" s="1609">
        <v>2650</v>
      </c>
      <c r="AJ22" s="1606"/>
      <c r="AK22" s="1612"/>
      <c r="AL22" s="1609"/>
      <c r="AM22" s="1606"/>
      <c r="AN22" s="1607"/>
      <c r="AO22" s="1609"/>
      <c r="AP22" s="1606"/>
      <c r="AQ22" s="1613" t="s">
        <v>20954</v>
      </c>
      <c r="AR22" s="1614"/>
      <c r="AS22" s="1614">
        <v>1004775000</v>
      </c>
    </row>
    <row r="23" spans="1:45" ht="16.5" customHeight="1">
      <c r="A23" s="1602">
        <v>17</v>
      </c>
      <c r="B23" s="1602" t="s">
        <v>18804</v>
      </c>
      <c r="C23" s="1603" t="s">
        <v>2317</v>
      </c>
      <c r="D23" s="1603" t="s">
        <v>23230</v>
      </c>
      <c r="E23" s="1604" t="s">
        <v>23231</v>
      </c>
      <c r="F23" s="1603" t="s">
        <v>23232</v>
      </c>
      <c r="G23" s="1605" t="s">
        <v>23233</v>
      </c>
      <c r="H23" s="1603" t="s">
        <v>23234</v>
      </c>
      <c r="I23" s="1603" t="s">
        <v>21782</v>
      </c>
      <c r="J23" s="1603" t="s">
        <v>23235</v>
      </c>
      <c r="K23" s="1603" t="s">
        <v>23236</v>
      </c>
      <c r="L23" s="1606">
        <v>23256</v>
      </c>
      <c r="M23" s="1603">
        <v>1</v>
      </c>
      <c r="N23" s="1603"/>
      <c r="O23" s="1603">
        <f t="shared" si="0"/>
        <v>1</v>
      </c>
      <c r="P23" s="1607" t="s">
        <v>7286</v>
      </c>
      <c r="Q23" s="1603" t="s">
        <v>22037</v>
      </c>
      <c r="R23" s="1603" t="s">
        <v>22037</v>
      </c>
      <c r="S23" s="1603" t="s">
        <v>21798</v>
      </c>
      <c r="T23" s="1603" t="s">
        <v>6378</v>
      </c>
      <c r="U23" s="1609">
        <v>327</v>
      </c>
      <c r="V23" s="1609">
        <v>50</v>
      </c>
      <c r="W23" s="1609">
        <v>66</v>
      </c>
      <c r="X23" s="1609">
        <v>23</v>
      </c>
      <c r="Y23" s="1609">
        <v>6</v>
      </c>
      <c r="Z23" s="1609">
        <v>6</v>
      </c>
      <c r="AA23" s="1609"/>
      <c r="AB23" s="1609"/>
      <c r="AC23" s="1609">
        <v>80</v>
      </c>
      <c r="AD23" s="1609">
        <v>15</v>
      </c>
      <c r="AE23" s="1609">
        <v>81</v>
      </c>
      <c r="AF23" s="1610">
        <f t="shared" si="1"/>
        <v>15</v>
      </c>
      <c r="AG23" s="1611">
        <v>15</v>
      </c>
      <c r="AH23" s="1612" t="s">
        <v>23237</v>
      </c>
      <c r="AI23" s="1609">
        <v>838</v>
      </c>
      <c r="AJ23" s="1606"/>
      <c r="AK23" s="1612"/>
      <c r="AL23" s="1609"/>
      <c r="AM23" s="1606"/>
      <c r="AN23" s="1607"/>
      <c r="AO23" s="1609"/>
      <c r="AP23" s="1606"/>
      <c r="AQ23" s="1613" t="s">
        <v>20954</v>
      </c>
      <c r="AR23" s="1614"/>
      <c r="AS23" s="1614">
        <v>28970000</v>
      </c>
    </row>
    <row r="24" spans="1:45" ht="16.5" customHeight="1">
      <c r="A24" s="1602">
        <v>18</v>
      </c>
      <c r="B24" s="1602" t="s">
        <v>18804</v>
      </c>
      <c r="C24" s="1603" t="s">
        <v>2477</v>
      </c>
      <c r="D24" s="1603" t="s">
        <v>23238</v>
      </c>
      <c r="E24" s="1604" t="s">
        <v>23239</v>
      </c>
      <c r="F24" s="1603" t="s">
        <v>23240</v>
      </c>
      <c r="G24" s="1605"/>
      <c r="H24" s="1603" t="s">
        <v>23241</v>
      </c>
      <c r="I24" s="1603" t="s">
        <v>18174</v>
      </c>
      <c r="J24" s="1603" t="s">
        <v>23242</v>
      </c>
      <c r="K24" s="1603" t="s">
        <v>23185</v>
      </c>
      <c r="L24" s="1606">
        <v>180</v>
      </c>
      <c r="M24" s="1603">
        <v>2</v>
      </c>
      <c r="N24" s="1603"/>
      <c r="O24" s="1603">
        <f t="shared" si="0"/>
        <v>2</v>
      </c>
      <c r="P24" s="1607" t="s">
        <v>6604</v>
      </c>
      <c r="Q24" s="1603" t="s">
        <v>21865</v>
      </c>
      <c r="R24" s="1603"/>
      <c r="S24" s="1603"/>
      <c r="T24" s="1603"/>
      <c r="U24" s="1609">
        <v>540</v>
      </c>
      <c r="V24" s="1609"/>
      <c r="W24" s="1609"/>
      <c r="X24" s="1609"/>
      <c r="Y24" s="1609"/>
      <c r="Z24" s="1609"/>
      <c r="AA24" s="1609"/>
      <c r="AB24" s="1609"/>
      <c r="AC24" s="1609"/>
      <c r="AD24" s="1609"/>
      <c r="AE24" s="1609"/>
      <c r="AF24" s="1610">
        <f t="shared" si="1"/>
        <v>8</v>
      </c>
      <c r="AG24" s="1611">
        <v>8</v>
      </c>
      <c r="AH24" s="1612" t="s">
        <v>23243</v>
      </c>
      <c r="AI24" s="1609">
        <v>132</v>
      </c>
      <c r="AJ24" s="1606"/>
      <c r="AK24" s="1612"/>
      <c r="AL24" s="1609"/>
      <c r="AM24" s="1606"/>
      <c r="AN24" s="1607"/>
      <c r="AO24" s="1609"/>
      <c r="AP24" s="1606">
        <v>4</v>
      </c>
      <c r="AQ24" s="1613" t="s">
        <v>23244</v>
      </c>
      <c r="AR24" s="1614">
        <v>48</v>
      </c>
      <c r="AS24" s="1614">
        <v>84878000</v>
      </c>
    </row>
    <row r="25" spans="1:45" ht="16.5" customHeight="1">
      <c r="A25" s="1602">
        <v>19</v>
      </c>
      <c r="B25" s="1602" t="s">
        <v>18804</v>
      </c>
      <c r="C25" s="1603" t="s">
        <v>2299</v>
      </c>
      <c r="D25" s="1603" t="s">
        <v>23245</v>
      </c>
      <c r="E25" s="1604" t="s">
        <v>23246</v>
      </c>
      <c r="F25" s="1603" t="s">
        <v>18939</v>
      </c>
      <c r="G25" s="1605"/>
      <c r="H25" s="1603" t="s">
        <v>23247</v>
      </c>
      <c r="I25" s="1603" t="s">
        <v>21782</v>
      </c>
      <c r="J25" s="1603" t="s">
        <v>2299</v>
      </c>
      <c r="K25" s="1603" t="s">
        <v>23248</v>
      </c>
      <c r="L25" s="1606">
        <v>13009</v>
      </c>
      <c r="M25" s="1603">
        <v>2</v>
      </c>
      <c r="N25" s="1603">
        <v>1</v>
      </c>
      <c r="O25" s="1603">
        <f t="shared" si="0"/>
        <v>3</v>
      </c>
      <c r="P25" s="1607" t="s">
        <v>23249</v>
      </c>
      <c r="Q25" s="1608" t="s">
        <v>22258</v>
      </c>
      <c r="R25" s="1603" t="s">
        <v>21798</v>
      </c>
      <c r="S25" s="1603" t="s">
        <v>21798</v>
      </c>
      <c r="T25" s="1603" t="s">
        <v>6378</v>
      </c>
      <c r="U25" s="1609">
        <v>2314.96</v>
      </c>
      <c r="V25" s="1609">
        <v>400</v>
      </c>
      <c r="W25" s="1609"/>
      <c r="X25" s="1609">
        <v>637.1</v>
      </c>
      <c r="Y25" s="1609">
        <v>32</v>
      </c>
      <c r="Z25" s="1609">
        <v>7</v>
      </c>
      <c r="AA25" s="1609">
        <v>7</v>
      </c>
      <c r="AB25" s="1609">
        <v>7</v>
      </c>
      <c r="AC25" s="1609"/>
      <c r="AD25" s="1609">
        <v>6</v>
      </c>
      <c r="AE25" s="1609">
        <v>1216.8599999999999</v>
      </c>
      <c r="AF25" s="1610">
        <f t="shared" si="1"/>
        <v>39</v>
      </c>
      <c r="AG25" s="1611">
        <v>34</v>
      </c>
      <c r="AH25" s="1612" t="s">
        <v>23250</v>
      </c>
      <c r="AI25" s="1609">
        <v>12749</v>
      </c>
      <c r="AJ25" s="1606">
        <v>2</v>
      </c>
      <c r="AK25" s="1612" t="s">
        <v>23251</v>
      </c>
      <c r="AL25" s="1609">
        <v>90</v>
      </c>
      <c r="AM25" s="1606">
        <v>3</v>
      </c>
      <c r="AN25" s="1607" t="s">
        <v>23252</v>
      </c>
      <c r="AO25" s="1609">
        <v>170</v>
      </c>
      <c r="AP25" s="1606"/>
      <c r="AQ25" s="1613" t="s">
        <v>20954</v>
      </c>
      <c r="AR25" s="1614"/>
      <c r="AS25" s="1614">
        <v>259140000</v>
      </c>
    </row>
    <row r="26" spans="1:45" ht="16.5" customHeight="1">
      <c r="A26" s="1602">
        <v>20</v>
      </c>
      <c r="B26" s="1602" t="s">
        <v>23253</v>
      </c>
      <c r="C26" s="1603" t="s">
        <v>2791</v>
      </c>
      <c r="D26" s="1603" t="s">
        <v>23254</v>
      </c>
      <c r="E26" s="1604" t="s">
        <v>23255</v>
      </c>
      <c r="F26" s="1603" t="s">
        <v>23256</v>
      </c>
      <c r="G26" s="1605" t="s">
        <v>23257</v>
      </c>
      <c r="H26" s="1603" t="s">
        <v>23258</v>
      </c>
      <c r="I26" s="1603" t="s">
        <v>21824</v>
      </c>
      <c r="J26" s="1603" t="s">
        <v>23259</v>
      </c>
      <c r="K26" s="1603" t="s">
        <v>23260</v>
      </c>
      <c r="L26" s="1606">
        <v>7000</v>
      </c>
      <c r="M26" s="1603">
        <v>2</v>
      </c>
      <c r="N26" s="1603">
        <v>1</v>
      </c>
      <c r="O26" s="1603">
        <f t="shared" si="0"/>
        <v>3</v>
      </c>
      <c r="P26" s="1607" t="s">
        <v>6425</v>
      </c>
      <c r="Q26" s="1603" t="s">
        <v>21798</v>
      </c>
      <c r="R26" s="1603" t="s">
        <v>21871</v>
      </c>
      <c r="S26" s="1603" t="s">
        <v>21871</v>
      </c>
      <c r="T26" s="1603" t="s">
        <v>21871</v>
      </c>
      <c r="U26" s="1609">
        <v>627.48</v>
      </c>
      <c r="V26" s="1609">
        <v>230.71</v>
      </c>
      <c r="W26" s="1609">
        <v>36.299999999999997</v>
      </c>
      <c r="X26" s="1609">
        <v>27</v>
      </c>
      <c r="Y26" s="1609">
        <v>99.6</v>
      </c>
      <c r="Z26" s="1609">
        <v>19</v>
      </c>
      <c r="AA26" s="1609">
        <v>30</v>
      </c>
      <c r="AB26" s="1609">
        <v>19</v>
      </c>
      <c r="AC26" s="1609">
        <v>17</v>
      </c>
      <c r="AD26" s="1609">
        <v>21</v>
      </c>
      <c r="AE26" s="1609">
        <v>165.36</v>
      </c>
      <c r="AF26" s="1610">
        <f t="shared" si="1"/>
        <v>15</v>
      </c>
      <c r="AG26" s="1611">
        <v>10</v>
      </c>
      <c r="AH26" s="1612" t="s">
        <v>23261</v>
      </c>
      <c r="AI26" s="1609">
        <v>1440</v>
      </c>
      <c r="AJ26" s="1606">
        <v>3</v>
      </c>
      <c r="AK26" s="1612" t="s">
        <v>23262</v>
      </c>
      <c r="AL26" s="1609">
        <v>600</v>
      </c>
      <c r="AM26" s="1606">
        <v>2</v>
      </c>
      <c r="AN26" s="1607" t="s">
        <v>23263</v>
      </c>
      <c r="AO26" s="1609">
        <v>420</v>
      </c>
      <c r="AP26" s="1606">
        <v>5</v>
      </c>
      <c r="AQ26" s="1613" t="s">
        <v>23264</v>
      </c>
      <c r="AR26" s="1614">
        <v>100</v>
      </c>
      <c r="AS26" s="1614">
        <v>125000000</v>
      </c>
    </row>
    <row r="27" spans="1:45" ht="16.5" customHeight="1">
      <c r="A27" s="1602">
        <v>21</v>
      </c>
      <c r="B27" s="1602" t="s">
        <v>18949</v>
      </c>
      <c r="C27" s="1603" t="s">
        <v>2791</v>
      </c>
      <c r="D27" s="1603" t="s">
        <v>23265</v>
      </c>
      <c r="E27" s="1604" t="s">
        <v>23266</v>
      </c>
      <c r="F27" s="1603" t="s">
        <v>23267</v>
      </c>
      <c r="G27" s="1605" t="s">
        <v>23268</v>
      </c>
      <c r="H27" s="1603" t="s">
        <v>23269</v>
      </c>
      <c r="I27" s="1603" t="s">
        <v>21824</v>
      </c>
      <c r="J27" s="1603" t="s">
        <v>23270</v>
      </c>
      <c r="K27" s="1603" t="s">
        <v>23260</v>
      </c>
      <c r="L27" s="1606">
        <v>6829</v>
      </c>
      <c r="M27" s="1603">
        <v>2</v>
      </c>
      <c r="N27" s="1603">
        <v>1</v>
      </c>
      <c r="O27" s="1603">
        <f t="shared" si="0"/>
        <v>3</v>
      </c>
      <c r="P27" s="1607" t="s">
        <v>6425</v>
      </c>
      <c r="Q27" s="1603" t="s">
        <v>21798</v>
      </c>
      <c r="R27" s="1603" t="s">
        <v>21937</v>
      </c>
      <c r="S27" s="1603" t="s">
        <v>21937</v>
      </c>
      <c r="T27" s="1603" t="s">
        <v>21937</v>
      </c>
      <c r="U27" s="1609">
        <v>631.16999999999996</v>
      </c>
      <c r="V27" s="1609">
        <v>69.84</v>
      </c>
      <c r="W27" s="1609">
        <v>36.86</v>
      </c>
      <c r="X27" s="1609">
        <v>75.59</v>
      </c>
      <c r="Y27" s="1609"/>
      <c r="Z27" s="1609"/>
      <c r="AA27" s="1609"/>
      <c r="AB27" s="1609">
        <v>73.900000000000006</v>
      </c>
      <c r="AC27" s="1609"/>
      <c r="AD27" s="1609">
        <v>49.34</v>
      </c>
      <c r="AE27" s="1609">
        <v>325.64</v>
      </c>
      <c r="AF27" s="1610">
        <f t="shared" si="1"/>
        <v>25</v>
      </c>
      <c r="AG27" s="1611">
        <v>18</v>
      </c>
      <c r="AH27" s="1612" t="s">
        <v>23271</v>
      </c>
      <c r="AI27" s="1609">
        <v>2280</v>
      </c>
      <c r="AJ27" s="1606">
        <v>2</v>
      </c>
      <c r="AK27" s="1612" t="s">
        <v>23272</v>
      </c>
      <c r="AL27" s="1609">
        <v>270</v>
      </c>
      <c r="AM27" s="1606">
        <v>5</v>
      </c>
      <c r="AN27" s="1607" t="s">
        <v>23273</v>
      </c>
      <c r="AO27" s="1609">
        <v>608</v>
      </c>
      <c r="AP27" s="1606">
        <v>12</v>
      </c>
      <c r="AQ27" s="1613" t="s">
        <v>23274</v>
      </c>
      <c r="AR27" s="1614">
        <v>98</v>
      </c>
      <c r="AS27" s="1614">
        <v>181000000</v>
      </c>
    </row>
    <row r="28" spans="1:45" ht="16.5" customHeight="1">
      <c r="A28" s="1602">
        <v>22</v>
      </c>
      <c r="B28" s="1602" t="s">
        <v>18949</v>
      </c>
      <c r="C28" s="1603" t="s">
        <v>2807</v>
      </c>
      <c r="D28" s="1603" t="s">
        <v>23275</v>
      </c>
      <c r="E28" s="1604" t="s">
        <v>23276</v>
      </c>
      <c r="F28" s="1603" t="s">
        <v>23277</v>
      </c>
      <c r="G28" s="1605"/>
      <c r="H28" s="1603" t="s">
        <v>23278</v>
      </c>
      <c r="I28" s="1603" t="s">
        <v>21880</v>
      </c>
      <c r="J28" s="1603" t="s">
        <v>20999</v>
      </c>
      <c r="K28" s="1603" t="s">
        <v>23279</v>
      </c>
      <c r="L28" s="1606">
        <v>5528</v>
      </c>
      <c r="M28" s="1603"/>
      <c r="N28" s="1603">
        <v>2</v>
      </c>
      <c r="O28" s="1603">
        <f t="shared" si="0"/>
        <v>2</v>
      </c>
      <c r="P28" s="1607" t="s">
        <v>23280</v>
      </c>
      <c r="Q28" s="1603" t="s">
        <v>21798</v>
      </c>
      <c r="R28" s="1603"/>
      <c r="S28" s="1603"/>
      <c r="T28" s="1603"/>
      <c r="U28" s="1609">
        <v>725.7</v>
      </c>
      <c r="V28" s="1609">
        <v>133.80000000000001</v>
      </c>
      <c r="W28" s="1609">
        <v>37</v>
      </c>
      <c r="X28" s="1609">
        <v>67.400000000000006</v>
      </c>
      <c r="Y28" s="1609">
        <v>12.2</v>
      </c>
      <c r="Z28" s="1609"/>
      <c r="AA28" s="1609"/>
      <c r="AB28" s="1609">
        <v>49</v>
      </c>
      <c r="AC28" s="1609"/>
      <c r="AD28" s="1609">
        <v>14</v>
      </c>
      <c r="AE28" s="1609">
        <v>412.3</v>
      </c>
      <c r="AF28" s="1610">
        <f t="shared" si="1"/>
        <v>8</v>
      </c>
      <c r="AG28" s="1611">
        <v>8</v>
      </c>
      <c r="AH28" s="1612"/>
      <c r="AI28" s="1609">
        <v>1260</v>
      </c>
      <c r="AJ28" s="1606"/>
      <c r="AK28" s="1612"/>
      <c r="AL28" s="1609"/>
      <c r="AM28" s="1606"/>
      <c r="AN28" s="1607"/>
      <c r="AO28" s="1609"/>
      <c r="AP28" s="1606"/>
      <c r="AQ28" s="1613"/>
      <c r="AR28" s="1614">
        <v>320</v>
      </c>
      <c r="AS28" s="1614">
        <v>146300000</v>
      </c>
    </row>
    <row r="29" spans="1:45" ht="16.5" customHeight="1">
      <c r="A29" s="1602">
        <v>23</v>
      </c>
      <c r="B29" s="1602" t="s">
        <v>18949</v>
      </c>
      <c r="C29" s="1603" t="s">
        <v>16259</v>
      </c>
      <c r="D29" s="1603" t="s">
        <v>23281</v>
      </c>
      <c r="E29" s="1604" t="s">
        <v>23282</v>
      </c>
      <c r="F29" s="1603" t="s">
        <v>21010</v>
      </c>
      <c r="G29" s="1605"/>
      <c r="H29" s="1603" t="s">
        <v>23283</v>
      </c>
      <c r="I29" s="1603" t="s">
        <v>19919</v>
      </c>
      <c r="J29" s="1603" t="s">
        <v>21006</v>
      </c>
      <c r="K29" s="1603" t="s">
        <v>23284</v>
      </c>
      <c r="L29" s="1606">
        <v>2891</v>
      </c>
      <c r="M29" s="1603"/>
      <c r="N29" s="1603">
        <v>1</v>
      </c>
      <c r="O29" s="1603">
        <f t="shared" si="0"/>
        <v>1</v>
      </c>
      <c r="P29" s="1607" t="s">
        <v>23285</v>
      </c>
      <c r="Q29" s="1603" t="s">
        <v>22554</v>
      </c>
      <c r="R29" s="1603"/>
      <c r="S29" s="1603"/>
      <c r="T29" s="1603"/>
      <c r="U29" s="1609">
        <v>495.6</v>
      </c>
      <c r="V29" s="1609"/>
      <c r="W29" s="1609">
        <v>495.6</v>
      </c>
      <c r="X29" s="1609"/>
      <c r="Y29" s="1609"/>
      <c r="Z29" s="1609"/>
      <c r="AA29" s="1609"/>
      <c r="AB29" s="1609"/>
      <c r="AC29" s="1609"/>
      <c r="AD29" s="1609"/>
      <c r="AE29" s="1609"/>
      <c r="AF29" s="1610">
        <f t="shared" si="1"/>
        <v>21</v>
      </c>
      <c r="AG29" s="1611">
        <v>18</v>
      </c>
      <c r="AH29" s="1612" t="s">
        <v>23286</v>
      </c>
      <c r="AI29" s="1609">
        <v>2086</v>
      </c>
      <c r="AJ29" s="1606">
        <v>3</v>
      </c>
      <c r="AK29" s="1612" t="s">
        <v>23287</v>
      </c>
      <c r="AL29" s="1609">
        <v>984</v>
      </c>
      <c r="AM29" s="1606"/>
      <c r="AN29" s="1607"/>
      <c r="AO29" s="1609">
        <v>0</v>
      </c>
      <c r="AP29" s="1606">
        <v>2</v>
      </c>
      <c r="AQ29" s="1613" t="s">
        <v>23288</v>
      </c>
      <c r="AR29" s="1614">
        <v>40</v>
      </c>
      <c r="AS29" s="1614">
        <v>68472000</v>
      </c>
    </row>
    <row r="30" spans="1:45" ht="16.5" customHeight="1">
      <c r="A30" s="1602">
        <v>24</v>
      </c>
      <c r="B30" s="1602" t="s">
        <v>18949</v>
      </c>
      <c r="C30" s="1603" t="s">
        <v>16264</v>
      </c>
      <c r="D30" s="1603" t="s">
        <v>23289</v>
      </c>
      <c r="E30" s="1604" t="s">
        <v>23290</v>
      </c>
      <c r="F30" s="1603" t="s">
        <v>23291</v>
      </c>
      <c r="G30" s="1605" t="s">
        <v>23292</v>
      </c>
      <c r="H30" s="1603" t="s">
        <v>23293</v>
      </c>
      <c r="I30" s="1603" t="s">
        <v>19919</v>
      </c>
      <c r="J30" s="1603" t="s">
        <v>21014</v>
      </c>
      <c r="K30" s="1603" t="s">
        <v>23294</v>
      </c>
      <c r="L30" s="1606">
        <v>10000</v>
      </c>
      <c r="M30" s="1603">
        <v>2</v>
      </c>
      <c r="N30" s="1603"/>
      <c r="O30" s="1603">
        <f t="shared" si="0"/>
        <v>2</v>
      </c>
      <c r="P30" s="1607" t="s">
        <v>23295</v>
      </c>
      <c r="Q30" s="1603" t="s">
        <v>6544</v>
      </c>
      <c r="R30" s="1603" t="s">
        <v>21937</v>
      </c>
      <c r="S30" s="1603" t="s">
        <v>21937</v>
      </c>
      <c r="T30" s="1603" t="s">
        <v>6378</v>
      </c>
      <c r="U30" s="1614">
        <f>SUM(V30:AE30)</f>
        <v>60</v>
      </c>
      <c r="V30" s="1609">
        <v>15</v>
      </c>
      <c r="W30" s="1609">
        <v>15</v>
      </c>
      <c r="X30" s="1609"/>
      <c r="Y30" s="1609"/>
      <c r="Z30" s="1609"/>
      <c r="AA30" s="1609"/>
      <c r="AB30" s="1609">
        <v>15</v>
      </c>
      <c r="AC30" s="1609"/>
      <c r="AD30" s="1609">
        <v>15</v>
      </c>
      <c r="AE30" s="1609"/>
      <c r="AF30" s="1610">
        <f t="shared" si="1"/>
        <v>12</v>
      </c>
      <c r="AG30" s="1611">
        <v>11</v>
      </c>
      <c r="AH30" s="1612" t="s">
        <v>23296</v>
      </c>
      <c r="AI30" s="1609">
        <v>7440</v>
      </c>
      <c r="AJ30" s="1606"/>
      <c r="AK30" s="1612"/>
      <c r="AL30" s="1609"/>
      <c r="AM30" s="1606">
        <v>1</v>
      </c>
      <c r="AN30" s="1607" t="s">
        <v>23297</v>
      </c>
      <c r="AO30" s="1609">
        <v>1584</v>
      </c>
      <c r="AP30" s="1606">
        <v>4</v>
      </c>
      <c r="AQ30" s="1613" t="s">
        <v>23298</v>
      </c>
      <c r="AR30" s="1614">
        <v>55</v>
      </c>
      <c r="AS30" s="1614">
        <v>103100000</v>
      </c>
    </row>
    <row r="31" spans="1:45" ht="16.5" customHeight="1">
      <c r="A31" s="1602">
        <v>25</v>
      </c>
      <c r="B31" s="1602" t="s">
        <v>23299</v>
      </c>
      <c r="C31" s="1603" t="s">
        <v>3047</v>
      </c>
      <c r="D31" s="1603" t="s">
        <v>23300</v>
      </c>
      <c r="E31" s="1604" t="s">
        <v>23301</v>
      </c>
      <c r="F31" s="1603" t="s">
        <v>23302</v>
      </c>
      <c r="G31" s="1605" t="s">
        <v>23303</v>
      </c>
      <c r="H31" s="1603" t="s">
        <v>23304</v>
      </c>
      <c r="I31" s="1603" t="s">
        <v>23305</v>
      </c>
      <c r="J31" s="1603" t="s">
        <v>23306</v>
      </c>
      <c r="K31" s="1603" t="s">
        <v>23307</v>
      </c>
      <c r="L31" s="1606">
        <v>43000</v>
      </c>
      <c r="M31" s="1603">
        <v>3</v>
      </c>
      <c r="N31" s="1603">
        <v>7</v>
      </c>
      <c r="O31" s="1603">
        <f t="shared" si="0"/>
        <v>10</v>
      </c>
      <c r="P31" s="1607" t="s">
        <v>21872</v>
      </c>
      <c r="Q31" s="1603" t="s">
        <v>22037</v>
      </c>
      <c r="R31" s="1603" t="s">
        <v>21798</v>
      </c>
      <c r="S31" s="1603"/>
      <c r="T31" s="1603"/>
      <c r="U31" s="1609">
        <v>1982.49</v>
      </c>
      <c r="V31" s="1609"/>
      <c r="W31" s="1609"/>
      <c r="X31" s="1609"/>
      <c r="Y31" s="1609">
        <v>163.55000000000001</v>
      </c>
      <c r="Z31" s="1609">
        <v>150</v>
      </c>
      <c r="AA31" s="1609"/>
      <c r="AB31" s="1609"/>
      <c r="AC31" s="1609">
        <v>50</v>
      </c>
      <c r="AD31" s="1609">
        <v>10.000999999999999</v>
      </c>
      <c r="AE31" s="1609">
        <v>150</v>
      </c>
      <c r="AF31" s="1610">
        <f t="shared" si="1"/>
        <v>20</v>
      </c>
      <c r="AG31" s="1611">
        <v>13</v>
      </c>
      <c r="AH31" s="1612" t="s">
        <v>23308</v>
      </c>
      <c r="AI31" s="1609"/>
      <c r="AJ31" s="1606">
        <v>7</v>
      </c>
      <c r="AK31" s="1612" t="s">
        <v>23309</v>
      </c>
      <c r="AL31" s="1609">
        <v>140</v>
      </c>
      <c r="AM31" s="1606"/>
      <c r="AN31" s="1607"/>
      <c r="AO31" s="1609"/>
      <c r="AP31" s="1606">
        <v>6</v>
      </c>
      <c r="AQ31" s="1613" t="s">
        <v>23310</v>
      </c>
      <c r="AR31" s="1614">
        <v>60</v>
      </c>
      <c r="AS31" s="1614">
        <v>300000000</v>
      </c>
    </row>
    <row r="32" spans="1:45" ht="16.5" customHeight="1">
      <c r="A32" s="1602">
        <v>26</v>
      </c>
      <c r="B32" s="1602" t="s">
        <v>19028</v>
      </c>
      <c r="C32" s="1603" t="s">
        <v>3047</v>
      </c>
      <c r="D32" s="1603" t="s">
        <v>23311</v>
      </c>
      <c r="E32" s="1604" t="s">
        <v>23312</v>
      </c>
      <c r="F32" s="1603" t="s">
        <v>23313</v>
      </c>
      <c r="G32" s="1605" t="s">
        <v>23314</v>
      </c>
      <c r="H32" s="1603" t="s">
        <v>23315</v>
      </c>
      <c r="I32" s="1603" t="s">
        <v>21824</v>
      </c>
      <c r="J32" s="1603" t="s">
        <v>23316</v>
      </c>
      <c r="K32" s="1603" t="s">
        <v>23317</v>
      </c>
      <c r="L32" s="1606">
        <v>50981</v>
      </c>
      <c r="M32" s="1603">
        <v>2</v>
      </c>
      <c r="N32" s="1603">
        <v>1</v>
      </c>
      <c r="O32" s="1603">
        <f t="shared" si="0"/>
        <v>3</v>
      </c>
      <c r="P32" s="1607" t="s">
        <v>23318</v>
      </c>
      <c r="Q32" s="1603" t="s">
        <v>22258</v>
      </c>
      <c r="R32" s="1603" t="s">
        <v>21798</v>
      </c>
      <c r="S32" s="1603" t="s">
        <v>6378</v>
      </c>
      <c r="T32" s="1603" t="s">
        <v>6378</v>
      </c>
      <c r="U32" s="1609">
        <v>876</v>
      </c>
      <c r="V32" s="1609">
        <v>27.6</v>
      </c>
      <c r="W32" s="1609">
        <v>30.7</v>
      </c>
      <c r="X32" s="1609">
        <v>212.8</v>
      </c>
      <c r="Y32" s="1609">
        <v>17.3</v>
      </c>
      <c r="Z32" s="1609">
        <v>40.299999999999997</v>
      </c>
      <c r="AA32" s="1609">
        <v>228</v>
      </c>
      <c r="AB32" s="1609">
        <v>91.2</v>
      </c>
      <c r="AC32" s="1609">
        <v>45.6</v>
      </c>
      <c r="AD32" s="1609">
        <v>16</v>
      </c>
      <c r="AE32" s="1609">
        <v>33</v>
      </c>
      <c r="AF32" s="1610">
        <f t="shared" si="1"/>
        <v>48</v>
      </c>
      <c r="AG32" s="1611">
        <v>26</v>
      </c>
      <c r="AH32" s="1612" t="s">
        <v>23319</v>
      </c>
      <c r="AI32" s="1609">
        <v>10539</v>
      </c>
      <c r="AJ32" s="1606">
        <v>22</v>
      </c>
      <c r="AK32" s="1612" t="s">
        <v>23320</v>
      </c>
      <c r="AL32" s="1609">
        <v>9944</v>
      </c>
      <c r="AM32" s="1606"/>
      <c r="AN32" s="1607"/>
      <c r="AO32" s="1609"/>
      <c r="AP32" s="1606">
        <v>28</v>
      </c>
      <c r="AQ32" s="1613" t="s">
        <v>23321</v>
      </c>
      <c r="AR32" s="1614"/>
      <c r="AS32" s="1614">
        <v>180000000</v>
      </c>
    </row>
    <row r="33" spans="1:45" ht="16.5" customHeight="1">
      <c r="A33" s="1602">
        <v>27</v>
      </c>
      <c r="B33" s="1602" t="s">
        <v>19028</v>
      </c>
      <c r="C33" s="1603" t="s">
        <v>2997</v>
      </c>
      <c r="D33" s="1603" t="s">
        <v>23322</v>
      </c>
      <c r="E33" s="1604" t="s">
        <v>23323</v>
      </c>
      <c r="F33" s="1603" t="s">
        <v>23324</v>
      </c>
      <c r="G33" s="1605"/>
      <c r="H33" s="1603" t="s">
        <v>23325</v>
      </c>
      <c r="I33" s="1603" t="s">
        <v>21782</v>
      </c>
      <c r="J33" s="1603" t="s">
        <v>2997</v>
      </c>
      <c r="K33" s="1603" t="s">
        <v>23326</v>
      </c>
      <c r="L33" s="1606">
        <v>500</v>
      </c>
      <c r="M33" s="1603"/>
      <c r="N33" s="1603"/>
      <c r="O33" s="1603">
        <f t="shared" si="0"/>
        <v>0</v>
      </c>
      <c r="P33" s="1607" t="s">
        <v>20954</v>
      </c>
      <c r="Q33" s="1603" t="s">
        <v>21798</v>
      </c>
      <c r="R33" s="1603" t="s">
        <v>21798</v>
      </c>
      <c r="S33" s="1603" t="s">
        <v>21798</v>
      </c>
      <c r="T33" s="1603" t="s">
        <v>21798</v>
      </c>
      <c r="U33" s="1609">
        <v>434</v>
      </c>
      <c r="V33" s="1609"/>
      <c r="W33" s="1609"/>
      <c r="X33" s="1609"/>
      <c r="Y33" s="1609"/>
      <c r="Z33" s="1609"/>
      <c r="AA33" s="1609"/>
      <c r="AB33" s="1609"/>
      <c r="AC33" s="1609"/>
      <c r="AD33" s="1609"/>
      <c r="AE33" s="1609"/>
      <c r="AF33" s="1610">
        <f t="shared" si="1"/>
        <v>50</v>
      </c>
      <c r="AG33" s="1611"/>
      <c r="AH33" s="1612"/>
      <c r="AI33" s="1609"/>
      <c r="AJ33" s="1606">
        <v>50</v>
      </c>
      <c r="AK33" s="1612"/>
      <c r="AL33" s="1609">
        <v>500</v>
      </c>
      <c r="AM33" s="1606"/>
      <c r="AN33" s="1607"/>
      <c r="AO33" s="1609"/>
      <c r="AP33" s="1606"/>
      <c r="AQ33" s="1613"/>
      <c r="AR33" s="1614"/>
      <c r="AS33" s="1614"/>
    </row>
    <row r="34" spans="1:45" ht="16.5" customHeight="1">
      <c r="A34" s="1602">
        <v>28</v>
      </c>
      <c r="B34" s="1602" t="s">
        <v>19146</v>
      </c>
      <c r="C34" s="1603" t="s">
        <v>16758</v>
      </c>
      <c r="D34" s="1603" t="s">
        <v>23327</v>
      </c>
      <c r="E34" s="1604" t="s">
        <v>23328</v>
      </c>
      <c r="F34" s="1603" t="s">
        <v>23329</v>
      </c>
      <c r="G34" s="1605" t="s">
        <v>23330</v>
      </c>
      <c r="H34" s="1603" t="s">
        <v>23331</v>
      </c>
      <c r="I34" s="1603" t="s">
        <v>21880</v>
      </c>
      <c r="J34" s="1603" t="s">
        <v>21206</v>
      </c>
      <c r="K34" s="1603" t="s">
        <v>23332</v>
      </c>
      <c r="L34" s="1606">
        <v>19400</v>
      </c>
      <c r="M34" s="1603">
        <v>5</v>
      </c>
      <c r="N34" s="1603"/>
      <c r="O34" s="1603">
        <f t="shared" si="0"/>
        <v>5</v>
      </c>
      <c r="P34" s="1607" t="s">
        <v>22389</v>
      </c>
      <c r="Q34" s="1603" t="s">
        <v>22554</v>
      </c>
      <c r="R34" s="1603" t="s">
        <v>22554</v>
      </c>
      <c r="S34" s="1603" t="s">
        <v>6378</v>
      </c>
      <c r="T34" s="1603" t="s">
        <v>6378</v>
      </c>
      <c r="U34" s="1609">
        <v>1493.4</v>
      </c>
      <c r="V34" s="1609">
        <v>120.5</v>
      </c>
      <c r="W34" s="1609">
        <v>32.1</v>
      </c>
      <c r="X34" s="1609"/>
      <c r="Y34" s="1609"/>
      <c r="Z34" s="1609">
        <v>25.5</v>
      </c>
      <c r="AA34" s="1609"/>
      <c r="AB34" s="1609"/>
      <c r="AC34" s="1609"/>
      <c r="AD34" s="1609"/>
      <c r="AE34" s="1609"/>
      <c r="AF34" s="1610">
        <f t="shared" si="1"/>
        <v>25</v>
      </c>
      <c r="AG34" s="1611">
        <v>14</v>
      </c>
      <c r="AH34" s="1612" t="s">
        <v>23333</v>
      </c>
      <c r="AI34" s="1609">
        <v>4020</v>
      </c>
      <c r="AJ34" s="1606">
        <v>11</v>
      </c>
      <c r="AK34" s="1612" t="s">
        <v>23334</v>
      </c>
      <c r="AL34" s="1609">
        <v>2880</v>
      </c>
      <c r="AM34" s="1606"/>
      <c r="AN34" s="1607"/>
      <c r="AO34" s="1609"/>
      <c r="AP34" s="1606"/>
      <c r="AQ34" s="1613"/>
      <c r="AR34" s="1614"/>
      <c r="AS34" s="1614">
        <v>325211000</v>
      </c>
    </row>
    <row r="35" spans="1:45" ht="16.5" customHeight="1">
      <c r="A35" s="1602">
        <v>29</v>
      </c>
      <c r="B35" s="1602" t="s">
        <v>23335</v>
      </c>
      <c r="C35" s="1603" t="s">
        <v>3521</v>
      </c>
      <c r="D35" s="1603" t="s">
        <v>23336</v>
      </c>
      <c r="E35" s="1604" t="s">
        <v>23337</v>
      </c>
      <c r="F35" s="1603" t="s">
        <v>23338</v>
      </c>
      <c r="G35" s="1605" t="s">
        <v>22805</v>
      </c>
      <c r="H35" s="1603" t="s">
        <v>22739</v>
      </c>
      <c r="I35" s="1603" t="s">
        <v>21824</v>
      </c>
      <c r="J35" s="1603" t="s">
        <v>23339</v>
      </c>
      <c r="K35" s="1603" t="s">
        <v>23340</v>
      </c>
      <c r="L35" s="1606">
        <v>200000</v>
      </c>
      <c r="M35" s="1603">
        <v>4</v>
      </c>
      <c r="N35" s="1603"/>
      <c r="O35" s="1603">
        <f t="shared" si="0"/>
        <v>4</v>
      </c>
      <c r="P35" s="1607" t="s">
        <v>6399</v>
      </c>
      <c r="Q35" s="1603" t="s">
        <v>22554</v>
      </c>
      <c r="R35" s="1603" t="s">
        <v>23341</v>
      </c>
      <c r="S35" s="1603" t="s">
        <v>6378</v>
      </c>
      <c r="T35" s="1603" t="s">
        <v>6378</v>
      </c>
      <c r="U35" s="1609">
        <v>443.22</v>
      </c>
      <c r="V35" s="1609"/>
      <c r="W35" s="1609"/>
      <c r="X35" s="1609"/>
      <c r="Y35" s="1609"/>
      <c r="Z35" s="1609"/>
      <c r="AA35" s="1609"/>
      <c r="AB35" s="1609"/>
      <c r="AC35" s="1609"/>
      <c r="AD35" s="1609"/>
      <c r="AE35" s="1609"/>
      <c r="AF35" s="1610">
        <f t="shared" si="1"/>
        <v>17</v>
      </c>
      <c r="AG35" s="1611">
        <v>17</v>
      </c>
      <c r="AH35" s="1612" t="s">
        <v>23342</v>
      </c>
      <c r="AI35" s="1609">
        <v>479</v>
      </c>
      <c r="AJ35" s="1606"/>
      <c r="AK35" s="1612"/>
      <c r="AL35" s="1609"/>
      <c r="AM35" s="1606"/>
      <c r="AN35" s="1607"/>
      <c r="AO35" s="1609"/>
      <c r="AP35" s="1606"/>
      <c r="AQ35" s="1613"/>
      <c r="AR35" s="1614"/>
      <c r="AS35" s="1614">
        <v>217640000</v>
      </c>
    </row>
    <row r="36" spans="1:45" ht="16.5" customHeight="1">
      <c r="A36" s="1602">
        <v>30</v>
      </c>
      <c r="B36" s="1602" t="s">
        <v>19241</v>
      </c>
      <c r="C36" s="1603" t="s">
        <v>3676</v>
      </c>
      <c r="D36" s="1603" t="s">
        <v>23343</v>
      </c>
      <c r="E36" s="1604" t="s">
        <v>23344</v>
      </c>
      <c r="F36" s="1603" t="s">
        <v>23345</v>
      </c>
      <c r="G36" s="1605"/>
      <c r="H36" s="1603" t="s">
        <v>23346</v>
      </c>
      <c r="I36" s="1603" t="s">
        <v>21824</v>
      </c>
      <c r="J36" s="1603" t="s">
        <v>23347</v>
      </c>
      <c r="K36" s="1603" t="s">
        <v>23348</v>
      </c>
      <c r="L36" s="1606">
        <v>46700</v>
      </c>
      <c r="M36" s="1603">
        <v>1</v>
      </c>
      <c r="N36" s="1603">
        <v>4</v>
      </c>
      <c r="O36" s="1603">
        <f t="shared" si="0"/>
        <v>5</v>
      </c>
      <c r="P36" s="1607" t="s">
        <v>21872</v>
      </c>
      <c r="Q36" s="1603" t="s">
        <v>21865</v>
      </c>
      <c r="R36" s="1603" t="s">
        <v>21871</v>
      </c>
      <c r="S36" s="1603" t="s">
        <v>6378</v>
      </c>
      <c r="T36" s="1603" t="s">
        <v>6378</v>
      </c>
      <c r="U36" s="1609">
        <v>793.1</v>
      </c>
      <c r="V36" s="1609">
        <v>125.2</v>
      </c>
      <c r="W36" s="1609">
        <v>83</v>
      </c>
      <c r="X36" s="1609">
        <v>70</v>
      </c>
      <c r="Y36" s="1609">
        <v>20</v>
      </c>
      <c r="Z36" s="1609">
        <v>8</v>
      </c>
      <c r="AA36" s="1609">
        <v>5</v>
      </c>
      <c r="AB36" s="1609">
        <v>83</v>
      </c>
      <c r="AC36" s="1609">
        <v>362.4</v>
      </c>
      <c r="AD36" s="1609">
        <v>5</v>
      </c>
      <c r="AE36" s="1609">
        <v>31.5</v>
      </c>
      <c r="AF36" s="1610">
        <f t="shared" si="1"/>
        <v>21</v>
      </c>
      <c r="AG36" s="1611">
        <v>17</v>
      </c>
      <c r="AH36" s="1612" t="s">
        <v>23349</v>
      </c>
      <c r="AI36" s="1609">
        <v>1160</v>
      </c>
      <c r="AJ36" s="1606">
        <v>4</v>
      </c>
      <c r="AK36" s="1612" t="s">
        <v>23350</v>
      </c>
      <c r="AL36" s="1609">
        <v>1862</v>
      </c>
      <c r="AM36" s="1606"/>
      <c r="AN36" s="1607"/>
      <c r="AO36" s="1609"/>
      <c r="AP36" s="1606">
        <v>1</v>
      </c>
      <c r="AQ36" s="1613" t="s">
        <v>23351</v>
      </c>
      <c r="AR36" s="1614">
        <v>10</v>
      </c>
      <c r="AS36" s="1614">
        <v>170000000</v>
      </c>
    </row>
    <row r="37" spans="1:45" ht="16.5" customHeight="1">
      <c r="A37" s="1602">
        <v>31</v>
      </c>
      <c r="B37" s="1602" t="s">
        <v>19367</v>
      </c>
      <c r="C37" s="1603" t="s">
        <v>4012</v>
      </c>
      <c r="D37" s="1603" t="s">
        <v>23352</v>
      </c>
      <c r="E37" s="1604" t="s">
        <v>23353</v>
      </c>
      <c r="F37" s="1603" t="s">
        <v>23354</v>
      </c>
      <c r="G37" s="1605"/>
      <c r="H37" s="1603" t="s">
        <v>23355</v>
      </c>
      <c r="I37" s="1603" t="s">
        <v>21782</v>
      </c>
      <c r="J37" s="1603" t="s">
        <v>23356</v>
      </c>
      <c r="K37" s="1603" t="s">
        <v>23357</v>
      </c>
      <c r="L37" s="1606">
        <v>3500</v>
      </c>
      <c r="M37" s="1603">
        <v>1</v>
      </c>
      <c r="N37" s="1603"/>
      <c r="O37" s="1603">
        <f t="shared" si="0"/>
        <v>1</v>
      </c>
      <c r="P37" s="1607" t="s">
        <v>23358</v>
      </c>
      <c r="Q37" s="1603" t="s">
        <v>21798</v>
      </c>
      <c r="R37" s="1603" t="s">
        <v>6378</v>
      </c>
      <c r="S37" s="1603" t="s">
        <v>6378</v>
      </c>
      <c r="T37" s="1603" t="s">
        <v>6378</v>
      </c>
      <c r="U37" s="1609">
        <v>640</v>
      </c>
      <c r="V37" s="1609">
        <v>99.1</v>
      </c>
      <c r="W37" s="1609">
        <v>9.1999999999999993</v>
      </c>
      <c r="X37" s="1609">
        <v>10.8</v>
      </c>
      <c r="Y37" s="1609">
        <v>17.3</v>
      </c>
      <c r="Z37" s="1609">
        <v>12.6</v>
      </c>
      <c r="AA37" s="1609">
        <v>8.4</v>
      </c>
      <c r="AB37" s="1609">
        <v>26.6</v>
      </c>
      <c r="AC37" s="1609">
        <v>11.5</v>
      </c>
      <c r="AD37" s="1609">
        <v>7</v>
      </c>
      <c r="AE37" s="1609"/>
      <c r="AF37" s="1610">
        <f t="shared" si="1"/>
        <v>7</v>
      </c>
      <c r="AG37" s="1611">
        <v>5</v>
      </c>
      <c r="AH37" s="1612" t="s">
        <v>23359</v>
      </c>
      <c r="AI37" s="1609">
        <v>66</v>
      </c>
      <c r="AJ37" s="1606">
        <v>2</v>
      </c>
      <c r="AK37" s="1612" t="s">
        <v>23360</v>
      </c>
      <c r="AL37" s="1609">
        <v>20</v>
      </c>
      <c r="AM37" s="1606"/>
      <c r="AN37" s="1607"/>
      <c r="AO37" s="1609"/>
      <c r="AP37" s="1606"/>
      <c r="AQ37" s="1613"/>
      <c r="AR37" s="1614"/>
      <c r="AS37" s="1614">
        <v>68556</v>
      </c>
    </row>
    <row r="38" spans="1:45" ht="16.5" customHeight="1">
      <c r="A38" s="1602">
        <v>32</v>
      </c>
      <c r="B38" s="1602" t="s">
        <v>19367</v>
      </c>
      <c r="C38" s="1603" t="s">
        <v>4012</v>
      </c>
      <c r="D38" s="1603" t="s">
        <v>23361</v>
      </c>
      <c r="E38" s="1604" t="s">
        <v>23362</v>
      </c>
      <c r="F38" s="1603" t="s">
        <v>23363</v>
      </c>
      <c r="G38" s="1605"/>
      <c r="H38" s="1603" t="s">
        <v>23364</v>
      </c>
      <c r="I38" s="1603" t="s">
        <v>21782</v>
      </c>
      <c r="J38" s="1603" t="s">
        <v>23365</v>
      </c>
      <c r="K38" s="1603" t="s">
        <v>23357</v>
      </c>
      <c r="L38" s="1606">
        <v>3000</v>
      </c>
      <c r="M38" s="1603"/>
      <c r="N38" s="1603">
        <v>1</v>
      </c>
      <c r="O38" s="1603">
        <f t="shared" si="0"/>
        <v>1</v>
      </c>
      <c r="P38" s="1607" t="s">
        <v>6604</v>
      </c>
      <c r="Q38" s="1603" t="s">
        <v>21798</v>
      </c>
      <c r="R38" s="1603" t="s">
        <v>6378</v>
      </c>
      <c r="S38" s="1603" t="s">
        <v>6378</v>
      </c>
      <c r="T38" s="1603" t="s">
        <v>6378</v>
      </c>
      <c r="U38" s="1609">
        <v>1491</v>
      </c>
      <c r="V38" s="1609"/>
      <c r="W38" s="1609"/>
      <c r="X38" s="1609"/>
      <c r="Y38" s="1609"/>
      <c r="Z38" s="1609"/>
      <c r="AA38" s="1609"/>
      <c r="AB38" s="1609"/>
      <c r="AC38" s="1609"/>
      <c r="AD38" s="1609"/>
      <c r="AE38" s="1609">
        <v>1491</v>
      </c>
      <c r="AF38" s="1610">
        <f t="shared" si="1"/>
        <v>13</v>
      </c>
      <c r="AG38" s="1611">
        <v>7</v>
      </c>
      <c r="AH38" s="1612" t="s">
        <v>23366</v>
      </c>
      <c r="AI38" s="1609">
        <v>170</v>
      </c>
      <c r="AJ38" s="1606">
        <v>6</v>
      </c>
      <c r="AK38" s="1612" t="s">
        <v>23367</v>
      </c>
      <c r="AL38" s="1609">
        <v>130</v>
      </c>
      <c r="AM38" s="1606"/>
      <c r="AN38" s="1607"/>
      <c r="AO38" s="1609"/>
      <c r="AP38" s="1606"/>
      <c r="AQ38" s="1613"/>
      <c r="AR38" s="1614"/>
      <c r="AS38" s="1614">
        <v>45700000</v>
      </c>
    </row>
    <row r="39" spans="1:45" ht="16.5" customHeight="1">
      <c r="A39" s="1602">
        <v>33</v>
      </c>
      <c r="B39" s="1602" t="s">
        <v>19367</v>
      </c>
      <c r="C39" s="1603" t="s">
        <v>3913</v>
      </c>
      <c r="D39" s="1603" t="s">
        <v>23368</v>
      </c>
      <c r="E39" s="1604" t="s">
        <v>21460</v>
      </c>
      <c r="F39" s="1603" t="s">
        <v>23369</v>
      </c>
      <c r="G39" s="1605"/>
      <c r="H39" s="1603" t="s">
        <v>23370</v>
      </c>
      <c r="I39" s="1603" t="s">
        <v>21824</v>
      </c>
      <c r="J39" s="1603" t="s">
        <v>23371</v>
      </c>
      <c r="K39" s="1603" t="s">
        <v>23372</v>
      </c>
      <c r="L39" s="1606">
        <v>4080</v>
      </c>
      <c r="M39" s="1603">
        <v>1</v>
      </c>
      <c r="N39" s="1603">
        <v>1</v>
      </c>
      <c r="O39" s="1603">
        <f t="shared" si="0"/>
        <v>2</v>
      </c>
      <c r="P39" s="1607" t="s">
        <v>23373</v>
      </c>
      <c r="Q39" s="1603" t="s">
        <v>21798</v>
      </c>
      <c r="R39" s="1603" t="s">
        <v>6378</v>
      </c>
      <c r="S39" s="1603" t="s">
        <v>6378</v>
      </c>
      <c r="T39" s="1603" t="s">
        <v>6378</v>
      </c>
      <c r="U39" s="1609">
        <v>324.79000000000002</v>
      </c>
      <c r="V39" s="1609">
        <v>120.45</v>
      </c>
      <c r="W39" s="1609">
        <v>52.8</v>
      </c>
      <c r="X39" s="1609">
        <v>33</v>
      </c>
      <c r="Y39" s="1609">
        <v>16.5</v>
      </c>
      <c r="Z39" s="1609">
        <v>15.84</v>
      </c>
      <c r="AA39" s="1609">
        <v>19.47</v>
      </c>
      <c r="AB39" s="1609">
        <v>24.2</v>
      </c>
      <c r="AC39" s="1609">
        <v>10.89</v>
      </c>
      <c r="AD39" s="1609"/>
      <c r="AE39" s="1609"/>
      <c r="AF39" s="1610">
        <f t="shared" si="1"/>
        <v>0</v>
      </c>
      <c r="AG39" s="1611"/>
      <c r="AH39" s="1612"/>
      <c r="AI39" s="1609"/>
      <c r="AJ39" s="1606"/>
      <c r="AK39" s="1612"/>
      <c r="AL39" s="1609"/>
      <c r="AM39" s="1606"/>
      <c r="AN39" s="1607"/>
      <c r="AO39" s="1609"/>
      <c r="AP39" s="1606"/>
      <c r="AQ39" s="1613"/>
      <c r="AR39" s="1614"/>
      <c r="AS39" s="1614">
        <v>74900000</v>
      </c>
    </row>
    <row r="40" spans="1:45" ht="16.5" customHeight="1">
      <c r="A40" s="1602">
        <v>34</v>
      </c>
      <c r="B40" s="1602" t="s">
        <v>23374</v>
      </c>
      <c r="C40" s="1603" t="s">
        <v>4050</v>
      </c>
      <c r="D40" s="1603" t="s">
        <v>23375</v>
      </c>
      <c r="E40" s="1604" t="s">
        <v>23376</v>
      </c>
      <c r="F40" s="1603" t="s">
        <v>23377</v>
      </c>
      <c r="G40" s="1605" t="s">
        <v>23378</v>
      </c>
      <c r="H40" s="1603" t="s">
        <v>23379</v>
      </c>
      <c r="I40" s="1603" t="s">
        <v>21824</v>
      </c>
      <c r="J40" s="1603" t="s">
        <v>19433</v>
      </c>
      <c r="K40" s="1603" t="s">
        <v>23380</v>
      </c>
      <c r="L40" s="1606">
        <v>9500</v>
      </c>
      <c r="M40" s="1603">
        <v>1</v>
      </c>
      <c r="N40" s="1603">
        <v>1</v>
      </c>
      <c r="O40" s="1603">
        <f t="shared" si="0"/>
        <v>2</v>
      </c>
      <c r="P40" s="1607" t="s">
        <v>23381</v>
      </c>
      <c r="Q40" s="1603" t="s">
        <v>21927</v>
      </c>
      <c r="R40" s="1603" t="s">
        <v>6378</v>
      </c>
      <c r="S40" s="1603" t="s">
        <v>6378</v>
      </c>
      <c r="T40" s="1603" t="s">
        <v>6378</v>
      </c>
      <c r="U40" s="1614">
        <f>SUM(V40:AE40)</f>
        <v>521.82000000000005</v>
      </c>
      <c r="V40" s="1609"/>
      <c r="W40" s="1609"/>
      <c r="X40" s="1609"/>
      <c r="Y40" s="1609"/>
      <c r="Z40" s="1609"/>
      <c r="AA40" s="1609"/>
      <c r="AB40" s="1609">
        <v>23.4</v>
      </c>
      <c r="AC40" s="1609">
        <v>181.38</v>
      </c>
      <c r="AD40" s="1609">
        <v>22.43</v>
      </c>
      <c r="AE40" s="1609">
        <v>294.61</v>
      </c>
      <c r="AF40" s="1610">
        <f t="shared" si="1"/>
        <v>15</v>
      </c>
      <c r="AG40" s="1611">
        <v>13</v>
      </c>
      <c r="AH40" s="1612" t="s">
        <v>23382</v>
      </c>
      <c r="AI40" s="1609">
        <v>2461</v>
      </c>
      <c r="AJ40" s="1606">
        <v>1</v>
      </c>
      <c r="AK40" s="1612" t="s">
        <v>23383</v>
      </c>
      <c r="AL40" s="1609">
        <v>221</v>
      </c>
      <c r="AM40" s="1606">
        <v>1</v>
      </c>
      <c r="AN40" s="1607" t="s">
        <v>23384</v>
      </c>
      <c r="AO40" s="1609">
        <v>248</v>
      </c>
      <c r="AP40" s="1606">
        <v>4</v>
      </c>
      <c r="AQ40" s="1613" t="s">
        <v>23385</v>
      </c>
      <c r="AR40" s="1614">
        <v>75</v>
      </c>
      <c r="AS40" s="1614">
        <v>88696000</v>
      </c>
    </row>
    <row r="41" spans="1:45" ht="16.5" customHeight="1">
      <c r="A41" s="1602">
        <v>35</v>
      </c>
      <c r="B41" s="1602" t="s">
        <v>23386</v>
      </c>
      <c r="C41" s="1603" t="s">
        <v>4251</v>
      </c>
      <c r="D41" s="1603" t="s">
        <v>23387</v>
      </c>
      <c r="E41" s="1604" t="s">
        <v>23388</v>
      </c>
      <c r="F41" s="1603" t="s">
        <v>23389</v>
      </c>
      <c r="G41" s="1605" t="s">
        <v>23390</v>
      </c>
      <c r="H41" s="1603" t="s">
        <v>23391</v>
      </c>
      <c r="I41" s="1603" t="s">
        <v>23392</v>
      </c>
      <c r="J41" s="1603" t="s">
        <v>23393</v>
      </c>
      <c r="K41" s="1603" t="s">
        <v>23394</v>
      </c>
      <c r="L41" s="1606">
        <v>8207</v>
      </c>
      <c r="M41" s="1603"/>
      <c r="N41" s="1603">
        <v>1</v>
      </c>
      <c r="O41" s="1603">
        <f t="shared" si="0"/>
        <v>1</v>
      </c>
      <c r="P41" s="1607" t="s">
        <v>23395</v>
      </c>
      <c r="Q41" s="1603" t="s">
        <v>21927</v>
      </c>
      <c r="R41" s="1603" t="s">
        <v>6378</v>
      </c>
      <c r="S41" s="1603" t="s">
        <v>6378</v>
      </c>
      <c r="T41" s="1603" t="s">
        <v>6378</v>
      </c>
      <c r="U41" s="1609">
        <v>541</v>
      </c>
      <c r="V41" s="1609">
        <v>396</v>
      </c>
      <c r="W41" s="1609">
        <v>33</v>
      </c>
      <c r="X41" s="1609">
        <v>26.4</v>
      </c>
      <c r="Y41" s="1609">
        <v>6.6</v>
      </c>
      <c r="Z41" s="1609">
        <v>13.2</v>
      </c>
      <c r="AA41" s="1609"/>
      <c r="AB41" s="1609">
        <v>19.8</v>
      </c>
      <c r="AC41" s="1609"/>
      <c r="AD41" s="1609">
        <v>6.6</v>
      </c>
      <c r="AE41" s="1609"/>
      <c r="AF41" s="1610">
        <f t="shared" si="1"/>
        <v>14</v>
      </c>
      <c r="AG41" s="1611">
        <v>10</v>
      </c>
      <c r="AH41" s="1612" t="s">
        <v>23396</v>
      </c>
      <c r="AI41" s="1609">
        <v>4483</v>
      </c>
      <c r="AJ41" s="1606"/>
      <c r="AK41" s="1612"/>
      <c r="AL41" s="1609"/>
      <c r="AM41" s="1606">
        <v>4</v>
      </c>
      <c r="AN41" s="1607" t="s">
        <v>23397</v>
      </c>
      <c r="AO41" s="1609">
        <v>3591</v>
      </c>
      <c r="AP41" s="1606"/>
      <c r="AQ41" s="1613"/>
      <c r="AR41" s="1614"/>
      <c r="AS41" s="1614">
        <v>55401200</v>
      </c>
    </row>
    <row r="42" spans="1:45" ht="16.5" customHeight="1">
      <c r="A42" s="1602">
        <v>36</v>
      </c>
      <c r="B42" s="1602" t="s">
        <v>19523</v>
      </c>
      <c r="C42" s="1603" t="s">
        <v>4251</v>
      </c>
      <c r="D42" s="1603" t="s">
        <v>23398</v>
      </c>
      <c r="E42" s="1604" t="s">
        <v>23399</v>
      </c>
      <c r="F42" s="1603" t="s">
        <v>23400</v>
      </c>
      <c r="G42" s="1605" t="s">
        <v>23401</v>
      </c>
      <c r="H42" s="1603" t="s">
        <v>23402</v>
      </c>
      <c r="I42" s="1603" t="s">
        <v>21782</v>
      </c>
      <c r="J42" s="1603" t="s">
        <v>4251</v>
      </c>
      <c r="K42" s="1603" t="s">
        <v>23403</v>
      </c>
      <c r="L42" s="1606">
        <v>5000</v>
      </c>
      <c r="M42" s="1603">
        <v>1</v>
      </c>
      <c r="N42" s="1603"/>
      <c r="O42" s="1603">
        <f t="shared" si="0"/>
        <v>1</v>
      </c>
      <c r="P42" s="1607" t="s">
        <v>6604</v>
      </c>
      <c r="Q42" s="1603" t="s">
        <v>21798</v>
      </c>
      <c r="R42" s="1603" t="s">
        <v>6378</v>
      </c>
      <c r="S42" s="1603" t="s">
        <v>6378</v>
      </c>
      <c r="T42" s="1603" t="s">
        <v>6378</v>
      </c>
      <c r="U42" s="1609">
        <v>771.92</v>
      </c>
      <c r="V42" s="1609"/>
      <c r="W42" s="1609"/>
      <c r="X42" s="1609">
        <v>246.16</v>
      </c>
      <c r="Y42" s="1609"/>
      <c r="Z42" s="1609"/>
      <c r="AA42" s="1609"/>
      <c r="AB42" s="1609">
        <v>235.06</v>
      </c>
      <c r="AC42" s="1609"/>
      <c r="AD42" s="1609">
        <v>6.6</v>
      </c>
      <c r="AE42" s="1609">
        <v>284.10000000000002</v>
      </c>
      <c r="AF42" s="1610">
        <f t="shared" si="1"/>
        <v>11</v>
      </c>
      <c r="AG42" s="1611">
        <v>11</v>
      </c>
      <c r="AH42" s="1612" t="s">
        <v>23404</v>
      </c>
      <c r="AI42" s="1609">
        <v>300</v>
      </c>
      <c r="AJ42" s="1606"/>
      <c r="AK42" s="1612"/>
      <c r="AL42" s="1609"/>
      <c r="AM42" s="1606"/>
      <c r="AN42" s="1607"/>
      <c r="AO42" s="1609"/>
      <c r="AP42" s="1606"/>
      <c r="AQ42" s="1613"/>
      <c r="AR42" s="1614"/>
      <c r="AS42" s="1614">
        <v>56040000</v>
      </c>
    </row>
    <row r="43" spans="1:45" ht="16.5" customHeight="1">
      <c r="A43" s="1602">
        <v>37</v>
      </c>
      <c r="B43" s="1602" t="s">
        <v>19523</v>
      </c>
      <c r="C43" s="1603" t="s">
        <v>4263</v>
      </c>
      <c r="D43" s="1603" t="s">
        <v>23405</v>
      </c>
      <c r="E43" s="1604" t="s">
        <v>23406</v>
      </c>
      <c r="F43" s="1603" t="s">
        <v>23407</v>
      </c>
      <c r="G43" s="1605" t="s">
        <v>23408</v>
      </c>
      <c r="H43" s="1615" t="s">
        <v>23409</v>
      </c>
      <c r="I43" s="1603" t="s">
        <v>21880</v>
      </c>
      <c r="J43" s="1603" t="s">
        <v>23410</v>
      </c>
      <c r="K43" s="1603" t="s">
        <v>23411</v>
      </c>
      <c r="L43" s="1606">
        <v>10000</v>
      </c>
      <c r="M43" s="1603"/>
      <c r="N43" s="1603">
        <v>2</v>
      </c>
      <c r="O43" s="1603">
        <f t="shared" si="0"/>
        <v>2</v>
      </c>
      <c r="P43" s="1607" t="s">
        <v>23412</v>
      </c>
      <c r="Q43" s="1603" t="s">
        <v>22554</v>
      </c>
      <c r="R43" s="1603" t="s">
        <v>6378</v>
      </c>
      <c r="S43" s="1603" t="s">
        <v>6378</v>
      </c>
      <c r="T43" s="1603" t="s">
        <v>6378</v>
      </c>
      <c r="U43" s="1609">
        <v>820.9</v>
      </c>
      <c r="V43" s="1609"/>
      <c r="W43" s="1609"/>
      <c r="X43" s="1609">
        <v>684.4</v>
      </c>
      <c r="Y43" s="1609"/>
      <c r="Z43" s="1609"/>
      <c r="AA43" s="1609"/>
      <c r="AB43" s="1609"/>
      <c r="AC43" s="1609"/>
      <c r="AD43" s="1609">
        <v>136.4</v>
      </c>
      <c r="AE43" s="1609"/>
      <c r="AF43" s="1610">
        <f t="shared" si="1"/>
        <v>39</v>
      </c>
      <c r="AG43" s="1611">
        <v>39</v>
      </c>
      <c r="AH43" s="1612" t="s">
        <v>23413</v>
      </c>
      <c r="AI43" s="1609">
        <v>870</v>
      </c>
      <c r="AJ43" s="1606"/>
      <c r="AK43" s="1612"/>
      <c r="AL43" s="1609"/>
      <c r="AM43" s="1606"/>
      <c r="AN43" s="1607"/>
      <c r="AO43" s="1609"/>
      <c r="AP43" s="1606"/>
      <c r="AQ43" s="1613"/>
      <c r="AR43" s="1614"/>
      <c r="AS43" s="1614">
        <v>88414000</v>
      </c>
    </row>
    <row r="44" spans="1:45" ht="16.5" customHeight="1">
      <c r="A44" s="1602">
        <v>38</v>
      </c>
      <c r="B44" s="1602" t="s">
        <v>19523</v>
      </c>
      <c r="C44" s="1603" t="s">
        <v>4251</v>
      </c>
      <c r="D44" s="1603" t="s">
        <v>23414</v>
      </c>
      <c r="E44" s="1604" t="s">
        <v>23415</v>
      </c>
      <c r="F44" s="1603" t="s">
        <v>23416</v>
      </c>
      <c r="G44" s="1605" t="s">
        <v>23417</v>
      </c>
      <c r="H44" s="1603" t="s">
        <v>23418</v>
      </c>
      <c r="I44" s="1603" t="s">
        <v>21782</v>
      </c>
      <c r="J44" s="1603" t="s">
        <v>4251</v>
      </c>
      <c r="K44" s="1603" t="s">
        <v>23419</v>
      </c>
      <c r="L44" s="1606">
        <v>17415</v>
      </c>
      <c r="M44" s="1603"/>
      <c r="N44" s="1603">
        <v>1</v>
      </c>
      <c r="O44" s="1603">
        <f t="shared" si="0"/>
        <v>1</v>
      </c>
      <c r="P44" s="1607" t="s">
        <v>21872</v>
      </c>
      <c r="Q44" s="1603" t="s">
        <v>21798</v>
      </c>
      <c r="R44" s="1603" t="s">
        <v>22520</v>
      </c>
      <c r="S44" s="1603" t="s">
        <v>6378</v>
      </c>
      <c r="T44" s="1603" t="s">
        <v>6378</v>
      </c>
      <c r="U44" s="1609">
        <v>449.57</v>
      </c>
      <c r="V44" s="1609">
        <v>157</v>
      </c>
      <c r="W44" s="1609">
        <v>40</v>
      </c>
      <c r="X44" s="1609">
        <v>76</v>
      </c>
      <c r="Y44" s="1609"/>
      <c r="Z44" s="1609"/>
      <c r="AA44" s="1609"/>
      <c r="AB44" s="1609"/>
      <c r="AC44" s="1609">
        <v>43</v>
      </c>
      <c r="AD44" s="1609">
        <v>17</v>
      </c>
      <c r="AE44" s="1609">
        <v>10</v>
      </c>
      <c r="AF44" s="1610">
        <f t="shared" si="1"/>
        <v>22</v>
      </c>
      <c r="AG44" s="1611">
        <v>13</v>
      </c>
      <c r="AH44" s="1612" t="s">
        <v>23420</v>
      </c>
      <c r="AI44" s="1609">
        <v>3012</v>
      </c>
      <c r="AJ44" s="1606">
        <v>9</v>
      </c>
      <c r="AK44" s="1612" t="s">
        <v>23421</v>
      </c>
      <c r="AL44" s="1609">
        <v>1728</v>
      </c>
      <c r="AM44" s="1606"/>
      <c r="AN44" s="1607"/>
      <c r="AO44" s="1609"/>
      <c r="AP44" s="1606">
        <v>5</v>
      </c>
      <c r="AQ44" s="1613" t="s">
        <v>23422</v>
      </c>
      <c r="AR44" s="1614">
        <v>43</v>
      </c>
      <c r="AS44" s="1614">
        <v>56340000</v>
      </c>
    </row>
    <row r="45" spans="1:45" ht="16.5" customHeight="1">
      <c r="A45" s="1602">
        <v>39</v>
      </c>
      <c r="B45" s="1602" t="s">
        <v>23010</v>
      </c>
      <c r="C45" s="1603" t="s">
        <v>4720</v>
      </c>
      <c r="D45" s="1603" t="s">
        <v>23423</v>
      </c>
      <c r="E45" s="1604" t="s">
        <v>23424</v>
      </c>
      <c r="F45" s="1603" t="s">
        <v>23425</v>
      </c>
      <c r="G45" s="1605"/>
      <c r="H45" s="1603" t="s">
        <v>23426</v>
      </c>
      <c r="I45" s="1603" t="s">
        <v>21782</v>
      </c>
      <c r="J45" s="1603" t="s">
        <v>23427</v>
      </c>
      <c r="K45" s="1603" t="s">
        <v>23394</v>
      </c>
      <c r="L45" s="1606">
        <v>6000</v>
      </c>
      <c r="M45" s="1603">
        <v>1</v>
      </c>
      <c r="N45" s="1603"/>
      <c r="O45" s="1603">
        <f t="shared" si="0"/>
        <v>1</v>
      </c>
      <c r="P45" s="1607" t="s">
        <v>6483</v>
      </c>
      <c r="Q45" s="1603" t="s">
        <v>21798</v>
      </c>
      <c r="R45" s="1603" t="s">
        <v>6378</v>
      </c>
      <c r="S45" s="1603" t="s">
        <v>6378</v>
      </c>
      <c r="T45" s="1603" t="s">
        <v>6378</v>
      </c>
      <c r="U45" s="1609">
        <v>604.46</v>
      </c>
      <c r="V45" s="1609">
        <v>113.1</v>
      </c>
      <c r="W45" s="1609"/>
      <c r="X45" s="1609"/>
      <c r="Y45" s="1609">
        <v>35</v>
      </c>
      <c r="Z45" s="1609"/>
      <c r="AA45" s="1609"/>
      <c r="AB45" s="1609">
        <v>78</v>
      </c>
      <c r="AC45" s="1609"/>
      <c r="AD45" s="1609">
        <v>78</v>
      </c>
      <c r="AE45" s="1609">
        <v>94.45</v>
      </c>
      <c r="AF45" s="1610">
        <f t="shared" si="1"/>
        <v>8</v>
      </c>
      <c r="AG45" s="1611">
        <v>8</v>
      </c>
      <c r="AH45" s="1612" t="s">
        <v>23428</v>
      </c>
      <c r="AI45" s="1609">
        <v>130</v>
      </c>
      <c r="AJ45" s="1606"/>
      <c r="AK45" s="1612"/>
      <c r="AL45" s="1609"/>
      <c r="AM45" s="1606"/>
      <c r="AN45" s="1607"/>
      <c r="AO45" s="1609"/>
      <c r="AP45" s="1606"/>
      <c r="AQ45" s="1613"/>
      <c r="AR45" s="1614"/>
      <c r="AS45" s="1614">
        <v>20494000</v>
      </c>
    </row>
    <row r="46" spans="1:45" ht="16.5" customHeight="1">
      <c r="A46" s="1602">
        <v>40</v>
      </c>
      <c r="B46" s="1602" t="s">
        <v>19657</v>
      </c>
      <c r="C46" s="1603" t="s">
        <v>4720</v>
      </c>
      <c r="D46" s="1603" t="s">
        <v>23429</v>
      </c>
      <c r="E46" s="1604" t="s">
        <v>23430</v>
      </c>
      <c r="F46" s="1603" t="s">
        <v>23431</v>
      </c>
      <c r="G46" s="1605"/>
      <c r="H46" s="1603" t="s">
        <v>23432</v>
      </c>
      <c r="I46" s="1603" t="s">
        <v>21782</v>
      </c>
      <c r="J46" s="1603" t="s">
        <v>23433</v>
      </c>
      <c r="K46" s="1603" t="s">
        <v>23394</v>
      </c>
      <c r="L46" s="1606">
        <v>5000</v>
      </c>
      <c r="M46" s="1603">
        <v>1</v>
      </c>
      <c r="N46" s="1603">
        <v>2</v>
      </c>
      <c r="O46" s="1603">
        <f t="shared" si="0"/>
        <v>3</v>
      </c>
      <c r="P46" s="1607" t="s">
        <v>23434</v>
      </c>
      <c r="Q46" s="1603" t="s">
        <v>21798</v>
      </c>
      <c r="R46" s="1603" t="s">
        <v>6378</v>
      </c>
      <c r="S46" s="1603" t="s">
        <v>6378</v>
      </c>
      <c r="T46" s="1603" t="s">
        <v>6378</v>
      </c>
      <c r="U46" s="1609">
        <v>667.98</v>
      </c>
      <c r="V46" s="1609">
        <v>218.4</v>
      </c>
      <c r="W46" s="1609">
        <v>85.7</v>
      </c>
      <c r="X46" s="1609"/>
      <c r="Y46" s="1609"/>
      <c r="Z46" s="1609"/>
      <c r="AA46" s="1609"/>
      <c r="AB46" s="1609"/>
      <c r="AC46" s="1609"/>
      <c r="AD46" s="1609"/>
      <c r="AE46" s="1609"/>
      <c r="AF46" s="1610">
        <f t="shared" si="1"/>
        <v>2</v>
      </c>
      <c r="AG46" s="1611">
        <v>2</v>
      </c>
      <c r="AH46" s="1612" t="s">
        <v>23435</v>
      </c>
      <c r="AI46" s="1609">
        <v>40</v>
      </c>
      <c r="AJ46" s="1606"/>
      <c r="AK46" s="1612"/>
      <c r="AL46" s="1609"/>
      <c r="AM46" s="1606"/>
      <c r="AN46" s="1607"/>
      <c r="AO46" s="1609"/>
      <c r="AP46" s="1606"/>
      <c r="AQ46" s="1613"/>
      <c r="AR46" s="1614"/>
      <c r="AS46" s="1614">
        <v>16100000</v>
      </c>
    </row>
    <row r="47" spans="1:45" ht="16.5" customHeight="1">
      <c r="A47" s="1602">
        <v>41</v>
      </c>
      <c r="B47" s="1602" t="s">
        <v>19657</v>
      </c>
      <c r="C47" s="1603" t="s">
        <v>4720</v>
      </c>
      <c r="D47" s="1603" t="s">
        <v>23436</v>
      </c>
      <c r="E47" s="1604" t="s">
        <v>23437</v>
      </c>
      <c r="F47" s="1603" t="s">
        <v>23438</v>
      </c>
      <c r="G47" s="1605"/>
      <c r="H47" s="1603" t="s">
        <v>23439</v>
      </c>
      <c r="I47" s="1603" t="s">
        <v>21782</v>
      </c>
      <c r="J47" s="1603" t="s">
        <v>23440</v>
      </c>
      <c r="K47" s="1603" t="s">
        <v>23394</v>
      </c>
      <c r="L47" s="1606">
        <v>1200</v>
      </c>
      <c r="M47" s="1603">
        <v>1</v>
      </c>
      <c r="N47" s="1603"/>
      <c r="O47" s="1603">
        <f t="shared" si="0"/>
        <v>1</v>
      </c>
      <c r="P47" s="1607" t="s">
        <v>6483</v>
      </c>
      <c r="Q47" s="1603" t="s">
        <v>21798</v>
      </c>
      <c r="R47" s="1603" t="s">
        <v>6378</v>
      </c>
      <c r="S47" s="1603" t="s">
        <v>6378</v>
      </c>
      <c r="T47" s="1603" t="s">
        <v>6378</v>
      </c>
      <c r="U47" s="1609">
        <v>210.36</v>
      </c>
      <c r="V47" s="1609"/>
      <c r="W47" s="1609">
        <v>34.049999999999997</v>
      </c>
      <c r="X47" s="1609">
        <v>48.59</v>
      </c>
      <c r="Y47" s="1609"/>
      <c r="Z47" s="1609">
        <v>112.18</v>
      </c>
      <c r="AA47" s="1609"/>
      <c r="AB47" s="1609"/>
      <c r="AC47" s="1609">
        <v>15.54</v>
      </c>
      <c r="AD47" s="1609"/>
      <c r="AE47" s="1609"/>
      <c r="AF47" s="1610">
        <f t="shared" si="1"/>
        <v>11</v>
      </c>
      <c r="AG47" s="1611">
        <v>6</v>
      </c>
      <c r="AH47" s="1612" t="s">
        <v>23441</v>
      </c>
      <c r="AI47" s="1609">
        <v>100</v>
      </c>
      <c r="AJ47" s="1606">
        <v>5</v>
      </c>
      <c r="AK47" s="1612" t="s">
        <v>23442</v>
      </c>
      <c r="AL47" s="1609">
        <v>30</v>
      </c>
      <c r="AM47" s="1606"/>
      <c r="AN47" s="1607"/>
      <c r="AO47" s="1609"/>
      <c r="AP47" s="1606"/>
      <c r="AQ47" s="1613"/>
      <c r="AR47" s="1614"/>
      <c r="AS47" s="1614">
        <v>10000000</v>
      </c>
    </row>
    <row r="48" spans="1:45" ht="16.5" customHeight="1">
      <c r="A48" s="1602">
        <v>42</v>
      </c>
      <c r="B48" s="1602" t="s">
        <v>19657</v>
      </c>
      <c r="C48" s="1603" t="s">
        <v>4720</v>
      </c>
      <c r="D48" s="1603" t="s">
        <v>23443</v>
      </c>
      <c r="E48" s="1604" t="s">
        <v>23444</v>
      </c>
      <c r="F48" s="1603" t="s">
        <v>23445</v>
      </c>
      <c r="G48" s="1605"/>
      <c r="H48" s="1603" t="s">
        <v>23446</v>
      </c>
      <c r="I48" s="1603" t="s">
        <v>21782</v>
      </c>
      <c r="J48" s="1603" t="s">
        <v>23447</v>
      </c>
      <c r="K48" s="1603" t="s">
        <v>23394</v>
      </c>
      <c r="L48" s="1606">
        <v>7093</v>
      </c>
      <c r="M48" s="1603">
        <v>1</v>
      </c>
      <c r="N48" s="1603">
        <v>1</v>
      </c>
      <c r="O48" s="1603">
        <f t="shared" si="0"/>
        <v>2</v>
      </c>
      <c r="P48" s="1607" t="s">
        <v>10191</v>
      </c>
      <c r="Q48" s="1603" t="s">
        <v>21798</v>
      </c>
      <c r="R48" s="1603" t="s">
        <v>21798</v>
      </c>
      <c r="S48" s="1603" t="s">
        <v>6378</v>
      </c>
      <c r="T48" s="1603" t="s">
        <v>6378</v>
      </c>
      <c r="U48" s="1609">
        <v>587.58000000000004</v>
      </c>
      <c r="V48" s="1609"/>
      <c r="W48" s="1609"/>
      <c r="X48" s="1609"/>
      <c r="Y48" s="1609"/>
      <c r="Z48" s="1609"/>
      <c r="AA48" s="1609"/>
      <c r="AB48" s="1609"/>
      <c r="AC48" s="1609"/>
      <c r="AD48" s="1609"/>
      <c r="AE48" s="1609"/>
      <c r="AF48" s="1610">
        <f t="shared" si="1"/>
        <v>9</v>
      </c>
      <c r="AG48" s="1611">
        <v>6</v>
      </c>
      <c r="AH48" s="1612" t="s">
        <v>23448</v>
      </c>
      <c r="AI48" s="1609">
        <v>129</v>
      </c>
      <c r="AJ48" s="1606">
        <v>2</v>
      </c>
      <c r="AK48" s="1612" t="s">
        <v>23449</v>
      </c>
      <c r="AL48" s="1609">
        <v>24</v>
      </c>
      <c r="AM48" s="1606">
        <v>1</v>
      </c>
      <c r="AN48" s="1607" t="s">
        <v>23450</v>
      </c>
      <c r="AO48" s="1609">
        <v>13</v>
      </c>
      <c r="AP48" s="1606">
        <v>9</v>
      </c>
      <c r="AQ48" s="1613" t="s">
        <v>23451</v>
      </c>
      <c r="AR48" s="1614">
        <v>108</v>
      </c>
      <c r="AS48" s="1614">
        <v>14500000</v>
      </c>
    </row>
    <row r="49" spans="1:45" ht="16.5" customHeight="1">
      <c r="A49" s="1602">
        <v>43</v>
      </c>
      <c r="B49" s="1602" t="s">
        <v>19657</v>
      </c>
      <c r="C49" s="1603" t="s">
        <v>4727</v>
      </c>
      <c r="D49" s="1603" t="s">
        <v>23452</v>
      </c>
      <c r="E49" s="1604" t="s">
        <v>23453</v>
      </c>
      <c r="F49" s="1603" t="s">
        <v>23454</v>
      </c>
      <c r="G49" s="1605"/>
      <c r="H49" s="1603" t="s">
        <v>23455</v>
      </c>
      <c r="I49" s="1603" t="s">
        <v>21782</v>
      </c>
      <c r="J49" s="1603" t="s">
        <v>23456</v>
      </c>
      <c r="K49" s="1603" t="s">
        <v>23457</v>
      </c>
      <c r="L49" s="1606">
        <v>1340</v>
      </c>
      <c r="M49" s="1603">
        <v>1</v>
      </c>
      <c r="N49" s="1603"/>
      <c r="O49" s="1603">
        <f t="shared" si="0"/>
        <v>1</v>
      </c>
      <c r="P49" s="1607" t="s">
        <v>23458</v>
      </c>
      <c r="Q49" s="1603" t="s">
        <v>21798</v>
      </c>
      <c r="R49" s="1603" t="s">
        <v>6378</v>
      </c>
      <c r="S49" s="1603" t="s">
        <v>6378</v>
      </c>
      <c r="T49" s="1603" t="s">
        <v>6378</v>
      </c>
      <c r="U49" s="1609">
        <v>339.1</v>
      </c>
      <c r="V49" s="1609"/>
      <c r="W49" s="1609"/>
      <c r="X49" s="1609"/>
      <c r="Y49" s="1609"/>
      <c r="Z49" s="1609"/>
      <c r="AA49" s="1609"/>
      <c r="AB49" s="1609"/>
      <c r="AC49" s="1609"/>
      <c r="AD49" s="1609"/>
      <c r="AE49" s="1609"/>
      <c r="AF49" s="1610">
        <f t="shared" si="1"/>
        <v>4</v>
      </c>
      <c r="AG49" s="1611">
        <v>4</v>
      </c>
      <c r="AH49" s="1612" t="s">
        <v>23459</v>
      </c>
      <c r="AI49" s="1609">
        <v>180</v>
      </c>
      <c r="AJ49" s="1606"/>
      <c r="AK49" s="1612"/>
      <c r="AL49" s="1609"/>
      <c r="AM49" s="1606"/>
      <c r="AN49" s="1607"/>
      <c r="AO49" s="1609"/>
      <c r="AP49" s="1606"/>
      <c r="AQ49" s="1613"/>
      <c r="AR49" s="1614"/>
      <c r="AS49" s="1614">
        <v>10000000</v>
      </c>
    </row>
    <row r="50" spans="1:45" ht="16.5" customHeight="1">
      <c r="A50" s="1602">
        <v>44</v>
      </c>
      <c r="B50" s="1602" t="s">
        <v>19657</v>
      </c>
      <c r="C50" s="1603" t="s">
        <v>4727</v>
      </c>
      <c r="D50" s="1603" t="s">
        <v>23460</v>
      </c>
      <c r="E50" s="1604" t="s">
        <v>23461</v>
      </c>
      <c r="F50" s="1603" t="s">
        <v>23462</v>
      </c>
      <c r="G50" s="1605"/>
      <c r="H50" s="1603" t="s">
        <v>23463</v>
      </c>
      <c r="I50" s="1603" t="s">
        <v>21782</v>
      </c>
      <c r="J50" s="1603" t="s">
        <v>23464</v>
      </c>
      <c r="K50" s="1603" t="s">
        <v>23457</v>
      </c>
      <c r="L50" s="1606">
        <v>1800</v>
      </c>
      <c r="M50" s="1603">
        <v>2</v>
      </c>
      <c r="N50" s="1603"/>
      <c r="O50" s="1603">
        <f t="shared" si="0"/>
        <v>2</v>
      </c>
      <c r="P50" s="1607" t="s">
        <v>23465</v>
      </c>
      <c r="Q50" s="1603" t="s">
        <v>22003</v>
      </c>
      <c r="R50" s="1603" t="s">
        <v>22003</v>
      </c>
      <c r="S50" s="1603" t="s">
        <v>22003</v>
      </c>
      <c r="T50" s="1603" t="s">
        <v>6378</v>
      </c>
      <c r="U50" s="1609">
        <v>668.83</v>
      </c>
      <c r="V50" s="1609">
        <v>28</v>
      </c>
      <c r="W50" s="1609"/>
      <c r="X50" s="1609">
        <v>27</v>
      </c>
      <c r="Y50" s="1609"/>
      <c r="Z50" s="1609"/>
      <c r="AA50" s="1609"/>
      <c r="AB50" s="1609">
        <v>43</v>
      </c>
      <c r="AC50" s="1609">
        <v>16</v>
      </c>
      <c r="AD50" s="1609"/>
      <c r="AE50" s="1609"/>
      <c r="AF50" s="1610">
        <f t="shared" si="1"/>
        <v>3</v>
      </c>
      <c r="AG50" s="1611">
        <v>3</v>
      </c>
      <c r="AH50" s="1612" t="s">
        <v>23466</v>
      </c>
      <c r="AI50" s="1609">
        <v>700</v>
      </c>
      <c r="AJ50" s="1606"/>
      <c r="AK50" s="1612"/>
      <c r="AL50" s="1609"/>
      <c r="AM50" s="1606"/>
      <c r="AN50" s="1607"/>
      <c r="AO50" s="1609"/>
      <c r="AP50" s="1606"/>
      <c r="AQ50" s="1613"/>
      <c r="AR50" s="1614"/>
      <c r="AS50" s="1614">
        <v>10000000</v>
      </c>
    </row>
    <row r="51" spans="1:45" ht="16.5" customHeight="1">
      <c r="A51" s="1602">
        <v>45</v>
      </c>
      <c r="B51" s="1602" t="s">
        <v>19657</v>
      </c>
      <c r="C51" s="1603" t="s">
        <v>4727</v>
      </c>
      <c r="D51" s="1603" t="s">
        <v>23467</v>
      </c>
      <c r="E51" s="1604" t="s">
        <v>23468</v>
      </c>
      <c r="F51" s="1603" t="s">
        <v>23469</v>
      </c>
      <c r="G51" s="1605"/>
      <c r="H51" s="1603" t="s">
        <v>23470</v>
      </c>
      <c r="I51" s="1603" t="s">
        <v>21782</v>
      </c>
      <c r="J51" s="1603" t="s">
        <v>23471</v>
      </c>
      <c r="K51" s="1603" t="s">
        <v>23457</v>
      </c>
      <c r="L51" s="1606">
        <v>5633</v>
      </c>
      <c r="M51" s="1603">
        <v>1</v>
      </c>
      <c r="N51" s="1603"/>
      <c r="O51" s="1603">
        <f t="shared" si="0"/>
        <v>1</v>
      </c>
      <c r="P51" s="1607" t="s">
        <v>23472</v>
      </c>
      <c r="Q51" s="1603" t="s">
        <v>23473</v>
      </c>
      <c r="R51" s="1603" t="s">
        <v>23473</v>
      </c>
      <c r="S51" s="1603" t="s">
        <v>6378</v>
      </c>
      <c r="T51" s="1603" t="s">
        <v>6378</v>
      </c>
      <c r="U51" s="1609">
        <v>154.88999999999999</v>
      </c>
      <c r="V51" s="1609"/>
      <c r="W51" s="1609"/>
      <c r="X51" s="1609"/>
      <c r="Y51" s="1609"/>
      <c r="Z51" s="1609"/>
      <c r="AA51" s="1609"/>
      <c r="AB51" s="1609"/>
      <c r="AC51" s="1609"/>
      <c r="AD51" s="1609"/>
      <c r="AE51" s="1609"/>
      <c r="AF51" s="1610">
        <f t="shared" si="1"/>
        <v>3</v>
      </c>
      <c r="AG51" s="1611">
        <v>3</v>
      </c>
      <c r="AH51" s="1612" t="s">
        <v>23474</v>
      </c>
      <c r="AI51" s="1609">
        <v>80</v>
      </c>
      <c r="AJ51" s="1606"/>
      <c r="AK51" s="1612"/>
      <c r="AL51" s="1609"/>
      <c r="AM51" s="1606"/>
      <c r="AN51" s="1607"/>
      <c r="AO51" s="1609"/>
      <c r="AP51" s="1606"/>
      <c r="AQ51" s="1613"/>
      <c r="AR51" s="1614"/>
      <c r="AS51" s="1614">
        <v>10000000</v>
      </c>
    </row>
  </sheetData>
  <mergeCells count="44">
    <mergeCell ref="K4:K6"/>
    <mergeCell ref="A2:C2"/>
    <mergeCell ref="A3:D3"/>
    <mergeCell ref="A4:A6"/>
    <mergeCell ref="B4:B6"/>
    <mergeCell ref="C4:C6"/>
    <mergeCell ref="D4:D6"/>
    <mergeCell ref="E4:E6"/>
    <mergeCell ref="F4:F6"/>
    <mergeCell ref="G4:G6"/>
    <mergeCell ref="H4:H6"/>
    <mergeCell ref="I4:J6"/>
    <mergeCell ref="Q4:T4"/>
    <mergeCell ref="Q5:Q6"/>
    <mergeCell ref="R5:R6"/>
    <mergeCell ref="S5:S6"/>
    <mergeCell ref="T5:T6"/>
    <mergeCell ref="L4:L6"/>
    <mergeCell ref="M4:M6"/>
    <mergeCell ref="N4:N6"/>
    <mergeCell ref="O4:O6"/>
    <mergeCell ref="P4:P6"/>
    <mergeCell ref="AS4:AS6"/>
    <mergeCell ref="V5:V6"/>
    <mergeCell ref="W5:W6"/>
    <mergeCell ref="X5:X6"/>
    <mergeCell ref="Y5:Y6"/>
    <mergeCell ref="AQ5:AQ6"/>
    <mergeCell ref="U4:U6"/>
    <mergeCell ref="V4:AE4"/>
    <mergeCell ref="AF4:AF6"/>
    <mergeCell ref="AG4:AN4"/>
    <mergeCell ref="AP4:AR4"/>
    <mergeCell ref="AR5:AR6"/>
    <mergeCell ref="Z5:Z6"/>
    <mergeCell ref="AA5:AA6"/>
    <mergeCell ref="AB5:AB6"/>
    <mergeCell ref="AC5:AC6"/>
    <mergeCell ref="AD5:AD6"/>
    <mergeCell ref="AE5:AE6"/>
    <mergeCell ref="AG5:AI5"/>
    <mergeCell ref="AJ5:AL5"/>
    <mergeCell ref="AM5:AO5"/>
    <mergeCell ref="AP5:AP6"/>
  </mergeCells>
  <phoneticPr fontId="3"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8B4B-468A-4A27-A3A3-58814DD86D31}">
  <dimension ref="A1:DT55"/>
  <sheetViews>
    <sheetView zoomScaleNormal="100" zoomScaleSheetLayoutView="100" workbookViewId="0">
      <pane xSplit="3" ySplit="8" topLeftCell="D9" activePane="bottomRight" state="frozen"/>
      <selection pane="topRight" activeCell="D1" sqref="D1"/>
      <selection pane="bottomLeft" activeCell="A9" sqref="A9"/>
      <selection pane="bottomRight" activeCell="A2" sqref="A2:D2"/>
    </sheetView>
  </sheetViews>
  <sheetFormatPr defaultColWidth="9" defaultRowHeight="12"/>
  <cols>
    <col min="1" max="4" width="8.625" style="173" customWidth="1"/>
    <col min="5" max="5" width="10" style="173" customWidth="1"/>
    <col min="6" max="6" width="9.25" style="173" customWidth="1"/>
    <col min="7" max="7" width="11" style="173" customWidth="1"/>
    <col min="8" max="8" width="10.5" style="173" customWidth="1"/>
    <col min="9" max="9" width="12.375" style="173" customWidth="1"/>
    <col min="10" max="10" width="21.375" style="27" customWidth="1"/>
    <col min="11" max="11" width="30.625" style="1113" customWidth="1"/>
    <col min="12" max="12" width="12.125" style="27" customWidth="1"/>
    <col min="13" max="13" width="10.625" style="27" customWidth="1"/>
    <col min="14" max="14" width="23.625" style="27" customWidth="1"/>
    <col min="15" max="15" width="9.625" style="378" customWidth="1"/>
    <col min="16" max="16" width="9.625" style="1114" customWidth="1"/>
    <col min="17" max="17" width="8.625" style="378" customWidth="1"/>
    <col min="18" max="18" width="8.625" style="27" customWidth="1"/>
    <col min="19" max="20" width="8.625" style="1114" customWidth="1"/>
    <col min="21" max="21" width="8.625" style="27" customWidth="1"/>
    <col min="22" max="25" width="8.625" style="1114" customWidth="1"/>
    <col min="26" max="26" width="8.625" style="11" customWidth="1"/>
    <col min="27" max="30" width="9.375" style="11" customWidth="1"/>
    <col min="31" max="39" width="8.625" style="5" customWidth="1"/>
    <col min="40" max="45" width="8.625" style="1115" customWidth="1"/>
    <col min="46" max="46" width="8.125" style="1115" customWidth="1"/>
    <col min="47" max="48" width="8.625" style="11" customWidth="1"/>
    <col min="49" max="49" width="10.375" style="11" customWidth="1"/>
    <col min="50" max="50" width="9.75" style="11" customWidth="1"/>
    <col min="51" max="51" width="8.625" style="27" customWidth="1"/>
    <col min="52" max="53" width="10.625" style="11" customWidth="1"/>
    <col min="54" max="55" width="8.625" style="1114" customWidth="1"/>
    <col min="56" max="59" width="10.75" style="5" customWidth="1"/>
    <col min="60" max="60" width="10.625" style="5" customWidth="1"/>
    <col min="61" max="63" width="9.375" style="11" customWidth="1"/>
    <col min="64" max="64" width="9.875" style="11" customWidth="1"/>
    <col min="65" max="16384" width="9" style="941"/>
  </cols>
  <sheetData>
    <row r="1" spans="1:108" ht="16.5" customHeight="1">
      <c r="A1" s="902"/>
      <c r="B1" s="937"/>
      <c r="C1" s="902"/>
      <c r="D1" s="902"/>
      <c r="E1" s="902"/>
      <c r="F1" s="902"/>
      <c r="G1" s="902"/>
      <c r="H1" s="902"/>
      <c r="I1" s="902"/>
      <c r="J1" s="902"/>
      <c r="K1" s="938"/>
      <c r="L1" s="25"/>
      <c r="M1" s="25"/>
      <c r="N1" s="25"/>
      <c r="O1" s="368"/>
      <c r="P1" s="939"/>
      <c r="Q1" s="368"/>
      <c r="R1" s="25"/>
      <c r="S1" s="939"/>
      <c r="T1" s="939"/>
      <c r="U1" s="25"/>
      <c r="V1" s="939"/>
      <c r="W1" s="939"/>
      <c r="X1" s="939"/>
      <c r="Y1" s="939"/>
      <c r="Z1" s="9"/>
      <c r="AA1" s="9"/>
      <c r="AB1" s="9"/>
      <c r="AC1" s="9"/>
      <c r="AD1" s="9"/>
      <c r="AE1" s="12"/>
      <c r="AF1" s="12"/>
      <c r="AG1" s="12"/>
      <c r="AH1" s="12"/>
      <c r="AI1" s="12"/>
      <c r="AJ1" s="12"/>
      <c r="AK1" s="12"/>
      <c r="AL1" s="12"/>
      <c r="AM1" s="12"/>
      <c r="AN1" s="940"/>
      <c r="AO1" s="940"/>
      <c r="AP1" s="940"/>
      <c r="AQ1" s="940"/>
      <c r="AR1" s="940"/>
      <c r="AS1" s="940"/>
      <c r="AT1" s="940"/>
      <c r="AU1" s="9"/>
      <c r="AV1" s="9"/>
      <c r="AW1" s="9"/>
      <c r="AX1" s="9"/>
      <c r="AY1" s="9"/>
      <c r="AZ1" s="9"/>
      <c r="BA1" s="9"/>
      <c r="BB1" s="939"/>
      <c r="BC1" s="939"/>
      <c r="BD1" s="12"/>
      <c r="BE1" s="12"/>
      <c r="BF1" s="12"/>
      <c r="BG1" s="12"/>
      <c r="BH1" s="12"/>
      <c r="BI1" s="9"/>
      <c r="BJ1" s="9"/>
      <c r="BK1" s="9"/>
      <c r="BL1" s="9"/>
    </row>
    <row r="2" spans="1:108" ht="16.5" customHeight="1">
      <c r="A2" s="1941" t="s">
        <v>19675</v>
      </c>
      <c r="B2" s="1941"/>
      <c r="C2" s="1941"/>
      <c r="D2" s="1941"/>
      <c r="E2" s="901"/>
      <c r="F2" s="901"/>
      <c r="G2" s="901"/>
      <c r="H2" s="901"/>
      <c r="I2" s="901"/>
      <c r="J2" s="902"/>
      <c r="K2" s="942"/>
      <c r="L2" s="943"/>
      <c r="M2" s="943"/>
      <c r="N2" s="944"/>
      <c r="O2" s="945"/>
      <c r="P2" s="946"/>
      <c r="Q2" s="945"/>
      <c r="R2" s="943"/>
      <c r="S2" s="946"/>
      <c r="T2" s="946"/>
      <c r="U2" s="943"/>
      <c r="V2" s="946"/>
      <c r="W2" s="946"/>
      <c r="X2" s="946"/>
      <c r="Y2" s="946"/>
      <c r="Z2" s="947"/>
      <c r="AA2" s="947"/>
      <c r="AB2" s="947"/>
      <c r="AC2" s="947"/>
      <c r="AD2" s="947"/>
      <c r="AE2" s="947"/>
      <c r="AF2" s="947"/>
      <c r="AG2" s="947"/>
      <c r="AH2" s="947"/>
      <c r="AI2" s="947"/>
      <c r="AJ2" s="947"/>
      <c r="AK2" s="947"/>
      <c r="AL2" s="947"/>
      <c r="AM2" s="947"/>
      <c r="AN2" s="948"/>
      <c r="AO2" s="948"/>
      <c r="AP2" s="948"/>
      <c r="AQ2" s="948"/>
      <c r="AR2" s="948"/>
      <c r="AS2" s="948"/>
      <c r="AT2" s="948"/>
      <c r="AU2" s="947"/>
      <c r="AV2" s="947"/>
      <c r="AW2" s="947"/>
      <c r="AX2" s="947"/>
      <c r="AY2" s="947"/>
      <c r="AZ2" s="947"/>
      <c r="BA2" s="947"/>
      <c r="BB2" s="947"/>
      <c r="BC2" s="947"/>
      <c r="BD2" s="947"/>
      <c r="BE2" s="947"/>
      <c r="BF2" s="947"/>
      <c r="BG2" s="947"/>
      <c r="BH2" s="947"/>
      <c r="BI2" s="947"/>
      <c r="BJ2" s="947"/>
      <c r="BK2" s="947"/>
      <c r="BL2" s="947"/>
    </row>
    <row r="3" spans="1:108" ht="24.95" customHeight="1">
      <c r="A3" s="949" t="s">
        <v>12849</v>
      </c>
      <c r="B3" s="950"/>
      <c r="C3" s="951"/>
      <c r="D3" s="952"/>
      <c r="E3" s="952"/>
      <c r="F3" s="952"/>
      <c r="G3" s="952"/>
      <c r="H3" s="952"/>
      <c r="I3" s="952"/>
      <c r="J3" s="953"/>
      <c r="K3" s="954"/>
      <c r="L3" s="953"/>
      <c r="M3" s="953"/>
      <c r="N3" s="955"/>
      <c r="O3" s="7"/>
      <c r="P3" s="956"/>
      <c r="Q3" s="7"/>
      <c r="R3" s="955"/>
      <c r="S3" s="6"/>
      <c r="T3" s="6"/>
      <c r="U3" s="955"/>
      <c r="V3" s="6"/>
      <c r="W3" s="6"/>
      <c r="X3" s="6"/>
      <c r="Y3" s="6"/>
      <c r="Z3" s="957"/>
      <c r="AA3" s="955"/>
      <c r="AB3" s="955"/>
      <c r="AC3" s="955"/>
      <c r="AD3" s="955"/>
      <c r="AE3" s="6"/>
      <c r="AF3" s="6"/>
      <c r="AG3" s="6"/>
      <c r="AH3" s="6"/>
      <c r="AI3" s="6"/>
      <c r="AJ3" s="6"/>
      <c r="AK3" s="6"/>
      <c r="AL3" s="6"/>
      <c r="AM3" s="6"/>
      <c r="AN3" s="410"/>
      <c r="AO3" s="410"/>
      <c r="AP3" s="410"/>
      <c r="AQ3" s="410"/>
      <c r="AR3" s="410"/>
      <c r="AS3" s="410"/>
      <c r="AT3" s="410"/>
      <c r="AU3" s="955"/>
      <c r="AV3" s="955"/>
      <c r="AW3" s="955"/>
      <c r="AX3" s="955"/>
      <c r="AY3" s="955"/>
      <c r="AZ3" s="955"/>
      <c r="BA3" s="955"/>
      <c r="BB3" s="6"/>
      <c r="BC3" s="7"/>
      <c r="BD3" s="6"/>
      <c r="BE3" s="6"/>
      <c r="BF3" s="6"/>
      <c r="BG3" s="6"/>
      <c r="BH3" s="6"/>
      <c r="BI3" s="955"/>
      <c r="BJ3" s="955"/>
      <c r="BK3" s="955"/>
      <c r="BL3" s="955"/>
    </row>
    <row r="4" spans="1:108" s="958" customFormat="1" ht="21.95" customHeight="1">
      <c r="A4" s="1942" t="s">
        <v>74</v>
      </c>
      <c r="B4" s="1942"/>
      <c r="C4" s="1942"/>
      <c r="D4" s="1942"/>
      <c r="E4" s="1942"/>
      <c r="F4" s="1942"/>
      <c r="G4" s="1942"/>
      <c r="H4" s="1942"/>
      <c r="I4" s="1942"/>
      <c r="J4" s="1942"/>
      <c r="K4" s="1942"/>
      <c r="L4" s="1942"/>
      <c r="M4" s="1942"/>
      <c r="N4" s="1943"/>
      <c r="O4" s="1944" t="s">
        <v>19676</v>
      </c>
      <c r="P4" s="1945"/>
      <c r="Q4" s="1945"/>
      <c r="R4" s="1945"/>
      <c r="S4" s="1945"/>
      <c r="T4" s="1945"/>
      <c r="U4" s="1945"/>
      <c r="V4" s="1945"/>
      <c r="W4" s="1945"/>
      <c r="X4" s="1945"/>
      <c r="Y4" s="1945"/>
      <c r="Z4" s="1946"/>
      <c r="AA4" s="1947" t="s">
        <v>19677</v>
      </c>
      <c r="AB4" s="1942"/>
      <c r="AC4" s="1942"/>
      <c r="AD4" s="1942"/>
      <c r="AE4" s="1942"/>
      <c r="AF4" s="1942"/>
      <c r="AG4" s="1942"/>
      <c r="AH4" s="1942"/>
      <c r="AI4" s="1942"/>
      <c r="AJ4" s="1942"/>
      <c r="AK4" s="1942"/>
      <c r="AL4" s="1942"/>
      <c r="AM4" s="1942"/>
      <c r="AN4" s="1942"/>
      <c r="AO4" s="1942"/>
      <c r="AP4" s="1942"/>
      <c r="AQ4" s="1942"/>
      <c r="AR4" s="1942"/>
      <c r="AS4" s="1942"/>
      <c r="AT4" s="1942"/>
      <c r="AU4" s="1947" t="s">
        <v>19678</v>
      </c>
      <c r="AV4" s="1942"/>
      <c r="AW4" s="1942"/>
      <c r="AX4" s="1942"/>
      <c r="AY4" s="1944" t="s">
        <v>19679</v>
      </c>
      <c r="AZ4" s="1945"/>
      <c r="BA4" s="1945"/>
      <c r="BB4" s="1945"/>
      <c r="BC4" s="1945"/>
      <c r="BD4" s="1946"/>
      <c r="BE4" s="1948" t="s">
        <v>19680</v>
      </c>
      <c r="BF4" s="1949"/>
      <c r="BG4" s="1950" t="s">
        <v>19681</v>
      </c>
      <c r="BH4" s="1950"/>
      <c r="BI4" s="1950"/>
      <c r="BJ4" s="1950"/>
      <c r="BK4" s="1950"/>
      <c r="BL4" s="1950"/>
    </row>
    <row r="5" spans="1:108" s="958" customFormat="1" ht="21.95" customHeight="1">
      <c r="A5" s="1951" t="s">
        <v>1</v>
      </c>
      <c r="B5" s="1944" t="s">
        <v>2</v>
      </c>
      <c r="C5" s="1946"/>
      <c r="D5" s="1954" t="s">
        <v>19682</v>
      </c>
      <c r="E5" s="1955"/>
      <c r="F5" s="1955"/>
      <c r="G5" s="1955"/>
      <c r="H5" s="1955"/>
      <c r="I5" s="1956"/>
      <c r="J5" s="1951" t="s">
        <v>19683</v>
      </c>
      <c r="K5" s="1951" t="s">
        <v>19684</v>
      </c>
      <c r="L5" s="1951" t="s">
        <v>12848</v>
      </c>
      <c r="M5" s="1951" t="s">
        <v>37</v>
      </c>
      <c r="N5" s="1951" t="s">
        <v>19685</v>
      </c>
      <c r="O5" s="1816" t="s">
        <v>19686</v>
      </c>
      <c r="P5" s="1816" t="s">
        <v>19687</v>
      </c>
      <c r="Q5" s="1945" t="s">
        <v>19688</v>
      </c>
      <c r="R5" s="1945"/>
      <c r="S5" s="1944" t="s">
        <v>19689</v>
      </c>
      <c r="T5" s="1945"/>
      <c r="U5" s="1944" t="s">
        <v>19690</v>
      </c>
      <c r="V5" s="1946"/>
      <c r="W5" s="1829" t="s">
        <v>19691</v>
      </c>
      <c r="X5" s="1831"/>
      <c r="Y5" s="1816" t="s">
        <v>44</v>
      </c>
      <c r="Z5" s="1951" t="s">
        <v>56</v>
      </c>
      <c r="AA5" s="1947" t="s">
        <v>19692</v>
      </c>
      <c r="AB5" s="1942"/>
      <c r="AC5" s="1942"/>
      <c r="AD5" s="1942"/>
      <c r="AE5" s="1942"/>
      <c r="AF5" s="1942"/>
      <c r="AG5" s="1942"/>
      <c r="AH5" s="1942"/>
      <c r="AI5" s="1942"/>
      <c r="AJ5" s="1942"/>
      <c r="AK5" s="1942"/>
      <c r="AL5" s="1942"/>
      <c r="AM5" s="1942"/>
      <c r="AN5" s="1942"/>
      <c r="AO5" s="1942"/>
      <c r="AP5" s="1942"/>
      <c r="AQ5" s="1947" t="s">
        <v>19693</v>
      </c>
      <c r="AR5" s="1942"/>
      <c r="AS5" s="1942"/>
      <c r="AT5" s="1943"/>
      <c r="AU5" s="1951" t="s">
        <v>19694</v>
      </c>
      <c r="AV5" s="1951" t="s">
        <v>19695</v>
      </c>
      <c r="AW5" s="1954" t="s">
        <v>19696</v>
      </c>
      <c r="AX5" s="1956"/>
      <c r="AY5" s="1951" t="s">
        <v>19697</v>
      </c>
      <c r="AZ5" s="1951" t="s">
        <v>19698</v>
      </c>
      <c r="BA5" s="1951" t="s">
        <v>19699</v>
      </c>
      <c r="BB5" s="1816" t="s">
        <v>19700</v>
      </c>
      <c r="BC5" s="1816" t="s">
        <v>19701</v>
      </c>
      <c r="BD5" s="1816" t="s">
        <v>19702</v>
      </c>
      <c r="BE5" s="1816" t="s">
        <v>19703</v>
      </c>
      <c r="BF5" s="1816" t="s">
        <v>19704</v>
      </c>
      <c r="BG5" s="1116"/>
      <c r="BH5" s="1966" t="s">
        <v>19705</v>
      </c>
      <c r="BI5" s="1966"/>
      <c r="BJ5" s="1967" t="s">
        <v>19706</v>
      </c>
      <c r="BK5" s="1967"/>
      <c r="BL5" s="1967"/>
    </row>
    <row r="6" spans="1:108" s="958" customFormat="1" ht="21.95" customHeight="1">
      <c r="A6" s="1952"/>
      <c r="B6" s="1951" t="s">
        <v>19707</v>
      </c>
      <c r="C6" s="1951" t="s">
        <v>34</v>
      </c>
      <c r="D6" s="1951" t="s">
        <v>19708</v>
      </c>
      <c r="E6" s="1951" t="s">
        <v>19709</v>
      </c>
      <c r="F6" s="1951" t="s">
        <v>19710</v>
      </c>
      <c r="G6" s="1951" t="s">
        <v>19711</v>
      </c>
      <c r="H6" s="1951" t="s">
        <v>19712</v>
      </c>
      <c r="I6" s="1951" t="s">
        <v>19713</v>
      </c>
      <c r="J6" s="1952"/>
      <c r="K6" s="1952"/>
      <c r="L6" s="1952"/>
      <c r="M6" s="1952"/>
      <c r="N6" s="1952"/>
      <c r="O6" s="1817"/>
      <c r="P6" s="1817"/>
      <c r="Q6" s="1968" t="s">
        <v>19714</v>
      </c>
      <c r="R6" s="1951" t="s">
        <v>19715</v>
      </c>
      <c r="S6" s="1968" t="s">
        <v>19714</v>
      </c>
      <c r="T6" s="1951" t="s">
        <v>19715</v>
      </c>
      <c r="U6" s="1968" t="s">
        <v>19714</v>
      </c>
      <c r="V6" s="1816" t="s">
        <v>19715</v>
      </c>
      <c r="W6" s="1968" t="s">
        <v>19714</v>
      </c>
      <c r="X6" s="1816" t="s">
        <v>19715</v>
      </c>
      <c r="Y6" s="1817"/>
      <c r="Z6" s="1952"/>
      <c r="AA6" s="1947" t="s">
        <v>19716</v>
      </c>
      <c r="AB6" s="1942"/>
      <c r="AC6" s="1942"/>
      <c r="AD6" s="1943"/>
      <c r="AE6" s="1961" t="s">
        <v>19717</v>
      </c>
      <c r="AF6" s="1962"/>
      <c r="AG6" s="1962"/>
      <c r="AH6" s="1962"/>
      <c r="AI6" s="1962"/>
      <c r="AJ6" s="1962"/>
      <c r="AK6" s="1962"/>
      <c r="AL6" s="1963"/>
      <c r="AM6" s="1954" t="s">
        <v>19718</v>
      </c>
      <c r="AN6" s="1956"/>
      <c r="AO6" s="1954" t="s">
        <v>19719</v>
      </c>
      <c r="AP6" s="1956"/>
      <c r="AQ6" s="1954" t="s">
        <v>19720</v>
      </c>
      <c r="AR6" s="1956"/>
      <c r="AS6" s="1954" t="s">
        <v>19721</v>
      </c>
      <c r="AT6" s="1956"/>
      <c r="AU6" s="1952"/>
      <c r="AV6" s="1952"/>
      <c r="AW6" s="1964"/>
      <c r="AX6" s="1965"/>
      <c r="AY6" s="1952"/>
      <c r="AZ6" s="1952"/>
      <c r="BA6" s="1952"/>
      <c r="BB6" s="1817"/>
      <c r="BC6" s="1817"/>
      <c r="BD6" s="1817"/>
      <c r="BE6" s="1817"/>
      <c r="BF6" s="1817"/>
      <c r="BG6" s="813"/>
      <c r="BH6" s="1817" t="s">
        <v>19722</v>
      </c>
      <c r="BI6" s="1952" t="s">
        <v>19723</v>
      </c>
      <c r="BJ6" s="1952" t="s">
        <v>19724</v>
      </c>
      <c r="BK6" s="1952" t="s">
        <v>19725</v>
      </c>
      <c r="BL6" s="1952" t="s">
        <v>19726</v>
      </c>
    </row>
    <row r="7" spans="1:108" s="958" customFormat="1" ht="21.95" customHeight="1">
      <c r="A7" s="1952"/>
      <c r="B7" s="1952"/>
      <c r="C7" s="1952"/>
      <c r="D7" s="1952"/>
      <c r="E7" s="1952"/>
      <c r="F7" s="1952"/>
      <c r="G7" s="1952"/>
      <c r="H7" s="1952"/>
      <c r="I7" s="1952"/>
      <c r="J7" s="1952"/>
      <c r="K7" s="1952"/>
      <c r="L7" s="1952"/>
      <c r="M7" s="1952"/>
      <c r="N7" s="1952"/>
      <c r="O7" s="1817"/>
      <c r="P7" s="1817"/>
      <c r="Q7" s="1969"/>
      <c r="R7" s="1952"/>
      <c r="S7" s="1969"/>
      <c r="T7" s="1952"/>
      <c r="U7" s="1969"/>
      <c r="V7" s="1817"/>
      <c r="W7" s="1969"/>
      <c r="X7" s="1817"/>
      <c r="Y7" s="1817"/>
      <c r="Z7" s="1952"/>
      <c r="AA7" s="1947" t="s">
        <v>19727</v>
      </c>
      <c r="AB7" s="1943"/>
      <c r="AC7" s="1947" t="s">
        <v>19728</v>
      </c>
      <c r="AD7" s="1943"/>
      <c r="AE7" s="1959" t="s">
        <v>19729</v>
      </c>
      <c r="AF7" s="1960"/>
      <c r="AG7" s="1959" t="s">
        <v>19730</v>
      </c>
      <c r="AH7" s="1960"/>
      <c r="AI7" s="1959" t="s">
        <v>19731</v>
      </c>
      <c r="AJ7" s="1960"/>
      <c r="AK7" s="1959" t="s">
        <v>19732</v>
      </c>
      <c r="AL7" s="1960"/>
      <c r="AM7" s="1957"/>
      <c r="AN7" s="1958"/>
      <c r="AO7" s="1957"/>
      <c r="AP7" s="1958"/>
      <c r="AQ7" s="1957"/>
      <c r="AR7" s="1958"/>
      <c r="AS7" s="1957"/>
      <c r="AT7" s="1958"/>
      <c r="AU7" s="1952"/>
      <c r="AV7" s="1952"/>
      <c r="AW7" s="1957"/>
      <c r="AX7" s="1958"/>
      <c r="AY7" s="1952"/>
      <c r="AZ7" s="1952"/>
      <c r="BA7" s="1952"/>
      <c r="BB7" s="1817"/>
      <c r="BC7" s="1817"/>
      <c r="BD7" s="1817"/>
      <c r="BE7" s="1817"/>
      <c r="BF7" s="1817"/>
      <c r="BG7" s="813" t="s">
        <v>19733</v>
      </c>
      <c r="BH7" s="1817"/>
      <c r="BI7" s="1952"/>
      <c r="BJ7" s="1952"/>
      <c r="BK7" s="1952"/>
      <c r="BL7" s="1952"/>
    </row>
    <row r="8" spans="1:108" s="958" customFormat="1" ht="21.95" customHeight="1">
      <c r="A8" s="1953"/>
      <c r="B8" s="1953"/>
      <c r="C8" s="1953"/>
      <c r="D8" s="1953"/>
      <c r="E8" s="1953"/>
      <c r="F8" s="1953"/>
      <c r="G8" s="1953"/>
      <c r="H8" s="1953"/>
      <c r="I8" s="1953"/>
      <c r="J8" s="1953"/>
      <c r="K8" s="1953"/>
      <c r="L8" s="1953"/>
      <c r="M8" s="1953"/>
      <c r="N8" s="1953"/>
      <c r="O8" s="1818"/>
      <c r="P8" s="1818"/>
      <c r="Q8" s="1970"/>
      <c r="R8" s="1953"/>
      <c r="S8" s="1970"/>
      <c r="T8" s="1953"/>
      <c r="U8" s="1970"/>
      <c r="V8" s="1818"/>
      <c r="W8" s="1970"/>
      <c r="X8" s="1818"/>
      <c r="Y8" s="1818"/>
      <c r="Z8" s="1953"/>
      <c r="AA8" s="959" t="s">
        <v>19734</v>
      </c>
      <c r="AB8" s="959" t="s">
        <v>19735</v>
      </c>
      <c r="AC8" s="959" t="s">
        <v>19734</v>
      </c>
      <c r="AD8" s="959" t="s">
        <v>19735</v>
      </c>
      <c r="AE8" s="959" t="s">
        <v>19734</v>
      </c>
      <c r="AF8" s="959" t="s">
        <v>19735</v>
      </c>
      <c r="AG8" s="959" t="s">
        <v>19734</v>
      </c>
      <c r="AH8" s="959" t="s">
        <v>19735</v>
      </c>
      <c r="AI8" s="959" t="s">
        <v>19734</v>
      </c>
      <c r="AJ8" s="959" t="s">
        <v>19735</v>
      </c>
      <c r="AK8" s="959" t="s">
        <v>19734</v>
      </c>
      <c r="AL8" s="959" t="s">
        <v>19735</v>
      </c>
      <c r="AM8" s="959" t="s">
        <v>19734</v>
      </c>
      <c r="AN8" s="959" t="s">
        <v>19735</v>
      </c>
      <c r="AO8" s="959" t="s">
        <v>19734</v>
      </c>
      <c r="AP8" s="959" t="s">
        <v>19735</v>
      </c>
      <c r="AQ8" s="959" t="s">
        <v>19734</v>
      </c>
      <c r="AR8" s="959" t="s">
        <v>19735</v>
      </c>
      <c r="AS8" s="959" t="s">
        <v>19734</v>
      </c>
      <c r="AT8" s="959" t="s">
        <v>19735</v>
      </c>
      <c r="AU8" s="1953"/>
      <c r="AV8" s="1953"/>
      <c r="AW8" s="960" t="s">
        <v>19736</v>
      </c>
      <c r="AX8" s="960" t="s">
        <v>19737</v>
      </c>
      <c r="AY8" s="1953"/>
      <c r="AZ8" s="1953"/>
      <c r="BA8" s="1953"/>
      <c r="BB8" s="1818"/>
      <c r="BC8" s="1818"/>
      <c r="BD8" s="1818"/>
      <c r="BE8" s="1818"/>
      <c r="BF8" s="1818"/>
      <c r="BG8" s="814"/>
      <c r="BH8" s="1818"/>
      <c r="BI8" s="1953"/>
      <c r="BJ8" s="1953"/>
      <c r="BK8" s="1953"/>
      <c r="BL8" s="1953"/>
    </row>
    <row r="9" spans="1:108" s="11" customFormat="1" ht="30" customHeight="1">
      <c r="A9" s="961">
        <v>1</v>
      </c>
      <c r="B9" s="962" t="s">
        <v>1372</v>
      </c>
      <c r="C9" s="963" t="s">
        <v>1059</v>
      </c>
      <c r="D9" s="962" t="s">
        <v>309</v>
      </c>
      <c r="E9" s="962" t="s">
        <v>19738</v>
      </c>
      <c r="F9" s="962" t="s">
        <v>19739</v>
      </c>
      <c r="G9" s="962" t="s">
        <v>19740</v>
      </c>
      <c r="H9" s="964">
        <v>43258</v>
      </c>
      <c r="I9" s="962" t="s">
        <v>19741</v>
      </c>
      <c r="J9" s="962" t="s">
        <v>19742</v>
      </c>
      <c r="K9" s="965" t="s">
        <v>19743</v>
      </c>
      <c r="L9" s="962" t="s">
        <v>19744</v>
      </c>
      <c r="M9" s="962" t="s">
        <v>19745</v>
      </c>
      <c r="N9" s="537" t="s">
        <v>19746</v>
      </c>
      <c r="O9" s="966">
        <v>4284</v>
      </c>
      <c r="P9" s="966">
        <v>1103</v>
      </c>
      <c r="Q9" s="967">
        <v>2</v>
      </c>
      <c r="R9" s="966">
        <v>401</v>
      </c>
      <c r="S9" s="967">
        <v>1</v>
      </c>
      <c r="T9" s="968">
        <v>207</v>
      </c>
      <c r="U9" s="967">
        <v>2</v>
      </c>
      <c r="V9" s="966">
        <v>152</v>
      </c>
      <c r="W9" s="967"/>
      <c r="X9" s="968"/>
      <c r="Y9" s="968">
        <v>48</v>
      </c>
      <c r="Z9" s="969">
        <v>12</v>
      </c>
      <c r="AA9" s="970"/>
      <c r="AB9" s="970">
        <v>27055</v>
      </c>
      <c r="AC9" s="970"/>
      <c r="AD9" s="970">
        <v>3507</v>
      </c>
      <c r="AE9" s="970"/>
      <c r="AF9" s="970">
        <v>1191</v>
      </c>
      <c r="AG9" s="970"/>
      <c r="AH9" s="970">
        <v>232</v>
      </c>
      <c r="AI9" s="970"/>
      <c r="AJ9" s="970">
        <v>820</v>
      </c>
      <c r="AK9" s="970"/>
      <c r="AL9" s="970">
        <v>32805</v>
      </c>
      <c r="AM9" s="970"/>
      <c r="AN9" s="970">
        <v>3769</v>
      </c>
      <c r="AO9" s="970"/>
      <c r="AP9" s="970"/>
      <c r="AQ9" s="970"/>
      <c r="AR9" s="970">
        <v>884</v>
      </c>
      <c r="AS9" s="970"/>
      <c r="AT9" s="970"/>
      <c r="AU9" s="971">
        <v>1</v>
      </c>
      <c r="AV9" s="971">
        <v>3</v>
      </c>
      <c r="AW9" s="971">
        <v>10</v>
      </c>
      <c r="AX9" s="962">
        <v>390</v>
      </c>
      <c r="AY9" s="962">
        <v>307</v>
      </c>
      <c r="AZ9" s="962">
        <v>8</v>
      </c>
      <c r="BA9" s="962">
        <v>8</v>
      </c>
      <c r="BB9" s="35">
        <v>13099</v>
      </c>
      <c r="BC9" s="35">
        <v>43</v>
      </c>
      <c r="BD9" s="972"/>
      <c r="BE9" s="972">
        <v>630671</v>
      </c>
      <c r="BF9" s="972">
        <v>630671</v>
      </c>
      <c r="BG9" s="337">
        <v>5</v>
      </c>
      <c r="BH9" s="337"/>
      <c r="BI9" s="971">
        <v>5</v>
      </c>
      <c r="BJ9" s="971">
        <v>4</v>
      </c>
      <c r="BK9" s="971">
        <v>1</v>
      </c>
      <c r="BL9" s="971"/>
    </row>
    <row r="10" spans="1:108" s="987" customFormat="1" ht="30" customHeight="1">
      <c r="A10" s="961">
        <v>2</v>
      </c>
      <c r="B10" s="973" t="s">
        <v>856</v>
      </c>
      <c r="C10" s="974" t="s">
        <v>877</v>
      </c>
      <c r="D10" s="975" t="s">
        <v>702</v>
      </c>
      <c r="E10" s="975" t="s">
        <v>19747</v>
      </c>
      <c r="F10" s="975" t="s">
        <v>19748</v>
      </c>
      <c r="G10" s="975" t="s">
        <v>19749</v>
      </c>
      <c r="H10" s="976">
        <v>43307</v>
      </c>
      <c r="I10" s="975" t="s">
        <v>19741</v>
      </c>
      <c r="J10" s="975" t="s">
        <v>19750</v>
      </c>
      <c r="K10" s="977" t="s">
        <v>19751</v>
      </c>
      <c r="L10" s="978" t="s">
        <v>19752</v>
      </c>
      <c r="M10" s="979" t="s">
        <v>19753</v>
      </c>
      <c r="N10" s="537" t="s">
        <v>19754</v>
      </c>
      <c r="O10" s="980">
        <v>444.65</v>
      </c>
      <c r="P10" s="980">
        <v>403.28</v>
      </c>
      <c r="Q10" s="981">
        <v>1</v>
      </c>
      <c r="R10" s="966">
        <v>126</v>
      </c>
      <c r="S10" s="981">
        <v>1</v>
      </c>
      <c r="T10" s="982">
        <v>12.25</v>
      </c>
      <c r="U10" s="967">
        <v>1</v>
      </c>
      <c r="V10" s="980">
        <v>129</v>
      </c>
      <c r="W10" s="981"/>
      <c r="X10" s="982"/>
      <c r="Y10" s="982">
        <v>21</v>
      </c>
      <c r="Z10" s="969">
        <v>4</v>
      </c>
      <c r="AA10" s="970"/>
      <c r="AB10" s="970">
        <v>10000</v>
      </c>
      <c r="AC10" s="970"/>
      <c r="AD10" s="970">
        <v>5000</v>
      </c>
      <c r="AE10" s="970"/>
      <c r="AF10" s="970">
        <v>15000</v>
      </c>
      <c r="AG10" s="970">
        <v>50</v>
      </c>
      <c r="AH10" s="970">
        <v>1000</v>
      </c>
      <c r="AI10" s="970"/>
      <c r="AJ10" s="970">
        <v>200</v>
      </c>
      <c r="AK10" s="970">
        <v>50</v>
      </c>
      <c r="AL10" s="970">
        <v>31200</v>
      </c>
      <c r="AM10" s="970">
        <v>200</v>
      </c>
      <c r="AN10" s="970">
        <v>2000</v>
      </c>
      <c r="AO10" s="970"/>
      <c r="AP10" s="970"/>
      <c r="AQ10" s="970">
        <v>68</v>
      </c>
      <c r="AR10" s="970">
        <v>1000</v>
      </c>
      <c r="AS10" s="970"/>
      <c r="AT10" s="970">
        <v>11284</v>
      </c>
      <c r="AU10" s="983">
        <v>1</v>
      </c>
      <c r="AV10" s="983">
        <v>1</v>
      </c>
      <c r="AW10" s="983">
        <v>1</v>
      </c>
      <c r="AX10" s="975">
        <v>5</v>
      </c>
      <c r="AY10" s="975">
        <v>300</v>
      </c>
      <c r="AZ10" s="975">
        <v>7</v>
      </c>
      <c r="BA10" s="975">
        <v>7</v>
      </c>
      <c r="BB10" s="984">
        <v>3600</v>
      </c>
      <c r="BC10" s="35">
        <v>12</v>
      </c>
      <c r="BD10" s="972">
        <v>1000</v>
      </c>
      <c r="BE10" s="972">
        <v>85691</v>
      </c>
      <c r="BF10" s="972">
        <v>84455</v>
      </c>
      <c r="BG10" s="985">
        <v>1</v>
      </c>
      <c r="BH10" s="986">
        <v>1</v>
      </c>
      <c r="BI10" s="986"/>
      <c r="BJ10" s="986">
        <v>1</v>
      </c>
      <c r="BK10" s="986"/>
      <c r="BL10" s="986"/>
    </row>
    <row r="11" spans="1:108" s="987" customFormat="1" ht="30" customHeight="1">
      <c r="A11" s="961">
        <v>3</v>
      </c>
      <c r="B11" s="973" t="s">
        <v>856</v>
      </c>
      <c r="C11" s="974" t="s">
        <v>957</v>
      </c>
      <c r="D11" s="975" t="s">
        <v>702</v>
      </c>
      <c r="E11" s="975" t="s">
        <v>19755</v>
      </c>
      <c r="F11" s="975" t="s">
        <v>19748</v>
      </c>
      <c r="G11" s="975" t="s">
        <v>19756</v>
      </c>
      <c r="H11" s="976">
        <v>43307</v>
      </c>
      <c r="I11" s="975" t="s">
        <v>19741</v>
      </c>
      <c r="J11" s="975" t="s">
        <v>19757</v>
      </c>
      <c r="K11" s="977" t="s">
        <v>19758</v>
      </c>
      <c r="L11" s="978" t="s">
        <v>19759</v>
      </c>
      <c r="M11" s="979" t="s">
        <v>19760</v>
      </c>
      <c r="N11" s="537" t="s">
        <v>19761</v>
      </c>
      <c r="O11" s="988">
        <v>1128.76</v>
      </c>
      <c r="P11" s="988">
        <v>749.8</v>
      </c>
      <c r="Q11" s="989">
        <v>1</v>
      </c>
      <c r="R11" s="966">
        <v>223.94</v>
      </c>
      <c r="S11" s="989">
        <v>1</v>
      </c>
      <c r="T11" s="990">
        <v>56.2</v>
      </c>
      <c r="U11" s="967">
        <v>4</v>
      </c>
      <c r="V11" s="991">
        <v>469.68</v>
      </c>
      <c r="W11" s="989"/>
      <c r="X11" s="982"/>
      <c r="Y11" s="990">
        <v>56.2</v>
      </c>
      <c r="Z11" s="969"/>
      <c r="AA11" s="970">
        <v>13</v>
      </c>
      <c r="AB11" s="970">
        <v>8000</v>
      </c>
      <c r="AC11" s="970">
        <v>5</v>
      </c>
      <c r="AD11" s="970">
        <v>4000</v>
      </c>
      <c r="AE11" s="970">
        <v>19</v>
      </c>
      <c r="AF11" s="970">
        <v>350</v>
      </c>
      <c r="AG11" s="970">
        <v>4</v>
      </c>
      <c r="AH11" s="970">
        <v>83</v>
      </c>
      <c r="AI11" s="970">
        <v>5</v>
      </c>
      <c r="AJ11" s="970">
        <v>112</v>
      </c>
      <c r="AK11" s="970">
        <v>46</v>
      </c>
      <c r="AL11" s="970">
        <v>12545</v>
      </c>
      <c r="AM11" s="970">
        <v>14</v>
      </c>
      <c r="AN11" s="970">
        <v>3000</v>
      </c>
      <c r="AO11" s="970"/>
      <c r="AP11" s="970"/>
      <c r="AQ11" s="970">
        <v>1</v>
      </c>
      <c r="AR11" s="970">
        <v>3300</v>
      </c>
      <c r="AS11" s="970">
        <v>14</v>
      </c>
      <c r="AT11" s="970">
        <v>2205</v>
      </c>
      <c r="AU11" s="983">
        <v>1</v>
      </c>
      <c r="AV11" s="992"/>
      <c r="AW11" s="983">
        <v>3</v>
      </c>
      <c r="AX11" s="975">
        <v>45</v>
      </c>
      <c r="AY11" s="975">
        <v>300</v>
      </c>
      <c r="AZ11" s="975">
        <v>7</v>
      </c>
      <c r="BA11" s="975">
        <v>7</v>
      </c>
      <c r="BB11" s="984">
        <v>3000</v>
      </c>
      <c r="BC11" s="35">
        <v>10</v>
      </c>
      <c r="BD11" s="972">
        <v>1000</v>
      </c>
      <c r="BE11" s="972">
        <v>120000</v>
      </c>
      <c r="BF11" s="972">
        <v>130000</v>
      </c>
      <c r="BG11" s="992">
        <v>1</v>
      </c>
      <c r="BH11" s="992">
        <v>1</v>
      </c>
      <c r="BI11" s="983"/>
      <c r="BJ11" s="983">
        <v>1</v>
      </c>
      <c r="BK11" s="983"/>
      <c r="BL11" s="983"/>
    </row>
    <row r="12" spans="1:108" s="1003" customFormat="1" ht="30" customHeight="1">
      <c r="A12" s="961">
        <v>4</v>
      </c>
      <c r="B12" s="973" t="s">
        <v>856</v>
      </c>
      <c r="C12" s="993" t="s">
        <v>13782</v>
      </c>
      <c r="D12" s="994" t="s">
        <v>350</v>
      </c>
      <c r="E12" s="994" t="s">
        <v>19762</v>
      </c>
      <c r="F12" s="994" t="s">
        <v>19763</v>
      </c>
      <c r="G12" s="994" t="s">
        <v>19764</v>
      </c>
      <c r="H12" s="995">
        <v>43773</v>
      </c>
      <c r="I12" s="994" t="s">
        <v>19765</v>
      </c>
      <c r="J12" s="994" t="s">
        <v>19766</v>
      </c>
      <c r="K12" s="996" t="s">
        <v>19767</v>
      </c>
      <c r="L12" s="994" t="s">
        <v>19768</v>
      </c>
      <c r="M12" s="994" t="s">
        <v>19769</v>
      </c>
      <c r="N12" s="537" t="s">
        <v>19770</v>
      </c>
      <c r="O12" s="997">
        <v>585.79999999999995</v>
      </c>
      <c r="P12" s="997">
        <v>1377.76</v>
      </c>
      <c r="Q12" s="998">
        <v>1</v>
      </c>
      <c r="R12" s="966">
        <v>290.45999999999998</v>
      </c>
      <c r="S12" s="998">
        <v>1</v>
      </c>
      <c r="T12" s="999">
        <v>228.51</v>
      </c>
      <c r="U12" s="967">
        <v>1</v>
      </c>
      <c r="V12" s="997">
        <v>131.88</v>
      </c>
      <c r="W12" s="998"/>
      <c r="X12" s="999"/>
      <c r="Y12" s="999">
        <v>105.06</v>
      </c>
      <c r="Z12" s="969">
        <v>3</v>
      </c>
      <c r="AA12" s="970">
        <v>13500</v>
      </c>
      <c r="AB12" s="970">
        <v>20000</v>
      </c>
      <c r="AC12" s="970">
        <v>30000</v>
      </c>
      <c r="AD12" s="970">
        <v>35000</v>
      </c>
      <c r="AE12" s="970">
        <v>31</v>
      </c>
      <c r="AF12" s="970">
        <v>890</v>
      </c>
      <c r="AG12" s="970"/>
      <c r="AH12" s="970"/>
      <c r="AI12" s="970">
        <v>2</v>
      </c>
      <c r="AJ12" s="970">
        <v>2</v>
      </c>
      <c r="AK12" s="970">
        <v>43533</v>
      </c>
      <c r="AL12" s="970">
        <v>55892</v>
      </c>
      <c r="AM12" s="970">
        <v>1</v>
      </c>
      <c r="AN12" s="970">
        <v>3</v>
      </c>
      <c r="AO12" s="970"/>
      <c r="AP12" s="970"/>
      <c r="AQ12" s="970"/>
      <c r="AR12" s="970"/>
      <c r="AS12" s="970">
        <v>100</v>
      </c>
      <c r="AT12" s="970">
        <v>100</v>
      </c>
      <c r="AU12" s="1000">
        <v>1</v>
      </c>
      <c r="AV12" s="1000"/>
      <c r="AW12" s="1000">
        <v>3</v>
      </c>
      <c r="AX12" s="994">
        <v>46</v>
      </c>
      <c r="AY12" s="994">
        <v>200</v>
      </c>
      <c r="AZ12" s="994">
        <v>7</v>
      </c>
      <c r="BA12" s="994">
        <v>7</v>
      </c>
      <c r="BB12" s="1001">
        <v>4000</v>
      </c>
      <c r="BC12" s="35">
        <v>8</v>
      </c>
      <c r="BD12" s="972">
        <v>5000</v>
      </c>
      <c r="BE12" s="972">
        <v>20000</v>
      </c>
      <c r="BF12" s="972">
        <v>35000</v>
      </c>
      <c r="BG12" s="1002">
        <v>3</v>
      </c>
      <c r="BH12" s="1002">
        <v>1</v>
      </c>
      <c r="BI12" s="1000">
        <v>2</v>
      </c>
      <c r="BJ12" s="1000">
        <v>1</v>
      </c>
      <c r="BK12" s="1000">
        <v>2</v>
      </c>
      <c r="BL12" s="1000"/>
    </row>
    <row r="13" spans="1:108" s="1010" customFormat="1" ht="30" customHeight="1">
      <c r="A13" s="961">
        <v>5</v>
      </c>
      <c r="B13" s="1004" t="s">
        <v>1300</v>
      </c>
      <c r="C13" s="993" t="s">
        <v>895</v>
      </c>
      <c r="D13" s="1004" t="s">
        <v>309</v>
      </c>
      <c r="E13" s="1004" t="s">
        <v>19738</v>
      </c>
      <c r="F13" s="1004" t="s">
        <v>19748</v>
      </c>
      <c r="G13" s="1004" t="s">
        <v>19771</v>
      </c>
      <c r="H13" s="995">
        <v>45554</v>
      </c>
      <c r="I13" s="1004" t="s">
        <v>19741</v>
      </c>
      <c r="J13" s="1004" t="s">
        <v>19772</v>
      </c>
      <c r="K13" s="1005" t="s">
        <v>19773</v>
      </c>
      <c r="L13" s="978" t="s">
        <v>19774</v>
      </c>
      <c r="M13" s="979" t="s">
        <v>19775</v>
      </c>
      <c r="N13" s="458" t="s">
        <v>19776</v>
      </c>
      <c r="O13" s="966">
        <v>8898</v>
      </c>
      <c r="P13" s="966">
        <v>3506.25</v>
      </c>
      <c r="Q13" s="967">
        <v>2</v>
      </c>
      <c r="R13" s="966">
        <f>305.97+318</f>
        <v>623.97</v>
      </c>
      <c r="S13" s="967">
        <v>1</v>
      </c>
      <c r="T13" s="968">
        <v>162.22</v>
      </c>
      <c r="U13" s="967">
        <v>5</v>
      </c>
      <c r="V13" s="1006">
        <f>22.52+20.83+22.815+27.4+243.93</f>
        <v>337.495</v>
      </c>
      <c r="W13" s="967">
        <v>4</v>
      </c>
      <c r="X13" s="968">
        <f>22.23+22.815+39.73+39.73</f>
        <v>124.505</v>
      </c>
      <c r="Y13" s="968">
        <f>27.75+33.93</f>
        <v>61.68</v>
      </c>
      <c r="Z13" s="969">
        <v>49</v>
      </c>
      <c r="AA13" s="970">
        <v>766</v>
      </c>
      <c r="AB13" s="970">
        <v>866</v>
      </c>
      <c r="AC13" s="970"/>
      <c r="AD13" s="970"/>
      <c r="AE13" s="970"/>
      <c r="AF13" s="970"/>
      <c r="AG13" s="970"/>
      <c r="AH13" s="970"/>
      <c r="AI13" s="970"/>
      <c r="AJ13" s="970"/>
      <c r="AK13" s="970"/>
      <c r="AL13" s="970">
        <v>866</v>
      </c>
      <c r="AM13" s="970"/>
      <c r="AN13" s="970"/>
      <c r="AO13" s="970"/>
      <c r="AP13" s="970"/>
      <c r="AQ13" s="970"/>
      <c r="AR13" s="970"/>
      <c r="AS13" s="970"/>
      <c r="AT13" s="970"/>
      <c r="AU13" s="1007">
        <v>1</v>
      </c>
      <c r="AV13" s="1007">
        <v>1</v>
      </c>
      <c r="AW13" s="1007">
        <v>27</v>
      </c>
      <c r="AX13" s="1004">
        <v>216</v>
      </c>
      <c r="AY13" s="1008">
        <v>300</v>
      </c>
      <c r="AZ13" s="1008">
        <v>9</v>
      </c>
      <c r="BA13" s="1008">
        <v>9</v>
      </c>
      <c r="BB13" s="35">
        <v>21849</v>
      </c>
      <c r="BC13" s="35">
        <v>60</v>
      </c>
      <c r="BD13" s="972"/>
      <c r="BE13" s="972">
        <v>770</v>
      </c>
      <c r="BF13" s="972">
        <v>644716</v>
      </c>
      <c r="BG13" s="337">
        <v>8</v>
      </c>
      <c r="BH13" s="1009">
        <v>1</v>
      </c>
      <c r="BI13" s="1009">
        <v>7</v>
      </c>
      <c r="BJ13" s="1009">
        <v>5</v>
      </c>
      <c r="BK13" s="1009">
        <v>3</v>
      </c>
      <c r="BL13" s="1000"/>
    </row>
    <row r="14" spans="1:108" s="1022" customFormat="1" ht="30" customHeight="1">
      <c r="A14" s="961">
        <v>6</v>
      </c>
      <c r="B14" s="1011" t="s">
        <v>1150</v>
      </c>
      <c r="C14" s="1012" t="s">
        <v>230</v>
      </c>
      <c r="D14" s="1013" t="s">
        <v>213</v>
      </c>
      <c r="E14" s="1013" t="s">
        <v>19777</v>
      </c>
      <c r="F14" s="1013" t="s">
        <v>19748</v>
      </c>
      <c r="G14" s="1013" t="s">
        <v>19778</v>
      </c>
      <c r="H14" s="1014">
        <v>44987</v>
      </c>
      <c r="I14" s="1013" t="s">
        <v>19765</v>
      </c>
      <c r="J14" s="1013" t="s">
        <v>19779</v>
      </c>
      <c r="K14" s="1015" t="s">
        <v>19780</v>
      </c>
      <c r="L14" s="1013" t="s">
        <v>19781</v>
      </c>
      <c r="M14" s="1013" t="s">
        <v>19782</v>
      </c>
      <c r="N14" s="458" t="s">
        <v>19783</v>
      </c>
      <c r="O14" s="1016">
        <v>1606</v>
      </c>
      <c r="P14" s="1016">
        <v>2226</v>
      </c>
      <c r="Q14" s="1017">
        <v>3</v>
      </c>
      <c r="R14" s="966">
        <v>794</v>
      </c>
      <c r="S14" s="1017">
        <v>1</v>
      </c>
      <c r="T14" s="1018">
        <v>138</v>
      </c>
      <c r="U14" s="967">
        <v>1</v>
      </c>
      <c r="V14" s="1016">
        <v>16</v>
      </c>
      <c r="W14" s="1017"/>
      <c r="X14" s="1018"/>
      <c r="Y14" s="1018">
        <v>91</v>
      </c>
      <c r="Z14" s="969">
        <v>10</v>
      </c>
      <c r="AA14" s="970">
        <v>10071</v>
      </c>
      <c r="AB14" s="970">
        <v>11619</v>
      </c>
      <c r="AC14" s="970">
        <v>6419</v>
      </c>
      <c r="AD14" s="970">
        <v>6709</v>
      </c>
      <c r="AE14" s="970">
        <v>7636</v>
      </c>
      <c r="AF14" s="970">
        <v>15736</v>
      </c>
      <c r="AG14" s="970"/>
      <c r="AH14" s="970"/>
      <c r="AI14" s="970">
        <v>1348</v>
      </c>
      <c r="AJ14" s="970">
        <v>2015</v>
      </c>
      <c r="AK14" s="970">
        <v>25697</v>
      </c>
      <c r="AL14" s="970">
        <v>36079</v>
      </c>
      <c r="AM14" s="970"/>
      <c r="AN14" s="970"/>
      <c r="AO14" s="970"/>
      <c r="AP14" s="970"/>
      <c r="AQ14" s="970"/>
      <c r="AR14" s="970"/>
      <c r="AS14" s="970">
        <v>25697</v>
      </c>
      <c r="AT14" s="970">
        <v>36164</v>
      </c>
      <c r="AU14" s="1019">
        <v>1</v>
      </c>
      <c r="AV14" s="1019">
        <v>2</v>
      </c>
      <c r="AW14" s="1019">
        <v>7</v>
      </c>
      <c r="AX14" s="1013">
        <v>74</v>
      </c>
      <c r="AY14" s="1013">
        <v>302</v>
      </c>
      <c r="AZ14" s="1013">
        <v>8</v>
      </c>
      <c r="BA14" s="1013">
        <v>8</v>
      </c>
      <c r="BB14" s="1020">
        <v>19347</v>
      </c>
      <c r="BC14" s="35">
        <v>64</v>
      </c>
      <c r="BD14" s="972"/>
      <c r="BE14" s="972"/>
      <c r="BF14" s="972">
        <v>551370</v>
      </c>
      <c r="BG14" s="1021">
        <v>6</v>
      </c>
      <c r="BH14" s="1021">
        <v>3</v>
      </c>
      <c r="BI14" s="1019">
        <v>3</v>
      </c>
      <c r="BJ14" s="1019">
        <v>6</v>
      </c>
      <c r="BK14" s="1019"/>
      <c r="BL14" s="1019"/>
      <c r="DB14" s="1023"/>
      <c r="DC14" s="1023"/>
      <c r="DD14" s="1023"/>
    </row>
    <row r="15" spans="1:108" ht="30" customHeight="1">
      <c r="A15" s="961">
        <v>7</v>
      </c>
      <c r="B15" s="961" t="s">
        <v>2491</v>
      </c>
      <c r="C15" s="1024" t="s">
        <v>5666</v>
      </c>
      <c r="D15" s="961" t="s">
        <v>309</v>
      </c>
      <c r="E15" s="961" t="s">
        <v>19738</v>
      </c>
      <c r="F15" s="961" t="s">
        <v>19739</v>
      </c>
      <c r="G15" s="961" t="s">
        <v>19784</v>
      </c>
      <c r="H15" s="1025">
        <v>43970</v>
      </c>
      <c r="I15" s="961" t="s">
        <v>19741</v>
      </c>
      <c r="J15" s="961" t="s">
        <v>19785</v>
      </c>
      <c r="K15" s="1026" t="s">
        <v>19786</v>
      </c>
      <c r="L15" s="961" t="s">
        <v>19787</v>
      </c>
      <c r="M15" s="961" t="s">
        <v>19788</v>
      </c>
      <c r="N15" s="458" t="s">
        <v>19789</v>
      </c>
      <c r="O15" s="966">
        <v>25746</v>
      </c>
      <c r="P15" s="966">
        <v>2593.23</v>
      </c>
      <c r="Q15" s="967">
        <v>3</v>
      </c>
      <c r="R15" s="966">
        <v>700</v>
      </c>
      <c r="S15" s="967">
        <v>1</v>
      </c>
      <c r="T15" s="968">
        <v>500</v>
      </c>
      <c r="U15" s="967">
        <v>5</v>
      </c>
      <c r="V15" s="966">
        <v>300</v>
      </c>
      <c r="W15" s="967">
        <v>5</v>
      </c>
      <c r="X15" s="968">
        <v>150</v>
      </c>
      <c r="Y15" s="968">
        <v>90</v>
      </c>
      <c r="Z15" s="969">
        <v>94</v>
      </c>
      <c r="AA15" s="970">
        <v>1176</v>
      </c>
      <c r="AB15" s="970">
        <v>1280</v>
      </c>
      <c r="AC15" s="970">
        <v>553</v>
      </c>
      <c r="AD15" s="970">
        <v>553</v>
      </c>
      <c r="AE15" s="970">
        <v>192</v>
      </c>
      <c r="AF15" s="970">
        <v>543</v>
      </c>
      <c r="AG15" s="970">
        <v>2</v>
      </c>
      <c r="AH15" s="970">
        <v>2</v>
      </c>
      <c r="AI15" s="970">
        <v>1087</v>
      </c>
      <c r="AJ15" s="970">
        <v>7240</v>
      </c>
      <c r="AK15" s="970">
        <v>3010</v>
      </c>
      <c r="AL15" s="970">
        <v>9618</v>
      </c>
      <c r="AM15" s="970">
        <v>461</v>
      </c>
      <c r="AN15" s="970">
        <v>461</v>
      </c>
      <c r="AO15" s="970"/>
      <c r="AP15" s="970"/>
      <c r="AQ15" s="970">
        <v>3010</v>
      </c>
      <c r="AR15" s="970">
        <v>9618</v>
      </c>
      <c r="AS15" s="970">
        <v>3010</v>
      </c>
      <c r="AT15" s="970">
        <v>9618</v>
      </c>
      <c r="AU15" s="986">
        <v>2</v>
      </c>
      <c r="AV15" s="986">
        <v>3</v>
      </c>
      <c r="AW15" s="986">
        <v>10</v>
      </c>
      <c r="AX15" s="961">
        <v>27</v>
      </c>
      <c r="AY15" s="1008">
        <v>310</v>
      </c>
      <c r="AZ15" s="1008">
        <v>8.5</v>
      </c>
      <c r="BA15" s="1008">
        <v>8.5</v>
      </c>
      <c r="BB15" s="35">
        <v>50000</v>
      </c>
      <c r="BC15" s="35">
        <v>140</v>
      </c>
      <c r="BD15" s="972">
        <v>2000</v>
      </c>
      <c r="BE15" s="972">
        <v>73000</v>
      </c>
      <c r="BF15" s="972">
        <v>53000</v>
      </c>
      <c r="BG15" s="337">
        <v>20</v>
      </c>
      <c r="BH15" s="1009">
        <v>1</v>
      </c>
      <c r="BI15" s="1009">
        <v>19</v>
      </c>
      <c r="BJ15" s="1009">
        <v>18</v>
      </c>
      <c r="BK15" s="1009">
        <v>2</v>
      </c>
      <c r="BL15" s="815"/>
      <c r="DA15" s="1027"/>
      <c r="DB15" s="1027"/>
      <c r="DC15" s="1027"/>
    </row>
    <row r="16" spans="1:108" s="1010" customFormat="1" ht="30" customHeight="1">
      <c r="A16" s="961">
        <v>8</v>
      </c>
      <c r="B16" s="1028" t="s">
        <v>75</v>
      </c>
      <c r="C16" s="1024" t="s">
        <v>19790</v>
      </c>
      <c r="D16" s="961" t="s">
        <v>309</v>
      </c>
      <c r="E16" s="961" t="s">
        <v>19738</v>
      </c>
      <c r="F16" s="961" t="s">
        <v>19739</v>
      </c>
      <c r="G16" s="961" t="s">
        <v>19791</v>
      </c>
      <c r="H16" s="1025">
        <v>43178</v>
      </c>
      <c r="I16" s="961" t="s">
        <v>19741</v>
      </c>
      <c r="J16" s="961" t="s">
        <v>19792</v>
      </c>
      <c r="K16" s="1026" t="s">
        <v>19793</v>
      </c>
      <c r="L16" s="961" t="s">
        <v>19794</v>
      </c>
      <c r="M16" s="961" t="s">
        <v>19795</v>
      </c>
      <c r="N16" s="458" t="s">
        <v>19796</v>
      </c>
      <c r="O16" s="1029">
        <v>50.011000000000003</v>
      </c>
      <c r="P16" s="1029">
        <v>898.78</v>
      </c>
      <c r="Q16" s="967">
        <v>2</v>
      </c>
      <c r="R16" s="966">
        <v>184.39</v>
      </c>
      <c r="S16" s="967">
        <v>1</v>
      </c>
      <c r="T16" s="1018">
        <v>16.215</v>
      </c>
      <c r="U16" s="967">
        <v>2</v>
      </c>
      <c r="V16" s="1016">
        <v>137.75</v>
      </c>
      <c r="W16" s="967"/>
      <c r="X16" s="968"/>
      <c r="Y16" s="1018">
        <v>23.37</v>
      </c>
      <c r="Z16" s="969">
        <v>32</v>
      </c>
      <c r="AA16" s="970">
        <v>4583</v>
      </c>
      <c r="AB16" s="970">
        <v>4583</v>
      </c>
      <c r="AC16" s="970">
        <v>17</v>
      </c>
      <c r="AD16" s="970">
        <v>17</v>
      </c>
      <c r="AE16" s="970">
        <v>121</v>
      </c>
      <c r="AF16" s="970">
        <v>359</v>
      </c>
      <c r="AG16" s="970">
        <v>190</v>
      </c>
      <c r="AH16" s="970">
        <v>194</v>
      </c>
      <c r="AI16" s="970">
        <v>71</v>
      </c>
      <c r="AJ16" s="970">
        <v>67</v>
      </c>
      <c r="AK16" s="970">
        <v>382</v>
      </c>
      <c r="AL16" s="970">
        <v>5220</v>
      </c>
      <c r="AM16" s="970">
        <v>268</v>
      </c>
      <c r="AN16" s="970">
        <v>268</v>
      </c>
      <c r="AO16" s="970"/>
      <c r="AP16" s="970"/>
      <c r="AQ16" s="970">
        <v>268</v>
      </c>
      <c r="AR16" s="970">
        <v>268</v>
      </c>
      <c r="AS16" s="970">
        <v>382</v>
      </c>
      <c r="AT16" s="970">
        <v>619</v>
      </c>
      <c r="AU16" s="986">
        <v>1</v>
      </c>
      <c r="AV16" s="986">
        <v>1</v>
      </c>
      <c r="AW16" s="986">
        <v>8</v>
      </c>
      <c r="AX16" s="961">
        <v>108</v>
      </c>
      <c r="AY16" s="1008">
        <v>302</v>
      </c>
      <c r="AZ16" s="1008" t="s">
        <v>19797</v>
      </c>
      <c r="BA16" s="1008" t="s">
        <v>19797</v>
      </c>
      <c r="BB16" s="35">
        <v>8346</v>
      </c>
      <c r="BC16" s="35">
        <v>27</v>
      </c>
      <c r="BD16" s="972"/>
      <c r="BE16" s="972">
        <v>22</v>
      </c>
      <c r="BF16" s="972">
        <v>368946</v>
      </c>
      <c r="BG16" s="337">
        <v>7</v>
      </c>
      <c r="BH16" s="337">
        <v>1</v>
      </c>
      <c r="BI16" s="337">
        <v>6</v>
      </c>
      <c r="BJ16" s="1009">
        <v>3</v>
      </c>
      <c r="BK16" s="1009">
        <v>2</v>
      </c>
      <c r="BL16" s="1009">
        <v>2</v>
      </c>
    </row>
    <row r="17" spans="1:110" s="64" customFormat="1" ht="30" customHeight="1">
      <c r="A17" s="961">
        <v>9</v>
      </c>
      <c r="B17" s="1028" t="s">
        <v>75</v>
      </c>
      <c r="C17" s="993" t="s">
        <v>19798</v>
      </c>
      <c r="D17" s="1004" t="s">
        <v>309</v>
      </c>
      <c r="E17" s="1004" t="s">
        <v>19738</v>
      </c>
      <c r="F17" s="1004" t="s">
        <v>19748</v>
      </c>
      <c r="G17" s="1004" t="s">
        <v>19799</v>
      </c>
      <c r="H17" s="995">
        <v>43497</v>
      </c>
      <c r="I17" s="1004" t="s">
        <v>19741</v>
      </c>
      <c r="J17" s="1004" t="s">
        <v>19800</v>
      </c>
      <c r="K17" s="1005" t="s">
        <v>19801</v>
      </c>
      <c r="L17" s="978" t="s">
        <v>19802</v>
      </c>
      <c r="M17" s="979" t="s">
        <v>19803</v>
      </c>
      <c r="N17" s="458" t="s">
        <v>19804</v>
      </c>
      <c r="O17" s="1029">
        <v>10512</v>
      </c>
      <c r="P17" s="1029">
        <v>999.45</v>
      </c>
      <c r="Q17" s="1030">
        <v>2</v>
      </c>
      <c r="R17" s="966">
        <v>310.55</v>
      </c>
      <c r="S17" s="1030">
        <v>1</v>
      </c>
      <c r="T17" s="990">
        <v>66.62</v>
      </c>
      <c r="U17" s="967">
        <v>2</v>
      </c>
      <c r="V17" s="1016">
        <v>109.66</v>
      </c>
      <c r="W17" s="967"/>
      <c r="X17" s="968"/>
      <c r="Y17" s="990">
        <v>53</v>
      </c>
      <c r="Z17" s="969">
        <v>10</v>
      </c>
      <c r="AA17" s="970"/>
      <c r="AB17" s="970">
        <v>4574</v>
      </c>
      <c r="AC17" s="970"/>
      <c r="AD17" s="970"/>
      <c r="AE17" s="970"/>
      <c r="AF17" s="970"/>
      <c r="AG17" s="970"/>
      <c r="AH17" s="970">
        <v>581</v>
      </c>
      <c r="AI17" s="970"/>
      <c r="AJ17" s="970">
        <v>556</v>
      </c>
      <c r="AK17" s="970"/>
      <c r="AL17" s="970">
        <v>5711</v>
      </c>
      <c r="AM17" s="970"/>
      <c r="AN17" s="970"/>
      <c r="AO17" s="970"/>
      <c r="AP17" s="970"/>
      <c r="AQ17" s="970"/>
      <c r="AR17" s="970"/>
      <c r="AS17" s="970"/>
      <c r="AT17" s="970">
        <v>5711</v>
      </c>
      <c r="AU17" s="1007">
        <v>1</v>
      </c>
      <c r="AV17" s="1007">
        <v>2</v>
      </c>
      <c r="AW17" s="1007">
        <v>15</v>
      </c>
      <c r="AX17" s="1004">
        <v>57</v>
      </c>
      <c r="AY17" s="994">
        <v>309</v>
      </c>
      <c r="AZ17" s="994">
        <v>9</v>
      </c>
      <c r="BA17" s="994">
        <v>9</v>
      </c>
      <c r="BB17" s="1031">
        <v>47159</v>
      </c>
      <c r="BC17" s="35">
        <v>153</v>
      </c>
      <c r="BD17" s="972"/>
      <c r="BE17" s="972"/>
      <c r="BF17" s="972">
        <v>486820</v>
      </c>
      <c r="BG17" s="1032">
        <v>4</v>
      </c>
      <c r="BH17" s="1032">
        <v>2</v>
      </c>
      <c r="BI17" s="1032">
        <v>2</v>
      </c>
      <c r="BJ17" s="1032">
        <v>1</v>
      </c>
      <c r="BK17" s="1009">
        <v>3</v>
      </c>
      <c r="BL17" s="1009"/>
    </row>
    <row r="18" spans="1:110" s="1010" customFormat="1" ht="30" customHeight="1">
      <c r="A18" s="961">
        <v>10</v>
      </c>
      <c r="B18" s="1033" t="s">
        <v>3882</v>
      </c>
      <c r="C18" s="963" t="s">
        <v>3994</v>
      </c>
      <c r="D18" s="962" t="s">
        <v>309</v>
      </c>
      <c r="E18" s="962" t="s">
        <v>3994</v>
      </c>
      <c r="F18" s="962" t="s">
        <v>19739</v>
      </c>
      <c r="G18" s="962" t="s">
        <v>19805</v>
      </c>
      <c r="H18" s="964">
        <v>43600</v>
      </c>
      <c r="I18" s="962" t="s">
        <v>19741</v>
      </c>
      <c r="J18" s="962" t="s">
        <v>19806</v>
      </c>
      <c r="K18" s="965" t="s">
        <v>19807</v>
      </c>
      <c r="L18" s="89" t="s">
        <v>19808</v>
      </c>
      <c r="M18" s="1034" t="s">
        <v>19809</v>
      </c>
      <c r="N18" s="458" t="s">
        <v>19810</v>
      </c>
      <c r="O18" s="966">
        <v>7948</v>
      </c>
      <c r="P18" s="966">
        <v>3246</v>
      </c>
      <c r="Q18" s="967">
        <v>4</v>
      </c>
      <c r="R18" s="966">
        <v>891</v>
      </c>
      <c r="S18" s="967">
        <v>1</v>
      </c>
      <c r="T18" s="1035">
        <v>21</v>
      </c>
      <c r="U18" s="967">
        <v>1</v>
      </c>
      <c r="V18" s="1036">
        <v>186</v>
      </c>
      <c r="W18" s="967">
        <v>20</v>
      </c>
      <c r="X18" s="1035">
        <v>720</v>
      </c>
      <c r="Y18" s="1035">
        <v>72</v>
      </c>
      <c r="Z18" s="969">
        <v>50</v>
      </c>
      <c r="AA18" s="970"/>
      <c r="AB18" s="970">
        <v>2000</v>
      </c>
      <c r="AC18" s="970"/>
      <c r="AD18" s="970">
        <v>1500</v>
      </c>
      <c r="AE18" s="970">
        <v>400</v>
      </c>
      <c r="AF18" s="970">
        <v>400</v>
      </c>
      <c r="AG18" s="970"/>
      <c r="AH18" s="970"/>
      <c r="AI18" s="970"/>
      <c r="AJ18" s="970">
        <v>11</v>
      </c>
      <c r="AK18" s="970"/>
      <c r="AL18" s="970">
        <v>3911</v>
      </c>
      <c r="AM18" s="970"/>
      <c r="AN18" s="970"/>
      <c r="AO18" s="970">
        <v>2</v>
      </c>
      <c r="AP18" s="970">
        <v>5</v>
      </c>
      <c r="AQ18" s="970">
        <v>556</v>
      </c>
      <c r="AR18" s="970"/>
      <c r="AS18" s="970">
        <v>556</v>
      </c>
      <c r="AT18" s="970"/>
      <c r="AU18" s="986">
        <v>1</v>
      </c>
      <c r="AV18" s="986">
        <v>7</v>
      </c>
      <c r="AW18" s="986">
        <v>6</v>
      </c>
      <c r="AX18" s="961">
        <v>30</v>
      </c>
      <c r="AY18" s="961">
        <v>310</v>
      </c>
      <c r="AZ18" s="1008" t="s">
        <v>19797</v>
      </c>
      <c r="BA18" s="1008" t="s">
        <v>19797</v>
      </c>
      <c r="BB18" s="35">
        <v>30000</v>
      </c>
      <c r="BC18" s="35">
        <v>97</v>
      </c>
      <c r="BD18" s="972">
        <v>2000</v>
      </c>
      <c r="BE18" s="972">
        <v>828304</v>
      </c>
      <c r="BF18" s="972">
        <v>816627</v>
      </c>
      <c r="BG18" s="985">
        <v>11</v>
      </c>
      <c r="BH18" s="985">
        <v>6</v>
      </c>
      <c r="BI18" s="1009">
        <v>5</v>
      </c>
      <c r="BJ18" s="1009">
        <v>7</v>
      </c>
      <c r="BK18" s="1009">
        <v>2</v>
      </c>
      <c r="BL18" s="1009">
        <v>2</v>
      </c>
    </row>
    <row r="19" spans="1:110" ht="30" customHeight="1">
      <c r="A19" s="961">
        <v>11</v>
      </c>
      <c r="B19" s="1033" t="s">
        <v>3882</v>
      </c>
      <c r="C19" s="993" t="s">
        <v>3945</v>
      </c>
      <c r="D19" s="1004" t="s">
        <v>350</v>
      </c>
      <c r="E19" s="1004" t="s">
        <v>19762</v>
      </c>
      <c r="F19" s="1004" t="s">
        <v>19748</v>
      </c>
      <c r="G19" s="1004" t="s">
        <v>19811</v>
      </c>
      <c r="H19" s="995">
        <v>44347</v>
      </c>
      <c r="I19" s="1004" t="s">
        <v>19765</v>
      </c>
      <c r="J19" s="1004" t="s">
        <v>19812</v>
      </c>
      <c r="K19" s="1005" t="s">
        <v>19813</v>
      </c>
      <c r="L19" s="978" t="s">
        <v>19814</v>
      </c>
      <c r="M19" s="979" t="s">
        <v>19815</v>
      </c>
      <c r="N19" s="458" t="s">
        <v>19816</v>
      </c>
      <c r="O19" s="988">
        <v>1654</v>
      </c>
      <c r="P19" s="988">
        <v>413.16</v>
      </c>
      <c r="Q19" s="989">
        <v>1</v>
      </c>
      <c r="R19" s="966">
        <v>142.76</v>
      </c>
      <c r="S19" s="989">
        <v>1</v>
      </c>
      <c r="T19" s="990">
        <v>33.17</v>
      </c>
      <c r="U19" s="967">
        <v>1</v>
      </c>
      <c r="V19" s="991">
        <v>66.099999999999994</v>
      </c>
      <c r="W19" s="989"/>
      <c r="X19" s="990"/>
      <c r="Y19" s="990">
        <v>11.61</v>
      </c>
      <c r="Z19" s="969">
        <v>10</v>
      </c>
      <c r="AA19" s="970">
        <v>8000</v>
      </c>
      <c r="AB19" s="970">
        <v>10000</v>
      </c>
      <c r="AC19" s="970">
        <v>500</v>
      </c>
      <c r="AD19" s="970">
        <v>600</v>
      </c>
      <c r="AE19" s="970">
        <v>50</v>
      </c>
      <c r="AF19" s="970">
        <v>50</v>
      </c>
      <c r="AG19" s="970">
        <v>80</v>
      </c>
      <c r="AH19" s="970">
        <v>80</v>
      </c>
      <c r="AI19" s="970"/>
      <c r="AJ19" s="970"/>
      <c r="AK19" s="970">
        <v>8630</v>
      </c>
      <c r="AL19" s="970">
        <v>10730</v>
      </c>
      <c r="AM19" s="970"/>
      <c r="AN19" s="970"/>
      <c r="AO19" s="970"/>
      <c r="AP19" s="970"/>
      <c r="AQ19" s="970">
        <v>2400</v>
      </c>
      <c r="AR19" s="970"/>
      <c r="AS19" s="970">
        <v>6917</v>
      </c>
      <c r="AT19" s="970">
        <v>7200</v>
      </c>
      <c r="AU19" s="1007">
        <v>1</v>
      </c>
      <c r="AV19" s="1007">
        <v>3</v>
      </c>
      <c r="AW19" s="1007">
        <v>3</v>
      </c>
      <c r="AX19" s="1004">
        <v>3</v>
      </c>
      <c r="AY19" s="994">
        <v>300</v>
      </c>
      <c r="AZ19" s="994">
        <v>8</v>
      </c>
      <c r="BA19" s="994">
        <v>8</v>
      </c>
      <c r="BB19" s="1037">
        <v>3000</v>
      </c>
      <c r="BC19" s="35">
        <v>10</v>
      </c>
      <c r="BD19" s="972"/>
      <c r="BE19" s="972"/>
      <c r="BF19" s="972">
        <v>6000</v>
      </c>
      <c r="BG19" s="985">
        <v>1</v>
      </c>
      <c r="BH19" s="985"/>
      <c r="BI19" s="1009"/>
      <c r="BJ19" s="1009">
        <v>1</v>
      </c>
      <c r="BK19" s="1009"/>
      <c r="BL19" s="1009"/>
      <c r="DB19" s="1027"/>
      <c r="DC19" s="1027"/>
      <c r="DD19" s="1027"/>
    </row>
    <row r="20" spans="1:110" ht="30" customHeight="1">
      <c r="A20" s="961">
        <v>12</v>
      </c>
      <c r="B20" s="1033" t="s">
        <v>3882</v>
      </c>
      <c r="C20" s="1024" t="s">
        <v>19817</v>
      </c>
      <c r="D20" s="961" t="s">
        <v>702</v>
      </c>
      <c r="E20" s="961" t="s">
        <v>19818</v>
      </c>
      <c r="F20" s="961" t="s">
        <v>19748</v>
      </c>
      <c r="G20" s="961" t="s">
        <v>19819</v>
      </c>
      <c r="H20" s="1025">
        <v>45611</v>
      </c>
      <c r="I20" s="961" t="s">
        <v>19741</v>
      </c>
      <c r="J20" s="961" t="s">
        <v>19820</v>
      </c>
      <c r="K20" s="1026" t="s">
        <v>19821</v>
      </c>
      <c r="L20" s="961" t="s">
        <v>19822</v>
      </c>
      <c r="M20" s="961" t="s">
        <v>19823</v>
      </c>
      <c r="N20" s="458" t="s">
        <v>19824</v>
      </c>
      <c r="O20" s="966">
        <v>1155</v>
      </c>
      <c r="P20" s="966">
        <v>455.4</v>
      </c>
      <c r="Q20" s="967">
        <v>3</v>
      </c>
      <c r="R20" s="966">
        <v>180</v>
      </c>
      <c r="S20" s="967">
        <v>2</v>
      </c>
      <c r="T20" s="968">
        <v>116</v>
      </c>
      <c r="U20" s="967">
        <v>1</v>
      </c>
      <c r="V20" s="966">
        <v>66</v>
      </c>
      <c r="W20" s="967">
        <v>2</v>
      </c>
      <c r="X20" s="968">
        <v>59.4</v>
      </c>
      <c r="Y20" s="968">
        <v>16.5</v>
      </c>
      <c r="Z20" s="969">
        <v>5</v>
      </c>
      <c r="AA20" s="970">
        <v>3000</v>
      </c>
      <c r="AB20" s="970">
        <v>7000</v>
      </c>
      <c r="AC20" s="970">
        <v>2000</v>
      </c>
      <c r="AD20" s="970">
        <v>3000</v>
      </c>
      <c r="AE20" s="970">
        <v>350</v>
      </c>
      <c r="AF20" s="970">
        <v>4500</v>
      </c>
      <c r="AG20" s="970">
        <v>60</v>
      </c>
      <c r="AH20" s="970">
        <v>100</v>
      </c>
      <c r="AI20" s="970">
        <v>15</v>
      </c>
      <c r="AJ20" s="970">
        <v>45</v>
      </c>
      <c r="AK20" s="970">
        <v>5425</v>
      </c>
      <c r="AL20" s="970">
        <v>14645</v>
      </c>
      <c r="AM20" s="970">
        <v>80</v>
      </c>
      <c r="AN20" s="970">
        <v>1300</v>
      </c>
      <c r="AO20" s="970">
        <v>23</v>
      </c>
      <c r="AP20" s="970">
        <v>23</v>
      </c>
      <c r="AQ20" s="970">
        <v>5</v>
      </c>
      <c r="AR20" s="970">
        <v>120</v>
      </c>
      <c r="AS20" s="970">
        <v>800</v>
      </c>
      <c r="AT20" s="970">
        <v>1250</v>
      </c>
      <c r="AU20" s="986">
        <v>2</v>
      </c>
      <c r="AV20" s="986">
        <v>2</v>
      </c>
      <c r="AW20" s="986">
        <v>5</v>
      </c>
      <c r="AX20" s="961">
        <v>20</v>
      </c>
      <c r="AY20" s="1008">
        <v>300</v>
      </c>
      <c r="AZ20" s="1008">
        <v>8</v>
      </c>
      <c r="BA20" s="1008">
        <v>8</v>
      </c>
      <c r="BB20" s="35">
        <v>3000</v>
      </c>
      <c r="BC20" s="35">
        <v>10</v>
      </c>
      <c r="BD20" s="972"/>
      <c r="BE20" s="972">
        <v>25000</v>
      </c>
      <c r="BF20" s="972">
        <v>25000</v>
      </c>
      <c r="BG20" s="337">
        <v>2</v>
      </c>
      <c r="BH20" s="337">
        <v>1</v>
      </c>
      <c r="BI20" s="1009">
        <v>1</v>
      </c>
      <c r="BJ20" s="1009">
        <v>1</v>
      </c>
      <c r="BK20" s="1009">
        <v>1</v>
      </c>
      <c r="BL20" s="1009"/>
    </row>
    <row r="21" spans="1:110" s="1048" customFormat="1" ht="30" customHeight="1">
      <c r="A21" s="961">
        <v>13</v>
      </c>
      <c r="B21" s="973" t="s">
        <v>4249</v>
      </c>
      <c r="C21" s="974" t="s">
        <v>4434</v>
      </c>
      <c r="D21" s="975" t="s">
        <v>309</v>
      </c>
      <c r="E21" s="975" t="s">
        <v>19738</v>
      </c>
      <c r="F21" s="975" t="s">
        <v>19731</v>
      </c>
      <c r="G21" s="975" t="s">
        <v>19825</v>
      </c>
      <c r="H21" s="976">
        <v>43339</v>
      </c>
      <c r="I21" s="975" t="s">
        <v>19741</v>
      </c>
      <c r="J21" s="975" t="s">
        <v>19826</v>
      </c>
      <c r="K21" s="1038" t="s">
        <v>19827</v>
      </c>
      <c r="L21" s="978" t="s">
        <v>19828</v>
      </c>
      <c r="M21" s="1039" t="s">
        <v>19829</v>
      </c>
      <c r="N21" s="458" t="s">
        <v>19830</v>
      </c>
      <c r="O21" s="1040">
        <v>2049.3000000000002</v>
      </c>
      <c r="P21" s="966">
        <v>562.65</v>
      </c>
      <c r="Q21" s="1041">
        <v>1</v>
      </c>
      <c r="R21" s="966">
        <v>330</v>
      </c>
      <c r="S21" s="1041"/>
      <c r="T21" s="1042"/>
      <c r="U21" s="967">
        <v>1</v>
      </c>
      <c r="V21" s="1043">
        <v>232.65</v>
      </c>
      <c r="W21" s="989"/>
      <c r="X21" s="990"/>
      <c r="Y21" s="990">
        <v>30</v>
      </c>
      <c r="Z21" s="969">
        <v>30</v>
      </c>
      <c r="AA21" s="970">
        <v>19025</v>
      </c>
      <c r="AB21" s="970">
        <v>20928</v>
      </c>
      <c r="AC21" s="970">
        <v>11420</v>
      </c>
      <c r="AD21" s="970">
        <v>12562</v>
      </c>
      <c r="AE21" s="970">
        <v>1000</v>
      </c>
      <c r="AF21" s="970">
        <v>1000</v>
      </c>
      <c r="AG21" s="970">
        <v>15</v>
      </c>
      <c r="AH21" s="970">
        <v>15</v>
      </c>
      <c r="AI21" s="970"/>
      <c r="AJ21" s="970"/>
      <c r="AK21" s="970">
        <f>AA21+AC21+AE21+AG21</f>
        <v>31460</v>
      </c>
      <c r="AL21" s="970">
        <f>AB21+AD21+AF21+AH21</f>
        <v>34505</v>
      </c>
      <c r="AM21" s="970"/>
      <c r="AN21" s="970"/>
      <c r="AO21" s="970"/>
      <c r="AP21" s="970"/>
      <c r="AQ21" s="970"/>
      <c r="AR21" s="970"/>
      <c r="AS21" s="970">
        <v>30455</v>
      </c>
      <c r="AT21" s="970">
        <v>33490</v>
      </c>
      <c r="AU21" s="1044">
        <v>5</v>
      </c>
      <c r="AV21" s="1044">
        <v>2</v>
      </c>
      <c r="AW21" s="1044">
        <v>4</v>
      </c>
      <c r="AX21" s="1044">
        <v>67</v>
      </c>
      <c r="AY21" s="1044">
        <v>265</v>
      </c>
      <c r="AZ21" s="983">
        <v>7</v>
      </c>
      <c r="BA21" s="983">
        <v>6</v>
      </c>
      <c r="BB21" s="984">
        <v>7850</v>
      </c>
      <c r="BC21" s="35">
        <v>30</v>
      </c>
      <c r="BD21" s="972"/>
      <c r="BE21" s="972">
        <v>137000</v>
      </c>
      <c r="BF21" s="972">
        <v>135000</v>
      </c>
      <c r="BG21" s="1045">
        <v>3</v>
      </c>
      <c r="BH21" s="1045">
        <v>1</v>
      </c>
      <c r="BI21" s="1046">
        <v>2</v>
      </c>
      <c r="BJ21" s="1046">
        <v>2</v>
      </c>
      <c r="BK21" s="1046"/>
      <c r="BL21" s="1047">
        <v>1</v>
      </c>
    </row>
    <row r="22" spans="1:110" s="1048" customFormat="1" ht="30" customHeight="1">
      <c r="A22" s="961">
        <v>14</v>
      </c>
      <c r="B22" s="973" t="s">
        <v>4249</v>
      </c>
      <c r="C22" s="993" t="s">
        <v>19831</v>
      </c>
      <c r="D22" s="1004" t="s">
        <v>213</v>
      </c>
      <c r="E22" s="1004" t="s">
        <v>19832</v>
      </c>
      <c r="F22" s="1004" t="s">
        <v>19833</v>
      </c>
      <c r="G22" s="1004" t="s">
        <v>19834</v>
      </c>
      <c r="H22" s="995">
        <v>43339</v>
      </c>
      <c r="I22" s="1004" t="s">
        <v>19765</v>
      </c>
      <c r="J22" s="1004" t="s">
        <v>19835</v>
      </c>
      <c r="K22" s="1005" t="s">
        <v>19836</v>
      </c>
      <c r="L22" s="458" t="s">
        <v>19837</v>
      </c>
      <c r="M22" s="1049" t="s">
        <v>19838</v>
      </c>
      <c r="N22" s="458" t="s">
        <v>19839</v>
      </c>
      <c r="O22" s="980">
        <v>4456</v>
      </c>
      <c r="P22" s="980">
        <v>461</v>
      </c>
      <c r="Q22" s="981">
        <v>2</v>
      </c>
      <c r="R22" s="966">
        <v>241.5</v>
      </c>
      <c r="S22" s="981">
        <v>1</v>
      </c>
      <c r="T22" s="1050">
        <v>16.5</v>
      </c>
      <c r="U22" s="967">
        <v>1</v>
      </c>
      <c r="V22" s="1051">
        <v>120</v>
      </c>
      <c r="W22" s="981">
        <v>1</v>
      </c>
      <c r="X22" s="1050">
        <v>27.03</v>
      </c>
      <c r="Y22" s="1050">
        <v>27</v>
      </c>
      <c r="Z22" s="969">
        <v>38</v>
      </c>
      <c r="AA22" s="970">
        <v>7143</v>
      </c>
      <c r="AB22" s="970">
        <v>7143</v>
      </c>
      <c r="AC22" s="970">
        <v>500</v>
      </c>
      <c r="AD22" s="970">
        <v>500</v>
      </c>
      <c r="AE22" s="970">
        <v>15</v>
      </c>
      <c r="AF22" s="970">
        <v>1000</v>
      </c>
      <c r="AG22" s="970">
        <v>4</v>
      </c>
      <c r="AH22" s="970">
        <v>400</v>
      </c>
      <c r="AI22" s="970">
        <v>10</v>
      </c>
      <c r="AJ22" s="970">
        <v>100</v>
      </c>
      <c r="AK22" s="970">
        <v>7672</v>
      </c>
      <c r="AL22" s="970">
        <v>9143</v>
      </c>
      <c r="AM22" s="970">
        <v>10</v>
      </c>
      <c r="AN22" s="970">
        <v>20</v>
      </c>
      <c r="AO22" s="970"/>
      <c r="AP22" s="970"/>
      <c r="AQ22" s="970">
        <v>50</v>
      </c>
      <c r="AR22" s="970">
        <v>50</v>
      </c>
      <c r="AS22" s="970">
        <v>7672</v>
      </c>
      <c r="AT22" s="970">
        <v>9143</v>
      </c>
      <c r="AU22" s="1052">
        <v>1</v>
      </c>
      <c r="AV22" s="1052">
        <v>4</v>
      </c>
      <c r="AW22" s="1052">
        <v>4</v>
      </c>
      <c r="AX22" s="1052">
        <v>63</v>
      </c>
      <c r="AY22" s="1052">
        <v>362</v>
      </c>
      <c r="AZ22" s="1000">
        <v>8</v>
      </c>
      <c r="BA22" s="1000">
        <v>8</v>
      </c>
      <c r="BB22" s="1037">
        <v>8000</v>
      </c>
      <c r="BC22" s="35">
        <v>23</v>
      </c>
      <c r="BD22" s="972"/>
      <c r="BE22" s="972"/>
      <c r="BF22" s="972">
        <v>410000</v>
      </c>
      <c r="BG22" s="1045">
        <v>6</v>
      </c>
      <c r="BH22" s="1045">
        <v>1</v>
      </c>
      <c r="BI22" s="1047">
        <v>5</v>
      </c>
      <c r="BJ22" s="1046">
        <v>3</v>
      </c>
      <c r="BK22" s="1046">
        <v>3</v>
      </c>
      <c r="BL22" s="1046"/>
    </row>
    <row r="23" spans="1:110" s="1048" customFormat="1" ht="30" customHeight="1">
      <c r="A23" s="961">
        <v>15</v>
      </c>
      <c r="B23" s="973" t="s">
        <v>4249</v>
      </c>
      <c r="C23" s="993" t="s">
        <v>4434</v>
      </c>
      <c r="D23" s="1004" t="s">
        <v>19840</v>
      </c>
      <c r="E23" s="1004" t="s">
        <v>19738</v>
      </c>
      <c r="F23" s="1004" t="s">
        <v>19841</v>
      </c>
      <c r="G23" s="1004" t="s">
        <v>19842</v>
      </c>
      <c r="H23" s="995">
        <v>43149</v>
      </c>
      <c r="I23" s="1004" t="s">
        <v>19741</v>
      </c>
      <c r="J23" s="1004" t="s">
        <v>19843</v>
      </c>
      <c r="K23" s="1005" t="s">
        <v>19844</v>
      </c>
      <c r="L23" s="458" t="s">
        <v>19845</v>
      </c>
      <c r="M23" s="1049" t="s">
        <v>19846</v>
      </c>
      <c r="N23" s="458" t="s">
        <v>19847</v>
      </c>
      <c r="O23" s="980">
        <v>737</v>
      </c>
      <c r="P23" s="980">
        <v>349.44</v>
      </c>
      <c r="Q23" s="981">
        <v>2</v>
      </c>
      <c r="R23" s="966">
        <v>164</v>
      </c>
      <c r="S23" s="1053">
        <v>1</v>
      </c>
      <c r="T23" s="1054">
        <v>14</v>
      </c>
      <c r="U23" s="967">
        <v>1</v>
      </c>
      <c r="V23" s="1055">
        <v>66.56</v>
      </c>
      <c r="W23" s="1053">
        <v>1</v>
      </c>
      <c r="X23" s="1054">
        <v>12.8</v>
      </c>
      <c r="Y23" s="1054">
        <v>13.5</v>
      </c>
      <c r="Z23" s="969">
        <v>34</v>
      </c>
      <c r="AA23" s="970">
        <v>1000</v>
      </c>
      <c r="AB23" s="970">
        <v>1500</v>
      </c>
      <c r="AC23" s="970">
        <v>5</v>
      </c>
      <c r="AD23" s="970">
        <v>50</v>
      </c>
      <c r="AE23" s="970">
        <v>200</v>
      </c>
      <c r="AF23" s="970">
        <v>5830</v>
      </c>
      <c r="AG23" s="970">
        <v>24</v>
      </c>
      <c r="AH23" s="970">
        <v>44</v>
      </c>
      <c r="AI23" s="970">
        <v>5</v>
      </c>
      <c r="AJ23" s="970">
        <v>42</v>
      </c>
      <c r="AK23" s="970">
        <v>1234</v>
      </c>
      <c r="AL23" s="970">
        <v>7466</v>
      </c>
      <c r="AM23" s="970">
        <v>1000</v>
      </c>
      <c r="AN23" s="970">
        <v>3000</v>
      </c>
      <c r="AO23" s="970"/>
      <c r="AP23" s="970"/>
      <c r="AQ23" s="970">
        <v>1000</v>
      </c>
      <c r="AR23" s="970">
        <v>1550</v>
      </c>
      <c r="AS23" s="970">
        <v>1000</v>
      </c>
      <c r="AT23" s="970">
        <v>1550</v>
      </c>
      <c r="AU23" s="1052">
        <v>1</v>
      </c>
      <c r="AV23" s="1052">
        <v>1</v>
      </c>
      <c r="AW23" s="1052">
        <v>1</v>
      </c>
      <c r="AX23" s="1052">
        <v>20</v>
      </c>
      <c r="AY23" s="1052">
        <v>300</v>
      </c>
      <c r="AZ23" s="1000">
        <v>8</v>
      </c>
      <c r="BA23" s="1000">
        <v>8</v>
      </c>
      <c r="BB23" s="1037">
        <v>16037</v>
      </c>
      <c r="BC23" s="35">
        <v>53</v>
      </c>
      <c r="BD23" s="972"/>
      <c r="BE23" s="972">
        <v>188604</v>
      </c>
      <c r="BF23" s="972">
        <v>188604</v>
      </c>
      <c r="BG23" s="1045">
        <v>3</v>
      </c>
      <c r="BH23" s="1045">
        <v>2</v>
      </c>
      <c r="BI23" s="1046">
        <v>1</v>
      </c>
      <c r="BJ23" s="1046">
        <v>2</v>
      </c>
      <c r="BK23" s="1046">
        <v>1</v>
      </c>
      <c r="BL23" s="1046"/>
    </row>
    <row r="24" spans="1:110" s="1048" customFormat="1" ht="30" customHeight="1">
      <c r="A24" s="961">
        <v>16</v>
      </c>
      <c r="B24" s="973" t="s">
        <v>4249</v>
      </c>
      <c r="C24" s="1012" t="s">
        <v>4263</v>
      </c>
      <c r="D24" s="1013" t="s">
        <v>1614</v>
      </c>
      <c r="E24" s="1013" t="s">
        <v>19848</v>
      </c>
      <c r="F24" s="1013" t="s">
        <v>19849</v>
      </c>
      <c r="G24" s="1013" t="s">
        <v>19850</v>
      </c>
      <c r="H24" s="1014">
        <v>43418</v>
      </c>
      <c r="I24" s="1013" t="s">
        <v>19851</v>
      </c>
      <c r="J24" s="1013" t="s">
        <v>19852</v>
      </c>
      <c r="K24" s="1015" t="s">
        <v>19853</v>
      </c>
      <c r="L24" s="1056" t="s">
        <v>19854</v>
      </c>
      <c r="M24" s="1057" t="s">
        <v>19855</v>
      </c>
      <c r="N24" s="458" t="s">
        <v>19856</v>
      </c>
      <c r="O24" s="1016">
        <v>9122</v>
      </c>
      <c r="P24" s="1016">
        <v>3753.28</v>
      </c>
      <c r="Q24" s="1017">
        <v>1</v>
      </c>
      <c r="R24" s="966">
        <v>181</v>
      </c>
      <c r="S24" s="1017">
        <v>1</v>
      </c>
      <c r="T24" s="1058">
        <v>20</v>
      </c>
      <c r="U24" s="967">
        <v>1</v>
      </c>
      <c r="V24" s="1059">
        <v>30</v>
      </c>
      <c r="W24" s="1017"/>
      <c r="X24" s="1058"/>
      <c r="Y24" s="1058">
        <v>20</v>
      </c>
      <c r="Z24" s="969">
        <v>30</v>
      </c>
      <c r="AA24" s="970">
        <v>2820</v>
      </c>
      <c r="AB24" s="970">
        <v>2834</v>
      </c>
      <c r="AC24" s="970">
        <v>580</v>
      </c>
      <c r="AD24" s="970">
        <v>594</v>
      </c>
      <c r="AE24" s="970">
        <v>45</v>
      </c>
      <c r="AF24" s="970">
        <v>45</v>
      </c>
      <c r="AG24" s="970">
        <v>37</v>
      </c>
      <c r="AH24" s="970">
        <v>37</v>
      </c>
      <c r="AI24" s="970">
        <v>15</v>
      </c>
      <c r="AJ24" s="970">
        <v>15</v>
      </c>
      <c r="AK24" s="970">
        <f>AI24+AG24+AE24+AA24+AC24</f>
        <v>3497</v>
      </c>
      <c r="AL24" s="970">
        <f>AJ24+AH24+AF24+AB24+AD24</f>
        <v>3525</v>
      </c>
      <c r="AM24" s="970">
        <v>60</v>
      </c>
      <c r="AN24" s="970">
        <v>60</v>
      </c>
      <c r="AO24" s="970"/>
      <c r="AP24" s="970"/>
      <c r="AQ24" s="970">
        <v>1200</v>
      </c>
      <c r="AR24" s="970">
        <v>1200</v>
      </c>
      <c r="AS24" s="970">
        <v>4500</v>
      </c>
      <c r="AT24" s="970">
        <v>4500</v>
      </c>
      <c r="AU24" s="1060">
        <v>1</v>
      </c>
      <c r="AV24" s="1060">
        <v>4</v>
      </c>
      <c r="AW24" s="1060">
        <v>3</v>
      </c>
      <c r="AX24" s="1060">
        <v>30</v>
      </c>
      <c r="AY24" s="1060">
        <v>264</v>
      </c>
      <c r="AZ24" s="1019">
        <v>8</v>
      </c>
      <c r="BA24" s="1019">
        <v>7</v>
      </c>
      <c r="BB24" s="1061">
        <v>13200</v>
      </c>
      <c r="BC24" s="35">
        <v>50</v>
      </c>
      <c r="BD24" s="972"/>
      <c r="BE24" s="972">
        <v>68800</v>
      </c>
      <c r="BF24" s="972">
        <v>68800</v>
      </c>
      <c r="BG24" s="1062">
        <v>2</v>
      </c>
      <c r="BH24" s="1062">
        <v>1</v>
      </c>
      <c r="BI24" s="1046">
        <v>1</v>
      </c>
      <c r="BJ24" s="1046">
        <v>1</v>
      </c>
      <c r="BK24" s="1046"/>
      <c r="BL24" s="1046">
        <v>1</v>
      </c>
    </row>
    <row r="25" spans="1:110" s="1048" customFormat="1" ht="30" customHeight="1">
      <c r="A25" s="961">
        <v>17</v>
      </c>
      <c r="B25" s="973" t="s">
        <v>4249</v>
      </c>
      <c r="C25" s="993" t="s">
        <v>4434</v>
      </c>
      <c r="D25" s="1004" t="s">
        <v>702</v>
      </c>
      <c r="E25" s="1004" t="s">
        <v>19731</v>
      </c>
      <c r="F25" s="1004" t="s">
        <v>19748</v>
      </c>
      <c r="G25" s="1004" t="s">
        <v>19857</v>
      </c>
      <c r="H25" s="995">
        <v>45335</v>
      </c>
      <c r="I25" s="1004" t="s">
        <v>19741</v>
      </c>
      <c r="J25" s="1004" t="s">
        <v>19858</v>
      </c>
      <c r="K25" s="1063" t="s">
        <v>19859</v>
      </c>
      <c r="L25" s="458" t="s">
        <v>19860</v>
      </c>
      <c r="M25" s="1049" t="s">
        <v>19861</v>
      </c>
      <c r="N25" s="1064" t="s">
        <v>19862</v>
      </c>
      <c r="O25" s="980">
        <v>491</v>
      </c>
      <c r="P25" s="980"/>
      <c r="Q25" s="981">
        <v>2</v>
      </c>
      <c r="R25" s="966">
        <v>229.1</v>
      </c>
      <c r="S25" s="981">
        <v>1</v>
      </c>
      <c r="T25" s="1050">
        <v>32.4</v>
      </c>
      <c r="U25" s="967">
        <v>1</v>
      </c>
      <c r="V25" s="1051">
        <v>64.8</v>
      </c>
      <c r="W25" s="981"/>
      <c r="X25" s="1050"/>
      <c r="Y25" s="1050">
        <v>32.4</v>
      </c>
      <c r="Z25" s="969">
        <v>50</v>
      </c>
      <c r="AA25" s="970">
        <v>28000</v>
      </c>
      <c r="AB25" s="970"/>
      <c r="AC25" s="970"/>
      <c r="AD25" s="970"/>
      <c r="AE25" s="970">
        <v>500</v>
      </c>
      <c r="AF25" s="970">
        <v>500</v>
      </c>
      <c r="AG25" s="970">
        <v>150</v>
      </c>
      <c r="AH25" s="970">
        <v>150</v>
      </c>
      <c r="AI25" s="970">
        <v>423</v>
      </c>
      <c r="AJ25" s="970">
        <v>423</v>
      </c>
      <c r="AK25" s="970">
        <v>29073</v>
      </c>
      <c r="AL25" s="970">
        <v>1073</v>
      </c>
      <c r="AM25" s="970"/>
      <c r="AN25" s="970"/>
      <c r="AO25" s="970"/>
      <c r="AP25" s="970"/>
      <c r="AQ25" s="970">
        <v>1</v>
      </c>
      <c r="AR25" s="970">
        <v>619</v>
      </c>
      <c r="AS25" s="970">
        <v>1</v>
      </c>
      <c r="AT25" s="970">
        <v>390</v>
      </c>
      <c r="AU25" s="1065">
        <v>808</v>
      </c>
      <c r="AV25" s="1065">
        <v>4</v>
      </c>
      <c r="AW25" s="1065">
        <v>9</v>
      </c>
      <c r="AX25" s="1065">
        <v>27</v>
      </c>
      <c r="AY25" s="1065">
        <v>240</v>
      </c>
      <c r="AZ25" s="1066">
        <v>8</v>
      </c>
      <c r="BA25" s="1066"/>
      <c r="BB25" s="1067">
        <v>2000</v>
      </c>
      <c r="BC25" s="35">
        <v>5</v>
      </c>
      <c r="BD25" s="972"/>
      <c r="BE25" s="972">
        <v>72000</v>
      </c>
      <c r="BF25" s="972">
        <v>69317</v>
      </c>
      <c r="BG25" s="1045">
        <v>7</v>
      </c>
      <c r="BH25" s="1045">
        <v>4</v>
      </c>
      <c r="BI25" s="1046">
        <v>3</v>
      </c>
      <c r="BJ25" s="1046">
        <v>4</v>
      </c>
      <c r="BK25" s="1046"/>
      <c r="BL25" s="1046">
        <v>3</v>
      </c>
    </row>
    <row r="26" spans="1:110" s="1048" customFormat="1" ht="30" customHeight="1">
      <c r="A26" s="961">
        <v>18</v>
      </c>
      <c r="B26" s="973" t="s">
        <v>4249</v>
      </c>
      <c r="C26" s="974" t="s">
        <v>4450</v>
      </c>
      <c r="D26" s="975" t="s">
        <v>702</v>
      </c>
      <c r="E26" s="975" t="s">
        <v>19818</v>
      </c>
      <c r="F26" s="975" t="s">
        <v>19748</v>
      </c>
      <c r="G26" s="975" t="s">
        <v>19863</v>
      </c>
      <c r="H26" s="1068">
        <v>44307</v>
      </c>
      <c r="I26" s="975" t="s">
        <v>19741</v>
      </c>
      <c r="J26" s="975" t="s">
        <v>19864</v>
      </c>
      <c r="K26" s="977" t="s">
        <v>19865</v>
      </c>
      <c r="L26" s="978" t="s">
        <v>19866</v>
      </c>
      <c r="M26" s="979" t="s">
        <v>19867</v>
      </c>
      <c r="N26" s="1069" t="s">
        <v>19868</v>
      </c>
      <c r="O26" s="988">
        <v>478</v>
      </c>
      <c r="P26" s="988">
        <v>308</v>
      </c>
      <c r="Q26" s="989">
        <v>1</v>
      </c>
      <c r="R26" s="966">
        <v>121.38</v>
      </c>
      <c r="S26" s="989">
        <v>1</v>
      </c>
      <c r="T26" s="990">
        <v>10</v>
      </c>
      <c r="U26" s="967">
        <v>2</v>
      </c>
      <c r="V26" s="991">
        <v>139.38</v>
      </c>
      <c r="W26" s="989">
        <v>2</v>
      </c>
      <c r="X26" s="990">
        <v>130.19999999999999</v>
      </c>
      <c r="Y26" s="990">
        <v>15.76</v>
      </c>
      <c r="Z26" s="969">
        <v>3</v>
      </c>
      <c r="AA26" s="970">
        <v>120</v>
      </c>
      <c r="AB26" s="970">
        <v>2300</v>
      </c>
      <c r="AC26" s="970">
        <v>110</v>
      </c>
      <c r="AD26" s="970">
        <v>1200</v>
      </c>
      <c r="AE26" s="970">
        <v>120</v>
      </c>
      <c r="AF26" s="970">
        <v>250</v>
      </c>
      <c r="AG26" s="970">
        <v>60</v>
      </c>
      <c r="AH26" s="970">
        <v>70</v>
      </c>
      <c r="AI26" s="970">
        <v>25</v>
      </c>
      <c r="AJ26" s="970">
        <v>50</v>
      </c>
      <c r="AK26" s="970">
        <v>435</v>
      </c>
      <c r="AL26" s="970">
        <v>3870</v>
      </c>
      <c r="AM26" s="970">
        <v>15</v>
      </c>
      <c r="AN26" s="970">
        <v>20</v>
      </c>
      <c r="AO26" s="970"/>
      <c r="AP26" s="970"/>
      <c r="AQ26" s="970"/>
      <c r="AR26" s="970"/>
      <c r="AS26" s="970">
        <v>1100</v>
      </c>
      <c r="AT26" s="970">
        <v>1200</v>
      </c>
      <c r="AU26" s="983">
        <v>60</v>
      </c>
      <c r="AV26" s="983"/>
      <c r="AW26" s="983"/>
      <c r="AX26" s="975"/>
      <c r="AY26" s="975">
        <v>269</v>
      </c>
      <c r="AZ26" s="975">
        <v>8</v>
      </c>
      <c r="BA26" s="975">
        <v>8</v>
      </c>
      <c r="BB26" s="984">
        <v>195</v>
      </c>
      <c r="BC26" s="35">
        <v>12</v>
      </c>
      <c r="BD26" s="972"/>
      <c r="BE26" s="972"/>
      <c r="BF26" s="972">
        <v>520000</v>
      </c>
      <c r="BG26" s="985">
        <v>1</v>
      </c>
      <c r="BH26" s="985">
        <v>1</v>
      </c>
      <c r="BI26" s="986"/>
      <c r="BJ26" s="986">
        <v>1</v>
      </c>
      <c r="BK26" s="986"/>
      <c r="BL26" s="986"/>
    </row>
    <row r="27" spans="1:110" s="1048" customFormat="1" ht="30" customHeight="1">
      <c r="A27" s="961">
        <v>19</v>
      </c>
      <c r="B27" s="973" t="s">
        <v>4249</v>
      </c>
      <c r="C27" s="993" t="s">
        <v>4474</v>
      </c>
      <c r="D27" s="1004" t="s">
        <v>309</v>
      </c>
      <c r="E27" s="1004" t="s">
        <v>19738</v>
      </c>
      <c r="F27" s="1004" t="s">
        <v>19748</v>
      </c>
      <c r="G27" s="1004" t="s">
        <v>19869</v>
      </c>
      <c r="H27" s="995">
        <v>43339</v>
      </c>
      <c r="I27" s="1004" t="s">
        <v>19741</v>
      </c>
      <c r="J27" s="1004" t="s">
        <v>19870</v>
      </c>
      <c r="K27" s="1005" t="s">
        <v>19871</v>
      </c>
      <c r="L27" s="978" t="s">
        <v>19872</v>
      </c>
      <c r="M27" s="1070" t="s">
        <v>19873</v>
      </c>
      <c r="N27" s="458" t="s">
        <v>19874</v>
      </c>
      <c r="O27" s="988">
        <v>2340</v>
      </c>
      <c r="P27" s="988">
        <v>455.05</v>
      </c>
      <c r="Q27" s="989">
        <v>2</v>
      </c>
      <c r="R27" s="966">
        <v>195.03</v>
      </c>
      <c r="S27" s="989">
        <v>1</v>
      </c>
      <c r="T27" s="990">
        <v>22.88</v>
      </c>
      <c r="U27" s="967">
        <v>1</v>
      </c>
      <c r="V27" s="991">
        <v>82</v>
      </c>
      <c r="W27" s="989">
        <v>3</v>
      </c>
      <c r="X27" s="990">
        <v>60</v>
      </c>
      <c r="Y27" s="990">
        <v>43</v>
      </c>
      <c r="Z27" s="969">
        <v>50</v>
      </c>
      <c r="AA27" s="970">
        <v>800</v>
      </c>
      <c r="AB27" s="970">
        <v>1200</v>
      </c>
      <c r="AC27" s="970">
        <v>512</v>
      </c>
      <c r="AD27" s="970">
        <v>900</v>
      </c>
      <c r="AE27" s="970">
        <v>60</v>
      </c>
      <c r="AF27" s="970">
        <v>235</v>
      </c>
      <c r="AG27" s="970">
        <v>12</v>
      </c>
      <c r="AH27" s="970">
        <v>172</v>
      </c>
      <c r="AI27" s="970"/>
      <c r="AJ27" s="970"/>
      <c r="AK27" s="970">
        <v>1384</v>
      </c>
      <c r="AL27" s="970">
        <v>2507</v>
      </c>
      <c r="AM27" s="970"/>
      <c r="AN27" s="970"/>
      <c r="AO27" s="970"/>
      <c r="AP27" s="970"/>
      <c r="AQ27" s="970">
        <v>74</v>
      </c>
      <c r="AR27" s="970">
        <v>407</v>
      </c>
      <c r="AS27" s="970">
        <v>74</v>
      </c>
      <c r="AT27" s="970">
        <v>407</v>
      </c>
      <c r="AU27" s="1007">
        <v>1</v>
      </c>
      <c r="AV27" s="1007">
        <v>1</v>
      </c>
      <c r="AW27" s="1007">
        <v>5</v>
      </c>
      <c r="AX27" s="1004">
        <v>70</v>
      </c>
      <c r="AY27" s="994">
        <v>312</v>
      </c>
      <c r="AZ27" s="994">
        <v>8</v>
      </c>
      <c r="BA27" s="994">
        <v>8</v>
      </c>
      <c r="BB27" s="1037">
        <v>9800</v>
      </c>
      <c r="BC27" s="35">
        <v>30</v>
      </c>
      <c r="BD27" s="972"/>
      <c r="BE27" s="972"/>
      <c r="BF27" s="972">
        <v>110000</v>
      </c>
      <c r="BG27" s="992">
        <v>2</v>
      </c>
      <c r="BH27" s="992">
        <v>1</v>
      </c>
      <c r="BI27" s="1000">
        <v>1</v>
      </c>
      <c r="BJ27" s="1000">
        <v>2</v>
      </c>
      <c r="BK27" s="1000"/>
      <c r="BL27" s="1000"/>
    </row>
    <row r="28" spans="1:110" ht="30" customHeight="1">
      <c r="A28" s="961">
        <v>20</v>
      </c>
      <c r="B28" s="961" t="s">
        <v>4642</v>
      </c>
      <c r="C28" s="1024" t="s">
        <v>4643</v>
      </c>
      <c r="D28" s="961" t="s">
        <v>309</v>
      </c>
      <c r="E28" s="961" t="s">
        <v>19738</v>
      </c>
      <c r="F28" s="961" t="s">
        <v>19748</v>
      </c>
      <c r="G28" s="961" t="s">
        <v>19875</v>
      </c>
      <c r="H28" s="1025">
        <v>44634</v>
      </c>
      <c r="I28" s="961" t="s">
        <v>19741</v>
      </c>
      <c r="J28" s="961" t="s">
        <v>19876</v>
      </c>
      <c r="K28" s="1026" t="s">
        <v>19877</v>
      </c>
      <c r="L28" s="961" t="s">
        <v>19878</v>
      </c>
      <c r="M28" s="961" t="s">
        <v>19879</v>
      </c>
      <c r="N28" s="458" t="s">
        <v>19880</v>
      </c>
      <c r="O28" s="966">
        <v>3212</v>
      </c>
      <c r="P28" s="966">
        <v>2498.39</v>
      </c>
      <c r="Q28" s="967">
        <v>2</v>
      </c>
      <c r="R28" s="966">
        <v>357.7</v>
      </c>
      <c r="S28" s="967">
        <v>1</v>
      </c>
      <c r="T28" s="968">
        <v>120.2</v>
      </c>
      <c r="U28" s="967">
        <v>5</v>
      </c>
      <c r="V28" s="966">
        <v>307.2</v>
      </c>
      <c r="W28" s="967">
        <v>1</v>
      </c>
      <c r="X28" s="968">
        <v>51.3</v>
      </c>
      <c r="Y28" s="968">
        <v>107.6</v>
      </c>
      <c r="Z28" s="969">
        <v>32</v>
      </c>
      <c r="AA28" s="970">
        <v>1284</v>
      </c>
      <c r="AB28" s="970">
        <v>1399</v>
      </c>
      <c r="AC28" s="970"/>
      <c r="AD28" s="970"/>
      <c r="AE28" s="970"/>
      <c r="AF28" s="970"/>
      <c r="AG28" s="970"/>
      <c r="AH28" s="970"/>
      <c r="AI28" s="970"/>
      <c r="AJ28" s="970"/>
      <c r="AK28" s="970"/>
      <c r="AL28" s="970">
        <v>1399</v>
      </c>
      <c r="AM28" s="970"/>
      <c r="AN28" s="970"/>
      <c r="AO28" s="970"/>
      <c r="AP28" s="970"/>
      <c r="AQ28" s="970">
        <v>89</v>
      </c>
      <c r="AR28" s="970">
        <v>89</v>
      </c>
      <c r="AS28" s="970">
        <v>1284</v>
      </c>
      <c r="AT28" s="970">
        <v>1399</v>
      </c>
      <c r="AU28" s="986">
        <v>1</v>
      </c>
      <c r="AV28" s="986">
        <v>2</v>
      </c>
      <c r="AW28" s="986">
        <v>9</v>
      </c>
      <c r="AX28" s="961">
        <v>17</v>
      </c>
      <c r="AY28" s="1008">
        <v>308</v>
      </c>
      <c r="AZ28" s="1008">
        <v>8</v>
      </c>
      <c r="BA28" s="1008">
        <v>8</v>
      </c>
      <c r="BB28" s="35">
        <v>13460</v>
      </c>
      <c r="BC28" s="35">
        <v>48</v>
      </c>
      <c r="BD28" s="972"/>
      <c r="BE28" s="972">
        <v>1740</v>
      </c>
      <c r="BF28" s="972">
        <v>474699</v>
      </c>
      <c r="BG28" s="337">
        <v>1</v>
      </c>
      <c r="BH28" s="337">
        <v>1</v>
      </c>
      <c r="BI28" s="337"/>
      <c r="BJ28" s="1009"/>
      <c r="BK28" s="1009">
        <v>1</v>
      </c>
      <c r="BL28" s="1009"/>
      <c r="BM28" s="1010"/>
      <c r="BN28" s="1010"/>
      <c r="DD28" s="1027"/>
      <c r="DE28" s="1027"/>
      <c r="DF28" s="1027"/>
    </row>
    <row r="29" spans="1:110" ht="30" customHeight="1">
      <c r="A29" s="961">
        <v>21</v>
      </c>
      <c r="B29" s="961" t="s">
        <v>2789</v>
      </c>
      <c r="C29" s="1024" t="s">
        <v>2818</v>
      </c>
      <c r="D29" s="961" t="s">
        <v>309</v>
      </c>
      <c r="E29" s="961" t="s">
        <v>19738</v>
      </c>
      <c r="F29" s="961" t="s">
        <v>19748</v>
      </c>
      <c r="G29" s="961" t="s">
        <v>19881</v>
      </c>
      <c r="H29" s="1025">
        <v>39010</v>
      </c>
      <c r="I29" s="961" t="s">
        <v>19741</v>
      </c>
      <c r="J29" s="961" t="s">
        <v>19882</v>
      </c>
      <c r="K29" s="1026" t="s">
        <v>19883</v>
      </c>
      <c r="L29" s="961" t="s">
        <v>19884</v>
      </c>
      <c r="M29" s="961" t="s">
        <v>19885</v>
      </c>
      <c r="N29" s="458"/>
      <c r="O29" s="966">
        <v>4247</v>
      </c>
      <c r="P29" s="966">
        <v>370.37</v>
      </c>
      <c r="Q29" s="967">
        <v>1</v>
      </c>
      <c r="R29" s="966">
        <v>63.18</v>
      </c>
      <c r="S29" s="967"/>
      <c r="T29" s="968"/>
      <c r="U29" s="967">
        <v>2</v>
      </c>
      <c r="V29" s="966">
        <v>43.29</v>
      </c>
      <c r="W29" s="967"/>
      <c r="X29" s="968"/>
      <c r="Y29" s="968">
        <v>21.6</v>
      </c>
      <c r="Z29" s="969">
        <v>4</v>
      </c>
      <c r="AA29" s="970">
        <v>10</v>
      </c>
      <c r="AB29" s="970">
        <v>13</v>
      </c>
      <c r="AC29" s="970"/>
      <c r="AD29" s="970"/>
      <c r="AE29" s="970">
        <v>9</v>
      </c>
      <c r="AF29" s="970">
        <v>9</v>
      </c>
      <c r="AG29" s="970"/>
      <c r="AH29" s="970"/>
      <c r="AI29" s="970">
        <v>4</v>
      </c>
      <c r="AJ29" s="970">
        <v>55</v>
      </c>
      <c r="AK29" s="970">
        <f>23</f>
        <v>23</v>
      </c>
      <c r="AL29" s="970">
        <f>AB29+AF29+AJ29</f>
        <v>77</v>
      </c>
      <c r="AM29" s="970"/>
      <c r="AN29" s="970"/>
      <c r="AO29" s="970"/>
      <c r="AP29" s="970"/>
      <c r="AQ29" s="970">
        <v>1</v>
      </c>
      <c r="AR29" s="970">
        <v>1</v>
      </c>
      <c r="AS29" s="970"/>
      <c r="AT29" s="970"/>
      <c r="AU29" s="986">
        <v>1</v>
      </c>
      <c r="AV29" s="986"/>
      <c r="AW29" s="986"/>
      <c r="AX29" s="961"/>
      <c r="AY29" s="1008">
        <v>300</v>
      </c>
      <c r="AZ29" s="1008">
        <v>8</v>
      </c>
      <c r="BA29" s="1008">
        <v>8</v>
      </c>
      <c r="BB29" s="35">
        <v>3000</v>
      </c>
      <c r="BC29" s="35">
        <v>10</v>
      </c>
      <c r="BD29" s="972"/>
      <c r="BE29" s="972">
        <v>16953</v>
      </c>
      <c r="BF29" s="972">
        <v>16603</v>
      </c>
      <c r="BG29" s="992">
        <v>2</v>
      </c>
      <c r="BH29" s="1009"/>
      <c r="BI29" s="1009">
        <v>2</v>
      </c>
      <c r="BJ29" s="1009"/>
      <c r="BK29" s="1009">
        <v>2</v>
      </c>
      <c r="BL29" s="815"/>
      <c r="CY29" s="1027"/>
      <c r="CZ29" s="1027"/>
      <c r="DA29" s="1027"/>
    </row>
    <row r="30" spans="1:110" s="1010" customFormat="1" ht="30" customHeight="1">
      <c r="A30" s="961">
        <v>22</v>
      </c>
      <c r="B30" s="1071" t="s">
        <v>2996</v>
      </c>
      <c r="C30" s="1072" t="s">
        <v>3014</v>
      </c>
      <c r="D30" s="975" t="s">
        <v>350</v>
      </c>
      <c r="E30" s="975" t="s">
        <v>19762</v>
      </c>
      <c r="F30" s="975" t="s">
        <v>19748</v>
      </c>
      <c r="G30" s="1004" t="s">
        <v>19886</v>
      </c>
      <c r="H30" s="976">
        <v>43643</v>
      </c>
      <c r="I30" s="975" t="s">
        <v>19765</v>
      </c>
      <c r="J30" s="975" t="s">
        <v>19887</v>
      </c>
      <c r="K30" s="977" t="s">
        <v>19888</v>
      </c>
      <c r="L30" s="978" t="s">
        <v>19889</v>
      </c>
      <c r="M30" s="1073" t="s">
        <v>19890</v>
      </c>
      <c r="N30" s="458" t="s">
        <v>19891</v>
      </c>
      <c r="O30" s="1016"/>
      <c r="P30" s="1016">
        <v>692</v>
      </c>
      <c r="Q30" s="1017"/>
      <c r="R30" s="966">
        <v>392</v>
      </c>
      <c r="S30" s="1017"/>
      <c r="T30" s="1018">
        <v>32</v>
      </c>
      <c r="U30" s="967"/>
      <c r="V30" s="1016">
        <v>132</v>
      </c>
      <c r="W30" s="1017"/>
      <c r="X30" s="1018"/>
      <c r="Y30" s="1018">
        <v>136</v>
      </c>
      <c r="Z30" s="969"/>
      <c r="AA30" s="970"/>
      <c r="AB30" s="970"/>
      <c r="AC30" s="970"/>
      <c r="AD30" s="970"/>
      <c r="AE30" s="970"/>
      <c r="AF30" s="970"/>
      <c r="AG30" s="970"/>
      <c r="AH30" s="970"/>
      <c r="AI30" s="970"/>
      <c r="AJ30" s="970"/>
      <c r="AK30" s="970"/>
      <c r="AL30" s="970"/>
      <c r="AM30" s="970"/>
      <c r="AN30" s="970"/>
      <c r="AO30" s="970"/>
      <c r="AP30" s="970"/>
      <c r="AQ30" s="970"/>
      <c r="AR30" s="970"/>
      <c r="AS30" s="970"/>
      <c r="AT30" s="970"/>
      <c r="AU30" s="1074"/>
      <c r="AV30" s="1074"/>
      <c r="AW30" s="1074"/>
      <c r="AX30" s="1074"/>
      <c r="AY30" s="1074"/>
      <c r="AZ30" s="1008">
        <v>7</v>
      </c>
      <c r="BA30" s="1074"/>
      <c r="BB30" s="1017"/>
      <c r="BC30" s="35"/>
      <c r="BD30" s="972"/>
      <c r="BE30" s="972"/>
      <c r="BF30" s="972"/>
      <c r="BG30" s="992">
        <v>1</v>
      </c>
      <c r="BH30" s="1075"/>
      <c r="BI30" s="1076"/>
      <c r="BJ30" s="1077">
        <v>1</v>
      </c>
      <c r="BK30" s="1074"/>
      <c r="BL30" s="1074"/>
    </row>
    <row r="31" spans="1:110" ht="30" customHeight="1">
      <c r="A31" s="961">
        <v>23</v>
      </c>
      <c r="B31" s="1071" t="s">
        <v>2996</v>
      </c>
      <c r="C31" s="1072" t="s">
        <v>3116</v>
      </c>
      <c r="D31" s="975" t="s">
        <v>350</v>
      </c>
      <c r="E31" s="975" t="s">
        <v>19762</v>
      </c>
      <c r="F31" s="975" t="s">
        <v>19748</v>
      </c>
      <c r="G31" s="1004" t="s">
        <v>19892</v>
      </c>
      <c r="H31" s="976">
        <v>43643</v>
      </c>
      <c r="I31" s="975" t="s">
        <v>19765</v>
      </c>
      <c r="J31" s="975" t="s">
        <v>19893</v>
      </c>
      <c r="K31" s="977" t="s">
        <v>19894</v>
      </c>
      <c r="L31" s="978" t="s">
        <v>19895</v>
      </c>
      <c r="M31" s="1073" t="s">
        <v>19896</v>
      </c>
      <c r="N31" s="458" t="s">
        <v>19897</v>
      </c>
      <c r="O31" s="997">
        <v>1997</v>
      </c>
      <c r="P31" s="997">
        <v>194</v>
      </c>
      <c r="Q31" s="998">
        <v>1</v>
      </c>
      <c r="R31" s="966">
        <v>104</v>
      </c>
      <c r="S31" s="998">
        <v>1</v>
      </c>
      <c r="T31" s="999">
        <v>10</v>
      </c>
      <c r="U31" s="967">
        <v>1</v>
      </c>
      <c r="V31" s="997">
        <v>50</v>
      </c>
      <c r="W31" s="998"/>
      <c r="X31" s="999"/>
      <c r="Y31" s="999">
        <v>30</v>
      </c>
      <c r="Z31" s="969">
        <v>500</v>
      </c>
      <c r="AA31" s="970">
        <v>5</v>
      </c>
      <c r="AB31" s="970">
        <v>8700</v>
      </c>
      <c r="AC31" s="970">
        <v>15</v>
      </c>
      <c r="AD31" s="970">
        <v>300</v>
      </c>
      <c r="AE31" s="970"/>
      <c r="AF31" s="970"/>
      <c r="AG31" s="970">
        <v>3</v>
      </c>
      <c r="AH31" s="970">
        <v>180</v>
      </c>
      <c r="AI31" s="970">
        <v>1</v>
      </c>
      <c r="AJ31" s="970">
        <v>600</v>
      </c>
      <c r="AK31" s="970">
        <v>24</v>
      </c>
      <c r="AL31" s="970">
        <v>9780</v>
      </c>
      <c r="AM31" s="970"/>
      <c r="AN31" s="970"/>
      <c r="AO31" s="970"/>
      <c r="AP31" s="970"/>
      <c r="AQ31" s="970"/>
      <c r="AR31" s="970"/>
      <c r="AS31" s="970">
        <v>1</v>
      </c>
      <c r="AT31" s="970">
        <v>2000</v>
      </c>
      <c r="AU31" s="1077">
        <v>10</v>
      </c>
      <c r="AV31" s="1077">
        <v>2</v>
      </c>
      <c r="AW31" s="1077">
        <v>2</v>
      </c>
      <c r="AX31" s="1077">
        <v>2</v>
      </c>
      <c r="AY31" s="1077">
        <v>240</v>
      </c>
      <c r="AZ31" s="1077">
        <v>8</v>
      </c>
      <c r="BA31" s="1078"/>
      <c r="BB31" s="1079">
        <v>2500</v>
      </c>
      <c r="BC31" s="35">
        <v>15</v>
      </c>
      <c r="BD31" s="972"/>
      <c r="BE31" s="972"/>
      <c r="BF31" s="972">
        <v>2400</v>
      </c>
      <c r="BG31" s="1078">
        <v>3</v>
      </c>
      <c r="BH31" s="1077">
        <v>1</v>
      </c>
      <c r="BI31" s="1077">
        <v>2</v>
      </c>
      <c r="BJ31" s="1077">
        <v>1</v>
      </c>
      <c r="BK31" s="1077">
        <v>2</v>
      </c>
      <c r="BL31" s="1077"/>
      <c r="BM31" s="1010"/>
      <c r="BN31" s="1010"/>
      <c r="DD31" s="1027"/>
      <c r="DE31" s="1027"/>
      <c r="DF31" s="1027"/>
    </row>
    <row r="32" spans="1:110" ht="30" customHeight="1">
      <c r="A32" s="961">
        <v>24</v>
      </c>
      <c r="B32" s="1071" t="s">
        <v>2996</v>
      </c>
      <c r="C32" s="1072" t="s">
        <v>3067</v>
      </c>
      <c r="D32" s="975" t="s">
        <v>350</v>
      </c>
      <c r="E32" s="975" t="s">
        <v>19755</v>
      </c>
      <c r="F32" s="975" t="s">
        <v>12871</v>
      </c>
      <c r="G32" s="1004" t="s">
        <v>19898</v>
      </c>
      <c r="H32" s="976">
        <v>43983</v>
      </c>
      <c r="I32" s="975" t="s">
        <v>19765</v>
      </c>
      <c r="J32" s="975" t="s">
        <v>19899</v>
      </c>
      <c r="K32" s="977" t="s">
        <v>19900</v>
      </c>
      <c r="L32" s="978" t="s">
        <v>19901</v>
      </c>
      <c r="M32" s="1073" t="s">
        <v>19902</v>
      </c>
      <c r="N32" s="458" t="s">
        <v>19903</v>
      </c>
      <c r="O32" s="997">
        <v>920.6</v>
      </c>
      <c r="P32" s="997">
        <v>346.98500000000001</v>
      </c>
      <c r="Q32" s="998">
        <v>3</v>
      </c>
      <c r="R32" s="966">
        <v>346.98500000000001</v>
      </c>
      <c r="S32" s="998">
        <v>1</v>
      </c>
      <c r="T32" s="999">
        <v>22.765999999999998</v>
      </c>
      <c r="U32" s="967">
        <v>1</v>
      </c>
      <c r="V32" s="997">
        <v>153.065</v>
      </c>
      <c r="W32" s="998">
        <v>5</v>
      </c>
      <c r="X32" s="999">
        <v>394.53</v>
      </c>
      <c r="Y32" s="999">
        <v>23.597999999999999</v>
      </c>
      <c r="Z32" s="969">
        <v>13</v>
      </c>
      <c r="AA32" s="970">
        <v>1100</v>
      </c>
      <c r="AB32" s="970">
        <v>2035</v>
      </c>
      <c r="AC32" s="970">
        <v>50</v>
      </c>
      <c r="AD32" s="970">
        <v>125</v>
      </c>
      <c r="AE32" s="970">
        <v>15</v>
      </c>
      <c r="AF32" s="970">
        <v>5200</v>
      </c>
      <c r="AG32" s="970"/>
      <c r="AH32" s="970"/>
      <c r="AI32" s="970">
        <v>1</v>
      </c>
      <c r="AJ32" s="970">
        <v>10</v>
      </c>
      <c r="AK32" s="970">
        <v>16</v>
      </c>
      <c r="AL32" s="970">
        <v>7370</v>
      </c>
      <c r="AM32" s="970">
        <v>35</v>
      </c>
      <c r="AN32" s="970">
        <v>400</v>
      </c>
      <c r="AO32" s="970"/>
      <c r="AP32" s="970"/>
      <c r="AQ32" s="970">
        <v>10</v>
      </c>
      <c r="AR32" s="970">
        <v>10</v>
      </c>
      <c r="AS32" s="970">
        <v>2</v>
      </c>
      <c r="AT32" s="970">
        <v>2</v>
      </c>
      <c r="AU32" s="1077">
        <v>5</v>
      </c>
      <c r="AV32" s="1077">
        <v>5</v>
      </c>
      <c r="AW32" s="1077">
        <v>8</v>
      </c>
      <c r="AX32" s="1077">
        <v>30</v>
      </c>
      <c r="AY32" s="1077">
        <v>310</v>
      </c>
      <c r="AZ32" s="1077">
        <v>8</v>
      </c>
      <c r="BA32" s="1077">
        <v>8</v>
      </c>
      <c r="BB32" s="998">
        <v>5500</v>
      </c>
      <c r="BC32" s="35">
        <v>18</v>
      </c>
      <c r="BD32" s="972"/>
      <c r="BE32" s="972">
        <v>150000</v>
      </c>
      <c r="BF32" s="972">
        <v>250000</v>
      </c>
      <c r="BG32" s="1077">
        <v>4</v>
      </c>
      <c r="BH32" s="1077"/>
      <c r="BI32" s="1077">
        <v>4</v>
      </c>
      <c r="BJ32" s="1077">
        <v>3</v>
      </c>
      <c r="BK32" s="1077">
        <v>1</v>
      </c>
      <c r="BL32" s="1077"/>
    </row>
    <row r="33" spans="1:124" ht="30" customHeight="1">
      <c r="A33" s="961">
        <v>25</v>
      </c>
      <c r="B33" s="1071" t="s">
        <v>2996</v>
      </c>
      <c r="C33" s="1072" t="s">
        <v>3067</v>
      </c>
      <c r="D33" s="975" t="s">
        <v>350</v>
      </c>
      <c r="E33" s="975" t="s">
        <v>19762</v>
      </c>
      <c r="F33" s="975" t="s">
        <v>19748</v>
      </c>
      <c r="G33" s="1004" t="s">
        <v>19904</v>
      </c>
      <c r="H33" s="976">
        <v>43800</v>
      </c>
      <c r="I33" s="975" t="s">
        <v>19765</v>
      </c>
      <c r="J33" s="975" t="s">
        <v>19905</v>
      </c>
      <c r="K33" s="977" t="s">
        <v>19906</v>
      </c>
      <c r="L33" s="978" t="s">
        <v>24866</v>
      </c>
      <c r="M33" s="1073" t="s">
        <v>19907</v>
      </c>
      <c r="N33" s="458"/>
      <c r="O33" s="997">
        <v>660</v>
      </c>
      <c r="P33" s="997">
        <v>176</v>
      </c>
      <c r="Q33" s="998">
        <v>3</v>
      </c>
      <c r="R33" s="966">
        <v>103</v>
      </c>
      <c r="S33" s="998">
        <v>1</v>
      </c>
      <c r="T33" s="999">
        <v>4</v>
      </c>
      <c r="U33" s="967">
        <v>1</v>
      </c>
      <c r="V33" s="997">
        <v>21</v>
      </c>
      <c r="W33" s="998">
        <v>1</v>
      </c>
      <c r="X33" s="999">
        <v>40</v>
      </c>
      <c r="Y33" s="999">
        <v>8</v>
      </c>
      <c r="Z33" s="969">
        <v>5</v>
      </c>
      <c r="AA33" s="970">
        <v>1000</v>
      </c>
      <c r="AB33" s="970">
        <v>1000</v>
      </c>
      <c r="AC33" s="970">
        <v>100</v>
      </c>
      <c r="AD33" s="970">
        <v>100</v>
      </c>
      <c r="AE33" s="970">
        <v>120</v>
      </c>
      <c r="AF33" s="970">
        <v>120</v>
      </c>
      <c r="AG33" s="970">
        <v>20</v>
      </c>
      <c r="AH33" s="970">
        <v>20</v>
      </c>
      <c r="AI33" s="970">
        <v>5</v>
      </c>
      <c r="AJ33" s="970">
        <v>10</v>
      </c>
      <c r="AK33" s="970">
        <v>1245</v>
      </c>
      <c r="AL33" s="970">
        <v>1250</v>
      </c>
      <c r="AM33" s="970">
        <v>1000</v>
      </c>
      <c r="AN33" s="970">
        <v>1500</v>
      </c>
      <c r="AO33" s="970"/>
      <c r="AP33" s="970"/>
      <c r="AQ33" s="970">
        <v>900</v>
      </c>
      <c r="AR33" s="970">
        <v>900</v>
      </c>
      <c r="AS33" s="970">
        <v>900</v>
      </c>
      <c r="AT33" s="970">
        <v>900</v>
      </c>
      <c r="AU33" s="1077">
        <v>1</v>
      </c>
      <c r="AV33" s="1077">
        <v>1</v>
      </c>
      <c r="AW33" s="1077">
        <v>1</v>
      </c>
      <c r="AX33" s="1077">
        <v>1</v>
      </c>
      <c r="AY33" s="1077">
        <v>270</v>
      </c>
      <c r="AZ33" s="1077">
        <v>7</v>
      </c>
      <c r="BA33" s="1077">
        <v>7</v>
      </c>
      <c r="BB33" s="998">
        <v>540</v>
      </c>
      <c r="BC33" s="35">
        <v>2</v>
      </c>
      <c r="BD33" s="972"/>
      <c r="BE33" s="972"/>
      <c r="BF33" s="972"/>
      <c r="BG33" s="1077">
        <v>1</v>
      </c>
      <c r="BH33" s="1077"/>
      <c r="BI33" s="1077"/>
      <c r="BJ33" s="1077">
        <v>1</v>
      </c>
      <c r="BK33" s="1077"/>
      <c r="BL33" s="1077"/>
    </row>
    <row r="34" spans="1:124" s="173" customFormat="1" ht="30" customHeight="1">
      <c r="A34" s="961">
        <v>26</v>
      </c>
      <c r="B34" s="1071" t="s">
        <v>2996</v>
      </c>
      <c r="C34" s="1072" t="s">
        <v>3067</v>
      </c>
      <c r="D34" s="975" t="s">
        <v>213</v>
      </c>
      <c r="E34" s="975" t="s">
        <v>19832</v>
      </c>
      <c r="F34" s="975" t="s">
        <v>19739</v>
      </c>
      <c r="G34" s="1004" t="s">
        <v>19908</v>
      </c>
      <c r="H34" s="976">
        <v>44501</v>
      </c>
      <c r="I34" s="1004" t="s">
        <v>19909</v>
      </c>
      <c r="J34" s="975" t="s">
        <v>19910</v>
      </c>
      <c r="K34" s="977" t="s">
        <v>19911</v>
      </c>
      <c r="L34" s="978" t="s">
        <v>19912</v>
      </c>
      <c r="M34" s="1073" t="s">
        <v>19913</v>
      </c>
      <c r="N34" s="458" t="s">
        <v>19914</v>
      </c>
      <c r="O34" s="997">
        <v>2928</v>
      </c>
      <c r="P34" s="997">
        <v>957.4</v>
      </c>
      <c r="Q34" s="998">
        <v>2</v>
      </c>
      <c r="R34" s="966">
        <v>193</v>
      </c>
      <c r="S34" s="998"/>
      <c r="T34" s="999">
        <v>0</v>
      </c>
      <c r="U34" s="967">
        <v>2</v>
      </c>
      <c r="V34" s="997">
        <v>172</v>
      </c>
      <c r="W34" s="998"/>
      <c r="X34" s="999"/>
      <c r="Y34" s="999"/>
      <c r="Z34" s="969">
        <v>5</v>
      </c>
      <c r="AA34" s="970"/>
      <c r="AB34" s="970">
        <v>4200</v>
      </c>
      <c r="AC34" s="970"/>
      <c r="AD34" s="970">
        <v>1030</v>
      </c>
      <c r="AE34" s="970"/>
      <c r="AF34" s="970">
        <v>83</v>
      </c>
      <c r="AG34" s="970"/>
      <c r="AH34" s="970">
        <v>42</v>
      </c>
      <c r="AI34" s="970"/>
      <c r="AJ34" s="970">
        <v>13</v>
      </c>
      <c r="AK34" s="970"/>
      <c r="AL34" s="970">
        <v>5368</v>
      </c>
      <c r="AM34" s="970"/>
      <c r="AN34" s="970"/>
      <c r="AO34" s="970"/>
      <c r="AP34" s="970"/>
      <c r="AQ34" s="970"/>
      <c r="AR34" s="970"/>
      <c r="AS34" s="970"/>
      <c r="AT34" s="970">
        <v>287</v>
      </c>
      <c r="AU34" s="1077">
        <v>1</v>
      </c>
      <c r="AV34" s="1077">
        <v>5</v>
      </c>
      <c r="AW34" s="1077">
        <v>7</v>
      </c>
      <c r="AX34" s="1077">
        <v>18</v>
      </c>
      <c r="AY34" s="1077">
        <v>310</v>
      </c>
      <c r="AZ34" s="1077">
        <v>9</v>
      </c>
      <c r="BA34" s="1077">
        <v>9</v>
      </c>
      <c r="BB34" s="998">
        <v>12000</v>
      </c>
      <c r="BC34" s="35">
        <v>39</v>
      </c>
      <c r="BD34" s="972"/>
      <c r="BE34" s="972"/>
      <c r="BF34" s="972"/>
      <c r="BG34" s="1077">
        <v>5</v>
      </c>
      <c r="BH34" s="1077"/>
      <c r="BI34" s="1077">
        <v>5</v>
      </c>
      <c r="BJ34" s="1077">
        <v>1</v>
      </c>
      <c r="BK34" s="1077">
        <v>4</v>
      </c>
      <c r="BL34" s="1077"/>
      <c r="BM34" s="941"/>
      <c r="BN34" s="941"/>
      <c r="BO34" s="941"/>
      <c r="BP34" s="941"/>
      <c r="BQ34" s="941"/>
      <c r="BR34" s="941"/>
      <c r="BS34" s="941"/>
      <c r="BT34" s="941"/>
      <c r="BU34" s="941"/>
      <c r="BV34" s="941"/>
      <c r="BW34" s="941"/>
      <c r="BX34" s="941"/>
      <c r="BY34" s="941"/>
      <c r="BZ34" s="941"/>
      <c r="CA34" s="941"/>
      <c r="CB34" s="941"/>
      <c r="CC34" s="941"/>
      <c r="CD34" s="941"/>
      <c r="CE34" s="941"/>
      <c r="CF34" s="941"/>
      <c r="CG34" s="941"/>
      <c r="CH34" s="941"/>
      <c r="CI34" s="941"/>
      <c r="CJ34" s="941"/>
      <c r="CK34" s="941"/>
      <c r="CL34" s="941"/>
      <c r="CM34" s="941"/>
      <c r="CN34" s="941"/>
      <c r="CO34" s="941"/>
      <c r="CP34" s="941"/>
      <c r="CQ34" s="941"/>
      <c r="CR34" s="941"/>
      <c r="CS34" s="941"/>
      <c r="CT34" s="941"/>
      <c r="CU34" s="941"/>
      <c r="CV34" s="941"/>
      <c r="CW34" s="941"/>
      <c r="CX34" s="941"/>
      <c r="CY34" s="941"/>
      <c r="CZ34" s="941"/>
      <c r="DA34" s="941"/>
      <c r="DB34" s="941"/>
      <c r="DC34" s="941"/>
      <c r="DD34" s="941"/>
      <c r="DE34" s="941"/>
      <c r="DF34" s="941"/>
      <c r="DG34" s="941"/>
      <c r="DH34" s="941"/>
      <c r="DI34" s="941"/>
      <c r="DJ34" s="941"/>
      <c r="DK34" s="941"/>
      <c r="DL34" s="941"/>
      <c r="DM34" s="941"/>
      <c r="DN34" s="941"/>
      <c r="DO34" s="941"/>
      <c r="DP34" s="941"/>
      <c r="DQ34" s="941"/>
      <c r="DR34" s="941"/>
      <c r="DS34" s="941"/>
      <c r="DT34" s="941"/>
    </row>
    <row r="35" spans="1:124" s="173" customFormat="1" ht="30" customHeight="1">
      <c r="A35" s="961">
        <v>27</v>
      </c>
      <c r="B35" s="1071" t="s">
        <v>2996</v>
      </c>
      <c r="C35" s="1080" t="s">
        <v>3056</v>
      </c>
      <c r="D35" s="1081" t="s">
        <v>350</v>
      </c>
      <c r="E35" s="1081" t="s">
        <v>19762</v>
      </c>
      <c r="F35" s="1081" t="s">
        <v>12871</v>
      </c>
      <c r="G35" s="1081" t="s">
        <v>19915</v>
      </c>
      <c r="H35" s="1082">
        <v>43580</v>
      </c>
      <c r="I35" s="1081" t="s">
        <v>19765</v>
      </c>
      <c r="J35" s="1081" t="s">
        <v>19916</v>
      </c>
      <c r="K35" s="1083" t="s">
        <v>19917</v>
      </c>
      <c r="L35" s="1084" t="s">
        <v>3268</v>
      </c>
      <c r="M35" s="1085" t="s">
        <v>19918</v>
      </c>
      <c r="N35" s="458"/>
      <c r="O35" s="1086">
        <v>558</v>
      </c>
      <c r="P35" s="1086">
        <v>156</v>
      </c>
      <c r="Q35" s="1087">
        <v>1</v>
      </c>
      <c r="R35" s="966">
        <v>100</v>
      </c>
      <c r="S35" s="1087">
        <v>1</v>
      </c>
      <c r="T35" s="1088">
        <v>22.5</v>
      </c>
      <c r="U35" s="967">
        <v>1</v>
      </c>
      <c r="V35" s="1086">
        <v>120</v>
      </c>
      <c r="W35" s="1087">
        <v>1</v>
      </c>
      <c r="X35" s="1088">
        <v>26</v>
      </c>
      <c r="Y35" s="1088">
        <v>22.5</v>
      </c>
      <c r="Z35" s="969">
        <v>6</v>
      </c>
      <c r="AA35" s="970">
        <v>2000</v>
      </c>
      <c r="AB35" s="970">
        <v>2000</v>
      </c>
      <c r="AC35" s="970"/>
      <c r="AD35" s="970"/>
      <c r="AE35" s="970"/>
      <c r="AF35" s="970"/>
      <c r="AG35" s="970"/>
      <c r="AH35" s="970"/>
      <c r="AI35" s="970"/>
      <c r="AJ35" s="970"/>
      <c r="AK35" s="970"/>
      <c r="AL35" s="970">
        <v>2000</v>
      </c>
      <c r="AM35" s="970"/>
      <c r="AN35" s="970"/>
      <c r="AO35" s="970"/>
      <c r="AP35" s="970"/>
      <c r="AQ35" s="970"/>
      <c r="AR35" s="970"/>
      <c r="AS35" s="970">
        <v>300</v>
      </c>
      <c r="AT35" s="970">
        <v>500</v>
      </c>
      <c r="AU35" s="1077">
        <v>1</v>
      </c>
      <c r="AV35" s="1077">
        <v>1</v>
      </c>
      <c r="AW35" s="1077">
        <v>10</v>
      </c>
      <c r="AX35" s="1077">
        <v>5</v>
      </c>
      <c r="AY35" s="1077">
        <v>200</v>
      </c>
      <c r="AZ35" s="1077">
        <v>8</v>
      </c>
      <c r="BA35" s="1077">
        <v>8</v>
      </c>
      <c r="BB35" s="1087">
        <v>2000</v>
      </c>
      <c r="BC35" s="35">
        <v>10</v>
      </c>
      <c r="BD35" s="972"/>
      <c r="BE35" s="972"/>
      <c r="BF35" s="972"/>
      <c r="BG35" s="1077">
        <v>2</v>
      </c>
      <c r="BH35" s="1077">
        <v>1</v>
      </c>
      <c r="BI35" s="1077">
        <v>1</v>
      </c>
      <c r="BJ35" s="1077"/>
      <c r="BK35" s="1077">
        <v>1</v>
      </c>
      <c r="BL35" s="1077">
        <v>1</v>
      </c>
      <c r="BM35" s="941"/>
      <c r="BN35" s="941"/>
      <c r="BO35" s="941"/>
      <c r="BP35" s="941"/>
      <c r="BQ35" s="941"/>
      <c r="BR35" s="941"/>
      <c r="BS35" s="941"/>
      <c r="BT35" s="941"/>
      <c r="BU35" s="941"/>
      <c r="BV35" s="941"/>
      <c r="BW35" s="941"/>
      <c r="BX35" s="941"/>
      <c r="BY35" s="941"/>
      <c r="BZ35" s="941"/>
      <c r="CA35" s="941"/>
      <c r="CB35" s="941"/>
      <c r="CC35" s="941"/>
      <c r="CD35" s="941"/>
      <c r="CE35" s="941"/>
      <c r="CF35" s="941"/>
      <c r="CG35" s="941"/>
      <c r="CH35" s="941"/>
      <c r="CI35" s="941"/>
      <c r="CJ35" s="941"/>
      <c r="CK35" s="941"/>
      <c r="CL35" s="941"/>
      <c r="CM35" s="941"/>
      <c r="CN35" s="941"/>
      <c r="CO35" s="941"/>
      <c r="CP35" s="941"/>
      <c r="CQ35" s="941"/>
      <c r="CR35" s="941"/>
      <c r="CS35" s="941"/>
      <c r="CT35" s="941"/>
      <c r="CU35" s="941"/>
      <c r="CV35" s="941"/>
      <c r="CW35" s="941"/>
      <c r="CX35" s="941"/>
      <c r="CY35" s="941"/>
      <c r="CZ35" s="941"/>
      <c r="DA35" s="941"/>
      <c r="DB35" s="941"/>
      <c r="DC35" s="941"/>
      <c r="DD35" s="941"/>
      <c r="DE35" s="941"/>
      <c r="DF35" s="941"/>
      <c r="DG35" s="941"/>
      <c r="DH35" s="941"/>
      <c r="DI35" s="941"/>
      <c r="DJ35" s="941"/>
      <c r="DK35" s="941"/>
      <c r="DL35" s="941"/>
      <c r="DM35" s="941"/>
      <c r="DN35" s="941"/>
      <c r="DO35" s="941"/>
      <c r="DP35" s="941"/>
      <c r="DQ35" s="941"/>
      <c r="DR35" s="941"/>
      <c r="DS35" s="941"/>
      <c r="DT35" s="941"/>
    </row>
    <row r="36" spans="1:124" s="173" customFormat="1" ht="30" customHeight="1">
      <c r="A36" s="961">
        <v>28</v>
      </c>
      <c r="B36" s="1071" t="s">
        <v>2996</v>
      </c>
      <c r="C36" s="1072" t="s">
        <v>3002</v>
      </c>
      <c r="D36" s="975" t="s">
        <v>213</v>
      </c>
      <c r="E36" s="975" t="s">
        <v>19832</v>
      </c>
      <c r="F36" s="1004" t="s">
        <v>19919</v>
      </c>
      <c r="G36" s="1004" t="s">
        <v>19920</v>
      </c>
      <c r="H36" s="976">
        <v>43580</v>
      </c>
      <c r="I36" s="975" t="s">
        <v>19765</v>
      </c>
      <c r="J36" s="975" t="s">
        <v>19921</v>
      </c>
      <c r="K36" s="977" t="s">
        <v>19922</v>
      </c>
      <c r="L36" s="978" t="s">
        <v>19923</v>
      </c>
      <c r="M36" s="1073" t="s">
        <v>19924</v>
      </c>
      <c r="N36" s="458" t="s">
        <v>19925</v>
      </c>
      <c r="O36" s="1016">
        <v>2300</v>
      </c>
      <c r="P36" s="1016">
        <v>761</v>
      </c>
      <c r="Q36" s="1017">
        <v>2</v>
      </c>
      <c r="R36" s="966">
        <v>259.93</v>
      </c>
      <c r="S36" s="1017">
        <v>1</v>
      </c>
      <c r="T36" s="1018">
        <v>26.19</v>
      </c>
      <c r="U36" s="967">
        <v>1</v>
      </c>
      <c r="V36" s="1016">
        <v>92.4</v>
      </c>
      <c r="W36" s="1017">
        <v>1</v>
      </c>
      <c r="X36" s="1018">
        <v>64.180000000000007</v>
      </c>
      <c r="Y36" s="1018">
        <v>22.6</v>
      </c>
      <c r="Z36" s="969">
        <v>6</v>
      </c>
      <c r="AA36" s="970"/>
      <c r="AB36" s="970">
        <v>480</v>
      </c>
      <c r="AC36" s="970"/>
      <c r="AD36" s="970">
        <v>320</v>
      </c>
      <c r="AE36" s="970"/>
      <c r="AF36" s="970">
        <v>2000</v>
      </c>
      <c r="AG36" s="970"/>
      <c r="AH36" s="970">
        <v>114</v>
      </c>
      <c r="AI36" s="970"/>
      <c r="AJ36" s="970"/>
      <c r="AK36" s="970"/>
      <c r="AL36" s="970">
        <f>SUBTOTAL(9,AB36,AD36,AF36,AH36)</f>
        <v>2914</v>
      </c>
      <c r="AM36" s="970"/>
      <c r="AN36" s="970"/>
      <c r="AO36" s="970" t="s">
        <v>19926</v>
      </c>
      <c r="AP36" s="970">
        <v>1</v>
      </c>
      <c r="AQ36" s="970"/>
      <c r="AR36" s="970">
        <v>2000</v>
      </c>
      <c r="AS36" s="970"/>
      <c r="AT36" s="970">
        <v>2114</v>
      </c>
      <c r="AU36" s="1077">
        <v>1</v>
      </c>
      <c r="AV36" s="1077">
        <v>1</v>
      </c>
      <c r="AW36" s="1077">
        <v>5</v>
      </c>
      <c r="AX36" s="1077">
        <v>5</v>
      </c>
      <c r="AY36" s="1077">
        <v>310</v>
      </c>
      <c r="AZ36" s="1077">
        <v>8</v>
      </c>
      <c r="BA36" s="1077">
        <v>8</v>
      </c>
      <c r="BB36" s="1017">
        <v>8000</v>
      </c>
      <c r="BC36" s="35">
        <v>26</v>
      </c>
      <c r="BD36" s="972"/>
      <c r="BE36" s="972"/>
      <c r="BF36" s="972">
        <v>250000</v>
      </c>
      <c r="BG36" s="1077">
        <v>4</v>
      </c>
      <c r="BH36" s="1077">
        <v>2</v>
      </c>
      <c r="BI36" s="1077">
        <v>2</v>
      </c>
      <c r="BJ36" s="1089">
        <v>1</v>
      </c>
      <c r="BK36" s="1089">
        <v>3</v>
      </c>
      <c r="BL36" s="1089"/>
      <c r="BM36" s="941"/>
      <c r="BN36" s="941"/>
      <c r="BO36" s="941"/>
      <c r="BP36" s="941"/>
      <c r="BQ36" s="941"/>
      <c r="BR36" s="941"/>
      <c r="BS36" s="941"/>
      <c r="BT36" s="941"/>
      <c r="BU36" s="941"/>
      <c r="BV36" s="941"/>
      <c r="BW36" s="941"/>
      <c r="BX36" s="941"/>
      <c r="BY36" s="941"/>
      <c r="BZ36" s="941"/>
      <c r="CA36" s="941"/>
      <c r="CB36" s="941"/>
      <c r="CC36" s="941"/>
      <c r="CD36" s="941"/>
      <c r="CE36" s="941"/>
      <c r="CF36" s="941"/>
      <c r="CG36" s="941"/>
      <c r="CH36" s="941"/>
      <c r="CI36" s="941"/>
      <c r="CJ36" s="941"/>
      <c r="CK36" s="941"/>
      <c r="CL36" s="941"/>
      <c r="CM36" s="941"/>
      <c r="CN36" s="941"/>
      <c r="CO36" s="941"/>
      <c r="CP36" s="941"/>
      <c r="CQ36" s="941"/>
      <c r="CR36" s="941"/>
      <c r="CS36" s="941"/>
      <c r="CT36" s="941"/>
      <c r="CU36" s="941"/>
      <c r="CV36" s="941"/>
      <c r="CW36" s="941"/>
      <c r="CX36" s="941"/>
      <c r="CY36" s="941"/>
      <c r="CZ36" s="941"/>
      <c r="DA36" s="941"/>
      <c r="DB36" s="941"/>
      <c r="DC36" s="941"/>
      <c r="DD36" s="941"/>
      <c r="DE36" s="941"/>
      <c r="DF36" s="941"/>
      <c r="DG36" s="941"/>
      <c r="DH36" s="941"/>
      <c r="DI36" s="941"/>
      <c r="DJ36" s="941"/>
      <c r="DK36" s="941"/>
      <c r="DL36" s="941"/>
      <c r="DM36" s="941"/>
      <c r="DN36" s="941"/>
      <c r="DO36" s="941"/>
      <c r="DP36" s="941"/>
      <c r="DQ36" s="941"/>
      <c r="DR36" s="941"/>
      <c r="DS36" s="941"/>
      <c r="DT36" s="941"/>
    </row>
    <row r="37" spans="1:124" s="173" customFormat="1" ht="30" customHeight="1">
      <c r="A37" s="961">
        <v>29</v>
      </c>
      <c r="B37" s="1071" t="s">
        <v>2996</v>
      </c>
      <c r="C37" s="1072" t="s">
        <v>3002</v>
      </c>
      <c r="D37" s="975" t="s">
        <v>350</v>
      </c>
      <c r="E37" s="975" t="s">
        <v>19762</v>
      </c>
      <c r="F37" s="1004" t="s">
        <v>19833</v>
      </c>
      <c r="G37" s="1004" t="s">
        <v>19927</v>
      </c>
      <c r="H37" s="976">
        <v>43643</v>
      </c>
      <c r="I37" s="975" t="s">
        <v>19765</v>
      </c>
      <c r="J37" s="975" t="s">
        <v>19928</v>
      </c>
      <c r="K37" s="977" t="s">
        <v>19929</v>
      </c>
      <c r="L37" s="978" t="s">
        <v>24867</v>
      </c>
      <c r="M37" s="1073" t="s">
        <v>19930</v>
      </c>
      <c r="N37" s="458" t="s">
        <v>19931</v>
      </c>
      <c r="O37" s="1016">
        <v>2116</v>
      </c>
      <c r="P37" s="1016">
        <v>261</v>
      </c>
      <c r="Q37" s="1017">
        <v>2</v>
      </c>
      <c r="R37" s="966">
        <v>117</v>
      </c>
      <c r="S37" s="1017">
        <v>1</v>
      </c>
      <c r="T37" s="1018">
        <v>10</v>
      </c>
      <c r="U37" s="967">
        <v>1</v>
      </c>
      <c r="V37" s="1016">
        <v>96</v>
      </c>
      <c r="W37" s="1017">
        <v>1</v>
      </c>
      <c r="X37" s="1018">
        <v>23</v>
      </c>
      <c r="Y37" s="1018">
        <v>12</v>
      </c>
      <c r="Z37" s="969">
        <v>10</v>
      </c>
      <c r="AA37" s="970">
        <v>15</v>
      </c>
      <c r="AB37" s="970">
        <v>1600</v>
      </c>
      <c r="AC37" s="970">
        <v>10</v>
      </c>
      <c r="AD37" s="970">
        <v>100</v>
      </c>
      <c r="AE37" s="970">
        <v>5</v>
      </c>
      <c r="AF37" s="970">
        <v>10</v>
      </c>
      <c r="AG37" s="970">
        <v>3</v>
      </c>
      <c r="AH37" s="970">
        <v>30</v>
      </c>
      <c r="AI37" s="970"/>
      <c r="AJ37" s="970"/>
      <c r="AK37" s="970"/>
      <c r="AL37" s="970">
        <v>1740</v>
      </c>
      <c r="AM37" s="970"/>
      <c r="AN37" s="970"/>
      <c r="AO37" s="970"/>
      <c r="AP37" s="970"/>
      <c r="AQ37" s="970"/>
      <c r="AR37" s="970"/>
      <c r="AS37" s="970"/>
      <c r="AT37" s="970"/>
      <c r="AU37" s="1077">
        <v>2</v>
      </c>
      <c r="AV37" s="1077">
        <v>2</v>
      </c>
      <c r="AW37" s="1077">
        <v>2</v>
      </c>
      <c r="AX37" s="1077">
        <v>4</v>
      </c>
      <c r="AY37" s="1077">
        <v>260</v>
      </c>
      <c r="AZ37" s="1077">
        <v>8</v>
      </c>
      <c r="BA37" s="1077">
        <v>8</v>
      </c>
      <c r="BB37" s="1017">
        <v>600</v>
      </c>
      <c r="BC37" s="35">
        <v>3</v>
      </c>
      <c r="BD37" s="972"/>
      <c r="BE37" s="972"/>
      <c r="BF37" s="972"/>
      <c r="BG37" s="1077">
        <v>2</v>
      </c>
      <c r="BH37" s="1077">
        <v>1</v>
      </c>
      <c r="BI37" s="1077">
        <v>1</v>
      </c>
      <c r="BJ37" s="1089">
        <v>1</v>
      </c>
      <c r="BK37" s="1089"/>
      <c r="BL37" s="1089">
        <v>1</v>
      </c>
      <c r="BM37" s="941"/>
      <c r="BN37" s="941"/>
      <c r="BO37" s="941"/>
      <c r="BP37" s="941"/>
      <c r="BQ37" s="941"/>
      <c r="BR37" s="941"/>
      <c r="BS37" s="941"/>
      <c r="BT37" s="941"/>
      <c r="BU37" s="941"/>
      <c r="BV37" s="941"/>
      <c r="BW37" s="941"/>
      <c r="BX37" s="941"/>
      <c r="BY37" s="941"/>
      <c r="BZ37" s="941"/>
      <c r="CA37" s="941"/>
      <c r="CB37" s="941"/>
      <c r="CC37" s="941"/>
      <c r="CD37" s="941"/>
      <c r="CE37" s="941"/>
      <c r="CF37" s="941"/>
      <c r="CG37" s="941"/>
      <c r="CH37" s="941"/>
      <c r="CI37" s="941"/>
      <c r="CJ37" s="941"/>
      <c r="CK37" s="941"/>
      <c r="CL37" s="941"/>
      <c r="CM37" s="941"/>
      <c r="CN37" s="941"/>
      <c r="CO37" s="941"/>
      <c r="CP37" s="941"/>
      <c r="CQ37" s="941"/>
      <c r="CR37" s="941"/>
      <c r="CS37" s="941"/>
      <c r="CT37" s="941"/>
      <c r="CU37" s="941"/>
      <c r="CV37" s="941"/>
      <c r="CW37" s="941"/>
      <c r="CX37" s="941"/>
      <c r="CY37" s="941"/>
      <c r="CZ37" s="941"/>
      <c r="DA37" s="941"/>
      <c r="DB37" s="941"/>
      <c r="DC37" s="941"/>
      <c r="DD37" s="941"/>
      <c r="DE37" s="941"/>
      <c r="DF37" s="941"/>
      <c r="DG37" s="941"/>
      <c r="DH37" s="941"/>
      <c r="DI37" s="941"/>
      <c r="DJ37" s="941"/>
      <c r="DK37" s="941"/>
      <c r="DL37" s="941"/>
      <c r="DM37" s="941"/>
      <c r="DN37" s="941"/>
      <c r="DO37" s="941"/>
      <c r="DP37" s="941"/>
      <c r="DQ37" s="941"/>
      <c r="DR37" s="941"/>
      <c r="DS37" s="941"/>
      <c r="DT37" s="941"/>
    </row>
    <row r="38" spans="1:124" s="173" customFormat="1" ht="30" customHeight="1">
      <c r="A38" s="961">
        <v>30</v>
      </c>
      <c r="B38" s="1071" t="s">
        <v>2996</v>
      </c>
      <c r="C38" s="1072" t="s">
        <v>3034</v>
      </c>
      <c r="D38" s="975" t="s">
        <v>350</v>
      </c>
      <c r="E38" s="975" t="s">
        <v>19762</v>
      </c>
      <c r="F38" s="975" t="s">
        <v>19748</v>
      </c>
      <c r="G38" s="1004" t="s">
        <v>19932</v>
      </c>
      <c r="H38" s="976">
        <v>43816</v>
      </c>
      <c r="I38" s="975" t="s">
        <v>19765</v>
      </c>
      <c r="J38" s="975" t="s">
        <v>19933</v>
      </c>
      <c r="K38" s="977" t="s">
        <v>19934</v>
      </c>
      <c r="L38" s="978" t="s">
        <v>19935</v>
      </c>
      <c r="M38" s="1073" t="s">
        <v>19936</v>
      </c>
      <c r="N38" s="458" t="s">
        <v>19937</v>
      </c>
      <c r="O38" s="1016">
        <v>424</v>
      </c>
      <c r="P38" s="1016">
        <v>111</v>
      </c>
      <c r="Q38" s="1017">
        <v>4</v>
      </c>
      <c r="R38" s="966">
        <v>100</v>
      </c>
      <c r="S38" s="1017">
        <v>1</v>
      </c>
      <c r="T38" s="1018">
        <v>3.3</v>
      </c>
      <c r="U38" s="967">
        <v>1</v>
      </c>
      <c r="V38" s="1016">
        <v>2</v>
      </c>
      <c r="W38" s="1017"/>
      <c r="X38" s="1018"/>
      <c r="Y38" s="1018"/>
      <c r="Z38" s="969">
        <v>5</v>
      </c>
      <c r="AA38" s="970">
        <v>12</v>
      </c>
      <c r="AB38" s="970">
        <v>10000</v>
      </c>
      <c r="AC38" s="970">
        <v>10</v>
      </c>
      <c r="AD38" s="970">
        <v>1000</v>
      </c>
      <c r="AE38" s="970">
        <v>6</v>
      </c>
      <c r="AF38" s="970">
        <v>100</v>
      </c>
      <c r="AG38" s="970">
        <v>7</v>
      </c>
      <c r="AH38" s="970">
        <v>200</v>
      </c>
      <c r="AI38" s="970">
        <v>2</v>
      </c>
      <c r="AJ38" s="970">
        <v>30</v>
      </c>
      <c r="AK38" s="970">
        <v>37</v>
      </c>
      <c r="AL38" s="970">
        <v>11330</v>
      </c>
      <c r="AM38" s="970"/>
      <c r="AN38" s="970"/>
      <c r="AO38" s="970">
        <v>1</v>
      </c>
      <c r="AP38" s="970">
        <v>40</v>
      </c>
      <c r="AQ38" s="970"/>
      <c r="AR38" s="970">
        <v>600</v>
      </c>
      <c r="AS38" s="970"/>
      <c r="AT38" s="970"/>
      <c r="AU38" s="1077">
        <v>3</v>
      </c>
      <c r="AV38" s="1077">
        <v>2</v>
      </c>
      <c r="AW38" s="1077">
        <v>2</v>
      </c>
      <c r="AX38" s="1077">
        <v>2</v>
      </c>
      <c r="AY38" s="1077">
        <v>150</v>
      </c>
      <c r="AZ38" s="1077">
        <v>8</v>
      </c>
      <c r="BA38" s="1077"/>
      <c r="BB38" s="1017">
        <v>1000</v>
      </c>
      <c r="BC38" s="35">
        <v>7</v>
      </c>
      <c r="BD38" s="972"/>
      <c r="BE38" s="972"/>
      <c r="BF38" s="972">
        <v>10000</v>
      </c>
      <c r="BG38" s="1077">
        <v>3</v>
      </c>
      <c r="BH38" s="1077">
        <v>2</v>
      </c>
      <c r="BI38" s="1077">
        <v>1</v>
      </c>
      <c r="BJ38" s="1089">
        <v>2</v>
      </c>
      <c r="BK38" s="1089">
        <v>1</v>
      </c>
      <c r="BL38" s="1089"/>
      <c r="BM38" s="941"/>
      <c r="BN38" s="941"/>
      <c r="BO38" s="941"/>
      <c r="BP38" s="941"/>
      <c r="BQ38" s="941"/>
      <c r="BR38" s="941"/>
      <c r="BS38" s="941"/>
      <c r="BT38" s="941"/>
      <c r="BU38" s="941"/>
      <c r="BV38" s="941"/>
      <c r="BW38" s="941"/>
      <c r="BX38" s="941"/>
      <c r="BY38" s="941"/>
      <c r="BZ38" s="941"/>
      <c r="CA38" s="941"/>
      <c r="CB38" s="941"/>
      <c r="CC38" s="941"/>
      <c r="CD38" s="941"/>
      <c r="CE38" s="941"/>
      <c r="CF38" s="941"/>
      <c r="CG38" s="941"/>
      <c r="CH38" s="941"/>
      <c r="CI38" s="941"/>
      <c r="CJ38" s="941"/>
      <c r="CK38" s="941"/>
      <c r="CL38" s="941"/>
      <c r="CM38" s="941"/>
      <c r="CN38" s="941"/>
      <c r="CO38" s="941"/>
      <c r="CP38" s="941"/>
      <c r="CQ38" s="941"/>
      <c r="CR38" s="941"/>
      <c r="CS38" s="941"/>
      <c r="CT38" s="941"/>
      <c r="CU38" s="941"/>
      <c r="CV38" s="941"/>
      <c r="CW38" s="941"/>
      <c r="CX38" s="941"/>
      <c r="CY38" s="941"/>
      <c r="CZ38" s="941"/>
      <c r="DA38" s="941"/>
      <c r="DB38" s="941"/>
      <c r="DC38" s="941"/>
      <c r="DD38" s="941"/>
      <c r="DE38" s="941"/>
      <c r="DF38" s="941"/>
      <c r="DG38" s="941"/>
      <c r="DH38" s="941"/>
      <c r="DI38" s="941"/>
      <c r="DJ38" s="941"/>
      <c r="DK38" s="941"/>
      <c r="DL38" s="941"/>
      <c r="DM38" s="941"/>
      <c r="DN38" s="941"/>
      <c r="DO38" s="941"/>
      <c r="DP38" s="941"/>
      <c r="DQ38" s="941"/>
      <c r="DR38" s="941"/>
      <c r="DS38" s="941"/>
      <c r="DT38" s="941"/>
    </row>
    <row r="39" spans="1:124" s="173" customFormat="1" ht="30" customHeight="1">
      <c r="A39" s="961">
        <v>31</v>
      </c>
      <c r="B39" s="1071" t="s">
        <v>2996</v>
      </c>
      <c r="C39" s="1072" t="s">
        <v>3034</v>
      </c>
      <c r="D39" s="975" t="s">
        <v>350</v>
      </c>
      <c r="E39" s="975" t="s">
        <v>19762</v>
      </c>
      <c r="F39" s="975" t="s">
        <v>19748</v>
      </c>
      <c r="G39" s="1004" t="s">
        <v>19938</v>
      </c>
      <c r="H39" s="976">
        <v>43668</v>
      </c>
      <c r="I39" s="975" t="s">
        <v>19765</v>
      </c>
      <c r="J39" s="975" t="s">
        <v>19939</v>
      </c>
      <c r="K39" s="977" t="s">
        <v>19940</v>
      </c>
      <c r="L39" s="978" t="s">
        <v>19941</v>
      </c>
      <c r="M39" s="1073" t="s">
        <v>19942</v>
      </c>
      <c r="N39" s="458" t="s">
        <v>19943</v>
      </c>
      <c r="O39" s="1016">
        <v>10890</v>
      </c>
      <c r="P39" s="1016">
        <v>180</v>
      </c>
      <c r="Q39" s="1017">
        <v>2</v>
      </c>
      <c r="R39" s="966">
        <v>132</v>
      </c>
      <c r="S39" s="1017">
        <v>1</v>
      </c>
      <c r="T39" s="1018">
        <v>17</v>
      </c>
      <c r="U39" s="967">
        <v>2</v>
      </c>
      <c r="V39" s="1016">
        <v>132</v>
      </c>
      <c r="W39" s="1017"/>
      <c r="X39" s="1018"/>
      <c r="Y39" s="1018">
        <v>33</v>
      </c>
      <c r="Z39" s="969">
        <v>100</v>
      </c>
      <c r="AA39" s="970">
        <v>100</v>
      </c>
      <c r="AB39" s="970">
        <v>1000</v>
      </c>
      <c r="AC39" s="970"/>
      <c r="AD39" s="970"/>
      <c r="AE39" s="970">
        <v>100</v>
      </c>
      <c r="AF39" s="970">
        <v>100</v>
      </c>
      <c r="AG39" s="970">
        <v>2</v>
      </c>
      <c r="AH39" s="970">
        <v>2</v>
      </c>
      <c r="AI39" s="970">
        <v>5</v>
      </c>
      <c r="AJ39" s="970">
        <v>5</v>
      </c>
      <c r="AK39" s="970"/>
      <c r="AL39" s="970">
        <v>1107</v>
      </c>
      <c r="AM39" s="970"/>
      <c r="AN39" s="970"/>
      <c r="AO39" s="970"/>
      <c r="AP39" s="970"/>
      <c r="AQ39" s="970"/>
      <c r="AR39" s="970"/>
      <c r="AS39" s="970">
        <v>750</v>
      </c>
      <c r="AT39" s="970">
        <v>750</v>
      </c>
      <c r="AU39" s="1077">
        <v>6</v>
      </c>
      <c r="AV39" s="1077">
        <v>2</v>
      </c>
      <c r="AW39" s="1077">
        <v>6</v>
      </c>
      <c r="AX39" s="1077">
        <v>6</v>
      </c>
      <c r="AY39" s="1077">
        <v>240</v>
      </c>
      <c r="AZ39" s="1077">
        <v>8</v>
      </c>
      <c r="BA39" s="1077"/>
      <c r="BB39" s="1017">
        <v>100</v>
      </c>
      <c r="BC39" s="35">
        <v>0.4</v>
      </c>
      <c r="BD39" s="972">
        <v>1000</v>
      </c>
      <c r="BE39" s="972"/>
      <c r="BF39" s="972">
        <v>10000</v>
      </c>
      <c r="BG39" s="1077">
        <v>2</v>
      </c>
      <c r="BH39" s="1077">
        <v>2</v>
      </c>
      <c r="BI39" s="1077"/>
      <c r="BJ39" s="1077">
        <v>1</v>
      </c>
      <c r="BK39" s="1077">
        <v>1</v>
      </c>
      <c r="BL39" s="1077"/>
      <c r="BM39" s="941"/>
      <c r="BN39" s="941"/>
      <c r="BO39" s="941"/>
      <c r="BP39" s="941"/>
      <c r="BQ39" s="941"/>
      <c r="BR39" s="941"/>
      <c r="BS39" s="941"/>
      <c r="BT39" s="941"/>
      <c r="BU39" s="941"/>
      <c r="BV39" s="941"/>
      <c r="BW39" s="941"/>
      <c r="BX39" s="941"/>
      <c r="BY39" s="941"/>
      <c r="BZ39" s="941"/>
      <c r="CA39" s="941"/>
      <c r="CB39" s="941"/>
      <c r="CC39" s="941"/>
      <c r="CD39" s="941"/>
      <c r="CE39" s="941"/>
      <c r="CF39" s="941"/>
      <c r="CG39" s="941"/>
      <c r="CH39" s="941"/>
      <c r="CI39" s="941"/>
      <c r="CJ39" s="941"/>
      <c r="CK39" s="941"/>
      <c r="CL39" s="941"/>
      <c r="CM39" s="941"/>
      <c r="CN39" s="941"/>
      <c r="CO39" s="941"/>
      <c r="CP39" s="941"/>
      <c r="CQ39" s="941"/>
      <c r="CR39" s="941"/>
      <c r="CS39" s="941"/>
      <c r="CT39" s="941"/>
      <c r="CU39" s="941"/>
      <c r="CV39" s="941"/>
      <c r="CW39" s="941"/>
      <c r="CX39" s="941"/>
      <c r="CY39" s="941"/>
      <c r="CZ39" s="941"/>
      <c r="DA39" s="941"/>
      <c r="DB39" s="941"/>
      <c r="DC39" s="941"/>
      <c r="DD39" s="941"/>
      <c r="DE39" s="941"/>
      <c r="DF39" s="941"/>
      <c r="DG39" s="941"/>
      <c r="DH39" s="941"/>
      <c r="DI39" s="941"/>
      <c r="DJ39" s="941"/>
      <c r="DK39" s="941"/>
      <c r="DL39" s="941"/>
      <c r="DM39" s="941"/>
      <c r="DN39" s="941"/>
      <c r="DO39" s="941"/>
      <c r="DP39" s="941"/>
      <c r="DQ39" s="941"/>
      <c r="DR39" s="941"/>
      <c r="DS39" s="941"/>
      <c r="DT39" s="941"/>
    </row>
    <row r="40" spans="1:124" s="173" customFormat="1" ht="30" customHeight="1">
      <c r="A40" s="961">
        <v>32</v>
      </c>
      <c r="B40" s="1071" t="s">
        <v>2996</v>
      </c>
      <c r="C40" s="1072" t="s">
        <v>3034</v>
      </c>
      <c r="D40" s="975" t="s">
        <v>350</v>
      </c>
      <c r="E40" s="975" t="s">
        <v>19762</v>
      </c>
      <c r="F40" s="975" t="s">
        <v>19748</v>
      </c>
      <c r="G40" s="1004" t="s">
        <v>19944</v>
      </c>
      <c r="H40" s="976">
        <v>44103</v>
      </c>
      <c r="I40" s="975" t="s">
        <v>19765</v>
      </c>
      <c r="J40" s="975" t="s">
        <v>19945</v>
      </c>
      <c r="K40" s="977" t="s">
        <v>19946</v>
      </c>
      <c r="L40" s="978" t="s">
        <v>19947</v>
      </c>
      <c r="M40" s="1073" t="s">
        <v>19948</v>
      </c>
      <c r="N40" s="458" t="s">
        <v>19949</v>
      </c>
      <c r="O40" s="1016">
        <v>478</v>
      </c>
      <c r="P40" s="1016">
        <v>177.97</v>
      </c>
      <c r="Q40" s="1017">
        <v>1</v>
      </c>
      <c r="R40" s="966">
        <v>102.85</v>
      </c>
      <c r="S40" s="1017">
        <v>1</v>
      </c>
      <c r="T40" s="1018">
        <v>6.76</v>
      </c>
      <c r="U40" s="967">
        <v>2</v>
      </c>
      <c r="V40" s="1016">
        <v>25.16</v>
      </c>
      <c r="W40" s="1017">
        <v>2</v>
      </c>
      <c r="X40" s="1018">
        <v>32.049999999999997</v>
      </c>
      <c r="Y40" s="1018">
        <v>5.2</v>
      </c>
      <c r="Z40" s="969">
        <v>5</v>
      </c>
      <c r="AA40" s="970">
        <v>1</v>
      </c>
      <c r="AB40" s="970">
        <v>905</v>
      </c>
      <c r="AC40" s="970"/>
      <c r="AD40" s="970"/>
      <c r="AE40" s="970"/>
      <c r="AF40" s="970"/>
      <c r="AG40" s="970"/>
      <c r="AH40" s="970"/>
      <c r="AI40" s="970">
        <v>3</v>
      </c>
      <c r="AJ40" s="970">
        <v>67</v>
      </c>
      <c r="AK40" s="970">
        <v>4</v>
      </c>
      <c r="AL40" s="970">
        <v>972</v>
      </c>
      <c r="AM40" s="970"/>
      <c r="AN40" s="970"/>
      <c r="AO40" s="970"/>
      <c r="AP40" s="970"/>
      <c r="AQ40" s="970"/>
      <c r="AR40" s="970"/>
      <c r="AS40" s="970">
        <v>1</v>
      </c>
      <c r="AT40" s="970">
        <v>105</v>
      </c>
      <c r="AU40" s="1077">
        <v>1</v>
      </c>
      <c r="AV40" s="1077">
        <v>3</v>
      </c>
      <c r="AW40" s="1077">
        <v>3</v>
      </c>
      <c r="AX40" s="1077">
        <v>3</v>
      </c>
      <c r="AY40" s="1077">
        <v>331</v>
      </c>
      <c r="AZ40" s="1077">
        <v>7</v>
      </c>
      <c r="BA40" s="1077">
        <v>7</v>
      </c>
      <c r="BB40" s="1017">
        <v>1007</v>
      </c>
      <c r="BC40" s="35">
        <v>3</v>
      </c>
      <c r="BD40" s="972"/>
      <c r="BE40" s="972"/>
      <c r="BF40" s="972">
        <v>10000</v>
      </c>
      <c r="BG40" s="1077">
        <v>2</v>
      </c>
      <c r="BH40" s="1077">
        <v>1</v>
      </c>
      <c r="BI40" s="1077">
        <v>1</v>
      </c>
      <c r="BJ40" s="1077">
        <v>1</v>
      </c>
      <c r="BK40" s="1077">
        <v>1</v>
      </c>
      <c r="BL40" s="1077"/>
      <c r="BM40" s="941"/>
      <c r="BN40" s="941"/>
      <c r="BO40" s="941"/>
      <c r="BP40" s="941"/>
      <c r="BQ40" s="941"/>
      <c r="BR40" s="941"/>
      <c r="BS40" s="941"/>
      <c r="BT40" s="941"/>
      <c r="BU40" s="941"/>
      <c r="BV40" s="941"/>
      <c r="BW40" s="941"/>
      <c r="BX40" s="941"/>
      <c r="BY40" s="941"/>
      <c r="BZ40" s="941"/>
      <c r="CA40" s="941"/>
      <c r="CB40" s="941"/>
      <c r="CC40" s="941"/>
      <c r="CD40" s="941"/>
      <c r="CE40" s="941"/>
      <c r="CF40" s="941"/>
      <c r="CG40" s="941"/>
      <c r="CH40" s="941"/>
      <c r="CI40" s="941"/>
      <c r="CJ40" s="941"/>
      <c r="CK40" s="941"/>
      <c r="CL40" s="941"/>
      <c r="CM40" s="941"/>
      <c r="CN40" s="941"/>
      <c r="CO40" s="941"/>
      <c r="CP40" s="941"/>
      <c r="CQ40" s="941"/>
      <c r="CR40" s="941"/>
      <c r="CS40" s="941"/>
      <c r="CT40" s="941"/>
      <c r="CU40" s="941"/>
      <c r="CV40" s="941"/>
      <c r="CW40" s="941"/>
      <c r="CX40" s="941"/>
      <c r="CY40" s="941"/>
      <c r="CZ40" s="941"/>
      <c r="DA40" s="941"/>
      <c r="DB40" s="941"/>
      <c r="DC40" s="941"/>
      <c r="DD40" s="941"/>
      <c r="DE40" s="941"/>
      <c r="DF40" s="941"/>
      <c r="DG40" s="941"/>
      <c r="DH40" s="941"/>
      <c r="DI40" s="941"/>
      <c r="DJ40" s="941"/>
      <c r="DK40" s="941"/>
      <c r="DL40" s="941"/>
      <c r="DM40" s="941"/>
      <c r="DN40" s="941"/>
      <c r="DO40" s="941"/>
      <c r="DP40" s="941"/>
      <c r="DQ40" s="941"/>
      <c r="DR40" s="941"/>
      <c r="DS40" s="941"/>
      <c r="DT40" s="941"/>
    </row>
    <row r="41" spans="1:124" s="1100" customFormat="1" ht="30" customHeight="1">
      <c r="A41" s="961">
        <v>33</v>
      </c>
      <c r="B41" s="1011" t="s">
        <v>3335</v>
      </c>
      <c r="C41" s="1012" t="s">
        <v>3343</v>
      </c>
      <c r="D41" s="1013" t="s">
        <v>213</v>
      </c>
      <c r="E41" s="1013" t="s">
        <v>19832</v>
      </c>
      <c r="F41" s="1013" t="s">
        <v>19919</v>
      </c>
      <c r="G41" s="1090" t="s">
        <v>19950</v>
      </c>
      <c r="H41" s="1091">
        <v>43819</v>
      </c>
      <c r="I41" s="1013" t="s">
        <v>19765</v>
      </c>
      <c r="J41" s="1013" t="s">
        <v>19951</v>
      </c>
      <c r="K41" s="1015" t="s">
        <v>19952</v>
      </c>
      <c r="L41" s="1092" t="s">
        <v>19953</v>
      </c>
      <c r="M41" s="1093" t="s">
        <v>19954</v>
      </c>
      <c r="N41" s="458" t="s">
        <v>19955</v>
      </c>
      <c r="O41" s="1094">
        <v>62225</v>
      </c>
      <c r="P41" s="1094">
        <v>1415</v>
      </c>
      <c r="Q41" s="1095">
        <v>4</v>
      </c>
      <c r="R41" s="966">
        <v>100</v>
      </c>
      <c r="S41" s="1095"/>
      <c r="T41" s="1096"/>
      <c r="U41" s="967">
        <v>3</v>
      </c>
      <c r="V41" s="1097">
        <v>100</v>
      </c>
      <c r="W41" s="1095">
        <v>1</v>
      </c>
      <c r="X41" s="1096">
        <v>10</v>
      </c>
      <c r="Y41" s="1096">
        <v>49.59</v>
      </c>
      <c r="Z41" s="969">
        <v>20</v>
      </c>
      <c r="AA41" s="970"/>
      <c r="AB41" s="970">
        <v>5132</v>
      </c>
      <c r="AC41" s="970"/>
      <c r="AD41" s="970">
        <v>125</v>
      </c>
      <c r="AE41" s="970"/>
      <c r="AF41" s="970"/>
      <c r="AG41" s="970"/>
      <c r="AH41" s="970">
        <v>77</v>
      </c>
      <c r="AI41" s="970"/>
      <c r="AJ41" s="970">
        <v>51</v>
      </c>
      <c r="AK41" s="970"/>
      <c r="AL41" s="970">
        <f>AB41+AD41+AF41+AH41+AJ41</f>
        <v>5385</v>
      </c>
      <c r="AM41" s="970"/>
      <c r="AN41" s="970"/>
      <c r="AO41" s="970"/>
      <c r="AP41" s="970"/>
      <c r="AQ41" s="970"/>
      <c r="AR41" s="970"/>
      <c r="AS41" s="970"/>
      <c r="AT41" s="970"/>
      <c r="AU41" s="1077">
        <v>12</v>
      </c>
      <c r="AV41" s="1077">
        <v>4</v>
      </c>
      <c r="AW41" s="1077">
        <v>3</v>
      </c>
      <c r="AX41" s="1077">
        <v>13</v>
      </c>
      <c r="AY41" s="1077">
        <v>270</v>
      </c>
      <c r="AZ41" s="1077">
        <v>8</v>
      </c>
      <c r="BA41" s="1077">
        <v>8</v>
      </c>
      <c r="BB41" s="1098">
        <v>10107</v>
      </c>
      <c r="BC41" s="35">
        <v>34</v>
      </c>
      <c r="BD41" s="972"/>
      <c r="BE41" s="972">
        <v>230140</v>
      </c>
      <c r="BF41" s="972">
        <v>230140</v>
      </c>
      <c r="BG41" s="1021">
        <v>4</v>
      </c>
      <c r="BH41" s="1099">
        <v>1</v>
      </c>
      <c r="BI41" s="1019">
        <v>3</v>
      </c>
      <c r="BJ41" s="1019">
        <v>3</v>
      </c>
      <c r="BK41" s="1019"/>
      <c r="BL41" s="1019">
        <v>1</v>
      </c>
    </row>
    <row r="42" spans="1:124" s="1100" customFormat="1" ht="30" customHeight="1">
      <c r="A42" s="961">
        <v>34</v>
      </c>
      <c r="B42" s="1011" t="s">
        <v>3335</v>
      </c>
      <c r="C42" s="1012" t="s">
        <v>3343</v>
      </c>
      <c r="D42" s="1013" t="s">
        <v>213</v>
      </c>
      <c r="E42" s="1013" t="s">
        <v>19832</v>
      </c>
      <c r="F42" s="1013" t="s">
        <v>19919</v>
      </c>
      <c r="G42" s="1013" t="s">
        <v>19956</v>
      </c>
      <c r="H42" s="1014">
        <v>43819</v>
      </c>
      <c r="I42" s="1013" t="s">
        <v>19765</v>
      </c>
      <c r="J42" s="1013" t="s">
        <v>19957</v>
      </c>
      <c r="K42" s="1015" t="s">
        <v>19958</v>
      </c>
      <c r="L42" s="1056" t="s">
        <v>19959</v>
      </c>
      <c r="M42" s="1057" t="s">
        <v>19960</v>
      </c>
      <c r="N42" s="458" t="s">
        <v>19961</v>
      </c>
      <c r="O42" s="1016">
        <v>1653.6</v>
      </c>
      <c r="P42" s="1016">
        <v>495.33</v>
      </c>
      <c r="Q42" s="1017">
        <v>1</v>
      </c>
      <c r="R42" s="966">
        <v>200.88</v>
      </c>
      <c r="S42" s="1017">
        <v>1</v>
      </c>
      <c r="T42" s="1058">
        <v>275.85000000000002</v>
      </c>
      <c r="U42" s="967"/>
      <c r="V42" s="1059"/>
      <c r="W42" s="1017"/>
      <c r="X42" s="1058"/>
      <c r="Y42" s="1058">
        <v>14.28</v>
      </c>
      <c r="Z42" s="969"/>
      <c r="AA42" s="970">
        <v>119</v>
      </c>
      <c r="AB42" s="970">
        <v>143</v>
      </c>
      <c r="AC42" s="970"/>
      <c r="AD42" s="970"/>
      <c r="AE42" s="970">
        <v>60</v>
      </c>
      <c r="AF42" s="970">
        <v>333</v>
      </c>
      <c r="AG42" s="970">
        <v>7</v>
      </c>
      <c r="AH42" s="970">
        <v>10</v>
      </c>
      <c r="AI42" s="970"/>
      <c r="AJ42" s="970"/>
      <c r="AK42" s="970">
        <f t="shared" ref="AK42:AL47" si="0">AA42+AC42+AE42+AG42+AI42</f>
        <v>186</v>
      </c>
      <c r="AL42" s="970">
        <f t="shared" si="0"/>
        <v>486</v>
      </c>
      <c r="AM42" s="970">
        <v>500</v>
      </c>
      <c r="AN42" s="970">
        <v>500</v>
      </c>
      <c r="AO42" s="970"/>
      <c r="AP42" s="970"/>
      <c r="AQ42" s="970"/>
      <c r="AR42" s="970"/>
      <c r="AS42" s="970">
        <v>186</v>
      </c>
      <c r="AT42" s="970">
        <v>486</v>
      </c>
      <c r="AU42" s="1077">
        <v>1</v>
      </c>
      <c r="AV42" s="1077"/>
      <c r="AW42" s="1077"/>
      <c r="AX42" s="1077"/>
      <c r="AY42" s="1077">
        <v>312</v>
      </c>
      <c r="AZ42" s="1077">
        <v>8</v>
      </c>
      <c r="BA42" s="1077">
        <v>8</v>
      </c>
      <c r="BB42" s="1061">
        <v>60000</v>
      </c>
      <c r="BC42" s="35">
        <v>60</v>
      </c>
      <c r="BD42" s="972"/>
      <c r="BE42" s="972">
        <v>125541</v>
      </c>
      <c r="BF42" s="972">
        <v>100000</v>
      </c>
      <c r="BG42" s="1021">
        <v>5</v>
      </c>
      <c r="BH42" s="1099"/>
      <c r="BI42" s="1019">
        <v>5</v>
      </c>
      <c r="BJ42" s="1019"/>
      <c r="BK42" s="1019">
        <v>4</v>
      </c>
      <c r="BL42" s="1019">
        <v>1</v>
      </c>
    </row>
    <row r="43" spans="1:124" s="1100" customFormat="1" ht="30" customHeight="1">
      <c r="A43" s="961">
        <v>35</v>
      </c>
      <c r="B43" s="1011" t="s">
        <v>3335</v>
      </c>
      <c r="C43" s="1012" t="s">
        <v>3337</v>
      </c>
      <c r="D43" s="1013" t="s">
        <v>213</v>
      </c>
      <c r="E43" s="1013" t="s">
        <v>19832</v>
      </c>
      <c r="F43" s="1013" t="s">
        <v>19748</v>
      </c>
      <c r="G43" s="1013" t="s">
        <v>19962</v>
      </c>
      <c r="H43" s="1014">
        <v>43819</v>
      </c>
      <c r="I43" s="1013" t="s">
        <v>19765</v>
      </c>
      <c r="J43" s="1013" t="s">
        <v>19963</v>
      </c>
      <c r="K43" s="1015" t="s">
        <v>19964</v>
      </c>
      <c r="L43" s="1013" t="s">
        <v>19965</v>
      </c>
      <c r="M43" s="1013" t="s">
        <v>19966</v>
      </c>
      <c r="N43" s="458" t="s">
        <v>19967</v>
      </c>
      <c r="O43" s="1016">
        <v>3186</v>
      </c>
      <c r="P43" s="1016">
        <v>995.93</v>
      </c>
      <c r="Q43" s="1017">
        <v>1</v>
      </c>
      <c r="R43" s="966">
        <v>215</v>
      </c>
      <c r="S43" s="1017">
        <v>1</v>
      </c>
      <c r="T43" s="1018">
        <v>32.5</v>
      </c>
      <c r="U43" s="967">
        <v>5</v>
      </c>
      <c r="V43" s="1016">
        <v>360.1</v>
      </c>
      <c r="W43" s="1017">
        <v>1</v>
      </c>
      <c r="X43" s="1018">
        <v>38.1</v>
      </c>
      <c r="Y43" s="1018">
        <v>30.3</v>
      </c>
      <c r="Z43" s="969">
        <v>88</v>
      </c>
      <c r="AA43" s="970">
        <v>35</v>
      </c>
      <c r="AB43" s="970">
        <v>40</v>
      </c>
      <c r="AC43" s="970">
        <v>8</v>
      </c>
      <c r="AD43" s="970">
        <v>6</v>
      </c>
      <c r="AE43" s="970">
        <v>6</v>
      </c>
      <c r="AF43" s="970">
        <v>6</v>
      </c>
      <c r="AG43" s="970">
        <v>51</v>
      </c>
      <c r="AH43" s="970">
        <v>96</v>
      </c>
      <c r="AI43" s="970"/>
      <c r="AJ43" s="970"/>
      <c r="AK43" s="970">
        <f t="shared" si="0"/>
        <v>100</v>
      </c>
      <c r="AL43" s="970">
        <f t="shared" si="0"/>
        <v>148</v>
      </c>
      <c r="AM43" s="970"/>
      <c r="AN43" s="970"/>
      <c r="AO43" s="970"/>
      <c r="AP43" s="970"/>
      <c r="AQ43" s="970"/>
      <c r="AR43" s="970"/>
      <c r="AS43" s="970">
        <v>100</v>
      </c>
      <c r="AT43" s="970">
        <v>150</v>
      </c>
      <c r="AU43" s="1077">
        <v>1</v>
      </c>
      <c r="AV43" s="1077">
        <v>3</v>
      </c>
      <c r="AW43" s="1077">
        <v>4</v>
      </c>
      <c r="AX43" s="1077">
        <v>7</v>
      </c>
      <c r="AY43" s="1077">
        <v>310</v>
      </c>
      <c r="AZ43" s="1008" t="s">
        <v>19797</v>
      </c>
      <c r="BA43" s="1008" t="s">
        <v>19797</v>
      </c>
      <c r="BB43" s="1020">
        <v>8966</v>
      </c>
      <c r="BC43" s="35">
        <v>29</v>
      </c>
      <c r="BD43" s="972"/>
      <c r="BE43" s="972">
        <v>79882</v>
      </c>
      <c r="BF43" s="972">
        <v>79882</v>
      </c>
      <c r="BG43" s="1021">
        <v>3</v>
      </c>
      <c r="BH43" s="1099">
        <v>1</v>
      </c>
      <c r="BI43" s="1019">
        <v>2</v>
      </c>
      <c r="BJ43" s="1019"/>
      <c r="BK43" s="1019">
        <v>2</v>
      </c>
      <c r="BL43" s="1019">
        <v>1</v>
      </c>
    </row>
    <row r="44" spans="1:124" s="1100" customFormat="1" ht="30" customHeight="1">
      <c r="A44" s="961">
        <v>36</v>
      </c>
      <c r="B44" s="1011" t="s">
        <v>3335</v>
      </c>
      <c r="C44" s="1012" t="s">
        <v>5881</v>
      </c>
      <c r="D44" s="1013" t="s">
        <v>213</v>
      </c>
      <c r="E44" s="1013" t="s">
        <v>19832</v>
      </c>
      <c r="F44" s="1013" t="s">
        <v>19833</v>
      </c>
      <c r="G44" s="1013" t="s">
        <v>19968</v>
      </c>
      <c r="H44" s="1014">
        <v>44034</v>
      </c>
      <c r="I44" s="1013" t="s">
        <v>19765</v>
      </c>
      <c r="J44" s="1013" t="s">
        <v>19969</v>
      </c>
      <c r="K44" s="1015" t="s">
        <v>19970</v>
      </c>
      <c r="L44" s="1013" t="s">
        <v>19971</v>
      </c>
      <c r="M44" s="1013" t="s">
        <v>19972</v>
      </c>
      <c r="N44" s="458" t="s">
        <v>19973</v>
      </c>
      <c r="O44" s="1101">
        <v>529</v>
      </c>
      <c r="P44" s="1101">
        <v>167.3</v>
      </c>
      <c r="Q44" s="1102">
        <v>3</v>
      </c>
      <c r="R44" s="966">
        <v>103.5</v>
      </c>
      <c r="S44" s="1102">
        <v>1</v>
      </c>
      <c r="T44" s="1018">
        <v>5.4</v>
      </c>
      <c r="U44" s="967">
        <v>1</v>
      </c>
      <c r="V44" s="1016">
        <v>15.3</v>
      </c>
      <c r="W44" s="1102"/>
      <c r="X44" s="1103"/>
      <c r="Y44" s="1103">
        <v>7.5</v>
      </c>
      <c r="Z44" s="969">
        <v>1</v>
      </c>
      <c r="AA44" s="970">
        <v>350</v>
      </c>
      <c r="AB44" s="970">
        <v>350</v>
      </c>
      <c r="AC44" s="970">
        <v>50</v>
      </c>
      <c r="AD44" s="970">
        <v>50</v>
      </c>
      <c r="AE44" s="970"/>
      <c r="AF44" s="970"/>
      <c r="AG44" s="970"/>
      <c r="AH44" s="970"/>
      <c r="AI44" s="970"/>
      <c r="AJ44" s="970"/>
      <c r="AK44" s="970">
        <f t="shared" si="0"/>
        <v>400</v>
      </c>
      <c r="AL44" s="970">
        <f t="shared" si="0"/>
        <v>400</v>
      </c>
      <c r="AM44" s="970"/>
      <c r="AN44" s="970"/>
      <c r="AO44" s="970"/>
      <c r="AP44" s="970"/>
      <c r="AQ44" s="970"/>
      <c r="AR44" s="970"/>
      <c r="AS44" s="970"/>
      <c r="AT44" s="970"/>
      <c r="AU44" s="1077">
        <v>1</v>
      </c>
      <c r="AV44" s="1077"/>
      <c r="AW44" s="1077"/>
      <c r="AX44" s="1077"/>
      <c r="AY44" s="1077">
        <v>300</v>
      </c>
      <c r="AZ44" s="1077">
        <v>8</v>
      </c>
      <c r="BA44" s="1077">
        <v>8</v>
      </c>
      <c r="BB44" s="1104">
        <v>5895</v>
      </c>
      <c r="BC44" s="35">
        <v>15</v>
      </c>
      <c r="BD44" s="972"/>
      <c r="BE44" s="972">
        <v>129000</v>
      </c>
      <c r="BF44" s="972">
        <v>129000</v>
      </c>
      <c r="BG44" s="1021">
        <v>2</v>
      </c>
      <c r="BH44" s="1099"/>
      <c r="BI44" s="1019">
        <v>2</v>
      </c>
      <c r="BJ44" s="1019"/>
      <c r="BK44" s="1019">
        <v>2</v>
      </c>
      <c r="BL44" s="1019"/>
    </row>
    <row r="45" spans="1:124" s="1100" customFormat="1" ht="30" customHeight="1">
      <c r="A45" s="961">
        <v>37</v>
      </c>
      <c r="B45" s="1011" t="s">
        <v>3335</v>
      </c>
      <c r="C45" s="1012" t="s">
        <v>16697</v>
      </c>
      <c r="D45" s="1013" t="s">
        <v>213</v>
      </c>
      <c r="E45" s="1013" t="s">
        <v>19832</v>
      </c>
      <c r="F45" s="1013" t="s">
        <v>19748</v>
      </c>
      <c r="G45" s="1013" t="s">
        <v>19974</v>
      </c>
      <c r="H45" s="1014">
        <v>43819</v>
      </c>
      <c r="I45" s="1013" t="s">
        <v>19765</v>
      </c>
      <c r="J45" s="1013" t="s">
        <v>19975</v>
      </c>
      <c r="K45" s="1015" t="s">
        <v>19976</v>
      </c>
      <c r="L45" s="1092" t="s">
        <v>19977</v>
      </c>
      <c r="M45" s="1093" t="s">
        <v>19978</v>
      </c>
      <c r="N45" s="458" t="s">
        <v>19979</v>
      </c>
      <c r="O45" s="1016">
        <v>11689</v>
      </c>
      <c r="P45" s="1016">
        <v>422.49</v>
      </c>
      <c r="Q45" s="1017">
        <v>4</v>
      </c>
      <c r="R45" s="966">
        <v>198.49</v>
      </c>
      <c r="S45" s="1017">
        <v>1</v>
      </c>
      <c r="T45" s="1018">
        <v>88.8</v>
      </c>
      <c r="U45" s="967">
        <v>1</v>
      </c>
      <c r="V45" s="1016">
        <v>59</v>
      </c>
      <c r="W45" s="1017"/>
      <c r="X45" s="1018"/>
      <c r="Y45" s="1018">
        <v>115.92</v>
      </c>
      <c r="Z45" s="969">
        <v>376</v>
      </c>
      <c r="AA45" s="970"/>
      <c r="AB45" s="970">
        <v>21</v>
      </c>
      <c r="AC45" s="970"/>
      <c r="AD45" s="970">
        <v>8</v>
      </c>
      <c r="AE45" s="970"/>
      <c r="AF45" s="970">
        <v>41</v>
      </c>
      <c r="AG45" s="970"/>
      <c r="AH45" s="970">
        <v>281</v>
      </c>
      <c r="AI45" s="970"/>
      <c r="AJ45" s="970">
        <v>9</v>
      </c>
      <c r="AK45" s="970"/>
      <c r="AL45" s="970">
        <f t="shared" si="0"/>
        <v>360</v>
      </c>
      <c r="AM45" s="970"/>
      <c r="AN45" s="970"/>
      <c r="AO45" s="970"/>
      <c r="AP45" s="970"/>
      <c r="AQ45" s="970"/>
      <c r="AR45" s="970">
        <v>27</v>
      </c>
      <c r="AS45" s="970"/>
      <c r="AT45" s="970">
        <v>380</v>
      </c>
      <c r="AU45" s="1077">
        <v>1</v>
      </c>
      <c r="AV45" s="1077"/>
      <c r="AW45" s="1077"/>
      <c r="AX45" s="1077"/>
      <c r="AY45" s="1077">
        <v>312</v>
      </c>
      <c r="AZ45" s="1077" t="s">
        <v>19980</v>
      </c>
      <c r="BA45" s="1077" t="s">
        <v>19980</v>
      </c>
      <c r="BB45" s="1061">
        <v>8215</v>
      </c>
      <c r="BC45" s="35">
        <v>26</v>
      </c>
      <c r="BD45" s="972"/>
      <c r="BE45" s="972">
        <v>144944</v>
      </c>
      <c r="BF45" s="972">
        <v>144944</v>
      </c>
      <c r="BG45" s="1021">
        <v>6</v>
      </c>
      <c r="BH45" s="1099">
        <v>1</v>
      </c>
      <c r="BI45" s="1019">
        <v>5</v>
      </c>
      <c r="BJ45" s="1019">
        <v>6</v>
      </c>
      <c r="BK45" s="1019"/>
      <c r="BL45" s="1019"/>
    </row>
    <row r="46" spans="1:124" s="1100" customFormat="1" ht="30" customHeight="1">
      <c r="A46" s="961">
        <v>38</v>
      </c>
      <c r="B46" s="1011" t="s">
        <v>3335</v>
      </c>
      <c r="C46" s="1012" t="s">
        <v>16714</v>
      </c>
      <c r="D46" s="1013" t="s">
        <v>213</v>
      </c>
      <c r="E46" s="1013" t="s">
        <v>19832</v>
      </c>
      <c r="F46" s="1013" t="s">
        <v>19748</v>
      </c>
      <c r="G46" s="1013" t="s">
        <v>19981</v>
      </c>
      <c r="H46" s="1014">
        <v>43819</v>
      </c>
      <c r="I46" s="1013" t="s">
        <v>19765</v>
      </c>
      <c r="J46" s="1013" t="s">
        <v>19982</v>
      </c>
      <c r="K46" s="1015" t="s">
        <v>19983</v>
      </c>
      <c r="L46" s="1092" t="s">
        <v>19984</v>
      </c>
      <c r="M46" s="1093" t="s">
        <v>19985</v>
      </c>
      <c r="N46" s="458" t="s">
        <v>19986</v>
      </c>
      <c r="O46" s="1016">
        <v>2400</v>
      </c>
      <c r="P46" s="1016">
        <v>1274</v>
      </c>
      <c r="Q46" s="1017">
        <v>2</v>
      </c>
      <c r="R46" s="966">
        <v>402.5</v>
      </c>
      <c r="S46" s="1017">
        <v>1</v>
      </c>
      <c r="T46" s="1018">
        <v>63.6</v>
      </c>
      <c r="U46" s="967">
        <v>2</v>
      </c>
      <c r="V46" s="1016">
        <v>269</v>
      </c>
      <c r="W46" s="1017"/>
      <c r="X46" s="1018"/>
      <c r="Y46" s="1018">
        <v>80.099999999999994</v>
      </c>
      <c r="Z46" s="969">
        <v>50</v>
      </c>
      <c r="AA46" s="970">
        <v>62</v>
      </c>
      <c r="AB46" s="970">
        <v>64</v>
      </c>
      <c r="AC46" s="970">
        <v>8</v>
      </c>
      <c r="AD46" s="970">
        <v>9</v>
      </c>
      <c r="AE46" s="970">
        <v>51</v>
      </c>
      <c r="AF46" s="970">
        <v>52</v>
      </c>
      <c r="AG46" s="970">
        <v>4</v>
      </c>
      <c r="AH46" s="970">
        <v>10</v>
      </c>
      <c r="AI46" s="970">
        <v>5</v>
      </c>
      <c r="AJ46" s="970">
        <v>6</v>
      </c>
      <c r="AK46" s="970">
        <f t="shared" si="0"/>
        <v>130</v>
      </c>
      <c r="AL46" s="970">
        <f t="shared" si="0"/>
        <v>141</v>
      </c>
      <c r="AM46" s="970">
        <v>30</v>
      </c>
      <c r="AN46" s="970">
        <v>30</v>
      </c>
      <c r="AO46" s="970"/>
      <c r="AP46" s="970"/>
      <c r="AQ46" s="970">
        <v>129</v>
      </c>
      <c r="AR46" s="970">
        <v>140</v>
      </c>
      <c r="AS46" s="970">
        <v>129</v>
      </c>
      <c r="AT46" s="970">
        <v>140</v>
      </c>
      <c r="AU46" s="1077">
        <v>1</v>
      </c>
      <c r="AV46" s="1077">
        <v>3</v>
      </c>
      <c r="AW46" s="1077">
        <v>7</v>
      </c>
      <c r="AX46" s="1077">
        <v>17</v>
      </c>
      <c r="AY46" s="1077">
        <v>315</v>
      </c>
      <c r="AZ46" s="1077">
        <v>8</v>
      </c>
      <c r="BA46" s="1077">
        <v>8</v>
      </c>
      <c r="BB46" s="1020">
        <v>34127</v>
      </c>
      <c r="BC46" s="35">
        <v>108</v>
      </c>
      <c r="BD46" s="972"/>
      <c r="BE46" s="972">
        <v>51510</v>
      </c>
      <c r="BF46" s="972">
        <v>51510</v>
      </c>
      <c r="BG46" s="1021">
        <v>2</v>
      </c>
      <c r="BH46" s="1021">
        <v>1</v>
      </c>
      <c r="BI46" s="1021">
        <v>1</v>
      </c>
      <c r="BJ46" s="1019">
        <v>1</v>
      </c>
      <c r="BK46" s="1019">
        <v>1</v>
      </c>
      <c r="BL46" s="1019"/>
    </row>
    <row r="47" spans="1:124" s="1022" customFormat="1" ht="30" customHeight="1">
      <c r="A47" s="961">
        <v>39</v>
      </c>
      <c r="B47" s="1011" t="s">
        <v>3335</v>
      </c>
      <c r="C47" s="1012" t="s">
        <v>5862</v>
      </c>
      <c r="D47" s="1013" t="s">
        <v>213</v>
      </c>
      <c r="E47" s="1090" t="s">
        <v>19832</v>
      </c>
      <c r="F47" s="1090" t="s">
        <v>19919</v>
      </c>
      <c r="G47" s="1090" t="s">
        <v>19987</v>
      </c>
      <c r="H47" s="1091">
        <v>43819</v>
      </c>
      <c r="I47" s="1090" t="s">
        <v>19765</v>
      </c>
      <c r="J47" s="1013" t="s">
        <v>19988</v>
      </c>
      <c r="K47" s="1015" t="s">
        <v>19989</v>
      </c>
      <c r="L47" s="1092" t="s">
        <v>19990</v>
      </c>
      <c r="M47" s="1093" t="s">
        <v>19991</v>
      </c>
      <c r="N47" s="458" t="s">
        <v>19992</v>
      </c>
      <c r="O47" s="1094">
        <v>16870</v>
      </c>
      <c r="P47" s="1094">
        <v>1573</v>
      </c>
      <c r="Q47" s="1095">
        <v>3</v>
      </c>
      <c r="R47" s="966">
        <v>413.5</v>
      </c>
      <c r="S47" s="1095">
        <v>1</v>
      </c>
      <c r="T47" s="1096">
        <v>57</v>
      </c>
      <c r="U47" s="967">
        <v>4</v>
      </c>
      <c r="V47" s="1097">
        <v>313</v>
      </c>
      <c r="W47" s="1095">
        <v>4</v>
      </c>
      <c r="X47" s="1096">
        <v>367.6</v>
      </c>
      <c r="Y47" s="1096">
        <v>75</v>
      </c>
      <c r="Z47" s="969">
        <v>21</v>
      </c>
      <c r="AA47" s="970">
        <v>12551</v>
      </c>
      <c r="AB47" s="970">
        <v>12551</v>
      </c>
      <c r="AC47" s="970">
        <v>662</v>
      </c>
      <c r="AD47" s="970">
        <v>662</v>
      </c>
      <c r="AE47" s="970">
        <v>2894</v>
      </c>
      <c r="AF47" s="970">
        <v>2894</v>
      </c>
      <c r="AG47" s="970">
        <v>244</v>
      </c>
      <c r="AH47" s="970">
        <v>244</v>
      </c>
      <c r="AI47" s="970">
        <v>26</v>
      </c>
      <c r="AJ47" s="970">
        <v>155</v>
      </c>
      <c r="AK47" s="970">
        <f t="shared" si="0"/>
        <v>16377</v>
      </c>
      <c r="AL47" s="970">
        <f t="shared" si="0"/>
        <v>16506</v>
      </c>
      <c r="AM47" s="970"/>
      <c r="AN47" s="970"/>
      <c r="AO47" s="970"/>
      <c r="AP47" s="970"/>
      <c r="AQ47" s="970">
        <v>2856</v>
      </c>
      <c r="AR47" s="970">
        <v>2856</v>
      </c>
      <c r="AS47" s="970"/>
      <c r="AT47" s="970"/>
      <c r="AU47" s="1077">
        <v>1</v>
      </c>
      <c r="AV47" s="1077">
        <v>4</v>
      </c>
      <c r="AW47" s="1077">
        <v>9</v>
      </c>
      <c r="AX47" s="1077">
        <v>65</v>
      </c>
      <c r="AY47" s="1077">
        <v>309</v>
      </c>
      <c r="AZ47" s="1077">
        <v>8</v>
      </c>
      <c r="BA47" s="1077">
        <v>8</v>
      </c>
      <c r="BB47" s="1105">
        <v>5658</v>
      </c>
      <c r="BC47" s="35">
        <v>18</v>
      </c>
      <c r="BD47" s="972"/>
      <c r="BE47" s="972">
        <v>40130</v>
      </c>
      <c r="BF47" s="972">
        <v>40000</v>
      </c>
      <c r="BG47" s="1021">
        <v>1</v>
      </c>
      <c r="BH47" s="1021"/>
      <c r="BI47" s="1019">
        <v>1</v>
      </c>
      <c r="BJ47" s="1019"/>
      <c r="BK47" s="1019">
        <v>1</v>
      </c>
      <c r="BL47" s="1019"/>
      <c r="DB47" s="1023"/>
      <c r="DC47" s="1023"/>
      <c r="DD47" s="1023"/>
    </row>
    <row r="48" spans="1:124" s="1010" customFormat="1" ht="30" customHeight="1">
      <c r="A48" s="961">
        <v>40</v>
      </c>
      <c r="B48" s="1028" t="s">
        <v>3543</v>
      </c>
      <c r="C48" s="1024" t="s">
        <v>3784</v>
      </c>
      <c r="D48" s="961" t="s">
        <v>213</v>
      </c>
      <c r="E48" s="961" t="s">
        <v>19832</v>
      </c>
      <c r="F48" s="961" t="s">
        <v>19748</v>
      </c>
      <c r="G48" s="961" t="s">
        <v>19993</v>
      </c>
      <c r="H48" s="1025">
        <v>43201</v>
      </c>
      <c r="I48" s="961" t="s">
        <v>19765</v>
      </c>
      <c r="J48" s="961" t="s">
        <v>19994</v>
      </c>
      <c r="K48" s="1026" t="s">
        <v>19995</v>
      </c>
      <c r="L48" s="961" t="s">
        <v>19996</v>
      </c>
      <c r="M48" s="961" t="s">
        <v>19997</v>
      </c>
      <c r="N48" s="458" t="s">
        <v>19998</v>
      </c>
      <c r="O48" s="1106">
        <v>4359.6000000000004</v>
      </c>
      <c r="P48" s="1106">
        <v>1375</v>
      </c>
      <c r="Q48" s="1041">
        <v>3</v>
      </c>
      <c r="R48" s="966">
        <v>649</v>
      </c>
      <c r="S48" s="1041">
        <v>1</v>
      </c>
      <c r="T48" s="1042">
        <v>27</v>
      </c>
      <c r="U48" s="967">
        <v>1</v>
      </c>
      <c r="V48" s="1107">
        <v>108</v>
      </c>
      <c r="W48" s="1041">
        <v>1</v>
      </c>
      <c r="X48" s="1042">
        <v>24.3</v>
      </c>
      <c r="Y48" s="1042">
        <v>27</v>
      </c>
      <c r="Z48" s="969">
        <v>53</v>
      </c>
      <c r="AA48" s="970"/>
      <c r="AB48" s="970"/>
      <c r="AC48" s="970"/>
      <c r="AD48" s="970"/>
      <c r="AE48" s="970">
        <v>15</v>
      </c>
      <c r="AF48" s="970">
        <v>15</v>
      </c>
      <c r="AG48" s="970">
        <v>141</v>
      </c>
      <c r="AH48" s="970">
        <v>630</v>
      </c>
      <c r="AI48" s="970">
        <v>52</v>
      </c>
      <c r="AJ48" s="970">
        <v>114</v>
      </c>
      <c r="AK48" s="970">
        <v>208</v>
      </c>
      <c r="AL48" s="970">
        <v>759</v>
      </c>
      <c r="AM48" s="970"/>
      <c r="AN48" s="970"/>
      <c r="AO48" s="970"/>
      <c r="AP48" s="970"/>
      <c r="AQ48" s="970"/>
      <c r="AR48" s="970"/>
      <c r="AS48" s="970">
        <v>208</v>
      </c>
      <c r="AT48" s="970">
        <v>759</v>
      </c>
      <c r="AU48" s="1077">
        <v>1</v>
      </c>
      <c r="AV48" s="1077"/>
      <c r="AW48" s="1077">
        <v>3</v>
      </c>
      <c r="AX48" s="1077">
        <v>3</v>
      </c>
      <c r="AY48" s="1077">
        <v>320</v>
      </c>
      <c r="AZ48" s="1077">
        <v>9</v>
      </c>
      <c r="BA48" s="1077">
        <v>9</v>
      </c>
      <c r="BB48" s="1108">
        <v>26608</v>
      </c>
      <c r="BC48" s="35">
        <v>83</v>
      </c>
      <c r="BD48" s="972">
        <v>2000</v>
      </c>
      <c r="BE48" s="972">
        <v>42200</v>
      </c>
      <c r="BF48" s="972">
        <v>205104</v>
      </c>
      <c r="BG48" s="985">
        <v>4</v>
      </c>
      <c r="BH48" s="985">
        <v>1</v>
      </c>
      <c r="BI48" s="1009">
        <v>3</v>
      </c>
      <c r="BJ48" s="1009"/>
      <c r="BK48" s="1009"/>
      <c r="BL48" s="1009"/>
    </row>
    <row r="49" spans="1:64" s="1010" customFormat="1" ht="30" customHeight="1">
      <c r="A49" s="961">
        <v>41</v>
      </c>
      <c r="B49" s="1028" t="s">
        <v>3543</v>
      </c>
      <c r="C49" s="1012" t="s">
        <v>3556</v>
      </c>
      <c r="D49" s="1013" t="s">
        <v>213</v>
      </c>
      <c r="E49" s="1013" t="s">
        <v>19832</v>
      </c>
      <c r="F49" s="1013" t="s">
        <v>19748</v>
      </c>
      <c r="G49" s="1013" t="s">
        <v>19999</v>
      </c>
      <c r="H49" s="1014">
        <v>43201</v>
      </c>
      <c r="I49" s="1013" t="s">
        <v>19741</v>
      </c>
      <c r="J49" s="1013" t="s">
        <v>20000</v>
      </c>
      <c r="K49" s="1015" t="s">
        <v>20001</v>
      </c>
      <c r="L49" s="1013" t="s">
        <v>20002</v>
      </c>
      <c r="M49" s="1013" t="s">
        <v>20003</v>
      </c>
      <c r="N49" s="458" t="s">
        <v>20004</v>
      </c>
      <c r="O49" s="1106">
        <v>2830</v>
      </c>
      <c r="P49" s="1106">
        <v>1702</v>
      </c>
      <c r="Q49" s="1041">
        <v>5</v>
      </c>
      <c r="R49" s="966">
        <v>1247</v>
      </c>
      <c r="S49" s="1041">
        <v>1</v>
      </c>
      <c r="T49" s="1042">
        <v>165</v>
      </c>
      <c r="U49" s="967">
        <v>1</v>
      </c>
      <c r="V49" s="1107">
        <v>173</v>
      </c>
      <c r="W49" s="1041">
        <v>1</v>
      </c>
      <c r="X49" s="1042">
        <v>55</v>
      </c>
      <c r="Y49" s="1042">
        <v>67</v>
      </c>
      <c r="Z49" s="969">
        <v>15</v>
      </c>
      <c r="AA49" s="970">
        <v>6697</v>
      </c>
      <c r="AB49" s="970">
        <v>6697</v>
      </c>
      <c r="AC49" s="970">
        <v>813</v>
      </c>
      <c r="AD49" s="970">
        <v>813</v>
      </c>
      <c r="AE49" s="970">
        <v>34</v>
      </c>
      <c r="AF49" s="970">
        <v>34</v>
      </c>
      <c r="AG49" s="970">
        <v>3043</v>
      </c>
      <c r="AH49" s="970">
        <v>3043</v>
      </c>
      <c r="AI49" s="970"/>
      <c r="AJ49" s="970"/>
      <c r="AK49" s="970">
        <v>2763</v>
      </c>
      <c r="AL49" s="970">
        <v>10587</v>
      </c>
      <c r="AM49" s="970">
        <v>30</v>
      </c>
      <c r="AN49" s="970">
        <v>30</v>
      </c>
      <c r="AO49" s="970"/>
      <c r="AP49" s="970"/>
      <c r="AQ49" s="970">
        <v>174</v>
      </c>
      <c r="AR49" s="970">
        <v>174</v>
      </c>
      <c r="AS49" s="970">
        <v>4</v>
      </c>
      <c r="AT49" s="970">
        <v>4</v>
      </c>
      <c r="AU49" s="1077">
        <v>4</v>
      </c>
      <c r="AV49" s="1077"/>
      <c r="AW49" s="1077">
        <v>5</v>
      </c>
      <c r="AX49" s="1077">
        <v>120</v>
      </c>
      <c r="AY49" s="1077">
        <v>300</v>
      </c>
      <c r="AZ49" s="1077">
        <v>8</v>
      </c>
      <c r="BA49" s="1077">
        <v>8</v>
      </c>
      <c r="BB49" s="1108">
        <v>12556</v>
      </c>
      <c r="BC49" s="35">
        <v>42</v>
      </c>
      <c r="BD49" s="972">
        <v>2000</v>
      </c>
      <c r="BE49" s="972">
        <v>7883</v>
      </c>
      <c r="BF49" s="972">
        <v>168479</v>
      </c>
      <c r="BG49" s="985">
        <v>5</v>
      </c>
      <c r="BH49" s="985">
        <v>2</v>
      </c>
      <c r="BI49" s="1009">
        <v>3</v>
      </c>
      <c r="BJ49" s="1009">
        <v>5</v>
      </c>
      <c r="BK49" s="1009"/>
      <c r="BL49" s="1009"/>
    </row>
    <row r="50" spans="1:64" s="1010" customFormat="1" ht="30" customHeight="1">
      <c r="A50" s="961">
        <v>42</v>
      </c>
      <c r="B50" s="1028" t="s">
        <v>3543</v>
      </c>
      <c r="C50" s="1024" t="s">
        <v>6015</v>
      </c>
      <c r="D50" s="1008" t="s">
        <v>213</v>
      </c>
      <c r="E50" s="1008" t="s">
        <v>19832</v>
      </c>
      <c r="F50" s="1008" t="s">
        <v>19748</v>
      </c>
      <c r="G50" s="1008" t="s">
        <v>20005</v>
      </c>
      <c r="H50" s="1025">
        <v>43201</v>
      </c>
      <c r="I50" s="1008" t="s">
        <v>19765</v>
      </c>
      <c r="J50" s="1008" t="s">
        <v>20006</v>
      </c>
      <c r="K50" s="1109" t="s">
        <v>20007</v>
      </c>
      <c r="L50" s="1110" t="s">
        <v>20008</v>
      </c>
      <c r="M50" s="1111" t="s">
        <v>20009</v>
      </c>
      <c r="N50" s="458" t="s">
        <v>20010</v>
      </c>
      <c r="O50" s="1106">
        <v>15977</v>
      </c>
      <c r="P50" s="1106">
        <v>2421</v>
      </c>
      <c r="Q50" s="1041">
        <v>3</v>
      </c>
      <c r="R50" s="966">
        <v>430</v>
      </c>
      <c r="S50" s="1041">
        <v>1</v>
      </c>
      <c r="T50" s="1042">
        <v>238</v>
      </c>
      <c r="U50" s="967">
        <v>4</v>
      </c>
      <c r="V50" s="1107">
        <v>495</v>
      </c>
      <c r="W50" s="1041"/>
      <c r="X50" s="1042"/>
      <c r="Y50" s="1042">
        <v>106</v>
      </c>
      <c r="Z50" s="969">
        <v>78</v>
      </c>
      <c r="AA50" s="970">
        <v>19162</v>
      </c>
      <c r="AB50" s="970">
        <v>19162</v>
      </c>
      <c r="AC50" s="970">
        <v>923</v>
      </c>
      <c r="AD50" s="970">
        <v>923</v>
      </c>
      <c r="AE50" s="970">
        <v>1048</v>
      </c>
      <c r="AF50" s="970">
        <v>1048</v>
      </c>
      <c r="AG50" s="970">
        <v>1079</v>
      </c>
      <c r="AH50" s="970">
        <v>1079</v>
      </c>
      <c r="AI50" s="970">
        <v>12</v>
      </c>
      <c r="AJ50" s="970">
        <v>12</v>
      </c>
      <c r="AK50" s="970">
        <v>22224</v>
      </c>
      <c r="AL50" s="970">
        <v>22224</v>
      </c>
      <c r="AM50" s="970">
        <v>2</v>
      </c>
      <c r="AN50" s="970">
        <v>2</v>
      </c>
      <c r="AO50" s="970">
        <v>3</v>
      </c>
      <c r="AP50" s="970">
        <v>541</v>
      </c>
      <c r="AQ50" s="970">
        <v>2132</v>
      </c>
      <c r="AR50" s="970">
        <v>2132</v>
      </c>
      <c r="AS50" s="970">
        <v>22184</v>
      </c>
      <c r="AT50" s="970">
        <v>22184</v>
      </c>
      <c r="AU50" s="1077">
        <v>1</v>
      </c>
      <c r="AV50" s="1077"/>
      <c r="AW50" s="1077">
        <v>4</v>
      </c>
      <c r="AX50" s="1077">
        <v>20</v>
      </c>
      <c r="AY50" s="1077">
        <v>365</v>
      </c>
      <c r="AZ50" s="1077">
        <v>8</v>
      </c>
      <c r="BA50" s="1077">
        <v>8</v>
      </c>
      <c r="BB50" s="1108">
        <v>48239</v>
      </c>
      <c r="BC50" s="35">
        <v>132</v>
      </c>
      <c r="BD50" s="972"/>
      <c r="BE50" s="972">
        <v>13334</v>
      </c>
      <c r="BF50" s="972">
        <v>397246</v>
      </c>
      <c r="BG50" s="985">
        <v>7</v>
      </c>
      <c r="BH50" s="985">
        <v>1</v>
      </c>
      <c r="BI50" s="1009">
        <v>6</v>
      </c>
      <c r="BJ50" s="1009">
        <v>5</v>
      </c>
      <c r="BK50" s="1009">
        <v>2</v>
      </c>
      <c r="BL50" s="1009"/>
    </row>
    <row r="51" spans="1:64" s="1010" customFormat="1" ht="30" customHeight="1">
      <c r="A51" s="961">
        <v>43</v>
      </c>
      <c r="B51" s="1028" t="s">
        <v>3543</v>
      </c>
      <c r="C51" s="1024" t="s">
        <v>6004</v>
      </c>
      <c r="D51" s="961" t="s">
        <v>309</v>
      </c>
      <c r="E51" s="961" t="s">
        <v>19832</v>
      </c>
      <c r="F51" s="961" t="s">
        <v>19748</v>
      </c>
      <c r="G51" s="961" t="s">
        <v>20011</v>
      </c>
      <c r="H51" s="1025">
        <v>43201</v>
      </c>
      <c r="I51" s="961" t="s">
        <v>19765</v>
      </c>
      <c r="J51" s="961" t="s">
        <v>20012</v>
      </c>
      <c r="K51" s="1026" t="s">
        <v>20013</v>
      </c>
      <c r="L51" s="961" t="s">
        <v>20014</v>
      </c>
      <c r="M51" s="961" t="s">
        <v>20015</v>
      </c>
      <c r="N51" s="458" t="s">
        <v>20016</v>
      </c>
      <c r="O51" s="1106">
        <v>967</v>
      </c>
      <c r="P51" s="1106">
        <v>895</v>
      </c>
      <c r="Q51" s="1041">
        <v>3</v>
      </c>
      <c r="R51" s="966">
        <v>379</v>
      </c>
      <c r="S51" s="1041">
        <v>1</v>
      </c>
      <c r="T51" s="1042">
        <v>104</v>
      </c>
      <c r="U51" s="967"/>
      <c r="V51" s="1107"/>
      <c r="W51" s="1041"/>
      <c r="X51" s="1042"/>
      <c r="Y51" s="1042">
        <v>26</v>
      </c>
      <c r="Z51" s="969"/>
      <c r="AA51" s="970">
        <v>139</v>
      </c>
      <c r="AB51" s="970">
        <v>277</v>
      </c>
      <c r="AC51" s="970"/>
      <c r="AD51" s="970"/>
      <c r="AE51" s="970">
        <v>135</v>
      </c>
      <c r="AF51" s="970">
        <v>271</v>
      </c>
      <c r="AG51" s="970">
        <v>270</v>
      </c>
      <c r="AH51" s="970">
        <v>322</v>
      </c>
      <c r="AI51" s="970">
        <v>129</v>
      </c>
      <c r="AJ51" s="970">
        <v>510</v>
      </c>
      <c r="AK51" s="970">
        <v>673</v>
      </c>
      <c r="AL51" s="970">
        <v>1380</v>
      </c>
      <c r="AM51" s="970"/>
      <c r="AN51" s="970"/>
      <c r="AO51" s="970"/>
      <c r="AP51" s="970"/>
      <c r="AQ51" s="970"/>
      <c r="AR51" s="970"/>
      <c r="AS51" s="970">
        <v>673</v>
      </c>
      <c r="AT51" s="970">
        <v>1380</v>
      </c>
      <c r="AU51" s="1077">
        <v>1</v>
      </c>
      <c r="AV51" s="1077"/>
      <c r="AW51" s="1077">
        <v>2</v>
      </c>
      <c r="AX51" s="1077" t="s">
        <v>20017</v>
      </c>
      <c r="AY51" s="1077">
        <v>315</v>
      </c>
      <c r="AZ51" s="1077">
        <v>8</v>
      </c>
      <c r="BA51" s="1077">
        <v>8</v>
      </c>
      <c r="BB51" s="1108">
        <v>3927</v>
      </c>
      <c r="BC51" s="35">
        <v>12</v>
      </c>
      <c r="BD51" s="972">
        <v>2000</v>
      </c>
      <c r="BE51" s="972">
        <v>1582</v>
      </c>
      <c r="BF51" s="972">
        <v>39151</v>
      </c>
      <c r="BG51" s="985">
        <v>3</v>
      </c>
      <c r="BH51" s="985">
        <v>2</v>
      </c>
      <c r="BI51" s="1009">
        <v>1</v>
      </c>
      <c r="BJ51" s="1009">
        <v>3</v>
      </c>
      <c r="BK51" s="1009"/>
      <c r="BL51" s="1009"/>
    </row>
    <row r="52" spans="1:64" s="1010" customFormat="1" ht="30" customHeight="1">
      <c r="A52" s="961">
        <v>44</v>
      </c>
      <c r="B52" s="1028" t="s">
        <v>3543</v>
      </c>
      <c r="C52" s="1024" t="s">
        <v>3601</v>
      </c>
      <c r="D52" s="961" t="s">
        <v>309</v>
      </c>
      <c r="E52" s="961" t="s">
        <v>19738</v>
      </c>
      <c r="F52" s="961" t="s">
        <v>19748</v>
      </c>
      <c r="G52" s="961" t="s">
        <v>20018</v>
      </c>
      <c r="H52" s="1025">
        <v>43201</v>
      </c>
      <c r="I52" s="961" t="s">
        <v>19741</v>
      </c>
      <c r="J52" s="961" t="s">
        <v>20019</v>
      </c>
      <c r="K52" s="1026" t="s">
        <v>20020</v>
      </c>
      <c r="L52" s="961" t="s">
        <v>20021</v>
      </c>
      <c r="M52" s="961" t="s">
        <v>20022</v>
      </c>
      <c r="N52" s="458" t="s">
        <v>20023</v>
      </c>
      <c r="O52" s="980">
        <v>3429</v>
      </c>
      <c r="P52" s="980">
        <v>867</v>
      </c>
      <c r="Q52" s="981">
        <v>2</v>
      </c>
      <c r="R52" s="966">
        <v>396</v>
      </c>
      <c r="S52" s="981">
        <v>1</v>
      </c>
      <c r="T52" s="982">
        <v>82</v>
      </c>
      <c r="U52" s="967">
        <v>2</v>
      </c>
      <c r="V52" s="980">
        <v>216</v>
      </c>
      <c r="W52" s="981">
        <v>1</v>
      </c>
      <c r="X52" s="982">
        <v>29</v>
      </c>
      <c r="Y52" s="982">
        <v>29</v>
      </c>
      <c r="Z52" s="969">
        <v>50</v>
      </c>
      <c r="AA52" s="970">
        <v>3010</v>
      </c>
      <c r="AB52" s="970">
        <v>3010</v>
      </c>
      <c r="AC52" s="970">
        <v>1020</v>
      </c>
      <c r="AD52" s="970">
        <v>1020</v>
      </c>
      <c r="AE52" s="970">
        <v>66</v>
      </c>
      <c r="AF52" s="970">
        <v>66</v>
      </c>
      <c r="AG52" s="970">
        <v>1</v>
      </c>
      <c r="AH52" s="970">
        <v>1</v>
      </c>
      <c r="AI52" s="970">
        <v>237</v>
      </c>
      <c r="AJ52" s="970">
        <v>237</v>
      </c>
      <c r="AK52" s="970">
        <v>4334</v>
      </c>
      <c r="AL52" s="970">
        <v>4334</v>
      </c>
      <c r="AM52" s="970">
        <v>1000</v>
      </c>
      <c r="AN52" s="970">
        <v>1000</v>
      </c>
      <c r="AO52" s="970"/>
      <c r="AP52" s="970"/>
      <c r="AQ52" s="970"/>
      <c r="AR52" s="970"/>
      <c r="AS52" s="970">
        <v>4334</v>
      </c>
      <c r="AT52" s="970">
        <v>4334</v>
      </c>
      <c r="AU52" s="1077">
        <v>1</v>
      </c>
      <c r="AV52" s="1077">
        <v>2</v>
      </c>
      <c r="AW52" s="1077">
        <v>6</v>
      </c>
      <c r="AX52" s="1077">
        <v>40</v>
      </c>
      <c r="AY52" s="1077">
        <v>311</v>
      </c>
      <c r="AZ52" s="1077">
        <v>8</v>
      </c>
      <c r="BA52" s="1077">
        <v>8</v>
      </c>
      <c r="BB52" s="325">
        <v>10030</v>
      </c>
      <c r="BC52" s="35">
        <v>32</v>
      </c>
      <c r="BD52" s="972"/>
      <c r="BE52" s="972"/>
      <c r="BF52" s="972">
        <v>200380</v>
      </c>
      <c r="BG52" s="337">
        <v>2</v>
      </c>
      <c r="BH52" s="337">
        <v>1</v>
      </c>
      <c r="BI52" s="337">
        <v>1</v>
      </c>
      <c r="BJ52" s="1009">
        <v>1</v>
      </c>
      <c r="BK52" s="1009">
        <v>1</v>
      </c>
      <c r="BL52" s="1009"/>
    </row>
    <row r="53" spans="1:64" s="1010" customFormat="1" ht="30" customHeight="1">
      <c r="A53" s="961">
        <v>45</v>
      </c>
      <c r="B53" s="1028" t="s">
        <v>3543</v>
      </c>
      <c r="C53" s="1024" t="s">
        <v>3571</v>
      </c>
      <c r="D53" s="961" t="s">
        <v>309</v>
      </c>
      <c r="E53" s="961" t="s">
        <v>19738</v>
      </c>
      <c r="F53" s="961" t="s">
        <v>19748</v>
      </c>
      <c r="G53" s="961" t="s">
        <v>20024</v>
      </c>
      <c r="H53" s="1025">
        <v>43201</v>
      </c>
      <c r="I53" s="961" t="s">
        <v>19741</v>
      </c>
      <c r="J53" s="961" t="s">
        <v>20025</v>
      </c>
      <c r="K53" s="1026" t="s">
        <v>20026</v>
      </c>
      <c r="L53" s="961" t="s">
        <v>20027</v>
      </c>
      <c r="M53" s="961" t="s">
        <v>20028</v>
      </c>
      <c r="N53" s="458" t="s">
        <v>20029</v>
      </c>
      <c r="O53" s="1112" t="s">
        <v>20030</v>
      </c>
      <c r="P53" s="1112" t="s">
        <v>20031</v>
      </c>
      <c r="Q53" s="1041">
        <v>2</v>
      </c>
      <c r="R53" s="966">
        <v>555.07000000000005</v>
      </c>
      <c r="S53" s="1041">
        <v>1</v>
      </c>
      <c r="T53" s="1042">
        <v>44.1</v>
      </c>
      <c r="U53" s="967">
        <v>2</v>
      </c>
      <c r="V53" s="1107">
        <v>55.85</v>
      </c>
      <c r="W53" s="1041">
        <v>8</v>
      </c>
      <c r="X53" s="1042">
        <v>259.2</v>
      </c>
      <c r="Y53" s="1042">
        <v>60.33</v>
      </c>
      <c r="Z53" s="969">
        <v>25</v>
      </c>
      <c r="AA53" s="970">
        <v>1559</v>
      </c>
      <c r="AB53" s="970">
        <v>1829</v>
      </c>
      <c r="AC53" s="970">
        <v>59</v>
      </c>
      <c r="AD53" s="970">
        <v>59</v>
      </c>
      <c r="AE53" s="970">
        <v>697</v>
      </c>
      <c r="AF53" s="970">
        <v>860</v>
      </c>
      <c r="AG53" s="970">
        <v>74</v>
      </c>
      <c r="AH53" s="970">
        <v>107</v>
      </c>
      <c r="AI53" s="970">
        <v>146</v>
      </c>
      <c r="AJ53" s="970">
        <v>455</v>
      </c>
      <c r="AK53" s="970">
        <v>2535</v>
      </c>
      <c r="AL53" s="970">
        <v>3310</v>
      </c>
      <c r="AM53" s="970"/>
      <c r="AN53" s="970"/>
      <c r="AO53" s="970"/>
      <c r="AP53" s="970"/>
      <c r="AQ53" s="970"/>
      <c r="AR53" s="970"/>
      <c r="AS53" s="970">
        <v>2535</v>
      </c>
      <c r="AT53" s="970">
        <v>3310</v>
      </c>
      <c r="AU53" s="1077">
        <v>1</v>
      </c>
      <c r="AV53" s="1077">
        <v>2</v>
      </c>
      <c r="AW53" s="1077">
        <v>7</v>
      </c>
      <c r="AX53" s="1077">
        <v>30</v>
      </c>
      <c r="AY53" s="1077">
        <v>300</v>
      </c>
      <c r="AZ53" s="1077">
        <v>8</v>
      </c>
      <c r="BA53" s="1077">
        <v>8</v>
      </c>
      <c r="BB53" s="1108">
        <v>30000</v>
      </c>
      <c r="BC53" s="35">
        <v>50</v>
      </c>
      <c r="BD53" s="972"/>
      <c r="BE53" s="972"/>
      <c r="BF53" s="972">
        <v>570160</v>
      </c>
      <c r="BG53" s="985">
        <v>2</v>
      </c>
      <c r="BH53" s="985">
        <v>1</v>
      </c>
      <c r="BI53" s="1009">
        <v>1</v>
      </c>
      <c r="BJ53" s="1009">
        <v>1</v>
      </c>
      <c r="BK53" s="1009"/>
      <c r="BL53" s="1009">
        <v>1</v>
      </c>
    </row>
    <row r="54" spans="1:64" s="1010" customFormat="1" ht="30" customHeight="1">
      <c r="A54" s="961">
        <v>46</v>
      </c>
      <c r="B54" s="1028" t="s">
        <v>3543</v>
      </c>
      <c r="C54" s="963" t="s">
        <v>20032</v>
      </c>
      <c r="D54" s="962" t="s">
        <v>309</v>
      </c>
      <c r="E54" s="962" t="s">
        <v>19738</v>
      </c>
      <c r="F54" s="962" t="s">
        <v>19748</v>
      </c>
      <c r="G54" s="962" t="s">
        <v>20033</v>
      </c>
      <c r="H54" s="964">
        <v>43201</v>
      </c>
      <c r="I54" s="962" t="s">
        <v>19741</v>
      </c>
      <c r="J54" s="962" t="s">
        <v>20034</v>
      </c>
      <c r="K54" s="965" t="s">
        <v>20035</v>
      </c>
      <c r="L54" s="89" t="s">
        <v>20036</v>
      </c>
      <c r="M54" s="1034" t="s">
        <v>20037</v>
      </c>
      <c r="N54" s="458" t="s">
        <v>20038</v>
      </c>
      <c r="O54" s="980">
        <v>4680</v>
      </c>
      <c r="P54" s="980">
        <v>559.28</v>
      </c>
      <c r="Q54" s="981">
        <v>2</v>
      </c>
      <c r="R54" s="966">
        <v>395.33</v>
      </c>
      <c r="S54" s="981">
        <v>1</v>
      </c>
      <c r="T54" s="1050">
        <v>13</v>
      </c>
      <c r="U54" s="967"/>
      <c r="V54" s="1051">
        <v>127.5</v>
      </c>
      <c r="W54" s="981">
        <v>4</v>
      </c>
      <c r="X54" s="1050"/>
      <c r="Y54" s="1050">
        <v>23</v>
      </c>
      <c r="Z54" s="969">
        <v>24</v>
      </c>
      <c r="AA54" s="970"/>
      <c r="AB54" s="970">
        <v>2752</v>
      </c>
      <c r="AC54" s="970"/>
      <c r="AD54" s="970"/>
      <c r="AE54" s="970"/>
      <c r="AF54" s="970">
        <v>38</v>
      </c>
      <c r="AG54" s="970"/>
      <c r="AH54" s="970">
        <v>452</v>
      </c>
      <c r="AI54" s="970"/>
      <c r="AJ54" s="970"/>
      <c r="AK54" s="970"/>
      <c r="AL54" s="970">
        <v>3242</v>
      </c>
      <c r="AM54" s="970"/>
      <c r="AN54" s="970"/>
      <c r="AO54" s="970"/>
      <c r="AP54" s="970"/>
      <c r="AQ54" s="970"/>
      <c r="AR54" s="970"/>
      <c r="AS54" s="970"/>
      <c r="AT54" s="970"/>
      <c r="AU54" s="1077">
        <v>1</v>
      </c>
      <c r="AV54" s="1077"/>
      <c r="AW54" s="1077">
        <v>1</v>
      </c>
      <c r="AX54" s="1077">
        <v>1</v>
      </c>
      <c r="AY54" s="1077">
        <v>286</v>
      </c>
      <c r="AZ54" s="1077">
        <v>8</v>
      </c>
      <c r="BA54" s="1077">
        <v>8</v>
      </c>
      <c r="BB54" s="1037">
        <v>8621</v>
      </c>
      <c r="BC54" s="35">
        <v>30</v>
      </c>
      <c r="BD54" s="972"/>
      <c r="BE54" s="972"/>
      <c r="BF54" s="972">
        <v>70250</v>
      </c>
      <c r="BG54" s="985">
        <v>2</v>
      </c>
      <c r="BH54" s="985">
        <v>1</v>
      </c>
      <c r="BI54" s="985">
        <v>1</v>
      </c>
      <c r="BJ54" s="1009">
        <v>1</v>
      </c>
      <c r="BK54" s="1009">
        <v>1</v>
      </c>
      <c r="BL54" s="815"/>
    </row>
    <row r="55" spans="1:64" s="1010" customFormat="1" ht="30" customHeight="1">
      <c r="A55" s="961">
        <v>47</v>
      </c>
      <c r="B55" s="961" t="s">
        <v>3543</v>
      </c>
      <c r="C55" s="963" t="s">
        <v>3784</v>
      </c>
      <c r="D55" s="962" t="s">
        <v>350</v>
      </c>
      <c r="E55" s="962" t="s">
        <v>19762</v>
      </c>
      <c r="F55" s="962" t="s">
        <v>19748</v>
      </c>
      <c r="G55" s="962" t="s">
        <v>20039</v>
      </c>
      <c r="H55" s="964">
        <v>44630</v>
      </c>
      <c r="I55" s="962" t="s">
        <v>19741</v>
      </c>
      <c r="J55" s="962" t="s">
        <v>20040</v>
      </c>
      <c r="K55" s="965" t="s">
        <v>20041</v>
      </c>
      <c r="L55" s="89" t="s">
        <v>20042</v>
      </c>
      <c r="M55" s="1034" t="s">
        <v>20043</v>
      </c>
      <c r="N55" s="458" t="s">
        <v>20044</v>
      </c>
      <c r="O55" s="980">
        <v>3828</v>
      </c>
      <c r="P55" s="980">
        <v>427.23</v>
      </c>
      <c r="Q55" s="981">
        <v>7</v>
      </c>
      <c r="R55" s="966">
        <v>328</v>
      </c>
      <c r="S55" s="981">
        <v>2</v>
      </c>
      <c r="T55" s="1050">
        <v>40.5</v>
      </c>
      <c r="U55" s="967">
        <v>1</v>
      </c>
      <c r="V55" s="1051">
        <v>210</v>
      </c>
      <c r="W55" s="981">
        <v>1</v>
      </c>
      <c r="X55" s="1050">
        <v>121</v>
      </c>
      <c r="Y55" s="1050">
        <v>12</v>
      </c>
      <c r="Z55" s="969">
        <v>15</v>
      </c>
      <c r="AA55" s="970">
        <v>120</v>
      </c>
      <c r="AB55" s="970">
        <v>180</v>
      </c>
      <c r="AC55" s="970">
        <v>300</v>
      </c>
      <c r="AD55" s="970">
        <v>350</v>
      </c>
      <c r="AE55" s="970">
        <v>800</v>
      </c>
      <c r="AF55" s="970">
        <v>1500</v>
      </c>
      <c r="AG55" s="970">
        <v>5</v>
      </c>
      <c r="AH55" s="970">
        <v>50</v>
      </c>
      <c r="AI55" s="970">
        <v>5</v>
      </c>
      <c r="AJ55" s="970">
        <v>50</v>
      </c>
      <c r="AK55" s="970">
        <v>1230</v>
      </c>
      <c r="AL55" s="970">
        <v>2130</v>
      </c>
      <c r="AM55" s="970">
        <v>1000</v>
      </c>
      <c r="AN55" s="970">
        <v>1500</v>
      </c>
      <c r="AO55" s="970">
        <v>300</v>
      </c>
      <c r="AP55" s="970">
        <v>351</v>
      </c>
      <c r="AQ55" s="970">
        <v>300</v>
      </c>
      <c r="AR55" s="970">
        <v>350</v>
      </c>
      <c r="AS55" s="970">
        <v>300</v>
      </c>
      <c r="AT55" s="970">
        <v>300</v>
      </c>
      <c r="AU55" s="1077">
        <v>1</v>
      </c>
      <c r="AV55" s="1077">
        <v>1</v>
      </c>
      <c r="AW55" s="1077">
        <v>3</v>
      </c>
      <c r="AX55" s="1077">
        <v>35</v>
      </c>
      <c r="AY55" s="1077">
        <v>300</v>
      </c>
      <c r="AZ55" s="1077">
        <v>8</v>
      </c>
      <c r="BA55" s="1077">
        <v>8</v>
      </c>
      <c r="BB55" s="1037">
        <v>2500</v>
      </c>
      <c r="BC55" s="35">
        <v>8</v>
      </c>
      <c r="BD55" s="972"/>
      <c r="BE55" s="972"/>
      <c r="BF55" s="972">
        <v>5000</v>
      </c>
      <c r="BG55" s="985">
        <v>2</v>
      </c>
      <c r="BH55" s="985">
        <v>2</v>
      </c>
      <c r="BI55" s="985"/>
      <c r="BJ55" s="1009">
        <v>1</v>
      </c>
      <c r="BK55" s="1009">
        <v>1</v>
      </c>
      <c r="BL55" s="815"/>
    </row>
  </sheetData>
  <mergeCells count="72">
    <mergeCell ref="U5:V5"/>
    <mergeCell ref="W5:X5"/>
    <mergeCell ref="T6:T8"/>
    <mergeCell ref="U6:U8"/>
    <mergeCell ref="X6:X8"/>
    <mergeCell ref="V6:V8"/>
    <mergeCell ref="W6:W8"/>
    <mergeCell ref="S6:S8"/>
    <mergeCell ref="O5:O8"/>
    <mergeCell ref="P5:P8"/>
    <mergeCell ref="Q5:R5"/>
    <mergeCell ref="S5:T5"/>
    <mergeCell ref="G6:G8"/>
    <mergeCell ref="H6:H8"/>
    <mergeCell ref="I6:I8"/>
    <mergeCell ref="Q6:Q8"/>
    <mergeCell ref="R6:R8"/>
    <mergeCell ref="BD5:BD8"/>
    <mergeCell ref="BE5:BE8"/>
    <mergeCell ref="BF5:BF8"/>
    <mergeCell ref="BH5:BI5"/>
    <mergeCell ref="BJ5:BL5"/>
    <mergeCell ref="BH6:BH8"/>
    <mergeCell ref="BI6:BI8"/>
    <mergeCell ref="BJ6:BJ8"/>
    <mergeCell ref="BK6:BK8"/>
    <mergeCell ref="BL6:BL8"/>
    <mergeCell ref="B6:B8"/>
    <mergeCell ref="C6:C8"/>
    <mergeCell ref="D6:D8"/>
    <mergeCell ref="E6:E8"/>
    <mergeCell ref="F6:F8"/>
    <mergeCell ref="AW5:AX7"/>
    <mergeCell ref="AY5:AY8"/>
    <mergeCell ref="AZ5:AZ8"/>
    <mergeCell ref="BA5:BA8"/>
    <mergeCell ref="BB5:BB8"/>
    <mergeCell ref="AA6:AD6"/>
    <mergeCell ref="AE6:AL6"/>
    <mergeCell ref="AM6:AN7"/>
    <mergeCell ref="AO6:AP7"/>
    <mergeCell ref="AA7:AB7"/>
    <mergeCell ref="AC7:AD7"/>
    <mergeCell ref="AE7:AF7"/>
    <mergeCell ref="AG7:AH7"/>
    <mergeCell ref="AI7:AJ7"/>
    <mergeCell ref="AU5:AU8"/>
    <mergeCell ref="AV5:AV8"/>
    <mergeCell ref="AS6:AT7"/>
    <mergeCell ref="AQ6:AR7"/>
    <mergeCell ref="AK7:AL7"/>
    <mergeCell ref="BE4:BF4"/>
    <mergeCell ref="BG4:BL4"/>
    <mergeCell ref="A5:A8"/>
    <mergeCell ref="B5:C5"/>
    <mergeCell ref="D5:I5"/>
    <mergeCell ref="J5:J8"/>
    <mergeCell ref="K5:K8"/>
    <mergeCell ref="L5:L8"/>
    <mergeCell ref="M5:M8"/>
    <mergeCell ref="N5:N8"/>
    <mergeCell ref="AY4:BD4"/>
    <mergeCell ref="BC5:BC8"/>
    <mergeCell ref="Y5:Y8"/>
    <mergeCell ref="Z5:Z8"/>
    <mergeCell ref="AA5:AP5"/>
    <mergeCell ref="AQ5:AT5"/>
    <mergeCell ref="A2:D2"/>
    <mergeCell ref="A4:N4"/>
    <mergeCell ref="O4:Z4"/>
    <mergeCell ref="AA4:AT4"/>
    <mergeCell ref="AU4:AX4"/>
  </mergeCells>
  <phoneticPr fontId="3" type="noConversion"/>
  <hyperlinks>
    <hyperlink ref="N15" r:id="rId1" xr:uid="{3ED78236-79A8-4BF1-8483-6E9AA2539586}"/>
    <hyperlink ref="M17" r:id="rId2" display="www.anseong.go.kr/tourPortal/munhak" xr:uid="{92FBC569-4182-464C-8739-C4278EB31F41}"/>
    <hyperlink ref="N17" r:id="rId3" xr:uid="{EA12B311-8603-4ADD-8BB9-326846173C06}"/>
    <hyperlink ref="N16" r:id="rId4" xr:uid="{52201DC5-AB64-419D-B9A3-57255F4ADA57}"/>
    <hyperlink ref="N20" r:id="rId5" xr:uid="{027D1B25-0B3E-4AB5-BBE5-9E38203702E9}"/>
    <hyperlink ref="N19" r:id="rId6" display="www.mcst.or.kr" xr:uid="{52C872F6-BFB4-43E0-953D-2A2C13C263C5}"/>
    <hyperlink ref="N9" r:id="rId7" xr:uid="{04B7423D-124C-4E68-B9FC-E28D52CDE0D9}"/>
    <hyperlink ref="N13" r:id="rId8" xr:uid="{23F12F4B-1DAC-4C70-A008-C055CF67B469}"/>
    <hyperlink ref="N14" r:id="rId9" xr:uid="{43CBE45B-7617-4214-9078-8CFF208A4083}"/>
    <hyperlink ref="N28" r:id="rId10" xr:uid="{FA115E8C-1560-4C45-940B-C799168DFC0A}"/>
    <hyperlink ref="N46" r:id="rId11" xr:uid="{18DEF128-7040-47EF-94E6-16446A410D9B}"/>
    <hyperlink ref="N45" r:id="rId12" xr:uid="{2E3875C9-E6FD-406B-BD53-EBE52AF2E78C}"/>
    <hyperlink ref="N42" r:id="rId13" xr:uid="{1B884BB1-1E5D-4A67-8EFF-9F0A130AED49}"/>
    <hyperlink ref="N41" r:id="rId14" xr:uid="{39505C23-E8C4-40FF-9EC9-0093CEEC5694}"/>
    <hyperlink ref="N43" r:id="rId15" xr:uid="{0E70CF7D-CB90-4508-B80A-C1D53521CD58}"/>
    <hyperlink ref="N47" r:id="rId16" xr:uid="{155E4558-6FDA-414F-9211-3E5EB52AF345}"/>
    <hyperlink ref="N30" r:id="rId17" xr:uid="{5908271D-F1B5-4B00-A220-4F48E8BDEDF6}"/>
    <hyperlink ref="N36" r:id="rId18" xr:uid="{C5DA7391-3944-4DC0-8DEA-1B9E14638721}"/>
    <hyperlink ref="N37" r:id="rId19" xr:uid="{5AB1391C-67B2-4BA7-B9D6-C29461178B2C}"/>
    <hyperlink ref="N32" r:id="rId20" xr:uid="{633E631E-9090-48AF-9B03-C86E15A54789}"/>
    <hyperlink ref="N50" r:id="rId21" xr:uid="{CC7CFAB6-5A20-4B96-A04E-D2B61409D0B2}"/>
    <hyperlink ref="N52" r:id="rId22" xr:uid="{77A3E502-E722-42E7-A71E-16D8D4A76D72}"/>
    <hyperlink ref="N53" r:id="rId23" xr:uid="{8D133D30-0C9D-4E6C-8F4D-2470381FCC83}"/>
    <hyperlink ref="N51" r:id="rId24" xr:uid="{E4C7FD46-BC16-4E65-8B76-C2BC5DF86057}"/>
    <hyperlink ref="N49" r:id="rId25" xr:uid="{1187E7FF-42E2-46A6-9448-39BF867A2F98}"/>
    <hyperlink ref="N48" r:id="rId26" xr:uid="{912D9EB0-E333-4883-AD06-3325046C4872}"/>
    <hyperlink ref="N54" r:id="rId27" xr:uid="{1153C347-97E0-48AE-8A82-B1718E734002}"/>
  </hyperlinks>
  <pageMargins left="0.23622047244094491" right="0.23622047244094491" top="0.74803149606299213" bottom="0.74803149606299213" header="0.31496062992125984" footer="0.31496062992125984"/>
  <pageSetup paperSize="9" scale="10" fitToHeight="0" orientation="portrait" horizontalDpi="4294967294" verticalDpi="4294967294" r:id="rId2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7F7A-63C4-4412-9E56-99E82405264D}">
  <dimension ref="A1:AF149"/>
  <sheetViews>
    <sheetView zoomScaleNormal="100" zoomScaleSheetLayoutView="100" workbookViewId="0">
      <pane ySplit="5" topLeftCell="A6" activePane="bottomLeft" state="frozen"/>
      <selection activeCell="A2" sqref="A2:C2"/>
      <selection pane="bottomLeft" activeCell="Q145" sqref="Q145"/>
    </sheetView>
  </sheetViews>
  <sheetFormatPr defaultRowHeight="16.5" customHeight="1"/>
  <cols>
    <col min="1" max="1" width="4.625" style="1691" customWidth="1"/>
    <col min="2" max="2" width="11.625" style="1691" customWidth="1"/>
    <col min="3" max="3" width="9" style="1691" customWidth="1"/>
    <col min="4" max="4" width="20.75" style="1691" customWidth="1"/>
    <col min="5" max="5" width="42.5" style="1692" customWidth="1"/>
    <col min="6" max="6" width="12.625" style="1691" customWidth="1"/>
    <col min="7" max="7" width="14.75" style="1691" customWidth="1"/>
    <col min="8" max="8" width="9" style="1691"/>
    <col min="9" max="9" width="42.375" style="1693" customWidth="1"/>
    <col min="10" max="10" width="13" style="1691" customWidth="1"/>
    <col min="11" max="11" width="9" style="1691"/>
    <col min="12" max="16" width="8.125" style="1635" customWidth="1"/>
    <col min="17" max="17" width="39" style="1693" customWidth="1"/>
    <col min="18" max="18" width="16.625" style="1694" customWidth="1"/>
    <col min="19" max="21" width="9.125" style="1635" customWidth="1"/>
    <col min="22" max="25" width="9.125" style="1636" customWidth="1"/>
    <col min="26" max="26" width="9.125" style="1637" customWidth="1"/>
    <col min="27" max="31" width="9.125" style="1695" customWidth="1"/>
    <col min="32" max="32" width="15.625" style="1691" customWidth="1"/>
    <col min="33" max="16384" width="9" style="1635"/>
  </cols>
  <sheetData>
    <row r="1" spans="1:32" ht="16.5" customHeight="1">
      <c r="A1" s="1978"/>
      <c r="B1" s="1978"/>
      <c r="C1" s="1978"/>
      <c r="D1" s="1978"/>
      <c r="E1" s="1978"/>
      <c r="F1" s="1630"/>
      <c r="G1" s="1630"/>
      <c r="H1" s="1630"/>
      <c r="I1" s="1631"/>
      <c r="J1" s="1630"/>
      <c r="K1" s="1630"/>
      <c r="L1" s="1632"/>
      <c r="M1" s="1632"/>
      <c r="N1" s="1630"/>
      <c r="O1" s="1633"/>
      <c r="P1" s="1633"/>
      <c r="Q1" s="1631"/>
      <c r="R1" s="1634"/>
      <c r="T1" s="1630"/>
      <c r="U1" s="1632"/>
      <c r="AA1" s="1638"/>
      <c r="AB1" s="1638"/>
      <c r="AC1" s="1638"/>
      <c r="AD1" s="1639"/>
      <c r="AE1" s="1640"/>
      <c r="AF1" s="1630"/>
    </row>
    <row r="2" spans="1:32" s="1650" customFormat="1" ht="16.5" customHeight="1">
      <c r="A2" s="1979" t="s">
        <v>23475</v>
      </c>
      <c r="B2" s="1979"/>
      <c r="C2" s="1979"/>
      <c r="D2" s="1641"/>
      <c r="E2" s="1642"/>
      <c r="F2" s="1641"/>
      <c r="G2" s="1641"/>
      <c r="H2" s="1641"/>
      <c r="I2" s="1642"/>
      <c r="J2" s="1641"/>
      <c r="K2" s="1641"/>
      <c r="L2" s="1642"/>
      <c r="M2" s="1642"/>
      <c r="N2" s="1642"/>
      <c r="O2" s="1642"/>
      <c r="P2" s="1642"/>
      <c r="Q2" s="1643"/>
      <c r="R2" s="1643"/>
      <c r="S2" s="1644"/>
      <c r="T2" s="1645"/>
      <c r="U2" s="1645"/>
      <c r="V2" s="1646"/>
      <c r="W2" s="1646"/>
      <c r="X2" s="1646"/>
      <c r="Y2" s="1646"/>
      <c r="Z2" s="1647"/>
      <c r="AA2" s="1648"/>
      <c r="AB2" s="1648"/>
      <c r="AC2" s="1648"/>
      <c r="AD2" s="1648"/>
      <c r="AE2" s="1648"/>
      <c r="AF2" s="1649"/>
    </row>
    <row r="3" spans="1:32" s="1650" customFormat="1" ht="16.5" customHeight="1">
      <c r="A3" s="1924" t="s">
        <v>12849</v>
      </c>
      <c r="B3" s="1924"/>
      <c r="C3" s="1924"/>
      <c r="D3" s="1651"/>
      <c r="E3" s="1652"/>
      <c r="F3" s="1651"/>
      <c r="G3" s="1651"/>
      <c r="H3" s="1651"/>
      <c r="I3" s="1653"/>
      <c r="J3" s="1651"/>
      <c r="K3" s="1651"/>
      <c r="L3" s="1651"/>
      <c r="M3" s="1652"/>
      <c r="N3" s="1651"/>
      <c r="O3" s="1654"/>
      <c r="P3" s="1654"/>
      <c r="Q3" s="1653"/>
      <c r="R3" s="1655"/>
      <c r="S3" s="1656"/>
      <c r="T3" s="1651"/>
      <c r="U3" s="1651"/>
      <c r="V3" s="1657"/>
      <c r="W3" s="1657"/>
      <c r="X3" s="1657"/>
      <c r="Y3" s="1657"/>
      <c r="Z3" s="1658"/>
      <c r="AA3" s="1659"/>
      <c r="AB3" s="1659"/>
      <c r="AC3" s="1659"/>
      <c r="AD3" s="1660"/>
      <c r="AE3" s="1661"/>
      <c r="AF3" s="1651"/>
    </row>
    <row r="4" spans="1:32" s="1662" customFormat="1" ht="16.5" customHeight="1">
      <c r="A4" s="1878" t="s">
        <v>23476</v>
      </c>
      <c r="B4" s="1971" t="s">
        <v>17915</v>
      </c>
      <c r="C4" s="1971" t="s">
        <v>17916</v>
      </c>
      <c r="D4" s="1971" t="s">
        <v>23477</v>
      </c>
      <c r="E4" s="1971" t="s">
        <v>23478</v>
      </c>
      <c r="F4" s="1971" t="s">
        <v>17920</v>
      </c>
      <c r="G4" s="1971" t="s">
        <v>17922</v>
      </c>
      <c r="H4" s="1971" t="s">
        <v>23479</v>
      </c>
      <c r="I4" s="1971" t="s">
        <v>23480</v>
      </c>
      <c r="J4" s="1971" t="s">
        <v>23481</v>
      </c>
      <c r="K4" s="1971" t="s">
        <v>23482</v>
      </c>
      <c r="L4" s="1971" t="s">
        <v>23483</v>
      </c>
      <c r="M4" s="1971"/>
      <c r="N4" s="1971"/>
      <c r="O4" s="1971"/>
      <c r="P4" s="1971" t="s">
        <v>23484</v>
      </c>
      <c r="Q4" s="1971" t="s">
        <v>23485</v>
      </c>
      <c r="R4" s="1971" t="s">
        <v>23486</v>
      </c>
      <c r="S4" s="1971" t="s">
        <v>23487</v>
      </c>
      <c r="T4" s="1971"/>
      <c r="U4" s="1971"/>
      <c r="V4" s="1976" t="s">
        <v>23488</v>
      </c>
      <c r="W4" s="1977"/>
      <c r="X4" s="1977"/>
      <c r="Y4" s="1977"/>
      <c r="Z4" s="1977"/>
      <c r="AA4" s="1971" t="s">
        <v>23489</v>
      </c>
      <c r="AB4" s="1971"/>
      <c r="AC4" s="1971"/>
      <c r="AD4" s="1971"/>
      <c r="AE4" s="1971"/>
      <c r="AF4" s="1877" t="s">
        <v>23490</v>
      </c>
    </row>
    <row r="5" spans="1:32" s="1662" customFormat="1" ht="16.5" customHeight="1">
      <c r="A5" s="1878"/>
      <c r="B5" s="1971"/>
      <c r="C5" s="1971"/>
      <c r="D5" s="1971"/>
      <c r="E5" s="1971"/>
      <c r="F5" s="1971"/>
      <c r="G5" s="1971"/>
      <c r="H5" s="1971"/>
      <c r="I5" s="1971"/>
      <c r="J5" s="1971"/>
      <c r="K5" s="1971"/>
      <c r="L5" s="1663" t="s">
        <v>23491</v>
      </c>
      <c r="M5" s="1663" t="s">
        <v>23492</v>
      </c>
      <c r="N5" s="1663" t="s">
        <v>17954</v>
      </c>
      <c r="O5" s="1663" t="s">
        <v>17953</v>
      </c>
      <c r="P5" s="1971"/>
      <c r="Q5" s="1971"/>
      <c r="R5" s="1971"/>
      <c r="S5" s="1664" t="s">
        <v>17953</v>
      </c>
      <c r="T5" s="1663" t="s">
        <v>23493</v>
      </c>
      <c r="U5" s="1663" t="s">
        <v>23494</v>
      </c>
      <c r="V5" s="1665" t="s">
        <v>23495</v>
      </c>
      <c r="W5" s="1665" t="s">
        <v>20064</v>
      </c>
      <c r="X5" s="1665" t="s">
        <v>20065</v>
      </c>
      <c r="Y5" s="1665" t="s">
        <v>17954</v>
      </c>
      <c r="Z5" s="1666" t="s">
        <v>17953</v>
      </c>
      <c r="AA5" s="1663" t="s">
        <v>23496</v>
      </c>
      <c r="AB5" s="1663" t="s">
        <v>23497</v>
      </c>
      <c r="AC5" s="1663" t="s">
        <v>23498</v>
      </c>
      <c r="AD5" s="1663" t="s">
        <v>23499</v>
      </c>
      <c r="AE5" s="1663" t="s">
        <v>17953</v>
      </c>
      <c r="AF5" s="1877"/>
    </row>
    <row r="6" spans="1:32" s="1662" customFormat="1" ht="16.5" customHeight="1">
      <c r="A6" s="1667">
        <v>1</v>
      </c>
      <c r="B6" s="1668" t="s">
        <v>17966</v>
      </c>
      <c r="C6" s="1543"/>
      <c r="D6" s="1543" t="s">
        <v>23500</v>
      </c>
      <c r="E6" s="1669" t="s">
        <v>23501</v>
      </c>
      <c r="F6" s="1543" t="s">
        <v>23502</v>
      </c>
      <c r="G6" s="1543" t="s">
        <v>23503</v>
      </c>
      <c r="H6" s="1543" t="s">
        <v>23504</v>
      </c>
      <c r="I6" s="1670" t="s">
        <v>23505</v>
      </c>
      <c r="J6" s="1543" t="s">
        <v>23506</v>
      </c>
      <c r="K6" s="1543" t="s">
        <v>23507</v>
      </c>
      <c r="L6" s="1671"/>
      <c r="M6" s="1671">
        <v>500</v>
      </c>
      <c r="N6" s="1671"/>
      <c r="O6" s="1671">
        <v>500</v>
      </c>
      <c r="P6" s="1671"/>
      <c r="Q6" s="1672" t="s">
        <v>23508</v>
      </c>
      <c r="R6" s="1672" t="s">
        <v>24850</v>
      </c>
      <c r="S6" s="1671">
        <f>SUM(T6:U6)</f>
        <v>320</v>
      </c>
      <c r="T6" s="1671">
        <v>243</v>
      </c>
      <c r="U6" s="1671">
        <v>77</v>
      </c>
      <c r="V6" s="1673">
        <v>1532</v>
      </c>
      <c r="W6" s="1673">
        <v>5</v>
      </c>
      <c r="X6" s="1673">
        <v>53</v>
      </c>
      <c r="Y6" s="1673">
        <v>15</v>
      </c>
      <c r="Z6" s="1673">
        <f>SUM(V6:Y6)</f>
        <v>1605</v>
      </c>
      <c r="AA6" s="1674">
        <v>6</v>
      </c>
      <c r="AB6" s="1674">
        <v>1</v>
      </c>
      <c r="AC6" s="1674">
        <v>13</v>
      </c>
      <c r="AD6" s="1674">
        <v>14</v>
      </c>
      <c r="AE6" s="1674">
        <f>SUM(AA6:AD6)</f>
        <v>34</v>
      </c>
      <c r="AF6" s="1675" t="s">
        <v>23509</v>
      </c>
    </row>
    <row r="7" spans="1:32" s="1662" customFormat="1" ht="16.5" customHeight="1">
      <c r="A7" s="1667">
        <v>2</v>
      </c>
      <c r="B7" s="1668" t="s">
        <v>18521</v>
      </c>
      <c r="C7" s="1543"/>
      <c r="D7" s="1543" t="s">
        <v>22356</v>
      </c>
      <c r="E7" s="1669" t="s">
        <v>23510</v>
      </c>
      <c r="F7" s="1543" t="s">
        <v>23511</v>
      </c>
      <c r="G7" s="1543" t="s">
        <v>23512</v>
      </c>
      <c r="H7" s="1543" t="s">
        <v>23513</v>
      </c>
      <c r="I7" s="1670" t="s">
        <v>23514</v>
      </c>
      <c r="J7" s="1543" t="s">
        <v>23515</v>
      </c>
      <c r="K7" s="1543"/>
      <c r="L7" s="1671"/>
      <c r="M7" s="1671"/>
      <c r="N7" s="1671">
        <v>20</v>
      </c>
      <c r="O7" s="1671">
        <v>20</v>
      </c>
      <c r="P7" s="1671">
        <v>1031</v>
      </c>
      <c r="Q7" s="1670" t="s">
        <v>23516</v>
      </c>
      <c r="R7" s="1672" t="s">
        <v>23517</v>
      </c>
      <c r="S7" s="1671">
        <f t="shared" ref="S7:S22" si="0">SUM(T7:U7)</f>
        <v>507</v>
      </c>
      <c r="T7" s="1671">
        <v>361</v>
      </c>
      <c r="U7" s="1671">
        <v>146</v>
      </c>
      <c r="V7" s="1673">
        <v>434</v>
      </c>
      <c r="W7" s="1673"/>
      <c r="X7" s="1673">
        <v>175</v>
      </c>
      <c r="Y7" s="1673">
        <v>932</v>
      </c>
      <c r="Z7" s="1673">
        <f t="shared" ref="Z7:Z22" si="1">SUM(V7:Y7)</f>
        <v>1541</v>
      </c>
      <c r="AA7" s="1674">
        <v>23</v>
      </c>
      <c r="AB7" s="1674">
        <v>13</v>
      </c>
      <c r="AC7" s="1674">
        <v>13</v>
      </c>
      <c r="AD7" s="1674">
        <v>106</v>
      </c>
      <c r="AE7" s="1674">
        <f t="shared" ref="AE7:AE22" si="2">SUM(AA7:AD7)</f>
        <v>155</v>
      </c>
      <c r="AF7" s="1543" t="s">
        <v>23518</v>
      </c>
    </row>
    <row r="8" spans="1:32" s="1662" customFormat="1" ht="16.5" customHeight="1">
      <c r="A8" s="1667">
        <v>3</v>
      </c>
      <c r="B8" s="1668" t="s">
        <v>18314</v>
      </c>
      <c r="C8" s="1543"/>
      <c r="D8" s="1543" t="s">
        <v>23519</v>
      </c>
      <c r="E8" s="1669" t="s">
        <v>23520</v>
      </c>
      <c r="F8" s="1543" t="s">
        <v>23521</v>
      </c>
      <c r="G8" s="1543" t="s">
        <v>23522</v>
      </c>
      <c r="H8" s="1543" t="s">
        <v>23523</v>
      </c>
      <c r="I8" s="1670" t="s">
        <v>23524</v>
      </c>
      <c r="J8" s="1543" t="s">
        <v>23525</v>
      </c>
      <c r="K8" s="1543"/>
      <c r="L8" s="1671">
        <v>3</v>
      </c>
      <c r="M8" s="1671">
        <v>3</v>
      </c>
      <c r="N8" s="1671"/>
      <c r="O8" s="1671">
        <v>6</v>
      </c>
      <c r="P8" s="1671">
        <v>638</v>
      </c>
      <c r="Q8" s="1670" t="s">
        <v>23526</v>
      </c>
      <c r="R8" s="1672" t="s">
        <v>23527</v>
      </c>
      <c r="S8" s="1671">
        <f t="shared" si="0"/>
        <v>98</v>
      </c>
      <c r="T8" s="1671">
        <v>91</v>
      </c>
      <c r="U8" s="1671">
        <v>7</v>
      </c>
      <c r="V8" s="1673">
        <v>285.89999999999998</v>
      </c>
      <c r="W8" s="1673">
        <v>159</v>
      </c>
      <c r="X8" s="1673">
        <v>54.5</v>
      </c>
      <c r="Y8" s="1673">
        <v>22.2</v>
      </c>
      <c r="Z8" s="1673">
        <f t="shared" si="1"/>
        <v>521.6</v>
      </c>
      <c r="AA8" s="1674">
        <v>26</v>
      </c>
      <c r="AB8" s="1674">
        <v>10</v>
      </c>
      <c r="AC8" s="1674">
        <v>12</v>
      </c>
      <c r="AD8" s="1674">
        <v>70</v>
      </c>
      <c r="AE8" s="1674">
        <f t="shared" si="2"/>
        <v>118</v>
      </c>
      <c r="AF8" s="1543" t="s">
        <v>23528</v>
      </c>
    </row>
    <row r="9" spans="1:32" s="1662" customFormat="1" ht="16.5" customHeight="1">
      <c r="A9" s="1667">
        <v>4</v>
      </c>
      <c r="B9" s="1668" t="s">
        <v>18443</v>
      </c>
      <c r="C9" s="1543"/>
      <c r="D9" s="1543" t="s">
        <v>18457</v>
      </c>
      <c r="E9" s="1669" t="s">
        <v>23529</v>
      </c>
      <c r="F9" s="1543" t="s">
        <v>18456</v>
      </c>
      <c r="G9" s="1543" t="s">
        <v>23530</v>
      </c>
      <c r="H9" s="1543" t="s">
        <v>23531</v>
      </c>
      <c r="I9" s="1670" t="s">
        <v>23532</v>
      </c>
      <c r="J9" s="1543" t="s">
        <v>23533</v>
      </c>
      <c r="K9" s="1543" t="s">
        <v>23534</v>
      </c>
      <c r="L9" s="1671"/>
      <c r="M9" s="1671">
        <v>2.2999999999999998</v>
      </c>
      <c r="N9" s="1671"/>
      <c r="O9" s="1671">
        <v>2.2999999999999998</v>
      </c>
      <c r="P9" s="1671">
        <v>13</v>
      </c>
      <c r="Q9" s="1670" t="s">
        <v>23535</v>
      </c>
      <c r="R9" s="1672" t="s">
        <v>23536</v>
      </c>
      <c r="S9" s="1671">
        <f t="shared" si="0"/>
        <v>83</v>
      </c>
      <c r="T9" s="1671">
        <v>70</v>
      </c>
      <c r="U9" s="1671">
        <v>13</v>
      </c>
      <c r="V9" s="1673">
        <v>81.7</v>
      </c>
      <c r="W9" s="1673">
        <v>210.5</v>
      </c>
      <c r="X9" s="1673">
        <v>1.3</v>
      </c>
      <c r="Y9" s="1673">
        <v>3</v>
      </c>
      <c r="Z9" s="1673">
        <f t="shared" si="1"/>
        <v>296.5</v>
      </c>
      <c r="AA9" s="1674">
        <v>33</v>
      </c>
      <c r="AB9" s="1674">
        <v>27</v>
      </c>
      <c r="AC9" s="1674">
        <v>8</v>
      </c>
      <c r="AD9" s="1674">
        <v>44</v>
      </c>
      <c r="AE9" s="1674">
        <f t="shared" si="2"/>
        <v>112</v>
      </c>
      <c r="AF9" s="1543" t="s">
        <v>23537</v>
      </c>
    </row>
    <row r="10" spans="1:32" s="1662" customFormat="1" ht="16.5" customHeight="1">
      <c r="A10" s="1667">
        <v>5</v>
      </c>
      <c r="B10" s="1668" t="s">
        <v>18473</v>
      </c>
      <c r="C10" s="1543"/>
      <c r="D10" s="1543" t="s">
        <v>23538</v>
      </c>
      <c r="E10" s="1669" t="s">
        <v>23539</v>
      </c>
      <c r="F10" s="1543" t="s">
        <v>23540</v>
      </c>
      <c r="G10" s="1543" t="s">
        <v>23541</v>
      </c>
      <c r="H10" s="1543" t="s">
        <v>23542</v>
      </c>
      <c r="I10" s="1670" t="s">
        <v>23543</v>
      </c>
      <c r="J10" s="1543" t="s">
        <v>23544</v>
      </c>
      <c r="K10" s="1543" t="s">
        <v>23545</v>
      </c>
      <c r="L10" s="1671"/>
      <c r="M10" s="1671">
        <v>5</v>
      </c>
      <c r="N10" s="1671"/>
      <c r="O10" s="1671">
        <v>5</v>
      </c>
      <c r="P10" s="1671"/>
      <c r="Q10" s="1670" t="s">
        <v>23546</v>
      </c>
      <c r="R10" s="1672" t="s">
        <v>23547</v>
      </c>
      <c r="S10" s="1671">
        <f t="shared" si="0"/>
        <v>88</v>
      </c>
      <c r="T10" s="1671">
        <v>62</v>
      </c>
      <c r="U10" s="1671">
        <v>26</v>
      </c>
      <c r="V10" s="1673">
        <v>246</v>
      </c>
      <c r="W10" s="1673">
        <v>100</v>
      </c>
      <c r="X10" s="1673">
        <v>10</v>
      </c>
      <c r="Y10" s="1673">
        <v>32</v>
      </c>
      <c r="Z10" s="1673">
        <f t="shared" si="1"/>
        <v>388</v>
      </c>
      <c r="AA10" s="1674">
        <v>43</v>
      </c>
      <c r="AB10" s="1674">
        <v>4</v>
      </c>
      <c r="AC10" s="1674">
        <v>2</v>
      </c>
      <c r="AD10" s="1674">
        <v>1</v>
      </c>
      <c r="AE10" s="1674">
        <f t="shared" si="2"/>
        <v>50</v>
      </c>
      <c r="AF10" s="1675" t="s">
        <v>23548</v>
      </c>
    </row>
    <row r="11" spans="1:32" s="1662" customFormat="1" ht="16.5" customHeight="1">
      <c r="A11" s="1667">
        <v>6</v>
      </c>
      <c r="B11" s="1668" t="s">
        <v>18156</v>
      </c>
      <c r="C11" s="1543"/>
      <c r="D11" s="1543" t="s">
        <v>23549</v>
      </c>
      <c r="E11" s="1669" t="s">
        <v>23550</v>
      </c>
      <c r="F11" s="1543" t="s">
        <v>23551</v>
      </c>
      <c r="G11" s="1543" t="s">
        <v>23552</v>
      </c>
      <c r="H11" s="1543" t="s">
        <v>23553</v>
      </c>
      <c r="I11" s="1670" t="s">
        <v>23554</v>
      </c>
      <c r="J11" s="1543" t="s">
        <v>23555</v>
      </c>
      <c r="K11" s="1543" t="s">
        <v>23556</v>
      </c>
      <c r="L11" s="1671">
        <v>93.5</v>
      </c>
      <c r="M11" s="1671">
        <v>20</v>
      </c>
      <c r="N11" s="1671"/>
      <c r="O11" s="1671">
        <v>113.5</v>
      </c>
      <c r="P11" s="1671"/>
      <c r="Q11" s="1670" t="s">
        <v>23557</v>
      </c>
      <c r="R11" s="1672" t="s">
        <v>24854</v>
      </c>
      <c r="S11" s="1671">
        <f t="shared" si="0"/>
        <v>61</v>
      </c>
      <c r="T11" s="1671">
        <v>41</v>
      </c>
      <c r="U11" s="1671">
        <v>20</v>
      </c>
      <c r="V11" s="1673">
        <v>533.9</v>
      </c>
      <c r="W11" s="1673">
        <v>4.0999999999999996</v>
      </c>
      <c r="X11" s="1673">
        <v>26</v>
      </c>
      <c r="Y11" s="1673">
        <v>25</v>
      </c>
      <c r="Z11" s="1673">
        <f t="shared" si="1"/>
        <v>589</v>
      </c>
      <c r="AA11" s="1674">
        <v>22</v>
      </c>
      <c r="AB11" s="1674">
        <v>5</v>
      </c>
      <c r="AC11" s="1674">
        <v>8</v>
      </c>
      <c r="AD11" s="1674"/>
      <c r="AE11" s="1674">
        <f t="shared" si="2"/>
        <v>35</v>
      </c>
      <c r="AF11" s="1675" t="s">
        <v>23558</v>
      </c>
    </row>
    <row r="12" spans="1:32" s="1662" customFormat="1" ht="16.5" customHeight="1">
      <c r="A12" s="1667">
        <v>7</v>
      </c>
      <c r="B12" s="1668" t="s">
        <v>18235</v>
      </c>
      <c r="C12" s="1543"/>
      <c r="D12" s="1543" t="s">
        <v>23559</v>
      </c>
      <c r="E12" s="1669" t="s">
        <v>23560</v>
      </c>
      <c r="F12" s="1543" t="s">
        <v>23561</v>
      </c>
      <c r="G12" s="1543" t="s">
        <v>23562</v>
      </c>
      <c r="H12" s="1543" t="s">
        <v>23563</v>
      </c>
      <c r="I12" s="1670" t="s">
        <v>23564</v>
      </c>
      <c r="J12" s="1543" t="s">
        <v>23565</v>
      </c>
      <c r="K12" s="1543" t="s">
        <v>23566</v>
      </c>
      <c r="L12" s="1671"/>
      <c r="M12" s="1671">
        <v>185</v>
      </c>
      <c r="N12" s="1671"/>
      <c r="O12" s="1671">
        <v>185</v>
      </c>
      <c r="P12" s="1671">
        <v>226.2</v>
      </c>
      <c r="Q12" s="1670" t="s">
        <v>23567</v>
      </c>
      <c r="R12" s="1672" t="s">
        <v>23568</v>
      </c>
      <c r="S12" s="1671">
        <f t="shared" si="0"/>
        <v>215</v>
      </c>
      <c r="T12" s="1671">
        <v>208</v>
      </c>
      <c r="U12" s="1671">
        <v>7</v>
      </c>
      <c r="V12" s="1673">
        <v>774.3</v>
      </c>
      <c r="W12" s="1673">
        <v>6.3</v>
      </c>
      <c r="X12" s="1673">
        <v>27.9</v>
      </c>
      <c r="Y12" s="1673">
        <v>278.8</v>
      </c>
      <c r="Z12" s="1673">
        <f t="shared" si="1"/>
        <v>1087.3</v>
      </c>
      <c r="AA12" s="1674">
        <v>12</v>
      </c>
      <c r="AB12" s="1674">
        <v>5</v>
      </c>
      <c r="AC12" s="1674">
        <v>9</v>
      </c>
      <c r="AD12" s="1674">
        <v>25</v>
      </c>
      <c r="AE12" s="1674">
        <f t="shared" si="2"/>
        <v>51</v>
      </c>
      <c r="AF12" s="1675" t="s">
        <v>23569</v>
      </c>
    </row>
    <row r="13" spans="1:32" s="1662" customFormat="1" ht="16.5" customHeight="1">
      <c r="A13" s="1667">
        <v>8</v>
      </c>
      <c r="B13" s="1668" t="s">
        <v>18389</v>
      </c>
      <c r="C13" s="1543"/>
      <c r="D13" s="1543" t="s">
        <v>23570</v>
      </c>
      <c r="E13" s="1669" t="s">
        <v>23571</v>
      </c>
      <c r="F13" s="1543" t="s">
        <v>23572</v>
      </c>
      <c r="G13" s="1543" t="s">
        <v>23573</v>
      </c>
      <c r="H13" s="1543" t="s">
        <v>23574</v>
      </c>
      <c r="I13" s="1670" t="s">
        <v>23575</v>
      </c>
      <c r="J13" s="1543" t="s">
        <v>23576</v>
      </c>
      <c r="K13" s="1543" t="s">
        <v>23577</v>
      </c>
      <c r="L13" s="1671"/>
      <c r="M13" s="1671">
        <v>82</v>
      </c>
      <c r="N13" s="1671"/>
      <c r="O13" s="1671"/>
      <c r="P13" s="1671">
        <v>111</v>
      </c>
      <c r="Q13" s="1672" t="s">
        <v>23578</v>
      </c>
      <c r="R13" s="1672" t="s">
        <v>23579</v>
      </c>
      <c r="S13" s="1671">
        <f t="shared" si="0"/>
        <v>116</v>
      </c>
      <c r="T13" s="1671">
        <v>97</v>
      </c>
      <c r="U13" s="1671">
        <v>19</v>
      </c>
      <c r="V13" s="1673">
        <v>209</v>
      </c>
      <c r="W13" s="1673">
        <v>114</v>
      </c>
      <c r="X13" s="1673">
        <v>27</v>
      </c>
      <c r="Y13" s="1673"/>
      <c r="Z13" s="1673">
        <f t="shared" si="1"/>
        <v>350</v>
      </c>
      <c r="AA13" s="1674">
        <v>12</v>
      </c>
      <c r="AB13" s="1674">
        <v>6</v>
      </c>
      <c r="AC13" s="1674">
        <v>10</v>
      </c>
      <c r="AD13" s="1674">
        <v>14</v>
      </c>
      <c r="AE13" s="1674">
        <f t="shared" si="2"/>
        <v>42</v>
      </c>
      <c r="AF13" s="1543" t="s">
        <v>23580</v>
      </c>
    </row>
    <row r="14" spans="1:32" s="1662" customFormat="1" ht="16.5" customHeight="1">
      <c r="A14" s="1667">
        <v>9</v>
      </c>
      <c r="B14" s="1668" t="s">
        <v>18509</v>
      </c>
      <c r="C14" s="1543"/>
      <c r="D14" s="1543" t="s">
        <v>23581</v>
      </c>
      <c r="E14" s="1669" t="s">
        <v>23582</v>
      </c>
      <c r="F14" s="1543" t="s">
        <v>23583</v>
      </c>
      <c r="G14" s="1543" t="s">
        <v>23584</v>
      </c>
      <c r="H14" s="1543" t="s">
        <v>23585</v>
      </c>
      <c r="I14" s="1670" t="s">
        <v>23586</v>
      </c>
      <c r="J14" s="1543" t="s">
        <v>23587</v>
      </c>
      <c r="K14" s="1543" t="s">
        <v>23588</v>
      </c>
      <c r="L14" s="1671"/>
      <c r="M14" s="1671"/>
      <c r="N14" s="1671"/>
      <c r="O14" s="1671">
        <v>100</v>
      </c>
      <c r="P14" s="1671">
        <v>150</v>
      </c>
      <c r="Q14" s="1672" t="s">
        <v>23589</v>
      </c>
      <c r="R14" s="1672" t="s">
        <v>23590</v>
      </c>
      <c r="S14" s="1671">
        <f t="shared" si="0"/>
        <v>108</v>
      </c>
      <c r="T14" s="1671">
        <v>84</v>
      </c>
      <c r="U14" s="1671">
        <v>24</v>
      </c>
      <c r="V14" s="1673">
        <v>184.7</v>
      </c>
      <c r="W14" s="1673">
        <v>15.9</v>
      </c>
      <c r="X14" s="1673">
        <v>33</v>
      </c>
      <c r="Y14" s="1673">
        <v>1.8</v>
      </c>
      <c r="Z14" s="1673">
        <f t="shared" si="1"/>
        <v>235.4</v>
      </c>
      <c r="AA14" s="1674">
        <v>14</v>
      </c>
      <c r="AB14" s="1674">
        <v>10</v>
      </c>
      <c r="AC14" s="1674">
        <v>7</v>
      </c>
      <c r="AD14" s="1674">
        <v>28</v>
      </c>
      <c r="AE14" s="1674">
        <f t="shared" si="2"/>
        <v>59</v>
      </c>
      <c r="AF14" s="1675" t="s">
        <v>23591</v>
      </c>
    </row>
    <row r="15" spans="1:32" s="1662" customFormat="1" ht="16.5" customHeight="1">
      <c r="A15" s="1667">
        <v>10</v>
      </c>
      <c r="B15" s="1668" t="s">
        <v>18804</v>
      </c>
      <c r="C15" s="1543"/>
      <c r="D15" s="1543" t="s">
        <v>23592</v>
      </c>
      <c r="E15" s="1669" t="s">
        <v>23593</v>
      </c>
      <c r="F15" s="1543" t="s">
        <v>23594</v>
      </c>
      <c r="G15" s="1543" t="s">
        <v>23595</v>
      </c>
      <c r="H15" s="1543" t="s">
        <v>23596</v>
      </c>
      <c r="I15" s="1670" t="s">
        <v>23597</v>
      </c>
      <c r="J15" s="1543" t="s">
        <v>23598</v>
      </c>
      <c r="K15" s="1543" t="s">
        <v>23599</v>
      </c>
      <c r="L15" s="1671">
        <v>3</v>
      </c>
      <c r="M15" s="1671"/>
      <c r="N15" s="1671"/>
      <c r="O15" s="1671">
        <v>3</v>
      </c>
      <c r="P15" s="1671">
        <v>207.97</v>
      </c>
      <c r="Q15" s="1670" t="s">
        <v>23600</v>
      </c>
      <c r="R15" s="1672" t="s">
        <v>24855</v>
      </c>
      <c r="S15" s="1671">
        <f t="shared" si="0"/>
        <v>58</v>
      </c>
      <c r="T15" s="1671">
        <v>51</v>
      </c>
      <c r="U15" s="1671">
        <v>7</v>
      </c>
      <c r="V15" s="1673">
        <v>186.56</v>
      </c>
      <c r="W15" s="1673">
        <v>86.34</v>
      </c>
      <c r="X15" s="1673">
        <v>36.21</v>
      </c>
      <c r="Y15" s="1673">
        <v>25.4</v>
      </c>
      <c r="Z15" s="1673">
        <f t="shared" si="1"/>
        <v>334.50999999999993</v>
      </c>
      <c r="AA15" s="1674">
        <v>23</v>
      </c>
      <c r="AB15" s="1674">
        <v>4</v>
      </c>
      <c r="AC15" s="1674">
        <v>1</v>
      </c>
      <c r="AD15" s="1674">
        <v>11</v>
      </c>
      <c r="AE15" s="1674">
        <f t="shared" si="2"/>
        <v>39</v>
      </c>
      <c r="AF15" s="1675" t="s">
        <v>23601</v>
      </c>
    </row>
    <row r="16" spans="1:32" s="1662" customFormat="1" ht="16.5" customHeight="1">
      <c r="A16" s="1667">
        <v>11</v>
      </c>
      <c r="B16" s="1668" t="s">
        <v>19028</v>
      </c>
      <c r="C16" s="1543"/>
      <c r="D16" s="1543" t="s">
        <v>23602</v>
      </c>
      <c r="E16" s="1669" t="s">
        <v>23603</v>
      </c>
      <c r="F16" s="1543" t="s">
        <v>23604</v>
      </c>
      <c r="G16" s="122" t="s">
        <v>23605</v>
      </c>
      <c r="H16" s="1543" t="s">
        <v>23606</v>
      </c>
      <c r="I16" s="1670" t="s">
        <v>23607</v>
      </c>
      <c r="J16" s="1543" t="s">
        <v>23608</v>
      </c>
      <c r="K16" s="1543" t="s">
        <v>23609</v>
      </c>
      <c r="L16" s="1671"/>
      <c r="M16" s="1671">
        <v>8</v>
      </c>
      <c r="N16" s="1671"/>
      <c r="O16" s="1671">
        <v>8</v>
      </c>
      <c r="P16" s="1671">
        <v>72</v>
      </c>
      <c r="Q16" s="1670" t="s">
        <v>23610</v>
      </c>
      <c r="R16" s="1672" t="s">
        <v>23611</v>
      </c>
      <c r="S16" s="1671">
        <f t="shared" si="0"/>
        <v>68</v>
      </c>
      <c r="T16" s="1671">
        <v>46</v>
      </c>
      <c r="U16" s="1671">
        <v>22</v>
      </c>
      <c r="V16" s="1673">
        <v>44</v>
      </c>
      <c r="W16" s="1673">
        <v>112</v>
      </c>
      <c r="X16" s="1673">
        <v>118</v>
      </c>
      <c r="Y16" s="1673">
        <v>46</v>
      </c>
      <c r="Z16" s="1673">
        <f t="shared" si="1"/>
        <v>320</v>
      </c>
      <c r="AA16" s="1674">
        <v>18</v>
      </c>
      <c r="AB16" s="1674">
        <v>8</v>
      </c>
      <c r="AC16" s="1674">
        <v>3</v>
      </c>
      <c r="AD16" s="1674">
        <v>43</v>
      </c>
      <c r="AE16" s="1674">
        <f t="shared" si="2"/>
        <v>72</v>
      </c>
      <c r="AF16" s="1676" t="s">
        <v>23612</v>
      </c>
    </row>
    <row r="17" spans="1:32" s="1662" customFormat="1" ht="16.5" customHeight="1">
      <c r="A17" s="1667">
        <v>12</v>
      </c>
      <c r="B17" s="1668" t="s">
        <v>18949</v>
      </c>
      <c r="C17" s="1543"/>
      <c r="D17" s="1543" t="s">
        <v>23613</v>
      </c>
      <c r="E17" s="1669" t="s">
        <v>23614</v>
      </c>
      <c r="F17" s="1543" t="s">
        <v>23615</v>
      </c>
      <c r="G17" s="1543" t="s">
        <v>23616</v>
      </c>
      <c r="H17" s="1543" t="s">
        <v>23617</v>
      </c>
      <c r="I17" s="1670" t="s">
        <v>23618</v>
      </c>
      <c r="J17" s="1543" t="s">
        <v>23619</v>
      </c>
      <c r="K17" s="1543" t="s">
        <v>23620</v>
      </c>
      <c r="L17" s="1671"/>
      <c r="M17" s="1671">
        <v>188</v>
      </c>
      <c r="N17" s="1671"/>
      <c r="O17" s="1671">
        <v>188</v>
      </c>
      <c r="P17" s="1671">
        <v>299</v>
      </c>
      <c r="Q17" s="1670" t="s">
        <v>23621</v>
      </c>
      <c r="R17" s="1672" t="s">
        <v>24856</v>
      </c>
      <c r="S17" s="1671">
        <f t="shared" si="0"/>
        <v>76</v>
      </c>
      <c r="T17" s="1671">
        <v>45</v>
      </c>
      <c r="U17" s="1671">
        <v>31</v>
      </c>
      <c r="V17" s="1673">
        <v>221</v>
      </c>
      <c r="W17" s="1673">
        <v>126</v>
      </c>
      <c r="X17" s="1673">
        <v>12</v>
      </c>
      <c r="Y17" s="1673">
        <v>98</v>
      </c>
      <c r="Z17" s="1673">
        <f t="shared" si="1"/>
        <v>457</v>
      </c>
      <c r="AA17" s="1674">
        <v>17</v>
      </c>
      <c r="AB17" s="1674">
        <v>6</v>
      </c>
      <c r="AC17" s="1674">
        <v>4</v>
      </c>
      <c r="AD17" s="1674">
        <v>42</v>
      </c>
      <c r="AE17" s="1674">
        <f t="shared" si="2"/>
        <v>69</v>
      </c>
      <c r="AF17" s="1675" t="s">
        <v>23622</v>
      </c>
    </row>
    <row r="18" spans="1:32" s="1662" customFormat="1" ht="16.5" customHeight="1">
      <c r="A18" s="1667">
        <v>13</v>
      </c>
      <c r="B18" s="1668" t="s">
        <v>19241</v>
      </c>
      <c r="C18" s="1543"/>
      <c r="D18" s="1543" t="s">
        <v>23623</v>
      </c>
      <c r="E18" s="1669" t="s">
        <v>23624</v>
      </c>
      <c r="F18" s="1543" t="s">
        <v>23625</v>
      </c>
      <c r="G18" s="1543" t="s">
        <v>23626</v>
      </c>
      <c r="H18" s="1543" t="s">
        <v>23627</v>
      </c>
      <c r="I18" s="1670" t="s">
        <v>23628</v>
      </c>
      <c r="J18" s="1543" t="s">
        <v>23629</v>
      </c>
      <c r="K18" s="1543" t="s">
        <v>23630</v>
      </c>
      <c r="L18" s="1671"/>
      <c r="M18" s="1671">
        <v>1</v>
      </c>
      <c r="N18" s="1671"/>
      <c r="O18" s="1671"/>
      <c r="P18" s="1671">
        <v>217.6</v>
      </c>
      <c r="Q18" s="1670" t="s">
        <v>23631</v>
      </c>
      <c r="R18" s="1672" t="s">
        <v>24851</v>
      </c>
      <c r="S18" s="1671">
        <f t="shared" si="0"/>
        <v>61</v>
      </c>
      <c r="T18" s="1671">
        <v>29</v>
      </c>
      <c r="U18" s="1671">
        <v>32</v>
      </c>
      <c r="V18" s="1673"/>
      <c r="W18" s="1673">
        <v>279</v>
      </c>
      <c r="X18" s="1673">
        <v>6.62</v>
      </c>
      <c r="Y18" s="1673">
        <v>26</v>
      </c>
      <c r="Z18" s="1673">
        <f t="shared" si="1"/>
        <v>311.62</v>
      </c>
      <c r="AA18" s="1674">
        <v>12</v>
      </c>
      <c r="AB18" s="1674">
        <v>3</v>
      </c>
      <c r="AC18" s="1674">
        <v>1</v>
      </c>
      <c r="AD18" s="1674">
        <v>11</v>
      </c>
      <c r="AE18" s="1674">
        <f t="shared" si="2"/>
        <v>27</v>
      </c>
      <c r="AF18" s="1543" t="s">
        <v>23632</v>
      </c>
    </row>
    <row r="19" spans="1:32" s="1662" customFormat="1" ht="16.5" customHeight="1">
      <c r="A19" s="1667">
        <v>14</v>
      </c>
      <c r="B19" s="1668" t="s">
        <v>19146</v>
      </c>
      <c r="C19" s="1543"/>
      <c r="D19" s="1543" t="s">
        <v>19155</v>
      </c>
      <c r="E19" s="1669" t="s">
        <v>23633</v>
      </c>
      <c r="F19" s="1543" t="s">
        <v>23634</v>
      </c>
      <c r="G19" s="1543" t="s">
        <v>23635</v>
      </c>
      <c r="H19" s="1543" t="s">
        <v>23636</v>
      </c>
      <c r="I19" s="1670" t="s">
        <v>23637</v>
      </c>
      <c r="J19" s="1543" t="s">
        <v>23638</v>
      </c>
      <c r="K19" s="1543" t="s">
        <v>23639</v>
      </c>
      <c r="L19" s="1671"/>
      <c r="M19" s="1671">
        <v>303</v>
      </c>
      <c r="N19" s="1671"/>
      <c r="O19" s="1671">
        <v>303</v>
      </c>
      <c r="P19" s="1671">
        <v>330</v>
      </c>
      <c r="Q19" s="1670" t="s">
        <v>23640</v>
      </c>
      <c r="R19" s="1672" t="s">
        <v>23641</v>
      </c>
      <c r="S19" s="1671">
        <f t="shared" si="0"/>
        <v>77</v>
      </c>
      <c r="T19" s="1671">
        <v>60</v>
      </c>
      <c r="U19" s="1671">
        <v>17</v>
      </c>
      <c r="V19" s="1673">
        <v>212</v>
      </c>
      <c r="W19" s="1673">
        <v>159</v>
      </c>
      <c r="X19" s="1673">
        <v>12</v>
      </c>
      <c r="Y19" s="1673">
        <v>33</v>
      </c>
      <c r="Z19" s="1673">
        <f t="shared" si="1"/>
        <v>416</v>
      </c>
      <c r="AA19" s="1674">
        <v>11</v>
      </c>
      <c r="AB19" s="1674">
        <v>5</v>
      </c>
      <c r="AC19" s="1674">
        <v>2</v>
      </c>
      <c r="AD19" s="1674">
        <v>34</v>
      </c>
      <c r="AE19" s="1674">
        <f t="shared" si="2"/>
        <v>52</v>
      </c>
      <c r="AF19" s="1675" t="s">
        <v>23642</v>
      </c>
    </row>
    <row r="20" spans="1:32" s="1662" customFormat="1" ht="16.5" customHeight="1">
      <c r="A20" s="1667">
        <v>15</v>
      </c>
      <c r="B20" s="1668" t="s">
        <v>19523</v>
      </c>
      <c r="C20" s="1543"/>
      <c r="D20" s="1543" t="s">
        <v>23643</v>
      </c>
      <c r="E20" s="1669" t="s">
        <v>23644</v>
      </c>
      <c r="F20" s="1543" t="s">
        <v>23645</v>
      </c>
      <c r="G20" s="1543" t="s">
        <v>23646</v>
      </c>
      <c r="H20" s="1543" t="s">
        <v>23647</v>
      </c>
      <c r="I20" s="1670" t="s">
        <v>23648</v>
      </c>
      <c r="J20" s="1543" t="s">
        <v>23649</v>
      </c>
      <c r="K20" s="1543" t="s">
        <v>23650</v>
      </c>
      <c r="L20" s="1671">
        <v>4</v>
      </c>
      <c r="M20" s="1671">
        <v>115</v>
      </c>
      <c r="N20" s="1671"/>
      <c r="O20" s="1671">
        <v>119</v>
      </c>
      <c r="P20" s="1671">
        <v>146.6</v>
      </c>
      <c r="Q20" s="1670" t="s">
        <v>23651</v>
      </c>
      <c r="R20" s="1672" t="s">
        <v>23652</v>
      </c>
      <c r="S20" s="1671">
        <f t="shared" si="0"/>
        <v>78</v>
      </c>
      <c r="T20" s="1671">
        <v>65</v>
      </c>
      <c r="U20" s="1671">
        <v>13</v>
      </c>
      <c r="V20" s="1673">
        <v>244</v>
      </c>
      <c r="W20" s="1673">
        <v>225</v>
      </c>
      <c r="X20" s="1673">
        <v>4</v>
      </c>
      <c r="Y20" s="1673">
        <v>47</v>
      </c>
      <c r="Z20" s="1673">
        <f t="shared" si="1"/>
        <v>520</v>
      </c>
      <c r="AA20" s="1674">
        <v>26</v>
      </c>
      <c r="AB20" s="1674">
        <v>3</v>
      </c>
      <c r="AC20" s="1674">
        <v>9</v>
      </c>
      <c r="AD20" s="1674">
        <v>9</v>
      </c>
      <c r="AE20" s="1674">
        <f t="shared" si="2"/>
        <v>47</v>
      </c>
      <c r="AF20" s="1675" t="s">
        <v>23653</v>
      </c>
    </row>
    <row r="21" spans="1:32" s="1662" customFormat="1" ht="16.5" customHeight="1">
      <c r="A21" s="1667">
        <v>16</v>
      </c>
      <c r="B21" s="1668" t="s">
        <v>19367</v>
      </c>
      <c r="C21" s="1543"/>
      <c r="D21" s="1543" t="s">
        <v>23654</v>
      </c>
      <c r="E21" s="1669" t="s">
        <v>23655</v>
      </c>
      <c r="F21" s="1675" t="s">
        <v>23656</v>
      </c>
      <c r="G21" s="1543" t="s">
        <v>23657</v>
      </c>
      <c r="H21" s="1543" t="s">
        <v>23658</v>
      </c>
      <c r="I21" s="1670" t="s">
        <v>23659</v>
      </c>
      <c r="J21" s="1675" t="s">
        <v>23660</v>
      </c>
      <c r="K21" s="1543" t="s">
        <v>23661</v>
      </c>
      <c r="L21" s="1671"/>
      <c r="M21" s="1671">
        <v>1.5</v>
      </c>
      <c r="N21" s="1671"/>
      <c r="O21" s="1671">
        <v>1.5</v>
      </c>
      <c r="P21" s="1671"/>
      <c r="Q21" s="1672" t="s">
        <v>24849</v>
      </c>
      <c r="R21" s="1672" t="s">
        <v>24852</v>
      </c>
      <c r="S21" s="1671">
        <f t="shared" si="0"/>
        <v>119</v>
      </c>
      <c r="T21" s="1671">
        <v>99</v>
      </c>
      <c r="U21" s="1671">
        <v>20</v>
      </c>
      <c r="V21" s="1673">
        <v>342</v>
      </c>
      <c r="W21" s="1673">
        <v>248</v>
      </c>
      <c r="X21" s="1673">
        <v>67</v>
      </c>
      <c r="Y21" s="1673"/>
      <c r="Z21" s="1673">
        <f t="shared" si="1"/>
        <v>657</v>
      </c>
      <c r="AA21" s="1674">
        <v>22</v>
      </c>
      <c r="AB21" s="1674">
        <v>10</v>
      </c>
      <c r="AC21" s="1674">
        <v>1</v>
      </c>
      <c r="AD21" s="1674">
        <v>43</v>
      </c>
      <c r="AE21" s="1674">
        <f t="shared" si="2"/>
        <v>76</v>
      </c>
      <c r="AF21" s="1675" t="s">
        <v>23662</v>
      </c>
    </row>
    <row r="22" spans="1:32" s="1662" customFormat="1" ht="16.5" customHeight="1">
      <c r="A22" s="1667">
        <v>17</v>
      </c>
      <c r="B22" s="1668" t="s">
        <v>23010</v>
      </c>
      <c r="C22" s="1543"/>
      <c r="D22" s="1543" t="s">
        <v>23663</v>
      </c>
      <c r="E22" s="1669" t="s">
        <v>23664</v>
      </c>
      <c r="F22" s="1543" t="s">
        <v>23665</v>
      </c>
      <c r="G22" s="1543" t="s">
        <v>23666</v>
      </c>
      <c r="H22" s="1543" t="s">
        <v>23667</v>
      </c>
      <c r="I22" s="1670" t="s">
        <v>23668</v>
      </c>
      <c r="J22" s="1543" t="s">
        <v>23669</v>
      </c>
      <c r="K22" s="1543" t="s">
        <v>23670</v>
      </c>
      <c r="L22" s="1671"/>
      <c r="M22" s="1671">
        <v>3</v>
      </c>
      <c r="N22" s="1671"/>
      <c r="O22" s="1671"/>
      <c r="P22" s="1671">
        <v>170.2</v>
      </c>
      <c r="Q22" s="1670" t="s">
        <v>23671</v>
      </c>
      <c r="R22" s="1672" t="s">
        <v>23672</v>
      </c>
      <c r="S22" s="1671">
        <f t="shared" si="0"/>
        <v>74</v>
      </c>
      <c r="T22" s="1671">
        <v>54</v>
      </c>
      <c r="U22" s="1671">
        <v>20</v>
      </c>
      <c r="V22" s="1673">
        <v>139</v>
      </c>
      <c r="W22" s="1673">
        <v>36</v>
      </c>
      <c r="X22" s="1673">
        <v>16</v>
      </c>
      <c r="Y22" s="1673">
        <v>17</v>
      </c>
      <c r="Z22" s="1673">
        <f t="shared" si="1"/>
        <v>208</v>
      </c>
      <c r="AA22" s="1674">
        <v>10</v>
      </c>
      <c r="AB22" s="1674">
        <v>5</v>
      </c>
      <c r="AC22" s="1674">
        <v>6</v>
      </c>
      <c r="AD22" s="1674">
        <v>5</v>
      </c>
      <c r="AE22" s="1674">
        <f t="shared" si="2"/>
        <v>26</v>
      </c>
      <c r="AF22" s="1675" t="s">
        <v>23673</v>
      </c>
    </row>
    <row r="23" spans="1:32" s="1662" customFormat="1" ht="16.5" customHeight="1">
      <c r="A23" s="1677"/>
      <c r="B23" s="1972" t="s">
        <v>23674</v>
      </c>
      <c r="C23" s="1973"/>
      <c r="D23" s="1663">
        <v>17</v>
      </c>
      <c r="E23" s="1663"/>
      <c r="F23" s="1663"/>
      <c r="G23" s="1663"/>
      <c r="H23" s="1663"/>
      <c r="I23" s="1663"/>
      <c r="J23" s="1663"/>
      <c r="K23" s="1663"/>
      <c r="L23" s="1663"/>
      <c r="M23" s="1663"/>
      <c r="N23" s="1663"/>
      <c r="O23" s="1663"/>
      <c r="P23" s="1663"/>
      <c r="Q23" s="1678"/>
      <c r="R23" s="1678"/>
      <c r="S23" s="1679"/>
      <c r="T23" s="1663"/>
      <c r="U23" s="1663"/>
      <c r="V23" s="1680"/>
      <c r="W23" s="1680"/>
      <c r="X23" s="1680"/>
      <c r="Y23" s="1680"/>
      <c r="Z23" s="1680"/>
      <c r="AA23" s="1663"/>
      <c r="AB23" s="1663"/>
      <c r="AC23" s="1663"/>
      <c r="AD23" s="1663"/>
      <c r="AE23" s="1663"/>
      <c r="AF23" s="1681"/>
    </row>
    <row r="24" spans="1:32" ht="16.5" customHeight="1">
      <c r="A24" s="1682">
        <v>1</v>
      </c>
      <c r="B24" s="1668" t="s">
        <v>23675</v>
      </c>
      <c r="C24" s="1543" t="s">
        <v>185</v>
      </c>
      <c r="D24" s="1543" t="s">
        <v>23676</v>
      </c>
      <c r="E24" s="1669" t="s">
        <v>23677</v>
      </c>
      <c r="F24" s="1543" t="s">
        <v>18038</v>
      </c>
      <c r="G24" s="1543" t="s">
        <v>23678</v>
      </c>
      <c r="H24" s="1543" t="s">
        <v>23679</v>
      </c>
      <c r="I24" s="1670" t="s">
        <v>23680</v>
      </c>
      <c r="J24" s="1543" t="s">
        <v>23669</v>
      </c>
      <c r="K24" s="1543" t="s">
        <v>23681</v>
      </c>
      <c r="L24" s="1671"/>
      <c r="M24" s="1671"/>
      <c r="N24" s="1671">
        <v>0.1</v>
      </c>
      <c r="O24" s="1671">
        <v>0.1</v>
      </c>
      <c r="P24" s="1671"/>
      <c r="Q24" s="1670" t="s">
        <v>23682</v>
      </c>
      <c r="R24" s="1672" t="s">
        <v>23683</v>
      </c>
      <c r="S24" s="1671">
        <f>SUM(T24:U24)</f>
        <v>59</v>
      </c>
      <c r="T24" s="1671">
        <v>45</v>
      </c>
      <c r="U24" s="1671">
        <v>14</v>
      </c>
      <c r="V24" s="1673"/>
      <c r="W24" s="1673"/>
      <c r="X24" s="1673"/>
      <c r="Y24" s="1673">
        <v>115.91</v>
      </c>
      <c r="Z24" s="1673">
        <f>SUM(V24:Y24)</f>
        <v>115.91</v>
      </c>
      <c r="AA24" s="1674">
        <v>4</v>
      </c>
      <c r="AB24" s="1674"/>
      <c r="AC24" s="1674">
        <v>5</v>
      </c>
      <c r="AD24" s="1674">
        <v>13</v>
      </c>
      <c r="AE24" s="1674">
        <f>SUM(AA24:AD24)</f>
        <v>22</v>
      </c>
      <c r="AF24" s="1675" t="s">
        <v>23684</v>
      </c>
    </row>
    <row r="25" spans="1:32" ht="16.5" customHeight="1">
      <c r="A25" s="1682">
        <v>2</v>
      </c>
      <c r="B25" s="1668" t="s">
        <v>17966</v>
      </c>
      <c r="C25" s="1543" t="s">
        <v>277</v>
      </c>
      <c r="D25" s="1543" t="s">
        <v>18025</v>
      </c>
      <c r="E25" s="1669" t="s">
        <v>23685</v>
      </c>
      <c r="F25" s="1543" t="s">
        <v>23686</v>
      </c>
      <c r="G25" s="1543" t="s">
        <v>23122</v>
      </c>
      <c r="H25" s="1543" t="s">
        <v>18326</v>
      </c>
      <c r="I25" s="1670" t="s">
        <v>23687</v>
      </c>
      <c r="J25" s="1543" t="s">
        <v>23688</v>
      </c>
      <c r="K25" s="1543" t="s">
        <v>23689</v>
      </c>
      <c r="L25" s="1671"/>
      <c r="M25" s="1671"/>
      <c r="N25" s="1671">
        <v>22</v>
      </c>
      <c r="O25" s="1671">
        <v>22</v>
      </c>
      <c r="P25" s="1671"/>
      <c r="Q25" s="1670" t="s">
        <v>23690</v>
      </c>
      <c r="R25" s="1672" t="s">
        <v>24853</v>
      </c>
      <c r="S25" s="1671">
        <f t="shared" ref="S25:S88" si="3">SUM(T25:U25)</f>
        <v>239</v>
      </c>
      <c r="T25" s="1671">
        <v>181</v>
      </c>
      <c r="U25" s="1671">
        <v>58</v>
      </c>
      <c r="V25" s="1673">
        <v>190</v>
      </c>
      <c r="W25" s="1673"/>
      <c r="X25" s="1673">
        <v>27</v>
      </c>
      <c r="Y25" s="1673">
        <v>40</v>
      </c>
      <c r="Z25" s="1673">
        <f t="shared" ref="Z25:Z88" si="4">SUM(V25:Y25)</f>
        <v>257</v>
      </c>
      <c r="AA25" s="1674">
        <v>12</v>
      </c>
      <c r="AB25" s="1674">
        <v>10</v>
      </c>
      <c r="AC25" s="1674">
        <v>31</v>
      </c>
      <c r="AD25" s="1674">
        <v>91</v>
      </c>
      <c r="AE25" s="1674">
        <f t="shared" ref="AE25:AE88" si="5">SUM(AA25:AD25)</f>
        <v>144</v>
      </c>
      <c r="AF25" s="1675" t="s">
        <v>23691</v>
      </c>
    </row>
    <row r="26" spans="1:32" ht="16.5" customHeight="1">
      <c r="A26" s="1682">
        <v>3</v>
      </c>
      <c r="B26" s="1668" t="s">
        <v>17966</v>
      </c>
      <c r="C26" s="1543" t="s">
        <v>106</v>
      </c>
      <c r="D26" s="1543" t="s">
        <v>23692</v>
      </c>
      <c r="E26" s="1669" t="s">
        <v>23693</v>
      </c>
      <c r="F26" s="1543" t="s">
        <v>23694</v>
      </c>
      <c r="G26" s="1543" t="s">
        <v>23695</v>
      </c>
      <c r="H26" s="1543" t="s">
        <v>23696</v>
      </c>
      <c r="I26" s="1670" t="s">
        <v>23697</v>
      </c>
      <c r="J26" s="1543" t="s">
        <v>23669</v>
      </c>
      <c r="K26" s="1543" t="s">
        <v>23698</v>
      </c>
      <c r="L26" s="1671"/>
      <c r="M26" s="1671"/>
      <c r="N26" s="1671">
        <v>16.399999999999999</v>
      </c>
      <c r="O26" s="1671"/>
      <c r="P26" s="1671"/>
      <c r="Q26" s="1672" t="s">
        <v>24848</v>
      </c>
      <c r="R26" s="1672" t="s">
        <v>23699</v>
      </c>
      <c r="S26" s="1671">
        <f t="shared" si="3"/>
        <v>77</v>
      </c>
      <c r="T26" s="1671">
        <v>59</v>
      </c>
      <c r="U26" s="1671">
        <v>18</v>
      </c>
      <c r="V26" s="1673">
        <v>62.396529999999998</v>
      </c>
      <c r="W26" s="1673">
        <v>7.4412799999999999</v>
      </c>
      <c r="X26" s="1673">
        <v>16.571670000000001</v>
      </c>
      <c r="Y26" s="1673">
        <v>0.2</v>
      </c>
      <c r="Z26" s="1673">
        <f t="shared" si="4"/>
        <v>86.609480000000005</v>
      </c>
      <c r="AA26" s="1674"/>
      <c r="AB26" s="1674">
        <v>16</v>
      </c>
      <c r="AC26" s="1674">
        <v>14</v>
      </c>
      <c r="AD26" s="1674">
        <v>51</v>
      </c>
      <c r="AE26" s="1674">
        <f t="shared" si="5"/>
        <v>81</v>
      </c>
      <c r="AF26" s="1543" t="s">
        <v>23700</v>
      </c>
    </row>
    <row r="27" spans="1:32" ht="16.5" customHeight="1">
      <c r="A27" s="1682">
        <v>4</v>
      </c>
      <c r="B27" s="1668" t="s">
        <v>17966</v>
      </c>
      <c r="C27" s="1543" t="s">
        <v>315</v>
      </c>
      <c r="D27" s="1543" t="s">
        <v>23701</v>
      </c>
      <c r="E27" s="1669" t="s">
        <v>23702</v>
      </c>
      <c r="F27" s="1543" t="s">
        <v>18128</v>
      </c>
      <c r="G27" s="1543" t="s">
        <v>23703</v>
      </c>
      <c r="H27" s="1543" t="s">
        <v>23704</v>
      </c>
      <c r="I27" s="1670" t="s">
        <v>23705</v>
      </c>
      <c r="J27" s="1543" t="s">
        <v>23706</v>
      </c>
      <c r="K27" s="1543" t="s">
        <v>23707</v>
      </c>
      <c r="L27" s="1671"/>
      <c r="M27" s="1671">
        <v>10.6</v>
      </c>
      <c r="N27" s="1671"/>
      <c r="O27" s="1671">
        <v>10.6</v>
      </c>
      <c r="P27" s="1671"/>
      <c r="Q27" s="1670" t="s">
        <v>23708</v>
      </c>
      <c r="R27" s="1672" t="s">
        <v>23709</v>
      </c>
      <c r="S27" s="1671">
        <f t="shared" si="3"/>
        <v>52</v>
      </c>
      <c r="T27" s="1671">
        <v>37</v>
      </c>
      <c r="U27" s="1671">
        <v>15</v>
      </c>
      <c r="V27" s="1673">
        <v>38.799999999999997</v>
      </c>
      <c r="W27" s="1673"/>
      <c r="X27" s="1673">
        <v>3.5</v>
      </c>
      <c r="Y27" s="1673">
        <v>5</v>
      </c>
      <c r="Z27" s="1673">
        <f t="shared" si="4"/>
        <v>47.3</v>
      </c>
      <c r="AA27" s="1674">
        <v>2</v>
      </c>
      <c r="AB27" s="1674">
        <v>6</v>
      </c>
      <c r="AC27" s="1674">
        <v>9</v>
      </c>
      <c r="AD27" s="1674">
        <v>12</v>
      </c>
      <c r="AE27" s="1674">
        <f t="shared" si="5"/>
        <v>29</v>
      </c>
      <c r="AF27" s="1543" t="s">
        <v>23710</v>
      </c>
    </row>
    <row r="28" spans="1:32" ht="16.5" customHeight="1">
      <c r="A28" s="1682">
        <v>5</v>
      </c>
      <c r="B28" s="1668" t="s">
        <v>17966</v>
      </c>
      <c r="C28" s="1543" t="s">
        <v>295</v>
      </c>
      <c r="D28" s="1543" t="s">
        <v>18086</v>
      </c>
      <c r="E28" s="1669" t="s">
        <v>23711</v>
      </c>
      <c r="F28" s="1543" t="s">
        <v>23712</v>
      </c>
      <c r="G28" s="1543" t="s">
        <v>18087</v>
      </c>
      <c r="H28" s="1543" t="s">
        <v>23713</v>
      </c>
      <c r="I28" s="1670" t="s">
        <v>23714</v>
      </c>
      <c r="J28" s="1543" t="s">
        <v>23715</v>
      </c>
      <c r="K28" s="1543"/>
      <c r="L28" s="1671"/>
      <c r="M28" s="1671">
        <v>0.1</v>
      </c>
      <c r="N28" s="1671"/>
      <c r="O28" s="1671">
        <v>0.1</v>
      </c>
      <c r="P28" s="1671"/>
      <c r="Q28" s="1670" t="s">
        <v>23716</v>
      </c>
      <c r="R28" s="1672" t="s">
        <v>23717</v>
      </c>
      <c r="S28" s="1671">
        <f t="shared" si="3"/>
        <v>255</v>
      </c>
      <c r="T28" s="1671">
        <v>150</v>
      </c>
      <c r="U28" s="1671">
        <v>105</v>
      </c>
      <c r="V28" s="1673">
        <v>118</v>
      </c>
      <c r="W28" s="1673"/>
      <c r="X28" s="1673">
        <v>25</v>
      </c>
      <c r="Y28" s="1673"/>
      <c r="Z28" s="1673">
        <f t="shared" si="4"/>
        <v>143</v>
      </c>
      <c r="AA28" s="1674"/>
      <c r="AB28" s="1674">
        <v>4</v>
      </c>
      <c r="AC28" s="1674">
        <v>4</v>
      </c>
      <c r="AD28" s="1674">
        <v>20</v>
      </c>
      <c r="AE28" s="1674">
        <f t="shared" si="5"/>
        <v>28</v>
      </c>
      <c r="AF28" s="1675" t="s">
        <v>23718</v>
      </c>
    </row>
    <row r="29" spans="1:32" ht="16.5" customHeight="1">
      <c r="A29" s="1682">
        <v>6</v>
      </c>
      <c r="B29" s="1668" t="s">
        <v>17966</v>
      </c>
      <c r="C29" s="1543" t="s">
        <v>247</v>
      </c>
      <c r="D29" s="1543" t="s">
        <v>18032</v>
      </c>
      <c r="E29" s="1669" t="s">
        <v>23719</v>
      </c>
      <c r="F29" s="1543" t="s">
        <v>18031</v>
      </c>
      <c r="G29" s="1543" t="s">
        <v>23720</v>
      </c>
      <c r="H29" s="1543" t="s">
        <v>23721</v>
      </c>
      <c r="I29" s="1670" t="s">
        <v>23722</v>
      </c>
      <c r="J29" s="1543" t="s">
        <v>23723</v>
      </c>
      <c r="K29" s="1543" t="s">
        <v>23724</v>
      </c>
      <c r="L29" s="1671"/>
      <c r="M29" s="1671">
        <v>1.1000000000000001</v>
      </c>
      <c r="N29" s="1671"/>
      <c r="O29" s="1671">
        <v>1.1000000000000001</v>
      </c>
      <c r="P29" s="1671"/>
      <c r="Q29" s="1670" t="s">
        <v>23725</v>
      </c>
      <c r="R29" s="1672" t="s">
        <v>23726</v>
      </c>
      <c r="S29" s="1671">
        <f t="shared" si="3"/>
        <v>22</v>
      </c>
      <c r="T29" s="1671">
        <v>18</v>
      </c>
      <c r="U29" s="1671">
        <v>4</v>
      </c>
      <c r="V29" s="1673">
        <v>20.399999999999999</v>
      </c>
      <c r="W29" s="1673"/>
      <c r="X29" s="1673">
        <v>1.6</v>
      </c>
      <c r="Y29" s="1673">
        <v>0.3</v>
      </c>
      <c r="Z29" s="1673">
        <f t="shared" si="4"/>
        <v>22.3</v>
      </c>
      <c r="AA29" s="1674">
        <v>1</v>
      </c>
      <c r="AB29" s="1674">
        <v>5</v>
      </c>
      <c r="AC29" s="1674">
        <v>14</v>
      </c>
      <c r="AD29" s="1674">
        <v>2</v>
      </c>
      <c r="AE29" s="1674">
        <f t="shared" si="5"/>
        <v>22</v>
      </c>
      <c r="AF29" s="1543" t="s">
        <v>23727</v>
      </c>
    </row>
    <row r="30" spans="1:32" ht="16.5" customHeight="1">
      <c r="A30" s="1682">
        <v>7</v>
      </c>
      <c r="B30" s="1668" t="s">
        <v>17966</v>
      </c>
      <c r="C30" s="1543" t="s">
        <v>302</v>
      </c>
      <c r="D30" s="1543" t="s">
        <v>17980</v>
      </c>
      <c r="E30" s="1669" t="s">
        <v>23728</v>
      </c>
      <c r="F30" s="1543" t="s">
        <v>23729</v>
      </c>
      <c r="G30" s="1543" t="s">
        <v>23730</v>
      </c>
      <c r="H30" s="1543" t="s">
        <v>21841</v>
      </c>
      <c r="I30" s="1670" t="s">
        <v>23731</v>
      </c>
      <c r="J30" s="1543" t="s">
        <v>23732</v>
      </c>
      <c r="K30" s="1543" t="s">
        <v>23733</v>
      </c>
      <c r="L30" s="1683"/>
      <c r="M30" s="1683">
        <v>90</v>
      </c>
      <c r="N30" s="1683"/>
      <c r="O30" s="1683">
        <v>90</v>
      </c>
      <c r="P30" s="1671"/>
      <c r="Q30" s="1670" t="s">
        <v>23734</v>
      </c>
      <c r="R30" s="1672" t="s">
        <v>23735</v>
      </c>
      <c r="S30" s="1671">
        <f t="shared" si="3"/>
        <v>122</v>
      </c>
      <c r="T30" s="1671">
        <v>97</v>
      </c>
      <c r="U30" s="1671">
        <v>25</v>
      </c>
      <c r="V30" s="1673">
        <v>102</v>
      </c>
      <c r="W30" s="1673">
        <v>14</v>
      </c>
      <c r="X30" s="1673">
        <v>14</v>
      </c>
      <c r="Y30" s="1673">
        <v>12</v>
      </c>
      <c r="Z30" s="1673">
        <f t="shared" si="4"/>
        <v>142</v>
      </c>
      <c r="AA30" s="1674">
        <v>16</v>
      </c>
      <c r="AB30" s="1674">
        <v>6</v>
      </c>
      <c r="AC30" s="1674">
        <v>2</v>
      </c>
      <c r="AD30" s="1674"/>
      <c r="AE30" s="1674">
        <f t="shared" si="5"/>
        <v>24</v>
      </c>
      <c r="AF30" s="1543" t="s">
        <v>23736</v>
      </c>
    </row>
    <row r="31" spans="1:32" ht="16.5" customHeight="1">
      <c r="A31" s="1682">
        <v>8</v>
      </c>
      <c r="B31" s="1668" t="s">
        <v>17966</v>
      </c>
      <c r="C31" s="1543" t="s">
        <v>154</v>
      </c>
      <c r="D31" s="1543" t="s">
        <v>23737</v>
      </c>
      <c r="E31" s="1669" t="s">
        <v>23738</v>
      </c>
      <c r="F31" s="1543" t="s">
        <v>23739</v>
      </c>
      <c r="G31" s="1543" t="s">
        <v>23740</v>
      </c>
      <c r="H31" s="1543" t="s">
        <v>23741</v>
      </c>
      <c r="I31" s="1670" t="s">
        <v>23742</v>
      </c>
      <c r="J31" s="1543" t="s">
        <v>23743</v>
      </c>
      <c r="K31" s="1543" t="s">
        <v>23744</v>
      </c>
      <c r="L31" s="1671"/>
      <c r="M31" s="1671">
        <v>52.1</v>
      </c>
      <c r="N31" s="1671"/>
      <c r="O31" s="1671">
        <v>52.1</v>
      </c>
      <c r="P31" s="1671">
        <v>123.4</v>
      </c>
      <c r="Q31" s="1672" t="s">
        <v>24847</v>
      </c>
      <c r="R31" s="1672" t="s">
        <v>23745</v>
      </c>
      <c r="S31" s="1671">
        <f t="shared" si="3"/>
        <v>151</v>
      </c>
      <c r="T31" s="1671">
        <v>140</v>
      </c>
      <c r="U31" s="1671">
        <v>11</v>
      </c>
      <c r="V31" s="1673">
        <v>313.89999999999998</v>
      </c>
      <c r="W31" s="1673"/>
      <c r="X31" s="1673">
        <v>29.2</v>
      </c>
      <c r="Y31" s="1673">
        <v>10.9</v>
      </c>
      <c r="Z31" s="1673">
        <f t="shared" si="4"/>
        <v>353.99999999999994</v>
      </c>
      <c r="AA31" s="1674">
        <v>1</v>
      </c>
      <c r="AB31" s="1674"/>
      <c r="AC31" s="1674">
        <v>1</v>
      </c>
      <c r="AD31" s="1674">
        <v>25</v>
      </c>
      <c r="AE31" s="1674">
        <f t="shared" si="5"/>
        <v>27</v>
      </c>
      <c r="AF31" s="1543" t="s">
        <v>23746</v>
      </c>
    </row>
    <row r="32" spans="1:32" ht="16.5" customHeight="1">
      <c r="A32" s="1682">
        <v>9</v>
      </c>
      <c r="B32" s="1668" t="s">
        <v>17966</v>
      </c>
      <c r="C32" s="1543" t="s">
        <v>375</v>
      </c>
      <c r="D32" s="1543" t="s">
        <v>23747</v>
      </c>
      <c r="E32" s="1669" t="s">
        <v>18099</v>
      </c>
      <c r="F32" s="1543" t="s">
        <v>18100</v>
      </c>
      <c r="G32" s="1543" t="s">
        <v>23748</v>
      </c>
      <c r="H32" s="1543" t="s">
        <v>19310</v>
      </c>
      <c r="I32" s="1670" t="s">
        <v>23749</v>
      </c>
      <c r="J32" s="1543" t="s">
        <v>23750</v>
      </c>
      <c r="K32" s="1543" t="s">
        <v>23751</v>
      </c>
      <c r="L32" s="1671"/>
      <c r="M32" s="1671">
        <v>0.1</v>
      </c>
      <c r="N32" s="1671"/>
      <c r="O32" s="1671">
        <v>0.1</v>
      </c>
      <c r="P32" s="1671"/>
      <c r="Q32" s="1670" t="s">
        <v>23752</v>
      </c>
      <c r="R32" s="1672" t="s">
        <v>23753</v>
      </c>
      <c r="S32" s="1671">
        <f t="shared" si="3"/>
        <v>79</v>
      </c>
      <c r="T32" s="1671">
        <v>72</v>
      </c>
      <c r="U32" s="1671">
        <v>7</v>
      </c>
      <c r="V32" s="1673">
        <v>154</v>
      </c>
      <c r="W32" s="1673"/>
      <c r="X32" s="1673">
        <v>23</v>
      </c>
      <c r="Y32" s="1673"/>
      <c r="Z32" s="1673">
        <f t="shared" si="4"/>
        <v>177</v>
      </c>
      <c r="AA32" s="1674">
        <v>18</v>
      </c>
      <c r="AB32" s="1674">
        <v>35</v>
      </c>
      <c r="AC32" s="1674">
        <v>42</v>
      </c>
      <c r="AD32" s="1674">
        <v>42</v>
      </c>
      <c r="AE32" s="1674">
        <f t="shared" si="5"/>
        <v>137</v>
      </c>
      <c r="AF32" s="1543" t="s">
        <v>23754</v>
      </c>
    </row>
    <row r="33" spans="1:32" ht="16.5" customHeight="1">
      <c r="A33" s="1682">
        <v>10</v>
      </c>
      <c r="B33" s="1668" t="s">
        <v>17966</v>
      </c>
      <c r="C33" s="1543" t="s">
        <v>822</v>
      </c>
      <c r="D33" s="1543" t="s">
        <v>23755</v>
      </c>
      <c r="E33" s="1669" t="s">
        <v>23756</v>
      </c>
      <c r="F33" s="1543" t="s">
        <v>23757</v>
      </c>
      <c r="G33" s="1543" t="s">
        <v>23758</v>
      </c>
      <c r="H33" s="1543" t="s">
        <v>23759</v>
      </c>
      <c r="I33" s="1670" t="s">
        <v>23760</v>
      </c>
      <c r="J33" s="1543" t="s">
        <v>23761</v>
      </c>
      <c r="K33" s="1543" t="s">
        <v>23762</v>
      </c>
      <c r="L33" s="1671"/>
      <c r="M33" s="1671"/>
      <c r="N33" s="1671">
        <v>0.1</v>
      </c>
      <c r="O33" s="1671">
        <v>0.1</v>
      </c>
      <c r="P33" s="1671"/>
      <c r="Q33" s="1670" t="s">
        <v>23763</v>
      </c>
      <c r="R33" s="1672" t="s">
        <v>23764</v>
      </c>
      <c r="S33" s="1671">
        <f t="shared" si="3"/>
        <v>139</v>
      </c>
      <c r="T33" s="1671">
        <v>71</v>
      </c>
      <c r="U33" s="1671">
        <v>68</v>
      </c>
      <c r="V33" s="1673">
        <v>79.2</v>
      </c>
      <c r="W33" s="1673">
        <v>5.5</v>
      </c>
      <c r="X33" s="1673">
        <v>0.2</v>
      </c>
      <c r="Y33" s="1673">
        <v>5.5</v>
      </c>
      <c r="Z33" s="1673">
        <f t="shared" si="4"/>
        <v>90.4</v>
      </c>
      <c r="AA33" s="1674">
        <v>7</v>
      </c>
      <c r="AB33" s="1674">
        <v>12</v>
      </c>
      <c r="AC33" s="1674">
        <v>8</v>
      </c>
      <c r="AD33" s="1674">
        <v>60</v>
      </c>
      <c r="AE33" s="1674">
        <f t="shared" si="5"/>
        <v>87</v>
      </c>
      <c r="AF33" s="1543" t="s">
        <v>23765</v>
      </c>
    </row>
    <row r="34" spans="1:32" ht="16.5" customHeight="1">
      <c r="A34" s="1682">
        <v>11</v>
      </c>
      <c r="B34" s="1668" t="s">
        <v>17966</v>
      </c>
      <c r="C34" s="1543" t="s">
        <v>12975</v>
      </c>
      <c r="D34" s="1543" t="s">
        <v>18108</v>
      </c>
      <c r="E34" s="1669" t="s">
        <v>23766</v>
      </c>
      <c r="F34" s="1543" t="s">
        <v>18107</v>
      </c>
      <c r="G34" s="1543" t="s">
        <v>23767</v>
      </c>
      <c r="H34" s="1543" t="s">
        <v>23768</v>
      </c>
      <c r="I34" s="1670" t="s">
        <v>23769</v>
      </c>
      <c r="J34" s="1543" t="s">
        <v>23770</v>
      </c>
      <c r="K34" s="1543" t="s">
        <v>23761</v>
      </c>
      <c r="L34" s="1671"/>
      <c r="M34" s="1671">
        <v>0.1</v>
      </c>
      <c r="N34" s="1671"/>
      <c r="O34" s="1671">
        <v>0.1</v>
      </c>
      <c r="P34" s="1671">
        <v>0.1</v>
      </c>
      <c r="Q34" s="1670" t="s">
        <v>23771</v>
      </c>
      <c r="R34" s="1672" t="s">
        <v>23726</v>
      </c>
      <c r="S34" s="1671">
        <f t="shared" si="3"/>
        <v>138</v>
      </c>
      <c r="T34" s="1671">
        <v>92</v>
      </c>
      <c r="U34" s="1671">
        <v>46</v>
      </c>
      <c r="V34" s="1673">
        <v>106.3</v>
      </c>
      <c r="W34" s="1673">
        <v>9.1</v>
      </c>
      <c r="X34" s="1673">
        <v>0.6</v>
      </c>
      <c r="Y34" s="1673">
        <v>7.1</v>
      </c>
      <c r="Z34" s="1673">
        <f t="shared" si="4"/>
        <v>123.09999999999998</v>
      </c>
      <c r="AA34" s="1674">
        <v>5</v>
      </c>
      <c r="AB34" s="1674">
        <v>10</v>
      </c>
      <c r="AC34" s="1674">
        <v>26</v>
      </c>
      <c r="AD34" s="1674">
        <v>8</v>
      </c>
      <c r="AE34" s="1674">
        <f t="shared" si="5"/>
        <v>49</v>
      </c>
      <c r="AF34" s="1543" t="s">
        <v>23772</v>
      </c>
    </row>
    <row r="35" spans="1:32" ht="16.5" customHeight="1">
      <c r="A35" s="1682">
        <v>12</v>
      </c>
      <c r="B35" s="1668" t="s">
        <v>17966</v>
      </c>
      <c r="C35" s="1543" t="s">
        <v>617</v>
      </c>
      <c r="D35" s="1543" t="s">
        <v>18007</v>
      </c>
      <c r="E35" s="1669" t="s">
        <v>23773</v>
      </c>
      <c r="F35" s="1543" t="s">
        <v>23774</v>
      </c>
      <c r="G35" s="1543" t="s">
        <v>18008</v>
      </c>
      <c r="H35" s="1543" t="s">
        <v>23775</v>
      </c>
      <c r="I35" s="1670" t="s">
        <v>23776</v>
      </c>
      <c r="J35" s="1543" t="s">
        <v>23777</v>
      </c>
      <c r="K35" s="1543" t="s">
        <v>23778</v>
      </c>
      <c r="L35" s="1671"/>
      <c r="M35" s="1671"/>
      <c r="N35" s="1671">
        <v>0.1</v>
      </c>
      <c r="O35" s="1671"/>
      <c r="P35" s="1671"/>
      <c r="Q35" s="1670" t="s">
        <v>23779</v>
      </c>
      <c r="R35" s="1672" t="s">
        <v>23780</v>
      </c>
      <c r="S35" s="1671">
        <f t="shared" si="3"/>
        <v>74</v>
      </c>
      <c r="T35" s="1671">
        <v>54</v>
      </c>
      <c r="U35" s="1671">
        <v>20</v>
      </c>
      <c r="V35" s="1673">
        <v>50.9</v>
      </c>
      <c r="W35" s="1673">
        <v>0.4</v>
      </c>
      <c r="X35" s="1673">
        <v>4.5</v>
      </c>
      <c r="Y35" s="1673">
        <v>16.5</v>
      </c>
      <c r="Z35" s="1673">
        <f t="shared" si="4"/>
        <v>72.3</v>
      </c>
      <c r="AA35" s="1674">
        <v>17</v>
      </c>
      <c r="AB35" s="1674">
        <v>33</v>
      </c>
      <c r="AC35" s="1674">
        <v>73</v>
      </c>
      <c r="AD35" s="1674">
        <v>4</v>
      </c>
      <c r="AE35" s="1674">
        <f t="shared" si="5"/>
        <v>127</v>
      </c>
      <c r="AF35" s="1543" t="s">
        <v>23781</v>
      </c>
    </row>
    <row r="36" spans="1:32" ht="16.5" customHeight="1">
      <c r="A36" s="1682">
        <v>13</v>
      </c>
      <c r="B36" s="1668" t="s">
        <v>17966</v>
      </c>
      <c r="C36" s="1543" t="s">
        <v>13257</v>
      </c>
      <c r="D36" s="1543" t="s">
        <v>18018</v>
      </c>
      <c r="E36" s="1669" t="s">
        <v>23782</v>
      </c>
      <c r="F36" s="1675" t="s">
        <v>23783</v>
      </c>
      <c r="G36" s="1543" t="s">
        <v>23784</v>
      </c>
      <c r="H36" s="1543" t="s">
        <v>23785</v>
      </c>
      <c r="I36" s="1672" t="s">
        <v>23786</v>
      </c>
      <c r="J36" s="1543" t="s">
        <v>23787</v>
      </c>
      <c r="K36" s="1543" t="s">
        <v>23788</v>
      </c>
      <c r="L36" s="1671"/>
      <c r="M36" s="1671">
        <v>0.1</v>
      </c>
      <c r="N36" s="1671"/>
      <c r="O36" s="1671"/>
      <c r="P36" s="1671"/>
      <c r="Q36" s="1672" t="s">
        <v>23789</v>
      </c>
      <c r="R36" s="1672" t="s">
        <v>23790</v>
      </c>
      <c r="S36" s="1671">
        <f t="shared" si="3"/>
        <v>106</v>
      </c>
      <c r="T36" s="1671">
        <v>81</v>
      </c>
      <c r="U36" s="1671">
        <v>25</v>
      </c>
      <c r="V36" s="1673">
        <v>78.88</v>
      </c>
      <c r="W36" s="1673">
        <v>2.16</v>
      </c>
      <c r="X36" s="1673">
        <v>0.62</v>
      </c>
      <c r="Y36" s="1673">
        <v>5</v>
      </c>
      <c r="Z36" s="1673">
        <f t="shared" si="4"/>
        <v>86.66</v>
      </c>
      <c r="AA36" s="1674">
        <v>8</v>
      </c>
      <c r="AB36" s="1674">
        <v>13</v>
      </c>
      <c r="AC36" s="1674"/>
      <c r="AD36" s="1674"/>
      <c r="AE36" s="1674">
        <f t="shared" si="5"/>
        <v>21</v>
      </c>
      <c r="AF36" s="1675" t="s">
        <v>23791</v>
      </c>
    </row>
    <row r="37" spans="1:32" ht="16.5" customHeight="1">
      <c r="A37" s="1682">
        <v>14</v>
      </c>
      <c r="B37" s="1668" t="s">
        <v>17966</v>
      </c>
      <c r="C37" s="1543" t="s">
        <v>687</v>
      </c>
      <c r="D37" s="1543" t="s">
        <v>18000</v>
      </c>
      <c r="E37" s="1669" t="s">
        <v>23792</v>
      </c>
      <c r="F37" s="1543" t="s">
        <v>13176</v>
      </c>
      <c r="G37" s="1543" t="s">
        <v>23793</v>
      </c>
      <c r="H37" s="1543" t="s">
        <v>23794</v>
      </c>
      <c r="I37" s="1670" t="s">
        <v>23795</v>
      </c>
      <c r="J37" s="1543" t="s">
        <v>23796</v>
      </c>
      <c r="K37" s="1543" t="s">
        <v>23797</v>
      </c>
      <c r="L37" s="1671"/>
      <c r="M37" s="1671">
        <v>0.1</v>
      </c>
      <c r="N37" s="1671"/>
      <c r="O37" s="1671">
        <v>0.1</v>
      </c>
      <c r="P37" s="1671"/>
      <c r="Q37" s="1672" t="s">
        <v>23798</v>
      </c>
      <c r="R37" s="1672" t="s">
        <v>23799</v>
      </c>
      <c r="S37" s="1671">
        <f t="shared" si="3"/>
        <v>162</v>
      </c>
      <c r="T37" s="1671">
        <v>88</v>
      </c>
      <c r="U37" s="1671">
        <v>74</v>
      </c>
      <c r="V37" s="1673">
        <v>128.6</v>
      </c>
      <c r="W37" s="1673"/>
      <c r="X37" s="1673">
        <v>1.9</v>
      </c>
      <c r="Y37" s="1673">
        <v>10.7</v>
      </c>
      <c r="Z37" s="1673">
        <f t="shared" si="4"/>
        <v>141.19999999999999</v>
      </c>
      <c r="AA37" s="1674">
        <v>8</v>
      </c>
      <c r="AB37" s="1674">
        <v>10</v>
      </c>
      <c r="AC37" s="1674">
        <v>7</v>
      </c>
      <c r="AD37" s="1674">
        <v>11</v>
      </c>
      <c r="AE37" s="1674">
        <f t="shared" si="5"/>
        <v>36</v>
      </c>
      <c r="AF37" s="1543" t="s">
        <v>23800</v>
      </c>
    </row>
    <row r="38" spans="1:32" ht="16.5" customHeight="1">
      <c r="A38" s="1682">
        <v>15</v>
      </c>
      <c r="B38" s="1668" t="s">
        <v>17966</v>
      </c>
      <c r="C38" s="1543" t="s">
        <v>230</v>
      </c>
      <c r="D38" s="1543" t="s">
        <v>23801</v>
      </c>
      <c r="E38" s="1669" t="s">
        <v>23802</v>
      </c>
      <c r="F38" s="1543" t="s">
        <v>23803</v>
      </c>
      <c r="G38" s="1543" t="s">
        <v>23804</v>
      </c>
      <c r="H38" s="1543" t="s">
        <v>18551</v>
      </c>
      <c r="I38" s="1670" t="s">
        <v>23805</v>
      </c>
      <c r="J38" s="1543" t="s">
        <v>23806</v>
      </c>
      <c r="K38" s="1543" t="s">
        <v>23807</v>
      </c>
      <c r="L38" s="1671"/>
      <c r="M38" s="1671"/>
      <c r="N38" s="1671">
        <v>46.2</v>
      </c>
      <c r="O38" s="1671">
        <v>46.2</v>
      </c>
      <c r="P38" s="1671"/>
      <c r="Q38" s="1670" t="s">
        <v>23808</v>
      </c>
      <c r="R38" s="1672" t="s">
        <v>23809</v>
      </c>
      <c r="S38" s="1671">
        <f t="shared" si="3"/>
        <v>114</v>
      </c>
      <c r="T38" s="1671">
        <v>109</v>
      </c>
      <c r="U38" s="1671">
        <v>5</v>
      </c>
      <c r="V38" s="1673">
        <v>2.8</v>
      </c>
      <c r="W38" s="1673"/>
      <c r="X38" s="1673">
        <v>51.5</v>
      </c>
      <c r="Y38" s="1673">
        <v>60.9</v>
      </c>
      <c r="Z38" s="1673">
        <f t="shared" si="4"/>
        <v>115.19999999999999</v>
      </c>
      <c r="AA38" s="1674">
        <v>4</v>
      </c>
      <c r="AB38" s="1674">
        <v>438</v>
      </c>
      <c r="AC38" s="1674">
        <v>100</v>
      </c>
      <c r="AD38" s="1674">
        <v>161</v>
      </c>
      <c r="AE38" s="1674">
        <f t="shared" si="5"/>
        <v>703</v>
      </c>
      <c r="AF38" s="1543" t="s">
        <v>23810</v>
      </c>
    </row>
    <row r="39" spans="1:32" ht="16.5" customHeight="1">
      <c r="A39" s="1682">
        <v>16</v>
      </c>
      <c r="B39" s="1668" t="s">
        <v>17966</v>
      </c>
      <c r="C39" s="1543" t="s">
        <v>559</v>
      </c>
      <c r="D39" s="1543" t="s">
        <v>23811</v>
      </c>
      <c r="E39" s="1669" t="s">
        <v>23812</v>
      </c>
      <c r="F39" s="1543" t="s">
        <v>18056</v>
      </c>
      <c r="G39" s="1543" t="s">
        <v>18058</v>
      </c>
      <c r="H39" s="1543" t="s">
        <v>23813</v>
      </c>
      <c r="I39" s="1670" t="s">
        <v>23814</v>
      </c>
      <c r="J39" s="1543" t="s">
        <v>23815</v>
      </c>
      <c r="K39" s="1543" t="s">
        <v>23816</v>
      </c>
      <c r="L39" s="1671"/>
      <c r="M39" s="1671">
        <v>34.9</v>
      </c>
      <c r="N39" s="1671"/>
      <c r="O39" s="1671">
        <v>34.9</v>
      </c>
      <c r="P39" s="1671"/>
      <c r="Q39" s="1670" t="s">
        <v>23817</v>
      </c>
      <c r="R39" s="1672" t="s">
        <v>23818</v>
      </c>
      <c r="S39" s="1671">
        <f t="shared" si="3"/>
        <v>97</v>
      </c>
      <c r="T39" s="1671">
        <v>71</v>
      </c>
      <c r="U39" s="1671">
        <v>26</v>
      </c>
      <c r="V39" s="1673">
        <v>57.7</v>
      </c>
      <c r="W39" s="1673"/>
      <c r="X39" s="1673">
        <v>72.5</v>
      </c>
      <c r="Y39" s="1673"/>
      <c r="Z39" s="1673">
        <f t="shared" si="4"/>
        <v>130.19999999999999</v>
      </c>
      <c r="AA39" s="1674">
        <v>7</v>
      </c>
      <c r="AB39" s="1674">
        <v>43</v>
      </c>
      <c r="AC39" s="1674">
        <v>24</v>
      </c>
      <c r="AD39" s="1674">
        <v>5</v>
      </c>
      <c r="AE39" s="1674">
        <f t="shared" si="5"/>
        <v>79</v>
      </c>
      <c r="AF39" s="1543" t="s">
        <v>23819</v>
      </c>
    </row>
    <row r="40" spans="1:32" ht="16.5" customHeight="1">
      <c r="A40" s="1682">
        <v>17</v>
      </c>
      <c r="B40" s="1668" t="s">
        <v>17966</v>
      </c>
      <c r="C40" s="1543" t="s">
        <v>656</v>
      </c>
      <c r="D40" s="1543" t="s">
        <v>18115</v>
      </c>
      <c r="E40" s="1669" t="s">
        <v>23820</v>
      </c>
      <c r="F40" s="1543" t="s">
        <v>23821</v>
      </c>
      <c r="G40" s="1543" t="s">
        <v>23822</v>
      </c>
      <c r="H40" s="1543" t="s">
        <v>23823</v>
      </c>
      <c r="I40" s="1670" t="s">
        <v>23824</v>
      </c>
      <c r="J40" s="1543" t="s">
        <v>23825</v>
      </c>
      <c r="K40" s="1543" t="s">
        <v>23826</v>
      </c>
      <c r="L40" s="1671"/>
      <c r="M40" s="1671">
        <v>27.2</v>
      </c>
      <c r="N40" s="1671">
        <v>2.4</v>
      </c>
      <c r="O40" s="1671">
        <v>29.6</v>
      </c>
      <c r="P40" s="1671"/>
      <c r="Q40" s="1670" t="s">
        <v>23827</v>
      </c>
      <c r="R40" s="1672" t="s">
        <v>23828</v>
      </c>
      <c r="S40" s="1671">
        <f t="shared" si="3"/>
        <v>131</v>
      </c>
      <c r="T40" s="1671">
        <v>84</v>
      </c>
      <c r="U40" s="1671">
        <v>47</v>
      </c>
      <c r="V40" s="1673">
        <v>26.7</v>
      </c>
      <c r="W40" s="1673">
        <v>26.2</v>
      </c>
      <c r="X40" s="1673">
        <v>105.6</v>
      </c>
      <c r="Y40" s="1673">
        <v>5.2</v>
      </c>
      <c r="Z40" s="1673">
        <f t="shared" si="4"/>
        <v>163.69999999999999</v>
      </c>
      <c r="AA40" s="1674">
        <v>2</v>
      </c>
      <c r="AB40" s="1674">
        <v>6</v>
      </c>
      <c r="AC40" s="1674">
        <v>12</v>
      </c>
      <c r="AD40" s="1674">
        <v>27</v>
      </c>
      <c r="AE40" s="1674">
        <f t="shared" si="5"/>
        <v>47</v>
      </c>
      <c r="AF40" s="1675" t="s">
        <v>23829</v>
      </c>
    </row>
    <row r="41" spans="1:32" ht="16.5" customHeight="1">
      <c r="A41" s="1682">
        <v>18</v>
      </c>
      <c r="B41" s="1668" t="s">
        <v>17966</v>
      </c>
      <c r="C41" s="1543" t="s">
        <v>798</v>
      </c>
      <c r="D41" s="1543" t="s">
        <v>17987</v>
      </c>
      <c r="E41" s="1669" t="s">
        <v>23830</v>
      </c>
      <c r="F41" s="1543" t="s">
        <v>23831</v>
      </c>
      <c r="G41" s="1543" t="s">
        <v>23832</v>
      </c>
      <c r="H41" s="1543" t="s">
        <v>22127</v>
      </c>
      <c r="I41" s="1670" t="s">
        <v>23833</v>
      </c>
      <c r="J41" s="1543" t="s">
        <v>23834</v>
      </c>
      <c r="K41" s="1543" t="s">
        <v>23835</v>
      </c>
      <c r="L41" s="1671"/>
      <c r="M41" s="1671">
        <v>0.1</v>
      </c>
      <c r="N41" s="1671"/>
      <c r="O41" s="1671">
        <v>0.1</v>
      </c>
      <c r="P41" s="1671"/>
      <c r="Q41" s="1670" t="s">
        <v>24846</v>
      </c>
      <c r="R41" s="1672" t="s">
        <v>23836</v>
      </c>
      <c r="S41" s="1671">
        <f t="shared" si="3"/>
        <v>18</v>
      </c>
      <c r="T41" s="1671">
        <v>18</v>
      </c>
      <c r="U41" s="1671"/>
      <c r="V41" s="1673">
        <v>34.799999999999997</v>
      </c>
      <c r="W41" s="1673">
        <v>1.6</v>
      </c>
      <c r="X41" s="1673"/>
      <c r="Y41" s="1673">
        <v>0.5</v>
      </c>
      <c r="Z41" s="1673">
        <f t="shared" si="4"/>
        <v>36.9</v>
      </c>
      <c r="AA41" s="1674">
        <v>4</v>
      </c>
      <c r="AB41" s="1674">
        <v>1</v>
      </c>
      <c r="AC41" s="1674">
        <v>2</v>
      </c>
      <c r="AD41" s="1674">
        <v>10</v>
      </c>
      <c r="AE41" s="1674">
        <f t="shared" si="5"/>
        <v>17</v>
      </c>
      <c r="AF41" s="1543" t="s">
        <v>23837</v>
      </c>
    </row>
    <row r="42" spans="1:32" ht="16.5" customHeight="1">
      <c r="A42" s="1682">
        <v>19</v>
      </c>
      <c r="B42" s="1668" t="s">
        <v>17966</v>
      </c>
      <c r="C42" s="1543" t="s">
        <v>212</v>
      </c>
      <c r="D42" s="1543" t="s">
        <v>23838</v>
      </c>
      <c r="E42" s="1669" t="s">
        <v>23839</v>
      </c>
      <c r="F42" s="1543" t="s">
        <v>23840</v>
      </c>
      <c r="G42" s="1543" t="s">
        <v>23841</v>
      </c>
      <c r="H42" s="1543" t="s">
        <v>23842</v>
      </c>
      <c r="I42" s="1670" t="s">
        <v>23843</v>
      </c>
      <c r="J42" s="1543" t="s">
        <v>23844</v>
      </c>
      <c r="K42" s="1543" t="s">
        <v>23845</v>
      </c>
      <c r="L42" s="1671"/>
      <c r="M42" s="1671"/>
      <c r="N42" s="1671">
        <v>0.1</v>
      </c>
      <c r="O42" s="1671">
        <v>0.1</v>
      </c>
      <c r="P42" s="1671"/>
      <c r="Q42" s="1672" t="s">
        <v>23846</v>
      </c>
      <c r="R42" s="1672" t="s">
        <v>23847</v>
      </c>
      <c r="S42" s="1671">
        <f t="shared" si="3"/>
        <v>143</v>
      </c>
      <c r="T42" s="1671">
        <v>91</v>
      </c>
      <c r="U42" s="1671">
        <v>52</v>
      </c>
      <c r="V42" s="1673">
        <v>109</v>
      </c>
      <c r="W42" s="1673"/>
      <c r="X42" s="1673"/>
      <c r="Y42" s="1673"/>
      <c r="Z42" s="1673">
        <f t="shared" si="4"/>
        <v>109</v>
      </c>
      <c r="AA42" s="1674">
        <v>2</v>
      </c>
      <c r="AB42" s="1674"/>
      <c r="AC42" s="1674">
        <v>8</v>
      </c>
      <c r="AD42" s="1674">
        <v>7</v>
      </c>
      <c r="AE42" s="1674">
        <f t="shared" si="5"/>
        <v>17</v>
      </c>
      <c r="AF42" s="1675" t="s">
        <v>23848</v>
      </c>
    </row>
    <row r="43" spans="1:32" ht="16.5" customHeight="1">
      <c r="A43" s="1682">
        <v>20</v>
      </c>
      <c r="B43" s="1668" t="s">
        <v>17966</v>
      </c>
      <c r="C43" s="1543" t="s">
        <v>259</v>
      </c>
      <c r="D43" s="1543" t="s">
        <v>23849</v>
      </c>
      <c r="E43" s="1669" t="s">
        <v>23850</v>
      </c>
      <c r="F43" s="1543" t="s">
        <v>23851</v>
      </c>
      <c r="G43" s="1543" t="s">
        <v>23852</v>
      </c>
      <c r="H43" s="1543" t="s">
        <v>19553</v>
      </c>
      <c r="I43" s="1670" t="s">
        <v>23853</v>
      </c>
      <c r="J43" s="1543" t="s">
        <v>23854</v>
      </c>
      <c r="K43" s="1543" t="s">
        <v>23855</v>
      </c>
      <c r="L43" s="1671"/>
      <c r="M43" s="1671"/>
      <c r="N43" s="1671"/>
      <c r="O43" s="1671"/>
      <c r="P43" s="1671"/>
      <c r="Q43" s="1672" t="s">
        <v>24844</v>
      </c>
      <c r="R43" s="1672" t="s">
        <v>23856</v>
      </c>
      <c r="S43" s="1671">
        <f t="shared" si="3"/>
        <v>79</v>
      </c>
      <c r="T43" s="1671">
        <v>48</v>
      </c>
      <c r="U43" s="1671">
        <v>31</v>
      </c>
      <c r="V43" s="1673">
        <v>56.55</v>
      </c>
      <c r="W43" s="1673">
        <v>0.57999999999999996</v>
      </c>
      <c r="X43" s="1673"/>
      <c r="Y43" s="1673">
        <v>5.05</v>
      </c>
      <c r="Z43" s="1673">
        <f t="shared" si="4"/>
        <v>62.179999999999993</v>
      </c>
      <c r="AA43" s="1674"/>
      <c r="AB43" s="1674">
        <v>2</v>
      </c>
      <c r="AC43" s="1674">
        <v>11</v>
      </c>
      <c r="AD43" s="1674">
        <v>19</v>
      </c>
      <c r="AE43" s="1674">
        <f t="shared" si="5"/>
        <v>32</v>
      </c>
      <c r="AF43" s="1543" t="s">
        <v>23857</v>
      </c>
    </row>
    <row r="44" spans="1:32" ht="16.5" customHeight="1">
      <c r="A44" s="1682">
        <v>21</v>
      </c>
      <c r="B44" s="1668" t="s">
        <v>17966</v>
      </c>
      <c r="C44" s="1543" t="s">
        <v>289</v>
      </c>
      <c r="D44" s="1543" t="s">
        <v>23858</v>
      </c>
      <c r="E44" s="1669" t="s">
        <v>23859</v>
      </c>
      <c r="F44" s="1543" t="s">
        <v>23860</v>
      </c>
      <c r="G44" s="1543" t="s">
        <v>23861</v>
      </c>
      <c r="H44" s="1543" t="s">
        <v>23862</v>
      </c>
      <c r="I44" s="1672" t="s">
        <v>23863</v>
      </c>
      <c r="J44" s="1543" t="s">
        <v>23835</v>
      </c>
      <c r="K44" s="1543" t="s">
        <v>23864</v>
      </c>
      <c r="L44" s="1671"/>
      <c r="M44" s="1671">
        <v>0.1</v>
      </c>
      <c r="N44" s="1671"/>
      <c r="O44" s="1671"/>
      <c r="P44" s="1671"/>
      <c r="Q44" s="1672" t="s">
        <v>23865</v>
      </c>
      <c r="R44" s="1672" t="s">
        <v>23866</v>
      </c>
      <c r="S44" s="1671"/>
      <c r="T44" s="1671"/>
      <c r="U44" s="1671"/>
      <c r="V44" s="1673">
        <v>135.9</v>
      </c>
      <c r="W44" s="1673">
        <v>6.7</v>
      </c>
      <c r="X44" s="1673">
        <v>1.2</v>
      </c>
      <c r="Y44" s="1673">
        <v>1.1000000000000001</v>
      </c>
      <c r="Z44" s="1673">
        <f t="shared" si="4"/>
        <v>144.89999999999998</v>
      </c>
      <c r="AA44" s="1674">
        <v>72</v>
      </c>
      <c r="AB44" s="1674">
        <v>1520</v>
      </c>
      <c r="AC44" s="1674">
        <v>13</v>
      </c>
      <c r="AD44" s="1674">
        <v>69</v>
      </c>
      <c r="AE44" s="1674">
        <f t="shared" si="5"/>
        <v>1674</v>
      </c>
      <c r="AF44" s="1675" t="s">
        <v>23867</v>
      </c>
    </row>
    <row r="45" spans="1:32" ht="16.5" customHeight="1">
      <c r="A45" s="1682">
        <v>22</v>
      </c>
      <c r="B45" s="1668" t="s">
        <v>17966</v>
      </c>
      <c r="C45" s="1543" t="s">
        <v>13713</v>
      </c>
      <c r="D45" s="1543" t="s">
        <v>23868</v>
      </c>
      <c r="E45" s="1669" t="s">
        <v>23869</v>
      </c>
      <c r="F45" s="1543" t="s">
        <v>23870</v>
      </c>
      <c r="G45" s="1543" t="s">
        <v>23871</v>
      </c>
      <c r="H45" s="1543" t="s">
        <v>23872</v>
      </c>
      <c r="I45" s="1670" t="s">
        <v>23873</v>
      </c>
      <c r="J45" s="1543" t="s">
        <v>23874</v>
      </c>
      <c r="K45" s="1543" t="s">
        <v>23875</v>
      </c>
      <c r="L45" s="1671"/>
      <c r="M45" s="1671"/>
      <c r="N45" s="1671">
        <v>7.5</v>
      </c>
      <c r="O45" s="1671">
        <v>7.5</v>
      </c>
      <c r="P45" s="1671"/>
      <c r="Q45" s="1670" t="s">
        <v>23876</v>
      </c>
      <c r="R45" s="1672" t="s">
        <v>23877</v>
      </c>
      <c r="S45" s="1671">
        <f t="shared" si="3"/>
        <v>151</v>
      </c>
      <c r="T45" s="1671">
        <v>93</v>
      </c>
      <c r="U45" s="1671">
        <v>58</v>
      </c>
      <c r="V45" s="1673">
        <v>65</v>
      </c>
      <c r="W45" s="1673"/>
      <c r="X45" s="1673">
        <v>0.5</v>
      </c>
      <c r="Y45" s="1673">
        <v>30</v>
      </c>
      <c r="Z45" s="1673">
        <f t="shared" si="4"/>
        <v>95.5</v>
      </c>
      <c r="AA45" s="1674"/>
      <c r="AB45" s="1674"/>
      <c r="AC45" s="1674">
        <v>10</v>
      </c>
      <c r="AD45" s="1674">
        <v>10</v>
      </c>
      <c r="AE45" s="1674">
        <f t="shared" si="5"/>
        <v>20</v>
      </c>
      <c r="AF45" s="1543" t="s">
        <v>23878</v>
      </c>
    </row>
    <row r="46" spans="1:32" ht="16.5" customHeight="1">
      <c r="A46" s="1682">
        <v>23</v>
      </c>
      <c r="B46" s="1668" t="s">
        <v>18521</v>
      </c>
      <c r="C46" s="1543" t="s">
        <v>2047</v>
      </c>
      <c r="D46" s="1543" t="s">
        <v>23879</v>
      </c>
      <c r="E46" s="1669" t="s">
        <v>18781</v>
      </c>
      <c r="F46" s="1543" t="s">
        <v>23880</v>
      </c>
      <c r="G46" s="1543" t="s">
        <v>18784</v>
      </c>
      <c r="H46" s="1543" t="s">
        <v>23881</v>
      </c>
      <c r="I46" s="1670" t="s">
        <v>23882</v>
      </c>
      <c r="J46" s="1543" t="s">
        <v>23883</v>
      </c>
      <c r="K46" s="1543" t="s">
        <v>23884</v>
      </c>
      <c r="L46" s="1671"/>
      <c r="M46" s="1671">
        <v>7</v>
      </c>
      <c r="N46" s="1671"/>
      <c r="O46" s="1671"/>
      <c r="P46" s="1671"/>
      <c r="Q46" s="1670" t="s">
        <v>23885</v>
      </c>
      <c r="R46" s="1672" t="s">
        <v>23886</v>
      </c>
      <c r="S46" s="1671">
        <f t="shared" si="3"/>
        <v>60</v>
      </c>
      <c r="T46" s="1671">
        <v>55</v>
      </c>
      <c r="U46" s="1671">
        <v>5</v>
      </c>
      <c r="V46" s="1673">
        <v>99</v>
      </c>
      <c r="W46" s="1673"/>
      <c r="X46" s="1673"/>
      <c r="Y46" s="1673"/>
      <c r="Z46" s="1673">
        <f t="shared" si="4"/>
        <v>99</v>
      </c>
      <c r="AA46" s="1674">
        <v>7</v>
      </c>
      <c r="AB46" s="1674">
        <v>9</v>
      </c>
      <c r="AC46" s="1674">
        <v>9</v>
      </c>
      <c r="AD46" s="1674"/>
      <c r="AE46" s="1674">
        <f t="shared" si="5"/>
        <v>25</v>
      </c>
      <c r="AF46" s="1543" t="s">
        <v>23887</v>
      </c>
    </row>
    <row r="47" spans="1:32" ht="16.5" customHeight="1">
      <c r="A47" s="1682">
        <v>24</v>
      </c>
      <c r="B47" s="1668" t="s">
        <v>18521</v>
      </c>
      <c r="C47" s="1543" t="s">
        <v>2063</v>
      </c>
      <c r="D47" s="1543" t="s">
        <v>18545</v>
      </c>
      <c r="E47" s="1669" t="s">
        <v>18549</v>
      </c>
      <c r="F47" s="1543" t="s">
        <v>18550</v>
      </c>
      <c r="G47" s="1543" t="s">
        <v>8066</v>
      </c>
      <c r="H47" s="1543" t="s">
        <v>23888</v>
      </c>
      <c r="I47" s="1670" t="s">
        <v>23889</v>
      </c>
      <c r="J47" s="1543" t="s">
        <v>23890</v>
      </c>
      <c r="K47" s="1543" t="s">
        <v>23891</v>
      </c>
      <c r="L47" s="1671"/>
      <c r="M47" s="1671">
        <v>31.4</v>
      </c>
      <c r="N47" s="1671"/>
      <c r="O47" s="1671">
        <v>31.4</v>
      </c>
      <c r="P47" s="1671"/>
      <c r="Q47" s="1670" t="s">
        <v>23892</v>
      </c>
      <c r="R47" s="1672" t="s">
        <v>23893</v>
      </c>
      <c r="S47" s="1671">
        <f t="shared" si="3"/>
        <v>91</v>
      </c>
      <c r="T47" s="1671">
        <v>90</v>
      </c>
      <c r="U47" s="1671">
        <v>1</v>
      </c>
      <c r="V47" s="1673">
        <v>210.4</v>
      </c>
      <c r="W47" s="1673"/>
      <c r="X47" s="1673">
        <v>78</v>
      </c>
      <c r="Y47" s="1673">
        <v>11.6</v>
      </c>
      <c r="Z47" s="1673">
        <f t="shared" si="4"/>
        <v>300</v>
      </c>
      <c r="AA47" s="1674">
        <v>6</v>
      </c>
      <c r="AB47" s="1674">
        <v>6</v>
      </c>
      <c r="AC47" s="1674">
        <v>9</v>
      </c>
      <c r="AD47" s="1674">
        <v>7</v>
      </c>
      <c r="AE47" s="1674">
        <f t="shared" si="5"/>
        <v>28</v>
      </c>
      <c r="AF47" s="1543" t="s">
        <v>23894</v>
      </c>
    </row>
    <row r="48" spans="1:32" ht="16.5" customHeight="1">
      <c r="A48" s="1682">
        <v>25</v>
      </c>
      <c r="B48" s="1668" t="s">
        <v>18521</v>
      </c>
      <c r="C48" s="1543" t="s">
        <v>5497</v>
      </c>
      <c r="D48" s="1543" t="s">
        <v>23895</v>
      </c>
      <c r="E48" s="1669" t="s">
        <v>18723</v>
      </c>
      <c r="F48" s="1543" t="s">
        <v>23896</v>
      </c>
      <c r="G48" s="1543" t="s">
        <v>18726</v>
      </c>
      <c r="H48" s="1543" t="s">
        <v>21977</v>
      </c>
      <c r="I48" s="1670" t="s">
        <v>23897</v>
      </c>
      <c r="J48" s="1543" t="s">
        <v>23898</v>
      </c>
      <c r="K48" s="1543" t="s">
        <v>23899</v>
      </c>
      <c r="L48" s="1671"/>
      <c r="M48" s="1671">
        <v>0.1</v>
      </c>
      <c r="N48" s="1671"/>
      <c r="O48" s="1671">
        <v>0.1</v>
      </c>
      <c r="P48" s="1671"/>
      <c r="Q48" s="1672" t="s">
        <v>24845</v>
      </c>
      <c r="R48" s="1672" t="s">
        <v>23900</v>
      </c>
      <c r="S48" s="1671">
        <f t="shared" si="3"/>
        <v>57</v>
      </c>
      <c r="T48" s="1671">
        <v>46</v>
      </c>
      <c r="U48" s="1671">
        <v>11</v>
      </c>
      <c r="V48" s="1673">
        <v>76.8</v>
      </c>
      <c r="W48" s="1673">
        <v>17.600000000000001</v>
      </c>
      <c r="X48" s="1673">
        <v>18.8</v>
      </c>
      <c r="Y48" s="1673">
        <v>19</v>
      </c>
      <c r="Z48" s="1673">
        <f t="shared" si="4"/>
        <v>132.19999999999999</v>
      </c>
      <c r="AA48" s="1674">
        <v>22</v>
      </c>
      <c r="AB48" s="1674">
        <v>8</v>
      </c>
      <c r="AC48" s="1674">
        <v>52</v>
      </c>
      <c r="AD48" s="1674">
        <v>16</v>
      </c>
      <c r="AE48" s="1674">
        <f t="shared" si="5"/>
        <v>98</v>
      </c>
      <c r="AF48" s="1543" t="s">
        <v>23901</v>
      </c>
    </row>
    <row r="49" spans="1:32" ht="16.5" customHeight="1">
      <c r="A49" s="1682">
        <v>26</v>
      </c>
      <c r="B49" s="1668" t="s">
        <v>18521</v>
      </c>
      <c r="C49" s="1543" t="s">
        <v>1628</v>
      </c>
      <c r="D49" s="1543" t="s">
        <v>18580</v>
      </c>
      <c r="E49" s="1669" t="s">
        <v>23902</v>
      </c>
      <c r="F49" s="1543" t="s">
        <v>23903</v>
      </c>
      <c r="G49" s="1543" t="s">
        <v>23904</v>
      </c>
      <c r="H49" s="1543" t="s">
        <v>21817</v>
      </c>
      <c r="I49" s="1670" t="s">
        <v>23905</v>
      </c>
      <c r="J49" s="1543" t="s">
        <v>23906</v>
      </c>
      <c r="K49" s="1543" t="s">
        <v>23907</v>
      </c>
      <c r="L49" s="1671"/>
      <c r="M49" s="1671">
        <v>16.7</v>
      </c>
      <c r="N49" s="1671"/>
      <c r="O49" s="1671">
        <v>16.7</v>
      </c>
      <c r="P49" s="1671"/>
      <c r="Q49" s="1670" t="s">
        <v>23908</v>
      </c>
      <c r="R49" s="1672" t="s">
        <v>23909</v>
      </c>
      <c r="S49" s="1671">
        <f t="shared" si="3"/>
        <v>30</v>
      </c>
      <c r="T49" s="1671">
        <v>7</v>
      </c>
      <c r="U49" s="1671">
        <v>23</v>
      </c>
      <c r="V49" s="1673">
        <v>10.6</v>
      </c>
      <c r="W49" s="1673">
        <v>5.7</v>
      </c>
      <c r="X49" s="1673">
        <v>7.8</v>
      </c>
      <c r="Y49" s="1673">
        <v>50.8</v>
      </c>
      <c r="Z49" s="1673">
        <f t="shared" si="4"/>
        <v>74.900000000000006</v>
      </c>
      <c r="AA49" s="1674">
        <v>4</v>
      </c>
      <c r="AB49" s="1674">
        <v>10</v>
      </c>
      <c r="AC49" s="1674"/>
      <c r="AD49" s="1674">
        <v>17</v>
      </c>
      <c r="AE49" s="1674">
        <f t="shared" si="5"/>
        <v>31</v>
      </c>
      <c r="AF49" s="1543" t="s">
        <v>23910</v>
      </c>
    </row>
    <row r="50" spans="1:32" ht="16.5" customHeight="1">
      <c r="A50" s="1682">
        <v>27</v>
      </c>
      <c r="B50" s="1668" t="s">
        <v>18521</v>
      </c>
      <c r="C50" s="1543" t="s">
        <v>1674</v>
      </c>
      <c r="D50" s="1543" t="s">
        <v>18691</v>
      </c>
      <c r="E50" s="1669" t="s">
        <v>23911</v>
      </c>
      <c r="F50" s="1543" t="s">
        <v>23912</v>
      </c>
      <c r="G50" s="1543" t="s">
        <v>23913</v>
      </c>
      <c r="H50" s="1543" t="s">
        <v>23914</v>
      </c>
      <c r="I50" s="1670" t="s">
        <v>23915</v>
      </c>
      <c r="J50" s="1543" t="s">
        <v>23916</v>
      </c>
      <c r="K50" s="1543"/>
      <c r="L50" s="1671"/>
      <c r="M50" s="1671">
        <v>0.1</v>
      </c>
      <c r="N50" s="1671"/>
      <c r="O50" s="1671">
        <v>0.1</v>
      </c>
      <c r="P50" s="1671"/>
      <c r="Q50" s="1672" t="s">
        <v>23917</v>
      </c>
      <c r="R50" s="1672" t="s">
        <v>23918</v>
      </c>
      <c r="S50" s="1671">
        <f t="shared" si="3"/>
        <v>55</v>
      </c>
      <c r="T50" s="1671">
        <v>44</v>
      </c>
      <c r="U50" s="1671">
        <v>11</v>
      </c>
      <c r="V50" s="1673">
        <v>124.7</v>
      </c>
      <c r="W50" s="1673">
        <v>0.2</v>
      </c>
      <c r="X50" s="1673"/>
      <c r="Y50" s="1673">
        <v>0.5</v>
      </c>
      <c r="Z50" s="1673">
        <f t="shared" si="4"/>
        <v>125.4</v>
      </c>
      <c r="AA50" s="1674">
        <v>6</v>
      </c>
      <c r="AB50" s="1674">
        <v>3</v>
      </c>
      <c r="AC50" s="1674">
        <v>8</v>
      </c>
      <c r="AD50" s="1674">
        <v>47</v>
      </c>
      <c r="AE50" s="1674">
        <f t="shared" si="5"/>
        <v>64</v>
      </c>
      <c r="AF50" s="1675" t="s">
        <v>23919</v>
      </c>
    </row>
    <row r="51" spans="1:32" ht="16.5" customHeight="1">
      <c r="A51" s="1682">
        <v>28</v>
      </c>
      <c r="B51" s="1668" t="s">
        <v>18521</v>
      </c>
      <c r="C51" s="1543" t="s">
        <v>1939</v>
      </c>
      <c r="D51" s="1543" t="s">
        <v>23920</v>
      </c>
      <c r="E51" s="1669" t="s">
        <v>23921</v>
      </c>
      <c r="F51" s="1543" t="s">
        <v>18572</v>
      </c>
      <c r="G51" s="1543" t="s">
        <v>23922</v>
      </c>
      <c r="H51" s="1543" t="s">
        <v>23923</v>
      </c>
      <c r="I51" s="1670" t="s">
        <v>23924</v>
      </c>
      <c r="J51" s="1543" t="s">
        <v>23925</v>
      </c>
      <c r="K51" s="1543" t="s">
        <v>23926</v>
      </c>
      <c r="L51" s="1671"/>
      <c r="M51" s="1671">
        <v>109</v>
      </c>
      <c r="N51" s="1671">
        <v>54</v>
      </c>
      <c r="O51" s="1671">
        <v>163</v>
      </c>
      <c r="P51" s="1671"/>
      <c r="Q51" s="1670" t="s">
        <v>23927</v>
      </c>
      <c r="R51" s="1672" t="s">
        <v>23928</v>
      </c>
      <c r="S51" s="1671">
        <f t="shared" si="3"/>
        <v>66</v>
      </c>
      <c r="T51" s="1671">
        <v>54</v>
      </c>
      <c r="U51" s="1671">
        <v>12</v>
      </c>
      <c r="V51" s="1673"/>
      <c r="W51" s="1673"/>
      <c r="X51" s="1673"/>
      <c r="Y51" s="1673"/>
      <c r="Z51" s="1673">
        <f t="shared" si="4"/>
        <v>0</v>
      </c>
      <c r="AA51" s="1674">
        <v>8</v>
      </c>
      <c r="AB51" s="1674">
        <v>90</v>
      </c>
      <c r="AC51" s="1674"/>
      <c r="AD51" s="1674">
        <v>5</v>
      </c>
      <c r="AE51" s="1674">
        <f t="shared" si="5"/>
        <v>103</v>
      </c>
      <c r="AF51" s="1675" t="s">
        <v>23929</v>
      </c>
    </row>
    <row r="52" spans="1:32" ht="16.5" customHeight="1">
      <c r="A52" s="1682">
        <v>29</v>
      </c>
      <c r="B52" s="1668" t="s">
        <v>18521</v>
      </c>
      <c r="C52" s="1543" t="s">
        <v>1646</v>
      </c>
      <c r="D52" s="1543" t="s">
        <v>22468</v>
      </c>
      <c r="E52" s="1669" t="s">
        <v>23930</v>
      </c>
      <c r="F52" s="1543" t="s">
        <v>23931</v>
      </c>
      <c r="G52" s="1543" t="s">
        <v>23932</v>
      </c>
      <c r="H52" s="1543" t="s">
        <v>23933</v>
      </c>
      <c r="I52" s="1670" t="s">
        <v>23934</v>
      </c>
      <c r="J52" s="1543" t="s">
        <v>23935</v>
      </c>
      <c r="K52" s="1543" t="s">
        <v>23936</v>
      </c>
      <c r="L52" s="1671"/>
      <c r="M52" s="1671">
        <v>0.1</v>
      </c>
      <c r="N52" s="1671"/>
      <c r="O52" s="1671">
        <v>0.1</v>
      </c>
      <c r="P52" s="1671"/>
      <c r="Q52" s="1670" t="s">
        <v>23937</v>
      </c>
      <c r="R52" s="1672" t="s">
        <v>23938</v>
      </c>
      <c r="S52" s="1671">
        <f t="shared" si="3"/>
        <v>42</v>
      </c>
      <c r="T52" s="1671">
        <v>34</v>
      </c>
      <c r="U52" s="1671">
        <v>8</v>
      </c>
      <c r="V52" s="1673">
        <v>143</v>
      </c>
      <c r="W52" s="1673"/>
      <c r="X52" s="1673"/>
      <c r="Y52" s="1673"/>
      <c r="Z52" s="1673">
        <f t="shared" si="4"/>
        <v>143</v>
      </c>
      <c r="AA52" s="1674">
        <v>19</v>
      </c>
      <c r="AB52" s="1674">
        <v>24</v>
      </c>
      <c r="AC52" s="1674">
        <v>83</v>
      </c>
      <c r="AD52" s="1674">
        <v>23</v>
      </c>
      <c r="AE52" s="1674">
        <f t="shared" si="5"/>
        <v>149</v>
      </c>
      <c r="AF52" s="1543" t="s">
        <v>23939</v>
      </c>
    </row>
    <row r="53" spans="1:32" ht="16.5" customHeight="1">
      <c r="A53" s="1682">
        <v>30</v>
      </c>
      <c r="B53" s="1668" t="s">
        <v>18521</v>
      </c>
      <c r="C53" s="1543" t="s">
        <v>1653</v>
      </c>
      <c r="D53" s="1543" t="s">
        <v>18674</v>
      </c>
      <c r="E53" s="1669" t="s">
        <v>23940</v>
      </c>
      <c r="F53" s="1543" t="s">
        <v>18673</v>
      </c>
      <c r="G53" s="1543" t="s">
        <v>18675</v>
      </c>
      <c r="H53" s="1543" t="s">
        <v>23941</v>
      </c>
      <c r="I53" s="1670" t="s">
        <v>23942</v>
      </c>
      <c r="J53" s="1543" t="s">
        <v>23943</v>
      </c>
      <c r="K53" s="1543" t="s">
        <v>23944</v>
      </c>
      <c r="L53" s="1671"/>
      <c r="M53" s="1671">
        <v>0.1</v>
      </c>
      <c r="N53" s="1671"/>
      <c r="O53" s="1671">
        <v>0.1</v>
      </c>
      <c r="P53" s="1671"/>
      <c r="Q53" s="1670" t="s">
        <v>23945</v>
      </c>
      <c r="R53" s="1672" t="s">
        <v>23946</v>
      </c>
      <c r="S53" s="1671">
        <f t="shared" si="3"/>
        <v>92</v>
      </c>
      <c r="T53" s="1671">
        <v>79</v>
      </c>
      <c r="U53" s="1671">
        <v>13</v>
      </c>
      <c r="V53" s="1673">
        <v>88.5</v>
      </c>
      <c r="W53" s="1673"/>
      <c r="X53" s="1673">
        <v>35</v>
      </c>
      <c r="Y53" s="1673">
        <v>18.7</v>
      </c>
      <c r="Z53" s="1673">
        <f t="shared" si="4"/>
        <v>142.19999999999999</v>
      </c>
      <c r="AA53" s="1674">
        <v>7</v>
      </c>
      <c r="AB53" s="1674">
        <v>5</v>
      </c>
      <c r="AC53" s="1674">
        <v>6</v>
      </c>
      <c r="AD53" s="1674">
        <v>8</v>
      </c>
      <c r="AE53" s="1674">
        <f t="shared" si="5"/>
        <v>26</v>
      </c>
      <c r="AF53" s="1675" t="s">
        <v>23947</v>
      </c>
    </row>
    <row r="54" spans="1:32" ht="16.5" customHeight="1">
      <c r="A54" s="1682">
        <v>31</v>
      </c>
      <c r="B54" s="1668" t="s">
        <v>18521</v>
      </c>
      <c r="C54" s="1543" t="s">
        <v>2122</v>
      </c>
      <c r="D54" s="1543" t="s">
        <v>23948</v>
      </c>
      <c r="E54" s="1669" t="s">
        <v>23949</v>
      </c>
      <c r="F54" s="1543" t="s">
        <v>18565</v>
      </c>
      <c r="G54" s="1543" t="s">
        <v>18567</v>
      </c>
      <c r="H54" s="1543" t="s">
        <v>23950</v>
      </c>
      <c r="I54" s="1670" t="s">
        <v>23951</v>
      </c>
      <c r="J54" s="1543" t="s">
        <v>23952</v>
      </c>
      <c r="K54" s="1543" t="s">
        <v>23953</v>
      </c>
      <c r="L54" s="1671"/>
      <c r="M54" s="1671">
        <v>0.1</v>
      </c>
      <c r="N54" s="1671"/>
      <c r="O54" s="1671">
        <v>0.1</v>
      </c>
      <c r="P54" s="1671"/>
      <c r="Q54" s="1670" t="s">
        <v>23954</v>
      </c>
      <c r="R54" s="1672" t="s">
        <v>24857</v>
      </c>
      <c r="S54" s="1671">
        <f t="shared" si="3"/>
        <v>63</v>
      </c>
      <c r="T54" s="1671">
        <v>50</v>
      </c>
      <c r="U54" s="1671">
        <v>13</v>
      </c>
      <c r="V54" s="1673">
        <v>75.400000000000006</v>
      </c>
      <c r="W54" s="1673">
        <v>1.7</v>
      </c>
      <c r="X54" s="1673">
        <v>8.4</v>
      </c>
      <c r="Y54" s="1673">
        <v>0.4</v>
      </c>
      <c r="Z54" s="1673">
        <f t="shared" si="4"/>
        <v>85.90000000000002</v>
      </c>
      <c r="AA54" s="1674">
        <v>4</v>
      </c>
      <c r="AB54" s="1674">
        <v>5</v>
      </c>
      <c r="AC54" s="1674">
        <v>3</v>
      </c>
      <c r="AD54" s="1674">
        <v>27</v>
      </c>
      <c r="AE54" s="1674">
        <f t="shared" si="5"/>
        <v>39</v>
      </c>
      <c r="AF54" s="1543" t="s">
        <v>23955</v>
      </c>
    </row>
    <row r="55" spans="1:32" ht="16.5" customHeight="1">
      <c r="A55" s="1682">
        <v>32</v>
      </c>
      <c r="B55" s="1668" t="s">
        <v>18521</v>
      </c>
      <c r="C55" s="1543" t="s">
        <v>14760</v>
      </c>
      <c r="D55" s="1543" t="s">
        <v>18613</v>
      </c>
      <c r="E55" s="1669" t="s">
        <v>23956</v>
      </c>
      <c r="F55" s="1543" t="s">
        <v>23957</v>
      </c>
      <c r="G55" s="1543" t="s">
        <v>23958</v>
      </c>
      <c r="H55" s="1543" t="s">
        <v>23346</v>
      </c>
      <c r="I55" s="1670" t="s">
        <v>23959</v>
      </c>
      <c r="J55" s="1543" t="s">
        <v>23960</v>
      </c>
      <c r="K55" s="1543" t="s">
        <v>23961</v>
      </c>
      <c r="L55" s="1671"/>
      <c r="M55" s="1671">
        <v>0.01</v>
      </c>
      <c r="N55" s="1671"/>
      <c r="O55" s="1671"/>
      <c r="P55" s="1671">
        <v>0.01</v>
      </c>
      <c r="Q55" s="1670" t="s">
        <v>23962</v>
      </c>
      <c r="R55" s="1672" t="s">
        <v>23963</v>
      </c>
      <c r="S55" s="1671">
        <f t="shared" si="3"/>
        <v>120</v>
      </c>
      <c r="T55" s="1671">
        <v>97</v>
      </c>
      <c r="U55" s="1671">
        <v>23</v>
      </c>
      <c r="V55" s="1673">
        <v>137.1</v>
      </c>
      <c r="W55" s="1673">
        <v>15.6</v>
      </c>
      <c r="X55" s="1673">
        <v>15.6</v>
      </c>
      <c r="Y55" s="1673">
        <v>0.3</v>
      </c>
      <c r="Z55" s="1673">
        <f t="shared" si="4"/>
        <v>168.6</v>
      </c>
      <c r="AA55" s="1674">
        <v>9</v>
      </c>
      <c r="AB55" s="1674">
        <v>6</v>
      </c>
      <c r="AC55" s="1674">
        <v>9</v>
      </c>
      <c r="AD55" s="1674">
        <v>23</v>
      </c>
      <c r="AE55" s="1674">
        <f t="shared" si="5"/>
        <v>47</v>
      </c>
      <c r="AF55" s="1675" t="s">
        <v>23964</v>
      </c>
    </row>
    <row r="56" spans="1:32" ht="16.5" customHeight="1">
      <c r="A56" s="1682">
        <v>33</v>
      </c>
      <c r="B56" s="1668" t="s">
        <v>18521</v>
      </c>
      <c r="C56" s="1543" t="s">
        <v>14946</v>
      </c>
      <c r="D56" s="1543" t="s">
        <v>23965</v>
      </c>
      <c r="E56" s="1669" t="s">
        <v>23966</v>
      </c>
      <c r="F56" s="1543" t="s">
        <v>23967</v>
      </c>
      <c r="G56" s="1543" t="s">
        <v>23968</v>
      </c>
      <c r="H56" s="1543" t="s">
        <v>23969</v>
      </c>
      <c r="I56" s="1670" t="s">
        <v>23970</v>
      </c>
      <c r="J56" s="1543" t="s">
        <v>23971</v>
      </c>
      <c r="K56" s="1543" t="s">
        <v>23972</v>
      </c>
      <c r="L56" s="1671"/>
      <c r="M56" s="1671">
        <v>0.1</v>
      </c>
      <c r="N56" s="1671"/>
      <c r="O56" s="1671">
        <v>0.1</v>
      </c>
      <c r="P56" s="1671"/>
      <c r="Q56" s="1670" t="s">
        <v>23973</v>
      </c>
      <c r="R56" s="1672" t="s">
        <v>23974</v>
      </c>
      <c r="S56" s="1671">
        <f t="shared" si="3"/>
        <v>82</v>
      </c>
      <c r="T56" s="1671">
        <v>79</v>
      </c>
      <c r="U56" s="1671">
        <v>3</v>
      </c>
      <c r="V56" s="1673">
        <v>91.61</v>
      </c>
      <c r="W56" s="1673"/>
      <c r="X56" s="1673">
        <v>22.33</v>
      </c>
      <c r="Y56" s="1673">
        <v>21.78</v>
      </c>
      <c r="Z56" s="1673">
        <f t="shared" si="4"/>
        <v>135.72</v>
      </c>
      <c r="AA56" s="1674">
        <v>7</v>
      </c>
      <c r="AB56" s="1674">
        <v>20</v>
      </c>
      <c r="AC56" s="1674">
        <v>68</v>
      </c>
      <c r="AD56" s="1674">
        <v>54</v>
      </c>
      <c r="AE56" s="1674">
        <f t="shared" si="5"/>
        <v>149</v>
      </c>
      <c r="AF56" s="1675" t="s">
        <v>23975</v>
      </c>
    </row>
    <row r="57" spans="1:32" ht="16.5" customHeight="1">
      <c r="A57" s="1682">
        <v>34</v>
      </c>
      <c r="B57" s="1668" t="s">
        <v>18521</v>
      </c>
      <c r="C57" s="1543" t="s">
        <v>1732</v>
      </c>
      <c r="D57" s="1543" t="s">
        <v>23976</v>
      </c>
      <c r="E57" s="1669" t="s">
        <v>23977</v>
      </c>
      <c r="F57" s="1543" t="s">
        <v>23978</v>
      </c>
      <c r="G57" s="1543" t="s">
        <v>18645</v>
      </c>
      <c r="H57" s="1543" t="s">
        <v>23979</v>
      </c>
      <c r="I57" s="1670" t="s">
        <v>23980</v>
      </c>
      <c r="J57" s="1543" t="s">
        <v>23981</v>
      </c>
      <c r="K57" s="1543" t="s">
        <v>23982</v>
      </c>
      <c r="L57" s="1671"/>
      <c r="M57" s="1671"/>
      <c r="N57" s="1671"/>
      <c r="O57" s="1671"/>
      <c r="P57" s="1671"/>
      <c r="Q57" s="1670" t="s">
        <v>24843</v>
      </c>
      <c r="R57" s="1672" t="s">
        <v>23983</v>
      </c>
      <c r="S57" s="1671">
        <f t="shared" si="3"/>
        <v>239</v>
      </c>
      <c r="T57" s="1671">
        <v>165</v>
      </c>
      <c r="U57" s="1671">
        <v>74</v>
      </c>
      <c r="V57" s="1673">
        <v>292.89</v>
      </c>
      <c r="W57" s="1673">
        <v>4.72</v>
      </c>
      <c r="X57" s="1673"/>
      <c r="Y57" s="1673">
        <v>13.64</v>
      </c>
      <c r="Z57" s="1673">
        <f t="shared" si="4"/>
        <v>311.25</v>
      </c>
      <c r="AA57" s="1674">
        <v>12</v>
      </c>
      <c r="AB57" s="1674">
        <v>12</v>
      </c>
      <c r="AC57" s="1674">
        <v>18</v>
      </c>
      <c r="AD57" s="1674">
        <v>42</v>
      </c>
      <c r="AE57" s="1674">
        <f t="shared" si="5"/>
        <v>84</v>
      </c>
      <c r="AF57" s="1675" t="s">
        <v>23984</v>
      </c>
    </row>
    <row r="58" spans="1:32" ht="16.5" customHeight="1">
      <c r="A58" s="1682">
        <v>35</v>
      </c>
      <c r="B58" s="1668" t="s">
        <v>18521</v>
      </c>
      <c r="C58" s="1543" t="s">
        <v>1607</v>
      </c>
      <c r="D58" s="1543" t="s">
        <v>18705</v>
      </c>
      <c r="E58" s="1669" t="s">
        <v>18703</v>
      </c>
      <c r="F58" s="1543" t="s">
        <v>18704</v>
      </c>
      <c r="G58" s="1543" t="s">
        <v>23985</v>
      </c>
      <c r="H58" s="1543" t="s">
        <v>23986</v>
      </c>
      <c r="I58" s="1672" t="s">
        <v>23987</v>
      </c>
      <c r="J58" s="1675" t="s">
        <v>23988</v>
      </c>
      <c r="K58" s="1543" t="s">
        <v>23989</v>
      </c>
      <c r="L58" s="1671"/>
      <c r="M58" s="1671">
        <v>0.1</v>
      </c>
      <c r="N58" s="1671"/>
      <c r="O58" s="1671">
        <v>0.1</v>
      </c>
      <c r="P58" s="1671"/>
      <c r="Q58" s="1670" t="s">
        <v>23990</v>
      </c>
      <c r="R58" s="1672" t="s">
        <v>23991</v>
      </c>
      <c r="S58" s="1671">
        <f t="shared" si="3"/>
        <v>130</v>
      </c>
      <c r="T58" s="1671">
        <v>127</v>
      </c>
      <c r="U58" s="1671">
        <v>3</v>
      </c>
      <c r="V58" s="1673">
        <v>182.19</v>
      </c>
      <c r="W58" s="1673">
        <v>42.8</v>
      </c>
      <c r="X58" s="1673">
        <v>19.18</v>
      </c>
      <c r="Y58" s="1673">
        <v>8.82</v>
      </c>
      <c r="Z58" s="1673">
        <f t="shared" si="4"/>
        <v>252.99</v>
      </c>
      <c r="AA58" s="1674">
        <v>17</v>
      </c>
      <c r="AB58" s="1674">
        <v>7</v>
      </c>
      <c r="AC58" s="1674">
        <v>384</v>
      </c>
      <c r="AD58" s="1674">
        <v>27</v>
      </c>
      <c r="AE58" s="1674">
        <f t="shared" si="5"/>
        <v>435</v>
      </c>
      <c r="AF58" s="1675" t="s">
        <v>23992</v>
      </c>
    </row>
    <row r="59" spans="1:32" ht="16.5" customHeight="1">
      <c r="A59" s="1682">
        <v>36</v>
      </c>
      <c r="B59" s="1668" t="s">
        <v>18521</v>
      </c>
      <c r="C59" s="1543" t="s">
        <v>2154</v>
      </c>
      <c r="D59" s="1543" t="s">
        <v>18731</v>
      </c>
      <c r="E59" s="1669" t="s">
        <v>23993</v>
      </c>
      <c r="F59" s="1543" t="s">
        <v>18730</v>
      </c>
      <c r="G59" s="1543" t="s">
        <v>23994</v>
      </c>
      <c r="H59" s="1543" t="s">
        <v>23995</v>
      </c>
      <c r="I59" s="1670" t="s">
        <v>23996</v>
      </c>
      <c r="J59" s="1543" t="s">
        <v>23997</v>
      </c>
      <c r="K59" s="1543" t="s">
        <v>23998</v>
      </c>
      <c r="L59" s="1671"/>
      <c r="M59" s="1671">
        <v>0.1</v>
      </c>
      <c r="N59" s="1671"/>
      <c r="O59" s="1671">
        <v>0.1</v>
      </c>
      <c r="P59" s="1671">
        <v>0.1</v>
      </c>
      <c r="Q59" s="1672" t="s">
        <v>23999</v>
      </c>
      <c r="R59" s="1672" t="s">
        <v>24000</v>
      </c>
      <c r="S59" s="1671">
        <f t="shared" si="3"/>
        <v>40</v>
      </c>
      <c r="T59" s="1671">
        <v>40</v>
      </c>
      <c r="U59" s="1671">
        <v>0</v>
      </c>
      <c r="V59" s="1673">
        <v>99.2</v>
      </c>
      <c r="W59" s="1673">
        <v>0.8</v>
      </c>
      <c r="X59" s="1673">
        <v>9.8000000000000007</v>
      </c>
      <c r="Y59" s="1673">
        <v>0.3</v>
      </c>
      <c r="Z59" s="1673">
        <f t="shared" si="4"/>
        <v>110.1</v>
      </c>
      <c r="AA59" s="1674">
        <v>6</v>
      </c>
      <c r="AB59" s="1674">
        <v>8</v>
      </c>
      <c r="AC59" s="1674">
        <v>12</v>
      </c>
      <c r="AD59" s="1674">
        <v>8</v>
      </c>
      <c r="AE59" s="1674">
        <f t="shared" si="5"/>
        <v>34</v>
      </c>
      <c r="AF59" s="1675" t="s">
        <v>24001</v>
      </c>
    </row>
    <row r="60" spans="1:32" ht="16.5" customHeight="1">
      <c r="A60" s="1682">
        <v>37</v>
      </c>
      <c r="B60" s="1668" t="s">
        <v>18521</v>
      </c>
      <c r="C60" s="1543" t="s">
        <v>14743</v>
      </c>
      <c r="D60" s="1543" t="s">
        <v>18755</v>
      </c>
      <c r="E60" s="1669" t="s">
        <v>24002</v>
      </c>
      <c r="F60" s="1543" t="s">
        <v>24003</v>
      </c>
      <c r="G60" s="1543" t="s">
        <v>24004</v>
      </c>
      <c r="H60" s="1543" t="s">
        <v>24005</v>
      </c>
      <c r="I60" s="1670" t="s">
        <v>24006</v>
      </c>
      <c r="J60" s="1543" t="s">
        <v>24007</v>
      </c>
      <c r="K60" s="1543" t="s">
        <v>24008</v>
      </c>
      <c r="L60" s="1671"/>
      <c r="M60" s="1671">
        <v>26.9</v>
      </c>
      <c r="N60" s="1671"/>
      <c r="O60" s="1671">
        <v>26.9</v>
      </c>
      <c r="P60" s="1671">
        <v>0.1</v>
      </c>
      <c r="Q60" s="1670" t="s">
        <v>24009</v>
      </c>
      <c r="R60" s="1672" t="s">
        <v>24858</v>
      </c>
      <c r="S60" s="1671">
        <f t="shared" si="3"/>
        <v>75</v>
      </c>
      <c r="T60" s="1671">
        <v>67</v>
      </c>
      <c r="U60" s="1671">
        <v>8</v>
      </c>
      <c r="V60" s="1673">
        <v>128.19999999999999</v>
      </c>
      <c r="W60" s="1673"/>
      <c r="X60" s="1673">
        <v>2.7</v>
      </c>
      <c r="Y60" s="1673">
        <v>16.5</v>
      </c>
      <c r="Z60" s="1673">
        <f t="shared" si="4"/>
        <v>147.39999999999998</v>
      </c>
      <c r="AA60" s="1674">
        <v>12</v>
      </c>
      <c r="AB60" s="1674">
        <v>3</v>
      </c>
      <c r="AC60" s="1674">
        <v>7</v>
      </c>
      <c r="AD60" s="1674">
        <v>19</v>
      </c>
      <c r="AE60" s="1674">
        <f t="shared" si="5"/>
        <v>41</v>
      </c>
      <c r="AF60" s="1543" t="s">
        <v>24010</v>
      </c>
    </row>
    <row r="61" spans="1:32" ht="16.5" customHeight="1">
      <c r="A61" s="1682">
        <v>38</v>
      </c>
      <c r="B61" s="1668" t="s">
        <v>18521</v>
      </c>
      <c r="C61" s="1543" t="s">
        <v>1810</v>
      </c>
      <c r="D61" s="1543" t="s">
        <v>18698</v>
      </c>
      <c r="E61" s="1669" t="s">
        <v>5425</v>
      </c>
      <c r="F61" s="1543" t="s">
        <v>24011</v>
      </c>
      <c r="G61" s="1543" t="s">
        <v>18699</v>
      </c>
      <c r="H61" s="1543" t="s">
        <v>24012</v>
      </c>
      <c r="I61" s="1670" t="s">
        <v>24013</v>
      </c>
      <c r="J61" s="1543" t="s">
        <v>24014</v>
      </c>
      <c r="K61" s="1543" t="s">
        <v>24015</v>
      </c>
      <c r="L61" s="1671"/>
      <c r="M61" s="1671">
        <v>17</v>
      </c>
      <c r="N61" s="1671">
        <v>1</v>
      </c>
      <c r="O61" s="1671">
        <v>18</v>
      </c>
      <c r="P61" s="1671"/>
      <c r="Q61" s="1670" t="s">
        <v>24016</v>
      </c>
      <c r="R61" s="1672" t="s">
        <v>23764</v>
      </c>
      <c r="S61" s="1671">
        <f t="shared" si="3"/>
        <v>39</v>
      </c>
      <c r="T61" s="1671">
        <v>30</v>
      </c>
      <c r="U61" s="1671">
        <v>9</v>
      </c>
      <c r="V61" s="1673">
        <v>50</v>
      </c>
      <c r="W61" s="1673">
        <v>4</v>
      </c>
      <c r="X61" s="1673">
        <v>9.8000000000000007</v>
      </c>
      <c r="Y61" s="1673">
        <v>0.2</v>
      </c>
      <c r="Z61" s="1673">
        <f t="shared" si="4"/>
        <v>64</v>
      </c>
      <c r="AA61" s="1674">
        <v>6</v>
      </c>
      <c r="AB61" s="1674">
        <v>7</v>
      </c>
      <c r="AC61" s="1674">
        <v>4</v>
      </c>
      <c r="AD61" s="1674">
        <v>8</v>
      </c>
      <c r="AE61" s="1674">
        <f t="shared" si="5"/>
        <v>25</v>
      </c>
      <c r="AF61" s="1543" t="s">
        <v>24017</v>
      </c>
    </row>
    <row r="62" spans="1:32" ht="16.5" customHeight="1">
      <c r="A62" s="1682">
        <v>39</v>
      </c>
      <c r="B62" s="1668" t="s">
        <v>18521</v>
      </c>
      <c r="C62" s="1543" t="s">
        <v>1877</v>
      </c>
      <c r="D62" s="1543" t="s">
        <v>24018</v>
      </c>
      <c r="E62" s="1684" t="s">
        <v>24019</v>
      </c>
      <c r="F62" s="1543" t="s">
        <v>18789</v>
      </c>
      <c r="G62" s="1543" t="s">
        <v>24020</v>
      </c>
      <c r="H62" s="1543" t="s">
        <v>24021</v>
      </c>
      <c r="I62" s="1670" t="s">
        <v>24022</v>
      </c>
      <c r="J62" s="1543" t="s">
        <v>24023</v>
      </c>
      <c r="K62" s="1543" t="s">
        <v>24024</v>
      </c>
      <c r="L62" s="1671"/>
      <c r="M62" s="1671">
        <v>0.1</v>
      </c>
      <c r="N62" s="1671"/>
      <c r="O62" s="1671"/>
      <c r="P62" s="1671">
        <v>484</v>
      </c>
      <c r="Q62" s="1670" t="s">
        <v>24025</v>
      </c>
      <c r="R62" s="1672" t="s">
        <v>24026</v>
      </c>
      <c r="S62" s="1671">
        <f t="shared" si="3"/>
        <v>341</v>
      </c>
      <c r="T62" s="1671">
        <v>337</v>
      </c>
      <c r="U62" s="1671">
        <v>4</v>
      </c>
      <c r="V62" s="1673">
        <v>484</v>
      </c>
      <c r="W62" s="1673"/>
      <c r="X62" s="1673"/>
      <c r="Y62" s="1673"/>
      <c r="Z62" s="1673">
        <f t="shared" si="4"/>
        <v>484</v>
      </c>
      <c r="AA62" s="1674">
        <v>93</v>
      </c>
      <c r="AB62" s="1674">
        <v>6</v>
      </c>
      <c r="AC62" s="1674">
        <v>22</v>
      </c>
      <c r="AD62" s="1674">
        <v>6</v>
      </c>
      <c r="AE62" s="1674">
        <f t="shared" si="5"/>
        <v>127</v>
      </c>
      <c r="AF62" s="1675" t="s">
        <v>24027</v>
      </c>
    </row>
    <row r="63" spans="1:32" ht="16.5" customHeight="1">
      <c r="A63" s="1682">
        <v>40</v>
      </c>
      <c r="B63" s="1668" t="s">
        <v>18521</v>
      </c>
      <c r="C63" s="1543" t="s">
        <v>15838</v>
      </c>
      <c r="D63" s="1543" t="s">
        <v>18774</v>
      </c>
      <c r="E63" s="1669" t="s">
        <v>24028</v>
      </c>
      <c r="F63" s="1543" t="s">
        <v>18776</v>
      </c>
      <c r="G63" s="1543" t="s">
        <v>18777</v>
      </c>
      <c r="H63" s="1543" t="s">
        <v>24029</v>
      </c>
      <c r="I63" s="1670" t="s">
        <v>24030</v>
      </c>
      <c r="J63" s="1543" t="s">
        <v>24031</v>
      </c>
      <c r="K63" s="1543" t="s">
        <v>24032</v>
      </c>
      <c r="L63" s="1671"/>
      <c r="M63" s="1671">
        <v>7</v>
      </c>
      <c r="N63" s="1671"/>
      <c r="O63" s="1671"/>
      <c r="P63" s="1671"/>
      <c r="Q63" s="1670" t="s">
        <v>24033</v>
      </c>
      <c r="R63" s="1672" t="s">
        <v>24034</v>
      </c>
      <c r="S63" s="1671">
        <f t="shared" si="3"/>
        <v>48</v>
      </c>
      <c r="T63" s="1671">
        <v>44</v>
      </c>
      <c r="U63" s="1671">
        <v>4</v>
      </c>
      <c r="V63" s="1673">
        <v>86</v>
      </c>
      <c r="W63" s="1673"/>
      <c r="X63" s="1673">
        <v>18</v>
      </c>
      <c r="Y63" s="1673">
        <v>28</v>
      </c>
      <c r="Z63" s="1673">
        <f t="shared" si="4"/>
        <v>132</v>
      </c>
      <c r="AA63" s="1674">
        <v>7</v>
      </c>
      <c r="AB63" s="1674">
        <v>9</v>
      </c>
      <c r="AC63" s="1674">
        <v>3</v>
      </c>
      <c r="AD63" s="1674">
        <v>13</v>
      </c>
      <c r="AE63" s="1674">
        <f t="shared" si="5"/>
        <v>32</v>
      </c>
      <c r="AF63" s="1543" t="s">
        <v>24035</v>
      </c>
    </row>
    <row r="64" spans="1:32" ht="16.5" customHeight="1">
      <c r="A64" s="1682">
        <v>41</v>
      </c>
      <c r="B64" s="1543" t="s">
        <v>18521</v>
      </c>
      <c r="C64" s="1543" t="s">
        <v>2240</v>
      </c>
      <c r="D64" s="1543" t="s">
        <v>18622</v>
      </c>
      <c r="E64" s="1669" t="s">
        <v>5399</v>
      </c>
      <c r="F64" s="1543" t="s">
        <v>5400</v>
      </c>
      <c r="G64" s="1543" t="s">
        <v>24036</v>
      </c>
      <c r="H64" s="1543" t="s">
        <v>24037</v>
      </c>
      <c r="I64" s="1670" t="s">
        <v>24038</v>
      </c>
      <c r="J64" s="1543" t="s">
        <v>24039</v>
      </c>
      <c r="K64" s="1543" t="s">
        <v>24040</v>
      </c>
      <c r="L64" s="1671"/>
      <c r="M64" s="1671">
        <v>0.1</v>
      </c>
      <c r="N64" s="1671"/>
      <c r="O64" s="1671">
        <v>0.1</v>
      </c>
      <c r="P64" s="1671"/>
      <c r="Q64" s="1670" t="s">
        <v>24041</v>
      </c>
      <c r="R64" s="1672" t="s">
        <v>24042</v>
      </c>
      <c r="S64" s="1671">
        <f t="shared" si="3"/>
        <v>161</v>
      </c>
      <c r="T64" s="1671">
        <v>156</v>
      </c>
      <c r="U64" s="1671">
        <v>5</v>
      </c>
      <c r="V64" s="1673">
        <v>1.4</v>
      </c>
      <c r="W64" s="1673"/>
      <c r="X64" s="1673">
        <v>29.4</v>
      </c>
      <c r="Y64" s="1673">
        <v>3.2</v>
      </c>
      <c r="Z64" s="1673">
        <f t="shared" si="4"/>
        <v>34</v>
      </c>
      <c r="AA64" s="1674">
        <v>6</v>
      </c>
      <c r="AB64" s="1674">
        <v>7</v>
      </c>
      <c r="AC64" s="1674">
        <v>13</v>
      </c>
      <c r="AD64" s="1674">
        <v>3</v>
      </c>
      <c r="AE64" s="1674">
        <f t="shared" si="5"/>
        <v>29</v>
      </c>
      <c r="AF64" s="1675" t="s">
        <v>24043</v>
      </c>
    </row>
    <row r="65" spans="1:32" ht="16.5" customHeight="1">
      <c r="A65" s="1682">
        <v>42</v>
      </c>
      <c r="B65" s="1543" t="s">
        <v>18521</v>
      </c>
      <c r="C65" s="1543" t="s">
        <v>5366</v>
      </c>
      <c r="D65" s="1543" t="s">
        <v>18662</v>
      </c>
      <c r="E65" s="1669" t="s">
        <v>24044</v>
      </c>
      <c r="F65" s="1543" t="s">
        <v>18661</v>
      </c>
      <c r="G65" s="1543" t="s">
        <v>8069</v>
      </c>
      <c r="H65" s="1543" t="s">
        <v>18663</v>
      </c>
      <c r="I65" s="1670" t="s">
        <v>24045</v>
      </c>
      <c r="J65" s="1543" t="s">
        <v>24046</v>
      </c>
      <c r="K65" s="1543" t="s">
        <v>24047</v>
      </c>
      <c r="L65" s="1671"/>
      <c r="M65" s="1671"/>
      <c r="N65" s="1671">
        <v>0.1</v>
      </c>
      <c r="O65" s="1671">
        <v>0.1</v>
      </c>
      <c r="P65" s="1671"/>
      <c r="Q65" s="1670" t="s">
        <v>24048</v>
      </c>
      <c r="R65" s="1672" t="s">
        <v>24859</v>
      </c>
      <c r="S65" s="1671">
        <f t="shared" si="3"/>
        <v>104</v>
      </c>
      <c r="T65" s="1671">
        <v>95</v>
      </c>
      <c r="U65" s="1671">
        <v>9</v>
      </c>
      <c r="V65" s="1673">
        <v>96</v>
      </c>
      <c r="W65" s="1673">
        <v>3.1</v>
      </c>
      <c r="X65" s="1673">
        <v>42</v>
      </c>
      <c r="Y65" s="1673">
        <v>4</v>
      </c>
      <c r="Z65" s="1673">
        <f t="shared" si="4"/>
        <v>145.1</v>
      </c>
      <c r="AA65" s="1674">
        <v>7</v>
      </c>
      <c r="AB65" s="1674">
        <v>4</v>
      </c>
      <c r="AC65" s="1674">
        <v>25</v>
      </c>
      <c r="AD65" s="1674">
        <v>4</v>
      </c>
      <c r="AE65" s="1674">
        <f t="shared" si="5"/>
        <v>40</v>
      </c>
      <c r="AF65" s="1543" t="s">
        <v>24049</v>
      </c>
    </row>
    <row r="66" spans="1:32" ht="16.5" customHeight="1">
      <c r="A66" s="1682">
        <v>43</v>
      </c>
      <c r="B66" s="1543" t="s">
        <v>18521</v>
      </c>
      <c r="C66" s="1543" t="s">
        <v>1681</v>
      </c>
      <c r="D66" s="1543" t="s">
        <v>24050</v>
      </c>
      <c r="E66" s="1669" t="s">
        <v>22411</v>
      </c>
      <c r="F66" s="1543" t="s">
        <v>22412</v>
      </c>
      <c r="G66" s="1543" t="s">
        <v>22413</v>
      </c>
      <c r="H66" s="1543" t="s">
        <v>22410</v>
      </c>
      <c r="I66" s="1670" t="s">
        <v>24051</v>
      </c>
      <c r="J66" s="1543" t="s">
        <v>24052</v>
      </c>
      <c r="K66" s="1543" t="s">
        <v>24053</v>
      </c>
      <c r="L66" s="1671"/>
      <c r="M66" s="1671">
        <v>1.1000000000000001</v>
      </c>
      <c r="N66" s="1671"/>
      <c r="O66" s="1671">
        <v>1.1000000000000001</v>
      </c>
      <c r="P66" s="1671"/>
      <c r="Q66" s="1672" t="s">
        <v>24842</v>
      </c>
      <c r="R66" s="1672" t="s">
        <v>24054</v>
      </c>
      <c r="S66" s="1671">
        <f t="shared" si="3"/>
        <v>17</v>
      </c>
      <c r="T66" s="1671">
        <v>16</v>
      </c>
      <c r="U66" s="1671">
        <v>1</v>
      </c>
      <c r="V66" s="1673">
        <v>19.600000000000001</v>
      </c>
      <c r="W66" s="1673">
        <v>1.85</v>
      </c>
      <c r="X66" s="1673"/>
      <c r="Y66" s="1673">
        <v>5.8</v>
      </c>
      <c r="Z66" s="1673">
        <f t="shared" si="4"/>
        <v>27.250000000000004</v>
      </c>
      <c r="AA66" s="1674">
        <v>5</v>
      </c>
      <c r="AB66" s="1674">
        <v>2</v>
      </c>
      <c r="AC66" s="1674">
        <v>1</v>
      </c>
      <c r="AD66" s="1674">
        <v>6</v>
      </c>
      <c r="AE66" s="1674">
        <f t="shared" si="5"/>
        <v>14</v>
      </c>
      <c r="AF66" s="1675" t="s">
        <v>24055</v>
      </c>
    </row>
    <row r="67" spans="1:32" ht="16.5" customHeight="1">
      <c r="A67" s="1682">
        <v>44</v>
      </c>
      <c r="B67" s="1543" t="s">
        <v>18521</v>
      </c>
      <c r="C67" s="1543" t="s">
        <v>1571</v>
      </c>
      <c r="D67" s="1543" t="s">
        <v>24056</v>
      </c>
      <c r="E67" s="1669" t="s">
        <v>24057</v>
      </c>
      <c r="F67" s="1543" t="s">
        <v>18769</v>
      </c>
      <c r="G67" s="1543" t="s">
        <v>24058</v>
      </c>
      <c r="H67" s="1543" t="s">
        <v>22853</v>
      </c>
      <c r="I67" s="1670" t="s">
        <v>24059</v>
      </c>
      <c r="J67" s="1543" t="s">
        <v>24060</v>
      </c>
      <c r="K67" s="1543" t="s">
        <v>24061</v>
      </c>
      <c r="L67" s="1671"/>
      <c r="M67" s="1671">
        <v>0.1</v>
      </c>
      <c r="N67" s="1671"/>
      <c r="O67" s="1671">
        <v>0.1</v>
      </c>
      <c r="P67" s="1671"/>
      <c r="Q67" s="1672" t="s">
        <v>24062</v>
      </c>
      <c r="R67" s="1672" t="s">
        <v>24063</v>
      </c>
      <c r="S67" s="1671">
        <f t="shared" si="3"/>
        <v>115</v>
      </c>
      <c r="T67" s="1671">
        <v>40</v>
      </c>
      <c r="U67" s="1671">
        <v>75</v>
      </c>
      <c r="V67" s="1673">
        <v>99</v>
      </c>
      <c r="W67" s="1673">
        <v>9</v>
      </c>
      <c r="X67" s="1673">
        <v>38</v>
      </c>
      <c r="Y67" s="1673"/>
      <c r="Z67" s="1673">
        <f t="shared" si="4"/>
        <v>146</v>
      </c>
      <c r="AA67" s="1674">
        <v>10</v>
      </c>
      <c r="AB67" s="1674">
        <v>1</v>
      </c>
      <c r="AC67" s="1674">
        <v>6</v>
      </c>
      <c r="AD67" s="1674"/>
      <c r="AE67" s="1674">
        <f t="shared" si="5"/>
        <v>17</v>
      </c>
      <c r="AF67" s="1675" t="s">
        <v>24064</v>
      </c>
    </row>
    <row r="68" spans="1:32" ht="16.5" customHeight="1">
      <c r="A68" s="1682">
        <v>45</v>
      </c>
      <c r="B68" s="1668" t="s">
        <v>18521</v>
      </c>
      <c r="C68" s="1543" t="s">
        <v>112</v>
      </c>
      <c r="D68" s="1543" t="s">
        <v>24065</v>
      </c>
      <c r="E68" s="1669" t="s">
        <v>18736</v>
      </c>
      <c r="F68" s="1543" t="s">
        <v>24066</v>
      </c>
      <c r="G68" s="1543" t="s">
        <v>24067</v>
      </c>
      <c r="H68" s="1543" t="s">
        <v>24068</v>
      </c>
      <c r="I68" s="1670" t="s">
        <v>24069</v>
      </c>
      <c r="J68" s="1543" t="s">
        <v>24070</v>
      </c>
      <c r="K68" s="1543" t="s">
        <v>24071</v>
      </c>
      <c r="L68" s="1671"/>
      <c r="M68" s="1671">
        <v>6.4</v>
      </c>
      <c r="N68" s="1671"/>
      <c r="O68" s="1671">
        <v>6.4</v>
      </c>
      <c r="P68" s="1671">
        <v>6.4</v>
      </c>
      <c r="Q68" s="1672" t="s">
        <v>24072</v>
      </c>
      <c r="R68" s="1672" t="s">
        <v>23764</v>
      </c>
      <c r="S68" s="1671">
        <f t="shared" si="3"/>
        <v>15</v>
      </c>
      <c r="T68" s="1671">
        <v>12</v>
      </c>
      <c r="U68" s="1671">
        <v>3</v>
      </c>
      <c r="V68" s="1673">
        <v>6.4</v>
      </c>
      <c r="W68" s="1673"/>
      <c r="X68" s="1673"/>
      <c r="Y68" s="1673"/>
      <c r="Z68" s="1673">
        <f t="shared" si="4"/>
        <v>6.4</v>
      </c>
      <c r="AA68" s="1674"/>
      <c r="AB68" s="1674"/>
      <c r="AC68" s="1674"/>
      <c r="AD68" s="1674"/>
      <c r="AE68" s="1674">
        <f t="shared" si="5"/>
        <v>0</v>
      </c>
      <c r="AF68" s="1675" t="s">
        <v>24073</v>
      </c>
    </row>
    <row r="69" spans="1:32" ht="16.5" customHeight="1">
      <c r="A69" s="1682">
        <v>46</v>
      </c>
      <c r="B69" s="1668" t="s">
        <v>18314</v>
      </c>
      <c r="C69" s="1543" t="s">
        <v>14170</v>
      </c>
      <c r="D69" s="1543" t="s">
        <v>24074</v>
      </c>
      <c r="E69" s="1669" t="s">
        <v>18368</v>
      </c>
      <c r="F69" s="1543" t="s">
        <v>18369</v>
      </c>
      <c r="G69" s="1543" t="s">
        <v>18371</v>
      </c>
      <c r="H69" s="1543" t="s">
        <v>24075</v>
      </c>
      <c r="I69" s="1672" t="s">
        <v>24076</v>
      </c>
      <c r="J69" s="1543" t="s">
        <v>24077</v>
      </c>
      <c r="K69" s="1543" t="s">
        <v>24078</v>
      </c>
      <c r="L69" s="1671"/>
      <c r="M69" s="1671">
        <v>0.1</v>
      </c>
      <c r="N69" s="1671"/>
      <c r="O69" s="1671">
        <v>0.1</v>
      </c>
      <c r="P69" s="1671"/>
      <c r="Q69" s="1672" t="s">
        <v>24079</v>
      </c>
      <c r="R69" s="1672" t="s">
        <v>24080</v>
      </c>
      <c r="S69" s="1671">
        <f t="shared" si="3"/>
        <v>158</v>
      </c>
      <c r="T69" s="1671">
        <v>110</v>
      </c>
      <c r="U69" s="1671">
        <v>48</v>
      </c>
      <c r="V69" s="1673">
        <v>199.7</v>
      </c>
      <c r="W69" s="1673"/>
      <c r="X69" s="1673">
        <v>1.7</v>
      </c>
      <c r="Y69" s="1673">
        <v>29</v>
      </c>
      <c r="Z69" s="1673">
        <f t="shared" si="4"/>
        <v>230.39999999999998</v>
      </c>
      <c r="AA69" s="1674">
        <v>19</v>
      </c>
      <c r="AB69" s="1674">
        <v>23</v>
      </c>
      <c r="AC69" s="1674">
        <v>6</v>
      </c>
      <c r="AD69" s="1674">
        <v>54</v>
      </c>
      <c r="AE69" s="1674">
        <f t="shared" si="5"/>
        <v>102</v>
      </c>
      <c r="AF69" s="1675" t="s">
        <v>24081</v>
      </c>
    </row>
    <row r="70" spans="1:32" ht="16.5" customHeight="1">
      <c r="A70" s="1682">
        <v>47</v>
      </c>
      <c r="B70" s="1668" t="s">
        <v>18314</v>
      </c>
      <c r="C70" s="1543" t="s">
        <v>1195</v>
      </c>
      <c r="D70" s="1543" t="s">
        <v>22131</v>
      </c>
      <c r="E70" s="1669" t="s">
        <v>24082</v>
      </c>
      <c r="F70" s="1543" t="s">
        <v>24083</v>
      </c>
      <c r="G70" s="1543" t="s">
        <v>22135</v>
      </c>
      <c r="H70" s="1543" t="s">
        <v>24084</v>
      </c>
      <c r="I70" s="1670" t="s">
        <v>24085</v>
      </c>
      <c r="J70" s="1543" t="s">
        <v>21172</v>
      </c>
      <c r="K70" s="1543" t="s">
        <v>24086</v>
      </c>
      <c r="L70" s="1671"/>
      <c r="M70" s="1671"/>
      <c r="N70" s="1671">
        <v>2.2000000000000002</v>
      </c>
      <c r="O70" s="1671">
        <v>2.2000000000000002</v>
      </c>
      <c r="P70" s="1671"/>
      <c r="Q70" s="1670" t="s">
        <v>24087</v>
      </c>
      <c r="R70" s="1672" t="s">
        <v>24088</v>
      </c>
      <c r="S70" s="1671">
        <f t="shared" si="3"/>
        <v>26</v>
      </c>
      <c r="T70" s="1671">
        <v>21</v>
      </c>
      <c r="U70" s="1671">
        <v>5</v>
      </c>
      <c r="V70" s="1673">
        <v>7.2</v>
      </c>
      <c r="W70" s="1673">
        <v>1.1000000000000001</v>
      </c>
      <c r="X70" s="1673">
        <v>19.7</v>
      </c>
      <c r="Y70" s="1673">
        <v>10.7</v>
      </c>
      <c r="Z70" s="1673">
        <f t="shared" si="4"/>
        <v>38.700000000000003</v>
      </c>
      <c r="AA70" s="1674">
        <v>1</v>
      </c>
      <c r="AB70" s="1674">
        <v>1</v>
      </c>
      <c r="AC70" s="1674">
        <v>4</v>
      </c>
      <c r="AD70" s="1674">
        <v>15</v>
      </c>
      <c r="AE70" s="1674">
        <f t="shared" si="5"/>
        <v>21</v>
      </c>
      <c r="AF70" s="1543" t="s">
        <v>24089</v>
      </c>
    </row>
    <row r="71" spans="1:32" ht="16.5" customHeight="1">
      <c r="A71" s="1682">
        <v>48</v>
      </c>
      <c r="B71" s="1543" t="s">
        <v>18314</v>
      </c>
      <c r="C71" s="1543" t="s">
        <v>914</v>
      </c>
      <c r="D71" s="1543" t="s">
        <v>18383</v>
      </c>
      <c r="E71" s="1669" t="s">
        <v>22160</v>
      </c>
      <c r="F71" s="1543" t="s">
        <v>22161</v>
      </c>
      <c r="G71" s="1543" t="s">
        <v>24090</v>
      </c>
      <c r="H71" s="1543" t="s">
        <v>24091</v>
      </c>
      <c r="I71" s="1670" t="s">
        <v>24092</v>
      </c>
      <c r="J71" s="1543" t="s">
        <v>24093</v>
      </c>
      <c r="K71" s="1543" t="s">
        <v>24094</v>
      </c>
      <c r="L71" s="1671"/>
      <c r="M71" s="1671">
        <v>48</v>
      </c>
      <c r="N71" s="1671">
        <v>26</v>
      </c>
      <c r="O71" s="1671">
        <v>74</v>
      </c>
      <c r="P71" s="1671"/>
      <c r="Q71" s="1670" t="s">
        <v>24095</v>
      </c>
      <c r="R71" s="1672" t="s">
        <v>24096</v>
      </c>
      <c r="S71" s="1671">
        <f t="shared" si="3"/>
        <v>50</v>
      </c>
      <c r="T71" s="1671">
        <v>45</v>
      </c>
      <c r="U71" s="1671">
        <v>5</v>
      </c>
      <c r="V71" s="1673">
        <v>9</v>
      </c>
      <c r="W71" s="1673">
        <v>0.3</v>
      </c>
      <c r="X71" s="1673">
        <v>48</v>
      </c>
      <c r="Y71" s="1673">
        <v>16</v>
      </c>
      <c r="Z71" s="1673">
        <f t="shared" si="4"/>
        <v>73.3</v>
      </c>
      <c r="AA71" s="1674">
        <v>4</v>
      </c>
      <c r="AB71" s="1674">
        <v>11</v>
      </c>
      <c r="AC71" s="1674">
        <v>20</v>
      </c>
      <c r="AD71" s="1674">
        <v>15</v>
      </c>
      <c r="AE71" s="1674">
        <f t="shared" si="5"/>
        <v>50</v>
      </c>
      <c r="AF71" s="1543" t="s">
        <v>24097</v>
      </c>
    </row>
    <row r="72" spans="1:32" ht="16.5" customHeight="1">
      <c r="A72" s="1682">
        <v>49</v>
      </c>
      <c r="B72" s="1543" t="s">
        <v>18314</v>
      </c>
      <c r="C72" s="1543" t="s">
        <v>230</v>
      </c>
      <c r="D72" s="1543" t="s">
        <v>24098</v>
      </c>
      <c r="E72" s="1669" t="s">
        <v>24099</v>
      </c>
      <c r="F72" s="1543" t="s">
        <v>24100</v>
      </c>
      <c r="G72" s="1543" t="s">
        <v>24101</v>
      </c>
      <c r="H72" s="1543" t="s">
        <v>24102</v>
      </c>
      <c r="I72" s="1670" t="s">
        <v>24103</v>
      </c>
      <c r="J72" s="1543" t="s">
        <v>24104</v>
      </c>
      <c r="K72" s="1543" t="s">
        <v>24105</v>
      </c>
      <c r="L72" s="1671"/>
      <c r="M72" s="1671">
        <v>0.01</v>
      </c>
      <c r="N72" s="1671"/>
      <c r="O72" s="1671">
        <v>0.01</v>
      </c>
      <c r="P72" s="1671">
        <v>143</v>
      </c>
      <c r="Q72" s="1670" t="s">
        <v>24106</v>
      </c>
      <c r="R72" s="1672" t="s">
        <v>24107</v>
      </c>
      <c r="S72" s="1671">
        <f t="shared" si="3"/>
        <v>82</v>
      </c>
      <c r="T72" s="1671">
        <v>69</v>
      </c>
      <c r="U72" s="1671">
        <v>13</v>
      </c>
      <c r="V72" s="1673">
        <v>113</v>
      </c>
      <c r="W72" s="1673">
        <v>20</v>
      </c>
      <c r="X72" s="1673">
        <v>8.5</v>
      </c>
      <c r="Y72" s="1673">
        <v>1.5</v>
      </c>
      <c r="Z72" s="1673">
        <f t="shared" si="4"/>
        <v>143</v>
      </c>
      <c r="AA72" s="1674">
        <v>5</v>
      </c>
      <c r="AB72" s="1674">
        <v>8</v>
      </c>
      <c r="AC72" s="1674">
        <v>21</v>
      </c>
      <c r="AD72" s="1674">
        <v>34</v>
      </c>
      <c r="AE72" s="1674">
        <f t="shared" si="5"/>
        <v>68</v>
      </c>
      <c r="AF72" s="1543" t="s">
        <v>24108</v>
      </c>
    </row>
    <row r="73" spans="1:32" ht="16.5" customHeight="1">
      <c r="A73" s="1682">
        <v>50</v>
      </c>
      <c r="B73" s="1668" t="s">
        <v>18314</v>
      </c>
      <c r="C73" s="1543" t="s">
        <v>1245</v>
      </c>
      <c r="D73" s="1543" t="s">
        <v>24109</v>
      </c>
      <c r="E73" s="1669" t="s">
        <v>24110</v>
      </c>
      <c r="F73" s="1543" t="s">
        <v>18362</v>
      </c>
      <c r="G73" s="1543" t="s">
        <v>24111</v>
      </c>
      <c r="H73" s="1543" t="s">
        <v>24112</v>
      </c>
      <c r="I73" s="1670" t="s">
        <v>24113</v>
      </c>
      <c r="J73" s="1543" t="s">
        <v>24114</v>
      </c>
      <c r="K73" s="1543" t="s">
        <v>24115</v>
      </c>
      <c r="L73" s="1671"/>
      <c r="M73" s="1671">
        <v>13</v>
      </c>
      <c r="N73" s="1671"/>
      <c r="O73" s="1671">
        <v>13</v>
      </c>
      <c r="P73" s="1671"/>
      <c r="Q73" s="1670" t="s">
        <v>24116</v>
      </c>
      <c r="R73" s="1672" t="s">
        <v>24117</v>
      </c>
      <c r="S73" s="1671">
        <f t="shared" si="3"/>
        <v>42</v>
      </c>
      <c r="T73" s="1671">
        <v>27</v>
      </c>
      <c r="U73" s="1671">
        <v>15</v>
      </c>
      <c r="V73" s="1673">
        <v>49</v>
      </c>
      <c r="W73" s="1673">
        <v>2.5</v>
      </c>
      <c r="X73" s="1673">
        <v>0.5</v>
      </c>
      <c r="Y73" s="1673"/>
      <c r="Z73" s="1673">
        <f t="shared" si="4"/>
        <v>52</v>
      </c>
      <c r="AA73" s="1674">
        <v>6</v>
      </c>
      <c r="AB73" s="1674">
        <v>8</v>
      </c>
      <c r="AC73" s="1674">
        <v>5</v>
      </c>
      <c r="AD73" s="1674">
        <v>15</v>
      </c>
      <c r="AE73" s="1674">
        <f t="shared" si="5"/>
        <v>34</v>
      </c>
      <c r="AF73" s="1543" t="s">
        <v>24118</v>
      </c>
    </row>
    <row r="74" spans="1:32" ht="16.5" customHeight="1">
      <c r="A74" s="1682">
        <v>51</v>
      </c>
      <c r="B74" s="1668" t="s">
        <v>18443</v>
      </c>
      <c r="C74" s="1543" t="s">
        <v>1453</v>
      </c>
      <c r="D74" s="1543" t="s">
        <v>24119</v>
      </c>
      <c r="E74" s="1669" t="s">
        <v>24120</v>
      </c>
      <c r="F74" s="1543" t="s">
        <v>24121</v>
      </c>
      <c r="G74" s="1543" t="s">
        <v>24122</v>
      </c>
      <c r="H74" s="1543" t="s">
        <v>24123</v>
      </c>
      <c r="I74" s="1670" t="s">
        <v>24124</v>
      </c>
      <c r="J74" s="1543" t="s">
        <v>24125</v>
      </c>
      <c r="K74" s="1543"/>
      <c r="L74" s="1671"/>
      <c r="M74" s="1671">
        <v>2.2999999999999998</v>
      </c>
      <c r="N74" s="1671"/>
      <c r="O74" s="1671">
        <v>2.2999999999999998</v>
      </c>
      <c r="P74" s="1671"/>
      <c r="Q74" s="1670" t="s">
        <v>24126</v>
      </c>
      <c r="R74" s="1672" t="s">
        <v>24860</v>
      </c>
      <c r="S74" s="1671">
        <f t="shared" si="3"/>
        <v>5</v>
      </c>
      <c r="T74" s="1671">
        <v>3</v>
      </c>
      <c r="U74" s="1671">
        <v>2</v>
      </c>
      <c r="V74" s="1673">
        <v>3.6</v>
      </c>
      <c r="W74" s="1673">
        <v>1.3</v>
      </c>
      <c r="X74" s="1673">
        <v>0.5</v>
      </c>
      <c r="Y74" s="1673">
        <v>0.4</v>
      </c>
      <c r="Z74" s="1673">
        <f t="shared" si="4"/>
        <v>5.8000000000000007</v>
      </c>
      <c r="AA74" s="1674">
        <v>7</v>
      </c>
      <c r="AB74" s="1674">
        <v>3</v>
      </c>
      <c r="AC74" s="1674"/>
      <c r="AD74" s="1674"/>
      <c r="AE74" s="1674">
        <f t="shared" si="5"/>
        <v>10</v>
      </c>
      <c r="AF74" s="1543" t="s">
        <v>24127</v>
      </c>
    </row>
    <row r="75" spans="1:32" ht="16.5" customHeight="1">
      <c r="A75" s="1682">
        <v>52</v>
      </c>
      <c r="B75" s="1668" t="s">
        <v>18473</v>
      </c>
      <c r="C75" s="1543" t="s">
        <v>963</v>
      </c>
      <c r="D75" s="1543" t="s">
        <v>24128</v>
      </c>
      <c r="E75" s="1669" t="s">
        <v>24129</v>
      </c>
      <c r="F75" s="1543" t="s">
        <v>24130</v>
      </c>
      <c r="G75" s="1543" t="s">
        <v>24131</v>
      </c>
      <c r="H75" s="1543" t="s">
        <v>24132</v>
      </c>
      <c r="I75" s="1670" t="s">
        <v>24133</v>
      </c>
      <c r="J75" s="1543" t="s">
        <v>24134</v>
      </c>
      <c r="K75" s="1543" t="s">
        <v>20954</v>
      </c>
      <c r="L75" s="1671"/>
      <c r="M75" s="1671">
        <v>1</v>
      </c>
      <c r="N75" s="1671"/>
      <c r="O75" s="1671">
        <v>1</v>
      </c>
      <c r="P75" s="1671">
        <v>2</v>
      </c>
      <c r="Q75" s="1670" t="s">
        <v>24135</v>
      </c>
      <c r="R75" s="1672" t="s">
        <v>23726</v>
      </c>
      <c r="S75" s="1671">
        <f t="shared" si="3"/>
        <v>22</v>
      </c>
      <c r="T75" s="1671">
        <v>20</v>
      </c>
      <c r="U75" s="1671">
        <v>2</v>
      </c>
      <c r="V75" s="1673">
        <v>14.8</v>
      </c>
      <c r="W75" s="1673">
        <v>43.2</v>
      </c>
      <c r="X75" s="1673"/>
      <c r="Y75" s="1673">
        <v>0.1</v>
      </c>
      <c r="Z75" s="1673">
        <f t="shared" si="4"/>
        <v>58.1</v>
      </c>
      <c r="AA75" s="1674"/>
      <c r="AB75" s="1674"/>
      <c r="AC75" s="1674">
        <v>5</v>
      </c>
      <c r="AD75" s="1674">
        <v>2</v>
      </c>
      <c r="AE75" s="1674">
        <f t="shared" si="5"/>
        <v>7</v>
      </c>
      <c r="AF75" s="1543"/>
    </row>
    <row r="76" spans="1:32" ht="16.5" customHeight="1">
      <c r="A76" s="1682">
        <v>53</v>
      </c>
      <c r="B76" s="1668" t="s">
        <v>18473</v>
      </c>
      <c r="C76" s="1543" t="s">
        <v>1499</v>
      </c>
      <c r="D76" s="1543" t="s">
        <v>24136</v>
      </c>
      <c r="E76" s="1669" t="s">
        <v>24137</v>
      </c>
      <c r="F76" s="1543" t="s">
        <v>24138</v>
      </c>
      <c r="G76" s="1543" t="s">
        <v>24139</v>
      </c>
      <c r="H76" s="1543" t="s">
        <v>21826</v>
      </c>
      <c r="I76" s="1670" t="s">
        <v>24140</v>
      </c>
      <c r="J76" s="1543" t="s">
        <v>24141</v>
      </c>
      <c r="K76" s="1543" t="s">
        <v>24142</v>
      </c>
      <c r="L76" s="1671"/>
      <c r="M76" s="1671">
        <v>5</v>
      </c>
      <c r="N76" s="1671"/>
      <c r="O76" s="1671">
        <v>5</v>
      </c>
      <c r="P76" s="1671"/>
      <c r="Q76" s="1670" t="s">
        <v>24143</v>
      </c>
      <c r="R76" s="1672" t="s">
        <v>24144</v>
      </c>
      <c r="S76" s="1671">
        <f t="shared" si="3"/>
        <v>46</v>
      </c>
      <c r="T76" s="1671">
        <v>40</v>
      </c>
      <c r="U76" s="1671">
        <v>6</v>
      </c>
      <c r="V76" s="1673">
        <v>122</v>
      </c>
      <c r="W76" s="1673">
        <v>0.3</v>
      </c>
      <c r="X76" s="1673"/>
      <c r="Y76" s="1673"/>
      <c r="Z76" s="1673">
        <f t="shared" si="4"/>
        <v>122.3</v>
      </c>
      <c r="AA76" s="1674">
        <v>4</v>
      </c>
      <c r="AB76" s="1674"/>
      <c r="AC76" s="1674">
        <v>30</v>
      </c>
      <c r="AD76" s="1674">
        <v>7</v>
      </c>
      <c r="AE76" s="1674">
        <f t="shared" si="5"/>
        <v>41</v>
      </c>
      <c r="AF76" s="1543" t="s">
        <v>24145</v>
      </c>
    </row>
    <row r="77" spans="1:32" ht="16.5" customHeight="1">
      <c r="A77" s="1682">
        <v>54</v>
      </c>
      <c r="B77" s="1668" t="s">
        <v>18156</v>
      </c>
      <c r="C77" s="1543" t="s">
        <v>934</v>
      </c>
      <c r="D77" s="1543" t="s">
        <v>24146</v>
      </c>
      <c r="E77" s="1669" t="s">
        <v>24147</v>
      </c>
      <c r="F77" s="1543" t="s">
        <v>24148</v>
      </c>
      <c r="G77" s="1543" t="s">
        <v>24149</v>
      </c>
      <c r="H77" s="1543" t="s">
        <v>24150</v>
      </c>
      <c r="I77" s="1670" t="s">
        <v>24151</v>
      </c>
      <c r="J77" s="1543" t="s">
        <v>24152</v>
      </c>
      <c r="K77" s="1543" t="s">
        <v>24153</v>
      </c>
      <c r="L77" s="1671"/>
      <c r="M77" s="1671">
        <v>8.11</v>
      </c>
      <c r="N77" s="1671">
        <v>2</v>
      </c>
      <c r="O77" s="1671">
        <v>10.11</v>
      </c>
      <c r="P77" s="1671">
        <v>10</v>
      </c>
      <c r="Q77" s="1670" t="s">
        <v>24154</v>
      </c>
      <c r="R77" s="1672" t="s">
        <v>24861</v>
      </c>
      <c r="S77" s="1671">
        <f t="shared" si="3"/>
        <v>16</v>
      </c>
      <c r="T77" s="1671">
        <v>13</v>
      </c>
      <c r="U77" s="1671">
        <v>3</v>
      </c>
      <c r="V77" s="1673">
        <v>19.84</v>
      </c>
      <c r="W77" s="1673">
        <v>0.5</v>
      </c>
      <c r="X77" s="1673">
        <v>0.34</v>
      </c>
      <c r="Y77" s="1673">
        <v>3.89</v>
      </c>
      <c r="Z77" s="1673">
        <f t="shared" si="4"/>
        <v>24.57</v>
      </c>
      <c r="AA77" s="1674">
        <v>2</v>
      </c>
      <c r="AB77" s="1674"/>
      <c r="AC77" s="1674">
        <v>4</v>
      </c>
      <c r="AD77" s="1674">
        <v>8</v>
      </c>
      <c r="AE77" s="1674">
        <f t="shared" si="5"/>
        <v>14</v>
      </c>
      <c r="AF77" s="1543" t="s">
        <v>24155</v>
      </c>
    </row>
    <row r="78" spans="1:32" ht="16.5" customHeight="1">
      <c r="A78" s="1682">
        <v>55</v>
      </c>
      <c r="B78" s="1668" t="s">
        <v>18156</v>
      </c>
      <c r="C78" s="1543" t="s">
        <v>890</v>
      </c>
      <c r="D78" s="1543" t="s">
        <v>24156</v>
      </c>
      <c r="E78" s="1669" t="s">
        <v>24157</v>
      </c>
      <c r="F78" s="1543" t="s">
        <v>24158</v>
      </c>
      <c r="G78" s="1543" t="s">
        <v>24159</v>
      </c>
      <c r="H78" s="1543" t="s">
        <v>21817</v>
      </c>
      <c r="I78" s="1670" t="s">
        <v>24160</v>
      </c>
      <c r="J78" s="1543" t="s">
        <v>24161</v>
      </c>
      <c r="K78" s="1543" t="s">
        <v>24162</v>
      </c>
      <c r="L78" s="1671"/>
      <c r="M78" s="1671"/>
      <c r="N78" s="1671">
        <v>6</v>
      </c>
      <c r="O78" s="1671">
        <v>6</v>
      </c>
      <c r="P78" s="1671"/>
      <c r="Q78" s="1670" t="s">
        <v>24163</v>
      </c>
      <c r="R78" s="1672" t="s">
        <v>24164</v>
      </c>
      <c r="S78" s="1671">
        <f t="shared" si="3"/>
        <v>14</v>
      </c>
      <c r="T78" s="1671">
        <v>10</v>
      </c>
      <c r="U78" s="1671">
        <v>4</v>
      </c>
      <c r="V78" s="1673">
        <v>19.2</v>
      </c>
      <c r="W78" s="1673">
        <v>0.4</v>
      </c>
      <c r="X78" s="1673">
        <v>0.1</v>
      </c>
      <c r="Y78" s="1673">
        <v>1.5</v>
      </c>
      <c r="Z78" s="1673">
        <f t="shared" si="4"/>
        <v>21.2</v>
      </c>
      <c r="AA78" s="1674">
        <v>0</v>
      </c>
      <c r="AB78" s="1674">
        <v>2</v>
      </c>
      <c r="AC78" s="1674">
        <v>1</v>
      </c>
      <c r="AD78" s="1674">
        <v>12</v>
      </c>
      <c r="AE78" s="1674">
        <f t="shared" si="5"/>
        <v>15</v>
      </c>
      <c r="AF78" s="1543" t="s">
        <v>24165</v>
      </c>
    </row>
    <row r="79" spans="1:32" ht="16.5" customHeight="1">
      <c r="A79" s="1682">
        <v>56</v>
      </c>
      <c r="B79" s="1668" t="s">
        <v>18235</v>
      </c>
      <c r="C79" s="1543" t="s">
        <v>1319</v>
      </c>
      <c r="D79" s="1543" t="s">
        <v>18279</v>
      </c>
      <c r="E79" s="1669" t="s">
        <v>22068</v>
      </c>
      <c r="F79" s="1543" t="s">
        <v>18278</v>
      </c>
      <c r="G79" s="1543" t="s">
        <v>18280</v>
      </c>
      <c r="H79" s="1543" t="s">
        <v>24166</v>
      </c>
      <c r="I79" s="1670" t="s">
        <v>24167</v>
      </c>
      <c r="J79" s="1543" t="s">
        <v>24168</v>
      </c>
      <c r="K79" s="1543" t="s">
        <v>24169</v>
      </c>
      <c r="L79" s="1671"/>
      <c r="M79" s="1671"/>
      <c r="N79" s="1671">
        <v>2</v>
      </c>
      <c r="O79" s="1671">
        <v>2</v>
      </c>
      <c r="P79" s="1671"/>
      <c r="Q79" s="1670" t="s">
        <v>24170</v>
      </c>
      <c r="R79" s="1672" t="s">
        <v>24171</v>
      </c>
      <c r="S79" s="1671">
        <f t="shared" si="3"/>
        <v>81</v>
      </c>
      <c r="T79" s="1671">
        <v>51</v>
      </c>
      <c r="U79" s="1671">
        <v>30</v>
      </c>
      <c r="V79" s="1673">
        <v>10.1</v>
      </c>
      <c r="W79" s="1673">
        <v>3.4</v>
      </c>
      <c r="X79" s="1673">
        <v>66.900000000000006</v>
      </c>
      <c r="Y79" s="1673">
        <v>5.4</v>
      </c>
      <c r="Z79" s="1673">
        <f t="shared" si="4"/>
        <v>85.800000000000011</v>
      </c>
      <c r="AA79" s="1674">
        <v>2</v>
      </c>
      <c r="AB79" s="1674">
        <v>10</v>
      </c>
      <c r="AC79" s="1674">
        <v>6</v>
      </c>
      <c r="AD79" s="1674">
        <v>16</v>
      </c>
      <c r="AE79" s="1674">
        <f t="shared" si="5"/>
        <v>34</v>
      </c>
      <c r="AF79" s="1543" t="s">
        <v>24172</v>
      </c>
    </row>
    <row r="80" spans="1:32" ht="16.5" customHeight="1">
      <c r="A80" s="1682">
        <v>57</v>
      </c>
      <c r="B80" s="1668" t="s">
        <v>18235</v>
      </c>
      <c r="C80" s="1543" t="s">
        <v>230</v>
      </c>
      <c r="D80" s="1543" t="s">
        <v>24173</v>
      </c>
      <c r="E80" s="1669" t="s">
        <v>24174</v>
      </c>
      <c r="F80" s="1543" t="s">
        <v>24175</v>
      </c>
      <c r="G80" s="1543" t="s">
        <v>24176</v>
      </c>
      <c r="H80" s="1543" t="s">
        <v>24177</v>
      </c>
      <c r="I80" s="1670" t="s">
        <v>24178</v>
      </c>
      <c r="J80" s="1543" t="s">
        <v>24179</v>
      </c>
      <c r="K80" s="1543" t="s">
        <v>24180</v>
      </c>
      <c r="L80" s="1671"/>
      <c r="M80" s="1671"/>
      <c r="N80" s="1671">
        <v>0.5</v>
      </c>
      <c r="O80" s="1671">
        <v>0.5</v>
      </c>
      <c r="P80" s="1671"/>
      <c r="Q80" s="1670" t="s">
        <v>24181</v>
      </c>
      <c r="R80" s="1672" t="s">
        <v>24182</v>
      </c>
      <c r="S80" s="1671">
        <f t="shared" si="3"/>
        <v>38</v>
      </c>
      <c r="T80" s="1671">
        <v>16</v>
      </c>
      <c r="U80" s="1671">
        <v>22</v>
      </c>
      <c r="V80" s="1673">
        <v>41.5</v>
      </c>
      <c r="W80" s="1673">
        <v>3.5</v>
      </c>
      <c r="X80" s="1673">
        <v>17.600000000000001</v>
      </c>
      <c r="Y80" s="1673"/>
      <c r="Z80" s="1673">
        <f t="shared" si="4"/>
        <v>62.6</v>
      </c>
      <c r="AA80" s="1674">
        <v>5</v>
      </c>
      <c r="AB80" s="1674"/>
      <c r="AC80" s="1674">
        <v>4</v>
      </c>
      <c r="AD80" s="1674">
        <v>5</v>
      </c>
      <c r="AE80" s="1674">
        <f t="shared" si="5"/>
        <v>14</v>
      </c>
      <c r="AF80" s="1543" t="s">
        <v>24183</v>
      </c>
    </row>
    <row r="81" spans="1:32" ht="16.5" customHeight="1">
      <c r="A81" s="1682">
        <v>58</v>
      </c>
      <c r="B81" s="1668" t="s">
        <v>18235</v>
      </c>
      <c r="C81" s="1543" t="s">
        <v>13999</v>
      </c>
      <c r="D81" s="1543" t="s">
        <v>24184</v>
      </c>
      <c r="E81" s="1669" t="s">
        <v>24185</v>
      </c>
      <c r="F81" s="1543" t="s">
        <v>24186</v>
      </c>
      <c r="G81" s="1543" t="s">
        <v>24187</v>
      </c>
      <c r="H81" s="1543" t="s">
        <v>18124</v>
      </c>
      <c r="I81" s="1670" t="s">
        <v>24188</v>
      </c>
      <c r="J81" s="1543" t="s">
        <v>24189</v>
      </c>
      <c r="K81" s="1543" t="s">
        <v>23761</v>
      </c>
      <c r="L81" s="1671"/>
      <c r="M81" s="1671"/>
      <c r="N81" s="1671">
        <v>14.3</v>
      </c>
      <c r="O81" s="1671">
        <v>14.3</v>
      </c>
      <c r="P81" s="1671">
        <v>25</v>
      </c>
      <c r="Q81" s="1670" t="s">
        <v>24190</v>
      </c>
      <c r="R81" s="1672" t="s">
        <v>24191</v>
      </c>
      <c r="S81" s="1671">
        <f t="shared" si="3"/>
        <v>205</v>
      </c>
      <c r="T81" s="1671">
        <v>115</v>
      </c>
      <c r="U81" s="1671">
        <v>90</v>
      </c>
      <c r="V81" s="1673">
        <v>202.7</v>
      </c>
      <c r="W81" s="1673">
        <v>3.3</v>
      </c>
      <c r="X81" s="1673">
        <v>20.399999999999999</v>
      </c>
      <c r="Y81" s="1673"/>
      <c r="Z81" s="1673">
        <f t="shared" si="4"/>
        <v>226.4</v>
      </c>
      <c r="AA81" s="1674">
        <v>14</v>
      </c>
      <c r="AB81" s="1674">
        <v>495</v>
      </c>
      <c r="AC81" s="1674">
        <v>50</v>
      </c>
      <c r="AD81" s="1674">
        <v>27</v>
      </c>
      <c r="AE81" s="1674">
        <f t="shared" si="5"/>
        <v>586</v>
      </c>
      <c r="AF81" s="1543" t="s">
        <v>24192</v>
      </c>
    </row>
    <row r="82" spans="1:32" ht="16.5" customHeight="1">
      <c r="A82" s="1682">
        <v>59</v>
      </c>
      <c r="B82" s="1668" t="s">
        <v>18235</v>
      </c>
      <c r="C82" s="1543" t="s">
        <v>13973</v>
      </c>
      <c r="D82" s="1543" t="s">
        <v>18253</v>
      </c>
      <c r="E82" s="1669" t="s">
        <v>18251</v>
      </c>
      <c r="F82" s="1543" t="s">
        <v>24193</v>
      </c>
      <c r="G82" s="1543" t="s">
        <v>24194</v>
      </c>
      <c r="H82" s="1543" t="s">
        <v>24195</v>
      </c>
      <c r="I82" s="1670" t="s">
        <v>24196</v>
      </c>
      <c r="J82" s="1543" t="s">
        <v>24197</v>
      </c>
      <c r="K82" s="1543" t="s">
        <v>24198</v>
      </c>
      <c r="L82" s="1671"/>
      <c r="M82" s="1671"/>
      <c r="N82" s="1671">
        <v>9.5</v>
      </c>
      <c r="O82" s="1671">
        <v>9.5</v>
      </c>
      <c r="P82" s="1671"/>
      <c r="Q82" s="1670" t="s">
        <v>24199</v>
      </c>
      <c r="R82" s="1672" t="s">
        <v>24200</v>
      </c>
      <c r="S82" s="1671">
        <f t="shared" si="3"/>
        <v>40</v>
      </c>
      <c r="T82" s="1671">
        <v>33</v>
      </c>
      <c r="U82" s="1671">
        <v>7</v>
      </c>
      <c r="V82" s="1673">
        <v>64</v>
      </c>
      <c r="W82" s="1673">
        <v>4</v>
      </c>
      <c r="X82" s="1673">
        <v>11</v>
      </c>
      <c r="Y82" s="1673">
        <v>4</v>
      </c>
      <c r="Z82" s="1673">
        <f t="shared" si="4"/>
        <v>83</v>
      </c>
      <c r="AA82" s="1674">
        <v>67</v>
      </c>
      <c r="AB82" s="1674">
        <v>108</v>
      </c>
      <c r="AC82" s="1674">
        <v>99</v>
      </c>
      <c r="AD82" s="1674"/>
      <c r="AE82" s="1674">
        <f t="shared" si="5"/>
        <v>274</v>
      </c>
      <c r="AF82" s="1543" t="s">
        <v>24201</v>
      </c>
    </row>
    <row r="83" spans="1:32" ht="16.5" customHeight="1">
      <c r="A83" s="1682">
        <v>60</v>
      </c>
      <c r="B83" s="1668" t="s">
        <v>18235</v>
      </c>
      <c r="C83" s="1543" t="s">
        <v>13978</v>
      </c>
      <c r="D83" s="1543" t="s">
        <v>24202</v>
      </c>
      <c r="E83" s="1669" t="s">
        <v>24203</v>
      </c>
      <c r="F83" s="1543" t="s">
        <v>24204</v>
      </c>
      <c r="G83" s="1543" t="s">
        <v>24205</v>
      </c>
      <c r="H83" s="1543" t="s">
        <v>19247</v>
      </c>
      <c r="I83" s="1670" t="s">
        <v>24206</v>
      </c>
      <c r="J83" s="1543" t="s">
        <v>24207</v>
      </c>
      <c r="K83" s="1543" t="s">
        <v>21288</v>
      </c>
      <c r="L83" s="1671"/>
      <c r="M83" s="1671"/>
      <c r="N83" s="1671">
        <v>20</v>
      </c>
      <c r="O83" s="1671">
        <v>20</v>
      </c>
      <c r="P83" s="1671">
        <v>70</v>
      </c>
      <c r="Q83" s="1670" t="s">
        <v>24208</v>
      </c>
      <c r="R83" s="1672" t="s">
        <v>24209</v>
      </c>
      <c r="S83" s="1671">
        <f t="shared" si="3"/>
        <v>33</v>
      </c>
      <c r="T83" s="1671">
        <v>17</v>
      </c>
      <c r="U83" s="1671">
        <v>16</v>
      </c>
      <c r="V83" s="1673">
        <v>44.51</v>
      </c>
      <c r="W83" s="1673">
        <v>0.09</v>
      </c>
      <c r="X83" s="1673">
        <v>3.5</v>
      </c>
      <c r="Y83" s="1673">
        <v>0.5</v>
      </c>
      <c r="Z83" s="1673">
        <f t="shared" si="4"/>
        <v>48.6</v>
      </c>
      <c r="AA83" s="1674"/>
      <c r="AB83" s="1674"/>
      <c r="AC83" s="1674">
        <v>3</v>
      </c>
      <c r="AD83" s="1674"/>
      <c r="AE83" s="1674">
        <f t="shared" si="5"/>
        <v>3</v>
      </c>
      <c r="AF83" s="1543" t="s">
        <v>24210</v>
      </c>
    </row>
    <row r="84" spans="1:32" ht="16.5" customHeight="1">
      <c r="A84" s="1682">
        <v>61</v>
      </c>
      <c r="B84" s="1668" t="s">
        <v>18235</v>
      </c>
      <c r="C84" s="1543" t="s">
        <v>1105</v>
      </c>
      <c r="D84" s="1543" t="s">
        <v>22061</v>
      </c>
      <c r="E84" s="1669" t="s">
        <v>24211</v>
      </c>
      <c r="F84" s="1543" t="s">
        <v>24212</v>
      </c>
      <c r="G84" s="1543" t="s">
        <v>24213</v>
      </c>
      <c r="H84" s="1543" t="s">
        <v>24214</v>
      </c>
      <c r="I84" s="1670" t="s">
        <v>24215</v>
      </c>
      <c r="J84" s="1543" t="s">
        <v>24216</v>
      </c>
      <c r="K84" s="1543" t="s">
        <v>24217</v>
      </c>
      <c r="L84" s="1671"/>
      <c r="M84" s="1671">
        <v>10</v>
      </c>
      <c r="N84" s="1671"/>
      <c r="O84" s="1671">
        <v>10</v>
      </c>
      <c r="P84" s="1671">
        <v>10</v>
      </c>
      <c r="Q84" s="1672" t="s">
        <v>24218</v>
      </c>
      <c r="R84" s="1672" t="s">
        <v>24219</v>
      </c>
      <c r="S84" s="1671">
        <f t="shared" si="3"/>
        <v>105</v>
      </c>
      <c r="T84" s="1671">
        <v>51</v>
      </c>
      <c r="U84" s="1671">
        <v>54</v>
      </c>
      <c r="V84" s="1673">
        <v>70</v>
      </c>
      <c r="W84" s="1673">
        <v>4</v>
      </c>
      <c r="X84" s="1673">
        <v>62.1</v>
      </c>
      <c r="Y84" s="1673">
        <v>8.9</v>
      </c>
      <c r="Z84" s="1673">
        <f t="shared" si="4"/>
        <v>145</v>
      </c>
      <c r="AA84" s="1674">
        <v>6</v>
      </c>
      <c r="AB84" s="1674">
        <v>4</v>
      </c>
      <c r="AC84" s="1674">
        <v>2</v>
      </c>
      <c r="AD84" s="1674">
        <v>12</v>
      </c>
      <c r="AE84" s="1674">
        <f t="shared" si="5"/>
        <v>24</v>
      </c>
      <c r="AF84" s="1543" t="s">
        <v>24220</v>
      </c>
    </row>
    <row r="85" spans="1:32" ht="16.5" customHeight="1">
      <c r="A85" s="1682">
        <v>62</v>
      </c>
      <c r="B85" s="1668" t="s">
        <v>18235</v>
      </c>
      <c r="C85" s="1543" t="s">
        <v>3923</v>
      </c>
      <c r="D85" s="1543" t="s">
        <v>24221</v>
      </c>
      <c r="E85" s="1669" t="s">
        <v>24222</v>
      </c>
      <c r="F85" s="1543" t="s">
        <v>24223</v>
      </c>
      <c r="G85" s="1543" t="s">
        <v>24224</v>
      </c>
      <c r="H85" s="1543" t="s">
        <v>24225</v>
      </c>
      <c r="I85" s="1670" t="s">
        <v>24226</v>
      </c>
      <c r="J85" s="1543" t="s">
        <v>24227</v>
      </c>
      <c r="K85" s="1543" t="s">
        <v>24228</v>
      </c>
      <c r="L85" s="1671"/>
      <c r="M85" s="1671"/>
      <c r="N85" s="1671">
        <v>7</v>
      </c>
      <c r="O85" s="1671">
        <v>7</v>
      </c>
      <c r="P85" s="1671"/>
      <c r="Q85" s="1670" t="s">
        <v>24229</v>
      </c>
      <c r="R85" s="1672" t="s">
        <v>24230</v>
      </c>
      <c r="S85" s="1671">
        <f t="shared" si="3"/>
        <v>43</v>
      </c>
      <c r="T85" s="1671">
        <v>17</v>
      </c>
      <c r="U85" s="1671">
        <v>26</v>
      </c>
      <c r="V85" s="1673">
        <v>16.399999999999999</v>
      </c>
      <c r="W85" s="1673">
        <v>8.3000000000000007</v>
      </c>
      <c r="X85" s="1673">
        <v>9.5</v>
      </c>
      <c r="Y85" s="1673">
        <v>27.6</v>
      </c>
      <c r="Z85" s="1673">
        <f t="shared" si="4"/>
        <v>61.800000000000004</v>
      </c>
      <c r="AA85" s="1674">
        <v>3</v>
      </c>
      <c r="AB85" s="1674"/>
      <c r="AC85" s="1674">
        <v>5</v>
      </c>
      <c r="AD85" s="1674">
        <v>1</v>
      </c>
      <c r="AE85" s="1674">
        <f t="shared" si="5"/>
        <v>9</v>
      </c>
      <c r="AF85" s="1543" t="s">
        <v>24231</v>
      </c>
    </row>
    <row r="86" spans="1:32" ht="16.5" customHeight="1">
      <c r="A86" s="1682">
        <v>63</v>
      </c>
      <c r="B86" s="1668" t="s">
        <v>18389</v>
      </c>
      <c r="C86" s="1543" t="s">
        <v>1105</v>
      </c>
      <c r="D86" s="1543" t="s">
        <v>24232</v>
      </c>
      <c r="E86" s="1669" t="s">
        <v>24233</v>
      </c>
      <c r="F86" s="1543" t="s">
        <v>24234</v>
      </c>
      <c r="G86" s="1543" t="s">
        <v>24235</v>
      </c>
      <c r="H86" s="1543" t="s">
        <v>24236</v>
      </c>
      <c r="I86" s="1670" t="s">
        <v>24237</v>
      </c>
      <c r="J86" s="1543" t="s">
        <v>24238</v>
      </c>
      <c r="K86" s="1543" t="s">
        <v>24239</v>
      </c>
      <c r="L86" s="1671"/>
      <c r="M86" s="1671">
        <v>5</v>
      </c>
      <c r="N86" s="1671"/>
      <c r="O86" s="1671"/>
      <c r="P86" s="1671"/>
      <c r="Q86" s="1670" t="s">
        <v>24240</v>
      </c>
      <c r="R86" s="1672" t="s">
        <v>24241</v>
      </c>
      <c r="S86" s="1671">
        <f t="shared" si="3"/>
        <v>19</v>
      </c>
      <c r="T86" s="1671">
        <v>18</v>
      </c>
      <c r="U86" s="1671">
        <v>1</v>
      </c>
      <c r="V86" s="1673">
        <v>46.83</v>
      </c>
      <c r="W86" s="1673">
        <v>1</v>
      </c>
      <c r="X86" s="1673"/>
      <c r="Y86" s="1673"/>
      <c r="Z86" s="1673">
        <f t="shared" si="4"/>
        <v>47.83</v>
      </c>
      <c r="AA86" s="1674"/>
      <c r="AB86" s="1674">
        <v>1</v>
      </c>
      <c r="AC86" s="1674">
        <v>4</v>
      </c>
      <c r="AD86" s="1674">
        <v>18</v>
      </c>
      <c r="AE86" s="1674">
        <f t="shared" si="5"/>
        <v>23</v>
      </c>
      <c r="AF86" s="1543" t="s">
        <v>24242</v>
      </c>
    </row>
    <row r="87" spans="1:32" ht="16.5" customHeight="1">
      <c r="A87" s="1682">
        <v>64</v>
      </c>
      <c r="B87" s="1668" t="s">
        <v>18804</v>
      </c>
      <c r="C87" s="1543" t="s">
        <v>2363</v>
      </c>
      <c r="D87" s="1543" t="s">
        <v>18933</v>
      </c>
      <c r="E87" s="1669" t="s">
        <v>24243</v>
      </c>
      <c r="F87" s="1543" t="s">
        <v>24244</v>
      </c>
      <c r="G87" s="1543" t="s">
        <v>24245</v>
      </c>
      <c r="H87" s="1543" t="s">
        <v>24246</v>
      </c>
      <c r="I87" s="1670" t="s">
        <v>24247</v>
      </c>
      <c r="J87" s="1543" t="s">
        <v>24248</v>
      </c>
      <c r="K87" s="1543" t="s">
        <v>24249</v>
      </c>
      <c r="L87" s="1671"/>
      <c r="M87" s="1671"/>
      <c r="N87" s="1671">
        <v>0.01</v>
      </c>
      <c r="O87" s="1671">
        <v>0.01</v>
      </c>
      <c r="P87" s="1671"/>
      <c r="Q87" s="1670" t="s">
        <v>24250</v>
      </c>
      <c r="R87" s="1672" t="s">
        <v>24000</v>
      </c>
      <c r="S87" s="1671">
        <f t="shared" si="3"/>
        <v>54</v>
      </c>
      <c r="T87" s="1671">
        <v>37</v>
      </c>
      <c r="U87" s="1671">
        <v>17</v>
      </c>
      <c r="V87" s="1673">
        <v>73.5</v>
      </c>
      <c r="W87" s="1673">
        <v>0.3</v>
      </c>
      <c r="X87" s="1673">
        <v>11.8</v>
      </c>
      <c r="Y87" s="1673">
        <v>34.4</v>
      </c>
      <c r="Z87" s="1673">
        <f t="shared" si="4"/>
        <v>120</v>
      </c>
      <c r="AA87" s="1674">
        <v>3</v>
      </c>
      <c r="AB87" s="1674">
        <v>6</v>
      </c>
      <c r="AC87" s="1674">
        <v>8</v>
      </c>
      <c r="AD87" s="1674">
        <v>14</v>
      </c>
      <c r="AE87" s="1674">
        <f t="shared" si="5"/>
        <v>31</v>
      </c>
      <c r="AF87" s="1543" t="s">
        <v>24251</v>
      </c>
    </row>
    <row r="88" spans="1:32" ht="16.5" customHeight="1">
      <c r="A88" s="1682">
        <v>65</v>
      </c>
      <c r="B88" s="1668" t="s">
        <v>18804</v>
      </c>
      <c r="C88" s="1543" t="s">
        <v>2291</v>
      </c>
      <c r="D88" s="1543" t="s">
        <v>24252</v>
      </c>
      <c r="E88" s="1669" t="s">
        <v>24253</v>
      </c>
      <c r="F88" s="1543" t="s">
        <v>24254</v>
      </c>
      <c r="G88" s="1543" t="s">
        <v>24255</v>
      </c>
      <c r="H88" s="1543" t="s">
        <v>24256</v>
      </c>
      <c r="I88" s="1670" t="s">
        <v>24257</v>
      </c>
      <c r="J88" s="1543" t="s">
        <v>24258</v>
      </c>
      <c r="K88" s="1543"/>
      <c r="L88" s="1671"/>
      <c r="M88" s="1671">
        <v>3</v>
      </c>
      <c r="N88" s="1671"/>
      <c r="O88" s="1671">
        <v>3</v>
      </c>
      <c r="P88" s="1671"/>
      <c r="Q88" s="1670" t="s">
        <v>24259</v>
      </c>
      <c r="R88" s="1672" t="s">
        <v>24260</v>
      </c>
      <c r="S88" s="1671">
        <f t="shared" si="3"/>
        <v>19</v>
      </c>
      <c r="T88" s="1671">
        <v>11</v>
      </c>
      <c r="U88" s="1671">
        <v>8</v>
      </c>
      <c r="V88" s="1673">
        <v>36</v>
      </c>
      <c r="W88" s="1673"/>
      <c r="X88" s="1673">
        <v>2</v>
      </c>
      <c r="Y88" s="1673">
        <v>12</v>
      </c>
      <c r="Z88" s="1673">
        <f t="shared" si="4"/>
        <v>50</v>
      </c>
      <c r="AA88" s="1674">
        <v>4</v>
      </c>
      <c r="AB88" s="1674">
        <v>2</v>
      </c>
      <c r="AC88" s="1674"/>
      <c r="AD88" s="1674">
        <v>46</v>
      </c>
      <c r="AE88" s="1674">
        <f t="shared" si="5"/>
        <v>52</v>
      </c>
      <c r="AF88" s="1543" t="s">
        <v>24261</v>
      </c>
    </row>
    <row r="89" spans="1:32" ht="16.5" customHeight="1">
      <c r="A89" s="1682">
        <v>66</v>
      </c>
      <c r="B89" s="1668" t="s">
        <v>18804</v>
      </c>
      <c r="C89" s="1543" t="s">
        <v>2448</v>
      </c>
      <c r="D89" s="1543" t="s">
        <v>24262</v>
      </c>
      <c r="E89" s="1669" t="s">
        <v>24263</v>
      </c>
      <c r="F89" s="1543" t="s">
        <v>24264</v>
      </c>
      <c r="G89" s="1543" t="s">
        <v>24265</v>
      </c>
      <c r="H89" s="1543" t="s">
        <v>24266</v>
      </c>
      <c r="I89" s="1670" t="s">
        <v>23731</v>
      </c>
      <c r="J89" s="1543" t="s">
        <v>24267</v>
      </c>
      <c r="K89" s="1543" t="s">
        <v>24268</v>
      </c>
      <c r="L89" s="1671"/>
      <c r="M89" s="1671">
        <v>2.1</v>
      </c>
      <c r="N89" s="1671"/>
      <c r="O89" s="1671">
        <v>2.1</v>
      </c>
      <c r="P89" s="1671"/>
      <c r="Q89" s="1670" t="s">
        <v>24269</v>
      </c>
      <c r="R89" s="1672" t="s">
        <v>24270</v>
      </c>
      <c r="S89" s="1671">
        <f t="shared" ref="S89:S147" si="6">SUM(T89:U89)</f>
        <v>13</v>
      </c>
      <c r="T89" s="1671">
        <v>11</v>
      </c>
      <c r="U89" s="1671">
        <v>2</v>
      </c>
      <c r="V89" s="1673">
        <v>0.4</v>
      </c>
      <c r="W89" s="1673"/>
      <c r="X89" s="1673"/>
      <c r="Y89" s="1673">
        <v>32</v>
      </c>
      <c r="Z89" s="1673">
        <f t="shared" ref="Z89:Z145" si="7">SUM(V89:Y89)</f>
        <v>32.4</v>
      </c>
      <c r="AA89" s="1674">
        <v>3</v>
      </c>
      <c r="AB89" s="1674">
        <v>3</v>
      </c>
      <c r="AC89" s="1674"/>
      <c r="AD89" s="1674">
        <v>16</v>
      </c>
      <c r="AE89" s="1674">
        <f t="shared" ref="AE89:AE148" si="8">SUM(AA89:AD89)</f>
        <v>22</v>
      </c>
      <c r="AF89" s="1543" t="s">
        <v>24271</v>
      </c>
    </row>
    <row r="90" spans="1:32" ht="16.5" customHeight="1">
      <c r="A90" s="1682">
        <v>67</v>
      </c>
      <c r="B90" s="1668" t="s">
        <v>18804</v>
      </c>
      <c r="C90" s="1543" t="s">
        <v>2356</v>
      </c>
      <c r="D90" s="1543" t="s">
        <v>24272</v>
      </c>
      <c r="E90" s="1669" t="s">
        <v>18866</v>
      </c>
      <c r="F90" s="1543" t="s">
        <v>18867</v>
      </c>
      <c r="G90" s="1543" t="s">
        <v>18869</v>
      </c>
      <c r="H90" s="1543" t="s">
        <v>24273</v>
      </c>
      <c r="I90" s="1670" t="s">
        <v>24274</v>
      </c>
      <c r="J90" s="1543" t="s">
        <v>24275</v>
      </c>
      <c r="K90" s="1543" t="s">
        <v>24276</v>
      </c>
      <c r="L90" s="1671"/>
      <c r="M90" s="1671">
        <v>39</v>
      </c>
      <c r="N90" s="1671"/>
      <c r="O90" s="1671">
        <v>39</v>
      </c>
      <c r="P90" s="1671"/>
      <c r="Q90" s="1670" t="s">
        <v>24277</v>
      </c>
      <c r="R90" s="1672" t="s">
        <v>24278</v>
      </c>
      <c r="S90" s="1671">
        <f t="shared" si="6"/>
        <v>33</v>
      </c>
      <c r="T90" s="1671">
        <v>20</v>
      </c>
      <c r="U90" s="1671">
        <v>13</v>
      </c>
      <c r="V90" s="1673">
        <v>59.4</v>
      </c>
      <c r="W90" s="1673">
        <v>0.6</v>
      </c>
      <c r="X90" s="1673"/>
      <c r="Y90" s="1673"/>
      <c r="Z90" s="1673">
        <f t="shared" si="7"/>
        <v>60</v>
      </c>
      <c r="AA90" s="1674">
        <v>40</v>
      </c>
      <c r="AB90" s="1674">
        <v>2</v>
      </c>
      <c r="AC90" s="1674">
        <v>3</v>
      </c>
      <c r="AD90" s="1674"/>
      <c r="AE90" s="1674">
        <f t="shared" si="8"/>
        <v>45</v>
      </c>
      <c r="AF90" s="1543" t="s">
        <v>24279</v>
      </c>
    </row>
    <row r="91" spans="1:32" ht="16.5" customHeight="1">
      <c r="A91" s="1682">
        <v>68</v>
      </c>
      <c r="B91" s="1668" t="s">
        <v>18804</v>
      </c>
      <c r="C91" s="1543" t="s">
        <v>2741</v>
      </c>
      <c r="D91" s="1543" t="s">
        <v>24280</v>
      </c>
      <c r="E91" s="1669" t="s">
        <v>24281</v>
      </c>
      <c r="F91" s="1543" t="s">
        <v>24282</v>
      </c>
      <c r="G91" s="1543" t="s">
        <v>24283</v>
      </c>
      <c r="H91" s="1543" t="s">
        <v>24284</v>
      </c>
      <c r="I91" s="1670" t="s">
        <v>24285</v>
      </c>
      <c r="J91" s="1543" t="s">
        <v>24286</v>
      </c>
      <c r="K91" s="1543" t="s">
        <v>24287</v>
      </c>
      <c r="L91" s="1671"/>
      <c r="M91" s="1671">
        <v>17.399999999999999</v>
      </c>
      <c r="N91" s="1671"/>
      <c r="O91" s="1671">
        <v>17.399999999999999</v>
      </c>
      <c r="P91" s="1671"/>
      <c r="Q91" s="1670" t="s">
        <v>24288</v>
      </c>
      <c r="R91" s="1672" t="s">
        <v>23764</v>
      </c>
      <c r="S91" s="1671">
        <f t="shared" si="6"/>
        <v>24</v>
      </c>
      <c r="T91" s="1671">
        <v>14</v>
      </c>
      <c r="U91" s="1671">
        <v>10</v>
      </c>
      <c r="V91" s="1673">
        <v>46.2</v>
      </c>
      <c r="W91" s="1673">
        <v>0.8</v>
      </c>
      <c r="X91" s="1673">
        <v>3.1</v>
      </c>
      <c r="Y91" s="1673"/>
      <c r="Z91" s="1673">
        <f t="shared" si="7"/>
        <v>50.1</v>
      </c>
      <c r="AA91" s="1674">
        <v>5</v>
      </c>
      <c r="AB91" s="1674">
        <v>2</v>
      </c>
      <c r="AC91" s="1674">
        <v>2</v>
      </c>
      <c r="AD91" s="1674">
        <v>19</v>
      </c>
      <c r="AE91" s="1674">
        <f t="shared" si="8"/>
        <v>28</v>
      </c>
      <c r="AF91" s="1543" t="s">
        <v>24289</v>
      </c>
    </row>
    <row r="92" spans="1:32" ht="16.5" customHeight="1">
      <c r="A92" s="1682">
        <v>69</v>
      </c>
      <c r="B92" s="1668" t="s">
        <v>18804</v>
      </c>
      <c r="C92" s="1543" t="s">
        <v>2391</v>
      </c>
      <c r="D92" s="1543" t="s">
        <v>24290</v>
      </c>
      <c r="E92" s="1669" t="s">
        <v>24291</v>
      </c>
      <c r="F92" s="1543" t="s">
        <v>18895</v>
      </c>
      <c r="G92" s="1543" t="s">
        <v>24292</v>
      </c>
      <c r="H92" s="1543" t="s">
        <v>24293</v>
      </c>
      <c r="I92" s="1670" t="s">
        <v>24294</v>
      </c>
      <c r="J92" s="1543" t="s">
        <v>23669</v>
      </c>
      <c r="K92" s="1543" t="s">
        <v>24295</v>
      </c>
      <c r="L92" s="1671"/>
      <c r="M92" s="1671">
        <v>50</v>
      </c>
      <c r="N92" s="1671"/>
      <c r="O92" s="1671">
        <v>50</v>
      </c>
      <c r="P92" s="1671">
        <v>188.9</v>
      </c>
      <c r="Q92" s="1670" t="s">
        <v>24296</v>
      </c>
      <c r="R92" s="1672" t="s">
        <v>24144</v>
      </c>
      <c r="S92" s="1671">
        <f t="shared" si="6"/>
        <v>28</v>
      </c>
      <c r="T92" s="1671">
        <v>20</v>
      </c>
      <c r="U92" s="1671">
        <v>8</v>
      </c>
      <c r="V92" s="1673">
        <v>182.7</v>
      </c>
      <c r="W92" s="1673">
        <v>6.2</v>
      </c>
      <c r="X92" s="1673"/>
      <c r="Y92" s="1673"/>
      <c r="Z92" s="1673">
        <f t="shared" si="7"/>
        <v>188.89999999999998</v>
      </c>
      <c r="AA92" s="1674"/>
      <c r="AB92" s="1674">
        <v>11</v>
      </c>
      <c r="AC92" s="1674">
        <v>4</v>
      </c>
      <c r="AD92" s="1674">
        <v>20</v>
      </c>
      <c r="AE92" s="1674">
        <f t="shared" si="8"/>
        <v>35</v>
      </c>
      <c r="AF92" s="1543" t="s">
        <v>24297</v>
      </c>
    </row>
    <row r="93" spans="1:32" ht="16.5" customHeight="1">
      <c r="A93" s="1682">
        <v>70</v>
      </c>
      <c r="B93" s="1668" t="s">
        <v>18804</v>
      </c>
      <c r="C93" s="1543" t="s">
        <v>2312</v>
      </c>
      <c r="D93" s="1543" t="s">
        <v>18883</v>
      </c>
      <c r="E93" s="1669" t="s">
        <v>24298</v>
      </c>
      <c r="F93" s="1543" t="s">
        <v>18882</v>
      </c>
      <c r="G93" s="1543" t="s">
        <v>18884</v>
      </c>
      <c r="H93" s="1543" t="s">
        <v>24299</v>
      </c>
      <c r="I93" s="1670" t="s">
        <v>24300</v>
      </c>
      <c r="J93" s="1543" t="s">
        <v>24301</v>
      </c>
      <c r="K93" s="1543" t="s">
        <v>24302</v>
      </c>
      <c r="L93" s="1671"/>
      <c r="M93" s="1671"/>
      <c r="N93" s="1671">
        <v>4.5999999999999996</v>
      </c>
      <c r="O93" s="1671">
        <v>4.5999999999999996</v>
      </c>
      <c r="P93" s="1671"/>
      <c r="Q93" s="1670" t="s">
        <v>24841</v>
      </c>
      <c r="R93" s="1672" t="s">
        <v>24303</v>
      </c>
      <c r="S93" s="1671">
        <f t="shared" si="6"/>
        <v>26</v>
      </c>
      <c r="T93" s="1671">
        <v>15</v>
      </c>
      <c r="U93" s="1671">
        <v>11</v>
      </c>
      <c r="V93" s="1673">
        <v>61</v>
      </c>
      <c r="W93" s="1673">
        <v>35</v>
      </c>
      <c r="X93" s="1673"/>
      <c r="Y93" s="1673"/>
      <c r="Z93" s="1673">
        <f t="shared" si="7"/>
        <v>96</v>
      </c>
      <c r="AA93" s="1674">
        <v>5</v>
      </c>
      <c r="AB93" s="1674">
        <v>12</v>
      </c>
      <c r="AC93" s="1674">
        <v>2</v>
      </c>
      <c r="AD93" s="1674">
        <v>24</v>
      </c>
      <c r="AE93" s="1674">
        <f t="shared" si="8"/>
        <v>43</v>
      </c>
      <c r="AF93" s="1543">
        <v>140</v>
      </c>
    </row>
    <row r="94" spans="1:32" ht="16.5" customHeight="1">
      <c r="A94" s="1682">
        <v>71</v>
      </c>
      <c r="B94" s="1668" t="s">
        <v>18804</v>
      </c>
      <c r="C94" s="1543" t="s">
        <v>2461</v>
      </c>
      <c r="D94" s="1543" t="s">
        <v>24304</v>
      </c>
      <c r="E94" s="1669" t="s">
        <v>24305</v>
      </c>
      <c r="F94" s="1543" t="s">
        <v>24306</v>
      </c>
      <c r="G94" s="1543" t="s">
        <v>24307</v>
      </c>
      <c r="H94" s="1543" t="s">
        <v>24308</v>
      </c>
      <c r="I94" s="1670" t="s">
        <v>24309</v>
      </c>
      <c r="J94" s="1543" t="s">
        <v>24310</v>
      </c>
      <c r="K94" s="1543" t="s">
        <v>24311</v>
      </c>
      <c r="L94" s="1671"/>
      <c r="M94" s="1671">
        <v>10</v>
      </c>
      <c r="N94" s="1671"/>
      <c r="O94" s="1671">
        <v>10</v>
      </c>
      <c r="P94" s="1671"/>
      <c r="Q94" s="1670" t="s">
        <v>24312</v>
      </c>
      <c r="R94" s="1672" t="s">
        <v>24313</v>
      </c>
      <c r="S94" s="1671">
        <f t="shared" si="6"/>
        <v>47</v>
      </c>
      <c r="T94" s="1671">
        <v>46</v>
      </c>
      <c r="U94" s="1671">
        <v>1</v>
      </c>
      <c r="V94" s="1673">
        <v>126.8</v>
      </c>
      <c r="W94" s="1673">
        <v>0.25</v>
      </c>
      <c r="X94" s="1673">
        <v>6.8</v>
      </c>
      <c r="Y94" s="1673">
        <v>13</v>
      </c>
      <c r="Z94" s="1673">
        <f t="shared" si="7"/>
        <v>146.85</v>
      </c>
      <c r="AA94" s="1674">
        <v>3</v>
      </c>
      <c r="AB94" s="1674">
        <v>3</v>
      </c>
      <c r="AC94" s="1674">
        <v>7</v>
      </c>
      <c r="AD94" s="1674">
        <v>19</v>
      </c>
      <c r="AE94" s="1674">
        <f t="shared" si="8"/>
        <v>32</v>
      </c>
      <c r="AF94" s="1543" t="s">
        <v>24314</v>
      </c>
    </row>
    <row r="95" spans="1:32" ht="16.5" customHeight="1">
      <c r="A95" s="1682">
        <v>72</v>
      </c>
      <c r="B95" s="1668" t="s">
        <v>18804</v>
      </c>
      <c r="C95" s="1543" t="s">
        <v>2317</v>
      </c>
      <c r="D95" s="1543" t="s">
        <v>24315</v>
      </c>
      <c r="E95" s="1669" t="s">
        <v>24316</v>
      </c>
      <c r="F95" s="1543" t="s">
        <v>24317</v>
      </c>
      <c r="G95" s="1543" t="s">
        <v>24318</v>
      </c>
      <c r="H95" s="1543" t="s">
        <v>24319</v>
      </c>
      <c r="I95" s="1670" t="s">
        <v>24320</v>
      </c>
      <c r="J95" s="1543" t="s">
        <v>24321</v>
      </c>
      <c r="K95" s="1543"/>
      <c r="L95" s="1671"/>
      <c r="M95" s="1671">
        <v>38.799999999999997</v>
      </c>
      <c r="N95" s="1671"/>
      <c r="O95" s="1671">
        <v>38.799999999999997</v>
      </c>
      <c r="P95" s="1671"/>
      <c r="Q95" s="1670" t="s">
        <v>24322</v>
      </c>
      <c r="R95" s="1672" t="s">
        <v>24117</v>
      </c>
      <c r="S95" s="1671">
        <f t="shared" si="6"/>
        <v>21</v>
      </c>
      <c r="T95" s="1671">
        <v>12</v>
      </c>
      <c r="U95" s="1671">
        <v>9</v>
      </c>
      <c r="V95" s="1673">
        <v>50</v>
      </c>
      <c r="W95" s="1673">
        <v>0.1</v>
      </c>
      <c r="X95" s="1673">
        <v>3.5</v>
      </c>
      <c r="Y95" s="1673">
        <v>34</v>
      </c>
      <c r="Z95" s="1673">
        <f t="shared" si="7"/>
        <v>87.6</v>
      </c>
      <c r="AA95" s="1674">
        <v>8</v>
      </c>
      <c r="AB95" s="1674">
        <v>15</v>
      </c>
      <c r="AC95" s="1674">
        <v>7</v>
      </c>
      <c r="AD95" s="1674">
        <v>9</v>
      </c>
      <c r="AE95" s="1674">
        <f t="shared" si="8"/>
        <v>39</v>
      </c>
      <c r="AF95" s="1543" t="s">
        <v>24323</v>
      </c>
    </row>
    <row r="96" spans="1:32" ht="16.5" customHeight="1">
      <c r="A96" s="1682">
        <v>73</v>
      </c>
      <c r="B96" s="1668" t="s">
        <v>18804</v>
      </c>
      <c r="C96" s="1543" t="s">
        <v>2286</v>
      </c>
      <c r="D96" s="1543" t="s">
        <v>18809</v>
      </c>
      <c r="E96" s="1669" t="s">
        <v>24324</v>
      </c>
      <c r="F96" s="1543" t="s">
        <v>18808</v>
      </c>
      <c r="G96" s="1543" t="s">
        <v>24325</v>
      </c>
      <c r="H96" s="1543" t="s">
        <v>24326</v>
      </c>
      <c r="I96" s="1670" t="s">
        <v>24327</v>
      </c>
      <c r="J96" s="1543" t="s">
        <v>24328</v>
      </c>
      <c r="K96" s="1543"/>
      <c r="L96" s="1671"/>
      <c r="M96" s="1671">
        <v>9</v>
      </c>
      <c r="N96" s="1671"/>
      <c r="O96" s="1671">
        <v>9</v>
      </c>
      <c r="P96" s="1671"/>
      <c r="Q96" s="1670" t="s">
        <v>24838</v>
      </c>
      <c r="R96" s="1672" t="s">
        <v>24329</v>
      </c>
      <c r="S96" s="1671">
        <f t="shared" si="6"/>
        <v>74</v>
      </c>
      <c r="T96" s="1671">
        <v>50</v>
      </c>
      <c r="U96" s="1671">
        <v>24</v>
      </c>
      <c r="V96" s="1673">
        <v>217</v>
      </c>
      <c r="W96" s="1673">
        <v>12</v>
      </c>
      <c r="X96" s="1673">
        <v>50</v>
      </c>
      <c r="Y96" s="1673">
        <v>58</v>
      </c>
      <c r="Z96" s="1673">
        <f t="shared" si="7"/>
        <v>337</v>
      </c>
      <c r="AA96" s="1674">
        <v>8</v>
      </c>
      <c r="AB96" s="1674">
        <v>6</v>
      </c>
      <c r="AC96" s="1674">
        <v>9</v>
      </c>
      <c r="AD96" s="1674">
        <v>20</v>
      </c>
      <c r="AE96" s="1674">
        <f t="shared" si="8"/>
        <v>43</v>
      </c>
      <c r="AF96" s="1543" t="s">
        <v>24330</v>
      </c>
    </row>
    <row r="97" spans="1:32" ht="16.5" customHeight="1">
      <c r="A97" s="1682">
        <v>74</v>
      </c>
      <c r="B97" s="1668" t="s">
        <v>18804</v>
      </c>
      <c r="C97" s="1543" t="s">
        <v>2477</v>
      </c>
      <c r="D97" s="1543" t="s">
        <v>24331</v>
      </c>
      <c r="E97" s="1669" t="s">
        <v>18848</v>
      </c>
      <c r="F97" s="1543" t="s">
        <v>24332</v>
      </c>
      <c r="G97" s="1543" t="s">
        <v>24331</v>
      </c>
      <c r="H97" s="1543" t="s">
        <v>24333</v>
      </c>
      <c r="I97" s="1672" t="s">
        <v>24334</v>
      </c>
      <c r="J97" s="1543" t="s">
        <v>24335</v>
      </c>
      <c r="K97" s="1543" t="s">
        <v>24336</v>
      </c>
      <c r="L97" s="1671"/>
      <c r="M97" s="1671"/>
      <c r="N97" s="1671"/>
      <c r="O97" s="1671">
        <v>3.5</v>
      </c>
      <c r="P97" s="1671"/>
      <c r="Q97" s="1672" t="s">
        <v>24840</v>
      </c>
      <c r="R97" s="1672" t="s">
        <v>24337</v>
      </c>
      <c r="S97" s="1671">
        <f t="shared" si="6"/>
        <v>12</v>
      </c>
      <c r="T97" s="1671">
        <v>12</v>
      </c>
      <c r="U97" s="1671">
        <v>0</v>
      </c>
      <c r="V97" s="1673">
        <v>3.3</v>
      </c>
      <c r="W97" s="1673">
        <v>1.5</v>
      </c>
      <c r="X97" s="1673">
        <v>0.7</v>
      </c>
      <c r="Y97" s="1673">
        <v>0.8</v>
      </c>
      <c r="Z97" s="1673">
        <f t="shared" si="7"/>
        <v>6.3</v>
      </c>
      <c r="AA97" s="1674">
        <v>5</v>
      </c>
      <c r="AB97" s="1674"/>
      <c r="AC97" s="1674"/>
      <c r="AD97" s="1674">
        <v>3</v>
      </c>
      <c r="AE97" s="1674">
        <f t="shared" si="8"/>
        <v>8</v>
      </c>
      <c r="AF97" s="1675" t="s">
        <v>24338</v>
      </c>
    </row>
    <row r="98" spans="1:32" ht="16.5" customHeight="1">
      <c r="A98" s="1682">
        <v>75</v>
      </c>
      <c r="B98" s="1668" t="s">
        <v>18804</v>
      </c>
      <c r="C98" s="1543" t="s">
        <v>2299</v>
      </c>
      <c r="D98" s="1543" t="s">
        <v>24339</v>
      </c>
      <c r="E98" s="1669" t="s">
        <v>24340</v>
      </c>
      <c r="F98" s="1543" t="s">
        <v>24341</v>
      </c>
      <c r="G98" s="1543" t="s">
        <v>24342</v>
      </c>
      <c r="H98" s="1543" t="s">
        <v>24343</v>
      </c>
      <c r="I98" s="1670" t="s">
        <v>24344</v>
      </c>
      <c r="J98" s="1543" t="s">
        <v>23669</v>
      </c>
      <c r="K98" s="1543" t="s">
        <v>24345</v>
      </c>
      <c r="L98" s="1671"/>
      <c r="M98" s="1671">
        <v>2.6</v>
      </c>
      <c r="N98" s="1671"/>
      <c r="O98" s="1671"/>
      <c r="P98" s="1671">
        <v>3</v>
      </c>
      <c r="Q98" s="1670" t="s">
        <v>24346</v>
      </c>
      <c r="R98" s="1672" t="s">
        <v>24347</v>
      </c>
      <c r="S98" s="1671">
        <f t="shared" si="6"/>
        <v>18</v>
      </c>
      <c r="T98" s="1671">
        <v>13</v>
      </c>
      <c r="U98" s="1671">
        <v>5</v>
      </c>
      <c r="V98" s="1673">
        <v>17.5</v>
      </c>
      <c r="W98" s="1673">
        <v>4.8</v>
      </c>
      <c r="X98" s="1673"/>
      <c r="Y98" s="1673">
        <v>4.7</v>
      </c>
      <c r="Z98" s="1673">
        <f t="shared" si="7"/>
        <v>27</v>
      </c>
      <c r="AA98" s="1674">
        <v>2</v>
      </c>
      <c r="AB98" s="1674">
        <v>2</v>
      </c>
      <c r="AC98" s="1674"/>
      <c r="AD98" s="1674">
        <v>27</v>
      </c>
      <c r="AE98" s="1674">
        <f t="shared" si="8"/>
        <v>31</v>
      </c>
      <c r="AF98" s="1543"/>
    </row>
    <row r="99" spans="1:32" ht="16.5" customHeight="1">
      <c r="A99" s="1682">
        <v>76</v>
      </c>
      <c r="B99" s="1668" t="s">
        <v>18804</v>
      </c>
      <c r="C99" s="1543" t="s">
        <v>15964</v>
      </c>
      <c r="D99" s="1543" t="s">
        <v>24348</v>
      </c>
      <c r="E99" s="1669" t="s">
        <v>24349</v>
      </c>
      <c r="F99" s="1543" t="s">
        <v>24350</v>
      </c>
      <c r="G99" s="1543" t="s">
        <v>24351</v>
      </c>
      <c r="H99" s="1543" t="s">
        <v>24352</v>
      </c>
      <c r="I99" s="1670" t="s">
        <v>24353</v>
      </c>
      <c r="J99" s="1543" t="s">
        <v>24354</v>
      </c>
      <c r="K99" s="1543" t="s">
        <v>24355</v>
      </c>
      <c r="L99" s="1671"/>
      <c r="M99" s="1671">
        <v>3.8</v>
      </c>
      <c r="N99" s="1671">
        <v>3</v>
      </c>
      <c r="O99" s="1671">
        <v>6.8</v>
      </c>
      <c r="P99" s="1671">
        <v>3</v>
      </c>
      <c r="Q99" s="1670" t="s">
        <v>24356</v>
      </c>
      <c r="R99" s="1672" t="s">
        <v>24357</v>
      </c>
      <c r="S99" s="1671">
        <f t="shared" si="6"/>
        <v>22</v>
      </c>
      <c r="T99" s="1671">
        <v>21</v>
      </c>
      <c r="U99" s="1671">
        <v>1</v>
      </c>
      <c r="V99" s="1673">
        <v>40</v>
      </c>
      <c r="W99" s="1673"/>
      <c r="X99" s="1673"/>
      <c r="Y99" s="1673"/>
      <c r="Z99" s="1673">
        <f t="shared" si="7"/>
        <v>40</v>
      </c>
      <c r="AA99" s="1674">
        <v>22</v>
      </c>
      <c r="AB99" s="1674"/>
      <c r="AC99" s="1674"/>
      <c r="AD99" s="1674"/>
      <c r="AE99" s="1674">
        <f t="shared" si="8"/>
        <v>22</v>
      </c>
      <c r="AF99" s="1543" t="s">
        <v>24358</v>
      </c>
    </row>
    <row r="100" spans="1:32" ht="16.5" customHeight="1">
      <c r="A100" s="1682">
        <v>77</v>
      </c>
      <c r="B100" s="1668" t="s">
        <v>18804</v>
      </c>
      <c r="C100" s="1543" t="s">
        <v>2403</v>
      </c>
      <c r="D100" s="1543" t="s">
        <v>24359</v>
      </c>
      <c r="E100" s="1669" t="s">
        <v>24360</v>
      </c>
      <c r="F100" s="1543" t="s">
        <v>18920</v>
      </c>
      <c r="G100" s="1543" t="s">
        <v>24361</v>
      </c>
      <c r="H100" s="1543" t="s">
        <v>24362</v>
      </c>
      <c r="I100" s="1670" t="s">
        <v>24363</v>
      </c>
      <c r="J100" s="1543" t="s">
        <v>24364</v>
      </c>
      <c r="K100" s="1543" t="s">
        <v>19477</v>
      </c>
      <c r="L100" s="1671"/>
      <c r="M100" s="1671">
        <v>3</v>
      </c>
      <c r="N100" s="1671"/>
      <c r="O100" s="1671">
        <v>3</v>
      </c>
      <c r="P100" s="1671"/>
      <c r="Q100" s="1670" t="s">
        <v>24365</v>
      </c>
      <c r="R100" s="1672" t="s">
        <v>24366</v>
      </c>
      <c r="S100" s="1671">
        <f t="shared" si="6"/>
        <v>7</v>
      </c>
      <c r="T100" s="1671"/>
      <c r="U100" s="1671">
        <v>7</v>
      </c>
      <c r="V100" s="1673">
        <v>34.799999999999997</v>
      </c>
      <c r="W100" s="1673">
        <v>0.56000000000000005</v>
      </c>
      <c r="X100" s="1673">
        <v>4.7</v>
      </c>
      <c r="Y100" s="1673">
        <v>2.4</v>
      </c>
      <c r="Z100" s="1673">
        <f t="shared" si="7"/>
        <v>42.46</v>
      </c>
      <c r="AA100" s="1674">
        <v>13</v>
      </c>
      <c r="AB100" s="1674">
        <v>1</v>
      </c>
      <c r="AC100" s="1674"/>
      <c r="AD100" s="1674"/>
      <c r="AE100" s="1674">
        <f t="shared" si="8"/>
        <v>14</v>
      </c>
      <c r="AF100" s="1543" t="s">
        <v>24367</v>
      </c>
    </row>
    <row r="101" spans="1:32" ht="16.5" customHeight="1">
      <c r="A101" s="1682">
        <v>78</v>
      </c>
      <c r="B101" s="1668" t="s">
        <v>18804</v>
      </c>
      <c r="C101" s="1543" t="s">
        <v>16009</v>
      </c>
      <c r="D101" s="1543" t="s">
        <v>18908</v>
      </c>
      <c r="E101" s="1669" t="s">
        <v>24368</v>
      </c>
      <c r="F101" s="1543" t="s">
        <v>24369</v>
      </c>
      <c r="G101" s="1543" t="s">
        <v>24370</v>
      </c>
      <c r="H101" s="1543" t="s">
        <v>24371</v>
      </c>
      <c r="I101" s="1670" t="s">
        <v>24372</v>
      </c>
      <c r="J101" s="1543" t="s">
        <v>24373</v>
      </c>
      <c r="K101" s="1543" t="s">
        <v>20768</v>
      </c>
      <c r="L101" s="1671"/>
      <c r="M101" s="1671"/>
      <c r="N101" s="1671">
        <v>20</v>
      </c>
      <c r="O101" s="1671">
        <v>20</v>
      </c>
      <c r="P101" s="1671"/>
      <c r="Q101" s="1670" t="s">
        <v>24374</v>
      </c>
      <c r="R101" s="1672" t="s">
        <v>24375</v>
      </c>
      <c r="S101" s="1671">
        <f t="shared" si="6"/>
        <v>27</v>
      </c>
      <c r="T101" s="1671">
        <v>16</v>
      </c>
      <c r="U101" s="1671">
        <v>11</v>
      </c>
      <c r="V101" s="1673">
        <v>20</v>
      </c>
      <c r="W101" s="1673"/>
      <c r="X101" s="1673">
        <v>13</v>
      </c>
      <c r="Y101" s="1673"/>
      <c r="Z101" s="1673">
        <f t="shared" si="7"/>
        <v>33</v>
      </c>
      <c r="AA101" s="1674">
        <v>2</v>
      </c>
      <c r="AB101" s="1674">
        <v>1</v>
      </c>
      <c r="AC101" s="1674">
        <v>4</v>
      </c>
      <c r="AD101" s="1674">
        <v>17</v>
      </c>
      <c r="AE101" s="1674">
        <f t="shared" si="8"/>
        <v>24</v>
      </c>
      <c r="AF101" s="1543" t="s">
        <v>24376</v>
      </c>
    </row>
    <row r="102" spans="1:32" ht="16.5" customHeight="1">
      <c r="A102" s="1682">
        <v>79</v>
      </c>
      <c r="B102" s="1668" t="s">
        <v>18804</v>
      </c>
      <c r="C102" s="1543" t="s">
        <v>2374</v>
      </c>
      <c r="D102" s="1543" t="s">
        <v>24377</v>
      </c>
      <c r="E102" s="1669" t="s">
        <v>24378</v>
      </c>
      <c r="F102" s="1543" t="s">
        <v>24379</v>
      </c>
      <c r="G102" s="1543" t="s">
        <v>24380</v>
      </c>
      <c r="H102" s="1543" t="s">
        <v>24381</v>
      </c>
      <c r="I102" s="1670" t="s">
        <v>24382</v>
      </c>
      <c r="J102" s="1543" t="s">
        <v>24383</v>
      </c>
      <c r="K102" s="1543" t="s">
        <v>24384</v>
      </c>
      <c r="L102" s="1671"/>
      <c r="M102" s="1671">
        <v>15</v>
      </c>
      <c r="N102" s="1671"/>
      <c r="O102" s="1671">
        <v>15</v>
      </c>
      <c r="P102" s="1671"/>
      <c r="Q102" s="1670" t="s">
        <v>24385</v>
      </c>
      <c r="R102" s="1672" t="s">
        <v>24270</v>
      </c>
      <c r="S102" s="1671">
        <f t="shared" si="6"/>
        <v>22</v>
      </c>
      <c r="T102" s="1671">
        <v>14</v>
      </c>
      <c r="U102" s="1671">
        <v>8</v>
      </c>
      <c r="V102" s="1673">
        <v>23.7</v>
      </c>
      <c r="W102" s="1673"/>
      <c r="X102" s="1673">
        <v>3</v>
      </c>
      <c r="Y102" s="1673"/>
      <c r="Z102" s="1673">
        <f t="shared" si="7"/>
        <v>26.7</v>
      </c>
      <c r="AA102" s="1674">
        <v>5</v>
      </c>
      <c r="AB102" s="1674"/>
      <c r="AC102" s="1674">
        <v>1</v>
      </c>
      <c r="AD102" s="1674">
        <v>9</v>
      </c>
      <c r="AE102" s="1674">
        <f t="shared" si="8"/>
        <v>15</v>
      </c>
      <c r="AF102" s="1543" t="s">
        <v>24386</v>
      </c>
    </row>
    <row r="103" spans="1:32" ht="16.5" customHeight="1">
      <c r="A103" s="1682">
        <v>80</v>
      </c>
      <c r="B103" s="1668" t="s">
        <v>19028</v>
      </c>
      <c r="C103" s="1543" t="s">
        <v>3056</v>
      </c>
      <c r="D103" s="1543" t="s">
        <v>24387</v>
      </c>
      <c r="E103" s="1669" t="s">
        <v>24388</v>
      </c>
      <c r="F103" s="1543" t="s">
        <v>24389</v>
      </c>
      <c r="G103" s="1543" t="s">
        <v>24390</v>
      </c>
      <c r="H103" s="1543" t="s">
        <v>24391</v>
      </c>
      <c r="I103" s="1670" t="s">
        <v>24392</v>
      </c>
      <c r="J103" s="1543" t="s">
        <v>24393</v>
      </c>
      <c r="K103" s="1543" t="s">
        <v>24394</v>
      </c>
      <c r="L103" s="1685"/>
      <c r="M103" s="1685">
        <v>3</v>
      </c>
      <c r="N103" s="1685"/>
      <c r="O103" s="1685"/>
      <c r="P103" s="1671">
        <v>31.4</v>
      </c>
      <c r="Q103" s="1670" t="s">
        <v>24395</v>
      </c>
      <c r="R103" s="1672" t="s">
        <v>24396</v>
      </c>
      <c r="S103" s="1671">
        <f t="shared" si="6"/>
        <v>30</v>
      </c>
      <c r="T103" s="1671">
        <v>24</v>
      </c>
      <c r="U103" s="1671">
        <v>6</v>
      </c>
      <c r="V103" s="1673">
        <v>53.4</v>
      </c>
      <c r="W103" s="1673">
        <v>0.8</v>
      </c>
      <c r="X103" s="1673">
        <v>9.4</v>
      </c>
      <c r="Y103" s="1673">
        <v>0.4</v>
      </c>
      <c r="Z103" s="1673">
        <f t="shared" si="7"/>
        <v>63.999999999999993</v>
      </c>
      <c r="AA103" s="1674">
        <v>30</v>
      </c>
      <c r="AB103" s="1674">
        <v>2</v>
      </c>
      <c r="AC103" s="1674">
        <v>1</v>
      </c>
      <c r="AD103" s="1674">
        <v>27</v>
      </c>
      <c r="AE103" s="1674">
        <f t="shared" si="8"/>
        <v>60</v>
      </c>
      <c r="AF103" s="1675" t="s">
        <v>24397</v>
      </c>
    </row>
    <row r="104" spans="1:32" ht="16.5" customHeight="1">
      <c r="A104" s="1682">
        <v>81</v>
      </c>
      <c r="B104" s="1668" t="s">
        <v>19028</v>
      </c>
      <c r="C104" s="1543" t="s">
        <v>3116</v>
      </c>
      <c r="D104" s="1543" t="s">
        <v>24398</v>
      </c>
      <c r="E104" s="1669" t="s">
        <v>24399</v>
      </c>
      <c r="F104" s="1543" t="s">
        <v>24400</v>
      </c>
      <c r="G104" s="1543" t="s">
        <v>24401</v>
      </c>
      <c r="H104" s="1543" t="s">
        <v>24402</v>
      </c>
      <c r="I104" s="1670" t="s">
        <v>24403</v>
      </c>
      <c r="J104" s="1543" t="s">
        <v>24404</v>
      </c>
      <c r="K104" s="1543" t="s">
        <v>24405</v>
      </c>
      <c r="L104" s="1671"/>
      <c r="M104" s="1671">
        <v>2</v>
      </c>
      <c r="N104" s="1671"/>
      <c r="O104" s="1671">
        <v>2</v>
      </c>
      <c r="P104" s="1671"/>
      <c r="Q104" s="1670" t="s">
        <v>24406</v>
      </c>
      <c r="R104" s="1672" t="s">
        <v>24407</v>
      </c>
      <c r="S104" s="1671">
        <f t="shared" si="6"/>
        <v>40</v>
      </c>
      <c r="T104" s="1671">
        <v>21</v>
      </c>
      <c r="U104" s="1671">
        <v>19</v>
      </c>
      <c r="V104" s="1673"/>
      <c r="W104" s="1673">
        <v>10</v>
      </c>
      <c r="X104" s="1673"/>
      <c r="Y104" s="1673">
        <v>0.34</v>
      </c>
      <c r="Z104" s="1673">
        <f t="shared" si="7"/>
        <v>10.34</v>
      </c>
      <c r="AA104" s="1674">
        <v>4</v>
      </c>
      <c r="AB104" s="1674">
        <v>2</v>
      </c>
      <c r="AC104" s="1674">
        <v>4</v>
      </c>
      <c r="AD104" s="1674">
        <v>11</v>
      </c>
      <c r="AE104" s="1674">
        <f t="shared" si="8"/>
        <v>21</v>
      </c>
      <c r="AF104" s="1675" t="s">
        <v>24408</v>
      </c>
    </row>
    <row r="105" spans="1:32" ht="16.5" customHeight="1">
      <c r="A105" s="1682">
        <v>82</v>
      </c>
      <c r="B105" s="1668" t="s">
        <v>19028</v>
      </c>
      <c r="C105" s="1543" t="s">
        <v>3014</v>
      </c>
      <c r="D105" s="1543" t="s">
        <v>24409</v>
      </c>
      <c r="E105" s="1669" t="s">
        <v>24410</v>
      </c>
      <c r="F105" s="1543" t="s">
        <v>5778</v>
      </c>
      <c r="G105" s="1543" t="s">
        <v>24411</v>
      </c>
      <c r="H105" s="1543" t="s">
        <v>24412</v>
      </c>
      <c r="I105" s="1670" t="s">
        <v>24413</v>
      </c>
      <c r="J105" s="1543" t="s">
        <v>24414</v>
      </c>
      <c r="K105" s="1543" t="s">
        <v>24415</v>
      </c>
      <c r="L105" s="1671"/>
      <c r="M105" s="1671">
        <v>11.6</v>
      </c>
      <c r="N105" s="1671"/>
      <c r="O105" s="1671">
        <v>11.6</v>
      </c>
      <c r="P105" s="1671">
        <v>125.8</v>
      </c>
      <c r="Q105" s="1670" t="s">
        <v>24416</v>
      </c>
      <c r="R105" s="1672" t="s">
        <v>24417</v>
      </c>
      <c r="S105" s="1671">
        <f t="shared" si="6"/>
        <v>63</v>
      </c>
      <c r="T105" s="1671">
        <v>60</v>
      </c>
      <c r="U105" s="1671">
        <v>3</v>
      </c>
      <c r="V105" s="1673">
        <v>190.1</v>
      </c>
      <c r="W105" s="1673">
        <v>3.6</v>
      </c>
      <c r="X105" s="1673">
        <v>4.8</v>
      </c>
      <c r="Y105" s="1673"/>
      <c r="Z105" s="1673">
        <f t="shared" si="7"/>
        <v>198.5</v>
      </c>
      <c r="AA105" s="1674">
        <v>6</v>
      </c>
      <c r="AB105" s="1674">
        <v>8</v>
      </c>
      <c r="AC105" s="1674">
        <v>9</v>
      </c>
      <c r="AD105" s="1674">
        <v>42</v>
      </c>
      <c r="AE105" s="1674">
        <f t="shared" si="8"/>
        <v>65</v>
      </c>
      <c r="AF105" s="1543" t="s">
        <v>24418</v>
      </c>
    </row>
    <row r="106" spans="1:32" ht="16.5" customHeight="1">
      <c r="A106" s="1682">
        <v>83</v>
      </c>
      <c r="B106" s="1668" t="s">
        <v>19028</v>
      </c>
      <c r="C106" s="1543" t="s">
        <v>2997</v>
      </c>
      <c r="D106" s="1543" t="s">
        <v>22680</v>
      </c>
      <c r="E106" s="1669" t="s">
        <v>24419</v>
      </c>
      <c r="F106" s="1543" t="s">
        <v>24420</v>
      </c>
      <c r="G106" s="1543" t="s">
        <v>24421</v>
      </c>
      <c r="H106" s="1543" t="s">
        <v>24422</v>
      </c>
      <c r="I106" s="1670" t="s">
        <v>24423</v>
      </c>
      <c r="J106" s="1543" t="s">
        <v>24424</v>
      </c>
      <c r="K106" s="1543" t="s">
        <v>24425</v>
      </c>
      <c r="L106" s="1671"/>
      <c r="M106" s="1671">
        <v>37.200000000000003</v>
      </c>
      <c r="N106" s="1671">
        <v>30</v>
      </c>
      <c r="O106" s="1671">
        <v>67.2</v>
      </c>
      <c r="P106" s="1671"/>
      <c r="Q106" s="1670" t="s">
        <v>24426</v>
      </c>
      <c r="R106" s="1672" t="s">
        <v>24427</v>
      </c>
      <c r="S106" s="1671">
        <f t="shared" si="6"/>
        <v>56</v>
      </c>
      <c r="T106" s="1671">
        <v>37</v>
      </c>
      <c r="U106" s="1671">
        <v>19</v>
      </c>
      <c r="V106" s="1673">
        <v>105.5</v>
      </c>
      <c r="W106" s="1673"/>
      <c r="X106" s="1673"/>
      <c r="Y106" s="1673"/>
      <c r="Z106" s="1673">
        <f t="shared" si="7"/>
        <v>105.5</v>
      </c>
      <c r="AA106" s="1674"/>
      <c r="AB106" s="1674"/>
      <c r="AC106" s="1674"/>
      <c r="AD106" s="1674"/>
      <c r="AE106" s="1674">
        <f t="shared" si="8"/>
        <v>0</v>
      </c>
      <c r="AF106" s="1675" t="s">
        <v>24428</v>
      </c>
    </row>
    <row r="107" spans="1:32" ht="16.5" customHeight="1">
      <c r="A107" s="1682">
        <v>84</v>
      </c>
      <c r="B107" s="1668" t="s">
        <v>19028</v>
      </c>
      <c r="C107" s="1543" t="s">
        <v>3327</v>
      </c>
      <c r="D107" s="1543" t="s">
        <v>22655</v>
      </c>
      <c r="E107" s="1669" t="s">
        <v>24429</v>
      </c>
      <c r="F107" s="1543" t="s">
        <v>24430</v>
      </c>
      <c r="G107" s="1543" t="s">
        <v>24431</v>
      </c>
      <c r="H107" s="1543" t="s">
        <v>24432</v>
      </c>
      <c r="I107" s="1670" t="s">
        <v>24433</v>
      </c>
      <c r="J107" s="1543" t="s">
        <v>24434</v>
      </c>
      <c r="K107" s="1543" t="s">
        <v>24435</v>
      </c>
      <c r="L107" s="1671"/>
      <c r="M107" s="1671"/>
      <c r="N107" s="1671">
        <v>1</v>
      </c>
      <c r="O107" s="1671"/>
      <c r="P107" s="1671"/>
      <c r="Q107" s="1670" t="s">
        <v>24436</v>
      </c>
      <c r="R107" s="1672" t="s">
        <v>24437</v>
      </c>
      <c r="S107" s="1671">
        <f t="shared" si="6"/>
        <v>12</v>
      </c>
      <c r="T107" s="1671">
        <v>10</v>
      </c>
      <c r="U107" s="1671">
        <v>2</v>
      </c>
      <c r="V107" s="1673">
        <v>26.1</v>
      </c>
      <c r="W107" s="1673"/>
      <c r="X107" s="1673"/>
      <c r="Y107" s="1673"/>
      <c r="Z107" s="1673">
        <f t="shared" si="7"/>
        <v>26.1</v>
      </c>
      <c r="AA107" s="1674">
        <v>2</v>
      </c>
      <c r="AB107" s="1674"/>
      <c r="AC107" s="1674">
        <v>2</v>
      </c>
      <c r="AD107" s="1674">
        <v>5</v>
      </c>
      <c r="AE107" s="1674">
        <f t="shared" si="8"/>
        <v>9</v>
      </c>
      <c r="AF107" s="1543" t="s">
        <v>24438</v>
      </c>
    </row>
    <row r="108" spans="1:32" ht="16.5" customHeight="1">
      <c r="A108" s="1682">
        <v>85</v>
      </c>
      <c r="B108" s="1668" t="s">
        <v>19028</v>
      </c>
      <c r="C108" s="1543" t="s">
        <v>3034</v>
      </c>
      <c r="D108" s="1543" t="s">
        <v>24439</v>
      </c>
      <c r="E108" s="1669" t="s">
        <v>24440</v>
      </c>
      <c r="F108" s="1543" t="s">
        <v>24441</v>
      </c>
      <c r="G108" s="1543" t="s">
        <v>24442</v>
      </c>
      <c r="H108" s="1543" t="s">
        <v>22014</v>
      </c>
      <c r="I108" s="1670" t="s">
        <v>24443</v>
      </c>
      <c r="J108" s="1543" t="s">
        <v>24444</v>
      </c>
      <c r="K108" s="1543" t="s">
        <v>24445</v>
      </c>
      <c r="L108" s="1671"/>
      <c r="M108" s="1671">
        <v>9.4</v>
      </c>
      <c r="N108" s="1671"/>
      <c r="O108" s="1671"/>
      <c r="P108" s="1671"/>
      <c r="Q108" s="1670" t="s">
        <v>24839</v>
      </c>
      <c r="R108" s="1672" t="s">
        <v>24446</v>
      </c>
      <c r="S108" s="1671">
        <f t="shared" si="6"/>
        <v>14</v>
      </c>
      <c r="T108" s="1671">
        <v>11</v>
      </c>
      <c r="U108" s="1671">
        <v>3</v>
      </c>
      <c r="V108" s="1673">
        <v>40.9</v>
      </c>
      <c r="W108" s="1673">
        <v>1.2</v>
      </c>
      <c r="X108" s="1673"/>
      <c r="Y108" s="1673">
        <v>1.3</v>
      </c>
      <c r="Z108" s="1673">
        <f t="shared" si="7"/>
        <v>43.4</v>
      </c>
      <c r="AA108" s="1674">
        <v>42</v>
      </c>
      <c r="AB108" s="1674">
        <v>3</v>
      </c>
      <c r="AC108" s="1674"/>
      <c r="AD108" s="1674">
        <v>11</v>
      </c>
      <c r="AE108" s="1674">
        <f t="shared" si="8"/>
        <v>56</v>
      </c>
      <c r="AF108" s="1675" t="s">
        <v>24447</v>
      </c>
    </row>
    <row r="109" spans="1:32" ht="16.5" customHeight="1">
      <c r="A109" s="1682">
        <v>86</v>
      </c>
      <c r="B109" s="1543" t="s">
        <v>19028</v>
      </c>
      <c r="C109" s="1543" t="s">
        <v>3067</v>
      </c>
      <c r="D109" s="1543" t="s">
        <v>19082</v>
      </c>
      <c r="E109" s="1669" t="s">
        <v>24448</v>
      </c>
      <c r="F109" s="1543" t="s">
        <v>24449</v>
      </c>
      <c r="G109" s="1543" t="s">
        <v>24450</v>
      </c>
      <c r="H109" s="1543" t="s">
        <v>24451</v>
      </c>
      <c r="I109" s="1670" t="s">
        <v>24452</v>
      </c>
      <c r="J109" s="1543" t="s">
        <v>24453</v>
      </c>
      <c r="K109" s="1543" t="s">
        <v>24454</v>
      </c>
      <c r="L109" s="1671"/>
      <c r="M109" s="1671">
        <v>0.5</v>
      </c>
      <c r="N109" s="1671"/>
      <c r="O109" s="1671">
        <v>0.5</v>
      </c>
      <c r="P109" s="1671"/>
      <c r="Q109" s="1672" t="s">
        <v>24837</v>
      </c>
      <c r="R109" s="1672" t="s">
        <v>24455</v>
      </c>
      <c r="S109" s="1671">
        <f t="shared" si="6"/>
        <v>73</v>
      </c>
      <c r="T109" s="1671">
        <v>30</v>
      </c>
      <c r="U109" s="1671">
        <v>43</v>
      </c>
      <c r="V109" s="1673">
        <v>96.4</v>
      </c>
      <c r="W109" s="1673">
        <v>19</v>
      </c>
      <c r="X109" s="1673">
        <v>27.6</v>
      </c>
      <c r="Y109" s="1673"/>
      <c r="Z109" s="1673">
        <f t="shared" si="7"/>
        <v>143</v>
      </c>
      <c r="AA109" s="1674">
        <v>7</v>
      </c>
      <c r="AB109" s="1674">
        <v>20</v>
      </c>
      <c r="AC109" s="1674">
        <v>5</v>
      </c>
      <c r="AD109" s="1674">
        <v>4</v>
      </c>
      <c r="AE109" s="1674">
        <f t="shared" si="8"/>
        <v>36</v>
      </c>
      <c r="AF109" s="1543" t="s">
        <v>24456</v>
      </c>
    </row>
    <row r="110" spans="1:32" ht="16.5" customHeight="1">
      <c r="A110" s="1682">
        <v>87</v>
      </c>
      <c r="B110" s="1543" t="s">
        <v>18949</v>
      </c>
      <c r="C110" s="1543" t="s">
        <v>16254</v>
      </c>
      <c r="D110" s="1543" t="s">
        <v>24457</v>
      </c>
      <c r="E110" s="1669" t="s">
        <v>24458</v>
      </c>
      <c r="F110" s="1543" t="s">
        <v>24459</v>
      </c>
      <c r="G110" s="1543" t="s">
        <v>24460</v>
      </c>
      <c r="H110" s="1543" t="s">
        <v>24461</v>
      </c>
      <c r="I110" s="1670" t="s">
        <v>24462</v>
      </c>
      <c r="J110" s="1543" t="s">
        <v>24463</v>
      </c>
      <c r="K110" s="1543" t="s">
        <v>24464</v>
      </c>
      <c r="L110" s="1671"/>
      <c r="M110" s="1671">
        <v>29.5</v>
      </c>
      <c r="N110" s="1671"/>
      <c r="O110" s="1671">
        <v>29.5</v>
      </c>
      <c r="P110" s="1671"/>
      <c r="Q110" s="1672" t="s">
        <v>24836</v>
      </c>
      <c r="R110" s="1672" t="s">
        <v>23764</v>
      </c>
      <c r="S110" s="1671">
        <f t="shared" si="6"/>
        <v>27</v>
      </c>
      <c r="T110" s="1671">
        <v>22</v>
      </c>
      <c r="U110" s="1671">
        <v>5</v>
      </c>
      <c r="V110" s="1673">
        <v>7.9</v>
      </c>
      <c r="W110" s="1673">
        <v>2.9</v>
      </c>
      <c r="X110" s="1673">
        <v>30.2</v>
      </c>
      <c r="Y110" s="1673">
        <v>11.6</v>
      </c>
      <c r="Z110" s="1673">
        <f t="shared" si="7"/>
        <v>52.6</v>
      </c>
      <c r="AA110" s="1674">
        <v>11</v>
      </c>
      <c r="AB110" s="1674">
        <v>10</v>
      </c>
      <c r="AC110" s="1674">
        <v>6</v>
      </c>
      <c r="AD110" s="1674">
        <v>24</v>
      </c>
      <c r="AE110" s="1674">
        <f t="shared" si="8"/>
        <v>51</v>
      </c>
      <c r="AF110" s="1675" t="s">
        <v>24465</v>
      </c>
    </row>
    <row r="111" spans="1:32" ht="16.5" customHeight="1">
      <c r="A111" s="1682">
        <v>88</v>
      </c>
      <c r="B111" s="1543" t="s">
        <v>18949</v>
      </c>
      <c r="C111" s="1543" t="s">
        <v>5742</v>
      </c>
      <c r="D111" s="1543" t="s">
        <v>24466</v>
      </c>
      <c r="E111" s="1669" t="s">
        <v>24467</v>
      </c>
      <c r="F111" s="1543" t="s">
        <v>24468</v>
      </c>
      <c r="G111" s="1543" t="s">
        <v>24469</v>
      </c>
      <c r="H111" s="1543" t="s">
        <v>24470</v>
      </c>
      <c r="I111" s="1670" t="s">
        <v>24471</v>
      </c>
      <c r="J111" s="1543" t="s">
        <v>23669</v>
      </c>
      <c r="K111" s="1543" t="s">
        <v>24472</v>
      </c>
      <c r="L111" s="1671"/>
      <c r="M111" s="1671">
        <v>1</v>
      </c>
      <c r="N111" s="1671"/>
      <c r="O111" s="1671">
        <v>1</v>
      </c>
      <c r="P111" s="1671">
        <v>1</v>
      </c>
      <c r="Q111" s="1670" t="s">
        <v>24473</v>
      </c>
      <c r="R111" s="1672" t="s">
        <v>24474</v>
      </c>
      <c r="S111" s="1671">
        <f t="shared" si="6"/>
        <v>72</v>
      </c>
      <c r="T111" s="1671">
        <v>27</v>
      </c>
      <c r="U111" s="1671">
        <v>45</v>
      </c>
      <c r="V111" s="1673">
        <v>107.4</v>
      </c>
      <c r="W111" s="1673">
        <v>14.9</v>
      </c>
      <c r="X111" s="1673"/>
      <c r="Y111" s="1673"/>
      <c r="Z111" s="1673">
        <f t="shared" si="7"/>
        <v>122.30000000000001</v>
      </c>
      <c r="AA111" s="1674">
        <v>3</v>
      </c>
      <c r="AB111" s="1674">
        <v>2</v>
      </c>
      <c r="AC111" s="1674">
        <v>12</v>
      </c>
      <c r="AD111" s="1674">
        <v>15</v>
      </c>
      <c r="AE111" s="1674">
        <f t="shared" si="8"/>
        <v>32</v>
      </c>
      <c r="AF111" s="1675" t="s">
        <v>24475</v>
      </c>
    </row>
    <row r="112" spans="1:32" ht="16.5" customHeight="1">
      <c r="A112" s="1682">
        <v>89</v>
      </c>
      <c r="B112" s="1543" t="s">
        <v>18949</v>
      </c>
      <c r="C112" s="1543" t="s">
        <v>2791</v>
      </c>
      <c r="D112" s="1543" t="s">
        <v>24476</v>
      </c>
      <c r="E112" s="1669" t="s">
        <v>24477</v>
      </c>
      <c r="F112" s="1543" t="s">
        <v>24478</v>
      </c>
      <c r="G112" s="1543" t="s">
        <v>24479</v>
      </c>
      <c r="H112" s="1543" t="s">
        <v>24480</v>
      </c>
      <c r="I112" s="1670" t="s">
        <v>24481</v>
      </c>
      <c r="J112" s="1543" t="s">
        <v>24482</v>
      </c>
      <c r="K112" s="1543" t="s">
        <v>24483</v>
      </c>
      <c r="L112" s="1671"/>
      <c r="M112" s="1671">
        <v>1</v>
      </c>
      <c r="N112" s="1671"/>
      <c r="O112" s="1671">
        <v>1</v>
      </c>
      <c r="P112" s="1671"/>
      <c r="Q112" s="1670" t="s">
        <v>24484</v>
      </c>
      <c r="R112" s="1672" t="s">
        <v>24485</v>
      </c>
      <c r="S112" s="1671">
        <f t="shared" si="6"/>
        <v>106</v>
      </c>
      <c r="T112" s="1671">
        <v>50</v>
      </c>
      <c r="U112" s="1671">
        <v>56</v>
      </c>
      <c r="V112" s="1673">
        <v>161.19999999999999</v>
      </c>
      <c r="W112" s="1673">
        <v>2.7</v>
      </c>
      <c r="X112" s="1673">
        <v>49.5</v>
      </c>
      <c r="Y112" s="1673">
        <v>20.100000000000001</v>
      </c>
      <c r="Z112" s="1673">
        <f t="shared" si="7"/>
        <v>233.49999999999997</v>
      </c>
      <c r="AA112" s="1674">
        <v>3</v>
      </c>
      <c r="AB112" s="1674">
        <v>3</v>
      </c>
      <c r="AC112" s="1674">
        <v>10</v>
      </c>
      <c r="AD112" s="1674">
        <v>11</v>
      </c>
      <c r="AE112" s="1674">
        <f t="shared" si="8"/>
        <v>27</v>
      </c>
      <c r="AF112" s="1543" t="s">
        <v>24486</v>
      </c>
    </row>
    <row r="113" spans="1:32" ht="16.5" customHeight="1">
      <c r="A113" s="1682">
        <v>90</v>
      </c>
      <c r="B113" s="1543" t="s">
        <v>18949</v>
      </c>
      <c r="C113" s="1543" t="s">
        <v>2807</v>
      </c>
      <c r="D113" s="1543" t="s">
        <v>24487</v>
      </c>
      <c r="E113" s="1669" t="s">
        <v>24488</v>
      </c>
      <c r="F113" s="1543" t="s">
        <v>24489</v>
      </c>
      <c r="G113" s="1543" t="s">
        <v>24490</v>
      </c>
      <c r="H113" s="1543" t="s">
        <v>24491</v>
      </c>
      <c r="I113" s="1670" t="s">
        <v>24492</v>
      </c>
      <c r="J113" s="1543" t="s">
        <v>24493</v>
      </c>
      <c r="K113" s="1543" t="s">
        <v>24494</v>
      </c>
      <c r="L113" s="1671"/>
      <c r="M113" s="1671"/>
      <c r="N113" s="1671">
        <v>2.5</v>
      </c>
      <c r="O113" s="1671">
        <v>2.5</v>
      </c>
      <c r="P113" s="1671"/>
      <c r="Q113" s="1670" t="s">
        <v>24495</v>
      </c>
      <c r="R113" s="1672" t="s">
        <v>24496</v>
      </c>
      <c r="S113" s="1671">
        <f t="shared" si="6"/>
        <v>23</v>
      </c>
      <c r="T113" s="1671">
        <v>14</v>
      </c>
      <c r="U113" s="1671">
        <v>9</v>
      </c>
      <c r="V113" s="1673">
        <v>54</v>
      </c>
      <c r="W113" s="1673"/>
      <c r="X113" s="1673"/>
      <c r="Y113" s="1673"/>
      <c r="Z113" s="1673">
        <f t="shared" si="7"/>
        <v>54</v>
      </c>
      <c r="AA113" s="1674">
        <v>15</v>
      </c>
      <c r="AB113" s="1674"/>
      <c r="AC113" s="1674">
        <v>3</v>
      </c>
      <c r="AD113" s="1674"/>
      <c r="AE113" s="1674">
        <f t="shared" si="8"/>
        <v>18</v>
      </c>
      <c r="AF113" s="1675" t="s">
        <v>24497</v>
      </c>
    </row>
    <row r="114" spans="1:32" ht="16.5" customHeight="1">
      <c r="A114" s="1682">
        <v>91</v>
      </c>
      <c r="B114" s="1543" t="s">
        <v>19241</v>
      </c>
      <c r="C114" s="1543" t="s">
        <v>3676</v>
      </c>
      <c r="D114" s="1543" t="s">
        <v>24498</v>
      </c>
      <c r="E114" s="1669" t="s">
        <v>24499</v>
      </c>
      <c r="F114" s="1543" t="s">
        <v>24500</v>
      </c>
      <c r="G114" s="1543" t="s">
        <v>24501</v>
      </c>
      <c r="H114" s="1543" t="s">
        <v>24502</v>
      </c>
      <c r="I114" s="1670" t="s">
        <v>24503</v>
      </c>
      <c r="J114" s="1543" t="s">
        <v>24504</v>
      </c>
      <c r="K114" s="1543" t="s">
        <v>24505</v>
      </c>
      <c r="L114" s="1671"/>
      <c r="M114" s="1671"/>
      <c r="N114" s="1671"/>
      <c r="O114" s="1671"/>
      <c r="P114" s="1671"/>
      <c r="Q114" s="1670" t="s">
        <v>24506</v>
      </c>
      <c r="R114" s="1672" t="s">
        <v>24507</v>
      </c>
      <c r="S114" s="1671">
        <f t="shared" si="6"/>
        <v>32</v>
      </c>
      <c r="T114" s="1671">
        <v>18</v>
      </c>
      <c r="U114" s="1671">
        <v>14</v>
      </c>
      <c r="V114" s="1673">
        <v>50.8</v>
      </c>
      <c r="W114" s="1673"/>
      <c r="X114" s="1673">
        <v>6.71</v>
      </c>
      <c r="Y114" s="1673">
        <v>1</v>
      </c>
      <c r="Z114" s="1673">
        <f t="shared" si="7"/>
        <v>58.51</v>
      </c>
      <c r="AA114" s="1674">
        <v>3</v>
      </c>
      <c r="AB114" s="1674">
        <v>5</v>
      </c>
      <c r="AC114" s="1674">
        <v>4</v>
      </c>
      <c r="AD114" s="1674">
        <v>3</v>
      </c>
      <c r="AE114" s="1674">
        <f t="shared" si="8"/>
        <v>15</v>
      </c>
      <c r="AF114" s="1543" t="s">
        <v>24508</v>
      </c>
    </row>
    <row r="115" spans="1:32" ht="16.5" customHeight="1">
      <c r="A115" s="1682">
        <v>92</v>
      </c>
      <c r="B115" s="1543" t="s">
        <v>19241</v>
      </c>
      <c r="C115" s="1543" t="s">
        <v>3556</v>
      </c>
      <c r="D115" s="1543" t="s">
        <v>24509</v>
      </c>
      <c r="E115" s="1669" t="s">
        <v>24510</v>
      </c>
      <c r="F115" s="1543" t="s">
        <v>24511</v>
      </c>
      <c r="G115" s="1543" t="s">
        <v>24512</v>
      </c>
      <c r="H115" s="1543" t="s">
        <v>24513</v>
      </c>
      <c r="I115" s="1670" t="s">
        <v>24514</v>
      </c>
      <c r="J115" s="1543" t="s">
        <v>24515</v>
      </c>
      <c r="K115" s="1543" t="s">
        <v>24516</v>
      </c>
      <c r="L115" s="1671"/>
      <c r="M115" s="1671">
        <v>0.1</v>
      </c>
      <c r="N115" s="1671"/>
      <c r="O115" s="1671">
        <v>0.1</v>
      </c>
      <c r="P115" s="1671"/>
      <c r="Q115" s="1672" t="s">
        <v>24835</v>
      </c>
      <c r="R115" s="1672" t="s">
        <v>24517</v>
      </c>
      <c r="S115" s="1671">
        <f t="shared" si="6"/>
        <v>54</v>
      </c>
      <c r="T115" s="1671">
        <v>16</v>
      </c>
      <c r="U115" s="1671">
        <v>38</v>
      </c>
      <c r="V115" s="1673">
        <v>42.1</v>
      </c>
      <c r="W115" s="1673">
        <v>14.9</v>
      </c>
      <c r="X115" s="1673">
        <v>0.6</v>
      </c>
      <c r="Y115" s="1673">
        <v>7.4</v>
      </c>
      <c r="Z115" s="1673">
        <f t="shared" si="7"/>
        <v>65</v>
      </c>
      <c r="AA115" s="1674">
        <v>6</v>
      </c>
      <c r="AB115" s="1674">
        <v>10</v>
      </c>
      <c r="AC115" s="1674">
        <v>4</v>
      </c>
      <c r="AD115" s="1674">
        <v>29</v>
      </c>
      <c r="AE115" s="1674">
        <f t="shared" si="8"/>
        <v>49</v>
      </c>
      <c r="AF115" s="1543" t="s">
        <v>24518</v>
      </c>
    </row>
    <row r="116" spans="1:32" ht="16.5" customHeight="1">
      <c r="A116" s="1682">
        <v>93</v>
      </c>
      <c r="B116" s="1668" t="s">
        <v>19241</v>
      </c>
      <c r="C116" s="1543" t="s">
        <v>6015</v>
      </c>
      <c r="D116" s="1543" t="s">
        <v>24519</v>
      </c>
      <c r="E116" s="1669" t="s">
        <v>24520</v>
      </c>
      <c r="F116" s="1543" t="s">
        <v>24521</v>
      </c>
      <c r="G116" s="1543" t="s">
        <v>24522</v>
      </c>
      <c r="H116" s="1543" t="s">
        <v>24523</v>
      </c>
      <c r="I116" s="1670" t="s">
        <v>24524</v>
      </c>
      <c r="J116" s="1543" t="s">
        <v>24525</v>
      </c>
      <c r="K116" s="1543" t="s">
        <v>24526</v>
      </c>
      <c r="L116" s="1671"/>
      <c r="M116" s="1671">
        <v>0.5</v>
      </c>
      <c r="N116" s="1671"/>
      <c r="O116" s="1671">
        <v>0.5</v>
      </c>
      <c r="P116" s="1671"/>
      <c r="Q116" s="1672" t="s">
        <v>24527</v>
      </c>
      <c r="R116" s="1672" t="s">
        <v>24528</v>
      </c>
      <c r="S116" s="1671">
        <f t="shared" si="6"/>
        <v>19</v>
      </c>
      <c r="T116" s="1671">
        <v>8</v>
      </c>
      <c r="U116" s="1671">
        <v>11</v>
      </c>
      <c r="V116" s="1673">
        <v>17.899999999999999</v>
      </c>
      <c r="W116" s="1673">
        <v>1.5</v>
      </c>
      <c r="X116" s="1673">
        <v>5.6</v>
      </c>
      <c r="Y116" s="1673"/>
      <c r="Z116" s="1673">
        <f t="shared" si="7"/>
        <v>25</v>
      </c>
      <c r="AA116" s="1674">
        <v>4</v>
      </c>
      <c r="AB116" s="1674">
        <v>3</v>
      </c>
      <c r="AC116" s="1674"/>
      <c r="AD116" s="1674">
        <v>21</v>
      </c>
      <c r="AE116" s="1674">
        <f t="shared" si="8"/>
        <v>28</v>
      </c>
      <c r="AF116" s="1675" t="s">
        <v>24529</v>
      </c>
    </row>
    <row r="117" spans="1:32" ht="16.5" customHeight="1">
      <c r="A117" s="1682">
        <v>94</v>
      </c>
      <c r="B117" s="1668" t="s">
        <v>19241</v>
      </c>
      <c r="C117" s="1543" t="s">
        <v>17033</v>
      </c>
      <c r="D117" s="1543" t="s">
        <v>24530</v>
      </c>
      <c r="E117" s="1669" t="s">
        <v>24531</v>
      </c>
      <c r="F117" s="1543" t="s">
        <v>24532</v>
      </c>
      <c r="G117" s="1543" t="s">
        <v>24533</v>
      </c>
      <c r="H117" s="1543" t="s">
        <v>24534</v>
      </c>
      <c r="I117" s="1670" t="s">
        <v>24535</v>
      </c>
      <c r="J117" s="1543" t="s">
        <v>24536</v>
      </c>
      <c r="K117" s="1543" t="s">
        <v>24537</v>
      </c>
      <c r="L117" s="1671"/>
      <c r="M117" s="1671">
        <v>0.5</v>
      </c>
      <c r="N117" s="1671"/>
      <c r="O117" s="1671"/>
      <c r="P117" s="1671"/>
      <c r="Q117" s="1672" t="s">
        <v>24538</v>
      </c>
      <c r="R117" s="1672" t="s">
        <v>23764</v>
      </c>
      <c r="S117" s="1671">
        <f t="shared" si="6"/>
        <v>14</v>
      </c>
      <c r="T117" s="1671">
        <v>9</v>
      </c>
      <c r="U117" s="1671">
        <v>5</v>
      </c>
      <c r="V117" s="1673">
        <v>5</v>
      </c>
      <c r="W117" s="1673"/>
      <c r="X117" s="1673"/>
      <c r="Y117" s="1673"/>
      <c r="Z117" s="1673">
        <f t="shared" si="7"/>
        <v>5</v>
      </c>
      <c r="AA117" s="1674">
        <v>5</v>
      </c>
      <c r="AB117" s="1674"/>
      <c r="AC117" s="1674">
        <v>1</v>
      </c>
      <c r="AD117" s="1674"/>
      <c r="AE117" s="1674">
        <f t="shared" si="8"/>
        <v>6</v>
      </c>
      <c r="AF117" s="1675" t="s">
        <v>24539</v>
      </c>
    </row>
    <row r="118" spans="1:32" ht="16.5" customHeight="1">
      <c r="A118" s="1682">
        <v>95</v>
      </c>
      <c r="B118" s="1543" t="s">
        <v>19241</v>
      </c>
      <c r="C118" s="1543" t="s">
        <v>16986</v>
      </c>
      <c r="D118" s="1543" t="s">
        <v>24540</v>
      </c>
      <c r="E118" s="1669" t="s">
        <v>24541</v>
      </c>
      <c r="F118" s="1543" t="s">
        <v>22832</v>
      </c>
      <c r="G118" s="1543" t="s">
        <v>24542</v>
      </c>
      <c r="H118" s="1543" t="s">
        <v>24543</v>
      </c>
      <c r="I118" s="1670" t="s">
        <v>24544</v>
      </c>
      <c r="J118" s="1543" t="s">
        <v>24545</v>
      </c>
      <c r="K118" s="1543" t="s">
        <v>24546</v>
      </c>
      <c r="L118" s="1671"/>
      <c r="M118" s="1671">
        <v>10.1</v>
      </c>
      <c r="N118" s="1671"/>
      <c r="O118" s="1671">
        <v>10.1</v>
      </c>
      <c r="P118" s="1671"/>
      <c r="Q118" s="1672" t="s">
        <v>24547</v>
      </c>
      <c r="R118" s="1672" t="s">
        <v>24548</v>
      </c>
      <c r="S118" s="1671">
        <f t="shared" si="6"/>
        <v>27</v>
      </c>
      <c r="T118" s="1671">
        <v>10</v>
      </c>
      <c r="U118" s="1671">
        <v>17</v>
      </c>
      <c r="V118" s="1673">
        <v>32</v>
      </c>
      <c r="W118" s="1673">
        <v>0.3</v>
      </c>
      <c r="X118" s="1673">
        <v>0.7</v>
      </c>
      <c r="Y118" s="1673">
        <v>16</v>
      </c>
      <c r="Z118" s="1673">
        <f t="shared" si="7"/>
        <v>49</v>
      </c>
      <c r="AA118" s="1674">
        <v>4</v>
      </c>
      <c r="AB118" s="1674">
        <v>3</v>
      </c>
      <c r="AC118" s="1674">
        <v>3</v>
      </c>
      <c r="AD118" s="1674">
        <v>14</v>
      </c>
      <c r="AE118" s="1674">
        <f t="shared" si="8"/>
        <v>24</v>
      </c>
      <c r="AF118" s="1675" t="s">
        <v>24549</v>
      </c>
    </row>
    <row r="119" spans="1:32" ht="16.5" customHeight="1">
      <c r="A119" s="1682">
        <v>96</v>
      </c>
      <c r="B119" s="1543" t="s">
        <v>19241</v>
      </c>
      <c r="C119" s="1543" t="s">
        <v>3748</v>
      </c>
      <c r="D119" s="1543" t="s">
        <v>24550</v>
      </c>
      <c r="E119" s="1669" t="s">
        <v>24551</v>
      </c>
      <c r="F119" s="1543" t="s">
        <v>24552</v>
      </c>
      <c r="G119" s="1543" t="s">
        <v>24553</v>
      </c>
      <c r="H119" s="1543" t="s">
        <v>24554</v>
      </c>
      <c r="I119" s="1670" t="s">
        <v>24555</v>
      </c>
      <c r="J119" s="1543" t="s">
        <v>24556</v>
      </c>
      <c r="K119" s="1543" t="s">
        <v>24557</v>
      </c>
      <c r="L119" s="1671"/>
      <c r="M119" s="1671">
        <v>1</v>
      </c>
      <c r="N119" s="1671"/>
      <c r="O119" s="1671">
        <v>1</v>
      </c>
      <c r="P119" s="1671"/>
      <c r="Q119" s="1670" t="s">
        <v>24558</v>
      </c>
      <c r="R119" s="1672" t="s">
        <v>23764</v>
      </c>
      <c r="S119" s="1671">
        <f t="shared" si="6"/>
        <v>16</v>
      </c>
      <c r="T119" s="1671">
        <v>12</v>
      </c>
      <c r="U119" s="1671">
        <v>4</v>
      </c>
      <c r="V119" s="1673">
        <v>10.8</v>
      </c>
      <c r="W119" s="1673">
        <v>6.8</v>
      </c>
      <c r="X119" s="1673"/>
      <c r="Y119" s="1673">
        <v>28.22</v>
      </c>
      <c r="Z119" s="1673">
        <f t="shared" si="7"/>
        <v>45.82</v>
      </c>
      <c r="AA119" s="1674"/>
      <c r="AB119" s="1674">
        <v>1</v>
      </c>
      <c r="AC119" s="1674"/>
      <c r="AD119" s="1674">
        <v>13</v>
      </c>
      <c r="AE119" s="1674">
        <f t="shared" si="8"/>
        <v>14</v>
      </c>
      <c r="AF119" s="1543" t="s">
        <v>24559</v>
      </c>
    </row>
    <row r="120" spans="1:32" ht="16.5" customHeight="1">
      <c r="A120" s="1682">
        <v>97</v>
      </c>
      <c r="B120" s="1543" t="s">
        <v>19146</v>
      </c>
      <c r="C120" s="1543" t="s">
        <v>3337</v>
      </c>
      <c r="D120" s="1543" t="s">
        <v>24560</v>
      </c>
      <c r="E120" s="1669" t="s">
        <v>24561</v>
      </c>
      <c r="F120" s="1543" t="s">
        <v>24562</v>
      </c>
      <c r="G120" s="1543" t="s">
        <v>24563</v>
      </c>
      <c r="H120" s="1543" t="s">
        <v>24564</v>
      </c>
      <c r="I120" s="1670" t="s">
        <v>24565</v>
      </c>
      <c r="J120" s="1543" t="s">
        <v>24566</v>
      </c>
      <c r="K120" s="1543" t="s">
        <v>24567</v>
      </c>
      <c r="L120" s="1671"/>
      <c r="M120" s="1671"/>
      <c r="N120" s="1671"/>
      <c r="O120" s="1671"/>
      <c r="P120" s="1671"/>
      <c r="Q120" s="1672"/>
      <c r="R120" s="1672" t="s">
        <v>24568</v>
      </c>
      <c r="S120" s="1671">
        <f t="shared" si="6"/>
        <v>32</v>
      </c>
      <c r="T120" s="1671">
        <v>21</v>
      </c>
      <c r="U120" s="1671">
        <v>11</v>
      </c>
      <c r="V120" s="1673"/>
      <c r="W120" s="1673"/>
      <c r="X120" s="1673"/>
      <c r="Y120" s="1673">
        <v>72</v>
      </c>
      <c r="Z120" s="1673">
        <f t="shared" si="7"/>
        <v>72</v>
      </c>
      <c r="AA120" s="1674">
        <v>1</v>
      </c>
      <c r="AB120" s="1674">
        <v>2</v>
      </c>
      <c r="AC120" s="1674">
        <v>3</v>
      </c>
      <c r="AD120" s="1674">
        <v>24</v>
      </c>
      <c r="AE120" s="1674">
        <f t="shared" si="8"/>
        <v>30</v>
      </c>
      <c r="AF120" s="1675" t="s">
        <v>24569</v>
      </c>
    </row>
    <row r="121" spans="1:32" ht="16.5" customHeight="1">
      <c r="A121" s="1682">
        <v>98</v>
      </c>
      <c r="B121" s="1543" t="s">
        <v>19146</v>
      </c>
      <c r="C121" s="1543" t="s">
        <v>3343</v>
      </c>
      <c r="D121" s="1543" t="s">
        <v>24570</v>
      </c>
      <c r="E121" s="1669" t="s">
        <v>24571</v>
      </c>
      <c r="F121" s="1543" t="s">
        <v>24572</v>
      </c>
      <c r="G121" s="1543" t="s">
        <v>24573</v>
      </c>
      <c r="H121" s="1543" t="s">
        <v>24574</v>
      </c>
      <c r="I121" s="1670" t="s">
        <v>24575</v>
      </c>
      <c r="J121" s="1543" t="s">
        <v>24576</v>
      </c>
      <c r="K121" s="1543" t="s">
        <v>24577</v>
      </c>
      <c r="L121" s="1671"/>
      <c r="M121" s="1671">
        <v>0.5</v>
      </c>
      <c r="N121" s="1671"/>
      <c r="O121" s="1671">
        <v>0.5</v>
      </c>
      <c r="P121" s="1671"/>
      <c r="Q121" s="1670" t="s">
        <v>24578</v>
      </c>
      <c r="R121" s="1672" t="s">
        <v>24579</v>
      </c>
      <c r="S121" s="1671">
        <f t="shared" si="6"/>
        <v>64</v>
      </c>
      <c r="T121" s="1671">
        <v>45</v>
      </c>
      <c r="U121" s="1671">
        <v>19</v>
      </c>
      <c r="V121" s="1673">
        <v>46</v>
      </c>
      <c r="W121" s="1673">
        <v>49</v>
      </c>
      <c r="X121" s="1673">
        <v>4</v>
      </c>
      <c r="Y121" s="1673">
        <v>17</v>
      </c>
      <c r="Z121" s="1673">
        <f t="shared" si="7"/>
        <v>116</v>
      </c>
      <c r="AA121" s="1674">
        <v>10</v>
      </c>
      <c r="AB121" s="1674">
        <v>2</v>
      </c>
      <c r="AC121" s="1674">
        <v>4</v>
      </c>
      <c r="AD121" s="1674">
        <v>18</v>
      </c>
      <c r="AE121" s="1674">
        <f t="shared" si="8"/>
        <v>34</v>
      </c>
      <c r="AF121" s="1675" t="s">
        <v>24580</v>
      </c>
    </row>
    <row r="122" spans="1:32" ht="16.5" customHeight="1">
      <c r="A122" s="1682">
        <v>99</v>
      </c>
      <c r="B122" s="1668" t="s">
        <v>19146</v>
      </c>
      <c r="C122" s="1543" t="s">
        <v>3521</v>
      </c>
      <c r="D122" s="1543" t="s">
        <v>19217</v>
      </c>
      <c r="E122" s="1669" t="s">
        <v>24581</v>
      </c>
      <c r="F122" s="1543" t="s">
        <v>24582</v>
      </c>
      <c r="G122" s="1543" t="s">
        <v>24583</v>
      </c>
      <c r="H122" s="1543" t="s">
        <v>24584</v>
      </c>
      <c r="I122" s="1670" t="s">
        <v>24585</v>
      </c>
      <c r="J122" s="1543" t="s">
        <v>24586</v>
      </c>
      <c r="K122" s="1543"/>
      <c r="L122" s="1671"/>
      <c r="M122" s="1671"/>
      <c r="N122" s="1671">
        <v>2</v>
      </c>
      <c r="O122" s="1671">
        <v>2</v>
      </c>
      <c r="P122" s="1671"/>
      <c r="Q122" s="1670" t="s">
        <v>24587</v>
      </c>
      <c r="R122" s="1672" t="s">
        <v>24588</v>
      </c>
      <c r="S122" s="1671">
        <f t="shared" si="6"/>
        <v>7</v>
      </c>
      <c r="T122" s="1671">
        <v>7</v>
      </c>
      <c r="U122" s="1671"/>
      <c r="V122" s="1673">
        <v>7.6</v>
      </c>
      <c r="W122" s="1673">
        <v>7.6</v>
      </c>
      <c r="X122" s="1673"/>
      <c r="Y122" s="1673">
        <v>0.4</v>
      </c>
      <c r="Z122" s="1673">
        <f t="shared" si="7"/>
        <v>15.6</v>
      </c>
      <c r="AA122" s="1674">
        <v>19</v>
      </c>
      <c r="AB122" s="1674"/>
      <c r="AC122" s="1674"/>
      <c r="AD122" s="1674"/>
      <c r="AE122" s="1674">
        <f t="shared" si="8"/>
        <v>19</v>
      </c>
      <c r="AF122" s="1543" t="s">
        <v>24589</v>
      </c>
    </row>
    <row r="123" spans="1:32" ht="16.5" customHeight="1">
      <c r="A123" s="1682">
        <v>100</v>
      </c>
      <c r="B123" s="1668" t="s">
        <v>19146</v>
      </c>
      <c r="C123" s="1543" t="s">
        <v>16684</v>
      </c>
      <c r="D123" s="1543" t="s">
        <v>24590</v>
      </c>
      <c r="E123" s="1669" t="s">
        <v>24591</v>
      </c>
      <c r="F123" s="1543" t="s">
        <v>24592</v>
      </c>
      <c r="G123" s="1543" t="s">
        <v>24593</v>
      </c>
      <c r="H123" s="1543" t="s">
        <v>24594</v>
      </c>
      <c r="I123" s="1670" t="s">
        <v>24595</v>
      </c>
      <c r="J123" s="1543" t="s">
        <v>24596</v>
      </c>
      <c r="K123" s="1543" t="s">
        <v>24597</v>
      </c>
      <c r="L123" s="1671"/>
      <c r="M123" s="1671"/>
      <c r="N123" s="1671">
        <v>10.5</v>
      </c>
      <c r="O123" s="1671">
        <v>10.5</v>
      </c>
      <c r="P123" s="1671"/>
      <c r="Q123" s="1670" t="s">
        <v>24598</v>
      </c>
      <c r="R123" s="1672" t="s">
        <v>24599</v>
      </c>
      <c r="S123" s="1671">
        <f t="shared" si="6"/>
        <v>27</v>
      </c>
      <c r="T123" s="1671">
        <v>4</v>
      </c>
      <c r="U123" s="1671">
        <v>23</v>
      </c>
      <c r="V123" s="1673">
        <v>1.96</v>
      </c>
      <c r="W123" s="1673">
        <v>16.84</v>
      </c>
      <c r="X123" s="1673"/>
      <c r="Y123" s="1673">
        <v>32.08</v>
      </c>
      <c r="Z123" s="1673">
        <f t="shared" si="7"/>
        <v>50.879999999999995</v>
      </c>
      <c r="AA123" s="1674">
        <v>4</v>
      </c>
      <c r="AB123" s="1674">
        <v>4</v>
      </c>
      <c r="AC123" s="1674">
        <v>2</v>
      </c>
      <c r="AD123" s="1674">
        <v>20</v>
      </c>
      <c r="AE123" s="1674">
        <f t="shared" si="8"/>
        <v>30</v>
      </c>
      <c r="AF123" s="1543" t="s">
        <v>24600</v>
      </c>
    </row>
    <row r="124" spans="1:32" ht="16.5" customHeight="1">
      <c r="A124" s="1682">
        <v>101</v>
      </c>
      <c r="B124" s="1543" t="s">
        <v>19146</v>
      </c>
      <c r="C124" s="1543" t="s">
        <v>5862</v>
      </c>
      <c r="D124" s="1543" t="s">
        <v>24601</v>
      </c>
      <c r="E124" s="1669" t="s">
        <v>24602</v>
      </c>
      <c r="F124" s="1675" t="s">
        <v>19990</v>
      </c>
      <c r="G124" s="1543" t="s">
        <v>22736</v>
      </c>
      <c r="H124" s="1543" t="s">
        <v>24603</v>
      </c>
      <c r="I124" s="1670" t="s">
        <v>24604</v>
      </c>
      <c r="J124" s="1543" t="s">
        <v>24605</v>
      </c>
      <c r="K124" s="1543" t="s">
        <v>24606</v>
      </c>
      <c r="L124" s="1671"/>
      <c r="M124" s="1671">
        <v>3.7</v>
      </c>
      <c r="N124" s="1671"/>
      <c r="O124" s="1671">
        <v>3.7</v>
      </c>
      <c r="P124" s="1671"/>
      <c r="Q124" s="1672" t="s">
        <v>24607</v>
      </c>
      <c r="R124" s="1672" t="s">
        <v>24088</v>
      </c>
      <c r="S124" s="1671">
        <f t="shared" si="6"/>
        <v>19</v>
      </c>
      <c r="T124" s="1671">
        <v>11</v>
      </c>
      <c r="U124" s="1671">
        <v>8</v>
      </c>
      <c r="V124" s="1673"/>
      <c r="W124" s="1673"/>
      <c r="X124" s="1673">
        <v>28.7</v>
      </c>
      <c r="Y124" s="1673"/>
      <c r="Z124" s="1673">
        <f t="shared" si="7"/>
        <v>28.7</v>
      </c>
      <c r="AA124" s="1674">
        <v>1</v>
      </c>
      <c r="AB124" s="1674">
        <v>3</v>
      </c>
      <c r="AC124" s="1674">
        <v>1</v>
      </c>
      <c r="AD124" s="1674">
        <v>18</v>
      </c>
      <c r="AE124" s="1674">
        <f t="shared" si="8"/>
        <v>23</v>
      </c>
      <c r="AF124" s="1675" t="s">
        <v>24608</v>
      </c>
    </row>
    <row r="125" spans="1:32" ht="16.5" customHeight="1">
      <c r="A125" s="1682">
        <v>102</v>
      </c>
      <c r="B125" s="1543" t="s">
        <v>19146</v>
      </c>
      <c r="C125" s="1543" t="s">
        <v>3461</v>
      </c>
      <c r="D125" s="1543" t="s">
        <v>24609</v>
      </c>
      <c r="E125" s="1669" t="s">
        <v>24610</v>
      </c>
      <c r="F125" s="1543" t="s">
        <v>24611</v>
      </c>
      <c r="G125" s="1543" t="s">
        <v>24612</v>
      </c>
      <c r="H125" s="1543" t="s">
        <v>24613</v>
      </c>
      <c r="I125" s="1670" t="s">
        <v>24614</v>
      </c>
      <c r="J125" s="1543" t="s">
        <v>24615</v>
      </c>
      <c r="K125" s="1543" t="s">
        <v>24616</v>
      </c>
      <c r="L125" s="1671"/>
      <c r="M125" s="1671"/>
      <c r="N125" s="1671">
        <v>0.1</v>
      </c>
      <c r="O125" s="1671">
        <v>0.1</v>
      </c>
      <c r="P125" s="1671"/>
      <c r="Q125" s="1670" t="s">
        <v>24617</v>
      </c>
      <c r="R125" s="1672" t="s">
        <v>24096</v>
      </c>
      <c r="S125" s="1671">
        <f t="shared" si="6"/>
        <v>26</v>
      </c>
      <c r="T125" s="1671">
        <v>24</v>
      </c>
      <c r="U125" s="1671">
        <v>2</v>
      </c>
      <c r="V125" s="1673">
        <v>25</v>
      </c>
      <c r="W125" s="1673"/>
      <c r="X125" s="1673">
        <v>7</v>
      </c>
      <c r="Y125" s="1673">
        <v>8</v>
      </c>
      <c r="Z125" s="1673">
        <f t="shared" si="7"/>
        <v>40</v>
      </c>
      <c r="AA125" s="1674"/>
      <c r="AB125" s="1674">
        <v>2</v>
      </c>
      <c r="AC125" s="1674">
        <v>3</v>
      </c>
      <c r="AD125" s="1674">
        <v>7</v>
      </c>
      <c r="AE125" s="1674">
        <f t="shared" si="8"/>
        <v>12</v>
      </c>
      <c r="AF125" s="1543" t="s">
        <v>24618</v>
      </c>
    </row>
    <row r="126" spans="1:32" ht="16.5" customHeight="1">
      <c r="A126" s="1682">
        <v>103</v>
      </c>
      <c r="B126" s="1543" t="s">
        <v>19146</v>
      </c>
      <c r="C126" s="1543" t="s">
        <v>5894</v>
      </c>
      <c r="D126" s="1543" t="s">
        <v>24619</v>
      </c>
      <c r="E126" s="1669" t="s">
        <v>24620</v>
      </c>
      <c r="F126" s="1543" t="s">
        <v>24621</v>
      </c>
      <c r="G126" s="1543" t="s">
        <v>24622</v>
      </c>
      <c r="H126" s="1543" t="s">
        <v>24623</v>
      </c>
      <c r="I126" s="1670" t="s">
        <v>24624</v>
      </c>
      <c r="J126" s="1543" t="s">
        <v>24625</v>
      </c>
      <c r="K126" s="1543" t="s">
        <v>23761</v>
      </c>
      <c r="L126" s="1671"/>
      <c r="M126" s="1671">
        <v>6</v>
      </c>
      <c r="N126" s="1671"/>
      <c r="O126" s="1671"/>
      <c r="P126" s="1671"/>
      <c r="Q126" s="1670" t="s">
        <v>24626</v>
      </c>
      <c r="R126" s="1672" t="s">
        <v>24627</v>
      </c>
      <c r="S126" s="1671">
        <f t="shared" si="6"/>
        <v>4</v>
      </c>
      <c r="T126" s="1671">
        <v>2</v>
      </c>
      <c r="U126" s="1671">
        <v>2</v>
      </c>
      <c r="V126" s="1673">
        <v>6</v>
      </c>
      <c r="W126" s="1673"/>
      <c r="X126" s="1673"/>
      <c r="Y126" s="1673"/>
      <c r="Z126" s="1673">
        <f t="shared" si="7"/>
        <v>6</v>
      </c>
      <c r="AA126" s="1674"/>
      <c r="AB126" s="1674"/>
      <c r="AC126" s="1674"/>
      <c r="AD126" s="1674"/>
      <c r="AE126" s="1674">
        <f t="shared" si="8"/>
        <v>0</v>
      </c>
      <c r="AF126" s="1543" t="s">
        <v>24628</v>
      </c>
    </row>
    <row r="127" spans="1:32" ht="16.5" customHeight="1">
      <c r="A127" s="1682">
        <v>104</v>
      </c>
      <c r="B127" s="1543" t="s">
        <v>19523</v>
      </c>
      <c r="C127" s="1543" t="s">
        <v>4263</v>
      </c>
      <c r="D127" s="1543" t="s">
        <v>19616</v>
      </c>
      <c r="E127" s="1669" t="s">
        <v>24629</v>
      </c>
      <c r="F127" s="1543" t="s">
        <v>24630</v>
      </c>
      <c r="G127" s="1543" t="s">
        <v>19617</v>
      </c>
      <c r="H127" s="1543" t="s">
        <v>24631</v>
      </c>
      <c r="I127" s="1670" t="s">
        <v>24632</v>
      </c>
      <c r="J127" s="1543" t="s">
        <v>24633</v>
      </c>
      <c r="K127" s="1543" t="s">
        <v>24634</v>
      </c>
      <c r="L127" s="1671"/>
      <c r="M127" s="1671">
        <v>1</v>
      </c>
      <c r="N127" s="1671"/>
      <c r="O127" s="1671">
        <v>1</v>
      </c>
      <c r="P127" s="1671"/>
      <c r="Q127" s="1670" t="s">
        <v>24635</v>
      </c>
      <c r="R127" s="1672" t="s">
        <v>24636</v>
      </c>
      <c r="S127" s="1671">
        <f t="shared" si="6"/>
        <v>148</v>
      </c>
      <c r="T127" s="1671">
        <v>86</v>
      </c>
      <c r="U127" s="1671">
        <v>62</v>
      </c>
      <c r="V127" s="1673">
        <v>162</v>
      </c>
      <c r="W127" s="1673"/>
      <c r="X127" s="1673">
        <v>27.9</v>
      </c>
      <c r="Y127" s="1673"/>
      <c r="Z127" s="1673">
        <f t="shared" si="7"/>
        <v>189.9</v>
      </c>
      <c r="AA127" s="1674">
        <v>3</v>
      </c>
      <c r="AB127" s="1674">
        <v>9</v>
      </c>
      <c r="AC127" s="1674">
        <v>33</v>
      </c>
      <c r="AD127" s="1674">
        <v>7</v>
      </c>
      <c r="AE127" s="1674">
        <f t="shared" si="8"/>
        <v>52</v>
      </c>
      <c r="AF127" s="1675" t="s">
        <v>24637</v>
      </c>
    </row>
    <row r="128" spans="1:32" ht="16.5" customHeight="1">
      <c r="A128" s="1682">
        <v>105</v>
      </c>
      <c r="B128" s="1668" t="s">
        <v>19523</v>
      </c>
      <c r="C128" s="1543" t="s">
        <v>17516</v>
      </c>
      <c r="D128" s="1543" t="s">
        <v>19528</v>
      </c>
      <c r="E128" s="1669" t="s">
        <v>24638</v>
      </c>
      <c r="F128" s="1543" t="s">
        <v>19527</v>
      </c>
      <c r="G128" s="1543" t="s">
        <v>24639</v>
      </c>
      <c r="H128" s="1543" t="s">
        <v>24640</v>
      </c>
      <c r="I128" s="1670" t="s">
        <v>24641</v>
      </c>
      <c r="J128" s="1543" t="s">
        <v>24642</v>
      </c>
      <c r="K128" s="1543"/>
      <c r="L128" s="1671"/>
      <c r="M128" s="1671"/>
      <c r="N128" s="1671">
        <v>0.01</v>
      </c>
      <c r="O128" s="1671">
        <v>0.01</v>
      </c>
      <c r="P128" s="1671"/>
      <c r="Q128" s="1670" t="s">
        <v>24643</v>
      </c>
      <c r="R128" s="1672" t="s">
        <v>24644</v>
      </c>
      <c r="S128" s="1671">
        <f t="shared" si="6"/>
        <v>31</v>
      </c>
      <c r="T128" s="1671">
        <v>21</v>
      </c>
      <c r="U128" s="1671">
        <v>10</v>
      </c>
      <c r="V128" s="1673">
        <v>44.5</v>
      </c>
      <c r="W128" s="1673">
        <v>2.8</v>
      </c>
      <c r="X128" s="1673">
        <v>4.7</v>
      </c>
      <c r="Y128" s="1673"/>
      <c r="Z128" s="1673">
        <f t="shared" si="7"/>
        <v>52</v>
      </c>
      <c r="AA128" s="1674">
        <v>4</v>
      </c>
      <c r="AB128" s="1674">
        <v>7</v>
      </c>
      <c r="AC128" s="1674"/>
      <c r="AD128" s="1674"/>
      <c r="AE128" s="1674">
        <f t="shared" si="8"/>
        <v>11</v>
      </c>
      <c r="AF128" s="1543" t="s">
        <v>24645</v>
      </c>
    </row>
    <row r="129" spans="1:32" ht="16.5" customHeight="1">
      <c r="A129" s="1682">
        <v>106</v>
      </c>
      <c r="B129" s="1668" t="s">
        <v>19523</v>
      </c>
      <c r="C129" s="1543" t="s">
        <v>4251</v>
      </c>
      <c r="D129" s="1543" t="s">
        <v>22930</v>
      </c>
      <c r="E129" s="1669" t="s">
        <v>19544</v>
      </c>
      <c r="F129" s="1543" t="s">
        <v>24646</v>
      </c>
      <c r="G129" s="1543" t="s">
        <v>24647</v>
      </c>
      <c r="H129" s="1543" t="s">
        <v>24648</v>
      </c>
      <c r="I129" s="1670" t="s">
        <v>24649</v>
      </c>
      <c r="J129" s="1543" t="s">
        <v>24650</v>
      </c>
      <c r="K129" s="1543" t="s">
        <v>24651</v>
      </c>
      <c r="L129" s="1671"/>
      <c r="M129" s="1671"/>
      <c r="N129" s="1671">
        <v>0.5</v>
      </c>
      <c r="O129" s="1671">
        <v>0.5</v>
      </c>
      <c r="P129" s="1671">
        <v>55</v>
      </c>
      <c r="Q129" s="1670" t="s">
        <v>24652</v>
      </c>
      <c r="R129" s="1672" t="s">
        <v>24653</v>
      </c>
      <c r="S129" s="1671">
        <f t="shared" si="6"/>
        <v>308</v>
      </c>
      <c r="T129" s="1671">
        <v>149</v>
      </c>
      <c r="U129" s="1671">
        <v>159</v>
      </c>
      <c r="V129" s="1673">
        <v>248</v>
      </c>
      <c r="W129" s="1673">
        <v>53</v>
      </c>
      <c r="X129" s="1673">
        <v>57</v>
      </c>
      <c r="Y129" s="1673">
        <v>14</v>
      </c>
      <c r="Z129" s="1673">
        <f t="shared" si="7"/>
        <v>372</v>
      </c>
      <c r="AA129" s="1674">
        <v>13</v>
      </c>
      <c r="AB129" s="1674">
        <v>24</v>
      </c>
      <c r="AC129" s="1674">
        <v>9</v>
      </c>
      <c r="AD129" s="1674"/>
      <c r="AE129" s="1674">
        <f t="shared" si="8"/>
        <v>46</v>
      </c>
      <c r="AF129" s="1543" t="s">
        <v>24654</v>
      </c>
    </row>
    <row r="130" spans="1:32" ht="16.5" customHeight="1">
      <c r="A130" s="1682">
        <v>107</v>
      </c>
      <c r="B130" s="1543" t="s">
        <v>19523</v>
      </c>
      <c r="C130" s="1543" t="s">
        <v>4587</v>
      </c>
      <c r="D130" s="1543" t="s">
        <v>19578</v>
      </c>
      <c r="E130" s="1669" t="s">
        <v>24655</v>
      </c>
      <c r="F130" s="1543" t="s">
        <v>24656</v>
      </c>
      <c r="G130" s="1543" t="s">
        <v>24657</v>
      </c>
      <c r="H130" s="1543" t="s">
        <v>24658</v>
      </c>
      <c r="I130" s="1670" t="s">
        <v>24659</v>
      </c>
      <c r="J130" s="1543" t="s">
        <v>24660</v>
      </c>
      <c r="K130" s="1543" t="s">
        <v>24661</v>
      </c>
      <c r="L130" s="1671"/>
      <c r="M130" s="1671">
        <v>3</v>
      </c>
      <c r="N130" s="1671"/>
      <c r="O130" s="1671">
        <v>3</v>
      </c>
      <c r="P130" s="1671"/>
      <c r="Q130" s="1670" t="s">
        <v>24662</v>
      </c>
      <c r="R130" s="1672" t="s">
        <v>24663</v>
      </c>
      <c r="S130" s="1671">
        <f t="shared" si="6"/>
        <v>32</v>
      </c>
      <c r="T130" s="1671">
        <v>22</v>
      </c>
      <c r="U130" s="1671">
        <v>10</v>
      </c>
      <c r="V130" s="1673">
        <v>56</v>
      </c>
      <c r="W130" s="1673">
        <v>2</v>
      </c>
      <c r="X130" s="1673">
        <v>16</v>
      </c>
      <c r="Y130" s="1673">
        <v>1</v>
      </c>
      <c r="Z130" s="1673">
        <f t="shared" si="7"/>
        <v>75</v>
      </c>
      <c r="AA130" s="1674">
        <v>4</v>
      </c>
      <c r="AB130" s="1674">
        <v>5</v>
      </c>
      <c r="AC130" s="1674">
        <v>5</v>
      </c>
      <c r="AD130" s="1674">
        <v>10</v>
      </c>
      <c r="AE130" s="1674">
        <f t="shared" si="8"/>
        <v>24</v>
      </c>
      <c r="AF130" s="1543" t="s">
        <v>24664</v>
      </c>
    </row>
    <row r="131" spans="1:32" ht="16.5" customHeight="1">
      <c r="A131" s="1682">
        <v>108</v>
      </c>
      <c r="B131" s="1543" t="s">
        <v>19523</v>
      </c>
      <c r="C131" s="1543" t="s">
        <v>4510</v>
      </c>
      <c r="D131" s="1543" t="s">
        <v>24665</v>
      </c>
      <c r="E131" s="1669" t="s">
        <v>24666</v>
      </c>
      <c r="F131" s="1543" t="s">
        <v>19570</v>
      </c>
      <c r="G131" s="1543" t="s">
        <v>24667</v>
      </c>
      <c r="H131" s="1543" t="s">
        <v>24668</v>
      </c>
      <c r="I131" s="1670" t="s">
        <v>24669</v>
      </c>
      <c r="J131" s="1543" t="s">
        <v>24670</v>
      </c>
      <c r="K131" s="1543" t="s">
        <v>24671</v>
      </c>
      <c r="L131" s="1671"/>
      <c r="M131" s="1671">
        <v>0.5</v>
      </c>
      <c r="N131" s="1671"/>
      <c r="O131" s="1671">
        <v>0.5</v>
      </c>
      <c r="P131" s="1671"/>
      <c r="Q131" s="1670" t="s">
        <v>24672</v>
      </c>
      <c r="R131" s="1672" t="s">
        <v>24673</v>
      </c>
      <c r="S131" s="1671">
        <f t="shared" si="6"/>
        <v>48</v>
      </c>
      <c r="T131" s="1671">
        <v>32</v>
      </c>
      <c r="U131" s="1671">
        <v>16</v>
      </c>
      <c r="V131" s="1673">
        <v>45.8</v>
      </c>
      <c r="W131" s="1673">
        <v>6.8</v>
      </c>
      <c r="X131" s="1673">
        <v>5.6</v>
      </c>
      <c r="Y131" s="1673"/>
      <c r="Z131" s="1673">
        <f t="shared" si="7"/>
        <v>58.199999999999996</v>
      </c>
      <c r="AA131" s="1674">
        <v>2</v>
      </c>
      <c r="AB131" s="1674">
        <v>3</v>
      </c>
      <c r="AC131" s="1674">
        <v>8</v>
      </c>
      <c r="AD131" s="1674">
        <v>10</v>
      </c>
      <c r="AE131" s="1674">
        <f t="shared" si="8"/>
        <v>23</v>
      </c>
      <c r="AF131" s="1675" t="s">
        <v>24674</v>
      </c>
    </row>
    <row r="132" spans="1:32" ht="16.5" customHeight="1">
      <c r="A132" s="1682">
        <v>109</v>
      </c>
      <c r="B132" s="1543" t="s">
        <v>19523</v>
      </c>
      <c r="C132" s="1543" t="s">
        <v>17521</v>
      </c>
      <c r="D132" s="1543" t="s">
        <v>19534</v>
      </c>
      <c r="E132" s="1669" t="s">
        <v>24675</v>
      </c>
      <c r="F132" s="1543" t="s">
        <v>19533</v>
      </c>
      <c r="G132" s="1543" t="s">
        <v>24676</v>
      </c>
      <c r="H132" s="1543" t="s">
        <v>24677</v>
      </c>
      <c r="I132" s="1670" t="s">
        <v>24678</v>
      </c>
      <c r="J132" s="1543" t="s">
        <v>24679</v>
      </c>
      <c r="K132" s="1543" t="s">
        <v>24680</v>
      </c>
      <c r="L132" s="1671"/>
      <c r="M132" s="1671"/>
      <c r="N132" s="1671">
        <v>0.5</v>
      </c>
      <c r="O132" s="1671">
        <v>0.5</v>
      </c>
      <c r="P132" s="1671"/>
      <c r="Q132" s="1670" t="s">
        <v>24681</v>
      </c>
      <c r="R132" s="1672" t="s">
        <v>24863</v>
      </c>
      <c r="S132" s="1671">
        <f t="shared" si="6"/>
        <v>18</v>
      </c>
      <c r="T132" s="1671">
        <v>9</v>
      </c>
      <c r="U132" s="1671">
        <v>9</v>
      </c>
      <c r="V132" s="1673">
        <v>28</v>
      </c>
      <c r="W132" s="1673"/>
      <c r="X132" s="1673">
        <v>14</v>
      </c>
      <c r="Y132" s="1673">
        <v>4</v>
      </c>
      <c r="Z132" s="1673">
        <f t="shared" si="7"/>
        <v>46</v>
      </c>
      <c r="AA132" s="1674">
        <v>1</v>
      </c>
      <c r="AB132" s="1674">
        <v>1</v>
      </c>
      <c r="AC132" s="1674"/>
      <c r="AD132" s="1674">
        <v>2</v>
      </c>
      <c r="AE132" s="1674">
        <f t="shared" si="8"/>
        <v>4</v>
      </c>
      <c r="AF132" s="1543" t="s">
        <v>24682</v>
      </c>
    </row>
    <row r="133" spans="1:32" ht="16.5" customHeight="1">
      <c r="A133" s="1682">
        <v>110</v>
      </c>
      <c r="B133" s="1543" t="s">
        <v>19523</v>
      </c>
      <c r="C133" s="1543" t="s">
        <v>6219</v>
      </c>
      <c r="D133" s="1543" t="s">
        <v>24683</v>
      </c>
      <c r="E133" s="1669" t="s">
        <v>24684</v>
      </c>
      <c r="F133" s="1543" t="s">
        <v>24685</v>
      </c>
      <c r="G133" s="1543" t="s">
        <v>24686</v>
      </c>
      <c r="H133" s="1543" t="s">
        <v>24687</v>
      </c>
      <c r="I133" s="1670" t="s">
        <v>24688</v>
      </c>
      <c r="J133" s="1543" t="s">
        <v>24689</v>
      </c>
      <c r="K133" s="1543" t="s">
        <v>24690</v>
      </c>
      <c r="L133" s="1671"/>
      <c r="M133" s="1671"/>
      <c r="N133" s="1671">
        <v>1</v>
      </c>
      <c r="O133" s="1671">
        <v>1</v>
      </c>
      <c r="P133" s="1671"/>
      <c r="Q133" s="1670" t="s">
        <v>24691</v>
      </c>
      <c r="R133" s="1672" t="s">
        <v>24862</v>
      </c>
      <c r="S133" s="1671">
        <f t="shared" si="6"/>
        <v>33</v>
      </c>
      <c r="T133" s="1671">
        <v>14</v>
      </c>
      <c r="U133" s="1671">
        <v>19</v>
      </c>
      <c r="V133" s="1673">
        <v>77.209999999999994</v>
      </c>
      <c r="W133" s="1673">
        <v>25.93</v>
      </c>
      <c r="X133" s="1673">
        <v>16.71</v>
      </c>
      <c r="Y133" s="1673"/>
      <c r="Z133" s="1673">
        <f t="shared" si="7"/>
        <v>119.85</v>
      </c>
      <c r="AA133" s="1674">
        <v>19</v>
      </c>
      <c r="AB133" s="1674">
        <v>10</v>
      </c>
      <c r="AC133" s="1674">
        <v>5</v>
      </c>
      <c r="AD133" s="1674">
        <v>9</v>
      </c>
      <c r="AE133" s="1674">
        <f t="shared" si="8"/>
        <v>43</v>
      </c>
      <c r="AF133" s="1543" t="s">
        <v>24692</v>
      </c>
    </row>
    <row r="134" spans="1:32" ht="16.5" customHeight="1">
      <c r="A134" s="1682">
        <v>111</v>
      </c>
      <c r="B134" s="1543" t="s">
        <v>19523</v>
      </c>
      <c r="C134" s="1543" t="s">
        <v>4257</v>
      </c>
      <c r="D134" s="1543" t="s">
        <v>24693</v>
      </c>
      <c r="E134" s="1669" t="s">
        <v>24694</v>
      </c>
      <c r="F134" s="1543" t="s">
        <v>24695</v>
      </c>
      <c r="G134" s="1543" t="s">
        <v>24696</v>
      </c>
      <c r="H134" s="1543" t="s">
        <v>24697</v>
      </c>
      <c r="I134" s="1670" t="s">
        <v>24698</v>
      </c>
      <c r="J134" s="1543" t="s">
        <v>24699</v>
      </c>
      <c r="K134" s="1543" t="s">
        <v>24700</v>
      </c>
      <c r="L134" s="1671"/>
      <c r="M134" s="1671">
        <v>12</v>
      </c>
      <c r="N134" s="1671"/>
      <c r="O134" s="1671">
        <v>12</v>
      </c>
      <c r="P134" s="1671">
        <v>24</v>
      </c>
      <c r="Q134" s="1670" t="s">
        <v>24701</v>
      </c>
      <c r="R134" s="1672"/>
      <c r="S134" s="1671">
        <f t="shared" si="6"/>
        <v>25</v>
      </c>
      <c r="T134" s="1671">
        <v>25</v>
      </c>
      <c r="U134" s="1671"/>
      <c r="V134" s="1673"/>
      <c r="W134" s="1673"/>
      <c r="X134" s="1673">
        <v>29</v>
      </c>
      <c r="Y134" s="1673"/>
      <c r="Z134" s="1673">
        <f t="shared" si="7"/>
        <v>29</v>
      </c>
      <c r="AA134" s="1674"/>
      <c r="AB134" s="1674"/>
      <c r="AC134" s="1674"/>
      <c r="AD134" s="1674">
        <v>48</v>
      </c>
      <c r="AE134" s="1674">
        <f t="shared" si="8"/>
        <v>48</v>
      </c>
      <c r="AF134" s="1543" t="s">
        <v>24702</v>
      </c>
    </row>
    <row r="135" spans="1:32" ht="16.5" customHeight="1">
      <c r="A135" s="1682">
        <v>112</v>
      </c>
      <c r="B135" s="1543" t="s">
        <v>19523</v>
      </c>
      <c r="C135" s="1543" t="s">
        <v>17542</v>
      </c>
      <c r="D135" s="1543" t="s">
        <v>24703</v>
      </c>
      <c r="E135" s="1669" t="s">
        <v>24704</v>
      </c>
      <c r="F135" s="1543" t="s">
        <v>24705</v>
      </c>
      <c r="G135" s="1543" t="s">
        <v>24706</v>
      </c>
      <c r="H135" s="1543" t="s">
        <v>24707</v>
      </c>
      <c r="I135" s="1670" t="s">
        <v>24708</v>
      </c>
      <c r="J135" s="1543" t="s">
        <v>24709</v>
      </c>
      <c r="K135" s="1543"/>
      <c r="L135" s="1671"/>
      <c r="M135" s="1671">
        <v>0.5</v>
      </c>
      <c r="N135" s="1671"/>
      <c r="O135" s="1671">
        <v>0.5</v>
      </c>
      <c r="P135" s="1671"/>
      <c r="Q135" s="1670" t="s">
        <v>24710</v>
      </c>
      <c r="R135" s="1672" t="s">
        <v>24711</v>
      </c>
      <c r="S135" s="1671">
        <f t="shared" si="6"/>
        <v>18</v>
      </c>
      <c r="T135" s="1671">
        <v>13</v>
      </c>
      <c r="U135" s="1671">
        <v>5</v>
      </c>
      <c r="V135" s="1673">
        <v>28.6</v>
      </c>
      <c r="W135" s="1673">
        <v>1.5</v>
      </c>
      <c r="X135" s="1673"/>
      <c r="Y135" s="1673">
        <v>13.8</v>
      </c>
      <c r="Z135" s="1673">
        <f t="shared" si="7"/>
        <v>43.900000000000006</v>
      </c>
      <c r="AA135" s="1674">
        <v>5</v>
      </c>
      <c r="AB135" s="1674"/>
      <c r="AC135" s="1674">
        <v>3</v>
      </c>
      <c r="AD135" s="1674">
        <v>12</v>
      </c>
      <c r="AE135" s="1674">
        <f t="shared" si="8"/>
        <v>20</v>
      </c>
      <c r="AF135" s="1543" t="s">
        <v>24712</v>
      </c>
    </row>
    <row r="136" spans="1:32" ht="16.5" customHeight="1">
      <c r="A136" s="1682">
        <v>113</v>
      </c>
      <c r="B136" s="1543" t="s">
        <v>19523</v>
      </c>
      <c r="C136" s="1543" t="s">
        <v>2299</v>
      </c>
      <c r="D136" s="1543" t="s">
        <v>24713</v>
      </c>
      <c r="E136" s="1669" t="s">
        <v>24714</v>
      </c>
      <c r="F136" s="1543" t="s">
        <v>24715</v>
      </c>
      <c r="G136" s="1543" t="s">
        <v>24716</v>
      </c>
      <c r="H136" s="1543" t="s">
        <v>24717</v>
      </c>
      <c r="I136" s="1670" t="s">
        <v>24718</v>
      </c>
      <c r="J136" s="1543" t="s">
        <v>24719</v>
      </c>
      <c r="K136" s="1543" t="s">
        <v>24720</v>
      </c>
      <c r="L136" s="1671"/>
      <c r="M136" s="1671">
        <v>0.05</v>
      </c>
      <c r="N136" s="1671"/>
      <c r="O136" s="1671"/>
      <c r="P136" s="1671"/>
      <c r="Q136" s="1670" t="s">
        <v>24721</v>
      </c>
      <c r="R136" s="1672" t="s">
        <v>24000</v>
      </c>
      <c r="S136" s="1671">
        <f t="shared" si="6"/>
        <v>23</v>
      </c>
      <c r="T136" s="1671">
        <v>5</v>
      </c>
      <c r="U136" s="1671">
        <v>18</v>
      </c>
      <c r="V136" s="1673">
        <v>47.6</v>
      </c>
      <c r="W136" s="1673"/>
      <c r="X136" s="1673">
        <v>19.7</v>
      </c>
      <c r="Y136" s="1673">
        <v>37</v>
      </c>
      <c r="Z136" s="1673">
        <f t="shared" si="7"/>
        <v>104.3</v>
      </c>
      <c r="AA136" s="1674"/>
      <c r="AB136" s="1674"/>
      <c r="AC136" s="1674">
        <v>2</v>
      </c>
      <c r="AD136" s="1674">
        <v>8</v>
      </c>
      <c r="AE136" s="1674">
        <f t="shared" si="8"/>
        <v>10</v>
      </c>
      <c r="AF136" s="1543" t="s">
        <v>24722</v>
      </c>
    </row>
    <row r="137" spans="1:32" ht="16.5" customHeight="1">
      <c r="A137" s="1682">
        <v>114</v>
      </c>
      <c r="B137" s="1543" t="s">
        <v>19367</v>
      </c>
      <c r="C137" s="1543" t="s">
        <v>4012</v>
      </c>
      <c r="D137" s="1543" t="s">
        <v>24723</v>
      </c>
      <c r="E137" s="1669" t="s">
        <v>24724</v>
      </c>
      <c r="F137" s="1675" t="s">
        <v>24725</v>
      </c>
      <c r="G137" s="1543" t="s">
        <v>19378</v>
      </c>
      <c r="H137" s="1543" t="s">
        <v>24726</v>
      </c>
      <c r="I137" s="1670" t="s">
        <v>24727</v>
      </c>
      <c r="J137" s="1543" t="s">
        <v>24728</v>
      </c>
      <c r="K137" s="1543" t="s">
        <v>24729</v>
      </c>
      <c r="L137" s="1671"/>
      <c r="M137" s="1671">
        <v>59</v>
      </c>
      <c r="N137" s="1671"/>
      <c r="O137" s="1671">
        <v>59</v>
      </c>
      <c r="P137" s="1671"/>
      <c r="Q137" s="1670" t="s">
        <v>24730</v>
      </c>
      <c r="R137" s="1672" t="s">
        <v>24731</v>
      </c>
      <c r="S137" s="1671">
        <f t="shared" si="6"/>
        <v>87</v>
      </c>
      <c r="T137" s="1671">
        <v>48</v>
      </c>
      <c r="U137" s="1671">
        <v>39</v>
      </c>
      <c r="V137" s="1673">
        <v>162</v>
      </c>
      <c r="W137" s="1673">
        <v>2.5</v>
      </c>
      <c r="X137" s="1673">
        <v>25</v>
      </c>
      <c r="Y137" s="1673"/>
      <c r="Z137" s="1673">
        <f t="shared" si="7"/>
        <v>189.5</v>
      </c>
      <c r="AA137" s="1674">
        <v>3</v>
      </c>
      <c r="AB137" s="1674">
        <v>6</v>
      </c>
      <c r="AC137" s="1674">
        <v>8</v>
      </c>
      <c r="AD137" s="1674">
        <v>29</v>
      </c>
      <c r="AE137" s="1674">
        <f t="shared" si="8"/>
        <v>46</v>
      </c>
      <c r="AF137" s="1675" t="s">
        <v>24732</v>
      </c>
    </row>
    <row r="138" spans="1:32" ht="16.5" customHeight="1">
      <c r="A138" s="1682">
        <v>115</v>
      </c>
      <c r="B138" s="1543" t="s">
        <v>19367</v>
      </c>
      <c r="C138" s="1543" t="s">
        <v>3884</v>
      </c>
      <c r="D138" s="1543" t="s">
        <v>24733</v>
      </c>
      <c r="E138" s="1669" t="s">
        <v>24734</v>
      </c>
      <c r="F138" s="1675" t="s">
        <v>6122</v>
      </c>
      <c r="G138" s="1543" t="s">
        <v>8228</v>
      </c>
      <c r="H138" s="1543" t="s">
        <v>24735</v>
      </c>
      <c r="I138" s="1670" t="s">
        <v>24736</v>
      </c>
      <c r="J138" s="1543" t="s">
        <v>24737</v>
      </c>
      <c r="K138" s="1543" t="s">
        <v>24738</v>
      </c>
      <c r="L138" s="1671"/>
      <c r="M138" s="1671">
        <v>0.5</v>
      </c>
      <c r="N138" s="1671"/>
      <c r="O138" s="1671">
        <v>0.5</v>
      </c>
      <c r="P138" s="1671"/>
      <c r="Q138" s="1672" t="s">
        <v>24739</v>
      </c>
      <c r="R138" s="1672" t="s">
        <v>24117</v>
      </c>
      <c r="S138" s="1671">
        <f t="shared" si="6"/>
        <v>29</v>
      </c>
      <c r="T138" s="1671">
        <v>29</v>
      </c>
      <c r="U138" s="1671">
        <v>0</v>
      </c>
      <c r="V138" s="1673">
        <v>16</v>
      </c>
      <c r="W138" s="1673"/>
      <c r="X138" s="1673">
        <v>10</v>
      </c>
      <c r="Y138" s="1673">
        <v>114</v>
      </c>
      <c r="Z138" s="1673">
        <f t="shared" si="7"/>
        <v>140</v>
      </c>
      <c r="AA138" s="1674">
        <v>1</v>
      </c>
      <c r="AB138" s="1674">
        <v>9</v>
      </c>
      <c r="AC138" s="1674"/>
      <c r="AD138" s="1674">
        <v>19</v>
      </c>
      <c r="AE138" s="1674">
        <f t="shared" si="8"/>
        <v>29</v>
      </c>
      <c r="AF138" s="1675" t="s">
        <v>24740</v>
      </c>
    </row>
    <row r="139" spans="1:32" ht="16.5" customHeight="1">
      <c r="A139" s="1682">
        <v>116</v>
      </c>
      <c r="B139" s="1668" t="s">
        <v>19367</v>
      </c>
      <c r="C139" s="1543" t="s">
        <v>4075</v>
      </c>
      <c r="D139" s="1543" t="s">
        <v>22918</v>
      </c>
      <c r="E139" s="1669" t="s">
        <v>8769</v>
      </c>
      <c r="F139" s="1543" t="s">
        <v>24741</v>
      </c>
      <c r="G139" s="1543" t="s">
        <v>24742</v>
      </c>
      <c r="H139" s="1543" t="s">
        <v>24743</v>
      </c>
      <c r="I139" s="1670" t="s">
        <v>24744</v>
      </c>
      <c r="J139" s="1543" t="s">
        <v>24745</v>
      </c>
      <c r="K139" s="1543"/>
      <c r="L139" s="1671"/>
      <c r="M139" s="1671"/>
      <c r="N139" s="1671"/>
      <c r="O139" s="1671"/>
      <c r="P139" s="1671"/>
      <c r="Q139" s="1670" t="s">
        <v>24746</v>
      </c>
      <c r="R139" s="1672" t="s">
        <v>24747</v>
      </c>
      <c r="S139" s="1671">
        <f t="shared" si="6"/>
        <v>15</v>
      </c>
      <c r="T139" s="1671">
        <v>8</v>
      </c>
      <c r="U139" s="1671">
        <v>7</v>
      </c>
      <c r="V139" s="1673"/>
      <c r="W139" s="1673"/>
      <c r="X139" s="1673"/>
      <c r="Y139" s="1673"/>
      <c r="Z139" s="1673">
        <f t="shared" si="7"/>
        <v>0</v>
      </c>
      <c r="AA139" s="1674"/>
      <c r="AB139" s="1674"/>
      <c r="AC139" s="1674"/>
      <c r="AD139" s="1674"/>
      <c r="AE139" s="1674">
        <f t="shared" si="8"/>
        <v>0</v>
      </c>
      <c r="AF139" s="1675"/>
    </row>
    <row r="140" spans="1:32" ht="16.5" customHeight="1">
      <c r="A140" s="1682">
        <v>117</v>
      </c>
      <c r="B140" s="1668" t="s">
        <v>19367</v>
      </c>
      <c r="C140" s="1543" t="s">
        <v>4065</v>
      </c>
      <c r="D140" s="1543" t="s">
        <v>24748</v>
      </c>
      <c r="E140" s="1669" t="s">
        <v>24749</v>
      </c>
      <c r="F140" s="1543" t="s">
        <v>24750</v>
      </c>
      <c r="G140" s="1543" t="s">
        <v>24751</v>
      </c>
      <c r="H140" s="1543" t="s">
        <v>24752</v>
      </c>
      <c r="I140" s="1670" t="s">
        <v>24753</v>
      </c>
      <c r="J140" s="1543" t="s">
        <v>24754</v>
      </c>
      <c r="K140" s="1543" t="s">
        <v>24755</v>
      </c>
      <c r="L140" s="1671"/>
      <c r="M140" s="1671">
        <v>4</v>
      </c>
      <c r="N140" s="1671"/>
      <c r="O140" s="1671">
        <v>4</v>
      </c>
      <c r="P140" s="1671"/>
      <c r="Q140" s="1670" t="s">
        <v>24756</v>
      </c>
      <c r="R140" s="1672" t="s">
        <v>24088</v>
      </c>
      <c r="S140" s="1671">
        <f t="shared" si="6"/>
        <v>46</v>
      </c>
      <c r="T140" s="1671">
        <v>6</v>
      </c>
      <c r="U140" s="1671">
        <v>40</v>
      </c>
      <c r="V140" s="1673">
        <v>38.9</v>
      </c>
      <c r="W140" s="1673">
        <v>0.1</v>
      </c>
      <c r="X140" s="1673">
        <v>0.2</v>
      </c>
      <c r="Y140" s="1673">
        <v>1.5</v>
      </c>
      <c r="Z140" s="1673">
        <f t="shared" si="7"/>
        <v>40.700000000000003</v>
      </c>
      <c r="AA140" s="1674">
        <v>3</v>
      </c>
      <c r="AB140" s="1674">
        <v>4</v>
      </c>
      <c r="AC140" s="1674">
        <v>3</v>
      </c>
      <c r="AD140" s="1674">
        <v>18</v>
      </c>
      <c r="AE140" s="1674">
        <f t="shared" si="8"/>
        <v>28</v>
      </c>
      <c r="AF140" s="1543" t="s">
        <v>24757</v>
      </c>
    </row>
    <row r="141" spans="1:32" ht="16.5" customHeight="1">
      <c r="A141" s="1682">
        <v>118</v>
      </c>
      <c r="B141" s="1668" t="s">
        <v>19367</v>
      </c>
      <c r="C141" s="1543" t="s">
        <v>4050</v>
      </c>
      <c r="D141" s="1543" t="s">
        <v>24758</v>
      </c>
      <c r="E141" s="1669" t="s">
        <v>24759</v>
      </c>
      <c r="F141" s="1543" t="s">
        <v>24760</v>
      </c>
      <c r="G141" s="1543" t="s">
        <v>24761</v>
      </c>
      <c r="H141" s="1543" t="s">
        <v>24762</v>
      </c>
      <c r="I141" s="1670" t="s">
        <v>24763</v>
      </c>
      <c r="J141" s="1543" t="s">
        <v>24764</v>
      </c>
      <c r="K141" s="1543" t="s">
        <v>24765</v>
      </c>
      <c r="L141" s="1671"/>
      <c r="M141" s="1671"/>
      <c r="N141" s="1671">
        <v>0.5</v>
      </c>
      <c r="O141" s="1671">
        <v>0.5</v>
      </c>
      <c r="P141" s="1671"/>
      <c r="Q141" s="1670" t="s">
        <v>24766</v>
      </c>
      <c r="R141" s="1672" t="s">
        <v>24767</v>
      </c>
      <c r="S141" s="1671">
        <f t="shared" si="6"/>
        <v>44</v>
      </c>
      <c r="T141" s="1671">
        <v>13</v>
      </c>
      <c r="U141" s="1671">
        <v>31</v>
      </c>
      <c r="V141" s="1673"/>
      <c r="W141" s="1673">
        <v>3.74</v>
      </c>
      <c r="X141" s="1673">
        <v>81.430000000000007</v>
      </c>
      <c r="Y141" s="1673"/>
      <c r="Z141" s="1673">
        <f t="shared" si="7"/>
        <v>85.17</v>
      </c>
      <c r="AA141" s="1674">
        <v>14</v>
      </c>
      <c r="AB141" s="1674"/>
      <c r="AC141" s="1674">
        <v>4</v>
      </c>
      <c r="AD141" s="1674"/>
      <c r="AE141" s="1674">
        <f t="shared" si="8"/>
        <v>18</v>
      </c>
      <c r="AF141" s="1675" t="s">
        <v>24768</v>
      </c>
    </row>
    <row r="142" spans="1:32" ht="16.5" customHeight="1">
      <c r="A142" s="1682">
        <v>119</v>
      </c>
      <c r="B142" s="1668" t="s">
        <v>19367</v>
      </c>
      <c r="C142" s="1543" t="s">
        <v>4071</v>
      </c>
      <c r="D142" s="1543" t="s">
        <v>24769</v>
      </c>
      <c r="E142" s="1669" t="s">
        <v>24770</v>
      </c>
      <c r="F142" s="1543" t="s">
        <v>24771</v>
      </c>
      <c r="G142" s="1543" t="s">
        <v>24772</v>
      </c>
      <c r="H142" s="1543" t="s">
        <v>24773</v>
      </c>
      <c r="I142" s="1670" t="s">
        <v>24774</v>
      </c>
      <c r="J142" s="1543" t="s">
        <v>24775</v>
      </c>
      <c r="K142" s="1543" t="s">
        <v>24776</v>
      </c>
      <c r="L142" s="1671"/>
      <c r="M142" s="1671">
        <v>2</v>
      </c>
      <c r="N142" s="1671"/>
      <c r="O142" s="1671">
        <v>2</v>
      </c>
      <c r="P142" s="1671"/>
      <c r="Q142" s="1670" t="s">
        <v>24777</v>
      </c>
      <c r="R142" s="1672">
        <v>6</v>
      </c>
      <c r="S142" s="1671">
        <f t="shared" si="6"/>
        <v>6</v>
      </c>
      <c r="T142" s="1671">
        <v>3</v>
      </c>
      <c r="U142" s="1671">
        <v>3</v>
      </c>
      <c r="V142" s="1673">
        <v>36.229999999999997</v>
      </c>
      <c r="W142" s="1673"/>
      <c r="X142" s="1673"/>
      <c r="Y142" s="1673"/>
      <c r="Z142" s="1673">
        <f t="shared" si="7"/>
        <v>36.229999999999997</v>
      </c>
      <c r="AA142" s="1674"/>
      <c r="AB142" s="1674"/>
      <c r="AC142" s="1674"/>
      <c r="AD142" s="1674">
        <v>1</v>
      </c>
      <c r="AE142" s="1674">
        <f t="shared" si="8"/>
        <v>1</v>
      </c>
      <c r="AF142" s="1543" t="s">
        <v>24778</v>
      </c>
    </row>
    <row r="143" spans="1:32" ht="16.5" customHeight="1">
      <c r="A143" s="1682">
        <v>120</v>
      </c>
      <c r="B143" s="1668" t="s">
        <v>19367</v>
      </c>
      <c r="C143" s="1543" t="s">
        <v>17289</v>
      </c>
      <c r="D143" s="1543" t="s">
        <v>22888</v>
      </c>
      <c r="E143" s="1669" t="s">
        <v>22890</v>
      </c>
      <c r="F143" s="1543" t="s">
        <v>24779</v>
      </c>
      <c r="G143" s="1543" t="s">
        <v>24780</v>
      </c>
      <c r="H143" s="1543" t="s">
        <v>24781</v>
      </c>
      <c r="I143" s="1670" t="s">
        <v>24782</v>
      </c>
      <c r="J143" s="1543" t="s">
        <v>24783</v>
      </c>
      <c r="K143" s="1543" t="s">
        <v>24784</v>
      </c>
      <c r="L143" s="1671"/>
      <c r="M143" s="1671">
        <v>3</v>
      </c>
      <c r="N143" s="1671"/>
      <c r="O143" s="1671">
        <v>3</v>
      </c>
      <c r="P143" s="1671"/>
      <c r="Q143" s="1672" t="s">
        <v>24785</v>
      </c>
      <c r="R143" s="1672" t="s">
        <v>24786</v>
      </c>
      <c r="S143" s="1671">
        <f t="shared" si="6"/>
        <v>38</v>
      </c>
      <c r="T143" s="1671">
        <v>20</v>
      </c>
      <c r="U143" s="1671">
        <v>18</v>
      </c>
      <c r="V143" s="1673">
        <v>82.9</v>
      </c>
      <c r="W143" s="1673">
        <v>1.3</v>
      </c>
      <c r="X143" s="1673">
        <v>1.5</v>
      </c>
      <c r="Y143" s="1673"/>
      <c r="Z143" s="1673">
        <f t="shared" si="7"/>
        <v>85.7</v>
      </c>
      <c r="AA143" s="1674">
        <v>9</v>
      </c>
      <c r="AB143" s="1674">
        <v>6</v>
      </c>
      <c r="AC143" s="1674">
        <v>3</v>
      </c>
      <c r="AD143" s="1674">
        <v>14</v>
      </c>
      <c r="AE143" s="1674">
        <f t="shared" si="8"/>
        <v>32</v>
      </c>
      <c r="AF143" s="1543" t="s">
        <v>24787</v>
      </c>
    </row>
    <row r="144" spans="1:32" ht="16.5" customHeight="1">
      <c r="A144" s="1682">
        <v>121</v>
      </c>
      <c r="B144" s="1543" t="s">
        <v>19367</v>
      </c>
      <c r="C144" s="1543" t="s">
        <v>4019</v>
      </c>
      <c r="D144" s="1543" t="s">
        <v>24788</v>
      </c>
      <c r="E144" s="1669" t="s">
        <v>19506</v>
      </c>
      <c r="F144" s="1543" t="s">
        <v>19507</v>
      </c>
      <c r="G144" s="1543" t="s">
        <v>24789</v>
      </c>
      <c r="H144" s="1543" t="s">
        <v>24790</v>
      </c>
      <c r="I144" s="1670" t="s">
        <v>24791</v>
      </c>
      <c r="J144" s="1543" t="s">
        <v>24605</v>
      </c>
      <c r="K144" s="1543" t="s">
        <v>24792</v>
      </c>
      <c r="L144" s="1671"/>
      <c r="M144" s="1671">
        <v>0.5</v>
      </c>
      <c r="N144" s="1671"/>
      <c r="O144" s="1671">
        <v>0.5</v>
      </c>
      <c r="P144" s="1671"/>
      <c r="Q144" s="1670" t="s">
        <v>24793</v>
      </c>
      <c r="R144" s="1672" t="s">
        <v>24794</v>
      </c>
      <c r="S144" s="1671">
        <f t="shared" si="6"/>
        <v>15</v>
      </c>
      <c r="T144" s="1671">
        <v>7</v>
      </c>
      <c r="U144" s="1671">
        <v>8</v>
      </c>
      <c r="V144" s="1673">
        <v>4.5999999999999996</v>
      </c>
      <c r="W144" s="1673">
        <v>4</v>
      </c>
      <c r="X144" s="1673">
        <v>22.7</v>
      </c>
      <c r="Y144" s="1673">
        <v>0.1</v>
      </c>
      <c r="Z144" s="1673">
        <f>SUM(V144:Y144)</f>
        <v>31.4</v>
      </c>
      <c r="AA144" s="1674">
        <v>2</v>
      </c>
      <c r="AB144" s="1674">
        <v>3</v>
      </c>
      <c r="AC144" s="1674">
        <v>1</v>
      </c>
      <c r="AD144" s="1674">
        <v>5</v>
      </c>
      <c r="AE144" s="1674">
        <f t="shared" si="8"/>
        <v>11</v>
      </c>
      <c r="AF144" s="1675" t="s">
        <v>24795</v>
      </c>
    </row>
    <row r="145" spans="1:32" ht="16.5" customHeight="1">
      <c r="A145" s="1682">
        <v>122</v>
      </c>
      <c r="B145" s="1668" t="s">
        <v>19367</v>
      </c>
      <c r="C145" s="1543" t="s">
        <v>3908</v>
      </c>
      <c r="D145" s="1543" t="s">
        <v>24796</v>
      </c>
      <c r="E145" s="1669" t="s">
        <v>24797</v>
      </c>
      <c r="F145" s="1543" t="s">
        <v>24798</v>
      </c>
      <c r="G145" s="1543" t="s">
        <v>24799</v>
      </c>
      <c r="H145" s="1543" t="s">
        <v>24800</v>
      </c>
      <c r="I145" s="1670" t="s">
        <v>24801</v>
      </c>
      <c r="J145" s="1543" t="s">
        <v>24802</v>
      </c>
      <c r="K145" s="1543" t="s">
        <v>24803</v>
      </c>
      <c r="L145" s="1671"/>
      <c r="M145" s="1671">
        <v>0.5</v>
      </c>
      <c r="N145" s="1671"/>
      <c r="O145" s="1671">
        <v>0.5</v>
      </c>
      <c r="P145" s="1671"/>
      <c r="Q145" s="1670" t="s">
        <v>24804</v>
      </c>
      <c r="R145" s="1672"/>
      <c r="S145" s="1671">
        <f t="shared" si="6"/>
        <v>42</v>
      </c>
      <c r="T145" s="1671">
        <v>24</v>
      </c>
      <c r="U145" s="1671">
        <v>18</v>
      </c>
      <c r="V145" s="1673">
        <v>161.1</v>
      </c>
      <c r="W145" s="1673"/>
      <c r="X145" s="1673">
        <v>11.7</v>
      </c>
      <c r="Y145" s="1673">
        <v>43.6</v>
      </c>
      <c r="Z145" s="1673">
        <f t="shared" si="7"/>
        <v>216.39999999999998</v>
      </c>
      <c r="AA145" s="1674">
        <v>6</v>
      </c>
      <c r="AB145" s="1674"/>
      <c r="AC145" s="1674"/>
      <c r="AD145" s="1674">
        <v>68</v>
      </c>
      <c r="AE145" s="1674">
        <f t="shared" si="8"/>
        <v>74</v>
      </c>
      <c r="AF145" s="1543" t="s">
        <v>24108</v>
      </c>
    </row>
    <row r="146" spans="1:32" ht="16.5" customHeight="1">
      <c r="A146" s="1682">
        <v>123</v>
      </c>
      <c r="B146" s="1668" t="s">
        <v>19367</v>
      </c>
      <c r="C146" s="1543" t="s">
        <v>4082</v>
      </c>
      <c r="D146" s="1543" t="s">
        <v>24805</v>
      </c>
      <c r="E146" s="1669" t="s">
        <v>24806</v>
      </c>
      <c r="F146" s="1543" t="s">
        <v>24807</v>
      </c>
      <c r="G146" s="1543" t="s">
        <v>24808</v>
      </c>
      <c r="H146" s="1543" t="s">
        <v>24809</v>
      </c>
      <c r="I146" s="1670" t="s">
        <v>24810</v>
      </c>
      <c r="J146" s="1543" t="s">
        <v>24811</v>
      </c>
      <c r="K146" s="1543" t="s">
        <v>23761</v>
      </c>
      <c r="L146" s="1671"/>
      <c r="M146" s="1671">
        <v>3</v>
      </c>
      <c r="N146" s="1671"/>
      <c r="O146" s="1671">
        <v>3</v>
      </c>
      <c r="P146" s="1671"/>
      <c r="Q146" s="1670" t="s">
        <v>24812</v>
      </c>
      <c r="R146" s="1672" t="s">
        <v>23764</v>
      </c>
      <c r="S146" s="1671">
        <f t="shared" si="6"/>
        <v>16</v>
      </c>
      <c r="T146" s="1671">
        <v>16</v>
      </c>
      <c r="U146" s="1671"/>
      <c r="V146" s="1673">
        <v>14.9</v>
      </c>
      <c r="W146" s="1673"/>
      <c r="X146" s="1673"/>
      <c r="Y146" s="1673"/>
      <c r="Z146" s="1673">
        <f>SUM(V146:Y146)</f>
        <v>14.9</v>
      </c>
      <c r="AA146" s="1674">
        <v>5</v>
      </c>
      <c r="AB146" s="1674"/>
      <c r="AC146" s="1674"/>
      <c r="AD146" s="1674"/>
      <c r="AE146" s="1674">
        <f t="shared" si="8"/>
        <v>5</v>
      </c>
      <c r="AF146" s="1675" t="s">
        <v>24813</v>
      </c>
    </row>
    <row r="147" spans="1:32" ht="16.5" customHeight="1">
      <c r="A147" s="1682">
        <v>124</v>
      </c>
      <c r="B147" s="1668" t="s">
        <v>19367</v>
      </c>
      <c r="C147" s="1543" t="s">
        <v>3913</v>
      </c>
      <c r="D147" s="1543" t="s">
        <v>24814</v>
      </c>
      <c r="E147" s="1669" t="s">
        <v>24815</v>
      </c>
      <c r="F147" s="1543" t="s">
        <v>24816</v>
      </c>
      <c r="G147" s="1543" t="s">
        <v>22911</v>
      </c>
      <c r="H147" s="1543" t="s">
        <v>24817</v>
      </c>
      <c r="I147" s="1670" t="s">
        <v>24818</v>
      </c>
      <c r="J147" s="1543" t="s">
        <v>24819</v>
      </c>
      <c r="K147" s="1543" t="s">
        <v>24820</v>
      </c>
      <c r="L147" s="1671"/>
      <c r="M147" s="1671">
        <v>23</v>
      </c>
      <c r="N147" s="1671"/>
      <c r="O147" s="1671">
        <v>23</v>
      </c>
      <c r="P147" s="1671"/>
      <c r="Q147" s="1670" t="s">
        <v>24821</v>
      </c>
      <c r="R147" s="1672" t="s">
        <v>24822</v>
      </c>
      <c r="S147" s="1671">
        <f t="shared" si="6"/>
        <v>22</v>
      </c>
      <c r="T147" s="1671">
        <v>20</v>
      </c>
      <c r="U147" s="1671">
        <v>2</v>
      </c>
      <c r="V147" s="1673">
        <v>33.5</v>
      </c>
      <c r="W147" s="1673">
        <v>7.7</v>
      </c>
      <c r="X147" s="1673"/>
      <c r="Y147" s="1673">
        <v>3</v>
      </c>
      <c r="Z147" s="1673">
        <f>SUM(V147:Y147)</f>
        <v>44.2</v>
      </c>
      <c r="AA147" s="1674">
        <v>4</v>
      </c>
      <c r="AB147" s="1674">
        <v>2</v>
      </c>
      <c r="AC147" s="1674">
        <v>6</v>
      </c>
      <c r="AD147" s="1674">
        <v>7</v>
      </c>
      <c r="AE147" s="1674">
        <f t="shared" si="8"/>
        <v>19</v>
      </c>
      <c r="AF147" s="1543" t="s">
        <v>24823</v>
      </c>
    </row>
    <row r="148" spans="1:32" ht="16.5" customHeight="1">
      <c r="A148" s="1682">
        <v>125</v>
      </c>
      <c r="B148" s="1668" t="s">
        <v>19367</v>
      </c>
      <c r="C148" s="1543" t="s">
        <v>3903</v>
      </c>
      <c r="D148" s="1543" t="s">
        <v>24824</v>
      </c>
      <c r="E148" s="1669" t="s">
        <v>19456</v>
      </c>
      <c r="F148" s="1543" t="s">
        <v>24825</v>
      </c>
      <c r="G148" s="1543" t="s">
        <v>24826</v>
      </c>
      <c r="H148" s="1543" t="s">
        <v>24827</v>
      </c>
      <c r="I148" s="1670" t="s">
        <v>24828</v>
      </c>
      <c r="J148" s="1543" t="s">
        <v>24829</v>
      </c>
      <c r="K148" s="1543" t="s">
        <v>24830</v>
      </c>
      <c r="L148" s="1671"/>
      <c r="M148" s="1671">
        <v>3.5</v>
      </c>
      <c r="N148" s="1671"/>
      <c r="O148" s="1671">
        <v>3.5</v>
      </c>
      <c r="P148" s="1671"/>
      <c r="Q148" s="1670" t="s">
        <v>24831</v>
      </c>
      <c r="R148" s="1672" t="s">
        <v>24832</v>
      </c>
      <c r="S148" s="1671">
        <v>4</v>
      </c>
      <c r="T148" s="1671"/>
      <c r="U148" s="1671"/>
      <c r="V148" s="1673">
        <v>3.5</v>
      </c>
      <c r="W148" s="1673"/>
      <c r="X148" s="1673"/>
      <c r="Y148" s="1673"/>
      <c r="Z148" s="1673">
        <f>SUM(V148:Y148)</f>
        <v>3.5</v>
      </c>
      <c r="AA148" s="1674"/>
      <c r="AB148" s="1674"/>
      <c r="AC148" s="1674">
        <v>3</v>
      </c>
      <c r="AD148" s="1674"/>
      <c r="AE148" s="1674">
        <f t="shared" si="8"/>
        <v>3</v>
      </c>
      <c r="AF148" s="1675" t="s">
        <v>24833</v>
      </c>
    </row>
    <row r="149" spans="1:32" ht="16.5" customHeight="1">
      <c r="A149" s="1686"/>
      <c r="B149" s="1974" t="s">
        <v>24834</v>
      </c>
      <c r="C149" s="1975"/>
      <c r="D149" s="1687">
        <v>125</v>
      </c>
      <c r="E149" s="1688"/>
      <c r="F149" s="1688"/>
      <c r="G149" s="1688"/>
      <c r="H149" s="1688"/>
      <c r="I149" s="1688"/>
      <c r="J149" s="1688"/>
      <c r="K149" s="1688"/>
      <c r="L149" s="1688"/>
      <c r="M149" s="1688"/>
      <c r="N149" s="1688"/>
      <c r="O149" s="1688"/>
      <c r="P149" s="1688"/>
      <c r="Q149" s="1689"/>
      <c r="R149" s="1689"/>
      <c r="S149" s="1688"/>
      <c r="T149" s="1688"/>
      <c r="U149" s="1688"/>
      <c r="V149" s="1688"/>
      <c r="W149" s="1688"/>
      <c r="X149" s="1688"/>
      <c r="Y149" s="1688"/>
      <c r="Z149" s="1690"/>
      <c r="AA149" s="1688"/>
      <c r="AB149" s="1688"/>
      <c r="AC149" s="1688"/>
      <c r="AD149" s="1688"/>
      <c r="AE149" s="1688"/>
      <c r="AF149" s="1688"/>
    </row>
  </sheetData>
  <mergeCells count="24">
    <mergeCell ref="A1:E1"/>
    <mergeCell ref="A2:C2"/>
    <mergeCell ref="A3:C3"/>
    <mergeCell ref="A4:A5"/>
    <mergeCell ref="B4:B5"/>
    <mergeCell ref="C4:C5"/>
    <mergeCell ref="D4:D5"/>
    <mergeCell ref="E4:E5"/>
    <mergeCell ref="AA4:AE4"/>
    <mergeCell ref="AF4:AF5"/>
    <mergeCell ref="B23:C23"/>
    <mergeCell ref="B149:C149"/>
    <mergeCell ref="L4:O4"/>
    <mergeCell ref="P4:P5"/>
    <mergeCell ref="Q4:Q5"/>
    <mergeCell ref="R4:R5"/>
    <mergeCell ref="S4:U4"/>
    <mergeCell ref="V4:Z4"/>
    <mergeCell ref="F4:F5"/>
    <mergeCell ref="G4:G5"/>
    <mergeCell ref="H4:H5"/>
    <mergeCell ref="I4:I5"/>
    <mergeCell ref="J4:J5"/>
    <mergeCell ref="K4:K5"/>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4</vt:i4>
      </vt:variant>
    </vt:vector>
  </HeadingPairs>
  <TitlesOfParts>
    <vt:vector size="14" baseType="lpstr">
      <vt:lpstr>국립도서관</vt:lpstr>
      <vt:lpstr>공공도서관</vt:lpstr>
      <vt:lpstr>박물관</vt:lpstr>
      <vt:lpstr>미술관</vt:lpstr>
      <vt:lpstr>생활문화센터</vt:lpstr>
      <vt:lpstr>문예회관</vt:lpstr>
      <vt:lpstr>지방문화원</vt:lpstr>
      <vt:lpstr>문화의집</vt:lpstr>
      <vt:lpstr>문학관</vt:lpstr>
      <vt:lpstr>(부록)지역문화재단</vt:lpstr>
      <vt:lpstr>공공도서관!Print_Area</vt:lpstr>
      <vt:lpstr>문학관!Print_Area</vt:lpstr>
      <vt:lpstr>미술관!Print_Area</vt:lpstr>
      <vt:lpstr>박물관!Print_Area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업무망 PC</cp:lastModifiedBy>
  <cp:lastPrinted>2024-07-15T08:50:25Z</cp:lastPrinted>
  <dcterms:created xsi:type="dcterms:W3CDTF">2014-10-28T05:23:21Z</dcterms:created>
  <dcterms:modified xsi:type="dcterms:W3CDTF">2025-12-17T05:19:20Z</dcterms:modified>
</cp:coreProperties>
</file>